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C:\Users\StudyCafe\Desktop\Excel Course\"/>
    </mc:Choice>
  </mc:AlternateContent>
  <xr:revisionPtr revIDLastSave="0" documentId="8_{1DD2F057-EC0D-471A-A175-871F3C001989}" xr6:coauthVersionLast="45" xr6:coauthVersionMax="45" xr10:uidLastSave="{00000000-0000-0000-0000-000000000000}"/>
  <bookViews>
    <workbookView xWindow="-120" yWindow="-120" windowWidth="24240" windowHeight="13140" tabRatio="807" firstSheet="17" activeTab="24" xr2:uid="{CEEEA87A-8CF0-4120-A48C-CDA3C9B11856}"/>
  </bookViews>
  <sheets>
    <sheet name="1. Basics" sheetId="14" r:id="rId1"/>
    <sheet name="1. Shortcuts" sheetId="45" r:id="rId2"/>
    <sheet name="1. Excel Tricks" sheetId="44" r:id="rId3"/>
    <sheet name="1. Edit Tool Bar" sheetId="50" r:id="rId4"/>
    <sheet name="1. Randomdata" sheetId="33" r:id="rId5"/>
    <sheet name="1. Clipboard" sheetId="39" r:id="rId6"/>
    <sheet name="1. Format Painter" sheetId="21" r:id="rId7"/>
    <sheet name="1. Format Cell" sheetId="31" r:id="rId8"/>
    <sheet name="1. ALT USE" sheetId="1" r:id="rId9"/>
    <sheet name="1. Paste Special" sheetId="29" r:id="rId10"/>
    <sheet name="1. Freeze Split &amp; Sorting" sheetId="32" r:id="rId11"/>
    <sheet name="1. Trim Proper" sheetId="3" r:id="rId12"/>
    <sheet name="1. Find and Replace" sheetId="41" r:id="rId13"/>
    <sheet name="Multiple Excel Windows" sheetId="40" r:id="rId14"/>
    <sheet name="1. concatenate &amp; Text Join" sheetId="51" r:id="rId15"/>
    <sheet name="1Password and back up of excel " sheetId="38" r:id="rId16"/>
    <sheet name="2. Conditional formatting" sheetId="37" r:id="rId17"/>
    <sheet name="2. Data Validation" sheetId="42" r:id="rId18"/>
    <sheet name="2. FLASH FILL" sheetId="13" r:id="rId19"/>
    <sheet name="2. Text To column" sheetId="16" r:id="rId20"/>
    <sheet name="2. Remove Duplicate" sheetId="15" r:id="rId21"/>
    <sheet name="2. Consolidate" sheetId="2" r:id="rId22"/>
    <sheet name="2. Drs. Ageing &amp; iF FUNCTION" sheetId="34" r:id="rId23"/>
    <sheet name="2. Filter &amp; Adv Filter" sheetId="5" r:id="rId24"/>
    <sheet name="TDS Check" sheetId="24" r:id="rId25"/>
    <sheet name="GST Late Fees CalNIL Return" sheetId="52" r:id="rId26"/>
    <sheet name="GST Late Fees CalRegular Return" sheetId="4" r:id="rId27"/>
    <sheet name="Countif" sheetId="43" r:id="rId28"/>
    <sheet name="Sparkline Chart" sheetId="30" r:id="rId29"/>
    <sheet name="if function" sheetId="17" r:id="rId30"/>
    <sheet name=" Spell no" sheetId="22" r:id="rId31"/>
    <sheet name="GOTO-CTRRL+G" sheetId="26" r:id="rId32"/>
    <sheet name="Alt+&amp; CTRLG" sheetId="20" r:id="rId33"/>
    <sheet name="VlookUP" sheetId="6" r:id="rId34"/>
    <sheet name="HLOOKUP" sheetId="7" r:id="rId35"/>
    <sheet name="XLOOKUP" sheetId="9" r:id="rId36"/>
    <sheet name="ALT;" sheetId="27" r:id="rId37"/>
    <sheet name="Table" sheetId="28" r:id="rId38"/>
    <sheet name="PIVOT TABLE" sheetId="8" r:id="rId39"/>
    <sheet name="Pivot Chart" sheetId="18" r:id="rId40"/>
    <sheet name="Date Function" sheetId="35" r:id="rId41"/>
    <sheet name="WATCH INDOW" sheetId="12" r:id="rId42"/>
    <sheet name="Onedrive or Google Sheet" sheetId="19" r:id="rId43"/>
  </sheets>
  <externalReferences>
    <externalReference r:id="rId44"/>
  </externalReferences>
  <definedNames>
    <definedName name="_xlnm._FilterDatabase" localSheetId="10" hidden="1">'1. Freeze Split &amp; Sorting'!$A$2:$I$43</definedName>
    <definedName name="_xlnm._FilterDatabase" localSheetId="22" hidden="1">'2. Drs. Ageing &amp; iF FUNCTION'!$A$2:$H$43</definedName>
    <definedName name="_xlnm._FilterDatabase" localSheetId="23" hidden="1">'2. Filter &amp; Adv Filter'!$A$4:$I$45</definedName>
    <definedName name="_xlnm._FilterDatabase" localSheetId="19" hidden="1">'2. Text To column'!$A$2:$X$1641</definedName>
    <definedName name="_xlnm._FilterDatabase" localSheetId="36" hidden="1">'ALT;'!$A$1:$S$404</definedName>
    <definedName name="_xlnm._FilterDatabase" localSheetId="31" hidden="1">'GOTO-CTRRL+G'!$A$213:$J$354</definedName>
    <definedName name="_xlnm._FilterDatabase" localSheetId="37" hidden="1">Table!$A$1:$H$113</definedName>
    <definedName name="_xlnm._FilterDatabase" localSheetId="24" hidden="1">'TDS Check'!$A$3:$X$1642</definedName>
    <definedName name="_xlnm._FilterDatabase" localSheetId="33" hidden="1">VlookUP!$A$1:$S$404</definedName>
    <definedName name="_xlnm.Criteria" localSheetId="23">'2. Filter &amp; Adv Filter'!$B$1:$E$2</definedName>
    <definedName name="_xlnm.Print_Area" localSheetId="39">'Pivot Chart'!$A$1:$F$3</definedName>
    <definedName name="Slicer_Name">#N/A</definedName>
    <definedName name="Slicer_State">#N/A</definedName>
    <definedName name="Slicer_Status_of_Booking">#N/A</definedName>
  </definedNames>
  <calcPr calcId="18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5"/>
        <x14:slicerCache r:id="rId46"/>
        <x14:slicerCache r:id="rId4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8" i="17" l="1"/>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K130" i="17"/>
  <c r="K131" i="17"/>
  <c r="K132" i="17"/>
  <c r="K133" i="17"/>
  <c r="K134" i="17"/>
  <c r="K135" i="17"/>
  <c r="K136" i="17"/>
  <c r="K137" i="17"/>
  <c r="K138" i="17"/>
  <c r="K139" i="17"/>
  <c r="K140" i="17"/>
  <c r="K141" i="17"/>
  <c r="K142" i="17"/>
  <c r="K143" i="17"/>
  <c r="K144" i="17"/>
  <c r="K145" i="17"/>
  <c r="K146" i="17"/>
  <c r="K147" i="17"/>
  <c r="K148" i="17"/>
  <c r="K149" i="17"/>
  <c r="K150" i="17"/>
  <c r="K151" i="17"/>
  <c r="K152" i="17"/>
  <c r="K153" i="17"/>
  <c r="K154" i="17"/>
  <c r="K155" i="17"/>
  <c r="K156" i="17"/>
  <c r="K157" i="17"/>
  <c r="K158" i="17"/>
  <c r="K159" i="17"/>
  <c r="K160" i="17"/>
  <c r="K161" i="17"/>
  <c r="K162" i="17"/>
  <c r="K163" i="17"/>
  <c r="K164" i="17"/>
  <c r="K165" i="17"/>
  <c r="K166" i="17"/>
  <c r="K167" i="17"/>
  <c r="K168" i="17"/>
  <c r="K169" i="17"/>
  <c r="K170" i="17"/>
  <c r="K171" i="17"/>
  <c r="K172" i="17"/>
  <c r="K173" i="17"/>
  <c r="K174" i="17"/>
  <c r="K175" i="17"/>
  <c r="K176" i="17"/>
  <c r="K177" i="17"/>
  <c r="K178" i="17"/>
  <c r="K179" i="17"/>
  <c r="K180" i="17"/>
  <c r="K181" i="17"/>
  <c r="K182" i="17"/>
  <c r="K183" i="17"/>
  <c r="K184" i="17"/>
  <c r="K185" i="17"/>
  <c r="K186" i="17"/>
  <c r="K187" i="17"/>
  <c r="K188" i="17"/>
  <c r="K189" i="17"/>
  <c r="K190" i="17"/>
  <c r="K191" i="17"/>
  <c r="K192" i="17"/>
  <c r="K193" i="17"/>
  <c r="K194" i="17"/>
  <c r="K195" i="17"/>
  <c r="K196" i="17"/>
  <c r="K197" i="17"/>
  <c r="K198" i="17"/>
  <c r="K199" i="17"/>
  <c r="K200" i="17"/>
  <c r="K201" i="17"/>
  <c r="K202" i="17"/>
  <c r="K203" i="17"/>
  <c r="K204" i="17"/>
  <c r="K205" i="17"/>
  <c r="K206" i="17"/>
  <c r="K207" i="17"/>
  <c r="K208" i="17"/>
  <c r="K209" i="17"/>
  <c r="K210" i="17"/>
  <c r="K211" i="17"/>
  <c r="K212" i="17"/>
  <c r="K213" i="17"/>
  <c r="K214" i="17"/>
  <c r="K215" i="17"/>
  <c r="K216" i="17"/>
  <c r="K217" i="17"/>
  <c r="K218" i="17"/>
  <c r="K219" i="17"/>
  <c r="K220" i="17"/>
  <c r="K221" i="17"/>
  <c r="K222" i="17"/>
  <c r="K223" i="17"/>
  <c r="K224" i="17"/>
  <c r="K225" i="17"/>
  <c r="K226" i="17"/>
  <c r="K227" i="17"/>
  <c r="K228" i="17"/>
  <c r="K229" i="17"/>
  <c r="K230" i="17"/>
  <c r="K231" i="17"/>
  <c r="K232" i="17"/>
  <c r="K233" i="17"/>
  <c r="K234" i="17"/>
  <c r="K235" i="17"/>
  <c r="K236" i="17"/>
  <c r="K237" i="17"/>
  <c r="K238" i="17"/>
  <c r="K239" i="17"/>
  <c r="K240" i="17"/>
  <c r="K241" i="17"/>
  <c r="K242" i="17"/>
  <c r="K243" i="17"/>
  <c r="K244" i="17"/>
  <c r="K245" i="17"/>
  <c r="K246" i="17"/>
  <c r="K247" i="17"/>
  <c r="K248" i="17"/>
  <c r="K249" i="17"/>
  <c r="K250" i="17"/>
  <c r="K251" i="17"/>
  <c r="K252" i="17"/>
  <c r="K253" i="17"/>
  <c r="K254" i="17"/>
  <c r="K255" i="17"/>
  <c r="K256" i="17"/>
  <c r="K257" i="17"/>
  <c r="K258" i="17"/>
  <c r="K259" i="17"/>
  <c r="K260" i="17"/>
  <c r="K261" i="17"/>
  <c r="K262" i="17"/>
  <c r="K263" i="17"/>
  <c r="K264" i="17"/>
  <c r="K265" i="17"/>
  <c r="K266" i="17"/>
  <c r="K267" i="17"/>
  <c r="K268" i="17"/>
  <c r="K269" i="17"/>
  <c r="K270" i="17"/>
  <c r="K271" i="17"/>
  <c r="K272" i="17"/>
  <c r="K273" i="17"/>
  <c r="K274" i="17"/>
  <c r="K275" i="17"/>
  <c r="K276" i="17"/>
  <c r="K277" i="17"/>
  <c r="K278" i="17"/>
  <c r="K279" i="17"/>
  <c r="K280" i="17"/>
  <c r="K281" i="17"/>
  <c r="K282" i="17"/>
  <c r="K283" i="17"/>
  <c r="K284" i="17"/>
  <c r="K285" i="17"/>
  <c r="K286" i="17"/>
  <c r="K287" i="17"/>
  <c r="K288" i="17"/>
  <c r="K289" i="17"/>
  <c r="K290" i="17"/>
  <c r="K291" i="17"/>
  <c r="K292" i="17"/>
  <c r="K293" i="17"/>
  <c r="K294" i="17"/>
  <c r="K295" i="17"/>
  <c r="K296" i="17"/>
  <c r="K297" i="17"/>
  <c r="K298" i="17"/>
  <c r="K299" i="17"/>
  <c r="K300" i="17"/>
  <c r="K301" i="17"/>
  <c r="K302" i="17"/>
  <c r="K303" i="17"/>
  <c r="K304" i="17"/>
  <c r="K305" i="17"/>
  <c r="K306" i="17"/>
  <c r="K307" i="17"/>
  <c r="K308" i="17"/>
  <c r="K309" i="17"/>
  <c r="K310" i="17"/>
  <c r="K311" i="17"/>
  <c r="K312" i="17"/>
  <c r="K313" i="17"/>
  <c r="K314" i="17"/>
  <c r="K315" i="17"/>
  <c r="K316" i="17"/>
  <c r="K317" i="17"/>
  <c r="K318" i="17"/>
  <c r="K319" i="17"/>
  <c r="K320" i="17"/>
  <c r="K321" i="17"/>
  <c r="K322" i="17"/>
  <c r="K323" i="17"/>
  <c r="K324" i="17"/>
  <c r="K325" i="17"/>
  <c r="K326" i="17"/>
  <c r="K327" i="17"/>
  <c r="K328" i="17"/>
  <c r="K329" i="17"/>
  <c r="K330" i="17"/>
  <c r="K331" i="17"/>
  <c r="K332" i="17"/>
  <c r="K333" i="17"/>
  <c r="K334" i="17"/>
  <c r="K335" i="17"/>
  <c r="K336" i="17"/>
  <c r="K337" i="17"/>
  <c r="K338" i="17"/>
  <c r="K339" i="17"/>
  <c r="K340" i="17"/>
  <c r="K341" i="17"/>
  <c r="K342" i="17"/>
  <c r="K343" i="17"/>
  <c r="K344" i="17"/>
  <c r="K345" i="17"/>
  <c r="K346" i="17"/>
  <c r="K347" i="17"/>
  <c r="K348" i="17"/>
  <c r="K349" i="17"/>
  <c r="K350" i="17"/>
  <c r="K351" i="17"/>
  <c r="K352" i="17"/>
  <c r="K353" i="17"/>
  <c r="K354" i="17"/>
  <c r="K355" i="17"/>
  <c r="K356" i="17"/>
  <c r="K357" i="17"/>
  <c r="K358" i="17"/>
  <c r="K359" i="17"/>
  <c r="K360" i="17"/>
  <c r="K361" i="17"/>
  <c r="K362" i="17"/>
  <c r="K363" i="17"/>
  <c r="K364" i="17"/>
  <c r="K365" i="17"/>
  <c r="K366" i="17"/>
  <c r="K367" i="17"/>
  <c r="K368" i="17"/>
  <c r="K369" i="17"/>
  <c r="K370" i="17"/>
  <c r="K371" i="17"/>
  <c r="K372" i="17"/>
  <c r="K373" i="17"/>
  <c r="K374" i="17"/>
  <c r="K375" i="17"/>
  <c r="K376" i="17"/>
  <c r="K377" i="17"/>
  <c r="K378" i="17"/>
  <c r="K379" i="17"/>
  <c r="K380" i="17"/>
  <c r="K381" i="17"/>
  <c r="K382" i="17"/>
  <c r="K383" i="17"/>
  <c r="K384" i="17"/>
  <c r="K385" i="17"/>
  <c r="K386" i="17"/>
  <c r="K387" i="17"/>
  <c r="K388" i="17"/>
  <c r="K389" i="17"/>
  <c r="K390" i="17"/>
  <c r="K391" i="17"/>
  <c r="K392" i="17"/>
  <c r="K393" i="17"/>
  <c r="K394" i="17"/>
  <c r="K395" i="17"/>
  <c r="K396" i="17"/>
  <c r="K397" i="17"/>
  <c r="K398" i="17"/>
  <c r="K399" i="17"/>
  <c r="K400" i="17"/>
  <c r="K401" i="17"/>
  <c r="K402" i="17"/>
  <c r="K403" i="17"/>
  <c r="K404" i="17"/>
  <c r="K405" i="17"/>
  <c r="K406" i="17"/>
  <c r="K407" i="17"/>
  <c r="K408" i="17"/>
  <c r="K409" i="17"/>
  <c r="K410" i="17"/>
  <c r="K411" i="17"/>
  <c r="K412" i="17"/>
  <c r="K413" i="17"/>
  <c r="K414" i="17"/>
  <c r="K415" i="17"/>
  <c r="K416" i="17"/>
  <c r="K417" i="17"/>
  <c r="K418" i="17"/>
  <c r="K419" i="17"/>
  <c r="K420" i="17"/>
  <c r="K421" i="17"/>
  <c r="K422" i="17"/>
  <c r="K423" i="17"/>
  <c r="K424" i="17"/>
  <c r="K425" i="17"/>
  <c r="K426" i="17"/>
  <c r="K427" i="17"/>
  <c r="K428" i="17"/>
  <c r="K429" i="17"/>
  <c r="K430" i="17"/>
  <c r="K431" i="17"/>
  <c r="K432" i="17"/>
  <c r="K433" i="17"/>
  <c r="K434" i="17"/>
  <c r="K435" i="17"/>
  <c r="K436" i="17"/>
  <c r="K437" i="17"/>
  <c r="K438" i="17"/>
  <c r="K439" i="17"/>
  <c r="K440" i="17"/>
  <c r="K441" i="17"/>
  <c r="K442" i="17"/>
  <c r="K443" i="17"/>
  <c r="K444" i="17"/>
  <c r="K445" i="17"/>
  <c r="K446" i="17"/>
  <c r="K447" i="17"/>
  <c r="K448" i="17"/>
  <c r="K449" i="17"/>
  <c r="K450" i="17"/>
  <c r="K451" i="17"/>
  <c r="K452" i="17"/>
  <c r="K453" i="17"/>
  <c r="K454" i="17"/>
  <c r="K455" i="17"/>
  <c r="K456" i="17"/>
  <c r="K457" i="17"/>
  <c r="K458" i="17"/>
  <c r="K459" i="17"/>
  <c r="K460" i="17"/>
  <c r="K461" i="17"/>
  <c r="K462" i="17"/>
  <c r="K463" i="17"/>
  <c r="K464" i="17"/>
  <c r="K465" i="17"/>
  <c r="K466" i="17"/>
  <c r="K467" i="17"/>
  <c r="K468" i="17"/>
  <c r="K469" i="17"/>
  <c r="K470" i="17"/>
  <c r="K471" i="17"/>
  <c r="K472" i="17"/>
  <c r="K473" i="17"/>
  <c r="K474" i="17"/>
  <c r="K475" i="17"/>
  <c r="K476" i="17"/>
  <c r="K477" i="17"/>
  <c r="K478" i="17"/>
  <c r="K479" i="17"/>
  <c r="K480" i="17"/>
  <c r="K481" i="17"/>
  <c r="K482" i="17"/>
  <c r="K483" i="17"/>
  <c r="K484" i="17"/>
  <c r="K485" i="17"/>
  <c r="K486" i="17"/>
  <c r="K487" i="17"/>
  <c r="K488" i="17"/>
  <c r="K489" i="17"/>
  <c r="K490" i="17"/>
  <c r="K491" i="17"/>
  <c r="K492" i="17"/>
  <c r="K493" i="17"/>
  <c r="K494" i="17"/>
  <c r="K495" i="17"/>
  <c r="K496" i="17"/>
  <c r="K497" i="17"/>
  <c r="K498" i="17"/>
  <c r="K499" i="17"/>
  <c r="K500" i="17"/>
  <c r="K501" i="17"/>
  <c r="K502" i="17"/>
  <c r="K503" i="17"/>
  <c r="K504" i="17"/>
  <c r="K505" i="17"/>
  <c r="K506" i="17"/>
  <c r="K507" i="17"/>
  <c r="K508" i="17"/>
  <c r="K509" i="17"/>
  <c r="K510" i="17"/>
  <c r="K511" i="17"/>
  <c r="K512" i="17"/>
  <c r="K513" i="17"/>
  <c r="K514" i="17"/>
  <c r="K515" i="17"/>
  <c r="K516" i="17"/>
  <c r="K517" i="17"/>
  <c r="K518" i="17"/>
  <c r="K519" i="17"/>
  <c r="K520" i="17"/>
  <c r="K521" i="17"/>
  <c r="K522" i="17"/>
  <c r="K523" i="17"/>
  <c r="K524" i="17"/>
  <c r="K525" i="17"/>
  <c r="K526" i="17"/>
  <c r="K527" i="17"/>
  <c r="K528" i="17"/>
  <c r="K529" i="17"/>
  <c r="K530" i="17"/>
  <c r="K531" i="17"/>
  <c r="K532" i="17"/>
  <c r="K533" i="17"/>
  <c r="K534" i="17"/>
  <c r="K535" i="17"/>
  <c r="K536" i="17"/>
  <c r="K537" i="17"/>
  <c r="K538" i="17"/>
  <c r="K539" i="17"/>
  <c r="K540" i="17"/>
  <c r="K541" i="17"/>
  <c r="K542" i="17"/>
  <c r="K543" i="17"/>
  <c r="K544" i="17"/>
  <c r="K545" i="17"/>
  <c r="K546" i="17"/>
  <c r="K547" i="17"/>
  <c r="K548" i="17"/>
  <c r="K549" i="17"/>
  <c r="K550" i="17"/>
  <c r="K551" i="17"/>
  <c r="K552" i="17"/>
  <c r="K553" i="17"/>
  <c r="K554" i="17"/>
  <c r="K555" i="17"/>
  <c r="K556" i="17"/>
  <c r="K557" i="17"/>
  <c r="K558" i="17"/>
  <c r="K559" i="17"/>
  <c r="K560" i="17"/>
  <c r="K561" i="17"/>
  <c r="K562" i="17"/>
  <c r="K563" i="17"/>
  <c r="K564" i="17"/>
  <c r="K565" i="17"/>
  <c r="K566" i="17"/>
  <c r="K567" i="17"/>
  <c r="K568" i="17"/>
  <c r="K569" i="17"/>
  <c r="K570" i="17"/>
  <c r="K571" i="17"/>
  <c r="K572" i="17"/>
  <c r="K573" i="17"/>
  <c r="K574" i="17"/>
  <c r="K575" i="17"/>
  <c r="K576" i="17"/>
  <c r="K577" i="17"/>
  <c r="K578" i="17"/>
  <c r="K579" i="17"/>
  <c r="K580" i="17"/>
  <c r="K581" i="17"/>
  <c r="K582" i="17"/>
  <c r="K583" i="17"/>
  <c r="K584" i="17"/>
  <c r="K585" i="17"/>
  <c r="K586" i="17"/>
  <c r="K587" i="17"/>
  <c r="K588" i="17"/>
  <c r="K589" i="17"/>
  <c r="K590" i="17"/>
  <c r="K591" i="17"/>
  <c r="K592" i="17"/>
  <c r="K593" i="17"/>
  <c r="K594" i="17"/>
  <c r="K595" i="17"/>
  <c r="K596" i="17"/>
  <c r="K597" i="17"/>
  <c r="K598" i="17"/>
  <c r="K599" i="17"/>
  <c r="K600" i="17"/>
  <c r="K601" i="17"/>
  <c r="K602" i="17"/>
  <c r="K603" i="17"/>
  <c r="K604" i="17"/>
  <c r="K605" i="17"/>
  <c r="K606" i="17"/>
  <c r="K607" i="17"/>
  <c r="K608" i="17"/>
  <c r="K609" i="17"/>
  <c r="K610" i="17"/>
  <c r="K611" i="17"/>
  <c r="K612" i="17"/>
  <c r="K613" i="17"/>
  <c r="K614" i="17"/>
  <c r="K615" i="17"/>
  <c r="K616" i="17"/>
  <c r="K617" i="17"/>
  <c r="K618" i="17"/>
  <c r="K619" i="17"/>
  <c r="K620" i="17"/>
  <c r="K621" i="17"/>
  <c r="K622" i="17"/>
  <c r="K623" i="17"/>
  <c r="K624" i="17"/>
  <c r="K625" i="17"/>
  <c r="K626" i="17"/>
  <c r="K627" i="17"/>
  <c r="K628" i="17"/>
  <c r="K629" i="17"/>
  <c r="K630" i="17"/>
  <c r="K631" i="17"/>
  <c r="K632" i="17"/>
  <c r="K633" i="17"/>
  <c r="K634" i="17"/>
  <c r="K635" i="17"/>
  <c r="K636" i="17"/>
  <c r="K637" i="17"/>
  <c r="K638" i="17"/>
  <c r="K639" i="17"/>
  <c r="K640" i="17"/>
  <c r="K641" i="17"/>
  <c r="K642" i="17"/>
  <c r="K643" i="17"/>
  <c r="K644" i="17"/>
  <c r="K645" i="17"/>
  <c r="K646" i="17"/>
  <c r="K647" i="17"/>
  <c r="K648" i="17"/>
  <c r="K649" i="17"/>
  <c r="K650" i="17"/>
  <c r="K651" i="17"/>
  <c r="K652" i="17"/>
  <c r="K653" i="17"/>
  <c r="K654" i="17"/>
  <c r="K655" i="17"/>
  <c r="K656" i="17"/>
  <c r="K657" i="17"/>
  <c r="K658" i="17"/>
  <c r="K659" i="17"/>
  <c r="K660" i="17"/>
  <c r="K661" i="17"/>
  <c r="K662" i="17"/>
  <c r="K663" i="17"/>
  <c r="K664" i="17"/>
  <c r="K665" i="17"/>
  <c r="K666" i="17"/>
  <c r="K667" i="17"/>
  <c r="K668" i="17"/>
  <c r="K669" i="17"/>
  <c r="K670" i="17"/>
  <c r="K671" i="17"/>
  <c r="K672" i="17"/>
  <c r="K673" i="17"/>
  <c r="K674" i="17"/>
  <c r="K675" i="17"/>
  <c r="K676" i="17"/>
  <c r="K677" i="17"/>
  <c r="K678" i="17"/>
  <c r="K679" i="17"/>
  <c r="K680" i="17"/>
  <c r="K681" i="17"/>
  <c r="K682" i="17"/>
  <c r="K683" i="17"/>
  <c r="K684" i="17"/>
  <c r="K685" i="17"/>
  <c r="K686" i="17"/>
  <c r="K687" i="17"/>
  <c r="K688" i="17"/>
  <c r="K689" i="17"/>
  <c r="K690" i="17"/>
  <c r="K691" i="17"/>
  <c r="K692" i="17"/>
  <c r="K693" i="17"/>
  <c r="K694" i="17"/>
  <c r="K695" i="17"/>
  <c r="K696" i="17"/>
  <c r="K697" i="17"/>
  <c r="K698" i="17"/>
  <c r="K699" i="17"/>
  <c r="K700" i="17"/>
  <c r="K701" i="17"/>
  <c r="K702" i="17"/>
  <c r="K703" i="17"/>
  <c r="K704" i="17"/>
  <c r="K705" i="17"/>
  <c r="K706" i="17"/>
  <c r="K707" i="17"/>
  <c r="K708" i="17"/>
  <c r="K709" i="17"/>
  <c r="K710" i="17"/>
  <c r="K711" i="17"/>
  <c r="K712" i="17"/>
  <c r="K713" i="17"/>
  <c r="K714" i="17"/>
  <c r="K715" i="17"/>
  <c r="K716" i="17"/>
  <c r="K717" i="17"/>
  <c r="K718" i="17"/>
  <c r="K719" i="17"/>
  <c r="K720" i="17"/>
  <c r="K721" i="17"/>
  <c r="K722" i="17"/>
  <c r="K723" i="17"/>
  <c r="K724" i="17"/>
  <c r="K725" i="17"/>
  <c r="K726" i="17"/>
  <c r="K727" i="17"/>
  <c r="K728" i="17"/>
  <c r="K729" i="17"/>
  <c r="K730" i="17"/>
  <c r="K731" i="17"/>
  <c r="K732" i="17"/>
  <c r="K733" i="17"/>
  <c r="K734" i="17"/>
  <c r="K735" i="17"/>
  <c r="K736" i="17"/>
  <c r="K737" i="17"/>
  <c r="K738" i="17"/>
  <c r="K739" i="17"/>
  <c r="K740" i="17"/>
  <c r="K741" i="17"/>
  <c r="K742" i="17"/>
  <c r="K743" i="17"/>
  <c r="K744" i="17"/>
  <c r="K745" i="17"/>
  <c r="K746" i="17"/>
  <c r="K747" i="17"/>
  <c r="K748" i="17"/>
  <c r="K749" i="17"/>
  <c r="K750" i="17"/>
  <c r="K751" i="17"/>
  <c r="K752" i="17"/>
  <c r="K753" i="17"/>
  <c r="K754" i="17"/>
  <c r="K755" i="17"/>
  <c r="K756" i="17"/>
  <c r="K757" i="17"/>
  <c r="K758" i="17"/>
  <c r="K759" i="17"/>
  <c r="K760" i="17"/>
  <c r="K761" i="17"/>
  <c r="K762" i="17"/>
  <c r="K763" i="17"/>
  <c r="K764" i="17"/>
  <c r="K765" i="17"/>
  <c r="K766" i="17"/>
  <c r="K767" i="17"/>
  <c r="K768" i="17"/>
  <c r="K769" i="17"/>
  <c r="K770" i="17"/>
  <c r="K771" i="17"/>
  <c r="K772" i="17"/>
  <c r="K773" i="17"/>
  <c r="K774" i="17"/>
  <c r="K775" i="17"/>
  <c r="K776" i="17"/>
  <c r="K777" i="17"/>
  <c r="K778" i="17"/>
  <c r="K779" i="17"/>
  <c r="K780" i="17"/>
  <c r="K781" i="17"/>
  <c r="K782" i="17"/>
  <c r="K783" i="17"/>
  <c r="K784" i="17"/>
  <c r="K785" i="17"/>
  <c r="K786" i="17"/>
  <c r="K787" i="17"/>
  <c r="K788" i="17"/>
  <c r="K789" i="17"/>
  <c r="K790" i="17"/>
  <c r="K791" i="17"/>
  <c r="K792" i="17"/>
  <c r="K793" i="17"/>
  <c r="K794" i="17"/>
  <c r="K795" i="17"/>
  <c r="K796" i="17"/>
  <c r="K797" i="17"/>
  <c r="K798" i="17"/>
  <c r="K799" i="17"/>
  <c r="K800" i="17"/>
  <c r="K801" i="17"/>
  <c r="K802" i="17"/>
  <c r="K803" i="17"/>
  <c r="K804" i="17"/>
  <c r="K805" i="17"/>
  <c r="K806" i="17"/>
  <c r="K807" i="17"/>
  <c r="K808" i="17"/>
  <c r="K809" i="17"/>
  <c r="K810" i="17"/>
  <c r="K811" i="17"/>
  <c r="K812" i="17"/>
  <c r="K813" i="17"/>
  <c r="K814" i="17"/>
  <c r="K815" i="17"/>
  <c r="K816" i="17"/>
  <c r="K817" i="17"/>
  <c r="K818" i="17"/>
  <c r="K819" i="17"/>
  <c r="K820" i="17"/>
  <c r="K821" i="17"/>
  <c r="K822" i="17"/>
  <c r="K823" i="17"/>
  <c r="K824" i="17"/>
  <c r="K825" i="17"/>
  <c r="K826" i="17"/>
  <c r="K827" i="17"/>
  <c r="K828" i="17"/>
  <c r="K829" i="17"/>
  <c r="K830" i="17"/>
  <c r="K831" i="17"/>
  <c r="K832" i="17"/>
  <c r="K833" i="17"/>
  <c r="K834" i="17"/>
  <c r="K835" i="17"/>
  <c r="K836" i="17"/>
  <c r="K837" i="17"/>
  <c r="K838" i="17"/>
  <c r="K839" i="17"/>
  <c r="K840" i="17"/>
  <c r="K841" i="17"/>
  <c r="K842" i="17"/>
  <c r="K843" i="17"/>
  <c r="K844" i="17"/>
  <c r="K845" i="17"/>
  <c r="K846" i="17"/>
  <c r="K847" i="17"/>
  <c r="K848" i="17"/>
  <c r="K849" i="17"/>
  <c r="K850" i="17"/>
  <c r="K851" i="17"/>
  <c r="K852" i="17"/>
  <c r="K853" i="17"/>
  <c r="K854" i="17"/>
  <c r="K855" i="17"/>
  <c r="K856" i="17"/>
  <c r="K857" i="17"/>
  <c r="K858" i="17"/>
  <c r="K859" i="17"/>
  <c r="K860" i="17"/>
  <c r="K861" i="17"/>
  <c r="K862" i="17"/>
  <c r="K863" i="17"/>
  <c r="K864" i="17"/>
  <c r="K865" i="17"/>
  <c r="K866" i="17"/>
  <c r="K867" i="17"/>
  <c r="K868" i="17"/>
  <c r="K869" i="17"/>
  <c r="K870" i="17"/>
  <c r="K871" i="17"/>
  <c r="K872" i="17"/>
  <c r="K873" i="17"/>
  <c r="K874" i="17"/>
  <c r="K875" i="17"/>
  <c r="K876" i="17"/>
  <c r="K877" i="17"/>
  <c r="K878" i="17"/>
  <c r="K879" i="17"/>
  <c r="K880" i="17"/>
  <c r="K881" i="17"/>
  <c r="K882" i="17"/>
  <c r="K883" i="17"/>
  <c r="K884" i="17"/>
  <c r="K885" i="17"/>
  <c r="K886" i="17"/>
  <c r="K887" i="17"/>
  <c r="K888" i="17"/>
  <c r="K889" i="17"/>
  <c r="K890" i="17"/>
  <c r="K891" i="17"/>
  <c r="K892" i="17"/>
  <c r="K893" i="17"/>
  <c r="K894" i="17"/>
  <c r="K895" i="17"/>
  <c r="K896" i="17"/>
  <c r="K897" i="17"/>
  <c r="K898" i="17"/>
  <c r="K899" i="17"/>
  <c r="K900" i="17"/>
  <c r="K901" i="17"/>
  <c r="K902" i="17"/>
  <c r="K903" i="17"/>
  <c r="K904" i="17"/>
  <c r="K905" i="17"/>
  <c r="K906" i="17"/>
  <c r="K907" i="17"/>
  <c r="K908" i="17"/>
  <c r="K909" i="17"/>
  <c r="K910" i="17"/>
  <c r="K911" i="17"/>
  <c r="K912" i="17"/>
  <c r="K913" i="17"/>
  <c r="K914" i="17"/>
  <c r="K915" i="17"/>
  <c r="K916" i="17"/>
  <c r="K917" i="17"/>
  <c r="K918" i="17"/>
  <c r="K919" i="17"/>
  <c r="K920" i="17"/>
  <c r="K921" i="17"/>
  <c r="K922" i="17"/>
  <c r="K923" i="17"/>
  <c r="K924" i="17"/>
  <c r="K925" i="17"/>
  <c r="K926" i="17"/>
  <c r="K927" i="17"/>
  <c r="K928" i="17"/>
  <c r="K929" i="17"/>
  <c r="K930" i="17"/>
  <c r="K931" i="17"/>
  <c r="K932" i="17"/>
  <c r="K933" i="17"/>
  <c r="K934" i="17"/>
  <c r="K935" i="17"/>
  <c r="K936" i="17"/>
  <c r="K937" i="17"/>
  <c r="K938" i="17"/>
  <c r="K939" i="17"/>
  <c r="K940" i="17"/>
  <c r="K941" i="17"/>
  <c r="K942" i="17"/>
  <c r="K943" i="17"/>
  <c r="K944" i="17"/>
  <c r="K945" i="17"/>
  <c r="K946" i="17"/>
  <c r="K947" i="17"/>
  <c r="K948" i="17"/>
  <c r="K949" i="17"/>
  <c r="K950" i="17"/>
  <c r="K951" i="17"/>
  <c r="K952" i="17"/>
  <c r="K953" i="17"/>
  <c r="K954" i="17"/>
  <c r="K955" i="17"/>
  <c r="K956" i="17"/>
  <c r="K957" i="17"/>
  <c r="K958" i="17"/>
  <c r="K959" i="17"/>
  <c r="K960" i="17"/>
  <c r="K961" i="17"/>
  <c r="K962" i="17"/>
  <c r="K963" i="17"/>
  <c r="K964" i="17"/>
  <c r="K965" i="17"/>
  <c r="K966" i="17"/>
  <c r="K967" i="17"/>
  <c r="K968" i="17"/>
  <c r="K969" i="17"/>
  <c r="K970" i="17"/>
  <c r="K971" i="17"/>
  <c r="K972" i="17"/>
  <c r="K973" i="17"/>
  <c r="K974" i="17"/>
  <c r="K975" i="17"/>
  <c r="K976" i="17"/>
  <c r="K977" i="17"/>
  <c r="K978" i="17"/>
  <c r="K979" i="17"/>
  <c r="K980" i="17"/>
  <c r="K981" i="17"/>
  <c r="K982" i="17"/>
  <c r="K983" i="17"/>
  <c r="K984" i="17"/>
  <c r="K985" i="17"/>
  <c r="K986" i="17"/>
  <c r="K987" i="17"/>
  <c r="K988" i="17"/>
  <c r="K989" i="17"/>
  <c r="K990" i="17"/>
  <c r="K991" i="17"/>
  <c r="K992" i="17"/>
  <c r="K993" i="17"/>
  <c r="K994" i="17"/>
  <c r="K995" i="17"/>
  <c r="K996" i="17"/>
  <c r="K997" i="17"/>
  <c r="K998" i="17"/>
  <c r="K999" i="17"/>
  <c r="K1000" i="17"/>
  <c r="K1001" i="17"/>
  <c r="K1002" i="17"/>
  <c r="K1003" i="17"/>
  <c r="K1004" i="17"/>
  <c r="K1005" i="17"/>
  <c r="K1006" i="17"/>
  <c r="K1007" i="17"/>
  <c r="K1008" i="17"/>
  <c r="K1009" i="17"/>
  <c r="K1010" i="17"/>
  <c r="K1011" i="17"/>
  <c r="K1012" i="17"/>
  <c r="K1013" i="17"/>
  <c r="K1014" i="17"/>
  <c r="K1015" i="17"/>
  <c r="K1016" i="17"/>
  <c r="K1017" i="17"/>
  <c r="K1018" i="17"/>
  <c r="K1019" i="17"/>
  <c r="K1020" i="17"/>
  <c r="K1021" i="17"/>
  <c r="K1022" i="17"/>
  <c r="K1023" i="17"/>
  <c r="K1024" i="17"/>
  <c r="K1025" i="17"/>
  <c r="K1026" i="17"/>
  <c r="K1027" i="17"/>
  <c r="K1028" i="17"/>
  <c r="K1029" i="17"/>
  <c r="K1030" i="17"/>
  <c r="K1031" i="17"/>
  <c r="K1032" i="17"/>
  <c r="K1033" i="17"/>
  <c r="K1034" i="17"/>
  <c r="K1035" i="17"/>
  <c r="K1036" i="17"/>
  <c r="K1037" i="17"/>
  <c r="K1038" i="17"/>
  <c r="K1039" i="17"/>
  <c r="K1040" i="17"/>
  <c r="K1041" i="17"/>
  <c r="K1042" i="17"/>
  <c r="K1043" i="17"/>
  <c r="K1044" i="17"/>
  <c r="K1045" i="17"/>
  <c r="K1046" i="17"/>
  <c r="K1047" i="17"/>
  <c r="K1048" i="17"/>
  <c r="K1049" i="17"/>
  <c r="K1050" i="17"/>
  <c r="K1051" i="17"/>
  <c r="K1052" i="17"/>
  <c r="K1053" i="17"/>
  <c r="K1054" i="17"/>
  <c r="K1055" i="17"/>
  <c r="K1056" i="17"/>
  <c r="K1057" i="17"/>
  <c r="K1058" i="17"/>
  <c r="K1059" i="17"/>
  <c r="K1060" i="17"/>
  <c r="K1061" i="17"/>
  <c r="K1062" i="17"/>
  <c r="K1063" i="17"/>
  <c r="K1064" i="17"/>
  <c r="K1065" i="17"/>
  <c r="K1066" i="17"/>
  <c r="K1067" i="17"/>
  <c r="K1068" i="17"/>
  <c r="K1069" i="17"/>
  <c r="K1070" i="17"/>
  <c r="K1071" i="17"/>
  <c r="K1072" i="17"/>
  <c r="K1073" i="17"/>
  <c r="K1074" i="17"/>
  <c r="K1075" i="17"/>
  <c r="K1076" i="17"/>
  <c r="K1077" i="17"/>
  <c r="K1078" i="17"/>
  <c r="K1079" i="17"/>
  <c r="K1080" i="17"/>
  <c r="K1081" i="17"/>
  <c r="K1082" i="17"/>
  <c r="K1083" i="17"/>
  <c r="K1084" i="17"/>
  <c r="K1085" i="17"/>
  <c r="K1086" i="17"/>
  <c r="K1087" i="17"/>
  <c r="K1088" i="17"/>
  <c r="K1089" i="17"/>
  <c r="K1090" i="17"/>
  <c r="K1091" i="17"/>
  <c r="K1092" i="17"/>
  <c r="K1093" i="17"/>
  <c r="K1094" i="17"/>
  <c r="K1095" i="17"/>
  <c r="K1096" i="17"/>
  <c r="K1097" i="17"/>
  <c r="K1098" i="17"/>
  <c r="K1099" i="17"/>
  <c r="K1100" i="17"/>
  <c r="K1101" i="17"/>
  <c r="K1102" i="17"/>
  <c r="K1103" i="17"/>
  <c r="K1104" i="17"/>
  <c r="K1105" i="17"/>
  <c r="K1106" i="17"/>
  <c r="K1107" i="17"/>
  <c r="K1108" i="17"/>
  <c r="K1109" i="17"/>
  <c r="K1110" i="17"/>
  <c r="K1111" i="17"/>
  <c r="K1112" i="17"/>
  <c r="K1113" i="17"/>
  <c r="K1114" i="17"/>
  <c r="K1115" i="17"/>
  <c r="K1116" i="17"/>
  <c r="K1117" i="17"/>
  <c r="K1118" i="17"/>
  <c r="K1119" i="17"/>
  <c r="K1120" i="17"/>
  <c r="K1121" i="17"/>
  <c r="K1122" i="17"/>
  <c r="K1123" i="17"/>
  <c r="K1124" i="17"/>
  <c r="K1125" i="17"/>
  <c r="K1126" i="17"/>
  <c r="K1127" i="17"/>
  <c r="K1128" i="17"/>
  <c r="K1129" i="17"/>
  <c r="K1130" i="17"/>
  <c r="K1131" i="17"/>
  <c r="K1132" i="17"/>
  <c r="K1133" i="17"/>
  <c r="K1134" i="17"/>
  <c r="K1135" i="17"/>
  <c r="K1136" i="17"/>
  <c r="K1137" i="17"/>
  <c r="K1138" i="17"/>
  <c r="K1139" i="17"/>
  <c r="K1140" i="17"/>
  <c r="K1141" i="17"/>
  <c r="K1142" i="17"/>
  <c r="K1143" i="17"/>
  <c r="K1144" i="17"/>
  <c r="K1145" i="17"/>
  <c r="K1146" i="17"/>
  <c r="K1147" i="17"/>
  <c r="K1148" i="17"/>
  <c r="K1149" i="17"/>
  <c r="K1150" i="17"/>
  <c r="K1151" i="17"/>
  <c r="K1152" i="17"/>
  <c r="K1153" i="17"/>
  <c r="K1154" i="17"/>
  <c r="K1155" i="17"/>
  <c r="K1156" i="17"/>
  <c r="K1157" i="17"/>
  <c r="K1158" i="17"/>
  <c r="K1159" i="17"/>
  <c r="K1160" i="17"/>
  <c r="K1161" i="17"/>
  <c r="K1162" i="17"/>
  <c r="K1163" i="17"/>
  <c r="K1164" i="17"/>
  <c r="K1165" i="17"/>
  <c r="K1166" i="17"/>
  <c r="K1167" i="17"/>
  <c r="K1168" i="17"/>
  <c r="K1169" i="17"/>
  <c r="K1170" i="17"/>
  <c r="K1171" i="17"/>
  <c r="K1172" i="17"/>
  <c r="K1173" i="17"/>
  <c r="K1174" i="17"/>
  <c r="K1175" i="17"/>
  <c r="K1176" i="17"/>
  <c r="K1177" i="17"/>
  <c r="K1178" i="17"/>
  <c r="K1179" i="17"/>
  <c r="K1180" i="17"/>
  <c r="K1181" i="17"/>
  <c r="K1182" i="17"/>
  <c r="K1183" i="17"/>
  <c r="K1184" i="17"/>
  <c r="K1185" i="17"/>
  <c r="K1186" i="17"/>
  <c r="K1187" i="17"/>
  <c r="K1188" i="17"/>
  <c r="K1189" i="17"/>
  <c r="K1190" i="17"/>
  <c r="K1191" i="17"/>
  <c r="K1192" i="17"/>
  <c r="K1193" i="17"/>
  <c r="K1194" i="17"/>
  <c r="K1195" i="17"/>
  <c r="K1196" i="17"/>
  <c r="K1197" i="17"/>
  <c r="K1198" i="17"/>
  <c r="K1199" i="17"/>
  <c r="K1200" i="17"/>
  <c r="K1201" i="17"/>
  <c r="K1202" i="17"/>
  <c r="K1203" i="17"/>
  <c r="K1204" i="17"/>
  <c r="K1205" i="17"/>
  <c r="K1206" i="17"/>
  <c r="K1207" i="17"/>
  <c r="K1208" i="17"/>
  <c r="K1209" i="17"/>
  <c r="K1210" i="17"/>
  <c r="K1211" i="17"/>
  <c r="K1212" i="17"/>
  <c r="K1213" i="17"/>
  <c r="K1214" i="17"/>
  <c r="K1215" i="17"/>
  <c r="K1216" i="17"/>
  <c r="K1217" i="17"/>
  <c r="K1218" i="17"/>
  <c r="K1219" i="17"/>
  <c r="K1220" i="17"/>
  <c r="K1221" i="17"/>
  <c r="K1222" i="17"/>
  <c r="K1223" i="17"/>
  <c r="K1224" i="17"/>
  <c r="K1225" i="17"/>
  <c r="K1226" i="17"/>
  <c r="K1227" i="17"/>
  <c r="K1228" i="17"/>
  <c r="K1229" i="17"/>
  <c r="K1230" i="17"/>
  <c r="K1231" i="17"/>
  <c r="K1232" i="17"/>
  <c r="K1233" i="17"/>
  <c r="K1234" i="17"/>
  <c r="K1235" i="17"/>
  <c r="K1236" i="17"/>
  <c r="K1237" i="17"/>
  <c r="K1238" i="17"/>
  <c r="K1239" i="17"/>
  <c r="K1240" i="17"/>
  <c r="K1241" i="17"/>
  <c r="K1242" i="17"/>
  <c r="K1243" i="17"/>
  <c r="K1244" i="17"/>
  <c r="K1245" i="17"/>
  <c r="K1246" i="17"/>
  <c r="K1247" i="17"/>
  <c r="K1248" i="17"/>
  <c r="K1249" i="17"/>
  <c r="K1250" i="17"/>
  <c r="K1251" i="17"/>
  <c r="K1252" i="17"/>
  <c r="K1253" i="17"/>
  <c r="K1254" i="17"/>
  <c r="K1255" i="17"/>
  <c r="K1256" i="17"/>
  <c r="K1257" i="17"/>
  <c r="K1258" i="17"/>
  <c r="K1259" i="17"/>
  <c r="K1260" i="17"/>
  <c r="K1261" i="17"/>
  <c r="K1262" i="17"/>
  <c r="K1263" i="17"/>
  <c r="K1264" i="17"/>
  <c r="K1265" i="17"/>
  <c r="K1266" i="17"/>
  <c r="K1267" i="17"/>
  <c r="K1268" i="17"/>
  <c r="K1269" i="17"/>
  <c r="K1270" i="17"/>
  <c r="K1271" i="17"/>
  <c r="K1272" i="17"/>
  <c r="K1273" i="17"/>
  <c r="K1274" i="17"/>
  <c r="K1275" i="17"/>
  <c r="K1276" i="17"/>
  <c r="K1277" i="17"/>
  <c r="K1278" i="17"/>
  <c r="K1279" i="17"/>
  <c r="K1280" i="17"/>
  <c r="K1281" i="17"/>
  <c r="K1282" i="17"/>
  <c r="K1283" i="17"/>
  <c r="K1284" i="17"/>
  <c r="K1285" i="17"/>
  <c r="K1286" i="17"/>
  <c r="K1287" i="17"/>
  <c r="K1288" i="17"/>
  <c r="K1289" i="17"/>
  <c r="K1290" i="17"/>
  <c r="K1291" i="17"/>
  <c r="K1292" i="17"/>
  <c r="K1293" i="17"/>
  <c r="K1294" i="17"/>
  <c r="K1295" i="17"/>
  <c r="K1296" i="17"/>
  <c r="K1297" i="17"/>
  <c r="K1298" i="17"/>
  <c r="K1299" i="17"/>
  <c r="K1300" i="17"/>
  <c r="K1301" i="17"/>
  <c r="K1302" i="17"/>
  <c r="K1303" i="17"/>
  <c r="K1304" i="17"/>
  <c r="K1305" i="17"/>
  <c r="K1306" i="17"/>
  <c r="K1307" i="17"/>
  <c r="K1308" i="17"/>
  <c r="K1309" i="17"/>
  <c r="K1310" i="17"/>
  <c r="K1311" i="17"/>
  <c r="K1312" i="17"/>
  <c r="K1313" i="17"/>
  <c r="K1314" i="17"/>
  <c r="K1315" i="17"/>
  <c r="K1316" i="17"/>
  <c r="K1317" i="17"/>
  <c r="K1318" i="17"/>
  <c r="K1319" i="17"/>
  <c r="K1320" i="17"/>
  <c r="K1321" i="17"/>
  <c r="K1322" i="17"/>
  <c r="K1323" i="17"/>
  <c r="K1324" i="17"/>
  <c r="K1325" i="17"/>
  <c r="K1326" i="17"/>
  <c r="K1327" i="17"/>
  <c r="K1328" i="17"/>
  <c r="K1329" i="17"/>
  <c r="K1330" i="17"/>
  <c r="K1331" i="17"/>
  <c r="K1332" i="17"/>
  <c r="K1333" i="17"/>
  <c r="K1334" i="17"/>
  <c r="K1335" i="17"/>
  <c r="K1336" i="17"/>
  <c r="K1337" i="17"/>
  <c r="K1338" i="17"/>
  <c r="K1339" i="17"/>
  <c r="K1340" i="17"/>
  <c r="K1341" i="17"/>
  <c r="K1342" i="17"/>
  <c r="K1343" i="17"/>
  <c r="K1344" i="17"/>
  <c r="K1345" i="17"/>
  <c r="K1346" i="17"/>
  <c r="K1347" i="17"/>
  <c r="K1348" i="17"/>
  <c r="K1349" i="17"/>
  <c r="K1350" i="17"/>
  <c r="K1351" i="17"/>
  <c r="K1352" i="17"/>
  <c r="K1353" i="17"/>
  <c r="K1354" i="17"/>
  <c r="K1355" i="17"/>
  <c r="K1356" i="17"/>
  <c r="K1357" i="17"/>
  <c r="K1358" i="17"/>
  <c r="K1359" i="17"/>
  <c r="K1360" i="17"/>
  <c r="K1361" i="17"/>
  <c r="K1362" i="17"/>
  <c r="K1363" i="17"/>
  <c r="K1364" i="17"/>
  <c r="K1365" i="17"/>
  <c r="K1366" i="17"/>
  <c r="K1367" i="17"/>
  <c r="K1368" i="17"/>
  <c r="K1369" i="17"/>
  <c r="K1370" i="17"/>
  <c r="K1371" i="17"/>
  <c r="K1372" i="17"/>
  <c r="K1373" i="17"/>
  <c r="K1374" i="17"/>
  <c r="K1375" i="17"/>
  <c r="K1376" i="17"/>
  <c r="K1377" i="17"/>
  <c r="K1378" i="17"/>
  <c r="K1379" i="17"/>
  <c r="K1380" i="17"/>
  <c r="K1381" i="17"/>
  <c r="K1382" i="17"/>
  <c r="K1383" i="17"/>
  <c r="K1384" i="17"/>
  <c r="K1385" i="17"/>
  <c r="K1386" i="17"/>
  <c r="K1387" i="17"/>
  <c r="K1388" i="17"/>
  <c r="K1389" i="17"/>
  <c r="K1390" i="17"/>
  <c r="K1391" i="17"/>
  <c r="K1392" i="17"/>
  <c r="K1393" i="17"/>
  <c r="K1394" i="17"/>
  <c r="K1395" i="17"/>
  <c r="K1396" i="17"/>
  <c r="K1397" i="17"/>
  <c r="K1398" i="17"/>
  <c r="K1399" i="17"/>
  <c r="K1400" i="17"/>
  <c r="K1401" i="17"/>
  <c r="K1402" i="17"/>
  <c r="K1403" i="17"/>
  <c r="K1404" i="17"/>
  <c r="K1405" i="17"/>
  <c r="K1406" i="17"/>
  <c r="K1407" i="17"/>
  <c r="K1408" i="17"/>
  <c r="K1409" i="17"/>
  <c r="K1410" i="17"/>
  <c r="K1411" i="17"/>
  <c r="K1412" i="17"/>
  <c r="K1413" i="17"/>
  <c r="K1414" i="17"/>
  <c r="K1415" i="17"/>
  <c r="K1416" i="17"/>
  <c r="K1417" i="17"/>
  <c r="K1418" i="17"/>
  <c r="K1419" i="17"/>
  <c r="K1420" i="17"/>
  <c r="K1421" i="17"/>
  <c r="K1422" i="17"/>
  <c r="K1423" i="17"/>
  <c r="K1424" i="17"/>
  <c r="K1425" i="17"/>
  <c r="K1426" i="17"/>
  <c r="K1427" i="17"/>
  <c r="K1428" i="17"/>
  <c r="K1429" i="17"/>
  <c r="K1430" i="17"/>
  <c r="K1431" i="17"/>
  <c r="K1432" i="17"/>
  <c r="K1433" i="17"/>
  <c r="K1434" i="17"/>
  <c r="K1435" i="17"/>
  <c r="K1436" i="17"/>
  <c r="K1437" i="17"/>
  <c r="K1438" i="17"/>
  <c r="K1439" i="17"/>
  <c r="K1440" i="17"/>
  <c r="K1441" i="17"/>
  <c r="K1442" i="17"/>
  <c r="K1443" i="17"/>
  <c r="K1444" i="17"/>
  <c r="K1445" i="17"/>
  <c r="K1446" i="17"/>
  <c r="K1447" i="17"/>
  <c r="K1448" i="17"/>
  <c r="K1449" i="17"/>
  <c r="K1450" i="17"/>
  <c r="K1451" i="17"/>
  <c r="K1452" i="17"/>
  <c r="K1453" i="17"/>
  <c r="K1454" i="17"/>
  <c r="K1455" i="17"/>
  <c r="K1456" i="17"/>
  <c r="K1457" i="17"/>
  <c r="K1458" i="17"/>
  <c r="K1459" i="17"/>
  <c r="K1460" i="17"/>
  <c r="K1461" i="17"/>
  <c r="K1462" i="17"/>
  <c r="K1463" i="17"/>
  <c r="K1464" i="17"/>
  <c r="K1465" i="17"/>
  <c r="K1466" i="17"/>
  <c r="K1467" i="17"/>
  <c r="K1468" i="17"/>
  <c r="K1469" i="17"/>
  <c r="K1470" i="17"/>
  <c r="K1471" i="17"/>
  <c r="K1472" i="17"/>
  <c r="K1473" i="17"/>
  <c r="K1474" i="17"/>
  <c r="K1475" i="17"/>
  <c r="K1476" i="17"/>
  <c r="K1477" i="17"/>
  <c r="K1478" i="17"/>
  <c r="K1479" i="17"/>
  <c r="K1480" i="17"/>
  <c r="K1481" i="17"/>
  <c r="K1482" i="17"/>
  <c r="K1483" i="17"/>
  <c r="K1484" i="17"/>
  <c r="K1485" i="17"/>
  <c r="K1486" i="17"/>
  <c r="K1487" i="17"/>
  <c r="K1488" i="17"/>
  <c r="K1489" i="17"/>
  <c r="K1490" i="17"/>
  <c r="K1491" i="17"/>
  <c r="K1492" i="17"/>
  <c r="K1493" i="17"/>
  <c r="K1494" i="17"/>
  <c r="K1495" i="17"/>
  <c r="K1496" i="17"/>
  <c r="K1497" i="17"/>
  <c r="K1498" i="17"/>
  <c r="K1499" i="17"/>
  <c r="K1500" i="17"/>
  <c r="K1501" i="17"/>
  <c r="K1502" i="17"/>
  <c r="K1503" i="17"/>
  <c r="K1504" i="17"/>
  <c r="K1505" i="17"/>
  <c r="K1506" i="17"/>
  <c r="K1507" i="17"/>
  <c r="K1508" i="17"/>
  <c r="K1509" i="17"/>
  <c r="K1510" i="17"/>
  <c r="K1511" i="17"/>
  <c r="K1512" i="17"/>
  <c r="K1513" i="17"/>
  <c r="K1514" i="17"/>
  <c r="K1515" i="17"/>
  <c r="K1516" i="17"/>
  <c r="K1517" i="17"/>
  <c r="K1518" i="17"/>
  <c r="K1519" i="17"/>
  <c r="K1520" i="17"/>
  <c r="K1521" i="17"/>
  <c r="K1522" i="17"/>
  <c r="K1523" i="17"/>
  <c r="K1524" i="17"/>
  <c r="K1525" i="17"/>
  <c r="K1526" i="17"/>
  <c r="K1527" i="17"/>
  <c r="K1528" i="17"/>
  <c r="K1529" i="17"/>
  <c r="K1530" i="17"/>
  <c r="K1531" i="17"/>
  <c r="K1532" i="17"/>
  <c r="K1533" i="17"/>
  <c r="K1534" i="17"/>
  <c r="K1535" i="17"/>
  <c r="K1536" i="17"/>
  <c r="K1537" i="17"/>
  <c r="K1538" i="17"/>
  <c r="K1539" i="17"/>
  <c r="K1540" i="17"/>
  <c r="K1541" i="17"/>
  <c r="K1542" i="17"/>
  <c r="K1543" i="17"/>
  <c r="K1544" i="17"/>
  <c r="K1545" i="17"/>
  <c r="K1546" i="17"/>
  <c r="K1547" i="17"/>
  <c r="K1548" i="17"/>
  <c r="K1549" i="17"/>
  <c r="K1550" i="17"/>
  <c r="K1551" i="17"/>
  <c r="K1552" i="17"/>
  <c r="K1553" i="17"/>
  <c r="K1554" i="17"/>
  <c r="K1555" i="17"/>
  <c r="K1556" i="17"/>
  <c r="K1557" i="17"/>
  <c r="K1558" i="17"/>
  <c r="K1559" i="17"/>
  <c r="K1560" i="17"/>
  <c r="K1561" i="17"/>
  <c r="K1562" i="17"/>
  <c r="K1563" i="17"/>
  <c r="K1564" i="17"/>
  <c r="K1565" i="17"/>
  <c r="K1566" i="17"/>
  <c r="K1567" i="17"/>
  <c r="K1568" i="17"/>
  <c r="K1569" i="17"/>
  <c r="K1570" i="17"/>
  <c r="K1571" i="17"/>
  <c r="K1572" i="17"/>
  <c r="K1573" i="17"/>
  <c r="K1574" i="17"/>
  <c r="K1575" i="17"/>
  <c r="K1576" i="17"/>
  <c r="K1577" i="17"/>
  <c r="K1578" i="17"/>
  <c r="K1579" i="17"/>
  <c r="K1580" i="17"/>
  <c r="K1581" i="17"/>
  <c r="K1582" i="17"/>
  <c r="K1583" i="17"/>
  <c r="K1584" i="17"/>
  <c r="K1585" i="17"/>
  <c r="K1586" i="17"/>
  <c r="K1587" i="17"/>
  <c r="K1588" i="17"/>
  <c r="K1589" i="17"/>
  <c r="K1590" i="17"/>
  <c r="K1591" i="17"/>
  <c r="K1592" i="17"/>
  <c r="K1593" i="17"/>
  <c r="K1594" i="17"/>
  <c r="K1595" i="17"/>
  <c r="K1596" i="17"/>
  <c r="K1597" i="17"/>
  <c r="K1598" i="17"/>
  <c r="K1599" i="17"/>
  <c r="K1600" i="17"/>
  <c r="K1601" i="17"/>
  <c r="K1602" i="17"/>
  <c r="K1603" i="17"/>
  <c r="K1604" i="17"/>
  <c r="K1605" i="17"/>
  <c r="K1606" i="17"/>
  <c r="K1607" i="17"/>
  <c r="K1608" i="17"/>
  <c r="K1609" i="17"/>
  <c r="K1610" i="17"/>
  <c r="K1611" i="17"/>
  <c r="K1612" i="17"/>
  <c r="K1613" i="17"/>
  <c r="K1614" i="17"/>
  <c r="K1615" i="17"/>
  <c r="K1616" i="17"/>
  <c r="K1617" i="17"/>
  <c r="K1618" i="17"/>
  <c r="K1619" i="17"/>
  <c r="K1620" i="17"/>
  <c r="K1621" i="17"/>
  <c r="K1622" i="17"/>
  <c r="K1623" i="17"/>
  <c r="K1624" i="17"/>
  <c r="K1625" i="17"/>
  <c r="K1626" i="17"/>
  <c r="K1627" i="17"/>
  <c r="K1628" i="17"/>
  <c r="K1629" i="17"/>
  <c r="K1630" i="17"/>
  <c r="K1631" i="17"/>
  <c r="K1632" i="17"/>
  <c r="K1633" i="17"/>
  <c r="K1634" i="17"/>
  <c r="K1635" i="17"/>
  <c r="K1636" i="17"/>
  <c r="K1637" i="17"/>
  <c r="K1638" i="17"/>
  <c r="K1639" i="17"/>
  <c r="K1640" i="17"/>
  <c r="K1641" i="17"/>
  <c r="K1642" i="17"/>
  <c r="K1643" i="17"/>
  <c r="K1644" i="17"/>
  <c r="K1645" i="17"/>
  <c r="K7" i="17"/>
  <c r="I4" i="17"/>
  <c r="I3" i="17"/>
  <c r="H3" i="17"/>
  <c r="H4" i="17"/>
  <c r="J3" i="34"/>
  <c r="C43" i="52"/>
  <c r="D43" i="52" s="1"/>
  <c r="E43" i="52" s="1"/>
  <c r="F43" i="52" s="1"/>
  <c r="C42" i="52"/>
  <c r="D42" i="52" s="1"/>
  <c r="E42" i="52" s="1"/>
  <c r="F42" i="52" s="1"/>
  <c r="C41" i="52"/>
  <c r="D41" i="52" s="1"/>
  <c r="E41" i="52" s="1"/>
  <c r="F41" i="52" s="1"/>
  <c r="C40" i="52"/>
  <c r="D40" i="52" s="1"/>
  <c r="E40" i="52" s="1"/>
  <c r="F40" i="52" s="1"/>
  <c r="C39" i="52"/>
  <c r="D39" i="52" s="1"/>
  <c r="E39" i="52" s="1"/>
  <c r="F39" i="52" s="1"/>
  <c r="C38" i="52"/>
  <c r="D38" i="52" s="1"/>
  <c r="E38" i="52" s="1"/>
  <c r="F38" i="52" s="1"/>
  <c r="C37" i="52"/>
  <c r="D37" i="52" s="1"/>
  <c r="E37" i="52" s="1"/>
  <c r="F37" i="52" s="1"/>
  <c r="C36" i="52"/>
  <c r="D36" i="52" s="1"/>
  <c r="E36" i="52" s="1"/>
  <c r="G36" i="52" s="1"/>
  <c r="C35" i="52"/>
  <c r="D35" i="52" s="1"/>
  <c r="E35" i="52" s="1"/>
  <c r="F35" i="52" s="1"/>
  <c r="C34" i="52"/>
  <c r="D34" i="52" s="1"/>
  <c r="E34" i="52" s="1"/>
  <c r="F34" i="52" s="1"/>
  <c r="C33" i="52"/>
  <c r="D33" i="52" s="1"/>
  <c r="E33" i="52" s="1"/>
  <c r="F33" i="52" s="1"/>
  <c r="C32" i="52"/>
  <c r="D32" i="52" s="1"/>
  <c r="E32" i="52" s="1"/>
  <c r="F32" i="52" s="1"/>
  <c r="C31" i="52"/>
  <c r="D31" i="52" s="1"/>
  <c r="E31" i="52" s="1"/>
  <c r="F31" i="52" s="1"/>
  <c r="C30" i="52"/>
  <c r="D30" i="52" s="1"/>
  <c r="E30" i="52" s="1"/>
  <c r="F30" i="52" s="1"/>
  <c r="C29" i="52"/>
  <c r="D29" i="52" s="1"/>
  <c r="E29" i="52" s="1"/>
  <c r="F29" i="52" s="1"/>
  <c r="C28" i="52"/>
  <c r="D28" i="52" s="1"/>
  <c r="E28" i="52" s="1"/>
  <c r="F28" i="52" s="1"/>
  <c r="C27" i="52"/>
  <c r="D27" i="52" s="1"/>
  <c r="E27" i="52" s="1"/>
  <c r="F27" i="52" s="1"/>
  <c r="C26" i="52"/>
  <c r="D26" i="52" s="1"/>
  <c r="E26" i="52" s="1"/>
  <c r="F26" i="52" s="1"/>
  <c r="C25" i="52"/>
  <c r="D25" i="52" s="1"/>
  <c r="E25" i="52" s="1"/>
  <c r="F25" i="52" s="1"/>
  <c r="C24" i="52"/>
  <c r="D24" i="52" s="1"/>
  <c r="E24" i="52" s="1"/>
  <c r="F24" i="52" s="1"/>
  <c r="C23" i="52"/>
  <c r="D23" i="52" s="1"/>
  <c r="E23" i="52" s="1"/>
  <c r="F23" i="52" s="1"/>
  <c r="C22" i="52"/>
  <c r="D22" i="52" s="1"/>
  <c r="E22" i="52" s="1"/>
  <c r="F22" i="52" s="1"/>
  <c r="C21" i="52"/>
  <c r="D21" i="52" s="1"/>
  <c r="E21" i="52" s="1"/>
  <c r="F21" i="52" s="1"/>
  <c r="C20" i="52"/>
  <c r="D20" i="52" s="1"/>
  <c r="E20" i="52" s="1"/>
  <c r="F20" i="52" s="1"/>
  <c r="C19" i="52"/>
  <c r="D19" i="52" s="1"/>
  <c r="E19" i="52" s="1"/>
  <c r="F19" i="52" s="1"/>
  <c r="C18" i="52"/>
  <c r="D18" i="52" s="1"/>
  <c r="E18" i="52" s="1"/>
  <c r="F18" i="52" s="1"/>
  <c r="C17" i="52"/>
  <c r="D17" i="52" s="1"/>
  <c r="E17" i="52" s="1"/>
  <c r="F17" i="52" s="1"/>
  <c r="C16" i="52"/>
  <c r="D16" i="52" s="1"/>
  <c r="E16" i="52" s="1"/>
  <c r="F16" i="52" s="1"/>
  <c r="C15" i="52"/>
  <c r="D15" i="52" s="1"/>
  <c r="E15" i="52" s="1"/>
  <c r="F15" i="52" s="1"/>
  <c r="C14" i="52"/>
  <c r="D14" i="52" s="1"/>
  <c r="E14" i="52" s="1"/>
  <c r="F14" i="52" s="1"/>
  <c r="C13" i="52"/>
  <c r="D13" i="52" s="1"/>
  <c r="E13" i="52" s="1"/>
  <c r="F13" i="52" s="1"/>
  <c r="C12" i="52"/>
  <c r="D12" i="52" s="1"/>
  <c r="E12" i="52" s="1"/>
  <c r="F12" i="52" s="1"/>
  <c r="C11" i="52"/>
  <c r="D11" i="52" s="1"/>
  <c r="E11" i="52" s="1"/>
  <c r="F11" i="52" s="1"/>
  <c r="C10" i="52"/>
  <c r="D10" i="52" s="1"/>
  <c r="E10" i="52" s="1"/>
  <c r="F10" i="52" s="1"/>
  <c r="C9" i="52"/>
  <c r="D9" i="52" s="1"/>
  <c r="E9" i="52" s="1"/>
  <c r="F9" i="52" s="1"/>
  <c r="C8" i="52"/>
  <c r="D8" i="52" s="1"/>
  <c r="E8" i="52" s="1"/>
  <c r="F8" i="52" s="1"/>
  <c r="C7" i="52"/>
  <c r="D7" i="52" s="1"/>
  <c r="E7" i="52" s="1"/>
  <c r="F7" i="52" s="1"/>
  <c r="C6" i="52"/>
  <c r="D6" i="52" s="1"/>
  <c r="E6" i="52" s="1"/>
  <c r="F6" i="52" s="1"/>
  <c r="C5" i="52"/>
  <c r="D5" i="52" s="1"/>
  <c r="E5" i="52" s="1"/>
  <c r="C43" i="4"/>
  <c r="D43" i="4" s="1"/>
  <c r="E43" i="4" s="1"/>
  <c r="C42" i="4"/>
  <c r="D42" i="4" s="1"/>
  <c r="E42" i="4" s="1"/>
  <c r="G42" i="4" s="1"/>
  <c r="C41" i="4"/>
  <c r="D41" i="4" s="1"/>
  <c r="E41" i="4" s="1"/>
  <c r="C40" i="4"/>
  <c r="D40" i="4" s="1"/>
  <c r="E40" i="4" s="1"/>
  <c r="G40" i="4" s="1"/>
  <c r="C39" i="4"/>
  <c r="D39" i="4" s="1"/>
  <c r="E39" i="4" s="1"/>
  <c r="C38" i="4"/>
  <c r="D38" i="4" s="1"/>
  <c r="E38" i="4" s="1"/>
  <c r="F38" i="4" s="1"/>
  <c r="C37" i="4"/>
  <c r="D37" i="4" s="1"/>
  <c r="E37" i="4" s="1"/>
  <c r="C36" i="4"/>
  <c r="D36" i="4" s="1"/>
  <c r="E36" i="4" s="1"/>
  <c r="G36" i="4" s="1"/>
  <c r="C35" i="4"/>
  <c r="D35" i="4" s="1"/>
  <c r="E35" i="4" s="1"/>
  <c r="C34" i="4"/>
  <c r="D34" i="4" s="1"/>
  <c r="E34" i="4" s="1"/>
  <c r="G34" i="4" s="1"/>
  <c r="C33" i="4"/>
  <c r="D33" i="4" s="1"/>
  <c r="E33" i="4" s="1"/>
  <c r="C32" i="4"/>
  <c r="D32" i="4" s="1"/>
  <c r="E32" i="4" s="1"/>
  <c r="G32" i="4" s="1"/>
  <c r="C31" i="4"/>
  <c r="D31" i="4" s="1"/>
  <c r="E31" i="4" s="1"/>
  <c r="C30" i="4"/>
  <c r="D30" i="4" s="1"/>
  <c r="E30" i="4" s="1"/>
  <c r="F30" i="4" s="1"/>
  <c r="C29" i="4"/>
  <c r="D29" i="4" s="1"/>
  <c r="E29" i="4" s="1"/>
  <c r="C28" i="4"/>
  <c r="D28" i="4" s="1"/>
  <c r="E28" i="4" s="1"/>
  <c r="G28" i="4" s="1"/>
  <c r="C27" i="4"/>
  <c r="D27" i="4" s="1"/>
  <c r="E27" i="4" s="1"/>
  <c r="C26" i="4"/>
  <c r="D26" i="4" s="1"/>
  <c r="E26" i="4" s="1"/>
  <c r="G26" i="4" s="1"/>
  <c r="C25" i="4"/>
  <c r="D25" i="4" s="1"/>
  <c r="E25" i="4" s="1"/>
  <c r="C24" i="4"/>
  <c r="D24" i="4" s="1"/>
  <c r="E24" i="4" s="1"/>
  <c r="G24" i="4" s="1"/>
  <c r="C23" i="4"/>
  <c r="D23" i="4" s="1"/>
  <c r="E23" i="4" s="1"/>
  <c r="C22" i="4"/>
  <c r="D22" i="4" s="1"/>
  <c r="E22" i="4" s="1"/>
  <c r="F22" i="4" s="1"/>
  <c r="C21" i="4"/>
  <c r="D21" i="4" s="1"/>
  <c r="E21" i="4" s="1"/>
  <c r="C20" i="4"/>
  <c r="D20" i="4" s="1"/>
  <c r="E20" i="4" s="1"/>
  <c r="G20" i="4" s="1"/>
  <c r="C19" i="4"/>
  <c r="D19" i="4" s="1"/>
  <c r="E19" i="4" s="1"/>
  <c r="C18" i="4"/>
  <c r="D18" i="4" s="1"/>
  <c r="E18" i="4" s="1"/>
  <c r="G18" i="4" s="1"/>
  <c r="C17" i="4"/>
  <c r="D17" i="4" s="1"/>
  <c r="E17" i="4" s="1"/>
  <c r="C16" i="4"/>
  <c r="D16" i="4" s="1"/>
  <c r="E16" i="4" s="1"/>
  <c r="G16" i="4" s="1"/>
  <c r="C15" i="4"/>
  <c r="D15" i="4" s="1"/>
  <c r="E15" i="4" s="1"/>
  <c r="C14" i="4"/>
  <c r="D14" i="4" s="1"/>
  <c r="E14" i="4" s="1"/>
  <c r="G14" i="4" s="1"/>
  <c r="C13" i="4"/>
  <c r="D13" i="4" s="1"/>
  <c r="E13" i="4" s="1"/>
  <c r="G13" i="4" s="1"/>
  <c r="C12" i="4"/>
  <c r="D12" i="4" s="1"/>
  <c r="E12" i="4" s="1"/>
  <c r="C11" i="4"/>
  <c r="D11" i="4" s="1"/>
  <c r="E11" i="4" s="1"/>
  <c r="C10" i="4"/>
  <c r="D10" i="4" s="1"/>
  <c r="E10" i="4" s="1"/>
  <c r="G10" i="4" s="1"/>
  <c r="C9" i="4"/>
  <c r="D9" i="4" s="1"/>
  <c r="E9" i="4" s="1"/>
  <c r="G9" i="4" s="1"/>
  <c r="C8" i="4"/>
  <c r="D8" i="4" s="1"/>
  <c r="E8" i="4" s="1"/>
  <c r="C7" i="4"/>
  <c r="D7" i="4" s="1"/>
  <c r="E7" i="4" s="1"/>
  <c r="C6" i="4"/>
  <c r="D6" i="4" s="1"/>
  <c r="E6" i="4" s="1"/>
  <c r="G6" i="4" s="1"/>
  <c r="C5" i="4"/>
  <c r="D5" i="4" s="1"/>
  <c r="E5" i="4" s="1"/>
  <c r="G5" i="4" s="1"/>
  <c r="G12" i="52" l="1"/>
  <c r="G28" i="52"/>
  <c r="G14" i="52"/>
  <c r="G30" i="52"/>
  <c r="F36" i="52"/>
  <c r="G20" i="52"/>
  <c r="G6" i="52"/>
  <c r="G22" i="52"/>
  <c r="G38" i="52"/>
  <c r="G8" i="52"/>
  <c r="G16" i="52"/>
  <c r="G24" i="52"/>
  <c r="G32" i="52"/>
  <c r="G40" i="52"/>
  <c r="G10" i="52"/>
  <c r="G18" i="52"/>
  <c r="G26" i="52"/>
  <c r="G34" i="52"/>
  <c r="G42" i="52"/>
  <c r="G9" i="52"/>
  <c r="G13" i="52"/>
  <c r="G17" i="52"/>
  <c r="G21" i="52"/>
  <c r="G25" i="52"/>
  <c r="G29" i="52"/>
  <c r="H29" i="52" s="1"/>
  <c r="G33" i="52"/>
  <c r="G37" i="52"/>
  <c r="G41" i="52"/>
  <c r="G7" i="52"/>
  <c r="G11" i="52"/>
  <c r="G15" i="52"/>
  <c r="G19" i="52"/>
  <c r="G23" i="52"/>
  <c r="G27" i="52"/>
  <c r="G31" i="52"/>
  <c r="G35" i="52"/>
  <c r="G39" i="52"/>
  <c r="G43" i="52"/>
  <c r="I5" i="52"/>
  <c r="F5" i="52"/>
  <c r="G5" i="52"/>
  <c r="F20" i="4"/>
  <c r="H20" i="4" s="1"/>
  <c r="F28" i="4"/>
  <c r="H28" i="4" s="1"/>
  <c r="F36" i="4"/>
  <c r="H36" i="4" s="1"/>
  <c r="G22" i="4"/>
  <c r="H22" i="4" s="1"/>
  <c r="G30" i="4"/>
  <c r="H30" i="4" s="1"/>
  <c r="G38" i="4"/>
  <c r="H38" i="4" s="1"/>
  <c r="G17" i="4"/>
  <c r="F17" i="4"/>
  <c r="G25" i="4"/>
  <c r="F25" i="4"/>
  <c r="G33" i="4"/>
  <c r="F33" i="4"/>
  <c r="G41" i="4"/>
  <c r="F41" i="4"/>
  <c r="G7" i="4"/>
  <c r="F7" i="4"/>
  <c r="G11" i="4"/>
  <c r="F11" i="4"/>
  <c r="G15" i="4"/>
  <c r="F15" i="4"/>
  <c r="G23" i="4"/>
  <c r="F23" i="4"/>
  <c r="G31" i="4"/>
  <c r="F31" i="4"/>
  <c r="G39" i="4"/>
  <c r="F39" i="4"/>
  <c r="F8" i="4"/>
  <c r="G8" i="4"/>
  <c r="F12" i="4"/>
  <c r="G12" i="4"/>
  <c r="G19" i="4"/>
  <c r="F19" i="4"/>
  <c r="G27" i="4"/>
  <c r="F27" i="4"/>
  <c r="G35" i="4"/>
  <c r="F35" i="4"/>
  <c r="G43" i="4"/>
  <c r="F43" i="4"/>
  <c r="G21" i="4"/>
  <c r="F21" i="4"/>
  <c r="G29" i="4"/>
  <c r="F29" i="4"/>
  <c r="G37" i="4"/>
  <c r="F37" i="4"/>
  <c r="F5" i="4"/>
  <c r="F6" i="4"/>
  <c r="H6" i="4" s="1"/>
  <c r="F9" i="4"/>
  <c r="H9" i="4" s="1"/>
  <c r="F10" i="4"/>
  <c r="H10" i="4" s="1"/>
  <c r="F13" i="4"/>
  <c r="H13" i="4" s="1"/>
  <c r="F14" i="4"/>
  <c r="H14" i="4" s="1"/>
  <c r="F18" i="4"/>
  <c r="H18" i="4" s="1"/>
  <c r="F26" i="4"/>
  <c r="H26" i="4" s="1"/>
  <c r="F34" i="4"/>
  <c r="H34" i="4" s="1"/>
  <c r="F42" i="4"/>
  <c r="H42" i="4" s="1"/>
  <c r="F16" i="4"/>
  <c r="H16" i="4" s="1"/>
  <c r="F24" i="4"/>
  <c r="H24" i="4" s="1"/>
  <c r="F32" i="4"/>
  <c r="H32" i="4" s="1"/>
  <c r="F40" i="4"/>
  <c r="H40" i="4" s="1"/>
  <c r="H10" i="52" l="1"/>
  <c r="H34" i="52"/>
  <c r="H17" i="52"/>
  <c r="H43" i="52"/>
  <c r="H35" i="52"/>
  <c r="H25" i="52"/>
  <c r="H19" i="52"/>
  <c r="H41" i="52"/>
  <c r="H23" i="52"/>
  <c r="H39" i="52"/>
  <c r="H27" i="52"/>
  <c r="H7" i="52"/>
  <c r="H6" i="52"/>
  <c r="H15" i="52"/>
  <c r="H11" i="52"/>
  <c r="H37" i="52"/>
  <c r="H33" i="52"/>
  <c r="H31" i="52"/>
  <c r="H21" i="52"/>
  <c r="H30" i="52"/>
  <c r="H14" i="52"/>
  <c r="H32" i="52"/>
  <c r="H16" i="52"/>
  <c r="H8" i="52"/>
  <c r="H18" i="52"/>
  <c r="H36" i="52"/>
  <c r="H38" i="52"/>
  <c r="H22" i="52"/>
  <c r="H40" i="52"/>
  <c r="H24" i="52"/>
  <c r="H12" i="52"/>
  <c r="H42" i="52"/>
  <c r="H26" i="52"/>
  <c r="H20" i="52"/>
  <c r="H28" i="52"/>
  <c r="H37" i="4"/>
  <c r="H21" i="4"/>
  <c r="H35" i="4"/>
  <c r="H19" i="4"/>
  <c r="H31" i="4"/>
  <c r="H15" i="4"/>
  <c r="H7" i="4"/>
  <c r="H33" i="4"/>
  <c r="H5" i="52"/>
  <c r="H9" i="52"/>
  <c r="H13" i="52"/>
  <c r="H43" i="4"/>
  <c r="H27" i="4"/>
  <c r="H39" i="4"/>
  <c r="H23" i="4"/>
  <c r="H11" i="4"/>
  <c r="H41" i="4"/>
  <c r="H25" i="4"/>
  <c r="G44" i="4"/>
  <c r="H17" i="4"/>
  <c r="H12" i="4"/>
  <c r="F44" i="4"/>
  <c r="H5" i="4"/>
  <c r="H29" i="4"/>
  <c r="H8" i="4"/>
  <c r="F44" i="52" l="1"/>
  <c r="G44" i="52"/>
  <c r="H44" i="52"/>
  <c r="H44" i="4"/>
  <c r="G3" i="33" l="1"/>
  <c r="G14" i="33"/>
  <c r="G13" i="33"/>
  <c r="G12" i="33"/>
  <c r="G11" i="33"/>
  <c r="G10" i="33"/>
  <c r="G9" i="33"/>
  <c r="G8" i="33"/>
  <c r="G7" i="33"/>
  <c r="G6" i="33"/>
  <c r="G5" i="33"/>
  <c r="G4" i="33"/>
  <c r="X17" i="6"/>
  <c r="X16" i="6"/>
  <c r="X15" i="6"/>
  <c r="X14" i="6"/>
  <c r="AD8" i="6"/>
  <c r="AD7" i="6"/>
  <c r="AD6" i="6"/>
  <c r="AD5" i="6"/>
  <c r="AA2" i="6"/>
  <c r="AA5" i="6"/>
  <c r="AA8" i="6"/>
  <c r="AA6" i="6" l="1"/>
  <c r="AA7" i="6"/>
  <c r="J2" i="43"/>
  <c r="D6" i="35" l="1"/>
  <c r="D9" i="35"/>
  <c r="D8" i="35"/>
  <c r="D5" i="35"/>
  <c r="D4" i="35"/>
  <c r="D3" i="35"/>
  <c r="D2" i="35"/>
  <c r="J43" i="34"/>
  <c r="J42" i="34"/>
  <c r="J41" i="34"/>
  <c r="J40" i="34"/>
  <c r="J39" i="34"/>
  <c r="J38" i="34"/>
  <c r="J37" i="34"/>
  <c r="J36" i="34"/>
  <c r="J35" i="34"/>
  <c r="J34" i="34"/>
  <c r="J33" i="34"/>
  <c r="J32" i="34"/>
  <c r="J31" i="34"/>
  <c r="J30" i="34"/>
  <c r="J29" i="34"/>
  <c r="J27" i="34"/>
  <c r="J25" i="34"/>
  <c r="J24" i="34"/>
  <c r="J21" i="34"/>
  <c r="J20" i="34"/>
  <c r="J19" i="34"/>
  <c r="J18" i="34"/>
  <c r="J17" i="34"/>
  <c r="J16" i="34"/>
  <c r="J15" i="34"/>
  <c r="J14" i="34"/>
  <c r="J13" i="34"/>
  <c r="J12" i="34"/>
  <c r="J11" i="34"/>
  <c r="J10" i="34"/>
  <c r="J7" i="34"/>
  <c r="J6" i="34"/>
  <c r="J5" i="34"/>
  <c r="J4" i="34"/>
  <c r="J2" i="24"/>
  <c r="Q401" i="27" l="1"/>
  <c r="N401" i="27"/>
  <c r="O401" i="27" s="1"/>
  <c r="P401" i="27" s="1"/>
  <c r="I401" i="27"/>
  <c r="H401" i="27"/>
  <c r="J401" i="27" s="1"/>
  <c r="Q371" i="27"/>
  <c r="N371" i="27"/>
  <c r="O371" i="27" s="1"/>
  <c r="P371" i="27" s="1"/>
  <c r="I371" i="27"/>
  <c r="H371" i="27"/>
  <c r="J371" i="27" s="1"/>
  <c r="Q47" i="27"/>
  <c r="N47" i="27"/>
  <c r="O47" i="27" s="1"/>
  <c r="P47" i="27" s="1"/>
  <c r="I47" i="27"/>
  <c r="H47" i="27"/>
  <c r="J47" i="27" s="1"/>
  <c r="Q278" i="27"/>
  <c r="N278" i="27"/>
  <c r="O278" i="27" s="1"/>
  <c r="P278" i="27" s="1"/>
  <c r="I278" i="27"/>
  <c r="H278" i="27"/>
  <c r="J278" i="27" s="1"/>
  <c r="Q296" i="27"/>
  <c r="N296" i="27"/>
  <c r="O296" i="27" s="1"/>
  <c r="P296" i="27" s="1"/>
  <c r="I296" i="27"/>
  <c r="H296" i="27"/>
  <c r="J296" i="27" s="1"/>
  <c r="Q374" i="27"/>
  <c r="N374" i="27"/>
  <c r="O374" i="27" s="1"/>
  <c r="P374" i="27" s="1"/>
  <c r="I374" i="27"/>
  <c r="H374" i="27"/>
  <c r="J374" i="27" s="1"/>
  <c r="Q359" i="27"/>
  <c r="N359" i="27"/>
  <c r="O359" i="27" s="1"/>
  <c r="P359" i="27" s="1"/>
  <c r="I359" i="27"/>
  <c r="H359" i="27"/>
  <c r="J359" i="27" s="1"/>
  <c r="Q60" i="27"/>
  <c r="N60" i="27"/>
  <c r="O60" i="27" s="1"/>
  <c r="P60" i="27" s="1"/>
  <c r="I60" i="27"/>
  <c r="H60" i="27"/>
  <c r="J60" i="27" s="1"/>
  <c r="Q187" i="27"/>
  <c r="N187" i="27"/>
  <c r="O187" i="27" s="1"/>
  <c r="P187" i="27" s="1"/>
  <c r="I187" i="27"/>
  <c r="H187" i="27"/>
  <c r="J187" i="27" s="1"/>
  <c r="Q142" i="27"/>
  <c r="N142" i="27"/>
  <c r="O142" i="27" s="1"/>
  <c r="P142" i="27" s="1"/>
  <c r="I142" i="27"/>
  <c r="H142" i="27"/>
  <c r="J142" i="27" s="1"/>
  <c r="Q15" i="27"/>
  <c r="N15" i="27"/>
  <c r="O15" i="27" s="1"/>
  <c r="P15" i="27" s="1"/>
  <c r="I15" i="27"/>
  <c r="H15" i="27"/>
  <c r="J15" i="27" s="1"/>
  <c r="Q7" i="27"/>
  <c r="N7" i="27"/>
  <c r="O7" i="27" s="1"/>
  <c r="P7" i="27" s="1"/>
  <c r="I7" i="27"/>
  <c r="H7" i="27"/>
  <c r="J7" i="27" s="1"/>
  <c r="Q143" i="27"/>
  <c r="N143" i="27"/>
  <c r="O143" i="27" s="1"/>
  <c r="P143" i="27" s="1"/>
  <c r="I143" i="27"/>
  <c r="H143" i="27"/>
  <c r="J143" i="27" s="1"/>
  <c r="Q64" i="27"/>
  <c r="N64" i="27"/>
  <c r="O64" i="27" s="1"/>
  <c r="P64" i="27" s="1"/>
  <c r="I64" i="27"/>
  <c r="H64" i="27"/>
  <c r="J64" i="27" s="1"/>
  <c r="Q65" i="27"/>
  <c r="N65" i="27"/>
  <c r="O65" i="27" s="1"/>
  <c r="P65" i="27" s="1"/>
  <c r="I65" i="27"/>
  <c r="H65" i="27"/>
  <c r="J65" i="27" s="1"/>
  <c r="Q77" i="27"/>
  <c r="N77" i="27"/>
  <c r="O77" i="27" s="1"/>
  <c r="P77" i="27" s="1"/>
  <c r="I77" i="27"/>
  <c r="H77" i="27"/>
  <c r="J77" i="27" s="1"/>
  <c r="Q27" i="27"/>
  <c r="N27" i="27"/>
  <c r="O27" i="27" s="1"/>
  <c r="P27" i="27" s="1"/>
  <c r="H27" i="27"/>
  <c r="J27" i="27" s="1"/>
  <c r="Q277" i="27"/>
  <c r="N277" i="27"/>
  <c r="O277" i="27" s="1"/>
  <c r="P277" i="27" s="1"/>
  <c r="I277" i="27"/>
  <c r="H277" i="27"/>
  <c r="J277" i="27" s="1"/>
  <c r="Q275" i="27"/>
  <c r="N275" i="27"/>
  <c r="O275" i="27" s="1"/>
  <c r="P275" i="27" s="1"/>
  <c r="I275" i="27"/>
  <c r="H275" i="27"/>
  <c r="J275" i="27" s="1"/>
  <c r="Q213" i="27"/>
  <c r="N213" i="27"/>
  <c r="O213" i="27" s="1"/>
  <c r="P213" i="27" s="1"/>
  <c r="I213" i="27"/>
  <c r="H213" i="27"/>
  <c r="J213" i="27" s="1"/>
  <c r="Q272" i="27"/>
  <c r="N272" i="27"/>
  <c r="O272" i="27" s="1"/>
  <c r="P272" i="27" s="1"/>
  <c r="I272" i="27"/>
  <c r="H272" i="27"/>
  <c r="J272" i="27" s="1"/>
  <c r="Q295" i="27"/>
  <c r="N295" i="27"/>
  <c r="O295" i="27" s="1"/>
  <c r="P295" i="27" s="1"/>
  <c r="I295" i="27"/>
  <c r="H295" i="27"/>
  <c r="J295" i="27" s="1"/>
  <c r="Q127" i="27"/>
  <c r="N127" i="27"/>
  <c r="O127" i="27" s="1"/>
  <c r="P127" i="27" s="1"/>
  <c r="I127" i="27"/>
  <c r="H127" i="27"/>
  <c r="J127" i="27" s="1"/>
  <c r="Q390" i="27"/>
  <c r="N390" i="27"/>
  <c r="O390" i="27" s="1"/>
  <c r="P390" i="27" s="1"/>
  <c r="I390" i="27"/>
  <c r="H390" i="27"/>
  <c r="J390" i="27" s="1"/>
  <c r="Q327" i="27"/>
  <c r="N327" i="27"/>
  <c r="O327" i="27" s="1"/>
  <c r="P327" i="27" s="1"/>
  <c r="I327" i="27"/>
  <c r="H327" i="27"/>
  <c r="J327" i="27" s="1"/>
  <c r="Q223" i="27"/>
  <c r="N223" i="27"/>
  <c r="O223" i="27" s="1"/>
  <c r="P223" i="27" s="1"/>
  <c r="I223" i="27"/>
  <c r="H223" i="27"/>
  <c r="J223" i="27" s="1"/>
  <c r="Q238" i="27"/>
  <c r="N238" i="27"/>
  <c r="O238" i="27" s="1"/>
  <c r="P238" i="27" s="1"/>
  <c r="I238" i="27"/>
  <c r="H238" i="27"/>
  <c r="J238" i="27" s="1"/>
  <c r="Q311" i="27"/>
  <c r="N311" i="27"/>
  <c r="O311" i="27" s="1"/>
  <c r="P311" i="27" s="1"/>
  <c r="I311" i="27"/>
  <c r="H311" i="27"/>
  <c r="J311" i="27" s="1"/>
  <c r="Q391" i="27"/>
  <c r="N391" i="27"/>
  <c r="O391" i="27" s="1"/>
  <c r="P391" i="27" s="1"/>
  <c r="I391" i="27"/>
  <c r="H391" i="27"/>
  <c r="J391" i="27" s="1"/>
  <c r="Q134" i="27"/>
  <c r="N134" i="27"/>
  <c r="O134" i="27" s="1"/>
  <c r="P134" i="27" s="1"/>
  <c r="I134" i="27"/>
  <c r="H134" i="27"/>
  <c r="J134" i="27" s="1"/>
  <c r="Q37" i="27"/>
  <c r="N37" i="27"/>
  <c r="O37" i="27" s="1"/>
  <c r="P37" i="27" s="1"/>
  <c r="I37" i="27"/>
  <c r="H37" i="27"/>
  <c r="J37" i="27" s="1"/>
  <c r="Q193" i="27"/>
  <c r="N193" i="27"/>
  <c r="O193" i="27" s="1"/>
  <c r="P193" i="27" s="1"/>
  <c r="I193" i="27"/>
  <c r="H193" i="27"/>
  <c r="J193" i="27" s="1"/>
  <c r="Q45" i="27"/>
  <c r="N45" i="27"/>
  <c r="O45" i="27" s="1"/>
  <c r="P45" i="27" s="1"/>
  <c r="I45" i="27"/>
  <c r="H45" i="27"/>
  <c r="J45" i="27" s="1"/>
  <c r="Q240" i="27"/>
  <c r="N240" i="27"/>
  <c r="O240" i="27" s="1"/>
  <c r="P240" i="27" s="1"/>
  <c r="I240" i="27"/>
  <c r="H240" i="27"/>
  <c r="J240" i="27" s="1"/>
  <c r="Q122" i="27"/>
  <c r="N122" i="27"/>
  <c r="O122" i="27" s="1"/>
  <c r="P122" i="27" s="1"/>
  <c r="I122" i="27"/>
  <c r="H122" i="27"/>
  <c r="J122" i="27" s="1"/>
  <c r="Q206" i="27"/>
  <c r="N206" i="27"/>
  <c r="O206" i="27" s="1"/>
  <c r="P206" i="27" s="1"/>
  <c r="I206" i="27"/>
  <c r="H206" i="27"/>
  <c r="J206" i="27" s="1"/>
  <c r="Q75" i="27"/>
  <c r="N75" i="27"/>
  <c r="O75" i="27" s="1"/>
  <c r="P75" i="27" s="1"/>
  <c r="I75" i="27"/>
  <c r="H75" i="27"/>
  <c r="J75" i="27" s="1"/>
  <c r="Q71" i="27"/>
  <c r="N71" i="27"/>
  <c r="O71" i="27" s="1"/>
  <c r="P71" i="27" s="1"/>
  <c r="I71" i="27"/>
  <c r="H71" i="27"/>
  <c r="J71" i="27" s="1"/>
  <c r="Q53" i="27"/>
  <c r="N53" i="27"/>
  <c r="O53" i="27" s="1"/>
  <c r="P53" i="27" s="1"/>
  <c r="I53" i="27"/>
  <c r="H53" i="27"/>
  <c r="J53" i="27" s="1"/>
  <c r="Q378" i="27"/>
  <c r="N378" i="27"/>
  <c r="O378" i="27" s="1"/>
  <c r="P378" i="27" s="1"/>
  <c r="I378" i="27"/>
  <c r="H378" i="27"/>
  <c r="J378" i="27" s="1"/>
  <c r="Q329" i="27"/>
  <c r="N329" i="27"/>
  <c r="O329" i="27" s="1"/>
  <c r="P329" i="27" s="1"/>
  <c r="I329" i="27"/>
  <c r="H329" i="27"/>
  <c r="J329" i="27" s="1"/>
  <c r="Q338" i="27"/>
  <c r="N338" i="27"/>
  <c r="O338" i="27" s="1"/>
  <c r="P338" i="27" s="1"/>
  <c r="I338" i="27"/>
  <c r="H338" i="27"/>
  <c r="J338" i="27" s="1"/>
  <c r="Q343" i="27"/>
  <c r="N343" i="27"/>
  <c r="O343" i="27" s="1"/>
  <c r="P343" i="27" s="1"/>
  <c r="I343" i="27"/>
  <c r="H343" i="27"/>
  <c r="J343" i="27" s="1"/>
  <c r="Q389" i="27"/>
  <c r="N389" i="27"/>
  <c r="O389" i="27" s="1"/>
  <c r="P389" i="27" s="1"/>
  <c r="I389" i="27"/>
  <c r="H389" i="27"/>
  <c r="J389" i="27" s="1"/>
  <c r="Q349" i="27"/>
  <c r="N349" i="27"/>
  <c r="O349" i="27" s="1"/>
  <c r="P349" i="27" s="1"/>
  <c r="I349" i="27"/>
  <c r="H349" i="27"/>
  <c r="J349" i="27" s="1"/>
  <c r="Q330" i="27"/>
  <c r="N330" i="27"/>
  <c r="O330" i="27" s="1"/>
  <c r="P330" i="27" s="1"/>
  <c r="I330" i="27"/>
  <c r="H330" i="27"/>
  <c r="J330" i="27" s="1"/>
  <c r="Q403" i="27"/>
  <c r="N403" i="27"/>
  <c r="O403" i="27" s="1"/>
  <c r="P403" i="27" s="1"/>
  <c r="I403" i="27"/>
  <c r="H403" i="27"/>
  <c r="J403" i="27" s="1"/>
  <c r="Q341" i="27"/>
  <c r="N341" i="27"/>
  <c r="O341" i="27" s="1"/>
  <c r="P341" i="27" s="1"/>
  <c r="I341" i="27"/>
  <c r="H341" i="27"/>
  <c r="J341" i="27" s="1"/>
  <c r="Q398" i="27"/>
  <c r="N398" i="27"/>
  <c r="O398" i="27" s="1"/>
  <c r="P398" i="27" s="1"/>
  <c r="I398" i="27"/>
  <c r="H398" i="27"/>
  <c r="J398" i="27" s="1"/>
  <c r="Q352" i="27"/>
  <c r="N352" i="27"/>
  <c r="O352" i="27" s="1"/>
  <c r="P352" i="27" s="1"/>
  <c r="I352" i="27"/>
  <c r="H352" i="27"/>
  <c r="J352" i="27" s="1"/>
  <c r="Q257" i="27"/>
  <c r="N257" i="27"/>
  <c r="O257" i="27" s="1"/>
  <c r="P257" i="27" s="1"/>
  <c r="I257" i="27"/>
  <c r="H257" i="27"/>
  <c r="J257" i="27" s="1"/>
  <c r="Q78" i="27"/>
  <c r="N78" i="27"/>
  <c r="O78" i="27" s="1"/>
  <c r="P78" i="27" s="1"/>
  <c r="I78" i="27"/>
  <c r="H78" i="27"/>
  <c r="J78" i="27" s="1"/>
  <c r="Q79" i="27"/>
  <c r="N79" i="27"/>
  <c r="O79" i="27" s="1"/>
  <c r="P79" i="27" s="1"/>
  <c r="I79" i="27"/>
  <c r="H79" i="27"/>
  <c r="J79" i="27" s="1"/>
  <c r="Q10" i="27"/>
  <c r="N10" i="27"/>
  <c r="O10" i="27" s="1"/>
  <c r="P10" i="27" s="1"/>
  <c r="I10" i="27"/>
  <c r="H10" i="27"/>
  <c r="J10" i="27" s="1"/>
  <c r="Q181" i="27"/>
  <c r="N181" i="27"/>
  <c r="O181" i="27" s="1"/>
  <c r="P181" i="27" s="1"/>
  <c r="I181" i="27"/>
  <c r="H181" i="27"/>
  <c r="J181" i="27" s="1"/>
  <c r="Q104" i="27"/>
  <c r="N104" i="27"/>
  <c r="O104" i="27" s="1"/>
  <c r="P104" i="27" s="1"/>
  <c r="I104" i="27"/>
  <c r="H104" i="27"/>
  <c r="J104" i="27" s="1"/>
  <c r="Q169" i="27"/>
  <c r="N169" i="27"/>
  <c r="O169" i="27" s="1"/>
  <c r="P169" i="27" s="1"/>
  <c r="I169" i="27"/>
  <c r="H169" i="27"/>
  <c r="J169" i="27" s="1"/>
  <c r="Q62" i="27"/>
  <c r="N62" i="27"/>
  <c r="O62" i="27" s="1"/>
  <c r="P62" i="27" s="1"/>
  <c r="I62" i="27"/>
  <c r="H62" i="27"/>
  <c r="J62" i="27" s="1"/>
  <c r="Q58" i="27"/>
  <c r="N58" i="27"/>
  <c r="O58" i="27" s="1"/>
  <c r="P58" i="27" s="1"/>
  <c r="I58" i="27"/>
  <c r="H58" i="27"/>
  <c r="J58" i="27" s="1"/>
  <c r="Q30" i="27"/>
  <c r="N30" i="27"/>
  <c r="O30" i="27" s="1"/>
  <c r="P30" i="27" s="1"/>
  <c r="I30" i="27"/>
  <c r="H30" i="27"/>
  <c r="J30" i="27" s="1"/>
  <c r="Q52" i="27"/>
  <c r="N52" i="27"/>
  <c r="O52" i="27" s="1"/>
  <c r="P52" i="27" s="1"/>
  <c r="I52" i="27"/>
  <c r="H52" i="27"/>
  <c r="J52" i="27" s="1"/>
  <c r="Q328" i="27"/>
  <c r="N328" i="27"/>
  <c r="O328" i="27" s="1"/>
  <c r="P328" i="27" s="1"/>
  <c r="I328" i="27"/>
  <c r="H328" i="27"/>
  <c r="J328" i="27" s="1"/>
  <c r="Q346" i="27"/>
  <c r="N346" i="27"/>
  <c r="O346" i="27" s="1"/>
  <c r="P346" i="27" s="1"/>
  <c r="I346" i="27"/>
  <c r="H346" i="27"/>
  <c r="J346" i="27" s="1"/>
  <c r="Q51" i="27"/>
  <c r="N51" i="27"/>
  <c r="O51" i="27" s="1"/>
  <c r="P51" i="27" s="1"/>
  <c r="I51" i="27"/>
  <c r="H51" i="27"/>
  <c r="J51" i="27" s="1"/>
  <c r="Q36" i="27"/>
  <c r="N36" i="27"/>
  <c r="O36" i="27" s="1"/>
  <c r="P36" i="27" s="1"/>
  <c r="I36" i="27"/>
  <c r="H36" i="27"/>
  <c r="J36" i="27" s="1"/>
  <c r="Q270" i="27"/>
  <c r="N270" i="27"/>
  <c r="O270" i="27" s="1"/>
  <c r="P270" i="27" s="1"/>
  <c r="I270" i="27"/>
  <c r="H270" i="27"/>
  <c r="J270" i="27" s="1"/>
  <c r="Q224" i="27"/>
  <c r="N224" i="27"/>
  <c r="O224" i="27" s="1"/>
  <c r="P224" i="27" s="1"/>
  <c r="I224" i="27"/>
  <c r="H224" i="27"/>
  <c r="J224" i="27" s="1"/>
  <c r="Q8" i="27"/>
  <c r="N8" i="27"/>
  <c r="O8" i="27" s="1"/>
  <c r="P8" i="27" s="1"/>
  <c r="I8" i="27"/>
  <c r="H8" i="27"/>
  <c r="J8" i="27" s="1"/>
  <c r="Q282" i="27"/>
  <c r="N282" i="27"/>
  <c r="O282" i="27" s="1"/>
  <c r="P282" i="27" s="1"/>
  <c r="I282" i="27"/>
  <c r="H282" i="27"/>
  <c r="J282" i="27" s="1"/>
  <c r="Q54" i="27"/>
  <c r="N54" i="27"/>
  <c r="O54" i="27" s="1"/>
  <c r="P54" i="27" s="1"/>
  <c r="I54" i="27"/>
  <c r="H54" i="27"/>
  <c r="J54" i="27" s="1"/>
  <c r="Q203" i="27"/>
  <c r="N203" i="27"/>
  <c r="O203" i="27" s="1"/>
  <c r="P203" i="27" s="1"/>
  <c r="I203" i="27"/>
  <c r="H203" i="27"/>
  <c r="J203" i="27" s="1"/>
  <c r="Q153" i="27"/>
  <c r="N153" i="27"/>
  <c r="O153" i="27" s="1"/>
  <c r="P153" i="27" s="1"/>
  <c r="I153" i="27"/>
  <c r="H153" i="27"/>
  <c r="J153" i="27" s="1"/>
  <c r="Q178" i="27"/>
  <c r="N178" i="27"/>
  <c r="O178" i="27" s="1"/>
  <c r="P178" i="27" s="1"/>
  <c r="I178" i="27"/>
  <c r="H178" i="27"/>
  <c r="J178" i="27" s="1"/>
  <c r="Q355" i="27"/>
  <c r="N355" i="27"/>
  <c r="O355" i="27" s="1"/>
  <c r="P355" i="27" s="1"/>
  <c r="I355" i="27"/>
  <c r="H355" i="27"/>
  <c r="J355" i="27" s="1"/>
  <c r="Q356" i="27"/>
  <c r="N356" i="27"/>
  <c r="O356" i="27" s="1"/>
  <c r="P356" i="27" s="1"/>
  <c r="I356" i="27"/>
  <c r="H356" i="27"/>
  <c r="J356" i="27" s="1"/>
  <c r="Q20" i="27"/>
  <c r="N20" i="27"/>
  <c r="O20" i="27" s="1"/>
  <c r="P20" i="27" s="1"/>
  <c r="I20" i="27"/>
  <c r="H20" i="27"/>
  <c r="J20" i="27" s="1"/>
  <c r="Q247" i="27"/>
  <c r="N247" i="27"/>
  <c r="O247" i="27" s="1"/>
  <c r="P247" i="27" s="1"/>
  <c r="I247" i="27"/>
  <c r="H247" i="27"/>
  <c r="J247" i="27" s="1"/>
  <c r="Q63" i="27"/>
  <c r="N63" i="27"/>
  <c r="O63" i="27" s="1"/>
  <c r="P63" i="27" s="1"/>
  <c r="I63" i="27"/>
  <c r="H63" i="27"/>
  <c r="J63" i="27" s="1"/>
  <c r="Q166" i="27"/>
  <c r="N166" i="27"/>
  <c r="O166" i="27" s="1"/>
  <c r="P166" i="27" s="1"/>
  <c r="I166" i="27"/>
  <c r="H166" i="27"/>
  <c r="J166" i="27" s="1"/>
  <c r="Q26" i="27"/>
  <c r="N26" i="27"/>
  <c r="O26" i="27" s="1"/>
  <c r="P26" i="27" s="1"/>
  <c r="I26" i="27"/>
  <c r="H26" i="27"/>
  <c r="J26" i="27" s="1"/>
  <c r="Q107" i="27"/>
  <c r="N107" i="27"/>
  <c r="O107" i="27" s="1"/>
  <c r="P107" i="27" s="1"/>
  <c r="I107" i="27"/>
  <c r="H107" i="27"/>
  <c r="J107" i="27" s="1"/>
  <c r="Q22" i="27"/>
  <c r="N22" i="27"/>
  <c r="O22" i="27" s="1"/>
  <c r="P22" i="27" s="1"/>
  <c r="I22" i="27"/>
  <c r="H22" i="27"/>
  <c r="J22" i="27" s="1"/>
  <c r="Q13" i="27"/>
  <c r="N13" i="27"/>
  <c r="O13" i="27" s="1"/>
  <c r="P13" i="27" s="1"/>
  <c r="I13" i="27"/>
  <c r="H13" i="27"/>
  <c r="J13" i="27" s="1"/>
  <c r="Q96" i="27"/>
  <c r="N96" i="27"/>
  <c r="O96" i="27" s="1"/>
  <c r="P96" i="27" s="1"/>
  <c r="J96" i="27"/>
  <c r="I96" i="27"/>
  <c r="Q325" i="27"/>
  <c r="N325" i="27"/>
  <c r="O325" i="27" s="1"/>
  <c r="P325" i="27" s="1"/>
  <c r="J325" i="27"/>
  <c r="I325" i="27"/>
  <c r="Q348" i="27"/>
  <c r="N348" i="27"/>
  <c r="O348" i="27" s="1"/>
  <c r="P348" i="27" s="1"/>
  <c r="J348" i="27"/>
  <c r="I348" i="27"/>
  <c r="Q50" i="27"/>
  <c r="N50" i="27"/>
  <c r="O50" i="27" s="1"/>
  <c r="P50" i="27" s="1"/>
  <c r="J50" i="27"/>
  <c r="I50" i="27"/>
  <c r="Q345" i="27"/>
  <c r="N345" i="27"/>
  <c r="O345" i="27" s="1"/>
  <c r="P345" i="27" s="1"/>
  <c r="J345" i="27"/>
  <c r="I345" i="27"/>
  <c r="Q85" i="27"/>
  <c r="N85" i="27"/>
  <c r="O85" i="27" s="1"/>
  <c r="P85" i="27" s="1"/>
  <c r="J85" i="27"/>
  <c r="I85" i="27"/>
  <c r="Q6" i="27"/>
  <c r="N6" i="27"/>
  <c r="O6" i="27" s="1"/>
  <c r="P6" i="27" s="1"/>
  <c r="J6" i="27"/>
  <c r="I6" i="27"/>
  <c r="Q114" i="27"/>
  <c r="N114" i="27"/>
  <c r="O114" i="27" s="1"/>
  <c r="P114" i="27" s="1"/>
  <c r="J114" i="27"/>
  <c r="I114" i="27"/>
  <c r="Q32" i="27"/>
  <c r="N32" i="27"/>
  <c r="O32" i="27" s="1"/>
  <c r="P32" i="27" s="1"/>
  <c r="J32" i="27"/>
  <c r="I32" i="27"/>
  <c r="Q3" i="27"/>
  <c r="N3" i="27"/>
  <c r="O3" i="27" s="1"/>
  <c r="P3" i="27" s="1"/>
  <c r="J3" i="27"/>
  <c r="I3" i="27"/>
  <c r="Q254" i="27"/>
  <c r="N254" i="27"/>
  <c r="O254" i="27" s="1"/>
  <c r="P254" i="27" s="1"/>
  <c r="J254" i="27"/>
  <c r="I254" i="27"/>
  <c r="Q219" i="27"/>
  <c r="N219" i="27"/>
  <c r="O219" i="27" s="1"/>
  <c r="P219" i="27" s="1"/>
  <c r="J219" i="27"/>
  <c r="I219" i="27"/>
  <c r="Q61" i="27"/>
  <c r="N61" i="27"/>
  <c r="O61" i="27" s="1"/>
  <c r="P61" i="27" s="1"/>
  <c r="J61" i="27"/>
  <c r="I61" i="27"/>
  <c r="Q14" i="27"/>
  <c r="N14" i="27"/>
  <c r="O14" i="27" s="1"/>
  <c r="P14" i="27" s="1"/>
  <c r="J14" i="27"/>
  <c r="I14" i="27"/>
  <c r="Q163" i="27"/>
  <c r="N163" i="27"/>
  <c r="O163" i="27" s="1"/>
  <c r="P163" i="27" s="1"/>
  <c r="J163" i="27"/>
  <c r="I163" i="27"/>
  <c r="Q179" i="27"/>
  <c r="N179" i="27"/>
  <c r="O179" i="27" s="1"/>
  <c r="P179" i="27" s="1"/>
  <c r="J179" i="27"/>
  <c r="I179" i="27"/>
  <c r="Q255" i="27"/>
  <c r="N255" i="27"/>
  <c r="O255" i="27" s="1"/>
  <c r="P255" i="27" s="1"/>
  <c r="J255" i="27"/>
  <c r="I255" i="27"/>
  <c r="Q146" i="27"/>
  <c r="N146" i="27"/>
  <c r="O146" i="27" s="1"/>
  <c r="P146" i="27" s="1"/>
  <c r="J146" i="27"/>
  <c r="I146" i="27"/>
  <c r="Q68" i="27"/>
  <c r="N68" i="27"/>
  <c r="O68" i="27" s="1"/>
  <c r="P68" i="27" s="1"/>
  <c r="J68" i="27"/>
  <c r="I68" i="27"/>
  <c r="Q18" i="27"/>
  <c r="N18" i="27"/>
  <c r="O18" i="27" s="1"/>
  <c r="P18" i="27" s="1"/>
  <c r="J18" i="27"/>
  <c r="I18" i="27"/>
  <c r="Q265" i="27"/>
  <c r="N265" i="27"/>
  <c r="O265" i="27" s="1"/>
  <c r="P265" i="27" s="1"/>
  <c r="J265" i="27"/>
  <c r="I265" i="27"/>
  <c r="Q233" i="27"/>
  <c r="N233" i="27"/>
  <c r="O233" i="27" s="1"/>
  <c r="P233" i="27" s="1"/>
  <c r="J233" i="27"/>
  <c r="I233" i="27"/>
  <c r="Q165" i="27"/>
  <c r="N165" i="27"/>
  <c r="O165" i="27" s="1"/>
  <c r="P165" i="27" s="1"/>
  <c r="J165" i="27"/>
  <c r="I165" i="27"/>
  <c r="Q273" i="27"/>
  <c r="N273" i="27"/>
  <c r="O273" i="27" s="1"/>
  <c r="P273" i="27" s="1"/>
  <c r="J273" i="27"/>
  <c r="I273" i="27"/>
  <c r="Q293" i="27"/>
  <c r="N293" i="27"/>
  <c r="O293" i="27" s="1"/>
  <c r="P293" i="27" s="1"/>
  <c r="J293" i="27"/>
  <c r="I293" i="27"/>
  <c r="Q298" i="27"/>
  <c r="N298" i="27"/>
  <c r="O298" i="27" s="1"/>
  <c r="P298" i="27" s="1"/>
  <c r="J298" i="27"/>
  <c r="I298" i="27"/>
  <c r="Q152" i="27"/>
  <c r="N152" i="27"/>
  <c r="O152" i="27" s="1"/>
  <c r="P152" i="27" s="1"/>
  <c r="J152" i="27"/>
  <c r="I152" i="27"/>
  <c r="Q316" i="27"/>
  <c r="N316" i="27"/>
  <c r="O316" i="27" s="1"/>
  <c r="P316" i="27" s="1"/>
  <c r="J316" i="27"/>
  <c r="I316" i="27"/>
  <c r="Q267" i="27"/>
  <c r="N267" i="27"/>
  <c r="O267" i="27" s="1"/>
  <c r="P267" i="27" s="1"/>
  <c r="J267" i="27"/>
  <c r="I267" i="27"/>
  <c r="Q290" i="27"/>
  <c r="N290" i="27"/>
  <c r="O290" i="27" s="1"/>
  <c r="P290" i="27" s="1"/>
  <c r="J290" i="27"/>
  <c r="I290" i="27"/>
  <c r="Q191" i="27"/>
  <c r="N191" i="27"/>
  <c r="O191" i="27" s="1"/>
  <c r="P191" i="27" s="1"/>
  <c r="J191" i="27"/>
  <c r="I191" i="27"/>
  <c r="Q304" i="27"/>
  <c r="N304" i="27"/>
  <c r="O304" i="27" s="1"/>
  <c r="P304" i="27" s="1"/>
  <c r="J304" i="27"/>
  <c r="I304" i="27"/>
  <c r="Q269" i="27"/>
  <c r="N269" i="27"/>
  <c r="O269" i="27" s="1"/>
  <c r="P269" i="27" s="1"/>
  <c r="J269" i="27"/>
  <c r="I269" i="27"/>
  <c r="Q246" i="27"/>
  <c r="N246" i="27"/>
  <c r="O246" i="27" s="1"/>
  <c r="P246" i="27" s="1"/>
  <c r="J246" i="27"/>
  <c r="I246" i="27"/>
  <c r="Q217" i="27"/>
  <c r="N217" i="27"/>
  <c r="O217" i="27" s="1"/>
  <c r="P217" i="27" s="1"/>
  <c r="J217" i="27"/>
  <c r="I217" i="27"/>
  <c r="Q222" i="27"/>
  <c r="N222" i="27"/>
  <c r="O222" i="27" s="1"/>
  <c r="P222" i="27" s="1"/>
  <c r="J222" i="27"/>
  <c r="I222" i="27"/>
  <c r="Q324" i="27"/>
  <c r="N324" i="27"/>
  <c r="O324" i="27" s="1"/>
  <c r="P324" i="27" s="1"/>
  <c r="J324" i="27"/>
  <c r="I324" i="27"/>
  <c r="Q397" i="27"/>
  <c r="N397" i="27"/>
  <c r="O397" i="27" s="1"/>
  <c r="P397" i="27" s="1"/>
  <c r="J397" i="27"/>
  <c r="I397" i="27"/>
  <c r="Q402" i="27"/>
  <c r="N402" i="27"/>
  <c r="O402" i="27" s="1"/>
  <c r="P402" i="27" s="1"/>
  <c r="J402" i="27"/>
  <c r="I402" i="27"/>
  <c r="Q261" i="27"/>
  <c r="N261" i="27"/>
  <c r="O261" i="27" s="1"/>
  <c r="P261" i="27" s="1"/>
  <c r="J261" i="27"/>
  <c r="I261" i="27"/>
  <c r="Q236" i="27"/>
  <c r="N236" i="27"/>
  <c r="O236" i="27" s="1"/>
  <c r="P236" i="27" s="1"/>
  <c r="J236" i="27"/>
  <c r="I236" i="27"/>
  <c r="Q388" i="27"/>
  <c r="N388" i="27"/>
  <c r="O388" i="27" s="1"/>
  <c r="P388" i="27" s="1"/>
  <c r="J388" i="27"/>
  <c r="I388" i="27"/>
  <c r="Q322" i="27"/>
  <c r="N322" i="27"/>
  <c r="O322" i="27" s="1"/>
  <c r="P322" i="27" s="1"/>
  <c r="J322" i="27"/>
  <c r="I322" i="27"/>
  <c r="Q321" i="27"/>
  <c r="N321" i="27"/>
  <c r="O321" i="27" s="1"/>
  <c r="P321" i="27" s="1"/>
  <c r="J321" i="27"/>
  <c r="I321" i="27"/>
  <c r="Q212" i="27"/>
  <c r="N212" i="27"/>
  <c r="O212" i="27" s="1"/>
  <c r="P212" i="27" s="1"/>
  <c r="J212" i="27"/>
  <c r="I212" i="27"/>
  <c r="Q347" i="27"/>
  <c r="N347" i="27"/>
  <c r="O347" i="27" s="1"/>
  <c r="P347" i="27" s="1"/>
  <c r="J347" i="27"/>
  <c r="I347" i="27"/>
  <c r="Q319" i="27"/>
  <c r="N319" i="27"/>
  <c r="O319" i="27" s="1"/>
  <c r="P319" i="27" s="1"/>
  <c r="J319" i="27"/>
  <c r="I319" i="27"/>
  <c r="Q396" i="27"/>
  <c r="N396" i="27"/>
  <c r="O396" i="27" s="1"/>
  <c r="P396" i="27" s="1"/>
  <c r="J396" i="27"/>
  <c r="I396" i="27"/>
  <c r="Q318" i="27"/>
  <c r="N318" i="27"/>
  <c r="O318" i="27" s="1"/>
  <c r="P318" i="27" s="1"/>
  <c r="J318" i="27"/>
  <c r="I318" i="27"/>
  <c r="Q132" i="27"/>
  <c r="N132" i="27"/>
  <c r="O132" i="27" s="1"/>
  <c r="P132" i="27" s="1"/>
  <c r="J132" i="27"/>
  <c r="I132" i="27"/>
  <c r="Q307" i="27"/>
  <c r="N307" i="27"/>
  <c r="O307" i="27" s="1"/>
  <c r="P307" i="27" s="1"/>
  <c r="J307" i="27"/>
  <c r="I307" i="27"/>
  <c r="Q189" i="27"/>
  <c r="N189" i="27"/>
  <c r="O189" i="27" s="1"/>
  <c r="P189" i="27" s="1"/>
  <c r="J189" i="27"/>
  <c r="I189" i="27"/>
  <c r="Q237" i="27"/>
  <c r="N237" i="27"/>
  <c r="O237" i="27" s="1"/>
  <c r="P237" i="27" s="1"/>
  <c r="J237" i="27"/>
  <c r="I237" i="27"/>
  <c r="Q248" i="27"/>
  <c r="N248" i="27"/>
  <c r="O248" i="27" s="1"/>
  <c r="P248" i="27" s="1"/>
  <c r="J248" i="27"/>
  <c r="I248" i="27"/>
  <c r="Q241" i="27"/>
  <c r="N241" i="27"/>
  <c r="O241" i="27" s="1"/>
  <c r="P241" i="27" s="1"/>
  <c r="J241" i="27"/>
  <c r="I241" i="27"/>
  <c r="Q399" i="27"/>
  <c r="N399" i="27"/>
  <c r="O399" i="27" s="1"/>
  <c r="P399" i="27" s="1"/>
  <c r="J399" i="27"/>
  <c r="I399" i="27"/>
  <c r="Q230" i="27"/>
  <c r="N230" i="27"/>
  <c r="O230" i="27" s="1"/>
  <c r="P230" i="27" s="1"/>
  <c r="J230" i="27"/>
  <c r="I230" i="27"/>
  <c r="Q342" i="27"/>
  <c r="N342" i="27"/>
  <c r="O342" i="27" s="1"/>
  <c r="P342" i="27" s="1"/>
  <c r="J342" i="27"/>
  <c r="I342" i="27"/>
  <c r="Q323" i="27"/>
  <c r="N323" i="27"/>
  <c r="O323" i="27" s="1"/>
  <c r="P323" i="27" s="1"/>
  <c r="J323" i="27"/>
  <c r="I323" i="27"/>
  <c r="Q353" i="27"/>
  <c r="N353" i="27"/>
  <c r="O353" i="27" s="1"/>
  <c r="P353" i="27" s="1"/>
  <c r="J353" i="27"/>
  <c r="I353" i="27"/>
  <c r="Q200" i="27"/>
  <c r="N200" i="27"/>
  <c r="O200" i="27" s="1"/>
  <c r="P200" i="27" s="1"/>
  <c r="J200" i="27"/>
  <c r="I200" i="27"/>
  <c r="Q194" i="27"/>
  <c r="N194" i="27"/>
  <c r="O194" i="27" s="1"/>
  <c r="P194" i="27" s="1"/>
  <c r="J194" i="27"/>
  <c r="I194" i="27"/>
  <c r="Q306" i="27"/>
  <c r="N306" i="27"/>
  <c r="O306" i="27" s="1"/>
  <c r="P306" i="27" s="1"/>
  <c r="J306" i="27"/>
  <c r="I306" i="27"/>
  <c r="Q130" i="27"/>
  <c r="N130" i="27"/>
  <c r="O130" i="27" s="1"/>
  <c r="P130" i="27" s="1"/>
  <c r="J130" i="27"/>
  <c r="I130" i="27"/>
  <c r="Q2" i="27"/>
  <c r="N2" i="27"/>
  <c r="O2" i="27" s="1"/>
  <c r="P2" i="27" s="1"/>
  <c r="J2" i="27"/>
  <c r="I2" i="27"/>
  <c r="Q250" i="27"/>
  <c r="N250" i="27"/>
  <c r="O250" i="27" s="1"/>
  <c r="P250" i="27" s="1"/>
  <c r="J250" i="27"/>
  <c r="I250" i="27"/>
  <c r="Q227" i="27"/>
  <c r="N227" i="27"/>
  <c r="O227" i="27" s="1"/>
  <c r="P227" i="27" s="1"/>
  <c r="J227" i="27"/>
  <c r="I227" i="27"/>
  <c r="Q274" i="27"/>
  <c r="N274" i="27"/>
  <c r="O274" i="27" s="1"/>
  <c r="P274" i="27" s="1"/>
  <c r="J274" i="27"/>
  <c r="I274" i="27"/>
  <c r="Q369" i="27"/>
  <c r="N369" i="27"/>
  <c r="O369" i="27" s="1"/>
  <c r="P369" i="27" s="1"/>
  <c r="J369" i="27"/>
  <c r="I369" i="27"/>
  <c r="Q264" i="27"/>
  <c r="N264" i="27"/>
  <c r="O264" i="27" s="1"/>
  <c r="P264" i="27" s="1"/>
  <c r="J264" i="27"/>
  <c r="I264" i="27"/>
  <c r="Q310" i="27"/>
  <c r="N310" i="27"/>
  <c r="O310" i="27" s="1"/>
  <c r="P310" i="27" s="1"/>
  <c r="J310" i="27"/>
  <c r="I310" i="27"/>
  <c r="Q176" i="27"/>
  <c r="N176" i="27"/>
  <c r="O176" i="27" s="1"/>
  <c r="P176" i="27" s="1"/>
  <c r="J176" i="27"/>
  <c r="I176" i="27"/>
  <c r="Q225" i="27"/>
  <c r="N225" i="27"/>
  <c r="O225" i="27" s="1"/>
  <c r="P225" i="27" s="1"/>
  <c r="J225" i="27"/>
  <c r="I225" i="27"/>
  <c r="Q313" i="27"/>
  <c r="N313" i="27"/>
  <c r="O313" i="27" s="1"/>
  <c r="P313" i="27" s="1"/>
  <c r="J313" i="27"/>
  <c r="I313" i="27"/>
  <c r="Q242" i="27"/>
  <c r="N242" i="27"/>
  <c r="O242" i="27" s="1"/>
  <c r="P242" i="27" s="1"/>
  <c r="J242" i="27"/>
  <c r="I242" i="27"/>
  <c r="Q243" i="27"/>
  <c r="N243" i="27"/>
  <c r="O243" i="27" s="1"/>
  <c r="P243" i="27" s="1"/>
  <c r="J243" i="27"/>
  <c r="I243" i="27"/>
  <c r="Q245" i="27"/>
  <c r="N245" i="27"/>
  <c r="O245" i="27" s="1"/>
  <c r="P245" i="27" s="1"/>
  <c r="J245" i="27"/>
  <c r="I245" i="27"/>
  <c r="Q196" i="27"/>
  <c r="N196" i="27"/>
  <c r="O196" i="27" s="1"/>
  <c r="P196" i="27" s="1"/>
  <c r="J196" i="27"/>
  <c r="I196" i="27"/>
  <c r="Q400" i="27"/>
  <c r="N400" i="27"/>
  <c r="O400" i="27" s="1"/>
  <c r="P400" i="27" s="1"/>
  <c r="J400" i="27"/>
  <c r="I400" i="27"/>
  <c r="Q354" i="27"/>
  <c r="N354" i="27"/>
  <c r="O354" i="27" s="1"/>
  <c r="P354" i="27" s="1"/>
  <c r="J354" i="27"/>
  <c r="I354" i="27"/>
  <c r="Q226" i="27"/>
  <c r="N226" i="27"/>
  <c r="O226" i="27" s="1"/>
  <c r="P226" i="27" s="1"/>
  <c r="J226" i="27"/>
  <c r="I226" i="27"/>
  <c r="Q197" i="27"/>
  <c r="N197" i="27"/>
  <c r="O197" i="27" s="1"/>
  <c r="P197" i="27" s="1"/>
  <c r="J197" i="27"/>
  <c r="I197" i="27"/>
  <c r="Q358" i="27"/>
  <c r="N358" i="27"/>
  <c r="O358" i="27" s="1"/>
  <c r="P358" i="27" s="1"/>
  <c r="J358" i="27"/>
  <c r="I358" i="27"/>
  <c r="Q218" i="27"/>
  <c r="N218" i="27"/>
  <c r="O218" i="27" s="1"/>
  <c r="P218" i="27" s="1"/>
  <c r="J218" i="27"/>
  <c r="I218" i="27"/>
  <c r="Q309" i="27"/>
  <c r="N309" i="27"/>
  <c r="O309" i="27" s="1"/>
  <c r="P309" i="27" s="1"/>
  <c r="J309" i="27"/>
  <c r="I309" i="27"/>
  <c r="Q367" i="27"/>
  <c r="N367" i="27"/>
  <c r="O367" i="27" s="1"/>
  <c r="P367" i="27" s="1"/>
  <c r="J367" i="27"/>
  <c r="I367" i="27"/>
  <c r="Q199" i="27"/>
  <c r="N199" i="27"/>
  <c r="O199" i="27" s="1"/>
  <c r="P199" i="27" s="1"/>
  <c r="J199" i="27"/>
  <c r="I199" i="27"/>
  <c r="Q129" i="27"/>
  <c r="N129" i="27"/>
  <c r="O129" i="27" s="1"/>
  <c r="P129" i="27" s="1"/>
  <c r="J129" i="27"/>
  <c r="I129" i="27"/>
  <c r="Q235" i="27"/>
  <c r="N235" i="27"/>
  <c r="O235" i="27" s="1"/>
  <c r="P235" i="27" s="1"/>
  <c r="J235" i="27"/>
  <c r="I235" i="27"/>
  <c r="Q363" i="27"/>
  <c r="N363" i="27"/>
  <c r="O363" i="27" s="1"/>
  <c r="P363" i="27" s="1"/>
  <c r="J363" i="27"/>
  <c r="I363" i="27"/>
  <c r="Q190" i="27"/>
  <c r="N190" i="27"/>
  <c r="O190" i="27" s="1"/>
  <c r="P190" i="27" s="1"/>
  <c r="J190" i="27"/>
  <c r="I190" i="27"/>
  <c r="Q288" i="27"/>
  <c r="N288" i="27"/>
  <c r="O288" i="27" s="1"/>
  <c r="P288" i="27" s="1"/>
  <c r="J288" i="27"/>
  <c r="I288" i="27"/>
  <c r="Q266" i="27"/>
  <c r="N266" i="27"/>
  <c r="O266" i="27" s="1"/>
  <c r="P266" i="27" s="1"/>
  <c r="J266" i="27"/>
  <c r="I266" i="27"/>
  <c r="Q260" i="27"/>
  <c r="N260" i="27"/>
  <c r="O260" i="27" s="1"/>
  <c r="P260" i="27" s="1"/>
  <c r="J260" i="27"/>
  <c r="I260" i="27"/>
  <c r="Q344" i="27"/>
  <c r="N344" i="27"/>
  <c r="O344" i="27" s="1"/>
  <c r="P344" i="27" s="1"/>
  <c r="J344" i="27"/>
  <c r="I344" i="27"/>
  <c r="Q161" i="27"/>
  <c r="N161" i="27"/>
  <c r="O161" i="27" s="1"/>
  <c r="P161" i="27" s="1"/>
  <c r="J161" i="27"/>
  <c r="I161" i="27"/>
  <c r="Q392" i="27"/>
  <c r="N392" i="27"/>
  <c r="O392" i="27" s="1"/>
  <c r="P392" i="27" s="1"/>
  <c r="J392" i="27"/>
  <c r="I392" i="27"/>
  <c r="Q192" i="27"/>
  <c r="N192" i="27"/>
  <c r="O192" i="27" s="1"/>
  <c r="P192" i="27" s="1"/>
  <c r="J192" i="27"/>
  <c r="I192" i="27"/>
  <c r="Q276" i="27"/>
  <c r="N276" i="27"/>
  <c r="O276" i="27" s="1"/>
  <c r="P276" i="27" s="1"/>
  <c r="J276" i="27"/>
  <c r="I276" i="27"/>
  <c r="Q138" i="27"/>
  <c r="N138" i="27"/>
  <c r="O138" i="27" s="1"/>
  <c r="P138" i="27" s="1"/>
  <c r="J138" i="27"/>
  <c r="I138" i="27"/>
  <c r="Q320" i="27"/>
  <c r="N320" i="27"/>
  <c r="O320" i="27" s="1"/>
  <c r="P320" i="27" s="1"/>
  <c r="J320" i="27"/>
  <c r="I320" i="27"/>
  <c r="Q350" i="27"/>
  <c r="N350" i="27"/>
  <c r="O350" i="27" s="1"/>
  <c r="P350" i="27" s="1"/>
  <c r="J350" i="27"/>
  <c r="I350" i="27"/>
  <c r="Q258" i="27"/>
  <c r="N258" i="27"/>
  <c r="O258" i="27" s="1"/>
  <c r="P258" i="27" s="1"/>
  <c r="J258" i="27"/>
  <c r="I258" i="27"/>
  <c r="Q336" i="27"/>
  <c r="N336" i="27"/>
  <c r="O336" i="27" s="1"/>
  <c r="P336" i="27" s="1"/>
  <c r="J336" i="27"/>
  <c r="I336" i="27"/>
  <c r="Q262" i="27"/>
  <c r="N262" i="27"/>
  <c r="O262" i="27" s="1"/>
  <c r="P262" i="27" s="1"/>
  <c r="J262" i="27"/>
  <c r="I262" i="27"/>
  <c r="Q386" i="27"/>
  <c r="N386" i="27"/>
  <c r="O386" i="27" s="1"/>
  <c r="P386" i="27" s="1"/>
  <c r="J386" i="27"/>
  <c r="I386" i="27"/>
  <c r="Q195" i="27"/>
  <c r="N195" i="27"/>
  <c r="O195" i="27" s="1"/>
  <c r="P195" i="27" s="1"/>
  <c r="J195" i="27"/>
  <c r="I195" i="27"/>
  <c r="Q48" i="27"/>
  <c r="N48" i="27"/>
  <c r="O48" i="27" s="1"/>
  <c r="P48" i="27" s="1"/>
  <c r="J48" i="27"/>
  <c r="I48" i="27"/>
  <c r="Q364" i="27"/>
  <c r="N364" i="27"/>
  <c r="O364" i="27" s="1"/>
  <c r="P364" i="27" s="1"/>
  <c r="J364" i="27"/>
  <c r="I364" i="27"/>
  <c r="Q339" i="27"/>
  <c r="N339" i="27"/>
  <c r="O339" i="27" s="1"/>
  <c r="P339" i="27" s="1"/>
  <c r="J339" i="27"/>
  <c r="I339" i="27"/>
  <c r="Q393" i="27"/>
  <c r="N393" i="27"/>
  <c r="O393" i="27" s="1"/>
  <c r="P393" i="27" s="1"/>
  <c r="J393" i="27"/>
  <c r="I393" i="27"/>
  <c r="Q160" i="27"/>
  <c r="N160" i="27"/>
  <c r="O160" i="27" s="1"/>
  <c r="P160" i="27" s="1"/>
  <c r="J160" i="27"/>
  <c r="I160" i="27"/>
  <c r="Q365" i="27"/>
  <c r="N365" i="27"/>
  <c r="O365" i="27" s="1"/>
  <c r="P365" i="27" s="1"/>
  <c r="J365" i="27"/>
  <c r="I365" i="27"/>
  <c r="Q198" i="27"/>
  <c r="N198" i="27"/>
  <c r="O198" i="27" s="1"/>
  <c r="P198" i="27" s="1"/>
  <c r="J198" i="27"/>
  <c r="I198" i="27"/>
  <c r="Q360" i="27"/>
  <c r="N360" i="27"/>
  <c r="O360" i="27" s="1"/>
  <c r="P360" i="27" s="1"/>
  <c r="J360" i="27"/>
  <c r="I360" i="27"/>
  <c r="Q49" i="27"/>
  <c r="N49" i="27"/>
  <c r="O49" i="27" s="1"/>
  <c r="P49" i="27" s="1"/>
  <c r="J49" i="27"/>
  <c r="I49" i="27"/>
  <c r="Q207" i="27"/>
  <c r="N207" i="27"/>
  <c r="O207" i="27" s="1"/>
  <c r="P207" i="27" s="1"/>
  <c r="J207" i="27"/>
  <c r="I207" i="27"/>
  <c r="Q340" i="27"/>
  <c r="N340" i="27"/>
  <c r="O340" i="27" s="1"/>
  <c r="P340" i="27" s="1"/>
  <c r="J340" i="27"/>
  <c r="I340" i="27"/>
  <c r="Q301" i="27"/>
  <c r="N301" i="27"/>
  <c r="O301" i="27" s="1"/>
  <c r="P301" i="27" s="1"/>
  <c r="J301" i="27"/>
  <c r="I301" i="27"/>
  <c r="Q285" i="27"/>
  <c r="N285" i="27"/>
  <c r="O285" i="27" s="1"/>
  <c r="P285" i="27" s="1"/>
  <c r="J285" i="27"/>
  <c r="I285" i="27"/>
  <c r="Q337" i="27"/>
  <c r="N337" i="27"/>
  <c r="O337" i="27" s="1"/>
  <c r="P337" i="27" s="1"/>
  <c r="J337" i="27"/>
  <c r="I337" i="27"/>
  <c r="Q382" i="27"/>
  <c r="N382" i="27"/>
  <c r="O382" i="27" s="1"/>
  <c r="P382" i="27" s="1"/>
  <c r="J382" i="27"/>
  <c r="I382" i="27"/>
  <c r="Q300" i="27"/>
  <c r="N300" i="27"/>
  <c r="O300" i="27" s="1"/>
  <c r="P300" i="27" s="1"/>
  <c r="J300" i="27"/>
  <c r="I300" i="27"/>
  <c r="Q202" i="27"/>
  <c r="N202" i="27"/>
  <c r="O202" i="27" s="1"/>
  <c r="P202" i="27" s="1"/>
  <c r="J202" i="27"/>
  <c r="I202" i="27"/>
  <c r="Q103" i="27"/>
  <c r="N103" i="27"/>
  <c r="O103" i="27" s="1"/>
  <c r="P103" i="27" s="1"/>
  <c r="J103" i="27"/>
  <c r="I103" i="27"/>
  <c r="Q375" i="27"/>
  <c r="N375" i="27"/>
  <c r="O375" i="27" s="1"/>
  <c r="P375" i="27" s="1"/>
  <c r="J375" i="27"/>
  <c r="I375" i="27"/>
  <c r="Q387" i="27"/>
  <c r="N387" i="27"/>
  <c r="O387" i="27" s="1"/>
  <c r="P387" i="27" s="1"/>
  <c r="J387" i="27"/>
  <c r="I387" i="27"/>
  <c r="Q201" i="27"/>
  <c r="N201" i="27"/>
  <c r="O201" i="27" s="1"/>
  <c r="P201" i="27" s="1"/>
  <c r="J201" i="27"/>
  <c r="I201" i="27"/>
  <c r="Q216" i="27"/>
  <c r="N216" i="27"/>
  <c r="O216" i="27" s="1"/>
  <c r="P216" i="27" s="1"/>
  <c r="J216" i="27"/>
  <c r="I216" i="27"/>
  <c r="Q249" i="27"/>
  <c r="N249" i="27"/>
  <c r="O249" i="27" s="1"/>
  <c r="P249" i="27" s="1"/>
  <c r="J249" i="27"/>
  <c r="I249" i="27"/>
  <c r="Q286" i="27"/>
  <c r="N286" i="27"/>
  <c r="O286" i="27" s="1"/>
  <c r="P286" i="27" s="1"/>
  <c r="J286" i="27"/>
  <c r="I286" i="27"/>
  <c r="Q87" i="27"/>
  <c r="N87" i="27"/>
  <c r="O87" i="27" s="1"/>
  <c r="P87" i="27" s="1"/>
  <c r="J87" i="27"/>
  <c r="I87" i="27"/>
  <c r="Q381" i="27"/>
  <c r="N381" i="27"/>
  <c r="O381" i="27" s="1"/>
  <c r="P381" i="27" s="1"/>
  <c r="J381" i="27"/>
  <c r="I381" i="27"/>
  <c r="Q283" i="27"/>
  <c r="N283" i="27"/>
  <c r="O283" i="27" s="1"/>
  <c r="P283" i="27" s="1"/>
  <c r="J283" i="27"/>
  <c r="I283" i="27"/>
  <c r="Q394" i="27"/>
  <c r="N394" i="27"/>
  <c r="O394" i="27" s="1"/>
  <c r="P394" i="27" s="1"/>
  <c r="J394" i="27"/>
  <c r="I394" i="27"/>
  <c r="Q162" i="27"/>
  <c r="N162" i="27"/>
  <c r="O162" i="27" s="1"/>
  <c r="P162" i="27" s="1"/>
  <c r="J162" i="27"/>
  <c r="I162" i="27"/>
  <c r="Q38" i="27"/>
  <c r="N38" i="27"/>
  <c r="O38" i="27" s="1"/>
  <c r="P38" i="27" s="1"/>
  <c r="J38" i="27"/>
  <c r="I38" i="27"/>
  <c r="Q43" i="27"/>
  <c r="N43" i="27"/>
  <c r="O43" i="27" s="1"/>
  <c r="P43" i="27" s="1"/>
  <c r="J43" i="27"/>
  <c r="I43" i="27"/>
  <c r="Q281" i="27"/>
  <c r="N281" i="27"/>
  <c r="O281" i="27" s="1"/>
  <c r="P281" i="27" s="1"/>
  <c r="J281" i="27"/>
  <c r="I281" i="27"/>
  <c r="Q362" i="27"/>
  <c r="N362" i="27"/>
  <c r="O362" i="27" s="1"/>
  <c r="P362" i="27" s="1"/>
  <c r="J362" i="27"/>
  <c r="I362" i="27"/>
  <c r="Q125" i="27"/>
  <c r="N125" i="27"/>
  <c r="O125" i="27" s="1"/>
  <c r="P125" i="27" s="1"/>
  <c r="J125" i="27"/>
  <c r="I125" i="27"/>
  <c r="Q133" i="27"/>
  <c r="N133" i="27"/>
  <c r="O133" i="27" s="1"/>
  <c r="P133" i="27" s="1"/>
  <c r="J133" i="27"/>
  <c r="I133" i="27"/>
  <c r="Q98" i="27"/>
  <c r="N98" i="27"/>
  <c r="O98" i="27" s="1"/>
  <c r="P98" i="27" s="1"/>
  <c r="J98" i="27"/>
  <c r="I98" i="27"/>
  <c r="Q94" i="27"/>
  <c r="N94" i="27"/>
  <c r="O94" i="27" s="1"/>
  <c r="P94" i="27" s="1"/>
  <c r="J94" i="27"/>
  <c r="I94" i="27"/>
  <c r="Q294" i="27"/>
  <c r="N294" i="27"/>
  <c r="O294" i="27" s="1"/>
  <c r="P294" i="27" s="1"/>
  <c r="J294" i="27"/>
  <c r="I294" i="27"/>
  <c r="Q188" i="27"/>
  <c r="N188" i="27"/>
  <c r="O188" i="27" s="1"/>
  <c r="P188" i="27" s="1"/>
  <c r="J188" i="27"/>
  <c r="I188" i="27"/>
  <c r="Q287" i="27"/>
  <c r="N287" i="27"/>
  <c r="O287" i="27" s="1"/>
  <c r="P287" i="27" s="1"/>
  <c r="J287" i="27"/>
  <c r="I287" i="27"/>
  <c r="Q205" i="27"/>
  <c r="N205" i="27"/>
  <c r="O205" i="27" s="1"/>
  <c r="P205" i="27" s="1"/>
  <c r="J205" i="27"/>
  <c r="I205" i="27"/>
  <c r="Q314" i="27"/>
  <c r="N314" i="27"/>
  <c r="O314" i="27" s="1"/>
  <c r="P314" i="27" s="1"/>
  <c r="J314" i="27"/>
  <c r="I314" i="27"/>
  <c r="Q39" i="27"/>
  <c r="N39" i="27"/>
  <c r="O39" i="27" s="1"/>
  <c r="P39" i="27" s="1"/>
  <c r="J39" i="27"/>
  <c r="I39" i="27"/>
  <c r="Q158" i="27"/>
  <c r="N158" i="27"/>
  <c r="O158" i="27" s="1"/>
  <c r="P158" i="27" s="1"/>
  <c r="J158" i="27"/>
  <c r="I158" i="27"/>
  <c r="Q317" i="27"/>
  <c r="N317" i="27"/>
  <c r="O317" i="27" s="1"/>
  <c r="P317" i="27" s="1"/>
  <c r="J317" i="27"/>
  <c r="I317" i="27"/>
  <c r="Q46" i="27"/>
  <c r="N46" i="27"/>
  <c r="O46" i="27" s="1"/>
  <c r="P46" i="27" s="1"/>
  <c r="J46" i="27"/>
  <c r="I46" i="27"/>
  <c r="Q101" i="27"/>
  <c r="N101" i="27"/>
  <c r="O101" i="27" s="1"/>
  <c r="P101" i="27" s="1"/>
  <c r="J101" i="27"/>
  <c r="I101" i="27"/>
  <c r="Q42" i="27"/>
  <c r="N42" i="27"/>
  <c r="O42" i="27" s="1"/>
  <c r="P42" i="27" s="1"/>
  <c r="J42" i="27"/>
  <c r="I42" i="27"/>
  <c r="Q280" i="27"/>
  <c r="N280" i="27"/>
  <c r="O280" i="27" s="1"/>
  <c r="P280" i="27" s="1"/>
  <c r="J280" i="27"/>
  <c r="I280" i="27"/>
  <c r="Q150" i="27"/>
  <c r="N150" i="27"/>
  <c r="O150" i="27" s="1"/>
  <c r="P150" i="27" s="1"/>
  <c r="J150" i="27"/>
  <c r="I150" i="27"/>
  <c r="Q90" i="27"/>
  <c r="N90" i="27"/>
  <c r="O90" i="27" s="1"/>
  <c r="P90" i="27" s="1"/>
  <c r="J90" i="27"/>
  <c r="I90" i="27"/>
  <c r="Q214" i="27"/>
  <c r="N214" i="27"/>
  <c r="O214" i="27" s="1"/>
  <c r="P214" i="27" s="1"/>
  <c r="J214" i="27"/>
  <c r="I214" i="27"/>
  <c r="Q175" i="27"/>
  <c r="N175" i="27"/>
  <c r="O175" i="27" s="1"/>
  <c r="P175" i="27" s="1"/>
  <c r="J175" i="27"/>
  <c r="I175" i="27"/>
  <c r="Q157" i="27"/>
  <c r="N157" i="27"/>
  <c r="O157" i="27" s="1"/>
  <c r="P157" i="27" s="1"/>
  <c r="J157" i="27"/>
  <c r="I157" i="27"/>
  <c r="Q291" i="27"/>
  <c r="N291" i="27"/>
  <c r="O291" i="27" s="1"/>
  <c r="P291" i="27" s="1"/>
  <c r="J291" i="27"/>
  <c r="I291" i="27"/>
  <c r="Q244" i="27"/>
  <c r="N244" i="27"/>
  <c r="O244" i="27" s="1"/>
  <c r="P244" i="27" s="1"/>
  <c r="J244" i="27"/>
  <c r="I244" i="27"/>
  <c r="Q86" i="27"/>
  <c r="N86" i="27"/>
  <c r="O86" i="27" s="1"/>
  <c r="P86" i="27" s="1"/>
  <c r="J86" i="27"/>
  <c r="I86" i="27"/>
  <c r="Q384" i="27"/>
  <c r="N384" i="27"/>
  <c r="O384" i="27" s="1"/>
  <c r="P384" i="27" s="1"/>
  <c r="J384" i="27"/>
  <c r="I384" i="27"/>
  <c r="Q128" i="27"/>
  <c r="N128" i="27"/>
  <c r="O128" i="27" s="1"/>
  <c r="P128" i="27" s="1"/>
  <c r="J128" i="27"/>
  <c r="I128" i="27"/>
  <c r="Q379" i="27"/>
  <c r="N379" i="27"/>
  <c r="O379" i="27" s="1"/>
  <c r="P379" i="27" s="1"/>
  <c r="J379" i="27"/>
  <c r="I379" i="27"/>
  <c r="Q271" i="27"/>
  <c r="N271" i="27"/>
  <c r="O271" i="27" s="1"/>
  <c r="P271" i="27" s="1"/>
  <c r="J271" i="27"/>
  <c r="I271" i="27"/>
  <c r="Q131" i="27"/>
  <c r="N131" i="27"/>
  <c r="O131" i="27" s="1"/>
  <c r="P131" i="27" s="1"/>
  <c r="J131" i="27"/>
  <c r="I131" i="27"/>
  <c r="Q263" i="27"/>
  <c r="N263" i="27"/>
  <c r="O263" i="27" s="1"/>
  <c r="P263" i="27" s="1"/>
  <c r="J263" i="27"/>
  <c r="I263" i="27"/>
  <c r="Q174" i="27"/>
  <c r="N174" i="27"/>
  <c r="O174" i="27" s="1"/>
  <c r="P174" i="27" s="1"/>
  <c r="J174" i="27"/>
  <c r="I174" i="27"/>
  <c r="Q256" i="27"/>
  <c r="N256" i="27"/>
  <c r="O256" i="27" s="1"/>
  <c r="P256" i="27" s="1"/>
  <c r="J256" i="27"/>
  <c r="I256" i="27"/>
  <c r="Q331" i="27"/>
  <c r="N331" i="27"/>
  <c r="O331" i="27" s="1"/>
  <c r="P331" i="27" s="1"/>
  <c r="J331" i="27"/>
  <c r="I331" i="27"/>
  <c r="Q335" i="27"/>
  <c r="N335" i="27"/>
  <c r="O335" i="27" s="1"/>
  <c r="P335" i="27" s="1"/>
  <c r="J335" i="27"/>
  <c r="I335" i="27"/>
  <c r="Q308" i="27"/>
  <c r="N308" i="27"/>
  <c r="O308" i="27" s="1"/>
  <c r="P308" i="27" s="1"/>
  <c r="J308" i="27"/>
  <c r="I308" i="27"/>
  <c r="Q135" i="27"/>
  <c r="N135" i="27"/>
  <c r="O135" i="27" s="1"/>
  <c r="P135" i="27" s="1"/>
  <c r="J135" i="27"/>
  <c r="I135" i="27"/>
  <c r="Q259" i="27"/>
  <c r="N259" i="27"/>
  <c r="O259" i="27" s="1"/>
  <c r="P259" i="27" s="1"/>
  <c r="J259" i="27"/>
  <c r="I259" i="27"/>
  <c r="Q126" i="27"/>
  <c r="N126" i="27"/>
  <c r="O126" i="27" s="1"/>
  <c r="P126" i="27" s="1"/>
  <c r="J126" i="27"/>
  <c r="I126" i="27"/>
  <c r="Q40" i="27"/>
  <c r="N40" i="27"/>
  <c r="O40" i="27" s="1"/>
  <c r="P40" i="27" s="1"/>
  <c r="J40" i="27"/>
  <c r="I40" i="27"/>
  <c r="Q155" i="27"/>
  <c r="N155" i="27"/>
  <c r="O155" i="27" s="1"/>
  <c r="P155" i="27" s="1"/>
  <c r="J155" i="27"/>
  <c r="I155" i="27"/>
  <c r="Q137" i="27"/>
  <c r="N137" i="27"/>
  <c r="O137" i="27" s="1"/>
  <c r="P137" i="27" s="1"/>
  <c r="J137" i="27"/>
  <c r="I137" i="27"/>
  <c r="Q177" i="27"/>
  <c r="N177" i="27"/>
  <c r="O177" i="27" s="1"/>
  <c r="P177" i="27" s="1"/>
  <c r="J177" i="27"/>
  <c r="I177" i="27"/>
  <c r="Q95" i="27"/>
  <c r="N95" i="27"/>
  <c r="O95" i="27" s="1"/>
  <c r="P95" i="27" s="1"/>
  <c r="J95" i="27"/>
  <c r="I95" i="27"/>
  <c r="Q156" i="27"/>
  <c r="N156" i="27"/>
  <c r="O156" i="27" s="1"/>
  <c r="P156" i="27" s="1"/>
  <c r="J156" i="27"/>
  <c r="I156" i="27"/>
  <c r="Q84" i="27"/>
  <c r="N84" i="27"/>
  <c r="O84" i="27" s="1"/>
  <c r="P84" i="27" s="1"/>
  <c r="J84" i="27"/>
  <c r="I84" i="27"/>
  <c r="Q333" i="27"/>
  <c r="N333" i="27"/>
  <c r="O333" i="27" s="1"/>
  <c r="P333" i="27" s="1"/>
  <c r="J333" i="27"/>
  <c r="I333" i="27"/>
  <c r="Q97" i="27"/>
  <c r="N97" i="27"/>
  <c r="O97" i="27" s="1"/>
  <c r="P97" i="27" s="1"/>
  <c r="J97" i="27"/>
  <c r="I97" i="27"/>
  <c r="Q99" i="27"/>
  <c r="N99" i="27"/>
  <c r="O99" i="27" s="1"/>
  <c r="P99" i="27" s="1"/>
  <c r="J99" i="27"/>
  <c r="I99" i="27"/>
  <c r="Q170" i="27"/>
  <c r="N170" i="27"/>
  <c r="O170" i="27" s="1"/>
  <c r="P170" i="27" s="1"/>
  <c r="J170" i="27"/>
  <c r="I170" i="27"/>
  <c r="Q377" i="27"/>
  <c r="N377" i="27"/>
  <c r="O377" i="27" s="1"/>
  <c r="P377" i="27" s="1"/>
  <c r="J377" i="27"/>
  <c r="I377" i="27"/>
  <c r="Q154" i="27"/>
  <c r="N154" i="27"/>
  <c r="O154" i="27" s="1"/>
  <c r="P154" i="27" s="1"/>
  <c r="J154" i="27"/>
  <c r="I154" i="27"/>
  <c r="Q315" i="27"/>
  <c r="N315" i="27"/>
  <c r="O315" i="27" s="1"/>
  <c r="P315" i="27" s="1"/>
  <c r="J315" i="27"/>
  <c r="I315" i="27"/>
  <c r="Q302" i="27"/>
  <c r="N302" i="27"/>
  <c r="O302" i="27" s="1"/>
  <c r="P302" i="27" s="1"/>
  <c r="J302" i="27"/>
  <c r="I302" i="27"/>
  <c r="Q229" i="27"/>
  <c r="N229" i="27"/>
  <c r="O229" i="27" s="1"/>
  <c r="P229" i="27" s="1"/>
  <c r="J229" i="27"/>
  <c r="I229" i="27"/>
  <c r="Q268" i="27"/>
  <c r="N268" i="27"/>
  <c r="O268" i="27" s="1"/>
  <c r="P268" i="27" s="1"/>
  <c r="J268" i="27"/>
  <c r="I268" i="27"/>
  <c r="Q92" i="27"/>
  <c r="N92" i="27"/>
  <c r="O92" i="27" s="1"/>
  <c r="P92" i="27" s="1"/>
  <c r="J92" i="27"/>
  <c r="I92" i="27"/>
  <c r="Q124" i="27"/>
  <c r="N124" i="27"/>
  <c r="O124" i="27" s="1"/>
  <c r="P124" i="27" s="1"/>
  <c r="J124" i="27"/>
  <c r="I124" i="27"/>
  <c r="Q303" i="27"/>
  <c r="N303" i="27"/>
  <c r="O303" i="27" s="1"/>
  <c r="P303" i="27" s="1"/>
  <c r="J303" i="27"/>
  <c r="I303" i="27"/>
  <c r="Q93" i="27"/>
  <c r="N93" i="27"/>
  <c r="O93" i="27" s="1"/>
  <c r="P93" i="27" s="1"/>
  <c r="J93" i="27"/>
  <c r="I93" i="27"/>
  <c r="Q211" i="27"/>
  <c r="N211" i="27"/>
  <c r="O211" i="27" s="1"/>
  <c r="P211" i="27" s="1"/>
  <c r="J211" i="27"/>
  <c r="I211" i="27"/>
  <c r="Q312" i="27"/>
  <c r="N312" i="27"/>
  <c r="O312" i="27" s="1"/>
  <c r="P312" i="27" s="1"/>
  <c r="J312" i="27"/>
  <c r="I312" i="27"/>
  <c r="Q228" i="27"/>
  <c r="N228" i="27"/>
  <c r="O228" i="27" s="1"/>
  <c r="P228" i="27" s="1"/>
  <c r="J228" i="27"/>
  <c r="I228" i="27"/>
  <c r="Q136" i="27"/>
  <c r="N136" i="27"/>
  <c r="O136" i="27" s="1"/>
  <c r="P136" i="27" s="1"/>
  <c r="J136" i="27"/>
  <c r="I136" i="27"/>
  <c r="Q292" i="27"/>
  <c r="N292" i="27"/>
  <c r="O292" i="27" s="1"/>
  <c r="P292" i="27" s="1"/>
  <c r="J292" i="27"/>
  <c r="I292" i="27"/>
  <c r="Q385" i="27"/>
  <c r="N385" i="27"/>
  <c r="O385" i="27" s="1"/>
  <c r="P385" i="27" s="1"/>
  <c r="J385" i="27"/>
  <c r="I385" i="27"/>
  <c r="Q332" i="27"/>
  <c r="N332" i="27"/>
  <c r="O332" i="27" s="1"/>
  <c r="P332" i="27" s="1"/>
  <c r="J332" i="27"/>
  <c r="I332" i="27"/>
  <c r="Q326" i="27"/>
  <c r="N326" i="27"/>
  <c r="O326" i="27" s="1"/>
  <c r="P326" i="27" s="1"/>
  <c r="J326" i="27"/>
  <c r="I326" i="27"/>
  <c r="Q376" i="27"/>
  <c r="N376" i="27"/>
  <c r="O376" i="27" s="1"/>
  <c r="P376" i="27" s="1"/>
  <c r="J376" i="27"/>
  <c r="I376" i="27"/>
  <c r="Q284" i="27"/>
  <c r="N284" i="27"/>
  <c r="O284" i="27" s="1"/>
  <c r="P284" i="27" s="1"/>
  <c r="J284" i="27"/>
  <c r="I284" i="27"/>
  <c r="Q34" i="27"/>
  <c r="N34" i="27"/>
  <c r="O34" i="27" s="1"/>
  <c r="P34" i="27" s="1"/>
  <c r="J34" i="27"/>
  <c r="I34" i="27"/>
  <c r="Q171" i="27"/>
  <c r="N171" i="27"/>
  <c r="O171" i="27" s="1"/>
  <c r="P171" i="27" s="1"/>
  <c r="J171" i="27"/>
  <c r="I171" i="27"/>
  <c r="Q172" i="27"/>
  <c r="N172" i="27"/>
  <c r="O172" i="27" s="1"/>
  <c r="P172" i="27" s="1"/>
  <c r="J172" i="27"/>
  <c r="I172" i="27"/>
  <c r="Q33" i="27"/>
  <c r="N33" i="27"/>
  <c r="O33" i="27" s="1"/>
  <c r="P33" i="27" s="1"/>
  <c r="J33" i="27"/>
  <c r="I33" i="27"/>
  <c r="Q123" i="27"/>
  <c r="N123" i="27"/>
  <c r="O123" i="27" s="1"/>
  <c r="P123" i="27" s="1"/>
  <c r="J123" i="27"/>
  <c r="I123" i="27"/>
  <c r="Q204" i="27"/>
  <c r="N204" i="27"/>
  <c r="O204" i="27" s="1"/>
  <c r="P204" i="27" s="1"/>
  <c r="J204" i="27"/>
  <c r="I204" i="27"/>
  <c r="Q41" i="27"/>
  <c r="N41" i="27"/>
  <c r="O41" i="27" s="1"/>
  <c r="P41" i="27" s="1"/>
  <c r="J41" i="27"/>
  <c r="I41" i="27"/>
  <c r="Q83" i="27"/>
  <c r="N83" i="27"/>
  <c r="O83" i="27" s="1"/>
  <c r="P83" i="27" s="1"/>
  <c r="J83" i="27"/>
  <c r="I83" i="27"/>
  <c r="Q334" i="27"/>
  <c r="N334" i="27"/>
  <c r="O334" i="27" s="1"/>
  <c r="P334" i="27" s="1"/>
  <c r="J334" i="27"/>
  <c r="I334" i="27"/>
  <c r="Q299" i="27"/>
  <c r="N299" i="27"/>
  <c r="O299" i="27" s="1"/>
  <c r="P299" i="27" s="1"/>
  <c r="J299" i="27"/>
  <c r="I299" i="27"/>
  <c r="Q252" i="27"/>
  <c r="N252" i="27"/>
  <c r="O252" i="27" s="1"/>
  <c r="P252" i="27" s="1"/>
  <c r="J252" i="27"/>
  <c r="I252" i="27"/>
  <c r="Q305" i="27"/>
  <c r="N305" i="27"/>
  <c r="O305" i="27" s="1"/>
  <c r="P305" i="27" s="1"/>
  <c r="J305" i="27"/>
  <c r="I305" i="27"/>
  <c r="Q173" i="27"/>
  <c r="N173" i="27"/>
  <c r="O173" i="27" s="1"/>
  <c r="P173" i="27" s="1"/>
  <c r="J173" i="27"/>
  <c r="I173" i="27"/>
  <c r="Q91" i="27"/>
  <c r="N91" i="27"/>
  <c r="O91" i="27" s="1"/>
  <c r="P91" i="27" s="1"/>
  <c r="J91" i="27"/>
  <c r="I91" i="27"/>
  <c r="Q351" i="27"/>
  <c r="N351" i="27"/>
  <c r="O351" i="27" s="1"/>
  <c r="P351" i="27" s="1"/>
  <c r="J351" i="27"/>
  <c r="I351" i="27"/>
  <c r="Q159" i="27"/>
  <c r="N159" i="27"/>
  <c r="O159" i="27" s="1"/>
  <c r="P159" i="27" s="1"/>
  <c r="J159" i="27"/>
  <c r="I159" i="27"/>
  <c r="Q88" i="27"/>
  <c r="N88" i="27"/>
  <c r="O88" i="27" s="1"/>
  <c r="P88" i="27" s="1"/>
  <c r="J88" i="27"/>
  <c r="I88" i="27"/>
  <c r="Q44" i="27"/>
  <c r="N44" i="27"/>
  <c r="O44" i="27" s="1"/>
  <c r="P44" i="27" s="1"/>
  <c r="J44" i="27"/>
  <c r="I44" i="27"/>
  <c r="Q89" i="27"/>
  <c r="N89" i="27"/>
  <c r="O89" i="27" s="1"/>
  <c r="P89" i="27" s="1"/>
  <c r="J89" i="27"/>
  <c r="I89" i="27"/>
  <c r="Q380" i="27"/>
  <c r="N380" i="27"/>
  <c r="O380" i="27" s="1"/>
  <c r="P380" i="27" s="1"/>
  <c r="J380" i="27"/>
  <c r="I380" i="27"/>
  <c r="Q279" i="27"/>
  <c r="N279" i="27"/>
  <c r="O279" i="27" s="1"/>
  <c r="P279" i="27" s="1"/>
  <c r="J279" i="27"/>
  <c r="I279" i="27"/>
  <c r="Q251" i="27"/>
  <c r="N251" i="27"/>
  <c r="O251" i="27" s="1"/>
  <c r="P251" i="27" s="1"/>
  <c r="J251" i="27"/>
  <c r="I251" i="27"/>
  <c r="Q35" i="27"/>
  <c r="N35" i="27"/>
  <c r="O35" i="27" s="1"/>
  <c r="P35" i="27" s="1"/>
  <c r="J35" i="27"/>
  <c r="I35" i="27"/>
  <c r="Q253" i="27"/>
  <c r="N253" i="27"/>
  <c r="O253" i="27" s="1"/>
  <c r="P253" i="27" s="1"/>
  <c r="J253" i="27"/>
  <c r="I253" i="27"/>
  <c r="Q167" i="27"/>
  <c r="N167" i="27"/>
  <c r="O167" i="27" s="1"/>
  <c r="P167" i="27" s="1"/>
  <c r="J167" i="27"/>
  <c r="I167" i="27"/>
  <c r="Q113" i="27"/>
  <c r="N113" i="27"/>
  <c r="O113" i="27" s="1"/>
  <c r="P113" i="27" s="1"/>
  <c r="J113" i="27"/>
  <c r="I113" i="27"/>
  <c r="Q141" i="27"/>
  <c r="N141" i="27"/>
  <c r="O141" i="27" s="1"/>
  <c r="P141" i="27" s="1"/>
  <c r="J141" i="27"/>
  <c r="I141" i="27"/>
  <c r="Q81" i="27"/>
  <c r="N81" i="27"/>
  <c r="O81" i="27" s="1"/>
  <c r="P81" i="27" s="1"/>
  <c r="J81" i="27"/>
  <c r="I81" i="27"/>
  <c r="Q168" i="27"/>
  <c r="N168" i="27"/>
  <c r="O168" i="27" s="1"/>
  <c r="P168" i="27" s="1"/>
  <c r="J168" i="27"/>
  <c r="I168" i="27"/>
  <c r="Q112" i="27"/>
  <c r="N112" i="27"/>
  <c r="O112" i="27" s="1"/>
  <c r="P112" i="27" s="1"/>
  <c r="J112" i="27"/>
  <c r="I112" i="27"/>
  <c r="Q180" i="27"/>
  <c r="N180" i="27"/>
  <c r="O180" i="27" s="1"/>
  <c r="P180" i="27" s="1"/>
  <c r="J180" i="27"/>
  <c r="I180" i="27"/>
  <c r="Q221" i="27"/>
  <c r="N221" i="27"/>
  <c r="O221" i="27" s="1"/>
  <c r="P221" i="27" s="1"/>
  <c r="J221" i="27"/>
  <c r="I221" i="27"/>
  <c r="Q109" i="27"/>
  <c r="N109" i="27"/>
  <c r="O109" i="27" s="1"/>
  <c r="P109" i="27" s="1"/>
  <c r="J109" i="27"/>
  <c r="I109" i="27"/>
  <c r="Q16" i="27"/>
  <c r="N16" i="27"/>
  <c r="O16" i="27" s="1"/>
  <c r="P16" i="27" s="1"/>
  <c r="J16" i="27"/>
  <c r="I16" i="27"/>
  <c r="Q234" i="27"/>
  <c r="N234" i="27"/>
  <c r="O234" i="27" s="1"/>
  <c r="P234" i="27" s="1"/>
  <c r="J234" i="27"/>
  <c r="I234" i="27"/>
  <c r="Q105" i="27"/>
  <c r="N105" i="27"/>
  <c r="O105" i="27" s="1"/>
  <c r="P105" i="27" s="1"/>
  <c r="J105" i="27"/>
  <c r="I105" i="27"/>
  <c r="Q239" i="27"/>
  <c r="N239" i="27"/>
  <c r="O239" i="27" s="1"/>
  <c r="P239" i="27" s="1"/>
  <c r="J239" i="27"/>
  <c r="I239" i="27"/>
  <c r="Q164" i="27"/>
  <c r="N164" i="27"/>
  <c r="O164" i="27" s="1"/>
  <c r="P164" i="27" s="1"/>
  <c r="J164" i="27"/>
  <c r="I164" i="27"/>
  <c r="Q117" i="27"/>
  <c r="N117" i="27"/>
  <c r="O117" i="27" s="1"/>
  <c r="P117" i="27" s="1"/>
  <c r="J117" i="27"/>
  <c r="I117" i="27"/>
  <c r="Q108" i="27"/>
  <c r="N108" i="27"/>
  <c r="O108" i="27" s="1"/>
  <c r="P108" i="27" s="1"/>
  <c r="J108" i="27"/>
  <c r="I108" i="27"/>
  <c r="Q76" i="27"/>
  <c r="N76" i="27"/>
  <c r="O76" i="27" s="1"/>
  <c r="P76" i="27" s="1"/>
  <c r="J76" i="27"/>
  <c r="I76" i="27"/>
  <c r="Q106" i="27"/>
  <c r="N106" i="27"/>
  <c r="O106" i="27" s="1"/>
  <c r="P106" i="27" s="1"/>
  <c r="J106" i="27"/>
  <c r="I106" i="27"/>
  <c r="Q66" i="27"/>
  <c r="N66" i="27"/>
  <c r="O66" i="27" s="1"/>
  <c r="P66" i="27" s="1"/>
  <c r="J66" i="27"/>
  <c r="I66" i="27"/>
  <c r="Q139" i="27"/>
  <c r="N139" i="27"/>
  <c r="O139" i="27" s="1"/>
  <c r="P139" i="27" s="1"/>
  <c r="J139" i="27"/>
  <c r="I139" i="27"/>
  <c r="Q220" i="27"/>
  <c r="N220" i="27"/>
  <c r="O220" i="27" s="1"/>
  <c r="P220" i="27" s="1"/>
  <c r="J220" i="27"/>
  <c r="I220" i="27"/>
  <c r="Q111" i="27"/>
  <c r="N111" i="27"/>
  <c r="O111" i="27" s="1"/>
  <c r="P111" i="27" s="1"/>
  <c r="J111" i="27"/>
  <c r="I111" i="27"/>
  <c r="Q119" i="27"/>
  <c r="N119" i="27"/>
  <c r="O119" i="27" s="1"/>
  <c r="P119" i="27" s="1"/>
  <c r="J119" i="27"/>
  <c r="I119" i="27"/>
  <c r="Q28" i="27"/>
  <c r="N28" i="27"/>
  <c r="O28" i="27" s="1"/>
  <c r="P28" i="27" s="1"/>
  <c r="J28" i="27"/>
  <c r="I28" i="27"/>
  <c r="Q140" i="27"/>
  <c r="N140" i="27"/>
  <c r="O140" i="27" s="1"/>
  <c r="P140" i="27" s="1"/>
  <c r="J140" i="27"/>
  <c r="I140" i="27"/>
  <c r="Q144" i="27"/>
  <c r="N144" i="27"/>
  <c r="O144" i="27" s="1"/>
  <c r="P144" i="27" s="1"/>
  <c r="J144" i="27"/>
  <c r="I144" i="27"/>
  <c r="Q80" i="27"/>
  <c r="N80" i="27"/>
  <c r="O80" i="27" s="1"/>
  <c r="P80" i="27" s="1"/>
  <c r="J80" i="27"/>
  <c r="I80" i="27"/>
  <c r="Q110" i="27"/>
  <c r="N110" i="27"/>
  <c r="O110" i="27" s="1"/>
  <c r="P110" i="27" s="1"/>
  <c r="J110" i="27"/>
  <c r="I110" i="27"/>
  <c r="Q121" i="27"/>
  <c r="N121" i="27"/>
  <c r="O121" i="27" s="1"/>
  <c r="P121" i="27" s="1"/>
  <c r="J121" i="27"/>
  <c r="I121" i="27"/>
  <c r="Q148" i="27"/>
  <c r="N148" i="27"/>
  <c r="O148" i="27" s="1"/>
  <c r="P148" i="27" s="1"/>
  <c r="J148" i="27"/>
  <c r="I148" i="27"/>
  <c r="Q118" i="27"/>
  <c r="N118" i="27"/>
  <c r="O118" i="27" s="1"/>
  <c r="P118" i="27" s="1"/>
  <c r="J118" i="27"/>
  <c r="I118" i="27"/>
  <c r="Q210" i="27"/>
  <c r="N210" i="27"/>
  <c r="O210" i="27" s="1"/>
  <c r="P210" i="27" s="1"/>
  <c r="J210" i="27"/>
  <c r="I210" i="27"/>
  <c r="Q209" i="27"/>
  <c r="N209" i="27"/>
  <c r="O209" i="27" s="1"/>
  <c r="P209" i="27" s="1"/>
  <c r="J209" i="27"/>
  <c r="I209" i="27"/>
  <c r="Q82" i="27"/>
  <c r="N82" i="27"/>
  <c r="O82" i="27" s="1"/>
  <c r="P82" i="27" s="1"/>
  <c r="J82" i="27"/>
  <c r="I82" i="27"/>
  <c r="Q69" i="27"/>
  <c r="N69" i="27"/>
  <c r="O69" i="27" s="1"/>
  <c r="P69" i="27" s="1"/>
  <c r="J69" i="27"/>
  <c r="I69" i="27"/>
  <c r="Q57" i="27"/>
  <c r="N57" i="27"/>
  <c r="O57" i="27" s="1"/>
  <c r="P57" i="27" s="1"/>
  <c r="J57" i="27"/>
  <c r="I57" i="27"/>
  <c r="Q145" i="27"/>
  <c r="N145" i="27"/>
  <c r="O145" i="27" s="1"/>
  <c r="P145" i="27" s="1"/>
  <c r="J145" i="27"/>
  <c r="I145" i="27"/>
  <c r="Q11" i="27"/>
  <c r="N11" i="27"/>
  <c r="O11" i="27" s="1"/>
  <c r="P11" i="27" s="1"/>
  <c r="J11" i="27"/>
  <c r="I11" i="27"/>
  <c r="Q4" i="27"/>
  <c r="N4" i="27"/>
  <c r="O4" i="27" s="1"/>
  <c r="P4" i="27" s="1"/>
  <c r="J4" i="27"/>
  <c r="I4" i="27"/>
  <c r="Q21" i="27"/>
  <c r="N21" i="27"/>
  <c r="O21" i="27" s="1"/>
  <c r="P21" i="27" s="1"/>
  <c r="J21" i="27"/>
  <c r="I21" i="27"/>
  <c r="Q12" i="27"/>
  <c r="N12" i="27"/>
  <c r="O12" i="27" s="1"/>
  <c r="P12" i="27" s="1"/>
  <c r="J12" i="27"/>
  <c r="I12" i="27"/>
  <c r="Q29" i="27"/>
  <c r="N29" i="27"/>
  <c r="O29" i="27" s="1"/>
  <c r="P29" i="27" s="1"/>
  <c r="J29" i="27"/>
  <c r="I29" i="27"/>
  <c r="Q115" i="27"/>
  <c r="N115" i="27"/>
  <c r="O115" i="27" s="1"/>
  <c r="P115" i="27" s="1"/>
  <c r="J115" i="27"/>
  <c r="I115" i="27"/>
  <c r="Q24" i="27"/>
  <c r="N24" i="27"/>
  <c r="O24" i="27" s="1"/>
  <c r="P24" i="27" s="1"/>
  <c r="J24" i="27"/>
  <c r="I24" i="27"/>
  <c r="Q186" i="27"/>
  <c r="N186" i="27"/>
  <c r="O186" i="27" s="1"/>
  <c r="P186" i="27" s="1"/>
  <c r="J186" i="27"/>
  <c r="I186" i="27"/>
  <c r="Q183" i="27"/>
  <c r="N183" i="27"/>
  <c r="O183" i="27" s="1"/>
  <c r="P183" i="27" s="1"/>
  <c r="J183" i="27"/>
  <c r="I183" i="27"/>
  <c r="Q73" i="27"/>
  <c r="N73" i="27"/>
  <c r="O73" i="27" s="1"/>
  <c r="P73" i="27" s="1"/>
  <c r="J73" i="27"/>
  <c r="I73" i="27"/>
  <c r="Q59" i="27"/>
  <c r="N59" i="27"/>
  <c r="O59" i="27" s="1"/>
  <c r="P59" i="27" s="1"/>
  <c r="J59" i="27"/>
  <c r="I59" i="27"/>
  <c r="Q185" i="27"/>
  <c r="N185" i="27"/>
  <c r="O185" i="27" s="1"/>
  <c r="P185" i="27" s="1"/>
  <c r="J185" i="27"/>
  <c r="I185" i="27"/>
  <c r="Q182" i="27"/>
  <c r="N182" i="27"/>
  <c r="O182" i="27" s="1"/>
  <c r="P182" i="27" s="1"/>
  <c r="J182" i="27"/>
  <c r="I182" i="27"/>
  <c r="Q184" i="27"/>
  <c r="N184" i="27"/>
  <c r="O184" i="27" s="1"/>
  <c r="P184" i="27" s="1"/>
  <c r="J184" i="27"/>
  <c r="I184" i="27"/>
  <c r="Q55" i="27"/>
  <c r="N55" i="27"/>
  <c r="O55" i="27" s="1"/>
  <c r="P55" i="27" s="1"/>
  <c r="J55" i="27"/>
  <c r="I55" i="27"/>
  <c r="Q19" i="27"/>
  <c r="N19" i="27"/>
  <c r="O19" i="27" s="1"/>
  <c r="P19" i="27" s="1"/>
  <c r="J19" i="27"/>
  <c r="I19" i="27"/>
  <c r="Q74" i="27"/>
  <c r="N74" i="27"/>
  <c r="O74" i="27" s="1"/>
  <c r="P74" i="27" s="1"/>
  <c r="J74" i="27"/>
  <c r="I74" i="27"/>
  <c r="Q72" i="27"/>
  <c r="N72" i="27"/>
  <c r="O72" i="27" s="1"/>
  <c r="P72" i="27" s="1"/>
  <c r="J72" i="27"/>
  <c r="I72" i="27"/>
  <c r="Q70" i="27"/>
  <c r="N70" i="27"/>
  <c r="O70" i="27" s="1"/>
  <c r="P70" i="27" s="1"/>
  <c r="J70" i="27"/>
  <c r="I70" i="27"/>
  <c r="Q5" i="27"/>
  <c r="N5" i="27"/>
  <c r="O5" i="27" s="1"/>
  <c r="P5" i="27" s="1"/>
  <c r="J5" i="27"/>
  <c r="I5" i="27"/>
  <c r="Q116" i="27"/>
  <c r="N116" i="27"/>
  <c r="O116" i="27" s="1"/>
  <c r="P116" i="27" s="1"/>
  <c r="J116" i="27"/>
  <c r="I116" i="27"/>
  <c r="Q67" i="27"/>
  <c r="N67" i="27"/>
  <c r="O67" i="27" s="1"/>
  <c r="P67" i="27" s="1"/>
  <c r="J67" i="27"/>
  <c r="I67" i="27"/>
  <c r="Q147" i="27"/>
  <c r="N147" i="27"/>
  <c r="O147" i="27" s="1"/>
  <c r="P147" i="27" s="1"/>
  <c r="J147" i="27"/>
  <c r="I147" i="27"/>
  <c r="Q31" i="27"/>
  <c r="N31" i="27"/>
  <c r="O31" i="27" s="1"/>
  <c r="P31" i="27" s="1"/>
  <c r="J31" i="27"/>
  <c r="I31" i="27"/>
  <c r="Q208" i="27"/>
  <c r="N208" i="27"/>
  <c r="O208" i="27" s="1"/>
  <c r="P208" i="27" s="1"/>
  <c r="J208" i="27"/>
  <c r="I208" i="27"/>
  <c r="Q297" i="27"/>
  <c r="N297" i="27"/>
  <c r="O297" i="27" s="1"/>
  <c r="P297" i="27" s="1"/>
  <c r="J297" i="27"/>
  <c r="I297" i="27"/>
  <c r="Q231" i="27"/>
  <c r="N231" i="27"/>
  <c r="O231" i="27" s="1"/>
  <c r="P231" i="27" s="1"/>
  <c r="J231" i="27"/>
  <c r="I231" i="27"/>
  <c r="Q372" i="27"/>
  <c r="N372" i="27"/>
  <c r="O372" i="27" s="1"/>
  <c r="P372" i="27" s="1"/>
  <c r="J372" i="27"/>
  <c r="I372" i="27"/>
  <c r="Q366" i="27"/>
  <c r="N366" i="27"/>
  <c r="O366" i="27" s="1"/>
  <c r="P366" i="27" s="1"/>
  <c r="J366" i="27"/>
  <c r="I366" i="27"/>
  <c r="Q151" i="27"/>
  <c r="N151" i="27"/>
  <c r="O151" i="27" s="1"/>
  <c r="P151" i="27" s="1"/>
  <c r="J151" i="27"/>
  <c r="I151" i="27"/>
  <c r="Q215" i="27"/>
  <c r="N215" i="27"/>
  <c r="O215" i="27" s="1"/>
  <c r="P215" i="27" s="1"/>
  <c r="J215" i="27"/>
  <c r="I215" i="27"/>
  <c r="Q395" i="27"/>
  <c r="N395" i="27"/>
  <c r="O395" i="27" s="1"/>
  <c r="P395" i="27" s="1"/>
  <c r="J395" i="27"/>
  <c r="I395" i="27"/>
  <c r="Q102" i="27"/>
  <c r="N102" i="27"/>
  <c r="O102" i="27" s="1"/>
  <c r="P102" i="27" s="1"/>
  <c r="J102" i="27"/>
  <c r="I102" i="27"/>
  <c r="Q368" i="27"/>
  <c r="N368" i="27"/>
  <c r="O368" i="27" s="1"/>
  <c r="P368" i="27" s="1"/>
  <c r="J368" i="27"/>
  <c r="I368" i="27"/>
  <c r="Q404" i="27"/>
  <c r="N404" i="27"/>
  <c r="O404" i="27" s="1"/>
  <c r="P404" i="27" s="1"/>
  <c r="J404" i="27"/>
  <c r="I404" i="27"/>
  <c r="Q361" i="27"/>
  <c r="N361" i="27"/>
  <c r="O361" i="27" s="1"/>
  <c r="P361" i="27" s="1"/>
  <c r="J361" i="27"/>
  <c r="I361" i="27"/>
  <c r="Q383" i="27"/>
  <c r="N383" i="27"/>
  <c r="O383" i="27" s="1"/>
  <c r="P383" i="27" s="1"/>
  <c r="J383" i="27"/>
  <c r="I383" i="27"/>
  <c r="Q100" i="27"/>
  <c r="N100" i="27"/>
  <c r="O100" i="27" s="1"/>
  <c r="P100" i="27" s="1"/>
  <c r="J100" i="27"/>
  <c r="I100" i="27"/>
  <c r="Q357" i="27"/>
  <c r="N357" i="27"/>
  <c r="O357" i="27" s="1"/>
  <c r="P357" i="27" s="1"/>
  <c r="J357" i="27"/>
  <c r="I357" i="27"/>
  <c r="Q370" i="27"/>
  <c r="N370" i="27"/>
  <c r="O370" i="27" s="1"/>
  <c r="P370" i="27" s="1"/>
  <c r="J370" i="27"/>
  <c r="I370" i="27"/>
  <c r="Q289" i="27"/>
  <c r="N289" i="27"/>
  <c r="O289" i="27" s="1"/>
  <c r="P289" i="27" s="1"/>
  <c r="J289" i="27"/>
  <c r="I289" i="27"/>
  <c r="Q373" i="27"/>
  <c r="N373" i="27"/>
  <c r="O373" i="27" s="1"/>
  <c r="P373" i="27" s="1"/>
  <c r="J373" i="27"/>
  <c r="I373" i="27"/>
  <c r="Q232" i="27"/>
  <c r="N232" i="27"/>
  <c r="O232" i="27" s="1"/>
  <c r="P232" i="27" s="1"/>
  <c r="J232" i="27"/>
  <c r="I232" i="27"/>
  <c r="Q9" i="27"/>
  <c r="N9" i="27"/>
  <c r="O9" i="27" s="1"/>
  <c r="P9" i="27" s="1"/>
  <c r="J9" i="27"/>
  <c r="I9" i="27"/>
  <c r="Q56" i="27"/>
  <c r="N56" i="27"/>
  <c r="O56" i="27" s="1"/>
  <c r="P56" i="27" s="1"/>
  <c r="J56" i="27"/>
  <c r="I56" i="27"/>
  <c r="Q120" i="27"/>
  <c r="N120" i="27"/>
  <c r="O120" i="27" s="1"/>
  <c r="P120" i="27" s="1"/>
  <c r="J120" i="27"/>
  <c r="I120" i="27"/>
  <c r="Q17" i="27"/>
  <c r="N17" i="27"/>
  <c r="O17" i="27" s="1"/>
  <c r="P17" i="27" s="1"/>
  <c r="J17" i="27"/>
  <c r="I17" i="27"/>
  <c r="Q149" i="27"/>
  <c r="N149" i="27"/>
  <c r="O149" i="27" s="1"/>
  <c r="P149" i="27" s="1"/>
  <c r="J149" i="27"/>
  <c r="I149" i="27"/>
  <c r="Q25" i="27"/>
  <c r="N25" i="27"/>
  <c r="O25" i="27" s="1"/>
  <c r="P25" i="27" s="1"/>
  <c r="J25" i="27"/>
  <c r="I25" i="27"/>
  <c r="Q23" i="27"/>
  <c r="N23" i="27"/>
  <c r="O23" i="27" s="1"/>
  <c r="P23" i="27" s="1"/>
  <c r="J23" i="27"/>
  <c r="I23" i="27"/>
  <c r="C3"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C672" i="15"/>
  <c r="C673" i="15"/>
  <c r="C674" i="15"/>
  <c r="C675" i="15"/>
  <c r="C676" i="15"/>
  <c r="C677" i="15"/>
  <c r="C678" i="15"/>
  <c r="C679" i="15"/>
  <c r="C680" i="15"/>
  <c r="C681" i="15"/>
  <c r="C682" i="15"/>
  <c r="C683" i="15"/>
  <c r="C684" i="15"/>
  <c r="C685" i="15"/>
  <c r="C686" i="15"/>
  <c r="C687" i="15"/>
  <c r="C688" i="15"/>
  <c r="C689" i="15"/>
  <c r="C690" i="15"/>
  <c r="C691" i="15"/>
  <c r="C692" i="15"/>
  <c r="C693" i="15"/>
  <c r="C694" i="15"/>
  <c r="C695" i="15"/>
  <c r="C696" i="15"/>
  <c r="C697" i="15"/>
  <c r="C698" i="15"/>
  <c r="C699" i="15"/>
  <c r="C700" i="15"/>
  <c r="C701" i="15"/>
  <c r="C702" i="15"/>
  <c r="C703" i="15"/>
  <c r="C704" i="15"/>
  <c r="C705" i="15"/>
  <c r="C706" i="15"/>
  <c r="C707" i="15"/>
  <c r="C708" i="15"/>
  <c r="C709" i="15"/>
  <c r="C710" i="15"/>
  <c r="C711" i="15"/>
  <c r="C712" i="15"/>
  <c r="C713" i="15"/>
  <c r="C714" i="15"/>
  <c r="C715" i="15"/>
  <c r="C716" i="15"/>
  <c r="C717" i="15"/>
  <c r="C718" i="15"/>
  <c r="C719" i="15"/>
  <c r="C720" i="15"/>
  <c r="C721" i="15"/>
  <c r="C722" i="15"/>
  <c r="C723" i="15"/>
  <c r="C724" i="15"/>
  <c r="C725" i="15"/>
  <c r="C726" i="15"/>
  <c r="C727" i="15"/>
  <c r="C728" i="15"/>
  <c r="C729" i="15"/>
  <c r="C730" i="15"/>
  <c r="C731" i="15"/>
  <c r="C732" i="15"/>
  <c r="C733" i="15"/>
  <c r="C734" i="15"/>
  <c r="C735" i="15"/>
  <c r="C736" i="15"/>
  <c r="C737" i="15"/>
  <c r="C738" i="15"/>
  <c r="C739" i="15"/>
  <c r="C740" i="15"/>
  <c r="C741" i="15"/>
  <c r="C742" i="15"/>
  <c r="C743" i="15"/>
  <c r="C744" i="15"/>
  <c r="C745" i="15"/>
  <c r="C746" i="15"/>
  <c r="C747" i="15"/>
  <c r="C748" i="15"/>
  <c r="C749" i="15"/>
  <c r="C750" i="15"/>
  <c r="C751" i="15"/>
  <c r="C752" i="15"/>
  <c r="C753" i="15"/>
  <c r="C754" i="15"/>
  <c r="C755" i="15"/>
  <c r="C756" i="15"/>
  <c r="C757" i="15"/>
  <c r="C758" i="15"/>
  <c r="C759" i="15"/>
  <c r="C760" i="15"/>
  <c r="C761" i="15"/>
  <c r="C762" i="15"/>
  <c r="C763" i="15"/>
  <c r="C764" i="15"/>
  <c r="C765" i="15"/>
  <c r="C766" i="15"/>
  <c r="C767" i="15"/>
  <c r="C768" i="15"/>
  <c r="C769" i="15"/>
  <c r="C770" i="15"/>
  <c r="C771" i="15"/>
  <c r="C772" i="15"/>
  <c r="C773" i="15"/>
  <c r="C774" i="15"/>
  <c r="C775" i="15"/>
  <c r="C776" i="15"/>
  <c r="C777" i="15"/>
  <c r="C778" i="15"/>
  <c r="C779" i="15"/>
  <c r="C780" i="15"/>
  <c r="C781" i="15"/>
  <c r="C782" i="15"/>
  <c r="C783" i="15"/>
  <c r="C784" i="15"/>
  <c r="C785" i="15"/>
  <c r="C786" i="15"/>
  <c r="C787" i="15"/>
  <c r="C788" i="15"/>
  <c r="C789" i="15"/>
  <c r="C790" i="15"/>
  <c r="C791" i="15"/>
  <c r="C792" i="15"/>
  <c r="C793" i="15"/>
  <c r="C794" i="15"/>
  <c r="C795" i="15"/>
  <c r="C796" i="15"/>
  <c r="C797" i="15"/>
  <c r="C798" i="15"/>
  <c r="C799" i="15"/>
  <c r="C800" i="15"/>
  <c r="C801" i="15"/>
  <c r="C802" i="15"/>
  <c r="C803" i="15"/>
  <c r="C804" i="15"/>
  <c r="C805" i="15"/>
  <c r="C806" i="15"/>
  <c r="C807" i="15"/>
  <c r="C808" i="15"/>
  <c r="C809" i="15"/>
  <c r="C810" i="15"/>
  <c r="C811" i="15"/>
  <c r="C812" i="15"/>
  <c r="C813" i="15"/>
  <c r="C814" i="15"/>
  <c r="C815" i="15"/>
  <c r="C816" i="15"/>
  <c r="C817" i="15"/>
  <c r="C818" i="15"/>
  <c r="C819" i="15"/>
  <c r="C820" i="15"/>
  <c r="C821" i="15"/>
  <c r="C822" i="15"/>
  <c r="C823" i="15"/>
  <c r="C824" i="15"/>
  <c r="C825" i="15"/>
  <c r="C826" i="15"/>
  <c r="C827" i="15"/>
  <c r="C828" i="15"/>
  <c r="C829" i="15"/>
  <c r="C830" i="15"/>
  <c r="C831" i="15"/>
  <c r="C832" i="15"/>
  <c r="C833" i="15"/>
  <c r="C834" i="15"/>
  <c r="C835" i="15"/>
  <c r="C836" i="15"/>
  <c r="C837" i="15"/>
  <c r="C838" i="15"/>
  <c r="C839" i="15"/>
  <c r="C840" i="15"/>
  <c r="C841" i="15"/>
  <c r="C842" i="15"/>
  <c r="C843" i="15"/>
  <c r="C844" i="15"/>
  <c r="C845" i="15"/>
  <c r="C846" i="15"/>
  <c r="C847" i="15"/>
  <c r="C848" i="15"/>
  <c r="C849" i="15"/>
  <c r="C850" i="15"/>
  <c r="C851" i="15"/>
  <c r="C852" i="15"/>
  <c r="C853" i="15"/>
  <c r="C854" i="15"/>
  <c r="C855" i="15"/>
  <c r="C856" i="15"/>
  <c r="C857" i="15"/>
  <c r="C858" i="15"/>
  <c r="C859" i="15"/>
  <c r="C860" i="15"/>
  <c r="C861" i="15"/>
  <c r="C862" i="15"/>
  <c r="C863" i="15"/>
  <c r="C864" i="15"/>
  <c r="C865" i="15"/>
  <c r="C866" i="15"/>
  <c r="C867" i="15"/>
  <c r="C868" i="15"/>
  <c r="C869" i="15"/>
  <c r="C870" i="15"/>
  <c r="C871" i="15"/>
  <c r="C872" i="15"/>
  <c r="C873" i="15"/>
  <c r="C874" i="15"/>
  <c r="C875" i="15"/>
  <c r="C876" i="15"/>
  <c r="C877" i="15"/>
  <c r="C878" i="15"/>
  <c r="C879" i="15"/>
  <c r="C880" i="15"/>
  <c r="C881" i="15"/>
  <c r="C882" i="15"/>
  <c r="C883" i="15"/>
  <c r="C884" i="15"/>
  <c r="C885" i="15"/>
  <c r="C886" i="15"/>
  <c r="C887" i="15"/>
  <c r="C888" i="15"/>
  <c r="C889" i="15"/>
  <c r="C890" i="15"/>
  <c r="C891" i="15"/>
  <c r="C892" i="15"/>
  <c r="C893" i="15"/>
  <c r="C894" i="15"/>
  <c r="C895" i="15"/>
  <c r="C896" i="15"/>
  <c r="C897" i="15"/>
  <c r="C898" i="15"/>
  <c r="C899" i="15"/>
  <c r="C900" i="15"/>
  <c r="C901" i="15"/>
  <c r="C902" i="15"/>
  <c r="C903" i="15"/>
  <c r="C904" i="15"/>
  <c r="C905" i="15"/>
  <c r="C906" i="15"/>
  <c r="C907" i="15"/>
  <c r="C908" i="15"/>
  <c r="C909" i="15"/>
  <c r="C910" i="15"/>
  <c r="C911" i="15"/>
  <c r="C912" i="15"/>
  <c r="C913" i="15"/>
  <c r="C914" i="15"/>
  <c r="C915" i="15"/>
  <c r="C916" i="15"/>
  <c r="C917" i="15"/>
  <c r="C918" i="15"/>
  <c r="C919" i="15"/>
  <c r="C920" i="15"/>
  <c r="C921" i="15"/>
  <c r="C922" i="15"/>
  <c r="C923" i="15"/>
  <c r="C924" i="15"/>
  <c r="C925" i="15"/>
  <c r="C926" i="15"/>
  <c r="C927" i="15"/>
  <c r="C928" i="15"/>
  <c r="C929" i="15"/>
  <c r="C930" i="15"/>
  <c r="C931" i="15"/>
  <c r="C932" i="15"/>
  <c r="C933" i="15"/>
  <c r="C934" i="15"/>
  <c r="C935" i="15"/>
  <c r="C936" i="15"/>
  <c r="C937" i="15"/>
  <c r="C938" i="15"/>
  <c r="C939" i="15"/>
  <c r="C940" i="15"/>
  <c r="C941" i="15"/>
  <c r="C942" i="15"/>
  <c r="C943" i="15"/>
  <c r="C944" i="15"/>
  <c r="C945" i="15"/>
  <c r="C946" i="15"/>
  <c r="C947" i="15"/>
  <c r="C948" i="15"/>
  <c r="C949" i="15"/>
  <c r="C950" i="15"/>
  <c r="C951" i="15"/>
  <c r="C952" i="15"/>
  <c r="C953" i="15"/>
  <c r="C954" i="15"/>
  <c r="C955" i="15"/>
  <c r="C956" i="15"/>
  <c r="C957" i="15"/>
  <c r="C958" i="15"/>
  <c r="C959" i="15"/>
  <c r="C960" i="15"/>
  <c r="C961" i="15"/>
  <c r="C962" i="15"/>
  <c r="C963" i="15"/>
  <c r="C964" i="15"/>
  <c r="C965" i="15"/>
  <c r="C966" i="15"/>
  <c r="C967" i="15"/>
  <c r="C968" i="15"/>
  <c r="C969" i="15"/>
  <c r="C970" i="15"/>
  <c r="C971" i="15"/>
  <c r="C972" i="15"/>
  <c r="C973" i="15"/>
  <c r="C974" i="15"/>
  <c r="C975" i="15"/>
  <c r="C976" i="15"/>
  <c r="C977" i="15"/>
  <c r="C978" i="15"/>
  <c r="C979" i="15"/>
  <c r="C980" i="15"/>
  <c r="C981" i="15"/>
  <c r="C982" i="15"/>
  <c r="C983" i="15"/>
  <c r="C984" i="15"/>
  <c r="C985" i="15"/>
  <c r="C986" i="15"/>
  <c r="C987" i="15"/>
  <c r="C988" i="15"/>
  <c r="C989" i="15"/>
  <c r="C990" i="15"/>
  <c r="C991" i="15"/>
  <c r="C992" i="15"/>
  <c r="C993" i="15"/>
  <c r="C994" i="15"/>
  <c r="C995" i="15"/>
  <c r="C996" i="15"/>
  <c r="C997" i="15"/>
  <c r="C998" i="15"/>
  <c r="C999" i="15"/>
  <c r="C1000" i="15"/>
  <c r="C1001" i="15"/>
  <c r="C1002" i="15"/>
  <c r="C1003" i="15"/>
  <c r="C1004" i="15"/>
  <c r="C1005" i="15"/>
  <c r="C1006" i="15"/>
  <c r="C1007" i="15"/>
  <c r="C1008" i="15"/>
  <c r="C1009" i="15"/>
  <c r="C1010" i="15"/>
  <c r="C1011" i="15"/>
  <c r="C1012" i="15"/>
  <c r="C1013" i="15"/>
  <c r="C1014" i="15"/>
  <c r="C1015" i="15"/>
  <c r="C1016" i="15"/>
  <c r="C1017" i="15"/>
  <c r="C1018" i="15"/>
  <c r="C1019" i="15"/>
  <c r="C1020" i="15"/>
  <c r="C1021" i="15"/>
  <c r="C1022" i="15"/>
  <c r="C1023" i="15"/>
  <c r="C1024" i="15"/>
  <c r="C1025" i="15"/>
  <c r="C1026" i="15"/>
  <c r="C1027" i="15"/>
  <c r="C1028" i="15"/>
  <c r="C1029" i="15"/>
  <c r="C1030" i="15"/>
  <c r="C1031" i="15"/>
  <c r="C1032" i="15"/>
  <c r="C1033" i="15"/>
  <c r="C1034" i="15"/>
  <c r="C1035" i="15"/>
  <c r="C1036" i="15"/>
  <c r="C1037" i="15"/>
  <c r="C1038" i="15"/>
  <c r="C1039" i="15"/>
  <c r="C1040" i="15"/>
  <c r="C1041" i="15"/>
  <c r="C1042" i="15"/>
  <c r="C1043" i="15"/>
  <c r="C1044" i="15"/>
  <c r="C1045" i="15"/>
  <c r="C1046" i="15"/>
  <c r="C1047" i="15"/>
  <c r="C1048" i="15"/>
  <c r="C1049" i="15"/>
  <c r="C1050" i="15"/>
  <c r="C1051" i="15"/>
  <c r="C1052" i="15"/>
  <c r="C1053" i="15"/>
  <c r="C1054" i="15"/>
  <c r="C1055" i="15"/>
  <c r="C1056" i="15"/>
  <c r="C1057" i="15"/>
  <c r="C1058" i="15"/>
  <c r="C1059" i="15"/>
  <c r="C1060" i="15"/>
  <c r="C1061" i="15"/>
  <c r="C1062" i="15"/>
  <c r="C1063" i="15"/>
  <c r="C1064" i="15"/>
  <c r="C1065" i="15"/>
  <c r="C1066" i="15"/>
  <c r="C1067" i="15"/>
  <c r="C1068" i="15"/>
  <c r="C1069" i="15"/>
  <c r="C1070" i="15"/>
  <c r="C1071" i="15"/>
  <c r="C1072" i="15"/>
  <c r="C1073" i="15"/>
  <c r="C1074" i="15"/>
  <c r="C1075" i="15"/>
  <c r="C1076" i="15"/>
  <c r="C1077" i="15"/>
  <c r="C1078" i="15"/>
  <c r="C1079" i="15"/>
  <c r="C1080" i="15"/>
  <c r="C1081" i="15"/>
  <c r="C1082" i="15"/>
  <c r="C1083" i="15"/>
  <c r="C1084" i="15"/>
  <c r="C1085" i="15"/>
  <c r="C1086" i="15"/>
  <c r="C1087" i="15"/>
  <c r="C1088" i="15"/>
  <c r="C1089" i="15"/>
  <c r="C1090" i="15"/>
  <c r="C1091" i="15"/>
  <c r="C1092" i="15"/>
  <c r="C1093" i="15"/>
  <c r="C1094" i="15"/>
  <c r="C1095" i="15"/>
  <c r="C1096" i="15"/>
  <c r="C1097" i="15"/>
  <c r="C1098" i="15"/>
  <c r="C1099" i="15"/>
  <c r="C1100" i="15"/>
  <c r="C1101" i="15"/>
  <c r="C1102" i="15"/>
  <c r="C1103" i="15"/>
  <c r="C1104" i="15"/>
  <c r="C1105" i="15"/>
  <c r="C1106" i="15"/>
  <c r="C1107" i="15"/>
  <c r="C1108" i="15"/>
  <c r="C1109" i="15"/>
  <c r="C1110" i="15"/>
  <c r="C1111" i="15"/>
  <c r="C1112" i="15"/>
  <c r="C1113" i="15"/>
  <c r="C1114" i="15"/>
  <c r="C1115" i="15"/>
  <c r="C1116" i="15"/>
  <c r="C1117" i="15"/>
  <c r="C1118" i="15"/>
  <c r="C1119" i="15"/>
  <c r="C1120" i="15"/>
  <c r="C1121" i="15"/>
  <c r="C1122" i="15"/>
  <c r="C1123" i="15"/>
  <c r="C1124" i="15"/>
  <c r="C1125" i="15"/>
  <c r="C1126" i="15"/>
  <c r="C1127" i="15"/>
  <c r="C1128" i="15"/>
  <c r="C1129" i="15"/>
  <c r="C1130" i="15"/>
  <c r="C1131" i="15"/>
  <c r="C1132" i="15"/>
  <c r="C1133" i="15"/>
  <c r="C1134" i="15"/>
  <c r="C1135" i="15"/>
  <c r="C1136" i="15"/>
  <c r="C1137" i="15"/>
  <c r="C1138" i="15"/>
  <c r="C1139" i="15"/>
  <c r="C1140" i="15"/>
  <c r="C1141" i="15"/>
  <c r="C1142" i="15"/>
  <c r="C1143" i="15"/>
  <c r="C1144" i="15"/>
  <c r="C1145" i="15"/>
  <c r="C1146" i="15"/>
  <c r="C1147" i="15"/>
  <c r="C1148" i="15"/>
  <c r="C1149" i="15"/>
  <c r="C1150" i="15"/>
  <c r="C1151" i="15"/>
  <c r="C1152" i="15"/>
  <c r="C1153" i="15"/>
  <c r="C1154" i="15"/>
  <c r="C1155" i="15"/>
  <c r="C1156" i="15"/>
  <c r="C1157" i="15"/>
  <c r="C1158" i="15"/>
  <c r="C1159" i="15"/>
  <c r="C1160" i="15"/>
  <c r="C1161" i="15"/>
  <c r="C1162" i="15"/>
  <c r="C1163" i="15"/>
  <c r="C1164" i="15"/>
  <c r="C1165" i="15"/>
  <c r="C1166" i="15"/>
  <c r="C1167" i="15"/>
  <c r="C1168" i="15"/>
  <c r="C1169" i="15"/>
  <c r="C1170" i="15"/>
  <c r="C1171" i="15"/>
  <c r="C1172" i="15"/>
  <c r="C1173" i="15"/>
  <c r="C1174" i="15"/>
  <c r="C1175" i="15"/>
  <c r="C1176" i="15"/>
  <c r="C1177" i="15"/>
  <c r="C1178" i="15"/>
  <c r="C1179" i="15"/>
  <c r="C1180" i="15"/>
  <c r="C1181" i="15"/>
  <c r="C1182" i="15"/>
  <c r="C1183" i="15"/>
  <c r="C1184" i="15"/>
  <c r="C1185" i="15"/>
  <c r="C1186" i="15"/>
  <c r="C1187" i="15"/>
  <c r="C1188" i="15"/>
  <c r="C1189" i="15"/>
  <c r="C1190" i="15"/>
  <c r="C1191" i="15"/>
  <c r="C1192" i="15"/>
  <c r="C1193" i="15"/>
  <c r="C1194" i="15"/>
  <c r="C1195" i="15"/>
  <c r="C1196" i="15"/>
  <c r="C1197" i="15"/>
  <c r="C1198" i="15"/>
  <c r="C1199" i="15"/>
  <c r="C1200" i="15"/>
  <c r="C1201" i="15"/>
  <c r="C1202" i="15"/>
  <c r="C1203" i="15"/>
  <c r="C1204" i="15"/>
  <c r="C1205" i="15"/>
  <c r="C1206" i="15"/>
  <c r="C1207" i="15"/>
  <c r="C1208" i="15"/>
  <c r="C1209" i="15"/>
  <c r="C1210" i="15"/>
  <c r="C1211" i="15"/>
  <c r="C1212" i="15"/>
  <c r="C1213" i="15"/>
  <c r="C1214" i="15"/>
  <c r="C1215" i="15"/>
  <c r="C1216" i="15"/>
  <c r="C1217" i="15"/>
  <c r="C1218" i="15"/>
  <c r="C1219" i="15"/>
  <c r="C1220" i="15"/>
  <c r="C1221" i="15"/>
  <c r="C1222" i="15"/>
  <c r="C1223" i="15"/>
  <c r="C1224" i="15"/>
  <c r="C1225" i="15"/>
  <c r="C1226" i="15"/>
  <c r="C1227" i="15"/>
  <c r="C1228" i="15"/>
  <c r="C1229" i="15"/>
  <c r="C1230" i="15"/>
  <c r="C1231" i="15"/>
  <c r="C1232" i="15"/>
  <c r="C1233" i="15"/>
  <c r="C1234" i="15"/>
  <c r="C1235" i="15"/>
  <c r="C1236" i="15"/>
  <c r="C1237" i="15"/>
  <c r="C1238" i="15"/>
  <c r="C1239" i="15"/>
  <c r="C1240" i="15"/>
  <c r="C1241" i="15"/>
  <c r="C1242" i="15"/>
  <c r="C1243" i="15"/>
  <c r="C1244" i="15"/>
  <c r="C1245" i="15"/>
  <c r="C1246" i="15"/>
  <c r="C1247" i="15"/>
  <c r="C1248" i="15"/>
  <c r="C1249" i="15"/>
  <c r="C1250" i="15"/>
  <c r="C1251" i="15"/>
  <c r="C1252" i="15"/>
  <c r="C1253" i="15"/>
  <c r="C1254" i="15"/>
  <c r="C1255" i="15"/>
  <c r="C1256" i="15"/>
  <c r="C1257" i="15"/>
  <c r="C1258" i="15"/>
  <c r="C1259" i="15"/>
  <c r="C1260" i="15"/>
  <c r="C1261" i="15"/>
  <c r="C1262" i="15"/>
  <c r="C1263" i="15"/>
  <c r="C1264" i="15"/>
  <c r="C1265" i="15"/>
  <c r="C1266" i="15"/>
  <c r="C1267" i="15"/>
  <c r="C1268" i="15"/>
  <c r="C1269" i="15"/>
  <c r="C1270" i="15"/>
  <c r="C1271" i="15"/>
  <c r="C1272" i="15"/>
  <c r="C1273" i="15"/>
  <c r="C1274" i="15"/>
  <c r="C1275" i="15"/>
  <c r="C1276" i="15"/>
  <c r="C1277" i="15"/>
  <c r="C1278" i="15"/>
  <c r="C1279" i="15"/>
  <c r="C1280" i="15"/>
  <c r="C1281" i="15"/>
  <c r="C1282" i="15"/>
  <c r="C1283" i="15"/>
  <c r="C1284" i="15"/>
  <c r="C1285" i="15"/>
  <c r="C1286" i="15"/>
  <c r="C1287" i="15"/>
  <c r="C1288" i="15"/>
  <c r="C1289" i="15"/>
  <c r="C1290" i="15"/>
  <c r="C1291" i="15"/>
  <c r="C1292" i="15"/>
  <c r="C1293" i="15"/>
  <c r="C1294" i="15"/>
  <c r="C1295" i="15"/>
  <c r="C1296" i="15"/>
  <c r="C1297" i="15"/>
  <c r="C1298" i="15"/>
  <c r="C1299" i="15"/>
  <c r="C1300" i="15"/>
  <c r="C1301" i="15"/>
  <c r="C1302" i="15"/>
  <c r="C1303" i="15"/>
  <c r="C1304" i="15"/>
  <c r="C1305" i="15"/>
  <c r="C1306" i="15"/>
  <c r="C1307" i="15"/>
  <c r="C1308" i="15"/>
  <c r="C1309" i="15"/>
  <c r="C1310" i="15"/>
  <c r="C1311" i="15"/>
  <c r="C1312" i="15"/>
  <c r="C1313" i="15"/>
  <c r="C1314" i="15"/>
  <c r="C1315" i="15"/>
  <c r="C1316" i="15"/>
  <c r="C1317" i="15"/>
  <c r="C1318" i="15"/>
  <c r="C1319" i="15"/>
  <c r="C1320" i="15"/>
  <c r="C1321" i="15"/>
  <c r="C1322" i="15"/>
  <c r="C1323" i="15"/>
  <c r="C1324" i="15"/>
  <c r="C1325" i="15"/>
  <c r="C1326" i="15"/>
  <c r="C1327" i="15"/>
  <c r="C1328" i="15"/>
  <c r="C1329" i="15"/>
  <c r="C1330" i="15"/>
  <c r="C1331" i="15"/>
  <c r="C1332" i="15"/>
  <c r="C1333" i="15"/>
  <c r="C1334" i="15"/>
  <c r="C1335" i="15"/>
  <c r="C1336" i="15"/>
  <c r="C1337" i="15"/>
  <c r="C1338" i="15"/>
  <c r="C1339" i="15"/>
  <c r="C1340" i="15"/>
  <c r="C1341" i="15"/>
  <c r="C1342" i="15"/>
  <c r="C1343" i="15"/>
  <c r="C1344" i="15"/>
  <c r="C1345" i="15"/>
  <c r="C1346" i="15"/>
  <c r="C1347" i="15"/>
  <c r="C1348" i="15"/>
  <c r="C1349" i="15"/>
  <c r="C1350" i="15"/>
  <c r="C1351" i="15"/>
  <c r="C1352" i="15"/>
  <c r="C1353" i="15"/>
  <c r="C1354" i="15"/>
  <c r="C1355" i="15"/>
  <c r="C1356" i="15"/>
  <c r="C1357" i="15"/>
  <c r="C1358" i="15"/>
  <c r="C1359" i="15"/>
  <c r="C1360" i="15"/>
  <c r="C1361" i="15"/>
  <c r="C1362" i="15"/>
  <c r="C1363" i="15"/>
  <c r="C1364" i="15"/>
  <c r="C1365" i="15"/>
  <c r="C1366" i="15"/>
  <c r="C1367" i="15"/>
  <c r="C1368" i="15"/>
  <c r="C1369" i="15"/>
  <c r="C1370" i="15"/>
  <c r="C1371" i="15"/>
  <c r="C1372" i="15"/>
  <c r="C1373" i="15"/>
  <c r="C1374" i="15"/>
  <c r="C1375" i="15"/>
  <c r="C1376" i="15"/>
  <c r="C1377" i="15"/>
  <c r="C1378" i="15"/>
  <c r="C1379" i="15"/>
  <c r="C1380" i="15"/>
  <c r="C1381" i="15"/>
  <c r="C1382" i="15"/>
  <c r="C1383" i="15"/>
  <c r="C1384" i="15"/>
  <c r="C1385" i="15"/>
  <c r="C1386" i="15"/>
  <c r="C1387" i="15"/>
  <c r="C1388" i="15"/>
  <c r="C1389" i="15"/>
  <c r="C1390" i="15"/>
  <c r="C1391" i="15"/>
  <c r="C1392" i="15"/>
  <c r="C1393" i="15"/>
  <c r="C1394" i="15"/>
  <c r="C1395" i="15"/>
  <c r="C1396" i="15"/>
  <c r="C1397" i="15"/>
  <c r="C1398" i="15"/>
  <c r="C1399" i="15"/>
  <c r="C1400" i="15"/>
  <c r="C1401" i="15"/>
  <c r="C1402" i="15"/>
  <c r="C1403" i="15"/>
  <c r="C1404" i="15"/>
  <c r="C1405" i="15"/>
  <c r="C1406" i="15"/>
  <c r="C1407" i="15"/>
  <c r="C1408" i="15"/>
  <c r="C1409" i="15"/>
  <c r="C1410" i="15"/>
  <c r="C1411" i="15"/>
  <c r="C1412" i="15"/>
  <c r="C1413" i="15"/>
  <c r="C1414" i="15"/>
  <c r="C1415" i="15"/>
  <c r="C1416" i="15"/>
  <c r="C1417" i="15"/>
  <c r="C1418" i="15"/>
  <c r="C1419" i="15"/>
  <c r="C1420" i="15"/>
  <c r="C1421" i="15"/>
  <c r="C1422" i="15"/>
  <c r="C1423" i="15"/>
  <c r="C1424" i="15"/>
  <c r="C1425" i="15"/>
  <c r="C1426" i="15"/>
  <c r="C1427" i="15"/>
  <c r="C1428" i="15"/>
  <c r="C1429" i="15"/>
  <c r="C1430" i="15"/>
  <c r="C1431" i="15"/>
  <c r="C1432" i="15"/>
  <c r="C1433" i="15"/>
  <c r="C1434" i="15"/>
  <c r="C1435" i="15"/>
  <c r="C1436" i="15"/>
  <c r="C1437" i="15"/>
  <c r="C1438" i="15"/>
  <c r="C1439" i="15"/>
  <c r="C1440" i="15"/>
  <c r="C1441" i="15"/>
  <c r="C1442" i="15"/>
  <c r="C1443" i="15"/>
  <c r="C1444" i="15"/>
  <c r="C1445" i="15"/>
  <c r="C1446" i="15"/>
  <c r="C1447" i="15"/>
  <c r="C1448" i="15"/>
  <c r="C1449" i="15"/>
  <c r="C1450" i="15"/>
  <c r="C1451" i="15"/>
  <c r="C1452" i="15"/>
  <c r="C1453" i="15"/>
  <c r="C1454" i="15"/>
  <c r="C1455" i="15"/>
  <c r="C1456" i="15"/>
  <c r="C1457" i="15"/>
  <c r="C1458" i="15"/>
  <c r="C1459" i="15"/>
  <c r="C1460" i="15"/>
  <c r="C1461" i="15"/>
  <c r="C1462" i="15"/>
  <c r="C1463" i="15"/>
  <c r="C1464" i="15"/>
  <c r="C1465" i="15"/>
  <c r="C1466" i="15"/>
  <c r="C1467" i="15"/>
  <c r="C1468" i="15"/>
  <c r="C1469" i="15"/>
  <c r="C1470" i="15"/>
  <c r="C1471" i="15"/>
  <c r="C1472" i="15"/>
  <c r="C1473" i="15"/>
  <c r="C1474" i="15"/>
  <c r="C1475" i="15"/>
  <c r="C1476" i="15"/>
  <c r="C1477" i="15"/>
  <c r="C1478" i="15"/>
  <c r="C1479" i="15"/>
  <c r="C1480" i="15"/>
  <c r="C1481" i="15"/>
  <c r="C1482" i="15"/>
  <c r="C1483" i="15"/>
  <c r="C1484" i="15"/>
  <c r="C1485" i="15"/>
  <c r="C1486" i="15"/>
  <c r="C1487" i="15"/>
  <c r="C1488" i="15"/>
  <c r="C1489" i="15"/>
  <c r="C1490" i="15"/>
  <c r="C1491" i="15"/>
  <c r="C1492" i="15"/>
  <c r="C1493" i="15"/>
  <c r="C1494" i="15"/>
  <c r="C1495" i="15"/>
  <c r="C1496" i="15"/>
  <c r="C1497" i="15"/>
  <c r="C1498" i="15"/>
  <c r="C1499" i="15"/>
  <c r="C1500" i="15"/>
  <c r="C1501" i="15"/>
  <c r="C1502" i="15"/>
  <c r="C1503" i="15"/>
  <c r="C1504" i="15"/>
  <c r="C1505" i="15"/>
  <c r="C1506" i="15"/>
  <c r="C1507" i="15"/>
  <c r="C1508" i="15"/>
  <c r="C1509" i="15"/>
  <c r="C1510" i="15"/>
  <c r="C1511" i="15"/>
  <c r="C1512" i="15"/>
  <c r="C1513" i="15"/>
  <c r="C1514" i="15"/>
  <c r="C1515" i="15"/>
  <c r="C1516" i="15"/>
  <c r="C1517" i="15"/>
  <c r="C1518" i="15"/>
  <c r="C1519" i="15"/>
  <c r="C1520" i="15"/>
  <c r="C1521" i="15"/>
  <c r="C1522" i="15"/>
  <c r="C1523" i="15"/>
  <c r="C1524" i="15"/>
  <c r="C1525" i="15"/>
  <c r="C1526" i="15"/>
  <c r="C1527" i="15"/>
  <c r="C1528" i="15"/>
  <c r="C1529" i="15"/>
  <c r="C1530" i="15"/>
  <c r="C1531" i="15"/>
  <c r="C1532" i="15"/>
  <c r="C1533" i="15"/>
  <c r="C1534" i="15"/>
  <c r="C1535" i="15"/>
  <c r="C1536" i="15"/>
  <c r="C1537" i="15"/>
  <c r="C1538" i="15"/>
  <c r="C1539" i="15"/>
  <c r="C1540" i="15"/>
  <c r="C1541" i="15"/>
  <c r="C1542" i="15"/>
  <c r="C1543" i="15"/>
  <c r="C1544" i="15"/>
  <c r="C1545" i="15"/>
  <c r="C1546" i="15"/>
  <c r="C1547" i="15"/>
  <c r="C1548" i="15"/>
  <c r="C1549" i="15"/>
  <c r="C1550" i="15"/>
  <c r="C1551" i="15"/>
  <c r="C1552" i="15"/>
  <c r="C1553" i="15"/>
  <c r="C1554" i="15"/>
  <c r="C1555" i="15"/>
  <c r="C1556" i="15"/>
  <c r="C1557" i="15"/>
  <c r="C1558" i="15"/>
  <c r="C1559" i="15"/>
  <c r="C1560" i="15"/>
  <c r="C1561" i="15"/>
  <c r="C1562" i="15"/>
  <c r="C1563" i="15"/>
  <c r="C1564" i="15"/>
  <c r="C1565" i="15"/>
  <c r="C1566" i="15"/>
  <c r="C1567" i="15"/>
  <c r="C1568" i="15"/>
  <c r="C1569" i="15"/>
  <c r="C1570" i="15"/>
  <c r="C1571" i="15"/>
  <c r="C1572" i="15"/>
  <c r="C1573" i="15"/>
  <c r="C1574" i="15"/>
  <c r="C1575" i="15"/>
  <c r="C1576" i="15"/>
  <c r="C1577" i="15"/>
  <c r="C1578" i="15"/>
  <c r="C1579" i="15"/>
  <c r="C1580" i="15"/>
  <c r="C1581" i="15"/>
  <c r="C1582" i="15"/>
  <c r="C1583" i="15"/>
  <c r="C1584" i="15"/>
  <c r="C1585" i="15"/>
  <c r="C1586" i="15"/>
  <c r="C1587" i="15"/>
  <c r="C1588" i="15"/>
  <c r="C1589" i="15"/>
  <c r="C1590" i="15"/>
  <c r="C1591" i="15"/>
  <c r="C1592" i="15"/>
  <c r="C1593" i="15"/>
  <c r="C1594" i="15"/>
  <c r="C1595" i="15"/>
  <c r="C1596" i="15"/>
  <c r="C1597" i="15"/>
  <c r="C1598" i="15"/>
  <c r="C1599" i="15"/>
  <c r="C1600" i="15"/>
  <c r="C1601" i="15"/>
  <c r="C1602" i="15"/>
  <c r="C1603" i="15"/>
  <c r="C1604" i="15"/>
  <c r="C1605" i="15"/>
  <c r="C1606" i="15"/>
  <c r="C1607" i="15"/>
  <c r="C1608" i="15"/>
  <c r="C1609" i="15"/>
  <c r="C1610" i="15"/>
  <c r="C1611" i="15"/>
  <c r="C1612" i="15"/>
  <c r="C1613" i="15"/>
  <c r="C1614" i="15"/>
  <c r="C1615" i="15"/>
  <c r="C1616" i="15"/>
  <c r="C1617" i="15"/>
  <c r="C1618" i="15"/>
  <c r="C1619" i="15"/>
  <c r="C1620" i="15"/>
  <c r="C1621" i="15"/>
  <c r="C1622" i="15"/>
  <c r="C1623" i="15"/>
  <c r="C1624" i="15"/>
  <c r="C1625" i="15"/>
  <c r="C1626" i="15"/>
  <c r="C1627" i="15"/>
  <c r="C1628" i="15"/>
  <c r="C1629" i="15"/>
  <c r="C1630" i="15"/>
  <c r="C1631" i="15"/>
  <c r="C1632" i="15"/>
  <c r="C1633" i="15"/>
  <c r="C1634" i="15"/>
  <c r="C1635" i="15"/>
  <c r="C1636" i="15"/>
  <c r="C1637" i="15"/>
  <c r="C1638" i="15"/>
  <c r="C1639" i="15"/>
  <c r="C1640" i="15"/>
  <c r="C2" i="15"/>
  <c r="Q404" i="6"/>
  <c r="N404" i="6"/>
  <c r="O404" i="6" s="1"/>
  <c r="P404" i="6" s="1"/>
  <c r="I404" i="6"/>
  <c r="H404" i="6"/>
  <c r="J404" i="6" s="1"/>
  <c r="Q403" i="6"/>
  <c r="N403" i="6"/>
  <c r="O403" i="6" s="1"/>
  <c r="P403" i="6" s="1"/>
  <c r="I403" i="6"/>
  <c r="H403" i="6"/>
  <c r="J403" i="6" s="1"/>
  <c r="Q402" i="6"/>
  <c r="N402" i="6"/>
  <c r="O402" i="6" s="1"/>
  <c r="P402" i="6" s="1"/>
  <c r="I402" i="6"/>
  <c r="H402" i="6"/>
  <c r="J402" i="6" s="1"/>
  <c r="Q401" i="6"/>
  <c r="N401" i="6"/>
  <c r="O401" i="6" s="1"/>
  <c r="P401" i="6" s="1"/>
  <c r="I401" i="6"/>
  <c r="H401" i="6"/>
  <c r="J401" i="6" s="1"/>
  <c r="Q400" i="6"/>
  <c r="N400" i="6"/>
  <c r="O400" i="6" s="1"/>
  <c r="P400" i="6" s="1"/>
  <c r="I400" i="6"/>
  <c r="H400" i="6"/>
  <c r="J400" i="6" s="1"/>
  <c r="Q399" i="6"/>
  <c r="N399" i="6"/>
  <c r="O399" i="6" s="1"/>
  <c r="P399" i="6" s="1"/>
  <c r="I399" i="6"/>
  <c r="H399" i="6"/>
  <c r="J399" i="6" s="1"/>
  <c r="Q398" i="6"/>
  <c r="N398" i="6"/>
  <c r="O398" i="6" s="1"/>
  <c r="P398" i="6" s="1"/>
  <c r="I398" i="6"/>
  <c r="H398" i="6"/>
  <c r="J398" i="6" s="1"/>
  <c r="Q397" i="6"/>
  <c r="N397" i="6"/>
  <c r="O397" i="6" s="1"/>
  <c r="P397" i="6" s="1"/>
  <c r="I397" i="6"/>
  <c r="H397" i="6"/>
  <c r="J397" i="6" s="1"/>
  <c r="Q396" i="6"/>
  <c r="N396" i="6"/>
  <c r="O396" i="6" s="1"/>
  <c r="P396" i="6" s="1"/>
  <c r="I396" i="6"/>
  <c r="H396" i="6"/>
  <c r="J396" i="6" s="1"/>
  <c r="Q395" i="6"/>
  <c r="N395" i="6"/>
  <c r="O395" i="6" s="1"/>
  <c r="P395" i="6" s="1"/>
  <c r="I395" i="6"/>
  <c r="H395" i="6"/>
  <c r="J395" i="6" s="1"/>
  <c r="Q394" i="6"/>
  <c r="N394" i="6"/>
  <c r="O394" i="6" s="1"/>
  <c r="P394" i="6" s="1"/>
  <c r="I394" i="6"/>
  <c r="H394" i="6"/>
  <c r="J394" i="6" s="1"/>
  <c r="Q393" i="6"/>
  <c r="N393" i="6"/>
  <c r="O393" i="6" s="1"/>
  <c r="P393" i="6" s="1"/>
  <c r="I393" i="6"/>
  <c r="H393" i="6"/>
  <c r="J393" i="6" s="1"/>
  <c r="Q392" i="6"/>
  <c r="N392" i="6"/>
  <c r="O392" i="6" s="1"/>
  <c r="P392" i="6" s="1"/>
  <c r="I392" i="6"/>
  <c r="H392" i="6"/>
  <c r="J392" i="6" s="1"/>
  <c r="Q391" i="6"/>
  <c r="N391" i="6"/>
  <c r="O391" i="6" s="1"/>
  <c r="P391" i="6" s="1"/>
  <c r="I391" i="6"/>
  <c r="H391" i="6"/>
  <c r="J391" i="6" s="1"/>
  <c r="Q390" i="6"/>
  <c r="N390" i="6"/>
  <c r="O390" i="6" s="1"/>
  <c r="P390" i="6" s="1"/>
  <c r="I390" i="6"/>
  <c r="H390" i="6"/>
  <c r="J390" i="6" s="1"/>
  <c r="Q389" i="6"/>
  <c r="N389" i="6"/>
  <c r="O389" i="6" s="1"/>
  <c r="P389" i="6" s="1"/>
  <c r="I389" i="6"/>
  <c r="H389" i="6"/>
  <c r="J389" i="6" s="1"/>
  <c r="Q388" i="6"/>
  <c r="N388" i="6"/>
  <c r="O388" i="6" s="1"/>
  <c r="P388" i="6" s="1"/>
  <c r="H388" i="6"/>
  <c r="J388" i="6" s="1"/>
  <c r="Q387" i="6"/>
  <c r="N387" i="6"/>
  <c r="O387" i="6" s="1"/>
  <c r="P387" i="6" s="1"/>
  <c r="I387" i="6"/>
  <c r="H387" i="6"/>
  <c r="J387" i="6" s="1"/>
  <c r="Q386" i="6"/>
  <c r="N386" i="6"/>
  <c r="O386" i="6" s="1"/>
  <c r="P386" i="6" s="1"/>
  <c r="I386" i="6"/>
  <c r="H386" i="6"/>
  <c r="J386" i="6" s="1"/>
  <c r="Q385" i="6"/>
  <c r="N385" i="6"/>
  <c r="O385" i="6" s="1"/>
  <c r="P385" i="6" s="1"/>
  <c r="I385" i="6"/>
  <c r="H385" i="6"/>
  <c r="J385" i="6" s="1"/>
  <c r="Q384" i="6"/>
  <c r="N384" i="6"/>
  <c r="O384" i="6" s="1"/>
  <c r="P384" i="6" s="1"/>
  <c r="I384" i="6"/>
  <c r="H384" i="6"/>
  <c r="J384" i="6" s="1"/>
  <c r="Q383" i="6"/>
  <c r="N383" i="6"/>
  <c r="O383" i="6" s="1"/>
  <c r="P383" i="6" s="1"/>
  <c r="I383" i="6"/>
  <c r="H383" i="6"/>
  <c r="J383" i="6" s="1"/>
  <c r="Q382" i="6"/>
  <c r="N382" i="6"/>
  <c r="O382" i="6" s="1"/>
  <c r="P382" i="6" s="1"/>
  <c r="I382" i="6"/>
  <c r="H382" i="6"/>
  <c r="J382" i="6" s="1"/>
  <c r="Q381" i="6"/>
  <c r="N381" i="6"/>
  <c r="O381" i="6" s="1"/>
  <c r="P381" i="6" s="1"/>
  <c r="I381" i="6"/>
  <c r="H381" i="6"/>
  <c r="J381" i="6" s="1"/>
  <c r="Q380" i="6"/>
  <c r="N380" i="6"/>
  <c r="O380" i="6" s="1"/>
  <c r="P380" i="6" s="1"/>
  <c r="I380" i="6"/>
  <c r="H380" i="6"/>
  <c r="J380" i="6" s="1"/>
  <c r="Q379" i="6"/>
  <c r="N379" i="6"/>
  <c r="O379" i="6" s="1"/>
  <c r="P379" i="6" s="1"/>
  <c r="I379" i="6"/>
  <c r="H379" i="6"/>
  <c r="J379" i="6" s="1"/>
  <c r="Q378" i="6"/>
  <c r="N378" i="6"/>
  <c r="O378" i="6" s="1"/>
  <c r="P378" i="6" s="1"/>
  <c r="I378" i="6"/>
  <c r="H378" i="6"/>
  <c r="J378" i="6" s="1"/>
  <c r="Q377" i="6"/>
  <c r="N377" i="6"/>
  <c r="O377" i="6" s="1"/>
  <c r="P377" i="6" s="1"/>
  <c r="I377" i="6"/>
  <c r="H377" i="6"/>
  <c r="J377" i="6" s="1"/>
  <c r="Q376" i="6"/>
  <c r="N376" i="6"/>
  <c r="O376" i="6" s="1"/>
  <c r="P376" i="6" s="1"/>
  <c r="I376" i="6"/>
  <c r="H376" i="6"/>
  <c r="J376" i="6" s="1"/>
  <c r="Q375" i="6"/>
  <c r="N375" i="6"/>
  <c r="O375" i="6" s="1"/>
  <c r="P375" i="6" s="1"/>
  <c r="I375" i="6"/>
  <c r="H375" i="6"/>
  <c r="J375" i="6" s="1"/>
  <c r="Q374" i="6"/>
  <c r="N374" i="6"/>
  <c r="O374" i="6" s="1"/>
  <c r="P374" i="6" s="1"/>
  <c r="I374" i="6"/>
  <c r="H374" i="6"/>
  <c r="J374" i="6" s="1"/>
  <c r="Q373" i="6"/>
  <c r="N373" i="6"/>
  <c r="O373" i="6" s="1"/>
  <c r="P373" i="6" s="1"/>
  <c r="I373" i="6"/>
  <c r="H373" i="6"/>
  <c r="J373" i="6" s="1"/>
  <c r="Q372" i="6"/>
  <c r="N372" i="6"/>
  <c r="O372" i="6" s="1"/>
  <c r="P372" i="6" s="1"/>
  <c r="I372" i="6"/>
  <c r="H372" i="6"/>
  <c r="J372" i="6" s="1"/>
  <c r="Q371" i="6"/>
  <c r="N371" i="6"/>
  <c r="O371" i="6" s="1"/>
  <c r="P371" i="6" s="1"/>
  <c r="I371" i="6"/>
  <c r="H371" i="6"/>
  <c r="J371" i="6" s="1"/>
  <c r="Q370" i="6"/>
  <c r="N370" i="6"/>
  <c r="O370" i="6" s="1"/>
  <c r="P370" i="6" s="1"/>
  <c r="I370" i="6"/>
  <c r="H370" i="6"/>
  <c r="J370" i="6" s="1"/>
  <c r="Q369" i="6"/>
  <c r="N369" i="6"/>
  <c r="O369" i="6" s="1"/>
  <c r="P369" i="6" s="1"/>
  <c r="I369" i="6"/>
  <c r="H369" i="6"/>
  <c r="J369" i="6" s="1"/>
  <c r="Q368" i="6"/>
  <c r="N368" i="6"/>
  <c r="O368" i="6" s="1"/>
  <c r="P368" i="6" s="1"/>
  <c r="I368" i="6"/>
  <c r="H368" i="6"/>
  <c r="J368" i="6" s="1"/>
  <c r="Q367" i="6"/>
  <c r="N367" i="6"/>
  <c r="O367" i="6" s="1"/>
  <c r="P367" i="6" s="1"/>
  <c r="I367" i="6"/>
  <c r="H367" i="6"/>
  <c r="J367" i="6" s="1"/>
  <c r="Q366" i="6"/>
  <c r="N366" i="6"/>
  <c r="O366" i="6" s="1"/>
  <c r="P366" i="6" s="1"/>
  <c r="I366" i="6"/>
  <c r="H366" i="6"/>
  <c r="J366" i="6" s="1"/>
  <c r="Q365" i="6"/>
  <c r="N365" i="6"/>
  <c r="O365" i="6" s="1"/>
  <c r="P365" i="6" s="1"/>
  <c r="I365" i="6"/>
  <c r="H365" i="6"/>
  <c r="J365" i="6" s="1"/>
  <c r="Q364" i="6"/>
  <c r="N364" i="6"/>
  <c r="O364" i="6" s="1"/>
  <c r="P364" i="6" s="1"/>
  <c r="I364" i="6"/>
  <c r="H364" i="6"/>
  <c r="J364" i="6" s="1"/>
  <c r="Q363" i="6"/>
  <c r="N363" i="6"/>
  <c r="O363" i="6" s="1"/>
  <c r="P363" i="6" s="1"/>
  <c r="I363" i="6"/>
  <c r="H363" i="6"/>
  <c r="J363" i="6" s="1"/>
  <c r="Q362" i="6"/>
  <c r="N362" i="6"/>
  <c r="O362" i="6" s="1"/>
  <c r="P362" i="6" s="1"/>
  <c r="I362" i="6"/>
  <c r="H362" i="6"/>
  <c r="J362" i="6" s="1"/>
  <c r="Q361" i="6"/>
  <c r="N361" i="6"/>
  <c r="O361" i="6" s="1"/>
  <c r="P361" i="6" s="1"/>
  <c r="I361" i="6"/>
  <c r="H361" i="6"/>
  <c r="J361" i="6" s="1"/>
  <c r="Q360" i="6"/>
  <c r="N360" i="6"/>
  <c r="O360" i="6" s="1"/>
  <c r="P360" i="6" s="1"/>
  <c r="I360" i="6"/>
  <c r="H360" i="6"/>
  <c r="J360" i="6" s="1"/>
  <c r="Q359" i="6"/>
  <c r="N359" i="6"/>
  <c r="O359" i="6" s="1"/>
  <c r="P359" i="6" s="1"/>
  <c r="I359" i="6"/>
  <c r="H359" i="6"/>
  <c r="J359" i="6" s="1"/>
  <c r="Q358" i="6"/>
  <c r="N358" i="6"/>
  <c r="O358" i="6" s="1"/>
  <c r="P358" i="6" s="1"/>
  <c r="I358" i="6"/>
  <c r="H358" i="6"/>
  <c r="J358" i="6" s="1"/>
  <c r="Q357" i="6"/>
  <c r="N357" i="6"/>
  <c r="O357" i="6" s="1"/>
  <c r="P357" i="6" s="1"/>
  <c r="I357" i="6"/>
  <c r="H357" i="6"/>
  <c r="J357" i="6" s="1"/>
  <c r="Q356" i="6"/>
  <c r="N356" i="6"/>
  <c r="O356" i="6" s="1"/>
  <c r="P356" i="6" s="1"/>
  <c r="I356" i="6"/>
  <c r="H356" i="6"/>
  <c r="J356" i="6" s="1"/>
  <c r="Q355" i="6"/>
  <c r="N355" i="6"/>
  <c r="O355" i="6" s="1"/>
  <c r="P355" i="6" s="1"/>
  <c r="I355" i="6"/>
  <c r="H355" i="6"/>
  <c r="J355" i="6" s="1"/>
  <c r="Q354" i="6"/>
  <c r="N354" i="6"/>
  <c r="O354" i="6" s="1"/>
  <c r="P354" i="6" s="1"/>
  <c r="I354" i="6"/>
  <c r="H354" i="6"/>
  <c r="J354" i="6" s="1"/>
  <c r="Q353" i="6"/>
  <c r="N353" i="6"/>
  <c r="O353" i="6" s="1"/>
  <c r="P353" i="6" s="1"/>
  <c r="I353" i="6"/>
  <c r="H353" i="6"/>
  <c r="J353" i="6" s="1"/>
  <c r="Q352" i="6"/>
  <c r="N352" i="6"/>
  <c r="O352" i="6" s="1"/>
  <c r="P352" i="6" s="1"/>
  <c r="I352" i="6"/>
  <c r="H352" i="6"/>
  <c r="J352" i="6" s="1"/>
  <c r="Q351" i="6"/>
  <c r="N351" i="6"/>
  <c r="O351" i="6" s="1"/>
  <c r="P351" i="6" s="1"/>
  <c r="I351" i="6"/>
  <c r="H351" i="6"/>
  <c r="J351" i="6" s="1"/>
  <c r="Q350" i="6"/>
  <c r="N350" i="6"/>
  <c r="O350" i="6" s="1"/>
  <c r="P350" i="6" s="1"/>
  <c r="I350" i="6"/>
  <c r="H350" i="6"/>
  <c r="J350" i="6" s="1"/>
  <c r="Q349" i="6"/>
  <c r="N349" i="6"/>
  <c r="O349" i="6" s="1"/>
  <c r="P349" i="6" s="1"/>
  <c r="I349" i="6"/>
  <c r="H349" i="6"/>
  <c r="J349" i="6" s="1"/>
  <c r="Q348" i="6"/>
  <c r="N348" i="6"/>
  <c r="O348" i="6" s="1"/>
  <c r="P348" i="6" s="1"/>
  <c r="I348" i="6"/>
  <c r="H348" i="6"/>
  <c r="J348" i="6" s="1"/>
  <c r="Q347" i="6"/>
  <c r="N347" i="6"/>
  <c r="O347" i="6" s="1"/>
  <c r="P347" i="6" s="1"/>
  <c r="I347" i="6"/>
  <c r="H347" i="6"/>
  <c r="J347" i="6" s="1"/>
  <c r="Q346" i="6"/>
  <c r="N346" i="6"/>
  <c r="O346" i="6" s="1"/>
  <c r="P346" i="6" s="1"/>
  <c r="I346" i="6"/>
  <c r="H346" i="6"/>
  <c r="J346" i="6" s="1"/>
  <c r="Q345" i="6"/>
  <c r="N345" i="6"/>
  <c r="O345" i="6" s="1"/>
  <c r="P345" i="6" s="1"/>
  <c r="I345" i="6"/>
  <c r="H345" i="6"/>
  <c r="J345" i="6" s="1"/>
  <c r="Q344" i="6"/>
  <c r="N344" i="6"/>
  <c r="O344" i="6" s="1"/>
  <c r="P344" i="6" s="1"/>
  <c r="I344" i="6"/>
  <c r="H344" i="6"/>
  <c r="J344" i="6" s="1"/>
  <c r="Q343" i="6"/>
  <c r="N343" i="6"/>
  <c r="O343" i="6" s="1"/>
  <c r="P343" i="6" s="1"/>
  <c r="I343" i="6"/>
  <c r="H343" i="6"/>
  <c r="J343" i="6" s="1"/>
  <c r="Q342" i="6"/>
  <c r="N342" i="6"/>
  <c r="O342" i="6" s="1"/>
  <c r="P342" i="6" s="1"/>
  <c r="I342" i="6"/>
  <c r="H342" i="6"/>
  <c r="J342" i="6" s="1"/>
  <c r="Q341" i="6"/>
  <c r="N341" i="6"/>
  <c r="O341" i="6" s="1"/>
  <c r="P341" i="6" s="1"/>
  <c r="I341" i="6"/>
  <c r="H341" i="6"/>
  <c r="J341" i="6" s="1"/>
  <c r="Q340" i="6"/>
  <c r="N340" i="6"/>
  <c r="O340" i="6" s="1"/>
  <c r="P340" i="6" s="1"/>
  <c r="I340" i="6"/>
  <c r="H340" i="6"/>
  <c r="J340" i="6" s="1"/>
  <c r="Q339" i="6"/>
  <c r="N339" i="6"/>
  <c r="O339" i="6" s="1"/>
  <c r="P339" i="6" s="1"/>
  <c r="I339" i="6"/>
  <c r="H339" i="6"/>
  <c r="J339" i="6" s="1"/>
  <c r="Q338" i="6"/>
  <c r="N338" i="6"/>
  <c r="O338" i="6" s="1"/>
  <c r="P338" i="6" s="1"/>
  <c r="I338" i="6"/>
  <c r="H338" i="6"/>
  <c r="J338" i="6" s="1"/>
  <c r="Q337" i="6"/>
  <c r="N337" i="6"/>
  <c r="O337" i="6" s="1"/>
  <c r="P337" i="6" s="1"/>
  <c r="I337" i="6"/>
  <c r="H337" i="6"/>
  <c r="J337" i="6" s="1"/>
  <c r="Q336" i="6"/>
  <c r="N336" i="6"/>
  <c r="O336" i="6" s="1"/>
  <c r="P336" i="6" s="1"/>
  <c r="I336" i="6"/>
  <c r="H336" i="6"/>
  <c r="J336" i="6" s="1"/>
  <c r="Q335" i="6"/>
  <c r="N335" i="6"/>
  <c r="O335" i="6" s="1"/>
  <c r="P335" i="6" s="1"/>
  <c r="I335" i="6"/>
  <c r="H335" i="6"/>
  <c r="J335" i="6" s="1"/>
  <c r="Q334" i="6"/>
  <c r="N334" i="6"/>
  <c r="O334" i="6" s="1"/>
  <c r="P334" i="6" s="1"/>
  <c r="I334" i="6"/>
  <c r="H334" i="6"/>
  <c r="J334" i="6" s="1"/>
  <c r="Q333" i="6"/>
  <c r="N333" i="6"/>
  <c r="O333" i="6" s="1"/>
  <c r="P333" i="6" s="1"/>
  <c r="I333" i="6"/>
  <c r="H333" i="6"/>
  <c r="J333" i="6" s="1"/>
  <c r="Q332" i="6"/>
  <c r="N332" i="6"/>
  <c r="O332" i="6" s="1"/>
  <c r="P332" i="6" s="1"/>
  <c r="I332" i="6"/>
  <c r="H332" i="6"/>
  <c r="J332" i="6" s="1"/>
  <c r="Q331" i="6"/>
  <c r="N331" i="6"/>
  <c r="O331" i="6" s="1"/>
  <c r="P331" i="6" s="1"/>
  <c r="I331" i="6"/>
  <c r="H331" i="6"/>
  <c r="J331" i="6" s="1"/>
  <c r="Q330" i="6"/>
  <c r="N330" i="6"/>
  <c r="O330" i="6" s="1"/>
  <c r="P330" i="6" s="1"/>
  <c r="I330" i="6"/>
  <c r="H330" i="6"/>
  <c r="J330" i="6" s="1"/>
  <c r="Q329" i="6"/>
  <c r="N329" i="6"/>
  <c r="O329" i="6" s="1"/>
  <c r="P329" i="6" s="1"/>
  <c r="I329" i="6"/>
  <c r="H329" i="6"/>
  <c r="J329" i="6" s="1"/>
  <c r="Q328" i="6"/>
  <c r="N328" i="6"/>
  <c r="O328" i="6" s="1"/>
  <c r="P328" i="6" s="1"/>
  <c r="I328" i="6"/>
  <c r="H328" i="6"/>
  <c r="J328" i="6" s="1"/>
  <c r="Q327" i="6"/>
  <c r="N327" i="6"/>
  <c r="O327" i="6" s="1"/>
  <c r="P327" i="6" s="1"/>
  <c r="I327" i="6"/>
  <c r="H327" i="6"/>
  <c r="J327" i="6" s="1"/>
  <c r="Q326" i="6"/>
  <c r="N326" i="6"/>
  <c r="O326" i="6" s="1"/>
  <c r="P326" i="6" s="1"/>
  <c r="I326" i="6"/>
  <c r="H326" i="6"/>
  <c r="J326" i="6" s="1"/>
  <c r="Q325" i="6"/>
  <c r="N325" i="6"/>
  <c r="O325" i="6" s="1"/>
  <c r="P325" i="6" s="1"/>
  <c r="I325" i="6"/>
  <c r="H325" i="6"/>
  <c r="J325" i="6" s="1"/>
  <c r="Q324" i="6"/>
  <c r="N324" i="6"/>
  <c r="O324" i="6" s="1"/>
  <c r="P324" i="6" s="1"/>
  <c r="I324" i="6"/>
  <c r="H324" i="6"/>
  <c r="J324" i="6" s="1"/>
  <c r="Q323" i="6"/>
  <c r="N323" i="6"/>
  <c r="O323" i="6" s="1"/>
  <c r="P323" i="6" s="1"/>
  <c r="I323" i="6"/>
  <c r="H323" i="6"/>
  <c r="J323" i="6" s="1"/>
  <c r="Q322" i="6"/>
  <c r="N322" i="6"/>
  <c r="O322" i="6" s="1"/>
  <c r="P322" i="6" s="1"/>
  <c r="I322" i="6"/>
  <c r="H322" i="6"/>
  <c r="J322" i="6" s="1"/>
  <c r="Q321" i="6"/>
  <c r="N321" i="6"/>
  <c r="O321" i="6" s="1"/>
  <c r="P321" i="6" s="1"/>
  <c r="J321" i="6"/>
  <c r="I321" i="6"/>
  <c r="Q320" i="6"/>
  <c r="N320" i="6"/>
  <c r="O320" i="6" s="1"/>
  <c r="P320" i="6" s="1"/>
  <c r="J320" i="6"/>
  <c r="I320" i="6"/>
  <c r="Q319" i="6"/>
  <c r="N319" i="6"/>
  <c r="O319" i="6" s="1"/>
  <c r="P319" i="6" s="1"/>
  <c r="J319" i="6"/>
  <c r="I319" i="6"/>
  <c r="Q318" i="6"/>
  <c r="N318" i="6"/>
  <c r="O318" i="6" s="1"/>
  <c r="P318" i="6" s="1"/>
  <c r="J318" i="6"/>
  <c r="I318" i="6"/>
  <c r="Q317" i="6"/>
  <c r="N317" i="6"/>
  <c r="O317" i="6" s="1"/>
  <c r="P317" i="6" s="1"/>
  <c r="J317" i="6"/>
  <c r="I317" i="6"/>
  <c r="Q316" i="6"/>
  <c r="N316" i="6"/>
  <c r="O316" i="6" s="1"/>
  <c r="P316" i="6" s="1"/>
  <c r="J316" i="6"/>
  <c r="I316" i="6"/>
  <c r="Q315" i="6"/>
  <c r="N315" i="6"/>
  <c r="O315" i="6" s="1"/>
  <c r="P315" i="6" s="1"/>
  <c r="J315" i="6"/>
  <c r="I315" i="6"/>
  <c r="Q314" i="6"/>
  <c r="N314" i="6"/>
  <c r="O314" i="6" s="1"/>
  <c r="P314" i="6" s="1"/>
  <c r="J314" i="6"/>
  <c r="I314" i="6"/>
  <c r="Q313" i="6"/>
  <c r="N313" i="6"/>
  <c r="O313" i="6" s="1"/>
  <c r="P313" i="6" s="1"/>
  <c r="J313" i="6"/>
  <c r="I313" i="6"/>
  <c r="Q312" i="6"/>
  <c r="N312" i="6"/>
  <c r="O312" i="6" s="1"/>
  <c r="P312" i="6" s="1"/>
  <c r="J312" i="6"/>
  <c r="I312" i="6"/>
  <c r="Q311" i="6"/>
  <c r="N311" i="6"/>
  <c r="O311" i="6" s="1"/>
  <c r="P311" i="6" s="1"/>
  <c r="J311" i="6"/>
  <c r="I311" i="6"/>
  <c r="Q310" i="6"/>
  <c r="N310" i="6"/>
  <c r="O310" i="6" s="1"/>
  <c r="P310" i="6" s="1"/>
  <c r="J310" i="6"/>
  <c r="I310" i="6"/>
  <c r="Q309" i="6"/>
  <c r="N309" i="6"/>
  <c r="O309" i="6" s="1"/>
  <c r="P309" i="6" s="1"/>
  <c r="J309" i="6"/>
  <c r="I309" i="6"/>
  <c r="Q308" i="6"/>
  <c r="N308" i="6"/>
  <c r="O308" i="6" s="1"/>
  <c r="P308" i="6" s="1"/>
  <c r="J308" i="6"/>
  <c r="I308" i="6"/>
  <c r="Q307" i="6"/>
  <c r="N307" i="6"/>
  <c r="O307" i="6" s="1"/>
  <c r="P307" i="6" s="1"/>
  <c r="J307" i="6"/>
  <c r="I307" i="6"/>
  <c r="Q306" i="6"/>
  <c r="N306" i="6"/>
  <c r="O306" i="6" s="1"/>
  <c r="P306" i="6" s="1"/>
  <c r="J306" i="6"/>
  <c r="I306" i="6"/>
  <c r="Q305" i="6"/>
  <c r="N305" i="6"/>
  <c r="O305" i="6" s="1"/>
  <c r="P305" i="6" s="1"/>
  <c r="J305" i="6"/>
  <c r="I305" i="6"/>
  <c r="Q304" i="6"/>
  <c r="N304" i="6"/>
  <c r="O304" i="6" s="1"/>
  <c r="P304" i="6" s="1"/>
  <c r="J304" i="6"/>
  <c r="I304" i="6"/>
  <c r="Q303" i="6"/>
  <c r="N303" i="6"/>
  <c r="O303" i="6" s="1"/>
  <c r="P303" i="6" s="1"/>
  <c r="J303" i="6"/>
  <c r="I303" i="6"/>
  <c r="Q302" i="6"/>
  <c r="N302" i="6"/>
  <c r="O302" i="6" s="1"/>
  <c r="P302" i="6" s="1"/>
  <c r="J302" i="6"/>
  <c r="I302" i="6"/>
  <c r="Q301" i="6"/>
  <c r="N301" i="6"/>
  <c r="O301" i="6" s="1"/>
  <c r="P301" i="6" s="1"/>
  <c r="J301" i="6"/>
  <c r="I301" i="6"/>
  <c r="Q300" i="6"/>
  <c r="N300" i="6"/>
  <c r="O300" i="6" s="1"/>
  <c r="P300" i="6" s="1"/>
  <c r="J300" i="6"/>
  <c r="I300" i="6"/>
  <c r="Q299" i="6"/>
  <c r="N299" i="6"/>
  <c r="O299" i="6" s="1"/>
  <c r="P299" i="6" s="1"/>
  <c r="J299" i="6"/>
  <c r="I299" i="6"/>
  <c r="Q298" i="6"/>
  <c r="N298" i="6"/>
  <c r="O298" i="6" s="1"/>
  <c r="P298" i="6" s="1"/>
  <c r="J298" i="6"/>
  <c r="I298" i="6"/>
  <c r="Q297" i="6"/>
  <c r="N297" i="6"/>
  <c r="O297" i="6" s="1"/>
  <c r="P297" i="6" s="1"/>
  <c r="J297" i="6"/>
  <c r="I297" i="6"/>
  <c r="Q296" i="6"/>
  <c r="N296" i="6"/>
  <c r="O296" i="6" s="1"/>
  <c r="P296" i="6" s="1"/>
  <c r="J296" i="6"/>
  <c r="I296" i="6"/>
  <c r="Q295" i="6"/>
  <c r="N295" i="6"/>
  <c r="O295" i="6" s="1"/>
  <c r="P295" i="6" s="1"/>
  <c r="J295" i="6"/>
  <c r="I295" i="6"/>
  <c r="Q294" i="6"/>
  <c r="N294" i="6"/>
  <c r="O294" i="6" s="1"/>
  <c r="P294" i="6" s="1"/>
  <c r="J294" i="6"/>
  <c r="I294" i="6"/>
  <c r="Q293" i="6"/>
  <c r="N293" i="6"/>
  <c r="O293" i="6" s="1"/>
  <c r="P293" i="6" s="1"/>
  <c r="J293" i="6"/>
  <c r="I293" i="6"/>
  <c r="Q292" i="6"/>
  <c r="N292" i="6"/>
  <c r="O292" i="6" s="1"/>
  <c r="P292" i="6" s="1"/>
  <c r="J292" i="6"/>
  <c r="I292" i="6"/>
  <c r="Q291" i="6"/>
  <c r="N291" i="6"/>
  <c r="O291" i="6" s="1"/>
  <c r="P291" i="6" s="1"/>
  <c r="J291" i="6"/>
  <c r="I291" i="6"/>
  <c r="Q290" i="6"/>
  <c r="N290" i="6"/>
  <c r="O290" i="6" s="1"/>
  <c r="P290" i="6" s="1"/>
  <c r="J290" i="6"/>
  <c r="I290" i="6"/>
  <c r="Q289" i="6"/>
  <c r="N289" i="6"/>
  <c r="O289" i="6" s="1"/>
  <c r="P289" i="6" s="1"/>
  <c r="J289" i="6"/>
  <c r="I289" i="6"/>
  <c r="Q288" i="6"/>
  <c r="N288" i="6"/>
  <c r="O288" i="6" s="1"/>
  <c r="P288" i="6" s="1"/>
  <c r="J288" i="6"/>
  <c r="I288" i="6"/>
  <c r="Q287" i="6"/>
  <c r="N287" i="6"/>
  <c r="O287" i="6" s="1"/>
  <c r="P287" i="6" s="1"/>
  <c r="J287" i="6"/>
  <c r="I287" i="6"/>
  <c r="Q286" i="6"/>
  <c r="N286" i="6"/>
  <c r="O286" i="6" s="1"/>
  <c r="P286" i="6" s="1"/>
  <c r="J286" i="6"/>
  <c r="I286" i="6"/>
  <c r="Q285" i="6"/>
  <c r="N285" i="6"/>
  <c r="O285" i="6" s="1"/>
  <c r="P285" i="6" s="1"/>
  <c r="J285" i="6"/>
  <c r="I285" i="6"/>
  <c r="Q284" i="6"/>
  <c r="N284" i="6"/>
  <c r="O284" i="6" s="1"/>
  <c r="P284" i="6" s="1"/>
  <c r="J284" i="6"/>
  <c r="I284" i="6"/>
  <c r="Q283" i="6"/>
  <c r="N283" i="6"/>
  <c r="O283" i="6" s="1"/>
  <c r="P283" i="6" s="1"/>
  <c r="J283" i="6"/>
  <c r="I283" i="6"/>
  <c r="Q282" i="6"/>
  <c r="N282" i="6"/>
  <c r="O282" i="6" s="1"/>
  <c r="P282" i="6" s="1"/>
  <c r="J282" i="6"/>
  <c r="I282" i="6"/>
  <c r="Q281" i="6"/>
  <c r="N281" i="6"/>
  <c r="O281" i="6" s="1"/>
  <c r="P281" i="6" s="1"/>
  <c r="J281" i="6"/>
  <c r="I281" i="6"/>
  <c r="Q280" i="6"/>
  <c r="N280" i="6"/>
  <c r="O280" i="6" s="1"/>
  <c r="P280" i="6" s="1"/>
  <c r="J280" i="6"/>
  <c r="I280" i="6"/>
  <c r="Q279" i="6"/>
  <c r="N279" i="6"/>
  <c r="O279" i="6" s="1"/>
  <c r="P279" i="6" s="1"/>
  <c r="J279" i="6"/>
  <c r="I279" i="6"/>
  <c r="Q278" i="6"/>
  <c r="N278" i="6"/>
  <c r="O278" i="6" s="1"/>
  <c r="P278" i="6" s="1"/>
  <c r="J278" i="6"/>
  <c r="I278" i="6"/>
  <c r="Q277" i="6"/>
  <c r="N277" i="6"/>
  <c r="O277" i="6" s="1"/>
  <c r="P277" i="6" s="1"/>
  <c r="J277" i="6"/>
  <c r="I277" i="6"/>
  <c r="Q276" i="6"/>
  <c r="N276" i="6"/>
  <c r="O276" i="6" s="1"/>
  <c r="P276" i="6" s="1"/>
  <c r="J276" i="6"/>
  <c r="I276" i="6"/>
  <c r="Q275" i="6"/>
  <c r="N275" i="6"/>
  <c r="O275" i="6" s="1"/>
  <c r="P275" i="6" s="1"/>
  <c r="J275" i="6"/>
  <c r="I275" i="6"/>
  <c r="Q274" i="6"/>
  <c r="N274" i="6"/>
  <c r="O274" i="6" s="1"/>
  <c r="P274" i="6" s="1"/>
  <c r="J274" i="6"/>
  <c r="I274" i="6"/>
  <c r="Q273" i="6"/>
  <c r="N273" i="6"/>
  <c r="O273" i="6" s="1"/>
  <c r="P273" i="6" s="1"/>
  <c r="J273" i="6"/>
  <c r="I273" i="6"/>
  <c r="Q272" i="6"/>
  <c r="N272" i="6"/>
  <c r="O272" i="6" s="1"/>
  <c r="P272" i="6" s="1"/>
  <c r="J272" i="6"/>
  <c r="I272" i="6"/>
  <c r="Q271" i="6"/>
  <c r="N271" i="6"/>
  <c r="O271" i="6" s="1"/>
  <c r="P271" i="6" s="1"/>
  <c r="J271" i="6"/>
  <c r="I271" i="6"/>
  <c r="Q270" i="6"/>
  <c r="N270" i="6"/>
  <c r="O270" i="6" s="1"/>
  <c r="P270" i="6" s="1"/>
  <c r="J270" i="6"/>
  <c r="I270" i="6"/>
  <c r="Q269" i="6"/>
  <c r="N269" i="6"/>
  <c r="O269" i="6" s="1"/>
  <c r="P269" i="6" s="1"/>
  <c r="J269" i="6"/>
  <c r="I269" i="6"/>
  <c r="Q268" i="6"/>
  <c r="N268" i="6"/>
  <c r="O268" i="6" s="1"/>
  <c r="P268" i="6" s="1"/>
  <c r="J268" i="6"/>
  <c r="I268" i="6"/>
  <c r="Q267" i="6"/>
  <c r="N267" i="6"/>
  <c r="O267" i="6" s="1"/>
  <c r="P267" i="6" s="1"/>
  <c r="J267" i="6"/>
  <c r="I267" i="6"/>
  <c r="Q266" i="6"/>
  <c r="N266" i="6"/>
  <c r="O266" i="6" s="1"/>
  <c r="P266" i="6" s="1"/>
  <c r="J266" i="6"/>
  <c r="I266" i="6"/>
  <c r="Q265" i="6"/>
  <c r="N265" i="6"/>
  <c r="O265" i="6" s="1"/>
  <c r="P265" i="6" s="1"/>
  <c r="J265" i="6"/>
  <c r="I265" i="6"/>
  <c r="Q264" i="6"/>
  <c r="N264" i="6"/>
  <c r="O264" i="6" s="1"/>
  <c r="P264" i="6" s="1"/>
  <c r="J264" i="6"/>
  <c r="I264" i="6"/>
  <c r="Q263" i="6"/>
  <c r="N263" i="6"/>
  <c r="O263" i="6" s="1"/>
  <c r="P263" i="6" s="1"/>
  <c r="J263" i="6"/>
  <c r="I263" i="6"/>
  <c r="Q262" i="6"/>
  <c r="N262" i="6"/>
  <c r="O262" i="6" s="1"/>
  <c r="P262" i="6" s="1"/>
  <c r="J262" i="6"/>
  <c r="I262" i="6"/>
  <c r="Q261" i="6"/>
  <c r="N261" i="6"/>
  <c r="O261" i="6" s="1"/>
  <c r="P261" i="6" s="1"/>
  <c r="J261" i="6"/>
  <c r="I261" i="6"/>
  <c r="Q260" i="6"/>
  <c r="N260" i="6"/>
  <c r="O260" i="6" s="1"/>
  <c r="P260" i="6" s="1"/>
  <c r="J260" i="6"/>
  <c r="I260" i="6"/>
  <c r="Q259" i="6"/>
  <c r="N259" i="6"/>
  <c r="O259" i="6" s="1"/>
  <c r="P259" i="6" s="1"/>
  <c r="J259" i="6"/>
  <c r="I259" i="6"/>
  <c r="Q258" i="6"/>
  <c r="N258" i="6"/>
  <c r="O258" i="6" s="1"/>
  <c r="P258" i="6" s="1"/>
  <c r="J258" i="6"/>
  <c r="I258" i="6"/>
  <c r="Q257" i="6"/>
  <c r="N257" i="6"/>
  <c r="O257" i="6" s="1"/>
  <c r="P257" i="6" s="1"/>
  <c r="J257" i="6"/>
  <c r="I257" i="6"/>
  <c r="Q256" i="6"/>
  <c r="N256" i="6"/>
  <c r="O256" i="6" s="1"/>
  <c r="P256" i="6" s="1"/>
  <c r="J256" i="6"/>
  <c r="I256" i="6"/>
  <c r="Q255" i="6"/>
  <c r="N255" i="6"/>
  <c r="O255" i="6" s="1"/>
  <c r="P255" i="6" s="1"/>
  <c r="J255" i="6"/>
  <c r="I255" i="6"/>
  <c r="Q254" i="6"/>
  <c r="N254" i="6"/>
  <c r="O254" i="6" s="1"/>
  <c r="P254" i="6" s="1"/>
  <c r="J254" i="6"/>
  <c r="I254" i="6"/>
  <c r="Q253" i="6"/>
  <c r="N253" i="6"/>
  <c r="O253" i="6" s="1"/>
  <c r="P253" i="6" s="1"/>
  <c r="J253" i="6"/>
  <c r="I253" i="6"/>
  <c r="Q252" i="6"/>
  <c r="N252" i="6"/>
  <c r="O252" i="6" s="1"/>
  <c r="P252" i="6" s="1"/>
  <c r="J252" i="6"/>
  <c r="I252" i="6"/>
  <c r="Q251" i="6"/>
  <c r="N251" i="6"/>
  <c r="O251" i="6" s="1"/>
  <c r="P251" i="6" s="1"/>
  <c r="J251" i="6"/>
  <c r="I251" i="6"/>
  <c r="Q250" i="6"/>
  <c r="N250" i="6"/>
  <c r="O250" i="6" s="1"/>
  <c r="P250" i="6" s="1"/>
  <c r="J250" i="6"/>
  <c r="I250" i="6"/>
  <c r="Q249" i="6"/>
  <c r="N249" i="6"/>
  <c r="O249" i="6" s="1"/>
  <c r="P249" i="6" s="1"/>
  <c r="J249" i="6"/>
  <c r="I249" i="6"/>
  <c r="Q248" i="6"/>
  <c r="N248" i="6"/>
  <c r="O248" i="6" s="1"/>
  <c r="P248" i="6" s="1"/>
  <c r="J248" i="6"/>
  <c r="I248" i="6"/>
  <c r="Q247" i="6"/>
  <c r="N247" i="6"/>
  <c r="O247" i="6" s="1"/>
  <c r="P247" i="6" s="1"/>
  <c r="J247" i="6"/>
  <c r="I247" i="6"/>
  <c r="Q246" i="6"/>
  <c r="N246" i="6"/>
  <c r="O246" i="6" s="1"/>
  <c r="P246" i="6" s="1"/>
  <c r="J246" i="6"/>
  <c r="I246" i="6"/>
  <c r="Q245" i="6"/>
  <c r="N245" i="6"/>
  <c r="O245" i="6" s="1"/>
  <c r="P245" i="6" s="1"/>
  <c r="J245" i="6"/>
  <c r="I245" i="6"/>
  <c r="Q244" i="6"/>
  <c r="N244" i="6"/>
  <c r="O244" i="6" s="1"/>
  <c r="P244" i="6" s="1"/>
  <c r="J244" i="6"/>
  <c r="I244" i="6"/>
  <c r="Q243" i="6"/>
  <c r="N243" i="6"/>
  <c r="O243" i="6" s="1"/>
  <c r="P243" i="6" s="1"/>
  <c r="J243" i="6"/>
  <c r="I243" i="6"/>
  <c r="Q242" i="6"/>
  <c r="N242" i="6"/>
  <c r="O242" i="6" s="1"/>
  <c r="P242" i="6" s="1"/>
  <c r="J242" i="6"/>
  <c r="I242" i="6"/>
  <c r="Q241" i="6"/>
  <c r="N241" i="6"/>
  <c r="O241" i="6" s="1"/>
  <c r="P241" i="6" s="1"/>
  <c r="J241" i="6"/>
  <c r="I241" i="6"/>
  <c r="Q240" i="6"/>
  <c r="N240" i="6"/>
  <c r="O240" i="6" s="1"/>
  <c r="P240" i="6" s="1"/>
  <c r="J240" i="6"/>
  <c r="I240" i="6"/>
  <c r="Q239" i="6"/>
  <c r="N239" i="6"/>
  <c r="O239" i="6" s="1"/>
  <c r="P239" i="6" s="1"/>
  <c r="J239" i="6"/>
  <c r="I239" i="6"/>
  <c r="Q238" i="6"/>
  <c r="N238" i="6"/>
  <c r="O238" i="6" s="1"/>
  <c r="P238" i="6" s="1"/>
  <c r="J238" i="6"/>
  <c r="I238" i="6"/>
  <c r="Q237" i="6"/>
  <c r="N237" i="6"/>
  <c r="O237" i="6" s="1"/>
  <c r="P237" i="6" s="1"/>
  <c r="J237" i="6"/>
  <c r="I237" i="6"/>
  <c r="Q236" i="6"/>
  <c r="N236" i="6"/>
  <c r="O236" i="6" s="1"/>
  <c r="P236" i="6" s="1"/>
  <c r="J236" i="6"/>
  <c r="I236" i="6"/>
  <c r="Q235" i="6"/>
  <c r="N235" i="6"/>
  <c r="O235" i="6" s="1"/>
  <c r="P235" i="6" s="1"/>
  <c r="J235" i="6"/>
  <c r="I235" i="6"/>
  <c r="Q234" i="6"/>
  <c r="N234" i="6"/>
  <c r="O234" i="6" s="1"/>
  <c r="P234" i="6" s="1"/>
  <c r="J234" i="6"/>
  <c r="I234" i="6"/>
  <c r="Q233" i="6"/>
  <c r="N233" i="6"/>
  <c r="O233" i="6" s="1"/>
  <c r="P233" i="6" s="1"/>
  <c r="J233" i="6"/>
  <c r="I233" i="6"/>
  <c r="Q232" i="6"/>
  <c r="N232" i="6"/>
  <c r="O232" i="6" s="1"/>
  <c r="P232" i="6" s="1"/>
  <c r="J232" i="6"/>
  <c r="I232" i="6"/>
  <c r="Q231" i="6"/>
  <c r="N231" i="6"/>
  <c r="O231" i="6" s="1"/>
  <c r="P231" i="6" s="1"/>
  <c r="J231" i="6"/>
  <c r="I231" i="6"/>
  <c r="Q230" i="6"/>
  <c r="N230" i="6"/>
  <c r="O230" i="6" s="1"/>
  <c r="P230" i="6" s="1"/>
  <c r="J230" i="6"/>
  <c r="I230" i="6"/>
  <c r="Q229" i="6"/>
  <c r="N229" i="6"/>
  <c r="O229" i="6" s="1"/>
  <c r="P229" i="6" s="1"/>
  <c r="J229" i="6"/>
  <c r="I229" i="6"/>
  <c r="Q228" i="6"/>
  <c r="N228" i="6"/>
  <c r="O228" i="6" s="1"/>
  <c r="P228" i="6" s="1"/>
  <c r="J228" i="6"/>
  <c r="I228" i="6"/>
  <c r="Q227" i="6"/>
  <c r="N227" i="6"/>
  <c r="O227" i="6" s="1"/>
  <c r="P227" i="6" s="1"/>
  <c r="J227" i="6"/>
  <c r="I227" i="6"/>
  <c r="Q226" i="6"/>
  <c r="N226" i="6"/>
  <c r="O226" i="6" s="1"/>
  <c r="P226" i="6" s="1"/>
  <c r="J226" i="6"/>
  <c r="I226" i="6"/>
  <c r="Q225" i="6"/>
  <c r="N225" i="6"/>
  <c r="O225" i="6" s="1"/>
  <c r="P225" i="6" s="1"/>
  <c r="J225" i="6"/>
  <c r="I225" i="6"/>
  <c r="Q224" i="6"/>
  <c r="N224" i="6"/>
  <c r="O224" i="6" s="1"/>
  <c r="P224" i="6" s="1"/>
  <c r="J224" i="6"/>
  <c r="I224" i="6"/>
  <c r="Q223" i="6"/>
  <c r="N223" i="6"/>
  <c r="O223" i="6" s="1"/>
  <c r="P223" i="6" s="1"/>
  <c r="J223" i="6"/>
  <c r="I223" i="6"/>
  <c r="Q222" i="6"/>
  <c r="N222" i="6"/>
  <c r="O222" i="6" s="1"/>
  <c r="P222" i="6" s="1"/>
  <c r="J222" i="6"/>
  <c r="I222" i="6"/>
  <c r="Q221" i="6"/>
  <c r="N221" i="6"/>
  <c r="O221" i="6" s="1"/>
  <c r="P221" i="6" s="1"/>
  <c r="J221" i="6"/>
  <c r="I221" i="6"/>
  <c r="Q220" i="6"/>
  <c r="N220" i="6"/>
  <c r="O220" i="6" s="1"/>
  <c r="P220" i="6" s="1"/>
  <c r="J220" i="6"/>
  <c r="I220" i="6"/>
  <c r="Q219" i="6"/>
  <c r="N219" i="6"/>
  <c r="O219" i="6" s="1"/>
  <c r="P219" i="6" s="1"/>
  <c r="J219" i="6"/>
  <c r="I219" i="6"/>
  <c r="Q218" i="6"/>
  <c r="N218" i="6"/>
  <c r="O218" i="6" s="1"/>
  <c r="P218" i="6" s="1"/>
  <c r="J218" i="6"/>
  <c r="I218" i="6"/>
  <c r="Q217" i="6"/>
  <c r="N217" i="6"/>
  <c r="O217" i="6" s="1"/>
  <c r="P217" i="6" s="1"/>
  <c r="J217" i="6"/>
  <c r="I217" i="6"/>
  <c r="Q216" i="6"/>
  <c r="N216" i="6"/>
  <c r="O216" i="6" s="1"/>
  <c r="P216" i="6" s="1"/>
  <c r="J216" i="6"/>
  <c r="I216" i="6"/>
  <c r="Q215" i="6"/>
  <c r="N215" i="6"/>
  <c r="O215" i="6" s="1"/>
  <c r="P215" i="6" s="1"/>
  <c r="J215" i="6"/>
  <c r="I215" i="6"/>
  <c r="Q214" i="6"/>
  <c r="N214" i="6"/>
  <c r="O214" i="6" s="1"/>
  <c r="P214" i="6" s="1"/>
  <c r="J214" i="6"/>
  <c r="I214" i="6"/>
  <c r="Q213" i="6"/>
  <c r="N213" i="6"/>
  <c r="O213" i="6" s="1"/>
  <c r="P213" i="6" s="1"/>
  <c r="J213" i="6"/>
  <c r="I213" i="6"/>
  <c r="Q212" i="6"/>
  <c r="N212" i="6"/>
  <c r="O212" i="6" s="1"/>
  <c r="P212" i="6" s="1"/>
  <c r="J212" i="6"/>
  <c r="I212" i="6"/>
  <c r="Q211" i="6"/>
  <c r="N211" i="6"/>
  <c r="O211" i="6" s="1"/>
  <c r="P211" i="6" s="1"/>
  <c r="J211" i="6"/>
  <c r="I211" i="6"/>
  <c r="Q210" i="6"/>
  <c r="N210" i="6"/>
  <c r="O210" i="6" s="1"/>
  <c r="P210" i="6" s="1"/>
  <c r="J210" i="6"/>
  <c r="I210" i="6"/>
  <c r="Q209" i="6"/>
  <c r="N209" i="6"/>
  <c r="O209" i="6" s="1"/>
  <c r="P209" i="6" s="1"/>
  <c r="J209" i="6"/>
  <c r="I209" i="6"/>
  <c r="Q208" i="6"/>
  <c r="N208" i="6"/>
  <c r="O208" i="6" s="1"/>
  <c r="P208" i="6" s="1"/>
  <c r="J208" i="6"/>
  <c r="I208" i="6"/>
  <c r="Q207" i="6"/>
  <c r="N207" i="6"/>
  <c r="O207" i="6" s="1"/>
  <c r="P207" i="6" s="1"/>
  <c r="J207" i="6"/>
  <c r="I207" i="6"/>
  <c r="Q206" i="6"/>
  <c r="N206" i="6"/>
  <c r="O206" i="6" s="1"/>
  <c r="P206" i="6" s="1"/>
  <c r="J206" i="6"/>
  <c r="I206" i="6"/>
  <c r="Q205" i="6"/>
  <c r="N205" i="6"/>
  <c r="O205" i="6" s="1"/>
  <c r="P205" i="6" s="1"/>
  <c r="J205" i="6"/>
  <c r="I205" i="6"/>
  <c r="Q204" i="6"/>
  <c r="N204" i="6"/>
  <c r="O204" i="6" s="1"/>
  <c r="P204" i="6" s="1"/>
  <c r="J204" i="6"/>
  <c r="I204" i="6"/>
  <c r="Q203" i="6"/>
  <c r="N203" i="6"/>
  <c r="O203" i="6" s="1"/>
  <c r="P203" i="6" s="1"/>
  <c r="J203" i="6"/>
  <c r="I203" i="6"/>
  <c r="Q202" i="6"/>
  <c r="N202" i="6"/>
  <c r="O202" i="6" s="1"/>
  <c r="P202" i="6" s="1"/>
  <c r="J202" i="6"/>
  <c r="I202" i="6"/>
  <c r="Q201" i="6"/>
  <c r="N201" i="6"/>
  <c r="O201" i="6" s="1"/>
  <c r="P201" i="6" s="1"/>
  <c r="J201" i="6"/>
  <c r="I201" i="6"/>
  <c r="Q200" i="6"/>
  <c r="N200" i="6"/>
  <c r="O200" i="6" s="1"/>
  <c r="P200" i="6" s="1"/>
  <c r="J200" i="6"/>
  <c r="I200" i="6"/>
  <c r="Q199" i="6"/>
  <c r="N199" i="6"/>
  <c r="O199" i="6" s="1"/>
  <c r="P199" i="6" s="1"/>
  <c r="J199" i="6"/>
  <c r="I199" i="6"/>
  <c r="Q198" i="6"/>
  <c r="N198" i="6"/>
  <c r="O198" i="6" s="1"/>
  <c r="P198" i="6" s="1"/>
  <c r="J198" i="6"/>
  <c r="I198" i="6"/>
  <c r="Q197" i="6"/>
  <c r="N197" i="6"/>
  <c r="O197" i="6" s="1"/>
  <c r="P197" i="6" s="1"/>
  <c r="J197" i="6"/>
  <c r="I197" i="6"/>
  <c r="Q196" i="6"/>
  <c r="N196" i="6"/>
  <c r="O196" i="6" s="1"/>
  <c r="P196" i="6" s="1"/>
  <c r="J196" i="6"/>
  <c r="I196" i="6"/>
  <c r="Q195" i="6"/>
  <c r="N195" i="6"/>
  <c r="O195" i="6" s="1"/>
  <c r="P195" i="6" s="1"/>
  <c r="J195" i="6"/>
  <c r="I195" i="6"/>
  <c r="Q194" i="6"/>
  <c r="N194" i="6"/>
  <c r="O194" i="6" s="1"/>
  <c r="P194" i="6" s="1"/>
  <c r="J194" i="6"/>
  <c r="I194" i="6"/>
  <c r="Q193" i="6"/>
  <c r="N193" i="6"/>
  <c r="O193" i="6" s="1"/>
  <c r="P193" i="6" s="1"/>
  <c r="J193" i="6"/>
  <c r="I193" i="6"/>
  <c r="Q192" i="6"/>
  <c r="N192" i="6"/>
  <c r="O192" i="6" s="1"/>
  <c r="P192" i="6" s="1"/>
  <c r="J192" i="6"/>
  <c r="I192" i="6"/>
  <c r="Q191" i="6"/>
  <c r="N191" i="6"/>
  <c r="O191" i="6" s="1"/>
  <c r="P191" i="6" s="1"/>
  <c r="J191" i="6"/>
  <c r="I191" i="6"/>
  <c r="Q190" i="6"/>
  <c r="N190" i="6"/>
  <c r="O190" i="6" s="1"/>
  <c r="P190" i="6" s="1"/>
  <c r="J190" i="6"/>
  <c r="I190" i="6"/>
  <c r="Q189" i="6"/>
  <c r="N189" i="6"/>
  <c r="O189" i="6" s="1"/>
  <c r="P189" i="6" s="1"/>
  <c r="J189" i="6"/>
  <c r="I189" i="6"/>
  <c r="Q188" i="6"/>
  <c r="N188" i="6"/>
  <c r="O188" i="6" s="1"/>
  <c r="P188" i="6" s="1"/>
  <c r="J188" i="6"/>
  <c r="I188" i="6"/>
  <c r="Q187" i="6"/>
  <c r="N187" i="6"/>
  <c r="O187" i="6" s="1"/>
  <c r="P187" i="6" s="1"/>
  <c r="J187" i="6"/>
  <c r="I187" i="6"/>
  <c r="Q186" i="6"/>
  <c r="N186" i="6"/>
  <c r="O186" i="6" s="1"/>
  <c r="P186" i="6" s="1"/>
  <c r="J186" i="6"/>
  <c r="I186" i="6"/>
  <c r="Q185" i="6"/>
  <c r="N185" i="6"/>
  <c r="O185" i="6" s="1"/>
  <c r="P185" i="6" s="1"/>
  <c r="J185" i="6"/>
  <c r="I185" i="6"/>
  <c r="Q184" i="6"/>
  <c r="N184" i="6"/>
  <c r="O184" i="6" s="1"/>
  <c r="P184" i="6" s="1"/>
  <c r="J184" i="6"/>
  <c r="I184" i="6"/>
  <c r="Q183" i="6"/>
  <c r="N183" i="6"/>
  <c r="O183" i="6" s="1"/>
  <c r="P183" i="6" s="1"/>
  <c r="J183" i="6"/>
  <c r="I183" i="6"/>
  <c r="Q182" i="6"/>
  <c r="N182" i="6"/>
  <c r="O182" i="6" s="1"/>
  <c r="P182" i="6" s="1"/>
  <c r="J182" i="6"/>
  <c r="I182" i="6"/>
  <c r="Q181" i="6"/>
  <c r="N181" i="6"/>
  <c r="O181" i="6" s="1"/>
  <c r="P181" i="6" s="1"/>
  <c r="J181" i="6"/>
  <c r="I181" i="6"/>
  <c r="Q180" i="6"/>
  <c r="N180" i="6"/>
  <c r="O180" i="6" s="1"/>
  <c r="P180" i="6" s="1"/>
  <c r="J180" i="6"/>
  <c r="I180" i="6"/>
  <c r="Q179" i="6"/>
  <c r="N179" i="6"/>
  <c r="O179" i="6" s="1"/>
  <c r="P179" i="6" s="1"/>
  <c r="J179" i="6"/>
  <c r="I179" i="6"/>
  <c r="Q178" i="6"/>
  <c r="N178" i="6"/>
  <c r="O178" i="6" s="1"/>
  <c r="P178" i="6" s="1"/>
  <c r="J178" i="6"/>
  <c r="I178" i="6"/>
  <c r="Q177" i="6"/>
  <c r="N177" i="6"/>
  <c r="O177" i="6" s="1"/>
  <c r="P177" i="6" s="1"/>
  <c r="J177" i="6"/>
  <c r="I177" i="6"/>
  <c r="Q176" i="6"/>
  <c r="N176" i="6"/>
  <c r="O176" i="6" s="1"/>
  <c r="P176" i="6" s="1"/>
  <c r="J176" i="6"/>
  <c r="I176" i="6"/>
  <c r="Q175" i="6"/>
  <c r="N175" i="6"/>
  <c r="O175" i="6" s="1"/>
  <c r="P175" i="6" s="1"/>
  <c r="J175" i="6"/>
  <c r="I175" i="6"/>
  <c r="Q174" i="6"/>
  <c r="N174" i="6"/>
  <c r="O174" i="6" s="1"/>
  <c r="P174" i="6" s="1"/>
  <c r="J174" i="6"/>
  <c r="I174" i="6"/>
  <c r="Q173" i="6"/>
  <c r="N173" i="6"/>
  <c r="O173" i="6" s="1"/>
  <c r="P173" i="6" s="1"/>
  <c r="J173" i="6"/>
  <c r="I173" i="6"/>
  <c r="Q172" i="6"/>
  <c r="N172" i="6"/>
  <c r="O172" i="6" s="1"/>
  <c r="P172" i="6" s="1"/>
  <c r="J172" i="6"/>
  <c r="I172" i="6"/>
  <c r="Q171" i="6"/>
  <c r="N171" i="6"/>
  <c r="O171" i="6" s="1"/>
  <c r="P171" i="6" s="1"/>
  <c r="J171" i="6"/>
  <c r="I171" i="6"/>
  <c r="Q170" i="6"/>
  <c r="N170" i="6"/>
  <c r="O170" i="6" s="1"/>
  <c r="P170" i="6" s="1"/>
  <c r="J170" i="6"/>
  <c r="I170" i="6"/>
  <c r="Q169" i="6"/>
  <c r="N169" i="6"/>
  <c r="O169" i="6" s="1"/>
  <c r="P169" i="6" s="1"/>
  <c r="J169" i="6"/>
  <c r="I169" i="6"/>
  <c r="Q168" i="6"/>
  <c r="N168" i="6"/>
  <c r="O168" i="6" s="1"/>
  <c r="P168" i="6" s="1"/>
  <c r="J168" i="6"/>
  <c r="I168" i="6"/>
  <c r="Q167" i="6"/>
  <c r="N167" i="6"/>
  <c r="O167" i="6" s="1"/>
  <c r="P167" i="6" s="1"/>
  <c r="J167" i="6"/>
  <c r="I167" i="6"/>
  <c r="Q166" i="6"/>
  <c r="N166" i="6"/>
  <c r="O166" i="6" s="1"/>
  <c r="P166" i="6" s="1"/>
  <c r="J166" i="6"/>
  <c r="I166" i="6"/>
  <c r="Q165" i="6"/>
  <c r="N165" i="6"/>
  <c r="O165" i="6" s="1"/>
  <c r="P165" i="6" s="1"/>
  <c r="J165" i="6"/>
  <c r="I165" i="6"/>
  <c r="Q164" i="6"/>
  <c r="N164" i="6"/>
  <c r="O164" i="6" s="1"/>
  <c r="P164" i="6" s="1"/>
  <c r="J164" i="6"/>
  <c r="I164" i="6"/>
  <c r="Q163" i="6"/>
  <c r="N163" i="6"/>
  <c r="O163" i="6" s="1"/>
  <c r="P163" i="6" s="1"/>
  <c r="J163" i="6"/>
  <c r="I163" i="6"/>
  <c r="Q162" i="6"/>
  <c r="N162" i="6"/>
  <c r="O162" i="6" s="1"/>
  <c r="P162" i="6" s="1"/>
  <c r="J162" i="6"/>
  <c r="I162" i="6"/>
  <c r="Q161" i="6"/>
  <c r="N161" i="6"/>
  <c r="O161" i="6" s="1"/>
  <c r="P161" i="6" s="1"/>
  <c r="J161" i="6"/>
  <c r="I161" i="6"/>
  <c r="Q160" i="6"/>
  <c r="N160" i="6"/>
  <c r="O160" i="6" s="1"/>
  <c r="P160" i="6" s="1"/>
  <c r="J160" i="6"/>
  <c r="I160" i="6"/>
  <c r="Q159" i="6"/>
  <c r="N159" i="6"/>
  <c r="O159" i="6" s="1"/>
  <c r="P159" i="6" s="1"/>
  <c r="J159" i="6"/>
  <c r="I159" i="6"/>
  <c r="Q158" i="6"/>
  <c r="N158" i="6"/>
  <c r="O158" i="6" s="1"/>
  <c r="P158" i="6" s="1"/>
  <c r="J158" i="6"/>
  <c r="I158" i="6"/>
  <c r="Q157" i="6"/>
  <c r="N157" i="6"/>
  <c r="O157" i="6" s="1"/>
  <c r="P157" i="6" s="1"/>
  <c r="J157" i="6"/>
  <c r="I157" i="6"/>
  <c r="Q156" i="6"/>
  <c r="N156" i="6"/>
  <c r="O156" i="6" s="1"/>
  <c r="P156" i="6" s="1"/>
  <c r="J156" i="6"/>
  <c r="I156" i="6"/>
  <c r="Q155" i="6"/>
  <c r="N155" i="6"/>
  <c r="O155" i="6" s="1"/>
  <c r="P155" i="6" s="1"/>
  <c r="J155" i="6"/>
  <c r="I155" i="6"/>
  <c r="Q154" i="6"/>
  <c r="N154" i="6"/>
  <c r="O154" i="6" s="1"/>
  <c r="P154" i="6" s="1"/>
  <c r="J154" i="6"/>
  <c r="I154" i="6"/>
  <c r="Q153" i="6"/>
  <c r="N153" i="6"/>
  <c r="O153" i="6" s="1"/>
  <c r="P153" i="6" s="1"/>
  <c r="J153" i="6"/>
  <c r="I153" i="6"/>
  <c r="Q152" i="6"/>
  <c r="N152" i="6"/>
  <c r="O152" i="6" s="1"/>
  <c r="P152" i="6" s="1"/>
  <c r="J152" i="6"/>
  <c r="I152" i="6"/>
  <c r="Q151" i="6"/>
  <c r="N151" i="6"/>
  <c r="O151" i="6" s="1"/>
  <c r="P151" i="6" s="1"/>
  <c r="J151" i="6"/>
  <c r="I151" i="6"/>
  <c r="Q150" i="6"/>
  <c r="N150" i="6"/>
  <c r="O150" i="6" s="1"/>
  <c r="P150" i="6" s="1"/>
  <c r="J150" i="6"/>
  <c r="I150" i="6"/>
  <c r="Q149" i="6"/>
  <c r="N149" i="6"/>
  <c r="O149" i="6" s="1"/>
  <c r="P149" i="6" s="1"/>
  <c r="J149" i="6"/>
  <c r="I149" i="6"/>
  <c r="Q148" i="6"/>
  <c r="N148" i="6"/>
  <c r="O148" i="6" s="1"/>
  <c r="P148" i="6" s="1"/>
  <c r="J148" i="6"/>
  <c r="I148" i="6"/>
  <c r="Q147" i="6"/>
  <c r="N147" i="6"/>
  <c r="O147" i="6" s="1"/>
  <c r="P147" i="6" s="1"/>
  <c r="J147" i="6"/>
  <c r="I147" i="6"/>
  <c r="Q146" i="6"/>
  <c r="N146" i="6"/>
  <c r="O146" i="6" s="1"/>
  <c r="P146" i="6" s="1"/>
  <c r="J146" i="6"/>
  <c r="I146" i="6"/>
  <c r="Q145" i="6"/>
  <c r="N145" i="6"/>
  <c r="O145" i="6" s="1"/>
  <c r="P145" i="6" s="1"/>
  <c r="J145" i="6"/>
  <c r="I145" i="6"/>
  <c r="Q144" i="6"/>
  <c r="N144" i="6"/>
  <c r="O144" i="6" s="1"/>
  <c r="P144" i="6" s="1"/>
  <c r="J144" i="6"/>
  <c r="I144" i="6"/>
  <c r="Q143" i="6"/>
  <c r="N143" i="6"/>
  <c r="O143" i="6" s="1"/>
  <c r="P143" i="6" s="1"/>
  <c r="J143" i="6"/>
  <c r="I143" i="6"/>
  <c r="Q142" i="6"/>
  <c r="N142" i="6"/>
  <c r="O142" i="6" s="1"/>
  <c r="P142" i="6" s="1"/>
  <c r="J142" i="6"/>
  <c r="I142" i="6"/>
  <c r="Q141" i="6"/>
  <c r="N141" i="6"/>
  <c r="O141" i="6" s="1"/>
  <c r="P141" i="6" s="1"/>
  <c r="J141" i="6"/>
  <c r="I141" i="6"/>
  <c r="Q140" i="6"/>
  <c r="N140" i="6"/>
  <c r="O140" i="6" s="1"/>
  <c r="P140" i="6" s="1"/>
  <c r="J140" i="6"/>
  <c r="I140" i="6"/>
  <c r="Q139" i="6"/>
  <c r="N139" i="6"/>
  <c r="O139" i="6" s="1"/>
  <c r="P139" i="6" s="1"/>
  <c r="J139" i="6"/>
  <c r="I139" i="6"/>
  <c r="Q138" i="6"/>
  <c r="N138" i="6"/>
  <c r="O138" i="6" s="1"/>
  <c r="P138" i="6" s="1"/>
  <c r="J138" i="6"/>
  <c r="I138" i="6"/>
  <c r="Q137" i="6"/>
  <c r="N137" i="6"/>
  <c r="O137" i="6" s="1"/>
  <c r="P137" i="6" s="1"/>
  <c r="J137" i="6"/>
  <c r="I137" i="6"/>
  <c r="Q136" i="6"/>
  <c r="N136" i="6"/>
  <c r="O136" i="6" s="1"/>
  <c r="P136" i="6" s="1"/>
  <c r="J136" i="6"/>
  <c r="I136" i="6"/>
  <c r="Q135" i="6"/>
  <c r="N135" i="6"/>
  <c r="O135" i="6" s="1"/>
  <c r="P135" i="6" s="1"/>
  <c r="J135" i="6"/>
  <c r="I135" i="6"/>
  <c r="Q134" i="6"/>
  <c r="N134" i="6"/>
  <c r="O134" i="6" s="1"/>
  <c r="P134" i="6" s="1"/>
  <c r="J134" i="6"/>
  <c r="I134" i="6"/>
  <c r="Q133" i="6"/>
  <c r="N133" i="6"/>
  <c r="O133" i="6" s="1"/>
  <c r="P133" i="6" s="1"/>
  <c r="J133" i="6"/>
  <c r="I133" i="6"/>
  <c r="Q132" i="6"/>
  <c r="N132" i="6"/>
  <c r="O132" i="6" s="1"/>
  <c r="P132" i="6" s="1"/>
  <c r="J132" i="6"/>
  <c r="I132" i="6"/>
  <c r="Q131" i="6"/>
  <c r="N131" i="6"/>
  <c r="O131" i="6" s="1"/>
  <c r="P131" i="6" s="1"/>
  <c r="J131" i="6"/>
  <c r="I131" i="6"/>
  <c r="Q130" i="6"/>
  <c r="N130" i="6"/>
  <c r="O130" i="6" s="1"/>
  <c r="P130" i="6" s="1"/>
  <c r="J130" i="6"/>
  <c r="I130" i="6"/>
  <c r="Q129" i="6"/>
  <c r="N129" i="6"/>
  <c r="O129" i="6" s="1"/>
  <c r="P129" i="6" s="1"/>
  <c r="J129" i="6"/>
  <c r="I129" i="6"/>
  <c r="Q128" i="6"/>
  <c r="N128" i="6"/>
  <c r="O128" i="6" s="1"/>
  <c r="P128" i="6" s="1"/>
  <c r="J128" i="6"/>
  <c r="I128" i="6"/>
  <c r="Q127" i="6"/>
  <c r="N127" i="6"/>
  <c r="O127" i="6" s="1"/>
  <c r="P127" i="6" s="1"/>
  <c r="J127" i="6"/>
  <c r="I127" i="6"/>
  <c r="Q126" i="6"/>
  <c r="N126" i="6"/>
  <c r="O126" i="6" s="1"/>
  <c r="P126" i="6" s="1"/>
  <c r="J126" i="6"/>
  <c r="I126" i="6"/>
  <c r="Q125" i="6"/>
  <c r="N125" i="6"/>
  <c r="O125" i="6" s="1"/>
  <c r="P125" i="6" s="1"/>
  <c r="J125" i="6"/>
  <c r="I125" i="6"/>
  <c r="Q124" i="6"/>
  <c r="N124" i="6"/>
  <c r="O124" i="6" s="1"/>
  <c r="P124" i="6" s="1"/>
  <c r="J124" i="6"/>
  <c r="I124" i="6"/>
  <c r="Q123" i="6"/>
  <c r="N123" i="6"/>
  <c r="O123" i="6" s="1"/>
  <c r="P123" i="6" s="1"/>
  <c r="J123" i="6"/>
  <c r="I123" i="6"/>
  <c r="Q122" i="6"/>
  <c r="N122" i="6"/>
  <c r="O122" i="6" s="1"/>
  <c r="P122" i="6" s="1"/>
  <c r="J122" i="6"/>
  <c r="I122" i="6"/>
  <c r="Q121" i="6"/>
  <c r="N121" i="6"/>
  <c r="O121" i="6" s="1"/>
  <c r="P121" i="6" s="1"/>
  <c r="J121" i="6"/>
  <c r="I121" i="6"/>
  <c r="Q120" i="6"/>
  <c r="N120" i="6"/>
  <c r="O120" i="6" s="1"/>
  <c r="P120" i="6" s="1"/>
  <c r="J120" i="6"/>
  <c r="I120" i="6"/>
  <c r="Q119" i="6"/>
  <c r="N119" i="6"/>
  <c r="O119" i="6" s="1"/>
  <c r="P119" i="6" s="1"/>
  <c r="J119" i="6"/>
  <c r="I119" i="6"/>
  <c r="Q118" i="6"/>
  <c r="N118" i="6"/>
  <c r="O118" i="6" s="1"/>
  <c r="P118" i="6" s="1"/>
  <c r="J118" i="6"/>
  <c r="I118" i="6"/>
  <c r="Q117" i="6"/>
  <c r="N117" i="6"/>
  <c r="O117" i="6" s="1"/>
  <c r="P117" i="6" s="1"/>
  <c r="J117" i="6"/>
  <c r="I117" i="6"/>
  <c r="Q116" i="6"/>
  <c r="N116" i="6"/>
  <c r="O116" i="6" s="1"/>
  <c r="P116" i="6" s="1"/>
  <c r="J116" i="6"/>
  <c r="I116" i="6"/>
  <c r="Q115" i="6"/>
  <c r="N115" i="6"/>
  <c r="O115" i="6" s="1"/>
  <c r="P115" i="6" s="1"/>
  <c r="J115" i="6"/>
  <c r="I115" i="6"/>
  <c r="Q114" i="6"/>
  <c r="N114" i="6"/>
  <c r="O114" i="6" s="1"/>
  <c r="P114" i="6" s="1"/>
  <c r="J114" i="6"/>
  <c r="I114" i="6"/>
  <c r="Q113" i="6"/>
  <c r="N113" i="6"/>
  <c r="O113" i="6" s="1"/>
  <c r="P113" i="6" s="1"/>
  <c r="J113" i="6"/>
  <c r="I113" i="6"/>
  <c r="Q112" i="6"/>
  <c r="N112" i="6"/>
  <c r="O112" i="6" s="1"/>
  <c r="P112" i="6" s="1"/>
  <c r="J112" i="6"/>
  <c r="I112" i="6"/>
  <c r="Q111" i="6"/>
  <c r="N111" i="6"/>
  <c r="O111" i="6" s="1"/>
  <c r="P111" i="6" s="1"/>
  <c r="J111" i="6"/>
  <c r="I111" i="6"/>
  <c r="Q110" i="6"/>
  <c r="N110" i="6"/>
  <c r="O110" i="6" s="1"/>
  <c r="P110" i="6" s="1"/>
  <c r="J110" i="6"/>
  <c r="I110" i="6"/>
  <c r="Q109" i="6"/>
  <c r="N109" i="6"/>
  <c r="O109" i="6" s="1"/>
  <c r="P109" i="6" s="1"/>
  <c r="J109" i="6"/>
  <c r="I109" i="6"/>
  <c r="Q108" i="6"/>
  <c r="N108" i="6"/>
  <c r="O108" i="6" s="1"/>
  <c r="P108" i="6" s="1"/>
  <c r="J108" i="6"/>
  <c r="I108" i="6"/>
  <c r="Q107" i="6"/>
  <c r="N107" i="6"/>
  <c r="O107" i="6" s="1"/>
  <c r="P107" i="6" s="1"/>
  <c r="J107" i="6"/>
  <c r="I107" i="6"/>
  <c r="Q106" i="6"/>
  <c r="N106" i="6"/>
  <c r="O106" i="6" s="1"/>
  <c r="P106" i="6" s="1"/>
  <c r="J106" i="6"/>
  <c r="I106" i="6"/>
  <c r="Q105" i="6"/>
  <c r="N105" i="6"/>
  <c r="O105" i="6" s="1"/>
  <c r="P105" i="6" s="1"/>
  <c r="J105" i="6"/>
  <c r="I105" i="6"/>
  <c r="Q104" i="6"/>
  <c r="N104" i="6"/>
  <c r="O104" i="6" s="1"/>
  <c r="P104" i="6" s="1"/>
  <c r="J104" i="6"/>
  <c r="I104" i="6"/>
  <c r="Q103" i="6"/>
  <c r="N103" i="6"/>
  <c r="O103" i="6" s="1"/>
  <c r="P103" i="6" s="1"/>
  <c r="J103" i="6"/>
  <c r="I103" i="6"/>
  <c r="Q102" i="6"/>
  <c r="N102" i="6"/>
  <c r="O102" i="6" s="1"/>
  <c r="P102" i="6" s="1"/>
  <c r="J102" i="6"/>
  <c r="I102" i="6"/>
  <c r="Q101" i="6"/>
  <c r="N101" i="6"/>
  <c r="O101" i="6" s="1"/>
  <c r="P101" i="6" s="1"/>
  <c r="J101" i="6"/>
  <c r="I101" i="6"/>
  <c r="Q100" i="6"/>
  <c r="N100" i="6"/>
  <c r="O100" i="6" s="1"/>
  <c r="P100" i="6" s="1"/>
  <c r="J100" i="6"/>
  <c r="I100" i="6"/>
  <c r="Q99" i="6"/>
  <c r="N99" i="6"/>
  <c r="O99" i="6" s="1"/>
  <c r="P99" i="6" s="1"/>
  <c r="J99" i="6"/>
  <c r="I99" i="6"/>
  <c r="Q98" i="6"/>
  <c r="N98" i="6"/>
  <c r="O98" i="6" s="1"/>
  <c r="P98" i="6" s="1"/>
  <c r="J98" i="6"/>
  <c r="I98" i="6"/>
  <c r="Q97" i="6"/>
  <c r="N97" i="6"/>
  <c r="O97" i="6" s="1"/>
  <c r="P97" i="6" s="1"/>
  <c r="J97" i="6"/>
  <c r="I97" i="6"/>
  <c r="Q96" i="6"/>
  <c r="N96" i="6"/>
  <c r="O96" i="6" s="1"/>
  <c r="P96" i="6" s="1"/>
  <c r="J96" i="6"/>
  <c r="I96" i="6"/>
  <c r="Q95" i="6"/>
  <c r="N95" i="6"/>
  <c r="O95" i="6" s="1"/>
  <c r="P95" i="6" s="1"/>
  <c r="J95" i="6"/>
  <c r="I95" i="6"/>
  <c r="Q94" i="6"/>
  <c r="N94" i="6"/>
  <c r="O94" i="6" s="1"/>
  <c r="P94" i="6" s="1"/>
  <c r="J94" i="6"/>
  <c r="I94" i="6"/>
  <c r="Q93" i="6"/>
  <c r="N93" i="6"/>
  <c r="O93" i="6" s="1"/>
  <c r="P93" i="6" s="1"/>
  <c r="J93" i="6"/>
  <c r="I93" i="6"/>
  <c r="Q92" i="6"/>
  <c r="N92" i="6"/>
  <c r="O92" i="6" s="1"/>
  <c r="P92" i="6" s="1"/>
  <c r="J92" i="6"/>
  <c r="I92" i="6"/>
  <c r="Q91" i="6"/>
  <c r="N91" i="6"/>
  <c r="O91" i="6" s="1"/>
  <c r="P91" i="6" s="1"/>
  <c r="J91" i="6"/>
  <c r="I91" i="6"/>
  <c r="Q90" i="6"/>
  <c r="N90" i="6"/>
  <c r="O90" i="6" s="1"/>
  <c r="P90" i="6" s="1"/>
  <c r="J90" i="6"/>
  <c r="I90" i="6"/>
  <c r="Q89" i="6"/>
  <c r="N89" i="6"/>
  <c r="O89" i="6" s="1"/>
  <c r="P89" i="6" s="1"/>
  <c r="J89" i="6"/>
  <c r="I89" i="6"/>
  <c r="Q88" i="6"/>
  <c r="N88" i="6"/>
  <c r="O88" i="6" s="1"/>
  <c r="P88" i="6" s="1"/>
  <c r="J88" i="6"/>
  <c r="I88" i="6"/>
  <c r="Q87" i="6"/>
  <c r="N87" i="6"/>
  <c r="O87" i="6" s="1"/>
  <c r="P87" i="6" s="1"/>
  <c r="J87" i="6"/>
  <c r="I87" i="6"/>
  <c r="Q86" i="6"/>
  <c r="N86" i="6"/>
  <c r="O86" i="6" s="1"/>
  <c r="P86" i="6" s="1"/>
  <c r="J86" i="6"/>
  <c r="I86" i="6"/>
  <c r="Q85" i="6"/>
  <c r="N85" i="6"/>
  <c r="O85" i="6" s="1"/>
  <c r="P85" i="6" s="1"/>
  <c r="J85" i="6"/>
  <c r="I85" i="6"/>
  <c r="Q84" i="6"/>
  <c r="N84" i="6"/>
  <c r="O84" i="6" s="1"/>
  <c r="P84" i="6" s="1"/>
  <c r="J84" i="6"/>
  <c r="I84" i="6"/>
  <c r="Q83" i="6"/>
  <c r="N83" i="6"/>
  <c r="O83" i="6" s="1"/>
  <c r="P83" i="6" s="1"/>
  <c r="J83" i="6"/>
  <c r="I83" i="6"/>
  <c r="Q82" i="6"/>
  <c r="N82" i="6"/>
  <c r="O82" i="6" s="1"/>
  <c r="P82" i="6" s="1"/>
  <c r="J82" i="6"/>
  <c r="I82" i="6"/>
  <c r="Q81" i="6"/>
  <c r="N81" i="6"/>
  <c r="O81" i="6" s="1"/>
  <c r="P81" i="6" s="1"/>
  <c r="J81" i="6"/>
  <c r="I81" i="6"/>
  <c r="Q80" i="6"/>
  <c r="N80" i="6"/>
  <c r="O80" i="6" s="1"/>
  <c r="P80" i="6" s="1"/>
  <c r="J80" i="6"/>
  <c r="I80" i="6"/>
  <c r="Q79" i="6"/>
  <c r="N79" i="6"/>
  <c r="O79" i="6" s="1"/>
  <c r="P79" i="6" s="1"/>
  <c r="J79" i="6"/>
  <c r="I79" i="6"/>
  <c r="Q78" i="6"/>
  <c r="N78" i="6"/>
  <c r="O78" i="6" s="1"/>
  <c r="P78" i="6" s="1"/>
  <c r="J78" i="6"/>
  <c r="I78" i="6"/>
  <c r="Q77" i="6"/>
  <c r="N77" i="6"/>
  <c r="O77" i="6" s="1"/>
  <c r="P77" i="6" s="1"/>
  <c r="J77" i="6"/>
  <c r="I77" i="6"/>
  <c r="Q76" i="6"/>
  <c r="N76" i="6"/>
  <c r="O76" i="6" s="1"/>
  <c r="P76" i="6" s="1"/>
  <c r="J76" i="6"/>
  <c r="I76" i="6"/>
  <c r="Q75" i="6"/>
  <c r="N75" i="6"/>
  <c r="O75" i="6" s="1"/>
  <c r="P75" i="6" s="1"/>
  <c r="J75" i="6"/>
  <c r="I75" i="6"/>
  <c r="Q74" i="6"/>
  <c r="N74" i="6"/>
  <c r="O74" i="6" s="1"/>
  <c r="P74" i="6" s="1"/>
  <c r="J74" i="6"/>
  <c r="I74" i="6"/>
  <c r="Q73" i="6"/>
  <c r="N73" i="6"/>
  <c r="O73" i="6" s="1"/>
  <c r="P73" i="6" s="1"/>
  <c r="J73" i="6"/>
  <c r="I73" i="6"/>
  <c r="Q72" i="6"/>
  <c r="N72" i="6"/>
  <c r="O72" i="6" s="1"/>
  <c r="P72" i="6" s="1"/>
  <c r="J72" i="6"/>
  <c r="I72" i="6"/>
  <c r="Q71" i="6"/>
  <c r="N71" i="6"/>
  <c r="O71" i="6" s="1"/>
  <c r="P71" i="6" s="1"/>
  <c r="J71" i="6"/>
  <c r="I71" i="6"/>
  <c r="Q70" i="6"/>
  <c r="N70" i="6"/>
  <c r="O70" i="6" s="1"/>
  <c r="P70" i="6" s="1"/>
  <c r="J70" i="6"/>
  <c r="I70" i="6"/>
  <c r="Q69" i="6"/>
  <c r="N69" i="6"/>
  <c r="O69" i="6" s="1"/>
  <c r="P69" i="6" s="1"/>
  <c r="J69" i="6"/>
  <c r="I69" i="6"/>
  <c r="Q68" i="6"/>
  <c r="N68" i="6"/>
  <c r="O68" i="6" s="1"/>
  <c r="P68" i="6" s="1"/>
  <c r="J68" i="6"/>
  <c r="I68" i="6"/>
  <c r="Q67" i="6"/>
  <c r="N67" i="6"/>
  <c r="O67" i="6" s="1"/>
  <c r="P67" i="6" s="1"/>
  <c r="J67" i="6"/>
  <c r="I67" i="6"/>
  <c r="Q66" i="6"/>
  <c r="N66" i="6"/>
  <c r="O66" i="6" s="1"/>
  <c r="P66" i="6" s="1"/>
  <c r="J66" i="6"/>
  <c r="I66" i="6"/>
  <c r="Q65" i="6"/>
  <c r="N65" i="6"/>
  <c r="O65" i="6" s="1"/>
  <c r="P65" i="6" s="1"/>
  <c r="J65" i="6"/>
  <c r="I65" i="6"/>
  <c r="Q64" i="6"/>
  <c r="N64" i="6"/>
  <c r="O64" i="6" s="1"/>
  <c r="P64" i="6" s="1"/>
  <c r="J64" i="6"/>
  <c r="I64" i="6"/>
  <c r="Q63" i="6"/>
  <c r="N63" i="6"/>
  <c r="O63" i="6" s="1"/>
  <c r="P63" i="6" s="1"/>
  <c r="J63" i="6"/>
  <c r="I63" i="6"/>
  <c r="Q62" i="6"/>
  <c r="N62" i="6"/>
  <c r="O62" i="6" s="1"/>
  <c r="P62" i="6" s="1"/>
  <c r="J62" i="6"/>
  <c r="I62" i="6"/>
  <c r="Q61" i="6"/>
  <c r="N61" i="6"/>
  <c r="O61" i="6" s="1"/>
  <c r="P61" i="6" s="1"/>
  <c r="J61" i="6"/>
  <c r="I61" i="6"/>
  <c r="Q60" i="6"/>
  <c r="N60" i="6"/>
  <c r="O60" i="6" s="1"/>
  <c r="P60" i="6" s="1"/>
  <c r="J60" i="6"/>
  <c r="I60" i="6"/>
  <c r="Q59" i="6"/>
  <c r="N59" i="6"/>
  <c r="O59" i="6" s="1"/>
  <c r="P59" i="6" s="1"/>
  <c r="J59" i="6"/>
  <c r="I59" i="6"/>
  <c r="Q58" i="6"/>
  <c r="N58" i="6"/>
  <c r="O58" i="6" s="1"/>
  <c r="P58" i="6" s="1"/>
  <c r="J58" i="6"/>
  <c r="I58" i="6"/>
  <c r="Q57" i="6"/>
  <c r="N57" i="6"/>
  <c r="O57" i="6" s="1"/>
  <c r="P57" i="6" s="1"/>
  <c r="J57" i="6"/>
  <c r="I57" i="6"/>
  <c r="Q56" i="6"/>
  <c r="N56" i="6"/>
  <c r="O56" i="6" s="1"/>
  <c r="P56" i="6" s="1"/>
  <c r="J56" i="6"/>
  <c r="I56" i="6"/>
  <c r="Q55" i="6"/>
  <c r="N55" i="6"/>
  <c r="O55" i="6" s="1"/>
  <c r="P55" i="6" s="1"/>
  <c r="J55" i="6"/>
  <c r="I55" i="6"/>
  <c r="Q54" i="6"/>
  <c r="N54" i="6"/>
  <c r="O54" i="6" s="1"/>
  <c r="P54" i="6" s="1"/>
  <c r="J54" i="6"/>
  <c r="I54" i="6"/>
  <c r="Q53" i="6"/>
  <c r="N53" i="6"/>
  <c r="O53" i="6" s="1"/>
  <c r="P53" i="6" s="1"/>
  <c r="J53" i="6"/>
  <c r="I53" i="6"/>
  <c r="Q52" i="6"/>
  <c r="N52" i="6"/>
  <c r="O52" i="6" s="1"/>
  <c r="P52" i="6" s="1"/>
  <c r="J52" i="6"/>
  <c r="I52" i="6"/>
  <c r="Q51" i="6"/>
  <c r="N51" i="6"/>
  <c r="O51" i="6" s="1"/>
  <c r="P51" i="6" s="1"/>
  <c r="J51" i="6"/>
  <c r="I51" i="6"/>
  <c r="Q50" i="6"/>
  <c r="N50" i="6"/>
  <c r="O50" i="6" s="1"/>
  <c r="P50" i="6" s="1"/>
  <c r="J50" i="6"/>
  <c r="I50" i="6"/>
  <c r="Q49" i="6"/>
  <c r="N49" i="6"/>
  <c r="O49" i="6" s="1"/>
  <c r="P49" i="6" s="1"/>
  <c r="J49" i="6"/>
  <c r="I49" i="6"/>
  <c r="Q48" i="6"/>
  <c r="N48" i="6"/>
  <c r="O48" i="6" s="1"/>
  <c r="P48" i="6" s="1"/>
  <c r="J48" i="6"/>
  <c r="I48" i="6"/>
  <c r="Q47" i="6"/>
  <c r="N47" i="6"/>
  <c r="O47" i="6" s="1"/>
  <c r="P47" i="6" s="1"/>
  <c r="J47" i="6"/>
  <c r="I47" i="6"/>
  <c r="Q46" i="6"/>
  <c r="N46" i="6"/>
  <c r="O46" i="6" s="1"/>
  <c r="P46" i="6" s="1"/>
  <c r="J46" i="6"/>
  <c r="I46" i="6"/>
  <c r="Q45" i="6"/>
  <c r="N45" i="6"/>
  <c r="O45" i="6" s="1"/>
  <c r="P45" i="6" s="1"/>
  <c r="J45" i="6"/>
  <c r="I45" i="6"/>
  <c r="Q44" i="6"/>
  <c r="N44" i="6"/>
  <c r="O44" i="6" s="1"/>
  <c r="P44" i="6" s="1"/>
  <c r="J44" i="6"/>
  <c r="I44" i="6"/>
  <c r="Q43" i="6"/>
  <c r="N43" i="6"/>
  <c r="O43" i="6" s="1"/>
  <c r="P43" i="6" s="1"/>
  <c r="J43" i="6"/>
  <c r="I43" i="6"/>
  <c r="Q42" i="6"/>
  <c r="N42" i="6"/>
  <c r="O42" i="6" s="1"/>
  <c r="P42" i="6" s="1"/>
  <c r="J42" i="6"/>
  <c r="I42" i="6"/>
  <c r="Q41" i="6"/>
  <c r="N41" i="6"/>
  <c r="O41" i="6" s="1"/>
  <c r="P41" i="6" s="1"/>
  <c r="J41" i="6"/>
  <c r="I41" i="6"/>
  <c r="Q40" i="6"/>
  <c r="N40" i="6"/>
  <c r="O40" i="6" s="1"/>
  <c r="P40" i="6" s="1"/>
  <c r="J40" i="6"/>
  <c r="I40" i="6"/>
  <c r="Q39" i="6"/>
  <c r="N39" i="6"/>
  <c r="O39" i="6" s="1"/>
  <c r="P39" i="6" s="1"/>
  <c r="J39" i="6"/>
  <c r="I39" i="6"/>
  <c r="Q38" i="6"/>
  <c r="N38" i="6"/>
  <c r="O38" i="6" s="1"/>
  <c r="P38" i="6" s="1"/>
  <c r="J38" i="6"/>
  <c r="I38" i="6"/>
  <c r="Q37" i="6"/>
  <c r="N37" i="6"/>
  <c r="O37" i="6" s="1"/>
  <c r="P37" i="6" s="1"/>
  <c r="J37" i="6"/>
  <c r="I37" i="6"/>
  <c r="Q36" i="6"/>
  <c r="N36" i="6"/>
  <c r="O36" i="6" s="1"/>
  <c r="P36" i="6" s="1"/>
  <c r="J36" i="6"/>
  <c r="I36" i="6"/>
  <c r="Q35" i="6"/>
  <c r="N35" i="6"/>
  <c r="O35" i="6" s="1"/>
  <c r="P35" i="6" s="1"/>
  <c r="J35" i="6"/>
  <c r="I35" i="6"/>
  <c r="Q34" i="6"/>
  <c r="N34" i="6"/>
  <c r="O34" i="6" s="1"/>
  <c r="P34" i="6" s="1"/>
  <c r="J34" i="6"/>
  <c r="I34" i="6"/>
  <c r="Q33" i="6"/>
  <c r="N33" i="6"/>
  <c r="O33" i="6" s="1"/>
  <c r="P33" i="6" s="1"/>
  <c r="J33" i="6"/>
  <c r="I33" i="6"/>
  <c r="Q32" i="6"/>
  <c r="N32" i="6"/>
  <c r="O32" i="6" s="1"/>
  <c r="P32" i="6" s="1"/>
  <c r="J32" i="6"/>
  <c r="I32" i="6"/>
  <c r="Q31" i="6"/>
  <c r="N31" i="6"/>
  <c r="O31" i="6" s="1"/>
  <c r="P31" i="6" s="1"/>
  <c r="J31" i="6"/>
  <c r="I31" i="6"/>
  <c r="Q30" i="6"/>
  <c r="N30" i="6"/>
  <c r="O30" i="6" s="1"/>
  <c r="P30" i="6" s="1"/>
  <c r="J30" i="6"/>
  <c r="I30" i="6"/>
  <c r="Q29" i="6"/>
  <c r="N29" i="6"/>
  <c r="O29" i="6" s="1"/>
  <c r="P29" i="6" s="1"/>
  <c r="J29" i="6"/>
  <c r="I29" i="6"/>
  <c r="Q28" i="6"/>
  <c r="N28" i="6"/>
  <c r="O28" i="6" s="1"/>
  <c r="P28" i="6" s="1"/>
  <c r="J28" i="6"/>
  <c r="I28" i="6"/>
  <c r="Q27" i="6"/>
  <c r="N27" i="6"/>
  <c r="O27" i="6" s="1"/>
  <c r="P27" i="6" s="1"/>
  <c r="J27" i="6"/>
  <c r="I27" i="6"/>
  <c r="Q26" i="6"/>
  <c r="N26" i="6"/>
  <c r="O26" i="6" s="1"/>
  <c r="P26" i="6" s="1"/>
  <c r="J26" i="6"/>
  <c r="I26" i="6"/>
  <c r="Q25" i="6"/>
  <c r="N25" i="6"/>
  <c r="O25" i="6" s="1"/>
  <c r="P25" i="6" s="1"/>
  <c r="J25" i="6"/>
  <c r="I25" i="6"/>
  <c r="Q24" i="6"/>
  <c r="N24" i="6"/>
  <c r="O24" i="6" s="1"/>
  <c r="P24" i="6" s="1"/>
  <c r="J24" i="6"/>
  <c r="I24" i="6"/>
  <c r="Q23" i="6"/>
  <c r="N23" i="6"/>
  <c r="O23" i="6" s="1"/>
  <c r="P23" i="6" s="1"/>
  <c r="J23" i="6"/>
  <c r="I23" i="6"/>
  <c r="Q22" i="6"/>
  <c r="N22" i="6"/>
  <c r="O22" i="6" s="1"/>
  <c r="P22" i="6" s="1"/>
  <c r="J22" i="6"/>
  <c r="I22" i="6"/>
  <c r="Q21" i="6"/>
  <c r="N21" i="6"/>
  <c r="O21" i="6" s="1"/>
  <c r="P21" i="6" s="1"/>
  <c r="J21" i="6"/>
  <c r="I21" i="6"/>
  <c r="Q20" i="6"/>
  <c r="N20" i="6"/>
  <c r="O20" i="6" s="1"/>
  <c r="P20" i="6" s="1"/>
  <c r="J20" i="6"/>
  <c r="I20" i="6"/>
  <c r="Q19" i="6"/>
  <c r="N19" i="6"/>
  <c r="O19" i="6" s="1"/>
  <c r="P19" i="6" s="1"/>
  <c r="J19" i="6"/>
  <c r="I19" i="6"/>
  <c r="Q18" i="6"/>
  <c r="N18" i="6"/>
  <c r="O18" i="6" s="1"/>
  <c r="P18" i="6" s="1"/>
  <c r="J18" i="6"/>
  <c r="I18" i="6"/>
  <c r="Q17" i="6"/>
  <c r="N17" i="6"/>
  <c r="O17" i="6" s="1"/>
  <c r="P17" i="6" s="1"/>
  <c r="J17" i="6"/>
  <c r="I17" i="6"/>
  <c r="Q16" i="6"/>
  <c r="N16" i="6"/>
  <c r="O16" i="6" s="1"/>
  <c r="P16" i="6" s="1"/>
  <c r="J16" i="6"/>
  <c r="I16" i="6"/>
  <c r="Q15" i="6"/>
  <c r="N15" i="6"/>
  <c r="O15" i="6" s="1"/>
  <c r="P15" i="6" s="1"/>
  <c r="J15" i="6"/>
  <c r="I15" i="6"/>
  <c r="Q14" i="6"/>
  <c r="N14" i="6"/>
  <c r="O14" i="6" s="1"/>
  <c r="P14" i="6" s="1"/>
  <c r="J14" i="6"/>
  <c r="I14" i="6"/>
  <c r="X8" i="6" s="1"/>
  <c r="Q13" i="6"/>
  <c r="N13" i="6"/>
  <c r="O13" i="6" s="1"/>
  <c r="P13" i="6" s="1"/>
  <c r="J13" i="6"/>
  <c r="I13" i="6"/>
  <c r="X7" i="6" s="1"/>
  <c r="Q12" i="6"/>
  <c r="N12" i="6"/>
  <c r="O12" i="6" s="1"/>
  <c r="P12" i="6" s="1"/>
  <c r="J12" i="6"/>
  <c r="I12" i="6"/>
  <c r="X6" i="6" s="1"/>
  <c r="Q11" i="6"/>
  <c r="N11" i="6"/>
  <c r="O11" i="6" s="1"/>
  <c r="P11" i="6" s="1"/>
  <c r="J11" i="6"/>
  <c r="I11" i="6"/>
  <c r="X5" i="6" s="1"/>
  <c r="Q10" i="6"/>
  <c r="N10" i="6"/>
  <c r="O10" i="6" s="1"/>
  <c r="P10" i="6" s="1"/>
  <c r="J10" i="6"/>
  <c r="I10" i="6"/>
  <c r="Q9" i="6"/>
  <c r="N9" i="6"/>
  <c r="O9" i="6" s="1"/>
  <c r="P9" i="6" s="1"/>
  <c r="J9" i="6"/>
  <c r="I9" i="6"/>
  <c r="Q8" i="6"/>
  <c r="N8" i="6"/>
  <c r="O8" i="6" s="1"/>
  <c r="P8" i="6" s="1"/>
  <c r="J8" i="6"/>
  <c r="I8" i="6"/>
  <c r="Q7" i="6"/>
  <c r="N7" i="6"/>
  <c r="O7" i="6" s="1"/>
  <c r="P7" i="6" s="1"/>
  <c r="J7" i="6"/>
  <c r="I7" i="6"/>
  <c r="Q6" i="6"/>
  <c r="N6" i="6"/>
  <c r="O6" i="6" s="1"/>
  <c r="P6" i="6" s="1"/>
  <c r="J6" i="6"/>
  <c r="I6" i="6"/>
  <c r="Q5" i="6"/>
  <c r="N5" i="6"/>
  <c r="O5" i="6" s="1"/>
  <c r="P5" i="6" s="1"/>
  <c r="J5" i="6"/>
  <c r="I5" i="6"/>
  <c r="Q4" i="6"/>
  <c r="N4" i="6"/>
  <c r="O4" i="6" s="1"/>
  <c r="P4" i="6" s="1"/>
  <c r="J4" i="6"/>
  <c r="I4" i="6"/>
  <c r="Q3" i="6"/>
  <c r="N3" i="6"/>
  <c r="O3" i="6" s="1"/>
  <c r="P3" i="6" s="1"/>
  <c r="J3" i="6"/>
  <c r="I3" i="6"/>
  <c r="Q2" i="6"/>
  <c r="N2" i="6"/>
  <c r="O2" i="6" s="1"/>
  <c r="P2" i="6" s="1"/>
  <c r="J2" i="6"/>
  <c r="I2" i="6"/>
  <c r="V1641" i="16"/>
  <c r="U1641" i="16"/>
  <c r="S1641" i="16"/>
  <c r="T1641" i="16" s="1"/>
  <c r="R1641" i="16"/>
  <c r="N1641" i="16"/>
  <c r="M1641" i="16"/>
  <c r="L1641" i="16"/>
  <c r="V1640" i="16"/>
  <c r="R1640" i="16"/>
  <c r="S1640" i="16" s="1"/>
  <c r="T1640" i="16" s="1"/>
  <c r="U1640" i="16" s="1"/>
  <c r="N1640" i="16"/>
  <c r="M1640" i="16"/>
  <c r="L1640" i="16"/>
  <c r="V1639" i="16"/>
  <c r="S1639" i="16"/>
  <c r="T1639" i="16" s="1"/>
  <c r="U1639" i="16" s="1"/>
  <c r="R1639" i="16"/>
  <c r="M1639" i="16"/>
  <c r="L1639" i="16"/>
  <c r="N1639" i="16" s="1"/>
  <c r="V1638" i="16"/>
  <c r="T1638" i="16"/>
  <c r="U1638" i="16" s="1"/>
  <c r="R1638" i="16"/>
  <c r="S1638" i="16" s="1"/>
  <c r="M1638" i="16"/>
  <c r="L1638" i="16"/>
  <c r="N1638" i="16" s="1"/>
  <c r="V1637" i="16"/>
  <c r="T1637" i="16"/>
  <c r="U1637" i="16" s="1"/>
  <c r="S1637" i="16"/>
  <c r="R1637" i="16"/>
  <c r="N1637" i="16"/>
  <c r="M1637" i="16"/>
  <c r="L1637" i="16"/>
  <c r="V1636" i="16"/>
  <c r="T1636" i="16"/>
  <c r="U1636" i="16" s="1"/>
  <c r="R1636" i="16"/>
  <c r="S1636" i="16" s="1"/>
  <c r="N1636" i="16"/>
  <c r="M1636" i="16"/>
  <c r="L1636" i="16"/>
  <c r="V1635" i="16"/>
  <c r="S1635" i="16"/>
  <c r="T1635" i="16" s="1"/>
  <c r="U1635" i="16" s="1"/>
  <c r="R1635" i="16"/>
  <c r="M1635" i="16"/>
  <c r="L1635" i="16"/>
  <c r="N1635" i="16" s="1"/>
  <c r="V1634" i="16"/>
  <c r="T1634" i="16"/>
  <c r="U1634" i="16" s="1"/>
  <c r="R1634" i="16"/>
  <c r="S1634" i="16" s="1"/>
  <c r="N1634" i="16"/>
  <c r="M1634" i="16"/>
  <c r="L1634" i="16"/>
  <c r="V1633" i="16"/>
  <c r="T1633" i="16"/>
  <c r="U1633" i="16" s="1"/>
  <c r="S1633" i="16"/>
  <c r="R1633" i="16"/>
  <c r="N1633" i="16"/>
  <c r="M1633" i="16"/>
  <c r="L1633" i="16"/>
  <c r="V1632" i="16"/>
  <c r="T1632" i="16"/>
  <c r="U1632" i="16" s="1"/>
  <c r="R1632" i="16"/>
  <c r="S1632" i="16" s="1"/>
  <c r="M1632" i="16"/>
  <c r="L1632" i="16"/>
  <c r="N1632" i="16" s="1"/>
  <c r="V1631" i="16"/>
  <c r="S1631" i="16"/>
  <c r="T1631" i="16" s="1"/>
  <c r="U1631" i="16" s="1"/>
  <c r="R1631" i="16"/>
  <c r="M1631" i="16"/>
  <c r="L1631" i="16"/>
  <c r="N1631" i="16" s="1"/>
  <c r="V1630" i="16"/>
  <c r="T1630" i="16"/>
  <c r="U1630" i="16" s="1"/>
  <c r="R1630" i="16"/>
  <c r="S1630" i="16" s="1"/>
  <c r="M1630" i="16"/>
  <c r="L1630" i="16"/>
  <c r="N1630" i="16" s="1"/>
  <c r="V1629" i="16"/>
  <c r="T1629" i="16"/>
  <c r="U1629" i="16" s="1"/>
  <c r="S1629" i="16"/>
  <c r="R1629" i="16"/>
  <c r="N1629" i="16"/>
  <c r="M1629" i="16"/>
  <c r="L1629" i="16"/>
  <c r="V1628" i="16"/>
  <c r="R1628" i="16"/>
  <c r="S1628" i="16" s="1"/>
  <c r="T1628" i="16" s="1"/>
  <c r="U1628" i="16" s="1"/>
  <c r="M1628" i="16"/>
  <c r="L1628" i="16"/>
  <c r="N1628" i="16" s="1"/>
  <c r="V1627" i="16"/>
  <c r="S1627" i="16"/>
  <c r="T1627" i="16" s="1"/>
  <c r="U1627" i="16" s="1"/>
  <c r="R1627" i="16"/>
  <c r="M1627" i="16"/>
  <c r="L1627" i="16"/>
  <c r="N1627" i="16" s="1"/>
  <c r="V1626" i="16"/>
  <c r="T1626" i="16"/>
  <c r="U1626" i="16" s="1"/>
  <c r="R1626" i="16"/>
  <c r="S1626" i="16" s="1"/>
  <c r="N1626" i="16"/>
  <c r="M1626" i="16"/>
  <c r="L1626" i="16"/>
  <c r="V1625" i="16"/>
  <c r="T1625" i="16"/>
  <c r="U1625" i="16" s="1"/>
  <c r="S1625" i="16"/>
  <c r="R1625" i="16"/>
  <c r="N1625" i="16"/>
  <c r="M1625" i="16"/>
  <c r="L1625" i="16"/>
  <c r="V1624" i="16"/>
  <c r="R1624" i="16"/>
  <c r="S1624" i="16" s="1"/>
  <c r="T1624" i="16" s="1"/>
  <c r="U1624" i="16" s="1"/>
  <c r="N1624" i="16"/>
  <c r="M1624" i="16"/>
  <c r="L1624" i="16"/>
  <c r="V1623" i="16"/>
  <c r="S1623" i="16"/>
  <c r="T1623" i="16" s="1"/>
  <c r="U1623" i="16" s="1"/>
  <c r="R1623" i="16"/>
  <c r="M1623" i="16"/>
  <c r="L1623" i="16"/>
  <c r="N1623" i="16" s="1"/>
  <c r="V1622" i="16"/>
  <c r="T1622" i="16"/>
  <c r="U1622" i="16" s="1"/>
  <c r="R1622" i="16"/>
  <c r="S1622" i="16" s="1"/>
  <c r="M1622" i="16"/>
  <c r="L1622" i="16"/>
  <c r="N1622" i="16" s="1"/>
  <c r="V1621" i="16"/>
  <c r="T1621" i="16"/>
  <c r="U1621" i="16" s="1"/>
  <c r="S1621" i="16"/>
  <c r="R1621" i="16"/>
  <c r="N1621" i="16"/>
  <c r="M1621" i="16"/>
  <c r="L1621" i="16"/>
  <c r="V1620" i="16"/>
  <c r="T1620" i="16"/>
  <c r="U1620" i="16" s="1"/>
  <c r="R1620" i="16"/>
  <c r="S1620" i="16" s="1"/>
  <c r="M1620" i="16"/>
  <c r="L1620" i="16"/>
  <c r="N1620" i="16" s="1"/>
  <c r="V1619" i="16"/>
  <c r="S1619" i="16"/>
  <c r="T1619" i="16" s="1"/>
  <c r="U1619" i="16" s="1"/>
  <c r="R1619" i="16"/>
  <c r="M1619" i="16"/>
  <c r="L1619" i="16"/>
  <c r="N1619" i="16" s="1"/>
  <c r="V1618" i="16"/>
  <c r="T1618" i="16"/>
  <c r="U1618" i="16" s="1"/>
  <c r="R1618" i="16"/>
  <c r="S1618" i="16" s="1"/>
  <c r="N1618" i="16"/>
  <c r="M1618" i="16"/>
  <c r="L1618" i="16"/>
  <c r="V1617" i="16"/>
  <c r="T1617" i="16"/>
  <c r="U1617" i="16" s="1"/>
  <c r="S1617" i="16"/>
  <c r="R1617" i="16"/>
  <c r="N1617" i="16"/>
  <c r="M1617" i="16"/>
  <c r="L1617" i="16"/>
  <c r="V1616" i="16"/>
  <c r="T1616" i="16"/>
  <c r="U1616" i="16" s="1"/>
  <c r="R1616" i="16"/>
  <c r="S1616" i="16" s="1"/>
  <c r="N1616" i="16"/>
  <c r="M1616" i="16"/>
  <c r="L1616" i="16"/>
  <c r="V1615" i="16"/>
  <c r="S1615" i="16"/>
  <c r="T1615" i="16" s="1"/>
  <c r="U1615" i="16" s="1"/>
  <c r="R1615" i="16"/>
  <c r="M1615" i="16"/>
  <c r="L1615" i="16"/>
  <c r="N1615" i="16" s="1"/>
  <c r="V1614" i="16"/>
  <c r="T1614" i="16"/>
  <c r="U1614" i="16" s="1"/>
  <c r="R1614" i="16"/>
  <c r="S1614" i="16" s="1"/>
  <c r="M1614" i="16"/>
  <c r="L1614" i="16"/>
  <c r="N1614" i="16" s="1"/>
  <c r="C1614" i="16"/>
  <c r="C1615" i="16" s="1"/>
  <c r="C1616" i="16" s="1"/>
  <c r="C1617" i="16" s="1"/>
  <c r="C1618" i="16" s="1"/>
  <c r="C1619" i="16" s="1"/>
  <c r="C1620" i="16" s="1"/>
  <c r="C1621" i="16" s="1"/>
  <c r="C1622" i="16" s="1"/>
  <c r="C1623" i="16" s="1"/>
  <c r="C1624" i="16" s="1"/>
  <c r="C1625" i="16" s="1"/>
  <c r="C1626" i="16" s="1"/>
  <c r="C1627" i="16" s="1"/>
  <c r="C1628" i="16" s="1"/>
  <c r="C1629" i="16" s="1"/>
  <c r="C1630" i="16" s="1"/>
  <c r="C1631" i="16" s="1"/>
  <c r="C1632" i="16" s="1"/>
  <c r="C1633" i="16" s="1"/>
  <c r="C1634" i="16" s="1"/>
  <c r="C1635" i="16" s="1"/>
  <c r="C1636" i="16" s="1"/>
  <c r="C1637" i="16" s="1"/>
  <c r="C1638" i="16" s="1"/>
  <c r="C1639" i="16" s="1"/>
  <c r="C1640" i="16" s="1"/>
  <c r="C1641" i="16" s="1"/>
  <c r="V1613" i="16"/>
  <c r="T1613" i="16"/>
  <c r="U1613" i="16" s="1"/>
  <c r="S1613" i="16"/>
  <c r="R1613" i="16"/>
  <c r="N1613" i="16"/>
  <c r="M1613" i="16"/>
  <c r="L1613" i="16"/>
  <c r="C1613" i="16"/>
  <c r="V1612" i="16"/>
  <c r="T1612" i="16"/>
  <c r="U1612" i="16" s="1"/>
  <c r="R1612" i="16"/>
  <c r="S1612" i="16" s="1"/>
  <c r="M1612" i="16"/>
  <c r="L1612" i="16"/>
  <c r="N1612" i="16" s="1"/>
  <c r="V1611" i="16"/>
  <c r="S1611" i="16"/>
  <c r="T1611" i="16" s="1"/>
  <c r="U1611" i="16" s="1"/>
  <c r="R1611" i="16"/>
  <c r="M1611" i="16"/>
  <c r="L1611" i="16"/>
  <c r="N1611" i="16" s="1"/>
  <c r="V1610" i="16"/>
  <c r="T1610" i="16"/>
  <c r="U1610" i="16" s="1"/>
  <c r="R1610" i="16"/>
  <c r="S1610" i="16" s="1"/>
  <c r="N1610" i="16"/>
  <c r="M1610" i="16"/>
  <c r="L1610" i="16"/>
  <c r="V1609" i="16"/>
  <c r="T1609" i="16"/>
  <c r="U1609" i="16" s="1"/>
  <c r="S1609" i="16"/>
  <c r="R1609" i="16"/>
  <c r="N1609" i="16"/>
  <c r="M1609" i="16"/>
  <c r="L1609" i="16"/>
  <c r="V1608" i="16"/>
  <c r="T1608" i="16"/>
  <c r="U1608" i="16" s="1"/>
  <c r="R1608" i="16"/>
  <c r="S1608" i="16" s="1"/>
  <c r="N1608" i="16"/>
  <c r="M1608" i="16"/>
  <c r="L1608" i="16"/>
  <c r="V1607" i="16"/>
  <c r="S1607" i="16"/>
  <c r="T1607" i="16" s="1"/>
  <c r="U1607" i="16" s="1"/>
  <c r="R1607" i="16"/>
  <c r="M1607" i="16"/>
  <c r="L1607" i="16"/>
  <c r="N1607" i="16" s="1"/>
  <c r="V1606" i="16"/>
  <c r="T1606" i="16"/>
  <c r="U1606" i="16" s="1"/>
  <c r="R1606" i="16"/>
  <c r="S1606" i="16" s="1"/>
  <c r="M1606" i="16"/>
  <c r="L1606" i="16"/>
  <c r="N1606" i="16" s="1"/>
  <c r="V1605" i="16"/>
  <c r="T1605" i="16"/>
  <c r="U1605" i="16" s="1"/>
  <c r="S1605" i="16"/>
  <c r="R1605" i="16"/>
  <c r="N1605" i="16"/>
  <c r="M1605" i="16"/>
  <c r="L1605" i="16"/>
  <c r="V1604" i="16"/>
  <c r="R1604" i="16"/>
  <c r="S1604" i="16" s="1"/>
  <c r="T1604" i="16" s="1"/>
  <c r="U1604" i="16" s="1"/>
  <c r="N1604" i="16"/>
  <c r="M1604" i="16"/>
  <c r="L1604" i="16"/>
  <c r="V1603" i="16"/>
  <c r="S1603" i="16"/>
  <c r="T1603" i="16" s="1"/>
  <c r="U1603" i="16" s="1"/>
  <c r="R1603" i="16"/>
  <c r="M1603" i="16"/>
  <c r="L1603" i="16"/>
  <c r="N1603" i="16" s="1"/>
  <c r="V1602" i="16"/>
  <c r="T1602" i="16"/>
  <c r="U1602" i="16" s="1"/>
  <c r="R1602" i="16"/>
  <c r="S1602" i="16" s="1"/>
  <c r="N1602" i="16"/>
  <c r="M1602" i="16"/>
  <c r="L1602" i="16"/>
  <c r="V1601" i="16"/>
  <c r="T1601" i="16"/>
  <c r="U1601" i="16" s="1"/>
  <c r="S1601" i="16"/>
  <c r="R1601" i="16"/>
  <c r="N1601" i="16"/>
  <c r="M1601" i="16"/>
  <c r="L1601" i="16"/>
  <c r="V1600" i="16"/>
  <c r="R1600" i="16"/>
  <c r="S1600" i="16" s="1"/>
  <c r="T1600" i="16" s="1"/>
  <c r="U1600" i="16" s="1"/>
  <c r="N1600" i="16"/>
  <c r="M1600" i="16"/>
  <c r="L1600" i="16"/>
  <c r="V1599" i="16"/>
  <c r="S1599" i="16"/>
  <c r="T1599" i="16" s="1"/>
  <c r="U1599" i="16" s="1"/>
  <c r="R1599" i="16"/>
  <c r="M1599" i="16"/>
  <c r="L1599" i="16"/>
  <c r="N1599" i="16" s="1"/>
  <c r="V1598" i="16"/>
  <c r="T1598" i="16"/>
  <c r="U1598" i="16" s="1"/>
  <c r="R1598" i="16"/>
  <c r="S1598" i="16" s="1"/>
  <c r="M1598" i="16"/>
  <c r="L1598" i="16"/>
  <c r="N1598" i="16" s="1"/>
  <c r="V1597" i="16"/>
  <c r="T1597" i="16"/>
  <c r="U1597" i="16" s="1"/>
  <c r="S1597" i="16"/>
  <c r="R1597" i="16"/>
  <c r="N1597" i="16"/>
  <c r="M1597" i="16"/>
  <c r="L1597" i="16"/>
  <c r="V1596" i="16"/>
  <c r="T1596" i="16"/>
  <c r="U1596" i="16" s="1"/>
  <c r="R1596" i="16"/>
  <c r="S1596" i="16" s="1"/>
  <c r="N1596" i="16"/>
  <c r="M1596" i="16"/>
  <c r="L1596" i="16"/>
  <c r="V1595" i="16"/>
  <c r="S1595" i="16"/>
  <c r="T1595" i="16" s="1"/>
  <c r="U1595" i="16" s="1"/>
  <c r="R1595" i="16"/>
  <c r="M1595" i="16"/>
  <c r="L1595" i="16"/>
  <c r="N1595" i="16" s="1"/>
  <c r="V1594" i="16"/>
  <c r="T1594" i="16"/>
  <c r="U1594" i="16" s="1"/>
  <c r="R1594" i="16"/>
  <c r="S1594" i="16" s="1"/>
  <c r="N1594" i="16"/>
  <c r="M1594" i="16"/>
  <c r="L1594" i="16"/>
  <c r="V1593" i="16"/>
  <c r="T1593" i="16"/>
  <c r="U1593" i="16" s="1"/>
  <c r="S1593" i="16"/>
  <c r="R1593" i="16"/>
  <c r="N1593" i="16"/>
  <c r="M1593" i="16"/>
  <c r="L1593" i="16"/>
  <c r="V1592" i="16"/>
  <c r="T1592" i="16"/>
  <c r="U1592" i="16" s="1"/>
  <c r="R1592" i="16"/>
  <c r="S1592" i="16" s="1"/>
  <c r="M1592" i="16"/>
  <c r="L1592" i="16"/>
  <c r="N1592" i="16" s="1"/>
  <c r="V1591" i="16"/>
  <c r="S1591" i="16"/>
  <c r="T1591" i="16" s="1"/>
  <c r="U1591" i="16" s="1"/>
  <c r="R1591" i="16"/>
  <c r="M1591" i="16"/>
  <c r="L1591" i="16"/>
  <c r="N1591" i="16" s="1"/>
  <c r="V1590" i="16"/>
  <c r="T1590" i="16"/>
  <c r="U1590" i="16" s="1"/>
  <c r="R1590" i="16"/>
  <c r="S1590" i="16" s="1"/>
  <c r="M1590" i="16"/>
  <c r="L1590" i="16"/>
  <c r="N1590" i="16" s="1"/>
  <c r="V1589" i="16"/>
  <c r="T1589" i="16"/>
  <c r="U1589" i="16" s="1"/>
  <c r="S1589" i="16"/>
  <c r="R1589" i="16"/>
  <c r="N1589" i="16"/>
  <c r="M1589" i="16"/>
  <c r="L1589" i="16"/>
  <c r="V1588" i="16"/>
  <c r="R1588" i="16"/>
  <c r="S1588" i="16" s="1"/>
  <c r="T1588" i="16" s="1"/>
  <c r="U1588" i="16" s="1"/>
  <c r="N1588" i="16"/>
  <c r="M1588" i="16"/>
  <c r="L1588" i="16"/>
  <c r="V1587" i="16"/>
  <c r="S1587" i="16"/>
  <c r="T1587" i="16" s="1"/>
  <c r="U1587" i="16" s="1"/>
  <c r="R1587" i="16"/>
  <c r="M1587" i="16"/>
  <c r="L1587" i="16"/>
  <c r="N1587" i="16" s="1"/>
  <c r="V1586" i="16"/>
  <c r="T1586" i="16"/>
  <c r="U1586" i="16" s="1"/>
  <c r="R1586" i="16"/>
  <c r="S1586" i="16" s="1"/>
  <c r="N1586" i="16"/>
  <c r="M1586" i="16"/>
  <c r="L1586" i="16"/>
  <c r="V1585" i="16"/>
  <c r="T1585" i="16"/>
  <c r="U1585" i="16" s="1"/>
  <c r="S1585" i="16"/>
  <c r="R1585" i="16"/>
  <c r="N1585" i="16"/>
  <c r="M1585" i="16"/>
  <c r="L1585" i="16"/>
  <c r="V1584" i="16"/>
  <c r="R1584" i="16"/>
  <c r="S1584" i="16" s="1"/>
  <c r="T1584" i="16" s="1"/>
  <c r="U1584" i="16" s="1"/>
  <c r="N1584" i="16"/>
  <c r="M1584" i="16"/>
  <c r="L1584" i="16"/>
  <c r="V1583" i="16"/>
  <c r="S1583" i="16"/>
  <c r="T1583" i="16" s="1"/>
  <c r="U1583" i="16" s="1"/>
  <c r="R1583" i="16"/>
  <c r="N1583" i="16"/>
  <c r="M1583" i="16"/>
  <c r="L1583" i="16"/>
  <c r="V1582" i="16"/>
  <c r="S1582" i="16"/>
  <c r="T1582" i="16" s="1"/>
  <c r="U1582" i="16" s="1"/>
  <c r="R1582" i="16"/>
  <c r="N1582" i="16"/>
  <c r="M1582" i="16"/>
  <c r="L1582" i="16"/>
  <c r="V1581" i="16"/>
  <c r="R1581" i="16"/>
  <c r="S1581" i="16" s="1"/>
  <c r="T1581" i="16" s="1"/>
  <c r="U1581" i="16" s="1"/>
  <c r="M1581" i="16"/>
  <c r="L1581" i="16"/>
  <c r="N1581" i="16" s="1"/>
  <c r="C1581" i="16"/>
  <c r="C1582" i="16" s="1"/>
  <c r="C1583" i="16" s="1"/>
  <c r="C1584" i="16" s="1"/>
  <c r="C1585" i="16" s="1"/>
  <c r="C1586" i="16" s="1"/>
  <c r="C1587" i="16" s="1"/>
  <c r="C1588" i="16" s="1"/>
  <c r="C1589" i="16" s="1"/>
  <c r="C1590" i="16" s="1"/>
  <c r="C1591" i="16" s="1"/>
  <c r="C1592" i="16" s="1"/>
  <c r="C1593" i="16" s="1"/>
  <c r="C1594" i="16" s="1"/>
  <c r="C1595" i="16" s="1"/>
  <c r="C1596" i="16" s="1"/>
  <c r="C1597" i="16" s="1"/>
  <c r="C1598" i="16" s="1"/>
  <c r="C1599" i="16" s="1"/>
  <c r="C1600" i="16" s="1"/>
  <c r="C1601" i="16" s="1"/>
  <c r="C1602" i="16" s="1"/>
  <c r="C1603" i="16" s="1"/>
  <c r="C1604" i="16" s="1"/>
  <c r="C1605" i="16" s="1"/>
  <c r="C1606" i="16" s="1"/>
  <c r="C1607" i="16" s="1"/>
  <c r="C1608" i="16" s="1"/>
  <c r="C1609" i="16" s="1"/>
  <c r="C1610" i="16" s="1"/>
  <c r="C1611" i="16" s="1"/>
  <c r="C1612" i="16" s="1"/>
  <c r="V1580" i="16"/>
  <c r="U1580" i="16"/>
  <c r="R1580" i="16"/>
  <c r="S1580" i="16" s="1"/>
  <c r="T1580" i="16" s="1"/>
  <c r="M1580" i="16"/>
  <c r="L1580" i="16"/>
  <c r="N1580" i="16" s="1"/>
  <c r="V1579" i="16"/>
  <c r="U1579" i="16"/>
  <c r="S1579" i="16"/>
  <c r="T1579" i="16" s="1"/>
  <c r="R1579" i="16"/>
  <c r="N1579" i="16"/>
  <c r="M1579" i="16"/>
  <c r="L1579" i="16"/>
  <c r="V1578" i="16"/>
  <c r="S1578" i="16"/>
  <c r="T1578" i="16" s="1"/>
  <c r="U1578" i="16" s="1"/>
  <c r="R1578" i="16"/>
  <c r="M1578" i="16"/>
  <c r="L1578" i="16"/>
  <c r="N1578" i="16" s="1"/>
  <c r="V1577" i="16"/>
  <c r="U1577" i="16"/>
  <c r="R1577" i="16"/>
  <c r="S1577" i="16" s="1"/>
  <c r="T1577" i="16" s="1"/>
  <c r="M1577" i="16"/>
  <c r="L1577" i="16"/>
  <c r="N1577" i="16" s="1"/>
  <c r="V1576" i="16"/>
  <c r="R1576" i="16"/>
  <c r="S1576" i="16" s="1"/>
  <c r="T1576" i="16" s="1"/>
  <c r="U1576" i="16" s="1"/>
  <c r="N1576" i="16"/>
  <c r="M1576" i="16"/>
  <c r="L1576" i="16"/>
  <c r="V1575" i="16"/>
  <c r="S1575" i="16"/>
  <c r="T1575" i="16" s="1"/>
  <c r="U1575" i="16" s="1"/>
  <c r="R1575" i="16"/>
  <c r="N1575" i="16"/>
  <c r="M1575" i="16"/>
  <c r="L1575" i="16"/>
  <c r="V1574" i="16"/>
  <c r="S1574" i="16"/>
  <c r="T1574" i="16" s="1"/>
  <c r="U1574" i="16" s="1"/>
  <c r="R1574" i="16"/>
  <c r="N1574" i="16"/>
  <c r="M1574" i="16"/>
  <c r="L1574" i="16"/>
  <c r="V1573" i="16"/>
  <c r="U1573" i="16"/>
  <c r="R1573" i="16"/>
  <c r="S1573" i="16" s="1"/>
  <c r="T1573" i="16" s="1"/>
  <c r="M1573" i="16"/>
  <c r="L1573" i="16"/>
  <c r="N1573" i="16" s="1"/>
  <c r="V1572" i="16"/>
  <c r="R1572" i="16"/>
  <c r="S1572" i="16" s="1"/>
  <c r="T1572" i="16" s="1"/>
  <c r="U1572" i="16" s="1"/>
  <c r="N1572" i="16"/>
  <c r="M1572" i="16"/>
  <c r="L1572" i="16"/>
  <c r="V1571" i="16"/>
  <c r="S1571" i="16"/>
  <c r="T1571" i="16" s="1"/>
  <c r="U1571" i="16" s="1"/>
  <c r="R1571" i="16"/>
  <c r="N1571" i="16"/>
  <c r="M1571" i="16"/>
  <c r="L1571" i="16"/>
  <c r="V1570" i="16"/>
  <c r="S1570" i="16"/>
  <c r="T1570" i="16" s="1"/>
  <c r="U1570" i="16" s="1"/>
  <c r="R1570" i="16"/>
  <c r="M1570" i="16"/>
  <c r="L1570" i="16"/>
  <c r="N1570" i="16" s="1"/>
  <c r="V1569" i="16"/>
  <c r="R1569" i="16"/>
  <c r="S1569" i="16" s="1"/>
  <c r="T1569" i="16" s="1"/>
  <c r="U1569" i="16" s="1"/>
  <c r="M1569" i="16"/>
  <c r="L1569" i="16"/>
  <c r="N1569" i="16" s="1"/>
  <c r="V1568" i="16"/>
  <c r="U1568" i="16"/>
  <c r="R1568" i="16"/>
  <c r="S1568" i="16" s="1"/>
  <c r="T1568" i="16" s="1"/>
  <c r="N1568" i="16"/>
  <c r="M1568" i="16"/>
  <c r="L1568" i="16"/>
  <c r="V1567" i="16"/>
  <c r="U1567" i="16"/>
  <c r="S1567" i="16"/>
  <c r="T1567" i="16" s="1"/>
  <c r="R1567" i="16"/>
  <c r="N1567" i="16"/>
  <c r="M1567" i="16"/>
  <c r="L1567" i="16"/>
  <c r="V1566" i="16"/>
  <c r="S1566" i="16"/>
  <c r="T1566" i="16" s="1"/>
  <c r="U1566" i="16" s="1"/>
  <c r="R1566" i="16"/>
  <c r="N1566" i="16"/>
  <c r="M1566" i="16"/>
  <c r="L1566" i="16"/>
  <c r="V1565" i="16"/>
  <c r="R1565" i="16"/>
  <c r="S1565" i="16" s="1"/>
  <c r="T1565" i="16" s="1"/>
  <c r="U1565" i="16" s="1"/>
  <c r="M1565" i="16"/>
  <c r="L1565" i="16"/>
  <c r="N1565" i="16" s="1"/>
  <c r="V1564" i="16"/>
  <c r="U1564" i="16"/>
  <c r="R1564" i="16"/>
  <c r="S1564" i="16" s="1"/>
  <c r="T1564" i="16" s="1"/>
  <c r="N1564" i="16"/>
  <c r="M1564" i="16"/>
  <c r="L1564" i="16"/>
  <c r="V1563" i="16"/>
  <c r="U1563" i="16"/>
  <c r="S1563" i="16"/>
  <c r="T1563" i="16" s="1"/>
  <c r="R1563" i="16"/>
  <c r="N1563" i="16"/>
  <c r="M1563" i="16"/>
  <c r="L1563" i="16"/>
  <c r="V1562" i="16"/>
  <c r="S1562" i="16"/>
  <c r="T1562" i="16" s="1"/>
  <c r="U1562" i="16" s="1"/>
  <c r="R1562" i="16"/>
  <c r="M1562" i="16"/>
  <c r="L1562" i="16"/>
  <c r="N1562" i="16" s="1"/>
  <c r="V1561" i="16"/>
  <c r="U1561" i="16"/>
  <c r="R1561" i="16"/>
  <c r="S1561" i="16" s="1"/>
  <c r="T1561" i="16" s="1"/>
  <c r="M1561" i="16"/>
  <c r="L1561" i="16"/>
  <c r="N1561" i="16" s="1"/>
  <c r="V1560" i="16"/>
  <c r="R1560" i="16"/>
  <c r="S1560" i="16" s="1"/>
  <c r="T1560" i="16" s="1"/>
  <c r="U1560" i="16" s="1"/>
  <c r="M1560" i="16"/>
  <c r="L1560" i="16"/>
  <c r="N1560" i="16" s="1"/>
  <c r="V1559" i="16"/>
  <c r="S1559" i="16"/>
  <c r="T1559" i="16" s="1"/>
  <c r="U1559" i="16" s="1"/>
  <c r="R1559" i="16"/>
  <c r="N1559" i="16"/>
  <c r="M1559" i="16"/>
  <c r="L1559" i="16"/>
  <c r="V1558" i="16"/>
  <c r="S1558" i="16"/>
  <c r="T1558" i="16" s="1"/>
  <c r="U1558" i="16" s="1"/>
  <c r="R1558" i="16"/>
  <c r="N1558" i="16"/>
  <c r="M1558" i="16"/>
  <c r="L1558" i="16"/>
  <c r="V1557" i="16"/>
  <c r="U1557" i="16"/>
  <c r="R1557" i="16"/>
  <c r="S1557" i="16" s="1"/>
  <c r="T1557" i="16" s="1"/>
  <c r="M1557" i="16"/>
  <c r="L1557" i="16"/>
  <c r="N1557" i="16" s="1"/>
  <c r="V1556" i="16"/>
  <c r="R1556" i="16"/>
  <c r="S1556" i="16" s="1"/>
  <c r="T1556" i="16" s="1"/>
  <c r="U1556" i="16" s="1"/>
  <c r="M1556" i="16"/>
  <c r="L1556" i="16"/>
  <c r="N1556" i="16" s="1"/>
  <c r="V1555" i="16"/>
  <c r="S1555" i="16"/>
  <c r="T1555" i="16" s="1"/>
  <c r="U1555" i="16" s="1"/>
  <c r="R1555" i="16"/>
  <c r="N1555" i="16"/>
  <c r="M1555" i="16"/>
  <c r="L1555" i="16"/>
  <c r="V1554" i="16"/>
  <c r="S1554" i="16"/>
  <c r="T1554" i="16" s="1"/>
  <c r="U1554" i="16" s="1"/>
  <c r="R1554" i="16"/>
  <c r="M1554" i="16"/>
  <c r="L1554" i="16"/>
  <c r="N1554" i="16" s="1"/>
  <c r="V1553" i="16"/>
  <c r="R1553" i="16"/>
  <c r="S1553" i="16" s="1"/>
  <c r="T1553" i="16" s="1"/>
  <c r="U1553" i="16" s="1"/>
  <c r="M1553" i="16"/>
  <c r="L1553" i="16"/>
  <c r="N1553" i="16" s="1"/>
  <c r="V1552" i="16"/>
  <c r="U1552" i="16"/>
  <c r="R1552" i="16"/>
  <c r="S1552" i="16" s="1"/>
  <c r="T1552" i="16" s="1"/>
  <c r="M1552" i="16"/>
  <c r="L1552" i="16"/>
  <c r="N1552" i="16" s="1"/>
  <c r="V1551" i="16"/>
  <c r="U1551" i="16"/>
  <c r="S1551" i="16"/>
  <c r="T1551" i="16" s="1"/>
  <c r="R1551" i="16"/>
  <c r="N1551" i="16"/>
  <c r="M1551" i="16"/>
  <c r="L1551" i="16"/>
  <c r="V1550" i="16"/>
  <c r="S1550" i="16"/>
  <c r="T1550" i="16" s="1"/>
  <c r="U1550" i="16" s="1"/>
  <c r="R1550" i="16"/>
  <c r="N1550" i="16"/>
  <c r="M1550" i="16"/>
  <c r="L1550" i="16"/>
  <c r="V1549" i="16"/>
  <c r="R1549" i="16"/>
  <c r="S1549" i="16" s="1"/>
  <c r="T1549" i="16" s="1"/>
  <c r="U1549" i="16" s="1"/>
  <c r="M1549" i="16"/>
  <c r="L1549" i="16"/>
  <c r="N1549" i="16" s="1"/>
  <c r="C1549" i="16"/>
  <c r="C1550" i="16" s="1"/>
  <c r="C1551" i="16" s="1"/>
  <c r="C1552" i="16" s="1"/>
  <c r="C1553" i="16" s="1"/>
  <c r="C1554" i="16" s="1"/>
  <c r="C1555" i="16" s="1"/>
  <c r="C1556" i="16" s="1"/>
  <c r="C1557" i="16" s="1"/>
  <c r="C1558" i="16" s="1"/>
  <c r="C1559" i="16" s="1"/>
  <c r="C1560" i="16" s="1"/>
  <c r="C1561" i="16" s="1"/>
  <c r="C1562" i="16" s="1"/>
  <c r="C1563" i="16" s="1"/>
  <c r="C1564" i="16" s="1"/>
  <c r="C1565" i="16" s="1"/>
  <c r="C1566" i="16" s="1"/>
  <c r="C1567" i="16" s="1"/>
  <c r="C1568" i="16" s="1"/>
  <c r="C1569" i="16" s="1"/>
  <c r="C1570" i="16" s="1"/>
  <c r="C1571" i="16" s="1"/>
  <c r="C1572" i="16" s="1"/>
  <c r="C1573" i="16" s="1"/>
  <c r="C1574" i="16" s="1"/>
  <c r="C1575" i="16" s="1"/>
  <c r="C1576" i="16" s="1"/>
  <c r="C1577" i="16" s="1"/>
  <c r="C1578" i="16" s="1"/>
  <c r="C1579" i="16" s="1"/>
  <c r="C1580" i="16" s="1"/>
  <c r="V1548" i="16"/>
  <c r="U1548" i="16"/>
  <c r="R1548" i="16"/>
  <c r="S1548" i="16" s="1"/>
  <c r="T1548" i="16" s="1"/>
  <c r="M1548" i="16"/>
  <c r="L1548" i="16"/>
  <c r="N1548" i="16" s="1"/>
  <c r="C1548" i="16"/>
  <c r="V1547" i="16"/>
  <c r="S1547" i="16"/>
  <c r="T1547" i="16" s="1"/>
  <c r="U1547" i="16" s="1"/>
  <c r="R1547" i="16"/>
  <c r="L1547" i="16"/>
  <c r="N1547" i="16" s="1"/>
  <c r="C1547" i="16"/>
  <c r="V1546" i="16"/>
  <c r="R1546" i="16"/>
  <c r="S1546" i="16" s="1"/>
  <c r="T1546" i="16" s="1"/>
  <c r="U1546" i="16" s="1"/>
  <c r="M1546" i="16"/>
  <c r="L1546" i="16"/>
  <c r="N1546" i="16" s="1"/>
  <c r="C1546" i="16"/>
  <c r="V1545" i="16"/>
  <c r="U1545" i="16"/>
  <c r="R1545" i="16"/>
  <c r="S1545" i="16" s="1"/>
  <c r="T1545" i="16" s="1"/>
  <c r="M1545" i="16"/>
  <c r="L1545" i="16"/>
  <c r="N1545" i="16" s="1"/>
  <c r="C1545" i="16"/>
  <c r="V1544" i="16"/>
  <c r="S1544" i="16"/>
  <c r="T1544" i="16" s="1"/>
  <c r="U1544" i="16" s="1"/>
  <c r="R1544" i="16"/>
  <c r="N1544" i="16"/>
  <c r="M1544" i="16"/>
  <c r="L1544" i="16"/>
  <c r="V1543" i="16"/>
  <c r="S1543" i="16"/>
  <c r="T1543" i="16" s="1"/>
  <c r="U1543" i="16" s="1"/>
  <c r="R1543" i="16"/>
  <c r="M1543" i="16"/>
  <c r="L1543" i="16"/>
  <c r="N1543" i="16" s="1"/>
  <c r="V1542" i="16"/>
  <c r="R1542" i="16"/>
  <c r="S1542" i="16" s="1"/>
  <c r="T1542" i="16" s="1"/>
  <c r="U1542" i="16" s="1"/>
  <c r="M1542" i="16"/>
  <c r="L1542" i="16"/>
  <c r="N1542" i="16" s="1"/>
  <c r="V1541" i="16"/>
  <c r="U1541" i="16"/>
  <c r="R1541" i="16"/>
  <c r="S1541" i="16" s="1"/>
  <c r="T1541" i="16" s="1"/>
  <c r="M1541" i="16"/>
  <c r="L1541" i="16"/>
  <c r="N1541" i="16" s="1"/>
  <c r="V1540" i="16"/>
  <c r="U1540" i="16"/>
  <c r="S1540" i="16"/>
  <c r="T1540" i="16" s="1"/>
  <c r="R1540" i="16"/>
  <c r="N1540" i="16"/>
  <c r="M1540" i="16"/>
  <c r="L1540" i="16"/>
  <c r="V1539" i="16"/>
  <c r="S1539" i="16"/>
  <c r="T1539" i="16" s="1"/>
  <c r="U1539" i="16" s="1"/>
  <c r="R1539" i="16"/>
  <c r="N1539" i="16"/>
  <c r="M1539" i="16"/>
  <c r="L1539" i="16"/>
  <c r="V1538" i="16"/>
  <c r="R1538" i="16"/>
  <c r="S1538" i="16" s="1"/>
  <c r="T1538" i="16" s="1"/>
  <c r="U1538" i="16" s="1"/>
  <c r="M1538" i="16"/>
  <c r="L1538" i="16"/>
  <c r="N1538" i="16" s="1"/>
  <c r="V1537" i="16"/>
  <c r="U1537" i="16"/>
  <c r="R1537" i="16"/>
  <c r="S1537" i="16" s="1"/>
  <c r="T1537" i="16" s="1"/>
  <c r="M1537" i="16"/>
  <c r="L1537" i="16"/>
  <c r="N1537" i="16" s="1"/>
  <c r="V1536" i="16"/>
  <c r="U1536" i="16"/>
  <c r="S1536" i="16"/>
  <c r="T1536" i="16" s="1"/>
  <c r="R1536" i="16"/>
  <c r="N1536" i="16"/>
  <c r="M1536" i="16"/>
  <c r="L1536" i="16"/>
  <c r="V1535" i="16"/>
  <c r="S1535" i="16"/>
  <c r="T1535" i="16" s="1"/>
  <c r="U1535" i="16" s="1"/>
  <c r="R1535" i="16"/>
  <c r="M1535" i="16"/>
  <c r="L1535" i="16"/>
  <c r="N1535" i="16" s="1"/>
  <c r="V1534" i="16"/>
  <c r="U1534" i="16"/>
  <c r="R1534" i="16"/>
  <c r="S1534" i="16" s="1"/>
  <c r="T1534" i="16" s="1"/>
  <c r="M1534" i="16"/>
  <c r="L1534" i="16"/>
  <c r="N1534" i="16" s="1"/>
  <c r="V1533" i="16"/>
  <c r="R1533" i="16"/>
  <c r="S1533" i="16" s="1"/>
  <c r="T1533" i="16" s="1"/>
  <c r="U1533" i="16" s="1"/>
  <c r="N1533" i="16"/>
  <c r="M1533" i="16"/>
  <c r="L1533" i="16"/>
  <c r="V1532" i="16"/>
  <c r="S1532" i="16"/>
  <c r="T1532" i="16" s="1"/>
  <c r="U1532" i="16" s="1"/>
  <c r="R1532" i="16"/>
  <c r="N1532" i="16"/>
  <c r="M1532" i="16"/>
  <c r="L1532" i="16"/>
  <c r="V1531" i="16"/>
  <c r="S1531" i="16"/>
  <c r="T1531" i="16" s="1"/>
  <c r="U1531" i="16" s="1"/>
  <c r="R1531" i="16"/>
  <c r="N1531" i="16"/>
  <c r="M1531" i="16"/>
  <c r="L1531" i="16"/>
  <c r="V1530" i="16"/>
  <c r="U1530" i="16"/>
  <c r="R1530" i="16"/>
  <c r="S1530" i="16" s="1"/>
  <c r="T1530" i="16" s="1"/>
  <c r="M1530" i="16"/>
  <c r="L1530" i="16"/>
  <c r="N1530" i="16" s="1"/>
  <c r="V1529" i="16"/>
  <c r="R1529" i="16"/>
  <c r="S1529" i="16" s="1"/>
  <c r="T1529" i="16" s="1"/>
  <c r="U1529" i="16" s="1"/>
  <c r="N1529" i="16"/>
  <c r="M1529" i="16"/>
  <c r="L1529" i="16"/>
  <c r="V1528" i="16"/>
  <c r="S1528" i="16"/>
  <c r="T1528" i="16" s="1"/>
  <c r="U1528" i="16" s="1"/>
  <c r="R1528" i="16"/>
  <c r="N1528" i="16"/>
  <c r="M1528" i="16"/>
  <c r="L1528" i="16"/>
  <c r="V1527" i="16"/>
  <c r="S1527" i="16"/>
  <c r="T1527" i="16" s="1"/>
  <c r="U1527" i="16" s="1"/>
  <c r="R1527" i="16"/>
  <c r="M1527" i="16"/>
  <c r="L1527" i="16"/>
  <c r="N1527" i="16" s="1"/>
  <c r="V1526" i="16"/>
  <c r="R1526" i="16"/>
  <c r="S1526" i="16" s="1"/>
  <c r="T1526" i="16" s="1"/>
  <c r="U1526" i="16" s="1"/>
  <c r="M1526" i="16"/>
  <c r="L1526" i="16"/>
  <c r="N1526" i="16" s="1"/>
  <c r="V1525" i="16"/>
  <c r="U1525" i="16"/>
  <c r="R1525" i="16"/>
  <c r="S1525" i="16" s="1"/>
  <c r="T1525" i="16" s="1"/>
  <c r="N1525" i="16"/>
  <c r="M1525" i="16"/>
  <c r="L1525" i="16"/>
  <c r="V1524" i="16"/>
  <c r="U1524" i="16"/>
  <c r="S1524" i="16"/>
  <c r="T1524" i="16" s="1"/>
  <c r="R1524" i="16"/>
  <c r="N1524" i="16"/>
  <c r="M1524" i="16"/>
  <c r="L1524" i="16"/>
  <c r="V1523" i="16"/>
  <c r="S1523" i="16"/>
  <c r="T1523" i="16" s="1"/>
  <c r="U1523" i="16" s="1"/>
  <c r="R1523" i="16"/>
  <c r="N1523" i="16"/>
  <c r="M1523" i="16"/>
  <c r="L1523" i="16"/>
  <c r="V1522" i="16"/>
  <c r="R1522" i="16"/>
  <c r="S1522" i="16" s="1"/>
  <c r="T1522" i="16" s="1"/>
  <c r="U1522" i="16" s="1"/>
  <c r="M1522" i="16"/>
  <c r="L1522" i="16"/>
  <c r="N1522" i="16" s="1"/>
  <c r="V1521" i="16"/>
  <c r="U1521" i="16"/>
  <c r="R1521" i="16"/>
  <c r="S1521" i="16" s="1"/>
  <c r="T1521" i="16" s="1"/>
  <c r="N1521" i="16"/>
  <c r="M1521" i="16"/>
  <c r="L1521" i="16"/>
  <c r="V1520" i="16"/>
  <c r="U1520" i="16"/>
  <c r="S1520" i="16"/>
  <c r="T1520" i="16" s="1"/>
  <c r="R1520" i="16"/>
  <c r="N1520" i="16"/>
  <c r="M1520" i="16"/>
  <c r="L1520" i="16"/>
  <c r="V1519" i="16"/>
  <c r="S1519" i="16"/>
  <c r="T1519" i="16" s="1"/>
  <c r="U1519" i="16" s="1"/>
  <c r="R1519" i="16"/>
  <c r="M1519" i="16"/>
  <c r="L1519" i="16"/>
  <c r="N1519" i="16" s="1"/>
  <c r="V1518" i="16"/>
  <c r="U1518" i="16"/>
  <c r="R1518" i="16"/>
  <c r="S1518" i="16" s="1"/>
  <c r="T1518" i="16" s="1"/>
  <c r="M1518" i="16"/>
  <c r="L1518" i="16"/>
  <c r="N1518" i="16" s="1"/>
  <c r="V1517" i="16"/>
  <c r="R1517" i="16"/>
  <c r="S1517" i="16" s="1"/>
  <c r="T1517" i="16" s="1"/>
  <c r="U1517" i="16" s="1"/>
  <c r="M1517" i="16"/>
  <c r="L1517" i="16"/>
  <c r="N1517" i="16" s="1"/>
  <c r="V1516" i="16"/>
  <c r="S1516" i="16"/>
  <c r="T1516" i="16" s="1"/>
  <c r="U1516" i="16" s="1"/>
  <c r="R1516" i="16"/>
  <c r="N1516" i="16"/>
  <c r="M1516" i="16"/>
  <c r="L1516" i="16"/>
  <c r="V1515" i="16"/>
  <c r="S1515" i="16"/>
  <c r="T1515" i="16" s="1"/>
  <c r="U1515" i="16" s="1"/>
  <c r="R1515" i="16"/>
  <c r="N1515" i="16"/>
  <c r="M1515" i="16"/>
  <c r="L1515" i="16"/>
  <c r="V1514" i="16"/>
  <c r="U1514" i="16"/>
  <c r="R1514" i="16"/>
  <c r="S1514" i="16" s="1"/>
  <c r="T1514" i="16" s="1"/>
  <c r="M1514" i="16"/>
  <c r="L1514" i="16"/>
  <c r="N1514" i="16" s="1"/>
  <c r="V1513" i="16"/>
  <c r="S1513" i="16"/>
  <c r="T1513" i="16" s="1"/>
  <c r="U1513" i="16" s="1"/>
  <c r="R1513" i="16"/>
  <c r="M1513" i="16"/>
  <c r="L1513" i="16"/>
  <c r="N1513" i="16" s="1"/>
  <c r="V1512" i="16"/>
  <c r="R1512" i="16"/>
  <c r="S1512" i="16" s="1"/>
  <c r="T1512" i="16" s="1"/>
  <c r="U1512" i="16" s="1"/>
  <c r="N1512" i="16"/>
  <c r="M1512" i="16"/>
  <c r="L1512" i="16"/>
  <c r="V1511" i="16"/>
  <c r="S1511" i="16"/>
  <c r="T1511" i="16" s="1"/>
  <c r="U1511" i="16" s="1"/>
  <c r="R1511" i="16"/>
  <c r="N1511" i="16"/>
  <c r="M1511" i="16"/>
  <c r="L1511" i="16"/>
  <c r="V1510" i="16"/>
  <c r="T1510" i="16"/>
  <c r="U1510" i="16" s="1"/>
  <c r="R1510" i="16"/>
  <c r="S1510" i="16" s="1"/>
  <c r="N1510" i="16"/>
  <c r="M1510" i="16"/>
  <c r="L1510" i="16"/>
  <c r="V1509" i="16"/>
  <c r="U1509" i="16"/>
  <c r="S1509" i="16"/>
  <c r="T1509" i="16" s="1"/>
  <c r="R1509" i="16"/>
  <c r="M1509" i="16"/>
  <c r="L1509" i="16"/>
  <c r="N1509" i="16" s="1"/>
  <c r="V1508" i="16"/>
  <c r="T1508" i="16"/>
  <c r="U1508" i="16" s="1"/>
  <c r="R1508" i="16"/>
  <c r="S1508" i="16" s="1"/>
  <c r="N1508" i="16"/>
  <c r="M1508" i="16"/>
  <c r="L1508" i="16"/>
  <c r="V1507" i="16"/>
  <c r="U1507" i="16"/>
  <c r="S1507" i="16"/>
  <c r="T1507" i="16" s="1"/>
  <c r="R1507" i="16"/>
  <c r="N1507" i="16"/>
  <c r="M1507" i="16"/>
  <c r="L1507" i="16"/>
  <c r="V1506" i="16"/>
  <c r="R1506" i="16"/>
  <c r="S1506" i="16" s="1"/>
  <c r="T1506" i="16" s="1"/>
  <c r="U1506" i="16" s="1"/>
  <c r="M1506" i="16"/>
  <c r="L1506" i="16"/>
  <c r="N1506" i="16" s="1"/>
  <c r="V1505" i="16"/>
  <c r="S1505" i="16"/>
  <c r="T1505" i="16" s="1"/>
  <c r="U1505" i="16" s="1"/>
  <c r="R1505" i="16"/>
  <c r="M1505" i="16"/>
  <c r="L1505" i="16"/>
  <c r="N1505" i="16" s="1"/>
  <c r="V1504" i="16"/>
  <c r="R1504" i="16"/>
  <c r="S1504" i="16" s="1"/>
  <c r="T1504" i="16" s="1"/>
  <c r="U1504" i="16" s="1"/>
  <c r="M1504" i="16"/>
  <c r="L1504" i="16"/>
  <c r="N1504" i="16" s="1"/>
  <c r="V1503" i="16"/>
  <c r="S1503" i="16"/>
  <c r="T1503" i="16" s="1"/>
  <c r="U1503" i="16" s="1"/>
  <c r="R1503" i="16"/>
  <c r="N1503" i="16"/>
  <c r="M1503" i="16"/>
  <c r="L1503" i="16"/>
  <c r="V1502" i="16"/>
  <c r="T1502" i="16"/>
  <c r="U1502" i="16" s="1"/>
  <c r="R1502" i="16"/>
  <c r="S1502" i="16" s="1"/>
  <c r="M1502" i="16"/>
  <c r="L1502" i="16"/>
  <c r="N1502" i="16" s="1"/>
  <c r="V1501" i="16"/>
  <c r="U1501" i="16"/>
  <c r="S1501" i="16"/>
  <c r="T1501" i="16" s="1"/>
  <c r="R1501" i="16"/>
  <c r="M1501" i="16"/>
  <c r="L1501" i="16"/>
  <c r="N1501" i="16" s="1"/>
  <c r="V1500" i="16"/>
  <c r="T1500" i="16"/>
  <c r="U1500" i="16" s="1"/>
  <c r="R1500" i="16"/>
  <c r="S1500" i="16" s="1"/>
  <c r="M1500" i="16"/>
  <c r="L1500" i="16"/>
  <c r="N1500" i="16" s="1"/>
  <c r="V1499" i="16"/>
  <c r="U1499" i="16"/>
  <c r="S1499" i="16"/>
  <c r="T1499" i="16" s="1"/>
  <c r="R1499" i="16"/>
  <c r="N1499" i="16"/>
  <c r="M1499" i="16"/>
  <c r="L1499" i="16"/>
  <c r="V1498" i="16"/>
  <c r="R1498" i="16"/>
  <c r="S1498" i="16" s="1"/>
  <c r="T1498" i="16" s="1"/>
  <c r="U1498" i="16" s="1"/>
  <c r="N1498" i="16"/>
  <c r="M1498" i="16"/>
  <c r="L1498" i="16"/>
  <c r="V1497" i="16"/>
  <c r="S1497" i="16"/>
  <c r="T1497" i="16" s="1"/>
  <c r="U1497" i="16" s="1"/>
  <c r="R1497" i="16"/>
  <c r="M1497" i="16"/>
  <c r="L1497" i="16"/>
  <c r="N1497" i="16" s="1"/>
  <c r="V1496" i="16"/>
  <c r="R1496" i="16"/>
  <c r="S1496" i="16" s="1"/>
  <c r="T1496" i="16" s="1"/>
  <c r="U1496" i="16" s="1"/>
  <c r="N1496" i="16"/>
  <c r="M1496" i="16"/>
  <c r="L1496" i="16"/>
  <c r="V1495" i="16"/>
  <c r="S1495" i="16"/>
  <c r="T1495" i="16" s="1"/>
  <c r="U1495" i="16" s="1"/>
  <c r="R1495" i="16"/>
  <c r="N1495" i="16"/>
  <c r="M1495" i="16"/>
  <c r="L1495" i="16"/>
  <c r="V1494" i="16"/>
  <c r="T1494" i="16"/>
  <c r="U1494" i="16" s="1"/>
  <c r="R1494" i="16"/>
  <c r="S1494" i="16" s="1"/>
  <c r="M1494" i="16"/>
  <c r="L1494" i="16"/>
  <c r="N1494" i="16" s="1"/>
  <c r="V1493" i="16"/>
  <c r="S1493" i="16"/>
  <c r="T1493" i="16" s="1"/>
  <c r="U1493" i="16" s="1"/>
  <c r="R1493" i="16"/>
  <c r="M1493" i="16"/>
  <c r="L1493" i="16"/>
  <c r="N1493" i="16" s="1"/>
  <c r="V1492" i="16"/>
  <c r="T1492" i="16"/>
  <c r="U1492" i="16" s="1"/>
  <c r="R1492" i="16"/>
  <c r="S1492" i="16" s="1"/>
  <c r="M1492" i="16"/>
  <c r="L1492" i="16"/>
  <c r="N1492" i="16" s="1"/>
  <c r="V1491" i="16"/>
  <c r="T1491" i="16"/>
  <c r="U1491" i="16" s="1"/>
  <c r="S1491" i="16"/>
  <c r="R1491" i="16"/>
  <c r="N1491" i="16"/>
  <c r="M1491" i="16"/>
  <c r="L1491" i="16"/>
  <c r="V1490" i="16"/>
  <c r="R1490" i="16"/>
  <c r="S1490" i="16" s="1"/>
  <c r="T1490" i="16" s="1"/>
  <c r="U1490" i="16" s="1"/>
  <c r="N1490" i="16"/>
  <c r="M1490" i="16"/>
  <c r="L1490" i="16"/>
  <c r="V1489" i="16"/>
  <c r="S1489" i="16"/>
  <c r="T1489" i="16" s="1"/>
  <c r="U1489" i="16" s="1"/>
  <c r="R1489" i="16"/>
  <c r="M1489" i="16"/>
  <c r="L1489" i="16"/>
  <c r="N1489" i="16" s="1"/>
  <c r="V1488" i="16"/>
  <c r="T1488" i="16"/>
  <c r="U1488" i="16" s="1"/>
  <c r="R1488" i="16"/>
  <c r="S1488" i="16" s="1"/>
  <c r="N1488" i="16"/>
  <c r="M1488" i="16"/>
  <c r="L1488" i="16"/>
  <c r="V1487" i="16"/>
  <c r="T1487" i="16"/>
  <c r="U1487" i="16" s="1"/>
  <c r="S1487" i="16"/>
  <c r="R1487" i="16"/>
  <c r="N1487" i="16"/>
  <c r="M1487" i="16"/>
  <c r="L1487" i="16"/>
  <c r="V1486" i="16"/>
  <c r="R1486" i="16"/>
  <c r="S1486" i="16" s="1"/>
  <c r="T1486" i="16" s="1"/>
  <c r="U1486" i="16" s="1"/>
  <c r="N1486" i="16"/>
  <c r="M1486" i="16"/>
  <c r="L1486" i="16"/>
  <c r="V1485" i="16"/>
  <c r="S1485" i="16"/>
  <c r="T1485" i="16" s="1"/>
  <c r="U1485" i="16" s="1"/>
  <c r="R1485" i="16"/>
  <c r="M1485" i="16"/>
  <c r="L1485" i="16"/>
  <c r="N1485" i="16" s="1"/>
  <c r="V1484" i="16"/>
  <c r="T1484" i="16"/>
  <c r="U1484" i="16" s="1"/>
  <c r="R1484" i="16"/>
  <c r="S1484" i="16" s="1"/>
  <c r="M1484" i="16"/>
  <c r="L1484" i="16"/>
  <c r="N1484" i="16" s="1"/>
  <c r="V1483" i="16"/>
  <c r="T1483" i="16"/>
  <c r="U1483" i="16" s="1"/>
  <c r="S1483" i="16"/>
  <c r="R1483" i="16"/>
  <c r="N1483" i="16"/>
  <c r="M1483" i="16"/>
  <c r="L1483" i="16"/>
  <c r="V1482" i="16"/>
  <c r="T1482" i="16"/>
  <c r="U1482" i="16" s="1"/>
  <c r="R1482" i="16"/>
  <c r="S1482" i="16" s="1"/>
  <c r="M1482" i="16"/>
  <c r="L1482" i="16"/>
  <c r="N1482" i="16" s="1"/>
  <c r="V1481" i="16"/>
  <c r="S1481" i="16"/>
  <c r="T1481" i="16" s="1"/>
  <c r="U1481" i="16" s="1"/>
  <c r="R1481" i="16"/>
  <c r="M1481" i="16"/>
  <c r="L1481" i="16"/>
  <c r="N1481" i="16" s="1"/>
  <c r="V1480" i="16"/>
  <c r="T1480" i="16"/>
  <c r="U1480" i="16" s="1"/>
  <c r="R1480" i="16"/>
  <c r="S1480" i="16" s="1"/>
  <c r="N1480" i="16"/>
  <c r="M1480" i="16"/>
  <c r="L1480" i="16"/>
  <c r="V1479" i="16"/>
  <c r="T1479" i="16"/>
  <c r="U1479" i="16" s="1"/>
  <c r="S1479" i="16"/>
  <c r="R1479" i="16"/>
  <c r="N1479" i="16"/>
  <c r="M1479" i="16"/>
  <c r="L1479" i="16"/>
  <c r="V1478" i="16"/>
  <c r="T1478" i="16"/>
  <c r="U1478" i="16" s="1"/>
  <c r="R1478" i="16"/>
  <c r="S1478" i="16" s="1"/>
  <c r="N1478" i="16"/>
  <c r="M1478" i="16"/>
  <c r="L1478" i="16"/>
  <c r="V1477" i="16"/>
  <c r="S1477" i="16"/>
  <c r="T1477" i="16" s="1"/>
  <c r="U1477" i="16" s="1"/>
  <c r="R1477" i="16"/>
  <c r="M1477" i="16"/>
  <c r="L1477" i="16"/>
  <c r="N1477" i="16" s="1"/>
  <c r="V1476" i="16"/>
  <c r="T1476" i="16"/>
  <c r="U1476" i="16" s="1"/>
  <c r="R1476" i="16"/>
  <c r="S1476" i="16" s="1"/>
  <c r="M1476" i="16"/>
  <c r="L1476" i="16"/>
  <c r="N1476" i="16" s="1"/>
  <c r="V1475" i="16"/>
  <c r="T1475" i="16"/>
  <c r="U1475" i="16" s="1"/>
  <c r="S1475" i="16"/>
  <c r="R1475" i="16"/>
  <c r="N1475" i="16"/>
  <c r="M1475" i="16"/>
  <c r="L1475" i="16"/>
  <c r="V1474" i="16"/>
  <c r="R1474" i="16"/>
  <c r="S1474" i="16" s="1"/>
  <c r="T1474" i="16" s="1"/>
  <c r="U1474" i="16" s="1"/>
  <c r="M1474" i="16"/>
  <c r="L1474" i="16"/>
  <c r="N1474" i="16" s="1"/>
  <c r="V1473" i="16"/>
  <c r="S1473" i="16"/>
  <c r="T1473" i="16" s="1"/>
  <c r="U1473" i="16" s="1"/>
  <c r="R1473" i="16"/>
  <c r="M1473" i="16"/>
  <c r="L1473" i="16"/>
  <c r="N1473" i="16" s="1"/>
  <c r="V1472" i="16"/>
  <c r="T1472" i="16"/>
  <c r="U1472" i="16" s="1"/>
  <c r="R1472" i="16"/>
  <c r="S1472" i="16" s="1"/>
  <c r="N1472" i="16"/>
  <c r="M1472" i="16"/>
  <c r="L1472" i="16"/>
  <c r="V1471" i="16"/>
  <c r="T1471" i="16"/>
  <c r="U1471" i="16" s="1"/>
  <c r="S1471" i="16"/>
  <c r="R1471" i="16"/>
  <c r="N1471" i="16"/>
  <c r="M1471" i="16"/>
  <c r="L1471" i="16"/>
  <c r="V1470" i="16"/>
  <c r="R1470" i="16"/>
  <c r="S1470" i="16" s="1"/>
  <c r="T1470" i="16" s="1"/>
  <c r="U1470" i="16" s="1"/>
  <c r="M1470" i="16"/>
  <c r="L1470" i="16"/>
  <c r="N1470" i="16" s="1"/>
  <c r="V1469" i="16"/>
  <c r="S1469" i="16"/>
  <c r="T1469" i="16" s="1"/>
  <c r="U1469" i="16" s="1"/>
  <c r="R1469" i="16"/>
  <c r="M1469" i="16"/>
  <c r="L1469" i="16"/>
  <c r="N1469" i="16" s="1"/>
  <c r="V1468" i="16"/>
  <c r="T1468" i="16"/>
  <c r="U1468" i="16" s="1"/>
  <c r="R1468" i="16"/>
  <c r="S1468" i="16" s="1"/>
  <c r="M1468" i="16"/>
  <c r="L1468" i="16"/>
  <c r="N1468" i="16" s="1"/>
  <c r="V1467" i="16"/>
  <c r="T1467" i="16"/>
  <c r="U1467" i="16" s="1"/>
  <c r="S1467" i="16"/>
  <c r="R1467" i="16"/>
  <c r="N1467" i="16"/>
  <c r="M1467" i="16"/>
  <c r="L1467" i="16"/>
  <c r="V1466" i="16"/>
  <c r="T1466" i="16"/>
  <c r="U1466" i="16" s="1"/>
  <c r="R1466" i="16"/>
  <c r="S1466" i="16" s="1"/>
  <c r="N1466" i="16"/>
  <c r="M1466" i="16"/>
  <c r="L1466" i="16"/>
  <c r="V1465" i="16"/>
  <c r="S1465" i="16"/>
  <c r="T1465" i="16" s="1"/>
  <c r="U1465" i="16" s="1"/>
  <c r="R1465" i="16"/>
  <c r="M1465" i="16"/>
  <c r="L1465" i="16"/>
  <c r="N1465" i="16" s="1"/>
  <c r="V1464" i="16"/>
  <c r="T1464" i="16"/>
  <c r="U1464" i="16" s="1"/>
  <c r="R1464" i="16"/>
  <c r="S1464" i="16" s="1"/>
  <c r="N1464" i="16"/>
  <c r="M1464" i="16"/>
  <c r="L1464" i="16"/>
  <c r="V1463" i="16"/>
  <c r="T1463" i="16"/>
  <c r="U1463" i="16" s="1"/>
  <c r="S1463" i="16"/>
  <c r="R1463" i="16"/>
  <c r="N1463" i="16"/>
  <c r="M1463" i="16"/>
  <c r="L1463" i="16"/>
  <c r="V1462" i="16"/>
  <c r="T1462" i="16"/>
  <c r="U1462" i="16" s="1"/>
  <c r="R1462" i="16"/>
  <c r="S1462" i="16" s="1"/>
  <c r="M1462" i="16"/>
  <c r="L1462" i="16"/>
  <c r="N1462" i="16" s="1"/>
  <c r="V1461" i="16"/>
  <c r="S1461" i="16"/>
  <c r="T1461" i="16" s="1"/>
  <c r="U1461" i="16" s="1"/>
  <c r="R1461" i="16"/>
  <c r="M1461" i="16"/>
  <c r="L1461" i="16"/>
  <c r="N1461" i="16" s="1"/>
  <c r="V1460" i="16"/>
  <c r="T1460" i="16"/>
  <c r="U1460" i="16" s="1"/>
  <c r="R1460" i="16"/>
  <c r="S1460" i="16" s="1"/>
  <c r="M1460" i="16"/>
  <c r="L1460" i="16"/>
  <c r="N1460" i="16" s="1"/>
  <c r="V1459" i="16"/>
  <c r="T1459" i="16"/>
  <c r="U1459" i="16" s="1"/>
  <c r="S1459" i="16"/>
  <c r="R1459" i="16"/>
  <c r="N1459" i="16"/>
  <c r="M1459" i="16"/>
  <c r="L1459" i="16"/>
  <c r="V1458" i="16"/>
  <c r="R1458" i="16"/>
  <c r="S1458" i="16" s="1"/>
  <c r="T1458" i="16" s="1"/>
  <c r="U1458" i="16" s="1"/>
  <c r="M1458" i="16"/>
  <c r="L1458" i="16"/>
  <c r="N1458" i="16" s="1"/>
  <c r="V1457" i="16"/>
  <c r="S1457" i="16"/>
  <c r="T1457" i="16" s="1"/>
  <c r="U1457" i="16" s="1"/>
  <c r="R1457" i="16"/>
  <c r="M1457" i="16"/>
  <c r="L1457" i="16"/>
  <c r="N1457" i="16" s="1"/>
  <c r="V1456" i="16"/>
  <c r="T1456" i="16"/>
  <c r="U1456" i="16" s="1"/>
  <c r="R1456" i="16"/>
  <c r="S1456" i="16" s="1"/>
  <c r="N1456" i="16"/>
  <c r="M1456" i="16"/>
  <c r="L1456" i="16"/>
  <c r="V1455" i="16"/>
  <c r="T1455" i="16"/>
  <c r="U1455" i="16" s="1"/>
  <c r="S1455" i="16"/>
  <c r="R1455" i="16"/>
  <c r="N1455" i="16"/>
  <c r="M1455" i="16"/>
  <c r="L1455" i="16"/>
  <c r="V1454" i="16"/>
  <c r="R1454" i="16"/>
  <c r="S1454" i="16" s="1"/>
  <c r="T1454" i="16" s="1"/>
  <c r="U1454" i="16" s="1"/>
  <c r="M1454" i="16"/>
  <c r="L1454" i="16"/>
  <c r="N1454" i="16" s="1"/>
  <c r="V1453" i="16"/>
  <c r="S1453" i="16"/>
  <c r="T1453" i="16" s="1"/>
  <c r="U1453" i="16" s="1"/>
  <c r="R1453" i="16"/>
  <c r="M1453" i="16"/>
  <c r="L1453" i="16"/>
  <c r="N1453" i="16" s="1"/>
  <c r="V1452" i="16"/>
  <c r="T1452" i="16"/>
  <c r="U1452" i="16" s="1"/>
  <c r="R1452" i="16"/>
  <c r="S1452" i="16" s="1"/>
  <c r="M1452" i="16"/>
  <c r="L1452" i="16"/>
  <c r="N1452" i="16" s="1"/>
  <c r="V1451" i="16"/>
  <c r="T1451" i="16"/>
  <c r="U1451" i="16" s="1"/>
  <c r="S1451" i="16"/>
  <c r="R1451" i="16"/>
  <c r="N1451" i="16"/>
  <c r="M1451" i="16"/>
  <c r="L1451" i="16"/>
  <c r="V1450" i="16"/>
  <c r="T1450" i="16"/>
  <c r="U1450" i="16" s="1"/>
  <c r="R1450" i="16"/>
  <c r="S1450" i="16" s="1"/>
  <c r="M1450" i="16"/>
  <c r="L1450" i="16"/>
  <c r="N1450" i="16" s="1"/>
  <c r="V1449" i="16"/>
  <c r="S1449" i="16"/>
  <c r="T1449" i="16" s="1"/>
  <c r="U1449" i="16" s="1"/>
  <c r="R1449" i="16"/>
  <c r="M1449" i="16"/>
  <c r="L1449" i="16"/>
  <c r="N1449" i="16" s="1"/>
  <c r="V1448" i="16"/>
  <c r="T1448" i="16"/>
  <c r="U1448" i="16" s="1"/>
  <c r="R1448" i="16"/>
  <c r="S1448" i="16" s="1"/>
  <c r="N1448" i="16"/>
  <c r="M1448" i="16"/>
  <c r="L1448" i="16"/>
  <c r="V1447" i="16"/>
  <c r="T1447" i="16"/>
  <c r="U1447" i="16" s="1"/>
  <c r="S1447" i="16"/>
  <c r="R1447" i="16"/>
  <c r="N1447" i="16"/>
  <c r="M1447" i="16"/>
  <c r="L1447" i="16"/>
  <c r="V1446" i="16"/>
  <c r="T1446" i="16"/>
  <c r="U1446" i="16" s="1"/>
  <c r="R1446" i="16"/>
  <c r="S1446" i="16" s="1"/>
  <c r="N1446" i="16"/>
  <c r="M1446" i="16"/>
  <c r="L1446" i="16"/>
  <c r="V1445" i="16"/>
  <c r="S1445" i="16"/>
  <c r="T1445" i="16" s="1"/>
  <c r="U1445" i="16" s="1"/>
  <c r="R1445" i="16"/>
  <c r="M1445" i="16"/>
  <c r="L1445" i="16"/>
  <c r="N1445" i="16" s="1"/>
  <c r="V1444" i="16"/>
  <c r="T1444" i="16"/>
  <c r="U1444" i="16" s="1"/>
  <c r="R1444" i="16"/>
  <c r="S1444" i="16" s="1"/>
  <c r="M1444" i="16"/>
  <c r="L1444" i="16"/>
  <c r="N1444" i="16" s="1"/>
  <c r="V1443" i="16"/>
  <c r="T1443" i="16"/>
  <c r="U1443" i="16" s="1"/>
  <c r="S1443" i="16"/>
  <c r="R1443" i="16"/>
  <c r="N1443" i="16"/>
  <c r="M1443" i="16"/>
  <c r="L1443" i="16"/>
  <c r="V1442" i="16"/>
  <c r="R1442" i="16"/>
  <c r="S1442" i="16" s="1"/>
  <c r="T1442" i="16" s="1"/>
  <c r="U1442" i="16" s="1"/>
  <c r="M1442" i="16"/>
  <c r="L1442" i="16"/>
  <c r="N1442" i="16" s="1"/>
  <c r="V1441" i="16"/>
  <c r="S1441" i="16"/>
  <c r="T1441" i="16" s="1"/>
  <c r="U1441" i="16" s="1"/>
  <c r="R1441" i="16"/>
  <c r="M1441" i="16"/>
  <c r="L1441" i="16"/>
  <c r="N1441" i="16" s="1"/>
  <c r="V1440" i="16"/>
  <c r="T1440" i="16"/>
  <c r="U1440" i="16" s="1"/>
  <c r="R1440" i="16"/>
  <c r="S1440" i="16" s="1"/>
  <c r="N1440" i="16"/>
  <c r="M1440" i="16"/>
  <c r="L1440" i="16"/>
  <c r="V1439" i="16"/>
  <c r="T1439" i="16"/>
  <c r="U1439" i="16" s="1"/>
  <c r="S1439" i="16"/>
  <c r="R1439" i="16"/>
  <c r="N1439" i="16"/>
  <c r="M1439" i="16"/>
  <c r="L1439" i="16"/>
  <c r="V1438" i="16"/>
  <c r="R1438" i="16"/>
  <c r="S1438" i="16" s="1"/>
  <c r="T1438" i="16" s="1"/>
  <c r="U1438" i="16" s="1"/>
  <c r="M1438" i="16"/>
  <c r="L1438" i="16"/>
  <c r="N1438" i="16" s="1"/>
  <c r="V1437" i="16"/>
  <c r="S1437" i="16"/>
  <c r="T1437" i="16" s="1"/>
  <c r="U1437" i="16" s="1"/>
  <c r="R1437" i="16"/>
  <c r="M1437" i="16"/>
  <c r="L1437" i="16"/>
  <c r="N1437" i="16" s="1"/>
  <c r="V1436" i="16"/>
  <c r="T1436" i="16"/>
  <c r="U1436" i="16" s="1"/>
  <c r="R1436" i="16"/>
  <c r="S1436" i="16" s="1"/>
  <c r="M1436" i="16"/>
  <c r="L1436" i="16"/>
  <c r="N1436" i="16" s="1"/>
  <c r="V1435" i="16"/>
  <c r="T1435" i="16"/>
  <c r="U1435" i="16" s="1"/>
  <c r="S1435" i="16"/>
  <c r="R1435" i="16"/>
  <c r="N1435" i="16"/>
  <c r="M1435" i="16"/>
  <c r="L1435" i="16"/>
  <c r="V1434" i="16"/>
  <c r="T1434" i="16"/>
  <c r="U1434" i="16" s="1"/>
  <c r="R1434" i="16"/>
  <c r="S1434" i="16" s="1"/>
  <c r="N1434" i="16"/>
  <c r="M1434" i="16"/>
  <c r="L1434" i="16"/>
  <c r="V1433" i="16"/>
  <c r="S1433" i="16"/>
  <c r="T1433" i="16" s="1"/>
  <c r="U1433" i="16" s="1"/>
  <c r="R1433" i="16"/>
  <c r="M1433" i="16"/>
  <c r="L1433" i="16"/>
  <c r="N1433" i="16" s="1"/>
  <c r="V1432" i="16"/>
  <c r="T1432" i="16"/>
  <c r="U1432" i="16" s="1"/>
  <c r="R1432" i="16"/>
  <c r="S1432" i="16" s="1"/>
  <c r="N1432" i="16"/>
  <c r="M1432" i="16"/>
  <c r="L1432" i="16"/>
  <c r="V1431" i="16"/>
  <c r="T1431" i="16"/>
  <c r="U1431" i="16" s="1"/>
  <c r="S1431" i="16"/>
  <c r="R1431" i="16"/>
  <c r="N1431" i="16"/>
  <c r="M1431" i="16"/>
  <c r="L1431" i="16"/>
  <c r="V1430" i="16"/>
  <c r="T1430" i="16"/>
  <c r="U1430" i="16" s="1"/>
  <c r="R1430" i="16"/>
  <c r="S1430" i="16" s="1"/>
  <c r="M1430" i="16"/>
  <c r="L1430" i="16"/>
  <c r="N1430" i="16" s="1"/>
  <c r="V1429" i="16"/>
  <c r="S1429" i="16"/>
  <c r="T1429" i="16" s="1"/>
  <c r="U1429" i="16" s="1"/>
  <c r="R1429" i="16"/>
  <c r="M1429" i="16"/>
  <c r="L1429" i="16"/>
  <c r="N1429" i="16" s="1"/>
  <c r="V1428" i="16"/>
  <c r="T1428" i="16"/>
  <c r="U1428" i="16" s="1"/>
  <c r="R1428" i="16"/>
  <c r="S1428" i="16" s="1"/>
  <c r="M1428" i="16"/>
  <c r="L1428" i="16"/>
  <c r="N1428" i="16" s="1"/>
  <c r="V1427" i="16"/>
  <c r="T1427" i="16"/>
  <c r="U1427" i="16" s="1"/>
  <c r="S1427" i="16"/>
  <c r="R1427" i="16"/>
  <c r="N1427" i="16"/>
  <c r="M1427" i="16"/>
  <c r="L1427" i="16"/>
  <c r="V1426" i="16"/>
  <c r="T1426" i="16"/>
  <c r="U1426" i="16" s="1"/>
  <c r="R1426" i="16"/>
  <c r="S1426" i="16" s="1"/>
  <c r="M1426" i="16"/>
  <c r="L1426" i="16"/>
  <c r="N1426" i="16" s="1"/>
  <c r="V1425" i="16"/>
  <c r="U1425" i="16"/>
  <c r="S1425" i="16"/>
  <c r="T1425" i="16" s="1"/>
  <c r="R1425" i="16"/>
  <c r="M1425" i="16"/>
  <c r="L1425" i="16"/>
  <c r="N1425" i="16" s="1"/>
  <c r="V1424" i="16"/>
  <c r="T1424" i="16"/>
  <c r="U1424" i="16" s="1"/>
  <c r="R1424" i="16"/>
  <c r="S1424" i="16" s="1"/>
  <c r="N1424" i="16"/>
  <c r="M1424" i="16"/>
  <c r="L1424" i="16"/>
  <c r="V1423" i="16"/>
  <c r="S1423" i="16"/>
  <c r="T1423" i="16" s="1"/>
  <c r="U1423" i="16" s="1"/>
  <c r="R1423" i="16"/>
  <c r="N1423" i="16"/>
  <c r="M1423" i="16"/>
  <c r="L1423" i="16"/>
  <c r="V1422" i="16"/>
  <c r="T1422" i="16"/>
  <c r="U1422" i="16" s="1"/>
  <c r="R1422" i="16"/>
  <c r="S1422" i="16" s="1"/>
  <c r="N1422" i="16"/>
  <c r="M1422" i="16"/>
  <c r="L1422" i="16"/>
  <c r="V1421" i="16"/>
  <c r="S1421" i="16"/>
  <c r="T1421" i="16" s="1"/>
  <c r="U1421" i="16" s="1"/>
  <c r="R1421" i="16"/>
  <c r="M1421" i="16"/>
  <c r="L1421" i="16"/>
  <c r="N1421" i="16" s="1"/>
  <c r="V1420" i="16"/>
  <c r="R1420" i="16"/>
  <c r="S1420" i="16" s="1"/>
  <c r="T1420" i="16" s="1"/>
  <c r="U1420" i="16" s="1"/>
  <c r="M1420" i="16"/>
  <c r="L1420" i="16"/>
  <c r="N1420" i="16" s="1"/>
  <c r="V1419" i="16"/>
  <c r="U1419" i="16"/>
  <c r="T1419" i="16"/>
  <c r="S1419" i="16"/>
  <c r="R1419" i="16"/>
  <c r="N1419" i="16"/>
  <c r="M1419" i="16"/>
  <c r="L1419" i="16"/>
  <c r="V1418" i="16"/>
  <c r="S1418" i="16"/>
  <c r="T1418" i="16" s="1"/>
  <c r="U1418" i="16" s="1"/>
  <c r="R1418" i="16"/>
  <c r="M1418" i="16"/>
  <c r="L1418" i="16"/>
  <c r="N1418" i="16" s="1"/>
  <c r="V1417" i="16"/>
  <c r="S1417" i="16"/>
  <c r="T1417" i="16" s="1"/>
  <c r="U1417" i="16" s="1"/>
  <c r="R1417" i="16"/>
  <c r="M1417" i="16"/>
  <c r="L1417" i="16"/>
  <c r="N1417" i="16" s="1"/>
  <c r="V1416" i="16"/>
  <c r="U1416" i="16"/>
  <c r="T1416" i="16"/>
  <c r="R1416" i="16"/>
  <c r="S1416" i="16" s="1"/>
  <c r="N1416" i="16"/>
  <c r="M1416" i="16"/>
  <c r="L1416" i="16"/>
  <c r="V1415" i="16"/>
  <c r="T1415" i="16"/>
  <c r="U1415" i="16" s="1"/>
  <c r="S1415" i="16"/>
  <c r="R1415" i="16"/>
  <c r="N1415" i="16"/>
  <c r="M1415" i="16"/>
  <c r="L1415" i="16"/>
  <c r="V1414" i="16"/>
  <c r="R1414" i="16"/>
  <c r="S1414" i="16" s="1"/>
  <c r="T1414" i="16" s="1"/>
  <c r="U1414" i="16" s="1"/>
  <c r="M1414" i="16"/>
  <c r="L1414" i="16"/>
  <c r="N1414" i="16" s="1"/>
  <c r="V1413" i="16"/>
  <c r="R1413" i="16"/>
  <c r="S1413" i="16" s="1"/>
  <c r="T1413" i="16" s="1"/>
  <c r="U1413" i="16" s="1"/>
  <c r="M1413" i="16"/>
  <c r="L1413" i="16"/>
  <c r="N1413" i="16" s="1"/>
  <c r="V1412" i="16"/>
  <c r="T1412" i="16"/>
  <c r="U1412" i="16" s="1"/>
  <c r="R1412" i="16"/>
  <c r="S1412" i="16" s="1"/>
  <c r="M1412" i="16"/>
  <c r="L1412" i="16"/>
  <c r="N1412" i="16" s="1"/>
  <c r="V1411" i="16"/>
  <c r="T1411" i="16"/>
  <c r="U1411" i="16" s="1"/>
  <c r="S1411" i="16"/>
  <c r="R1411" i="16"/>
  <c r="N1411" i="16"/>
  <c r="M1411" i="16"/>
  <c r="L1411" i="16"/>
  <c r="V1410" i="16"/>
  <c r="T1410" i="16"/>
  <c r="U1410" i="16" s="1"/>
  <c r="R1410" i="16"/>
  <c r="S1410" i="16" s="1"/>
  <c r="M1410" i="16"/>
  <c r="L1410" i="16"/>
  <c r="N1410" i="16" s="1"/>
  <c r="V1409" i="16"/>
  <c r="U1409" i="16"/>
  <c r="S1409" i="16"/>
  <c r="T1409" i="16" s="1"/>
  <c r="R1409" i="16"/>
  <c r="M1409" i="16"/>
  <c r="L1409" i="16"/>
  <c r="N1409" i="16" s="1"/>
  <c r="V1408" i="16"/>
  <c r="T1408" i="16"/>
  <c r="U1408" i="16" s="1"/>
  <c r="R1408" i="16"/>
  <c r="S1408" i="16" s="1"/>
  <c r="N1408" i="16"/>
  <c r="M1408" i="16"/>
  <c r="L1408" i="16"/>
  <c r="V1407" i="16"/>
  <c r="S1407" i="16"/>
  <c r="T1407" i="16" s="1"/>
  <c r="U1407" i="16" s="1"/>
  <c r="R1407" i="16"/>
  <c r="N1407" i="16"/>
  <c r="M1407" i="16"/>
  <c r="L1407" i="16"/>
  <c r="V1406" i="16"/>
  <c r="T1406" i="16"/>
  <c r="U1406" i="16" s="1"/>
  <c r="R1406" i="16"/>
  <c r="S1406" i="16" s="1"/>
  <c r="M1406" i="16"/>
  <c r="L1406" i="16"/>
  <c r="N1406" i="16" s="1"/>
  <c r="V1405" i="16"/>
  <c r="S1405" i="16"/>
  <c r="T1405" i="16" s="1"/>
  <c r="U1405" i="16" s="1"/>
  <c r="R1405" i="16"/>
  <c r="M1405" i="16"/>
  <c r="L1405" i="16"/>
  <c r="N1405" i="16" s="1"/>
  <c r="V1404" i="16"/>
  <c r="R1404" i="16"/>
  <c r="S1404" i="16" s="1"/>
  <c r="T1404" i="16" s="1"/>
  <c r="U1404" i="16" s="1"/>
  <c r="M1404" i="16"/>
  <c r="L1404" i="16"/>
  <c r="N1404" i="16" s="1"/>
  <c r="V1403" i="16"/>
  <c r="U1403" i="16"/>
  <c r="T1403" i="16"/>
  <c r="S1403" i="16"/>
  <c r="R1403" i="16"/>
  <c r="N1403" i="16"/>
  <c r="M1403" i="16"/>
  <c r="L1403" i="16"/>
  <c r="V1402" i="16"/>
  <c r="S1402" i="16"/>
  <c r="T1402" i="16" s="1"/>
  <c r="U1402" i="16" s="1"/>
  <c r="R1402" i="16"/>
  <c r="N1402" i="16"/>
  <c r="M1402" i="16"/>
  <c r="L1402" i="16"/>
  <c r="V1401" i="16"/>
  <c r="S1401" i="16"/>
  <c r="T1401" i="16" s="1"/>
  <c r="U1401" i="16" s="1"/>
  <c r="R1401" i="16"/>
  <c r="M1401" i="16"/>
  <c r="L1401" i="16"/>
  <c r="N1401" i="16" s="1"/>
  <c r="V1400" i="16"/>
  <c r="U1400" i="16"/>
  <c r="T1400" i="16"/>
  <c r="R1400" i="16"/>
  <c r="S1400" i="16" s="1"/>
  <c r="N1400" i="16"/>
  <c r="M1400" i="16"/>
  <c r="L1400" i="16"/>
  <c r="V1399" i="16"/>
  <c r="T1399" i="16"/>
  <c r="U1399" i="16" s="1"/>
  <c r="S1399" i="16"/>
  <c r="R1399" i="16"/>
  <c r="N1399" i="16"/>
  <c r="M1399" i="16"/>
  <c r="L1399" i="16"/>
  <c r="V1398" i="16"/>
  <c r="R1398" i="16"/>
  <c r="S1398" i="16" s="1"/>
  <c r="T1398" i="16" s="1"/>
  <c r="U1398" i="16" s="1"/>
  <c r="M1398" i="16"/>
  <c r="L1398" i="16"/>
  <c r="N1398" i="16" s="1"/>
  <c r="V1397" i="16"/>
  <c r="R1397" i="16"/>
  <c r="S1397" i="16" s="1"/>
  <c r="T1397" i="16" s="1"/>
  <c r="U1397" i="16" s="1"/>
  <c r="M1397" i="16"/>
  <c r="L1397" i="16"/>
  <c r="N1397" i="16" s="1"/>
  <c r="V1396" i="16"/>
  <c r="T1396" i="16"/>
  <c r="U1396" i="16" s="1"/>
  <c r="R1396" i="16"/>
  <c r="S1396" i="16" s="1"/>
  <c r="M1396" i="16"/>
  <c r="L1396" i="16"/>
  <c r="N1396" i="16" s="1"/>
  <c r="V1395" i="16"/>
  <c r="T1395" i="16"/>
  <c r="U1395" i="16" s="1"/>
  <c r="S1395" i="16"/>
  <c r="R1395" i="16"/>
  <c r="N1395" i="16"/>
  <c r="M1395" i="16"/>
  <c r="L1395" i="16"/>
  <c r="V1394" i="16"/>
  <c r="T1394" i="16"/>
  <c r="U1394" i="16" s="1"/>
  <c r="R1394" i="16"/>
  <c r="S1394" i="16" s="1"/>
  <c r="M1394" i="16"/>
  <c r="L1394" i="16"/>
  <c r="N1394" i="16" s="1"/>
  <c r="V1393" i="16"/>
  <c r="U1393" i="16"/>
  <c r="S1393" i="16"/>
  <c r="T1393" i="16" s="1"/>
  <c r="R1393" i="16"/>
  <c r="M1393" i="16"/>
  <c r="L1393" i="16"/>
  <c r="N1393" i="16" s="1"/>
  <c r="V1392" i="16"/>
  <c r="T1392" i="16"/>
  <c r="U1392" i="16" s="1"/>
  <c r="R1392" i="16"/>
  <c r="S1392" i="16" s="1"/>
  <c r="N1392" i="16"/>
  <c r="M1392" i="16"/>
  <c r="L1392" i="16"/>
  <c r="V1391" i="16"/>
  <c r="S1391" i="16"/>
  <c r="T1391" i="16" s="1"/>
  <c r="U1391" i="16" s="1"/>
  <c r="R1391" i="16"/>
  <c r="N1391" i="16"/>
  <c r="M1391" i="16"/>
  <c r="L1391" i="16"/>
  <c r="V1390" i="16"/>
  <c r="T1390" i="16"/>
  <c r="U1390" i="16" s="1"/>
  <c r="R1390" i="16"/>
  <c r="S1390" i="16" s="1"/>
  <c r="N1390" i="16"/>
  <c r="M1390" i="16"/>
  <c r="L1390" i="16"/>
  <c r="V1389" i="16"/>
  <c r="S1389" i="16"/>
  <c r="T1389" i="16" s="1"/>
  <c r="U1389" i="16" s="1"/>
  <c r="R1389" i="16"/>
  <c r="M1389" i="16"/>
  <c r="L1389" i="16"/>
  <c r="N1389" i="16" s="1"/>
  <c r="V1388" i="16"/>
  <c r="R1388" i="16"/>
  <c r="S1388" i="16" s="1"/>
  <c r="T1388" i="16" s="1"/>
  <c r="U1388" i="16" s="1"/>
  <c r="M1388" i="16"/>
  <c r="L1388" i="16"/>
  <c r="N1388" i="16" s="1"/>
  <c r="V1387" i="16"/>
  <c r="U1387" i="16"/>
  <c r="T1387" i="16"/>
  <c r="S1387" i="16"/>
  <c r="R1387" i="16"/>
  <c r="N1387" i="16"/>
  <c r="M1387" i="16"/>
  <c r="L1387" i="16"/>
  <c r="V1386" i="16"/>
  <c r="S1386" i="16"/>
  <c r="T1386" i="16" s="1"/>
  <c r="U1386" i="16" s="1"/>
  <c r="R1386" i="16"/>
  <c r="M1386" i="16"/>
  <c r="L1386" i="16"/>
  <c r="N1386" i="16" s="1"/>
  <c r="V1385" i="16"/>
  <c r="S1385" i="16"/>
  <c r="T1385" i="16" s="1"/>
  <c r="U1385" i="16" s="1"/>
  <c r="R1385" i="16"/>
  <c r="M1385" i="16"/>
  <c r="L1385" i="16"/>
  <c r="N1385" i="16" s="1"/>
  <c r="V1384" i="16"/>
  <c r="U1384" i="16"/>
  <c r="T1384" i="16"/>
  <c r="R1384" i="16"/>
  <c r="S1384" i="16" s="1"/>
  <c r="N1384" i="16"/>
  <c r="M1384" i="16"/>
  <c r="L1384" i="16"/>
  <c r="V1383" i="16"/>
  <c r="T1383" i="16"/>
  <c r="U1383" i="16" s="1"/>
  <c r="S1383" i="16"/>
  <c r="R1383" i="16"/>
  <c r="N1383" i="16"/>
  <c r="M1383" i="16"/>
  <c r="L1383" i="16"/>
  <c r="V1382" i="16"/>
  <c r="R1382" i="16"/>
  <c r="S1382" i="16" s="1"/>
  <c r="T1382" i="16" s="1"/>
  <c r="U1382" i="16" s="1"/>
  <c r="M1382" i="16"/>
  <c r="L1382" i="16"/>
  <c r="N1382" i="16" s="1"/>
  <c r="V1381" i="16"/>
  <c r="R1381" i="16"/>
  <c r="S1381" i="16" s="1"/>
  <c r="T1381" i="16" s="1"/>
  <c r="U1381" i="16" s="1"/>
  <c r="M1381" i="16"/>
  <c r="L1381" i="16"/>
  <c r="N1381" i="16" s="1"/>
  <c r="V1380" i="16"/>
  <c r="T1380" i="16"/>
  <c r="U1380" i="16" s="1"/>
  <c r="R1380" i="16"/>
  <c r="S1380" i="16" s="1"/>
  <c r="M1380" i="16"/>
  <c r="L1380" i="16"/>
  <c r="N1380" i="16" s="1"/>
  <c r="V1379" i="16"/>
  <c r="T1379" i="16"/>
  <c r="U1379" i="16" s="1"/>
  <c r="S1379" i="16"/>
  <c r="R1379" i="16"/>
  <c r="N1379" i="16"/>
  <c r="M1379" i="16"/>
  <c r="L1379" i="16"/>
  <c r="V1378" i="16"/>
  <c r="T1378" i="16"/>
  <c r="U1378" i="16" s="1"/>
  <c r="R1378" i="16"/>
  <c r="S1378" i="16" s="1"/>
  <c r="M1378" i="16"/>
  <c r="L1378" i="16"/>
  <c r="N1378" i="16" s="1"/>
  <c r="V1377" i="16"/>
  <c r="U1377" i="16"/>
  <c r="S1377" i="16"/>
  <c r="T1377" i="16" s="1"/>
  <c r="R1377" i="16"/>
  <c r="M1377" i="16"/>
  <c r="L1377" i="16"/>
  <c r="N1377" i="16" s="1"/>
  <c r="V1376" i="16"/>
  <c r="T1376" i="16"/>
  <c r="U1376" i="16" s="1"/>
  <c r="R1376" i="16"/>
  <c r="S1376" i="16" s="1"/>
  <c r="N1376" i="16"/>
  <c r="M1376" i="16"/>
  <c r="L1376" i="16"/>
  <c r="V1375" i="16"/>
  <c r="S1375" i="16"/>
  <c r="T1375" i="16" s="1"/>
  <c r="U1375" i="16" s="1"/>
  <c r="R1375" i="16"/>
  <c r="N1375" i="16"/>
  <c r="M1375" i="16"/>
  <c r="L1375" i="16"/>
  <c r="V1374" i="16"/>
  <c r="T1374" i="16"/>
  <c r="U1374" i="16" s="1"/>
  <c r="R1374" i="16"/>
  <c r="S1374" i="16" s="1"/>
  <c r="M1374" i="16"/>
  <c r="L1374" i="16"/>
  <c r="N1374" i="16" s="1"/>
  <c r="V1373" i="16"/>
  <c r="S1373" i="16"/>
  <c r="T1373" i="16" s="1"/>
  <c r="U1373" i="16" s="1"/>
  <c r="R1373" i="16"/>
  <c r="M1373" i="16"/>
  <c r="L1373" i="16"/>
  <c r="N1373" i="16" s="1"/>
  <c r="V1372" i="16"/>
  <c r="R1372" i="16"/>
  <c r="S1372" i="16" s="1"/>
  <c r="T1372" i="16" s="1"/>
  <c r="U1372" i="16" s="1"/>
  <c r="M1372" i="16"/>
  <c r="L1372" i="16"/>
  <c r="N1372" i="16" s="1"/>
  <c r="V1371" i="16"/>
  <c r="U1371" i="16"/>
  <c r="T1371" i="16"/>
  <c r="S1371" i="16"/>
  <c r="R1371" i="16"/>
  <c r="N1371" i="16"/>
  <c r="M1371" i="16"/>
  <c r="L1371" i="16"/>
  <c r="V1370" i="16"/>
  <c r="S1370" i="16"/>
  <c r="T1370" i="16" s="1"/>
  <c r="U1370" i="16" s="1"/>
  <c r="R1370" i="16"/>
  <c r="N1370" i="16"/>
  <c r="M1370" i="16"/>
  <c r="L1370" i="16"/>
  <c r="V1369" i="16"/>
  <c r="S1369" i="16"/>
  <c r="T1369" i="16" s="1"/>
  <c r="U1369" i="16" s="1"/>
  <c r="R1369" i="16"/>
  <c r="M1369" i="16"/>
  <c r="L1369" i="16"/>
  <c r="N1369" i="16" s="1"/>
  <c r="V1368" i="16"/>
  <c r="U1368" i="16"/>
  <c r="T1368" i="16"/>
  <c r="R1368" i="16"/>
  <c r="S1368" i="16" s="1"/>
  <c r="N1368" i="16"/>
  <c r="M1368" i="16"/>
  <c r="L1368" i="16"/>
  <c r="V1367" i="16"/>
  <c r="T1367" i="16"/>
  <c r="U1367" i="16" s="1"/>
  <c r="S1367" i="16"/>
  <c r="R1367" i="16"/>
  <c r="N1367" i="16"/>
  <c r="M1367" i="16"/>
  <c r="L1367" i="16"/>
  <c r="V1366" i="16"/>
  <c r="R1366" i="16"/>
  <c r="S1366" i="16" s="1"/>
  <c r="T1366" i="16" s="1"/>
  <c r="U1366" i="16" s="1"/>
  <c r="M1366" i="16"/>
  <c r="L1366" i="16"/>
  <c r="N1366" i="16" s="1"/>
  <c r="V1365" i="16"/>
  <c r="R1365" i="16"/>
  <c r="S1365" i="16" s="1"/>
  <c r="T1365" i="16" s="1"/>
  <c r="U1365" i="16" s="1"/>
  <c r="M1365" i="16"/>
  <c r="L1365" i="16"/>
  <c r="N1365" i="16" s="1"/>
  <c r="V1364" i="16"/>
  <c r="T1364" i="16"/>
  <c r="U1364" i="16" s="1"/>
  <c r="R1364" i="16"/>
  <c r="S1364" i="16" s="1"/>
  <c r="M1364" i="16"/>
  <c r="L1364" i="16"/>
  <c r="N1364" i="16" s="1"/>
  <c r="V1363" i="16"/>
  <c r="T1363" i="16"/>
  <c r="U1363" i="16" s="1"/>
  <c r="S1363" i="16"/>
  <c r="R1363" i="16"/>
  <c r="N1363" i="16"/>
  <c r="M1363" i="16"/>
  <c r="L1363" i="16"/>
  <c r="V1362" i="16"/>
  <c r="T1362" i="16"/>
  <c r="U1362" i="16" s="1"/>
  <c r="R1362" i="16"/>
  <c r="S1362" i="16" s="1"/>
  <c r="M1362" i="16"/>
  <c r="L1362" i="16"/>
  <c r="N1362" i="16" s="1"/>
  <c r="V1361" i="16"/>
  <c r="U1361" i="16"/>
  <c r="S1361" i="16"/>
  <c r="T1361" i="16" s="1"/>
  <c r="R1361" i="16"/>
  <c r="N1361" i="16"/>
  <c r="M1361" i="16"/>
  <c r="L1361" i="16"/>
  <c r="V1360" i="16"/>
  <c r="T1360" i="16"/>
  <c r="U1360" i="16" s="1"/>
  <c r="R1360" i="16"/>
  <c r="S1360" i="16" s="1"/>
  <c r="M1360" i="16"/>
  <c r="L1360" i="16"/>
  <c r="N1360" i="16" s="1"/>
  <c r="V1359" i="16"/>
  <c r="S1359" i="16"/>
  <c r="T1359" i="16" s="1"/>
  <c r="U1359" i="16" s="1"/>
  <c r="R1359" i="16"/>
  <c r="M1359" i="16"/>
  <c r="L1359" i="16"/>
  <c r="N1359" i="16" s="1"/>
  <c r="V1358" i="16"/>
  <c r="T1358" i="16"/>
  <c r="U1358" i="16" s="1"/>
  <c r="R1358" i="16"/>
  <c r="S1358" i="16" s="1"/>
  <c r="M1358" i="16"/>
  <c r="L1358" i="16"/>
  <c r="N1358" i="16" s="1"/>
  <c r="V1357" i="16"/>
  <c r="T1357" i="16"/>
  <c r="U1357" i="16" s="1"/>
  <c r="S1357" i="16"/>
  <c r="R1357" i="16"/>
  <c r="N1357" i="16"/>
  <c r="M1357" i="16"/>
  <c r="L1357" i="16"/>
  <c r="V1356" i="16"/>
  <c r="R1356" i="16"/>
  <c r="S1356" i="16" s="1"/>
  <c r="T1356" i="16" s="1"/>
  <c r="U1356" i="16" s="1"/>
  <c r="N1356" i="16"/>
  <c r="M1356" i="16"/>
  <c r="L1356" i="16"/>
  <c r="V1355" i="16"/>
  <c r="S1355" i="16"/>
  <c r="T1355" i="16" s="1"/>
  <c r="U1355" i="16" s="1"/>
  <c r="R1355" i="16"/>
  <c r="M1355" i="16"/>
  <c r="L1355" i="16"/>
  <c r="N1355" i="16" s="1"/>
  <c r="V1354" i="16"/>
  <c r="T1354" i="16"/>
  <c r="U1354" i="16" s="1"/>
  <c r="R1354" i="16"/>
  <c r="S1354" i="16" s="1"/>
  <c r="N1354" i="16"/>
  <c r="M1354" i="16"/>
  <c r="L1354" i="16"/>
  <c r="V1353" i="16"/>
  <c r="T1353" i="16"/>
  <c r="U1353" i="16" s="1"/>
  <c r="S1353" i="16"/>
  <c r="R1353" i="16"/>
  <c r="N1353" i="16"/>
  <c r="M1353" i="16"/>
  <c r="L1353" i="16"/>
  <c r="V1352" i="16"/>
  <c r="R1352" i="16"/>
  <c r="S1352" i="16" s="1"/>
  <c r="T1352" i="16" s="1"/>
  <c r="U1352" i="16" s="1"/>
  <c r="N1352" i="16"/>
  <c r="M1352" i="16"/>
  <c r="L1352" i="16"/>
  <c r="V1351" i="16"/>
  <c r="S1351" i="16"/>
  <c r="T1351" i="16" s="1"/>
  <c r="U1351" i="16" s="1"/>
  <c r="R1351" i="16"/>
  <c r="M1351" i="16"/>
  <c r="L1351" i="16"/>
  <c r="N1351" i="16" s="1"/>
  <c r="V1350" i="16"/>
  <c r="T1350" i="16"/>
  <c r="U1350" i="16" s="1"/>
  <c r="R1350" i="16"/>
  <c r="S1350" i="16" s="1"/>
  <c r="M1350" i="16"/>
  <c r="L1350" i="16"/>
  <c r="N1350" i="16" s="1"/>
  <c r="V1349" i="16"/>
  <c r="T1349" i="16"/>
  <c r="U1349" i="16" s="1"/>
  <c r="S1349" i="16"/>
  <c r="R1349" i="16"/>
  <c r="N1349" i="16"/>
  <c r="M1349" i="16"/>
  <c r="L1349" i="16"/>
  <c r="V1348" i="16"/>
  <c r="T1348" i="16"/>
  <c r="U1348" i="16" s="1"/>
  <c r="R1348" i="16"/>
  <c r="S1348" i="16" s="1"/>
  <c r="M1348" i="16"/>
  <c r="L1348" i="16"/>
  <c r="N1348" i="16" s="1"/>
  <c r="V1347" i="16"/>
  <c r="S1347" i="16"/>
  <c r="T1347" i="16" s="1"/>
  <c r="U1347" i="16" s="1"/>
  <c r="R1347" i="16"/>
  <c r="M1347" i="16"/>
  <c r="L1347" i="16"/>
  <c r="N1347" i="16" s="1"/>
  <c r="V1346" i="16"/>
  <c r="T1346" i="16"/>
  <c r="U1346" i="16" s="1"/>
  <c r="R1346" i="16"/>
  <c r="S1346" i="16" s="1"/>
  <c r="N1346" i="16"/>
  <c r="M1346" i="16"/>
  <c r="L1346" i="16"/>
  <c r="V1345" i="16"/>
  <c r="T1345" i="16"/>
  <c r="U1345" i="16" s="1"/>
  <c r="S1345" i="16"/>
  <c r="R1345" i="16"/>
  <c r="N1345" i="16"/>
  <c r="M1345" i="16"/>
  <c r="L1345" i="16"/>
  <c r="V1344" i="16"/>
  <c r="T1344" i="16"/>
  <c r="U1344" i="16" s="1"/>
  <c r="R1344" i="16"/>
  <c r="S1344" i="16" s="1"/>
  <c r="N1344" i="16"/>
  <c r="M1344" i="16"/>
  <c r="L1344" i="16"/>
  <c r="V1343" i="16"/>
  <c r="S1343" i="16"/>
  <c r="T1343" i="16" s="1"/>
  <c r="U1343" i="16" s="1"/>
  <c r="R1343" i="16"/>
  <c r="M1343" i="16"/>
  <c r="L1343" i="16"/>
  <c r="N1343" i="16" s="1"/>
  <c r="V1342" i="16"/>
  <c r="T1342" i="16"/>
  <c r="U1342" i="16" s="1"/>
  <c r="R1342" i="16"/>
  <c r="S1342" i="16" s="1"/>
  <c r="M1342" i="16"/>
  <c r="L1342" i="16"/>
  <c r="N1342" i="16" s="1"/>
  <c r="V1341" i="16"/>
  <c r="T1341" i="16"/>
  <c r="U1341" i="16" s="1"/>
  <c r="S1341" i="16"/>
  <c r="R1341" i="16"/>
  <c r="N1341" i="16"/>
  <c r="M1341" i="16"/>
  <c r="L1341" i="16"/>
  <c r="V1340" i="16"/>
  <c r="R1340" i="16"/>
  <c r="S1340" i="16" s="1"/>
  <c r="T1340" i="16" s="1"/>
  <c r="U1340" i="16" s="1"/>
  <c r="M1340" i="16"/>
  <c r="L1340" i="16"/>
  <c r="N1340" i="16" s="1"/>
  <c r="V1339" i="16"/>
  <c r="S1339" i="16"/>
  <c r="T1339" i="16" s="1"/>
  <c r="U1339" i="16" s="1"/>
  <c r="R1339" i="16"/>
  <c r="M1339" i="16"/>
  <c r="L1339" i="16"/>
  <c r="N1339" i="16" s="1"/>
  <c r="V1338" i="16"/>
  <c r="T1338" i="16"/>
  <c r="U1338" i="16" s="1"/>
  <c r="R1338" i="16"/>
  <c r="S1338" i="16" s="1"/>
  <c r="N1338" i="16"/>
  <c r="M1338" i="16"/>
  <c r="L1338" i="16"/>
  <c r="V1337" i="16"/>
  <c r="T1337" i="16"/>
  <c r="U1337" i="16" s="1"/>
  <c r="S1337" i="16"/>
  <c r="R1337" i="16"/>
  <c r="N1337" i="16"/>
  <c r="M1337" i="16"/>
  <c r="L1337" i="16"/>
  <c r="V1336" i="16"/>
  <c r="R1336" i="16"/>
  <c r="S1336" i="16" s="1"/>
  <c r="T1336" i="16" s="1"/>
  <c r="U1336" i="16" s="1"/>
  <c r="M1336" i="16"/>
  <c r="L1336" i="16"/>
  <c r="N1336" i="16" s="1"/>
  <c r="V1335" i="16"/>
  <c r="S1335" i="16"/>
  <c r="T1335" i="16" s="1"/>
  <c r="U1335" i="16" s="1"/>
  <c r="R1335" i="16"/>
  <c r="M1335" i="16"/>
  <c r="L1335" i="16"/>
  <c r="N1335" i="16" s="1"/>
  <c r="V1334" i="16"/>
  <c r="T1334" i="16"/>
  <c r="U1334" i="16" s="1"/>
  <c r="R1334" i="16"/>
  <c r="S1334" i="16" s="1"/>
  <c r="M1334" i="16"/>
  <c r="L1334" i="16"/>
  <c r="N1334" i="16" s="1"/>
  <c r="V1333" i="16"/>
  <c r="T1333" i="16"/>
  <c r="U1333" i="16" s="1"/>
  <c r="S1333" i="16"/>
  <c r="R1333" i="16"/>
  <c r="N1333" i="16"/>
  <c r="M1333" i="16"/>
  <c r="L1333" i="16"/>
  <c r="V1332" i="16"/>
  <c r="T1332" i="16"/>
  <c r="U1332" i="16" s="1"/>
  <c r="R1332" i="16"/>
  <c r="S1332" i="16" s="1"/>
  <c r="N1332" i="16"/>
  <c r="M1332" i="16"/>
  <c r="L1332" i="16"/>
  <c r="V1331" i="16"/>
  <c r="S1331" i="16"/>
  <c r="T1331" i="16" s="1"/>
  <c r="U1331" i="16" s="1"/>
  <c r="R1331" i="16"/>
  <c r="M1331" i="16"/>
  <c r="L1331" i="16"/>
  <c r="N1331" i="16" s="1"/>
  <c r="V1330" i="16"/>
  <c r="T1330" i="16"/>
  <c r="U1330" i="16" s="1"/>
  <c r="R1330" i="16"/>
  <c r="S1330" i="16" s="1"/>
  <c r="N1330" i="16"/>
  <c r="M1330" i="16"/>
  <c r="L1330" i="16"/>
  <c r="V1329" i="16"/>
  <c r="T1329" i="16"/>
  <c r="U1329" i="16" s="1"/>
  <c r="S1329" i="16"/>
  <c r="R1329" i="16"/>
  <c r="N1329" i="16"/>
  <c r="M1329" i="16"/>
  <c r="L1329" i="16"/>
  <c r="V1328" i="16"/>
  <c r="T1328" i="16"/>
  <c r="U1328" i="16" s="1"/>
  <c r="R1328" i="16"/>
  <c r="S1328" i="16" s="1"/>
  <c r="M1328" i="16"/>
  <c r="L1328" i="16"/>
  <c r="N1328" i="16" s="1"/>
  <c r="V1327" i="16"/>
  <c r="S1327" i="16"/>
  <c r="T1327" i="16" s="1"/>
  <c r="U1327" i="16" s="1"/>
  <c r="R1327" i="16"/>
  <c r="M1327" i="16"/>
  <c r="L1327" i="16"/>
  <c r="N1327" i="16" s="1"/>
  <c r="V1326" i="16"/>
  <c r="T1326" i="16"/>
  <c r="U1326" i="16" s="1"/>
  <c r="R1326" i="16"/>
  <c r="S1326" i="16" s="1"/>
  <c r="M1326" i="16"/>
  <c r="L1326" i="16"/>
  <c r="N1326" i="16" s="1"/>
  <c r="V1325" i="16"/>
  <c r="T1325" i="16"/>
  <c r="U1325" i="16" s="1"/>
  <c r="S1325" i="16"/>
  <c r="R1325" i="16"/>
  <c r="N1325" i="16"/>
  <c r="M1325" i="16"/>
  <c r="L1325" i="16"/>
  <c r="V1324" i="16"/>
  <c r="R1324" i="16"/>
  <c r="S1324" i="16" s="1"/>
  <c r="T1324" i="16" s="1"/>
  <c r="U1324" i="16" s="1"/>
  <c r="M1324" i="16"/>
  <c r="L1324" i="16"/>
  <c r="N1324" i="16" s="1"/>
  <c r="V1323" i="16"/>
  <c r="S1323" i="16"/>
  <c r="T1323" i="16" s="1"/>
  <c r="U1323" i="16" s="1"/>
  <c r="R1323" i="16"/>
  <c r="M1323" i="16"/>
  <c r="L1323" i="16"/>
  <c r="N1323" i="16" s="1"/>
  <c r="V1322" i="16"/>
  <c r="T1322" i="16"/>
  <c r="U1322" i="16" s="1"/>
  <c r="R1322" i="16"/>
  <c r="S1322" i="16" s="1"/>
  <c r="N1322" i="16"/>
  <c r="M1322" i="16"/>
  <c r="L1322" i="16"/>
  <c r="V1321" i="16"/>
  <c r="T1321" i="16"/>
  <c r="U1321" i="16" s="1"/>
  <c r="S1321" i="16"/>
  <c r="R1321" i="16"/>
  <c r="N1321" i="16"/>
  <c r="M1321" i="16"/>
  <c r="L1321" i="16"/>
  <c r="V1320" i="16"/>
  <c r="R1320" i="16"/>
  <c r="S1320" i="16" s="1"/>
  <c r="T1320" i="16" s="1"/>
  <c r="U1320" i="16" s="1"/>
  <c r="M1320" i="16"/>
  <c r="L1320" i="16"/>
  <c r="N1320" i="16" s="1"/>
  <c r="V1319" i="16"/>
  <c r="S1319" i="16"/>
  <c r="T1319" i="16" s="1"/>
  <c r="U1319" i="16" s="1"/>
  <c r="R1319" i="16"/>
  <c r="M1319" i="16"/>
  <c r="L1319" i="16"/>
  <c r="N1319" i="16" s="1"/>
  <c r="V1318" i="16"/>
  <c r="T1318" i="16"/>
  <c r="U1318" i="16" s="1"/>
  <c r="R1318" i="16"/>
  <c r="S1318" i="16" s="1"/>
  <c r="M1318" i="16"/>
  <c r="L1318" i="16"/>
  <c r="N1318" i="16" s="1"/>
  <c r="V1317" i="16"/>
  <c r="T1317" i="16"/>
  <c r="U1317" i="16" s="1"/>
  <c r="S1317" i="16"/>
  <c r="R1317" i="16"/>
  <c r="N1317" i="16"/>
  <c r="M1317" i="16"/>
  <c r="L1317" i="16"/>
  <c r="V1316" i="16"/>
  <c r="T1316" i="16"/>
  <c r="U1316" i="16" s="1"/>
  <c r="R1316" i="16"/>
  <c r="S1316" i="16" s="1"/>
  <c r="M1316" i="16"/>
  <c r="L1316" i="16"/>
  <c r="N1316" i="16" s="1"/>
  <c r="V1315" i="16"/>
  <c r="S1315" i="16"/>
  <c r="T1315" i="16" s="1"/>
  <c r="U1315" i="16" s="1"/>
  <c r="R1315" i="16"/>
  <c r="M1315" i="16"/>
  <c r="L1315" i="16"/>
  <c r="N1315" i="16" s="1"/>
  <c r="V1314" i="16"/>
  <c r="T1314" i="16"/>
  <c r="U1314" i="16" s="1"/>
  <c r="R1314" i="16"/>
  <c r="S1314" i="16" s="1"/>
  <c r="N1314" i="16"/>
  <c r="M1314" i="16"/>
  <c r="L1314" i="16"/>
  <c r="V1313" i="16"/>
  <c r="T1313" i="16"/>
  <c r="U1313" i="16" s="1"/>
  <c r="S1313" i="16"/>
  <c r="R1313" i="16"/>
  <c r="N1313" i="16"/>
  <c r="M1313" i="16"/>
  <c r="L1313" i="16"/>
  <c r="V1312" i="16"/>
  <c r="T1312" i="16"/>
  <c r="U1312" i="16" s="1"/>
  <c r="R1312" i="16"/>
  <c r="S1312" i="16" s="1"/>
  <c r="N1312" i="16"/>
  <c r="M1312" i="16"/>
  <c r="L1312" i="16"/>
  <c r="V1311" i="16"/>
  <c r="S1311" i="16"/>
  <c r="T1311" i="16" s="1"/>
  <c r="U1311" i="16" s="1"/>
  <c r="R1311" i="16"/>
  <c r="M1311" i="16"/>
  <c r="L1311" i="16"/>
  <c r="N1311" i="16" s="1"/>
  <c r="V1310" i="16"/>
  <c r="T1310" i="16"/>
  <c r="U1310" i="16" s="1"/>
  <c r="R1310" i="16"/>
  <c r="S1310" i="16" s="1"/>
  <c r="M1310" i="16"/>
  <c r="L1310" i="16"/>
  <c r="N1310" i="16" s="1"/>
  <c r="V1309" i="16"/>
  <c r="T1309" i="16"/>
  <c r="U1309" i="16" s="1"/>
  <c r="S1309" i="16"/>
  <c r="R1309" i="16"/>
  <c r="N1309" i="16"/>
  <c r="M1309" i="16"/>
  <c r="L1309" i="16"/>
  <c r="V1308" i="16"/>
  <c r="R1308" i="16"/>
  <c r="S1308" i="16" s="1"/>
  <c r="T1308" i="16" s="1"/>
  <c r="U1308" i="16" s="1"/>
  <c r="M1308" i="16"/>
  <c r="L1308" i="16"/>
  <c r="N1308" i="16" s="1"/>
  <c r="V1307" i="16"/>
  <c r="S1307" i="16"/>
  <c r="T1307" i="16" s="1"/>
  <c r="U1307" i="16" s="1"/>
  <c r="R1307" i="16"/>
  <c r="M1307" i="16"/>
  <c r="L1307" i="16"/>
  <c r="N1307" i="16" s="1"/>
  <c r="V1306" i="16"/>
  <c r="T1306" i="16"/>
  <c r="U1306" i="16" s="1"/>
  <c r="R1306" i="16"/>
  <c r="S1306" i="16" s="1"/>
  <c r="N1306" i="16"/>
  <c r="M1306" i="16"/>
  <c r="L1306" i="16"/>
  <c r="V1305" i="16"/>
  <c r="T1305" i="16"/>
  <c r="U1305" i="16" s="1"/>
  <c r="S1305" i="16"/>
  <c r="R1305" i="16"/>
  <c r="N1305" i="16"/>
  <c r="M1305" i="16"/>
  <c r="L1305" i="16"/>
  <c r="V1304" i="16"/>
  <c r="R1304" i="16"/>
  <c r="S1304" i="16" s="1"/>
  <c r="T1304" i="16" s="1"/>
  <c r="U1304" i="16" s="1"/>
  <c r="M1304" i="16"/>
  <c r="L1304" i="16"/>
  <c r="N1304" i="16" s="1"/>
  <c r="V1303" i="16"/>
  <c r="S1303" i="16"/>
  <c r="T1303" i="16" s="1"/>
  <c r="U1303" i="16" s="1"/>
  <c r="R1303" i="16"/>
  <c r="M1303" i="16"/>
  <c r="L1303" i="16"/>
  <c r="N1303" i="16" s="1"/>
  <c r="V1302" i="16"/>
  <c r="T1302" i="16"/>
  <c r="U1302" i="16" s="1"/>
  <c r="R1302" i="16"/>
  <c r="S1302" i="16" s="1"/>
  <c r="M1302" i="16"/>
  <c r="L1302" i="16"/>
  <c r="N1302" i="16" s="1"/>
  <c r="V1301" i="16"/>
  <c r="T1301" i="16"/>
  <c r="U1301" i="16" s="1"/>
  <c r="S1301" i="16"/>
  <c r="R1301" i="16"/>
  <c r="N1301" i="16"/>
  <c r="M1301" i="16"/>
  <c r="L1301" i="16"/>
  <c r="V1300" i="16"/>
  <c r="T1300" i="16"/>
  <c r="U1300" i="16" s="1"/>
  <c r="R1300" i="16"/>
  <c r="S1300" i="16" s="1"/>
  <c r="N1300" i="16"/>
  <c r="M1300" i="16"/>
  <c r="L1300" i="16"/>
  <c r="V1299" i="16"/>
  <c r="S1299" i="16"/>
  <c r="T1299" i="16" s="1"/>
  <c r="U1299" i="16" s="1"/>
  <c r="R1299" i="16"/>
  <c r="M1299" i="16"/>
  <c r="L1299" i="16"/>
  <c r="N1299" i="16" s="1"/>
  <c r="V1298" i="16"/>
  <c r="T1298" i="16"/>
  <c r="U1298" i="16" s="1"/>
  <c r="R1298" i="16"/>
  <c r="S1298" i="16" s="1"/>
  <c r="N1298" i="16"/>
  <c r="M1298" i="16"/>
  <c r="L1298" i="16"/>
  <c r="V1297" i="16"/>
  <c r="T1297" i="16"/>
  <c r="U1297" i="16" s="1"/>
  <c r="S1297" i="16"/>
  <c r="R1297" i="16"/>
  <c r="N1297" i="16"/>
  <c r="M1297" i="16"/>
  <c r="L1297" i="16"/>
  <c r="V1296" i="16"/>
  <c r="T1296" i="16"/>
  <c r="U1296" i="16" s="1"/>
  <c r="R1296" i="16"/>
  <c r="S1296" i="16" s="1"/>
  <c r="M1296" i="16"/>
  <c r="L1296" i="16"/>
  <c r="N1296" i="16" s="1"/>
  <c r="V1295" i="16"/>
  <c r="S1295" i="16"/>
  <c r="T1295" i="16" s="1"/>
  <c r="U1295" i="16" s="1"/>
  <c r="R1295" i="16"/>
  <c r="M1295" i="16"/>
  <c r="L1295" i="16"/>
  <c r="N1295" i="16" s="1"/>
  <c r="V1294" i="16"/>
  <c r="T1294" i="16"/>
  <c r="U1294" i="16" s="1"/>
  <c r="R1294" i="16"/>
  <c r="S1294" i="16" s="1"/>
  <c r="M1294" i="16"/>
  <c r="L1294" i="16"/>
  <c r="N1294" i="16" s="1"/>
  <c r="V1293" i="16"/>
  <c r="T1293" i="16"/>
  <c r="U1293" i="16" s="1"/>
  <c r="S1293" i="16"/>
  <c r="R1293" i="16"/>
  <c r="N1293" i="16"/>
  <c r="M1293" i="16"/>
  <c r="L1293" i="16"/>
  <c r="V1292" i="16"/>
  <c r="R1292" i="16"/>
  <c r="S1292" i="16" s="1"/>
  <c r="T1292" i="16" s="1"/>
  <c r="U1292" i="16" s="1"/>
  <c r="N1292" i="16"/>
  <c r="M1292" i="16"/>
  <c r="L1292" i="16"/>
  <c r="V1291" i="16"/>
  <c r="S1291" i="16"/>
  <c r="T1291" i="16" s="1"/>
  <c r="U1291" i="16" s="1"/>
  <c r="R1291" i="16"/>
  <c r="M1291" i="16"/>
  <c r="L1291" i="16"/>
  <c r="N1291" i="16" s="1"/>
  <c r="V1290" i="16"/>
  <c r="T1290" i="16"/>
  <c r="U1290" i="16" s="1"/>
  <c r="R1290" i="16"/>
  <c r="S1290" i="16" s="1"/>
  <c r="N1290" i="16"/>
  <c r="M1290" i="16"/>
  <c r="L1290" i="16"/>
  <c r="V1289" i="16"/>
  <c r="T1289" i="16"/>
  <c r="U1289" i="16" s="1"/>
  <c r="S1289" i="16"/>
  <c r="R1289" i="16"/>
  <c r="N1289" i="16"/>
  <c r="M1289" i="16"/>
  <c r="L1289" i="16"/>
  <c r="V1288" i="16"/>
  <c r="R1288" i="16"/>
  <c r="S1288" i="16" s="1"/>
  <c r="T1288" i="16" s="1"/>
  <c r="U1288" i="16" s="1"/>
  <c r="N1288" i="16"/>
  <c r="M1288" i="16"/>
  <c r="L1288" i="16"/>
  <c r="V1287" i="16"/>
  <c r="S1287" i="16"/>
  <c r="T1287" i="16" s="1"/>
  <c r="U1287" i="16" s="1"/>
  <c r="R1287" i="16"/>
  <c r="M1287" i="16"/>
  <c r="L1287" i="16"/>
  <c r="N1287" i="16" s="1"/>
  <c r="V1286" i="16"/>
  <c r="T1286" i="16"/>
  <c r="U1286" i="16" s="1"/>
  <c r="R1286" i="16"/>
  <c r="S1286" i="16" s="1"/>
  <c r="M1286" i="16"/>
  <c r="L1286" i="16"/>
  <c r="N1286" i="16" s="1"/>
  <c r="V1285" i="16"/>
  <c r="T1285" i="16"/>
  <c r="U1285" i="16" s="1"/>
  <c r="S1285" i="16"/>
  <c r="R1285" i="16"/>
  <c r="N1285" i="16"/>
  <c r="M1285" i="16"/>
  <c r="L1285" i="16"/>
  <c r="V1284" i="16"/>
  <c r="T1284" i="16"/>
  <c r="U1284" i="16" s="1"/>
  <c r="R1284" i="16"/>
  <c r="S1284" i="16" s="1"/>
  <c r="M1284" i="16"/>
  <c r="L1284" i="16"/>
  <c r="N1284" i="16" s="1"/>
  <c r="V1283" i="16"/>
  <c r="S1283" i="16"/>
  <c r="T1283" i="16" s="1"/>
  <c r="U1283" i="16" s="1"/>
  <c r="R1283" i="16"/>
  <c r="M1283" i="16"/>
  <c r="L1283" i="16"/>
  <c r="N1283" i="16" s="1"/>
  <c r="V1282" i="16"/>
  <c r="T1282" i="16"/>
  <c r="U1282" i="16" s="1"/>
  <c r="R1282" i="16"/>
  <c r="S1282" i="16" s="1"/>
  <c r="N1282" i="16"/>
  <c r="M1282" i="16"/>
  <c r="L1282" i="16"/>
  <c r="V1281" i="16"/>
  <c r="T1281" i="16"/>
  <c r="U1281" i="16" s="1"/>
  <c r="S1281" i="16"/>
  <c r="R1281" i="16"/>
  <c r="N1281" i="16"/>
  <c r="M1281" i="16"/>
  <c r="L1281" i="16"/>
  <c r="V1280" i="16"/>
  <c r="T1280" i="16"/>
  <c r="U1280" i="16" s="1"/>
  <c r="R1280" i="16"/>
  <c r="S1280" i="16" s="1"/>
  <c r="N1280" i="16"/>
  <c r="M1280" i="16"/>
  <c r="L1280" i="16"/>
  <c r="V1279" i="16"/>
  <c r="S1279" i="16"/>
  <c r="T1279" i="16" s="1"/>
  <c r="U1279" i="16" s="1"/>
  <c r="R1279" i="16"/>
  <c r="M1279" i="16"/>
  <c r="L1279" i="16"/>
  <c r="N1279" i="16" s="1"/>
  <c r="V1278" i="16"/>
  <c r="T1278" i="16"/>
  <c r="U1278" i="16" s="1"/>
  <c r="R1278" i="16"/>
  <c r="S1278" i="16" s="1"/>
  <c r="M1278" i="16"/>
  <c r="L1278" i="16"/>
  <c r="N1278" i="16" s="1"/>
  <c r="V1277" i="16"/>
  <c r="T1277" i="16"/>
  <c r="U1277" i="16" s="1"/>
  <c r="S1277" i="16"/>
  <c r="R1277" i="16"/>
  <c r="N1277" i="16"/>
  <c r="M1277" i="16"/>
  <c r="L1277" i="16"/>
  <c r="V1276" i="16"/>
  <c r="R1276" i="16"/>
  <c r="S1276" i="16" s="1"/>
  <c r="T1276" i="16" s="1"/>
  <c r="U1276" i="16" s="1"/>
  <c r="M1276" i="16"/>
  <c r="L1276" i="16"/>
  <c r="N1276" i="16" s="1"/>
  <c r="V1275" i="16"/>
  <c r="S1275" i="16"/>
  <c r="T1275" i="16" s="1"/>
  <c r="U1275" i="16" s="1"/>
  <c r="R1275" i="16"/>
  <c r="M1275" i="16"/>
  <c r="L1275" i="16"/>
  <c r="N1275" i="16" s="1"/>
  <c r="V1274" i="16"/>
  <c r="T1274" i="16"/>
  <c r="U1274" i="16" s="1"/>
  <c r="R1274" i="16"/>
  <c r="S1274" i="16" s="1"/>
  <c r="N1274" i="16"/>
  <c r="M1274" i="16"/>
  <c r="L1274" i="16"/>
  <c r="V1273" i="16"/>
  <c r="T1273" i="16"/>
  <c r="U1273" i="16" s="1"/>
  <c r="S1273" i="16"/>
  <c r="R1273" i="16"/>
  <c r="N1273" i="16"/>
  <c r="M1273" i="16"/>
  <c r="L1273" i="16"/>
  <c r="V1272" i="16"/>
  <c r="R1272" i="16"/>
  <c r="S1272" i="16" s="1"/>
  <c r="T1272" i="16" s="1"/>
  <c r="U1272" i="16" s="1"/>
  <c r="M1272" i="16"/>
  <c r="L1272" i="16"/>
  <c r="N1272" i="16" s="1"/>
  <c r="V1271" i="16"/>
  <c r="S1271" i="16"/>
  <c r="T1271" i="16" s="1"/>
  <c r="U1271" i="16" s="1"/>
  <c r="R1271" i="16"/>
  <c r="M1271" i="16"/>
  <c r="L1271" i="16"/>
  <c r="N1271" i="16" s="1"/>
  <c r="V1270" i="16"/>
  <c r="T1270" i="16"/>
  <c r="U1270" i="16" s="1"/>
  <c r="R1270" i="16"/>
  <c r="S1270" i="16" s="1"/>
  <c r="M1270" i="16"/>
  <c r="L1270" i="16"/>
  <c r="N1270" i="16" s="1"/>
  <c r="V1269" i="16"/>
  <c r="T1269" i="16"/>
  <c r="U1269" i="16" s="1"/>
  <c r="S1269" i="16"/>
  <c r="R1269" i="16"/>
  <c r="N1269" i="16"/>
  <c r="M1269" i="16"/>
  <c r="L1269" i="16"/>
  <c r="V1268" i="16"/>
  <c r="T1268" i="16"/>
  <c r="U1268" i="16" s="1"/>
  <c r="R1268" i="16"/>
  <c r="S1268" i="16" s="1"/>
  <c r="N1268" i="16"/>
  <c r="M1268" i="16"/>
  <c r="L1268" i="16"/>
  <c r="V1267" i="16"/>
  <c r="S1267" i="16"/>
  <c r="T1267" i="16" s="1"/>
  <c r="U1267" i="16" s="1"/>
  <c r="R1267" i="16"/>
  <c r="N1267" i="16"/>
  <c r="M1267" i="16"/>
  <c r="L1267" i="16"/>
  <c r="V1266" i="16"/>
  <c r="R1266" i="16"/>
  <c r="S1266" i="16" s="1"/>
  <c r="T1266" i="16" s="1"/>
  <c r="U1266" i="16" s="1"/>
  <c r="N1266" i="16"/>
  <c r="M1266" i="16"/>
  <c r="L1266" i="16"/>
  <c r="V1265" i="16"/>
  <c r="S1265" i="16"/>
  <c r="T1265" i="16" s="1"/>
  <c r="U1265" i="16" s="1"/>
  <c r="R1265" i="16"/>
  <c r="M1265" i="16"/>
  <c r="L1265" i="16"/>
  <c r="N1265" i="16" s="1"/>
  <c r="V1264" i="16"/>
  <c r="R1264" i="16"/>
  <c r="S1264" i="16" s="1"/>
  <c r="T1264" i="16" s="1"/>
  <c r="U1264" i="16" s="1"/>
  <c r="N1264" i="16"/>
  <c r="M1264" i="16"/>
  <c r="L1264" i="16"/>
  <c r="V1263" i="16"/>
  <c r="S1263" i="16"/>
  <c r="T1263" i="16" s="1"/>
  <c r="U1263" i="16" s="1"/>
  <c r="R1263" i="16"/>
  <c r="N1263" i="16"/>
  <c r="M1263" i="16"/>
  <c r="L1263" i="16"/>
  <c r="V1262" i="16"/>
  <c r="T1262" i="16"/>
  <c r="U1262" i="16" s="1"/>
  <c r="R1262" i="16"/>
  <c r="S1262" i="16" s="1"/>
  <c r="N1262" i="16"/>
  <c r="M1262" i="16"/>
  <c r="L1262" i="16"/>
  <c r="V1261" i="16"/>
  <c r="U1261" i="16"/>
  <c r="S1261" i="16"/>
  <c r="T1261" i="16" s="1"/>
  <c r="R1261" i="16"/>
  <c r="M1261" i="16"/>
  <c r="L1261" i="16"/>
  <c r="N1261" i="16" s="1"/>
  <c r="V1260" i="16"/>
  <c r="T1260" i="16"/>
  <c r="U1260" i="16" s="1"/>
  <c r="R1260" i="16"/>
  <c r="S1260" i="16" s="1"/>
  <c r="N1260" i="16"/>
  <c r="M1260" i="16"/>
  <c r="L1260" i="16"/>
  <c r="V1259" i="16"/>
  <c r="U1259" i="16"/>
  <c r="S1259" i="16"/>
  <c r="T1259" i="16" s="1"/>
  <c r="R1259" i="16"/>
  <c r="N1259" i="16"/>
  <c r="M1259" i="16"/>
  <c r="L1259" i="16"/>
  <c r="V1258" i="16"/>
  <c r="R1258" i="16"/>
  <c r="S1258" i="16" s="1"/>
  <c r="T1258" i="16" s="1"/>
  <c r="U1258" i="16" s="1"/>
  <c r="M1258" i="16"/>
  <c r="L1258" i="16"/>
  <c r="N1258" i="16" s="1"/>
  <c r="V1257" i="16"/>
  <c r="S1257" i="16"/>
  <c r="T1257" i="16" s="1"/>
  <c r="U1257" i="16" s="1"/>
  <c r="R1257" i="16"/>
  <c r="M1257" i="16"/>
  <c r="L1257" i="16"/>
  <c r="N1257" i="16" s="1"/>
  <c r="V1256" i="16"/>
  <c r="R1256" i="16"/>
  <c r="S1256" i="16" s="1"/>
  <c r="T1256" i="16" s="1"/>
  <c r="U1256" i="16" s="1"/>
  <c r="M1256" i="16"/>
  <c r="L1256" i="16"/>
  <c r="N1256" i="16" s="1"/>
  <c r="V1255" i="16"/>
  <c r="S1255" i="16"/>
  <c r="T1255" i="16" s="1"/>
  <c r="U1255" i="16" s="1"/>
  <c r="R1255" i="16"/>
  <c r="N1255" i="16"/>
  <c r="M1255" i="16"/>
  <c r="L1255" i="16"/>
  <c r="V1254" i="16"/>
  <c r="T1254" i="16"/>
  <c r="U1254" i="16" s="1"/>
  <c r="R1254" i="16"/>
  <c r="S1254" i="16" s="1"/>
  <c r="M1254" i="16"/>
  <c r="L1254" i="16"/>
  <c r="N1254" i="16" s="1"/>
  <c r="V1253" i="16"/>
  <c r="U1253" i="16"/>
  <c r="S1253" i="16"/>
  <c r="T1253" i="16" s="1"/>
  <c r="R1253" i="16"/>
  <c r="M1253" i="16"/>
  <c r="L1253" i="16"/>
  <c r="N1253" i="16" s="1"/>
  <c r="V1252" i="16"/>
  <c r="T1252" i="16"/>
  <c r="U1252" i="16" s="1"/>
  <c r="R1252" i="16"/>
  <c r="S1252" i="16" s="1"/>
  <c r="M1252" i="16"/>
  <c r="L1252" i="16"/>
  <c r="N1252" i="16" s="1"/>
  <c r="V1251" i="16"/>
  <c r="U1251" i="16"/>
  <c r="S1251" i="16"/>
  <c r="T1251" i="16" s="1"/>
  <c r="R1251" i="16"/>
  <c r="N1251" i="16"/>
  <c r="M1251" i="16"/>
  <c r="L1251" i="16"/>
  <c r="V1250" i="16"/>
  <c r="R1250" i="16"/>
  <c r="S1250" i="16" s="1"/>
  <c r="T1250" i="16" s="1"/>
  <c r="U1250" i="16" s="1"/>
  <c r="M1250" i="16"/>
  <c r="L1250" i="16"/>
  <c r="N1250" i="16" s="1"/>
  <c r="V1249" i="16"/>
  <c r="S1249" i="16"/>
  <c r="T1249" i="16" s="1"/>
  <c r="U1249" i="16" s="1"/>
  <c r="R1249" i="16"/>
  <c r="M1249" i="16"/>
  <c r="L1249" i="16"/>
  <c r="N1249" i="16" s="1"/>
  <c r="V1248" i="16"/>
  <c r="T1248" i="16"/>
  <c r="U1248" i="16" s="1"/>
  <c r="R1248" i="16"/>
  <c r="S1248" i="16" s="1"/>
  <c r="N1248" i="16"/>
  <c r="M1248" i="16"/>
  <c r="L1248" i="16"/>
  <c r="V1247" i="16"/>
  <c r="T1247" i="16"/>
  <c r="U1247" i="16" s="1"/>
  <c r="S1247" i="16"/>
  <c r="R1247" i="16"/>
  <c r="N1247" i="16"/>
  <c r="M1247" i="16"/>
  <c r="L1247" i="16"/>
  <c r="V1246" i="16"/>
  <c r="T1246" i="16"/>
  <c r="U1246" i="16" s="1"/>
  <c r="R1246" i="16"/>
  <c r="S1246" i="16" s="1"/>
  <c r="N1246" i="16"/>
  <c r="M1246" i="16"/>
  <c r="L1246" i="16"/>
  <c r="V1245" i="16"/>
  <c r="S1245" i="16"/>
  <c r="T1245" i="16" s="1"/>
  <c r="U1245" i="16" s="1"/>
  <c r="R1245" i="16"/>
  <c r="M1245" i="16"/>
  <c r="L1245" i="16"/>
  <c r="N1245" i="16" s="1"/>
  <c r="V1244" i="16"/>
  <c r="T1244" i="16"/>
  <c r="U1244" i="16" s="1"/>
  <c r="R1244" i="16"/>
  <c r="S1244" i="16" s="1"/>
  <c r="M1244" i="16"/>
  <c r="L1244" i="16"/>
  <c r="N1244" i="16" s="1"/>
  <c r="V1243" i="16"/>
  <c r="T1243" i="16"/>
  <c r="U1243" i="16" s="1"/>
  <c r="S1243" i="16"/>
  <c r="R1243" i="16"/>
  <c r="N1243" i="16"/>
  <c r="M1243" i="16"/>
  <c r="L1243" i="16"/>
  <c r="V1242" i="16"/>
  <c r="R1242" i="16"/>
  <c r="S1242" i="16" s="1"/>
  <c r="T1242" i="16" s="1"/>
  <c r="U1242" i="16" s="1"/>
  <c r="M1242" i="16"/>
  <c r="L1242" i="16"/>
  <c r="N1242" i="16" s="1"/>
  <c r="V1241" i="16"/>
  <c r="S1241" i="16"/>
  <c r="T1241" i="16" s="1"/>
  <c r="U1241" i="16" s="1"/>
  <c r="R1241" i="16"/>
  <c r="M1241" i="16"/>
  <c r="L1241" i="16"/>
  <c r="N1241" i="16" s="1"/>
  <c r="V1240" i="16"/>
  <c r="T1240" i="16"/>
  <c r="U1240" i="16" s="1"/>
  <c r="R1240" i="16"/>
  <c r="S1240" i="16" s="1"/>
  <c r="N1240" i="16"/>
  <c r="M1240" i="16"/>
  <c r="L1240" i="16"/>
  <c r="V1239" i="16"/>
  <c r="T1239" i="16"/>
  <c r="U1239" i="16" s="1"/>
  <c r="S1239" i="16"/>
  <c r="R1239" i="16"/>
  <c r="N1239" i="16"/>
  <c r="M1239" i="16"/>
  <c r="L1239" i="16"/>
  <c r="V1238" i="16"/>
  <c r="R1238" i="16"/>
  <c r="S1238" i="16" s="1"/>
  <c r="T1238" i="16" s="1"/>
  <c r="U1238" i="16" s="1"/>
  <c r="M1238" i="16"/>
  <c r="L1238" i="16"/>
  <c r="N1238" i="16" s="1"/>
  <c r="V1237" i="16"/>
  <c r="S1237" i="16"/>
  <c r="T1237" i="16" s="1"/>
  <c r="U1237" i="16" s="1"/>
  <c r="R1237" i="16"/>
  <c r="M1237" i="16"/>
  <c r="L1237" i="16"/>
  <c r="N1237" i="16" s="1"/>
  <c r="V1236" i="16"/>
  <c r="T1236" i="16"/>
  <c r="U1236" i="16" s="1"/>
  <c r="R1236" i="16"/>
  <c r="S1236" i="16" s="1"/>
  <c r="M1236" i="16"/>
  <c r="L1236" i="16"/>
  <c r="N1236" i="16" s="1"/>
  <c r="V1235" i="16"/>
  <c r="T1235" i="16"/>
  <c r="U1235" i="16" s="1"/>
  <c r="S1235" i="16"/>
  <c r="R1235" i="16"/>
  <c r="N1235" i="16"/>
  <c r="M1235" i="16"/>
  <c r="L1235" i="16"/>
  <c r="V1234" i="16"/>
  <c r="T1234" i="16"/>
  <c r="U1234" i="16" s="1"/>
  <c r="R1234" i="16"/>
  <c r="S1234" i="16" s="1"/>
  <c r="N1234" i="16"/>
  <c r="M1234" i="16"/>
  <c r="L1234" i="16"/>
  <c r="V1233" i="16"/>
  <c r="S1233" i="16"/>
  <c r="T1233" i="16" s="1"/>
  <c r="U1233" i="16" s="1"/>
  <c r="R1233" i="16"/>
  <c r="M1233" i="16"/>
  <c r="L1233" i="16"/>
  <c r="N1233" i="16" s="1"/>
  <c r="V1232" i="16"/>
  <c r="T1232" i="16"/>
  <c r="U1232" i="16" s="1"/>
  <c r="R1232" i="16"/>
  <c r="S1232" i="16" s="1"/>
  <c r="N1232" i="16"/>
  <c r="M1232" i="16"/>
  <c r="L1232" i="16"/>
  <c r="V1231" i="16"/>
  <c r="T1231" i="16"/>
  <c r="U1231" i="16" s="1"/>
  <c r="S1231" i="16"/>
  <c r="R1231" i="16"/>
  <c r="N1231" i="16"/>
  <c r="M1231" i="16"/>
  <c r="L1231" i="16"/>
  <c r="V1230" i="16"/>
  <c r="T1230" i="16"/>
  <c r="U1230" i="16" s="1"/>
  <c r="R1230" i="16"/>
  <c r="S1230" i="16" s="1"/>
  <c r="M1230" i="16"/>
  <c r="L1230" i="16"/>
  <c r="N1230" i="16" s="1"/>
  <c r="V1229" i="16"/>
  <c r="S1229" i="16"/>
  <c r="T1229" i="16" s="1"/>
  <c r="U1229" i="16" s="1"/>
  <c r="R1229" i="16"/>
  <c r="M1229" i="16"/>
  <c r="L1229" i="16"/>
  <c r="N1229" i="16" s="1"/>
  <c r="V1228" i="16"/>
  <c r="T1228" i="16"/>
  <c r="U1228" i="16" s="1"/>
  <c r="R1228" i="16"/>
  <c r="S1228" i="16" s="1"/>
  <c r="M1228" i="16"/>
  <c r="L1228" i="16"/>
  <c r="N1228" i="16" s="1"/>
  <c r="V1227" i="16"/>
  <c r="T1227" i="16"/>
  <c r="U1227" i="16" s="1"/>
  <c r="S1227" i="16"/>
  <c r="R1227" i="16"/>
  <c r="N1227" i="16"/>
  <c r="M1227" i="16"/>
  <c r="L1227" i="16"/>
  <c r="V1226" i="16"/>
  <c r="R1226" i="16"/>
  <c r="S1226" i="16" s="1"/>
  <c r="T1226" i="16" s="1"/>
  <c r="U1226" i="16" s="1"/>
  <c r="M1226" i="16"/>
  <c r="L1226" i="16"/>
  <c r="N1226" i="16" s="1"/>
  <c r="V1225" i="16"/>
  <c r="S1225" i="16"/>
  <c r="T1225" i="16" s="1"/>
  <c r="U1225" i="16" s="1"/>
  <c r="R1225" i="16"/>
  <c r="M1225" i="16"/>
  <c r="L1225" i="16"/>
  <c r="N1225" i="16" s="1"/>
  <c r="V1224" i="16"/>
  <c r="T1224" i="16"/>
  <c r="U1224" i="16" s="1"/>
  <c r="R1224" i="16"/>
  <c r="S1224" i="16" s="1"/>
  <c r="N1224" i="16"/>
  <c r="M1224" i="16"/>
  <c r="L1224" i="16"/>
  <c r="V1223" i="16"/>
  <c r="T1223" i="16"/>
  <c r="U1223" i="16" s="1"/>
  <c r="S1223" i="16"/>
  <c r="R1223" i="16"/>
  <c r="N1223" i="16"/>
  <c r="M1223" i="16"/>
  <c r="L1223" i="16"/>
  <c r="V1222" i="16"/>
  <c r="R1222" i="16"/>
  <c r="S1222" i="16" s="1"/>
  <c r="T1222" i="16" s="1"/>
  <c r="U1222" i="16" s="1"/>
  <c r="M1222" i="16"/>
  <c r="L1222" i="16"/>
  <c r="N1222" i="16" s="1"/>
  <c r="V1221" i="16"/>
  <c r="S1221" i="16"/>
  <c r="T1221" i="16" s="1"/>
  <c r="U1221" i="16" s="1"/>
  <c r="R1221" i="16"/>
  <c r="M1221" i="16"/>
  <c r="L1221" i="16"/>
  <c r="N1221" i="16" s="1"/>
  <c r="V1220" i="16"/>
  <c r="T1220" i="16"/>
  <c r="U1220" i="16" s="1"/>
  <c r="R1220" i="16"/>
  <c r="S1220" i="16" s="1"/>
  <c r="M1220" i="16"/>
  <c r="L1220" i="16"/>
  <c r="N1220" i="16" s="1"/>
  <c r="V1219" i="16"/>
  <c r="T1219" i="16"/>
  <c r="U1219" i="16" s="1"/>
  <c r="S1219" i="16"/>
  <c r="R1219" i="16"/>
  <c r="N1219" i="16"/>
  <c r="M1219" i="16"/>
  <c r="L1219" i="16"/>
  <c r="V1218" i="16"/>
  <c r="T1218" i="16"/>
  <c r="U1218" i="16" s="1"/>
  <c r="R1218" i="16"/>
  <c r="S1218" i="16" s="1"/>
  <c r="M1218" i="16"/>
  <c r="L1218" i="16"/>
  <c r="N1218" i="16" s="1"/>
  <c r="V1217" i="16"/>
  <c r="S1217" i="16"/>
  <c r="T1217" i="16" s="1"/>
  <c r="U1217" i="16" s="1"/>
  <c r="R1217" i="16"/>
  <c r="M1217" i="16"/>
  <c r="L1217" i="16"/>
  <c r="N1217" i="16" s="1"/>
  <c r="V1216" i="16"/>
  <c r="T1216" i="16"/>
  <c r="U1216" i="16" s="1"/>
  <c r="R1216" i="16"/>
  <c r="S1216" i="16" s="1"/>
  <c r="N1216" i="16"/>
  <c r="M1216" i="16"/>
  <c r="L1216" i="16"/>
  <c r="V1215" i="16"/>
  <c r="T1215" i="16"/>
  <c r="U1215" i="16" s="1"/>
  <c r="S1215" i="16"/>
  <c r="R1215" i="16"/>
  <c r="N1215" i="16"/>
  <c r="M1215" i="16"/>
  <c r="L1215" i="16"/>
  <c r="V1214" i="16"/>
  <c r="T1214" i="16"/>
  <c r="U1214" i="16" s="1"/>
  <c r="R1214" i="16"/>
  <c r="S1214" i="16" s="1"/>
  <c r="N1214" i="16"/>
  <c r="M1214" i="16"/>
  <c r="L1214" i="16"/>
  <c r="V1213" i="16"/>
  <c r="S1213" i="16"/>
  <c r="T1213" i="16" s="1"/>
  <c r="U1213" i="16" s="1"/>
  <c r="R1213" i="16"/>
  <c r="M1213" i="16"/>
  <c r="L1213" i="16"/>
  <c r="N1213" i="16" s="1"/>
  <c r="V1212" i="16"/>
  <c r="T1212" i="16"/>
  <c r="U1212" i="16" s="1"/>
  <c r="R1212" i="16"/>
  <c r="S1212" i="16" s="1"/>
  <c r="M1212" i="16"/>
  <c r="L1212" i="16"/>
  <c r="N1212" i="16" s="1"/>
  <c r="V1211" i="16"/>
  <c r="T1211" i="16"/>
  <c r="U1211" i="16" s="1"/>
  <c r="S1211" i="16"/>
  <c r="R1211" i="16"/>
  <c r="N1211" i="16"/>
  <c r="M1211" i="16"/>
  <c r="L1211" i="16"/>
  <c r="V1210" i="16"/>
  <c r="R1210" i="16"/>
  <c r="S1210" i="16" s="1"/>
  <c r="T1210" i="16" s="1"/>
  <c r="U1210" i="16" s="1"/>
  <c r="N1210" i="16"/>
  <c r="M1210" i="16"/>
  <c r="L1210" i="16"/>
  <c r="V1209" i="16"/>
  <c r="S1209" i="16"/>
  <c r="T1209" i="16" s="1"/>
  <c r="U1209" i="16" s="1"/>
  <c r="R1209" i="16"/>
  <c r="M1209" i="16"/>
  <c r="L1209" i="16"/>
  <c r="N1209" i="16" s="1"/>
  <c r="V1208" i="16"/>
  <c r="T1208" i="16"/>
  <c r="U1208" i="16" s="1"/>
  <c r="R1208" i="16"/>
  <c r="S1208" i="16" s="1"/>
  <c r="N1208" i="16"/>
  <c r="M1208" i="16"/>
  <c r="L1208" i="16"/>
  <c r="V1207" i="16"/>
  <c r="T1207" i="16"/>
  <c r="U1207" i="16" s="1"/>
  <c r="S1207" i="16"/>
  <c r="R1207" i="16"/>
  <c r="N1207" i="16"/>
  <c r="M1207" i="16"/>
  <c r="L1207" i="16"/>
  <c r="V1206" i="16"/>
  <c r="R1206" i="16"/>
  <c r="S1206" i="16" s="1"/>
  <c r="T1206" i="16" s="1"/>
  <c r="U1206" i="16" s="1"/>
  <c r="N1206" i="16"/>
  <c r="M1206" i="16"/>
  <c r="L1206" i="16"/>
  <c r="V1205" i="16"/>
  <c r="S1205" i="16"/>
  <c r="T1205" i="16" s="1"/>
  <c r="U1205" i="16" s="1"/>
  <c r="R1205" i="16"/>
  <c r="M1205" i="16"/>
  <c r="L1205" i="16"/>
  <c r="N1205" i="16" s="1"/>
  <c r="V1204" i="16"/>
  <c r="T1204" i="16"/>
  <c r="U1204" i="16" s="1"/>
  <c r="R1204" i="16"/>
  <c r="S1204" i="16" s="1"/>
  <c r="M1204" i="16"/>
  <c r="L1204" i="16"/>
  <c r="N1204" i="16" s="1"/>
  <c r="V1203" i="16"/>
  <c r="T1203" i="16"/>
  <c r="U1203" i="16" s="1"/>
  <c r="S1203" i="16"/>
  <c r="R1203" i="16"/>
  <c r="N1203" i="16"/>
  <c r="M1203" i="16"/>
  <c r="L1203" i="16"/>
  <c r="V1202" i="16"/>
  <c r="T1202" i="16"/>
  <c r="U1202" i="16" s="1"/>
  <c r="R1202" i="16"/>
  <c r="S1202" i="16" s="1"/>
  <c r="N1202" i="16"/>
  <c r="M1202" i="16"/>
  <c r="L1202" i="16"/>
  <c r="V1201" i="16"/>
  <c r="S1201" i="16"/>
  <c r="T1201" i="16" s="1"/>
  <c r="U1201" i="16" s="1"/>
  <c r="R1201" i="16"/>
  <c r="M1201" i="16"/>
  <c r="L1201" i="16"/>
  <c r="N1201" i="16" s="1"/>
  <c r="V1200" i="16"/>
  <c r="T1200" i="16"/>
  <c r="U1200" i="16" s="1"/>
  <c r="R1200" i="16"/>
  <c r="S1200" i="16" s="1"/>
  <c r="N1200" i="16"/>
  <c r="M1200" i="16"/>
  <c r="L1200" i="16"/>
  <c r="V1199" i="16"/>
  <c r="T1199" i="16"/>
  <c r="U1199" i="16" s="1"/>
  <c r="S1199" i="16"/>
  <c r="R1199" i="16"/>
  <c r="N1199" i="16"/>
  <c r="M1199" i="16"/>
  <c r="L1199" i="16"/>
  <c r="V1198" i="16"/>
  <c r="T1198" i="16"/>
  <c r="U1198" i="16" s="1"/>
  <c r="R1198" i="16"/>
  <c r="S1198" i="16" s="1"/>
  <c r="M1198" i="16"/>
  <c r="L1198" i="16"/>
  <c r="N1198" i="16" s="1"/>
  <c r="V1197" i="16"/>
  <c r="S1197" i="16"/>
  <c r="T1197" i="16" s="1"/>
  <c r="U1197" i="16" s="1"/>
  <c r="R1197" i="16"/>
  <c r="M1197" i="16"/>
  <c r="L1197" i="16"/>
  <c r="N1197" i="16" s="1"/>
  <c r="V1196" i="16"/>
  <c r="T1196" i="16"/>
  <c r="U1196" i="16" s="1"/>
  <c r="R1196" i="16"/>
  <c r="S1196" i="16" s="1"/>
  <c r="M1196" i="16"/>
  <c r="L1196" i="16"/>
  <c r="N1196" i="16" s="1"/>
  <c r="V1195" i="16"/>
  <c r="T1195" i="16"/>
  <c r="U1195" i="16" s="1"/>
  <c r="S1195" i="16"/>
  <c r="R1195" i="16"/>
  <c r="N1195" i="16"/>
  <c r="M1195" i="16"/>
  <c r="L1195" i="16"/>
  <c r="V1194" i="16"/>
  <c r="R1194" i="16"/>
  <c r="S1194" i="16" s="1"/>
  <c r="T1194" i="16" s="1"/>
  <c r="U1194" i="16" s="1"/>
  <c r="N1194" i="16"/>
  <c r="M1194" i="16"/>
  <c r="L1194" i="16"/>
  <c r="V1193" i="16"/>
  <c r="S1193" i="16"/>
  <c r="T1193" i="16" s="1"/>
  <c r="U1193" i="16" s="1"/>
  <c r="R1193" i="16"/>
  <c r="M1193" i="16"/>
  <c r="L1193" i="16"/>
  <c r="N1193" i="16" s="1"/>
  <c r="V1192" i="16"/>
  <c r="T1192" i="16"/>
  <c r="U1192" i="16" s="1"/>
  <c r="R1192" i="16"/>
  <c r="S1192" i="16" s="1"/>
  <c r="N1192" i="16"/>
  <c r="M1192" i="16"/>
  <c r="L1192" i="16"/>
  <c r="V1191" i="16"/>
  <c r="T1191" i="16"/>
  <c r="U1191" i="16" s="1"/>
  <c r="S1191" i="16"/>
  <c r="R1191" i="16"/>
  <c r="N1191" i="16"/>
  <c r="M1191" i="16"/>
  <c r="L1191" i="16"/>
  <c r="V1190" i="16"/>
  <c r="R1190" i="16"/>
  <c r="S1190" i="16" s="1"/>
  <c r="T1190" i="16" s="1"/>
  <c r="U1190" i="16" s="1"/>
  <c r="N1190" i="16"/>
  <c r="M1190" i="16"/>
  <c r="L1190" i="16"/>
  <c r="V1189" i="16"/>
  <c r="S1189" i="16"/>
  <c r="T1189" i="16" s="1"/>
  <c r="U1189" i="16" s="1"/>
  <c r="R1189" i="16"/>
  <c r="M1189" i="16"/>
  <c r="L1189" i="16"/>
  <c r="N1189" i="16" s="1"/>
  <c r="V1188" i="16"/>
  <c r="T1188" i="16"/>
  <c r="U1188" i="16" s="1"/>
  <c r="R1188" i="16"/>
  <c r="S1188" i="16" s="1"/>
  <c r="M1188" i="16"/>
  <c r="L1188" i="16"/>
  <c r="N1188" i="16" s="1"/>
  <c r="V1187" i="16"/>
  <c r="T1187" i="16"/>
  <c r="U1187" i="16" s="1"/>
  <c r="S1187" i="16"/>
  <c r="R1187" i="16"/>
  <c r="N1187" i="16"/>
  <c r="M1187" i="16"/>
  <c r="L1187" i="16"/>
  <c r="V1186" i="16"/>
  <c r="T1186" i="16"/>
  <c r="U1186" i="16" s="1"/>
  <c r="R1186" i="16"/>
  <c r="S1186" i="16" s="1"/>
  <c r="M1186" i="16"/>
  <c r="L1186" i="16"/>
  <c r="N1186" i="16" s="1"/>
  <c r="V1185" i="16"/>
  <c r="S1185" i="16"/>
  <c r="T1185" i="16" s="1"/>
  <c r="U1185" i="16" s="1"/>
  <c r="R1185" i="16"/>
  <c r="M1185" i="16"/>
  <c r="L1185" i="16"/>
  <c r="N1185" i="16" s="1"/>
  <c r="V1184" i="16"/>
  <c r="T1184" i="16"/>
  <c r="U1184" i="16" s="1"/>
  <c r="R1184" i="16"/>
  <c r="S1184" i="16" s="1"/>
  <c r="N1184" i="16"/>
  <c r="M1184" i="16"/>
  <c r="L1184" i="16"/>
  <c r="V1183" i="16"/>
  <c r="T1183" i="16"/>
  <c r="U1183" i="16" s="1"/>
  <c r="S1183" i="16"/>
  <c r="R1183" i="16"/>
  <c r="N1183" i="16"/>
  <c r="M1183" i="16"/>
  <c r="L1183" i="16"/>
  <c r="V1182" i="16"/>
  <c r="T1182" i="16"/>
  <c r="U1182" i="16" s="1"/>
  <c r="R1182" i="16"/>
  <c r="S1182" i="16" s="1"/>
  <c r="N1182" i="16"/>
  <c r="M1182" i="16"/>
  <c r="L1182" i="16"/>
  <c r="V1181" i="16"/>
  <c r="S1181" i="16"/>
  <c r="T1181" i="16" s="1"/>
  <c r="U1181" i="16" s="1"/>
  <c r="R1181" i="16"/>
  <c r="M1181" i="16"/>
  <c r="L1181" i="16"/>
  <c r="N1181" i="16" s="1"/>
  <c r="V1180" i="16"/>
  <c r="T1180" i="16"/>
  <c r="U1180" i="16" s="1"/>
  <c r="R1180" i="16"/>
  <c r="S1180" i="16" s="1"/>
  <c r="M1180" i="16"/>
  <c r="L1180" i="16"/>
  <c r="N1180" i="16" s="1"/>
  <c r="V1179" i="16"/>
  <c r="T1179" i="16"/>
  <c r="U1179" i="16" s="1"/>
  <c r="S1179" i="16"/>
  <c r="R1179" i="16"/>
  <c r="N1179" i="16"/>
  <c r="M1179" i="16"/>
  <c r="L1179" i="16"/>
  <c r="V1178" i="16"/>
  <c r="R1178" i="16"/>
  <c r="S1178" i="16" s="1"/>
  <c r="T1178" i="16" s="1"/>
  <c r="U1178" i="16" s="1"/>
  <c r="M1178" i="16"/>
  <c r="L1178" i="16"/>
  <c r="N1178" i="16" s="1"/>
  <c r="V1177" i="16"/>
  <c r="S1177" i="16"/>
  <c r="T1177" i="16" s="1"/>
  <c r="U1177" i="16" s="1"/>
  <c r="R1177" i="16"/>
  <c r="M1177" i="16"/>
  <c r="L1177" i="16"/>
  <c r="N1177" i="16" s="1"/>
  <c r="V1176" i="16"/>
  <c r="T1176" i="16"/>
  <c r="U1176" i="16" s="1"/>
  <c r="R1176" i="16"/>
  <c r="S1176" i="16" s="1"/>
  <c r="N1176" i="16"/>
  <c r="M1176" i="16"/>
  <c r="L1176" i="16"/>
  <c r="V1175" i="16"/>
  <c r="T1175" i="16"/>
  <c r="U1175" i="16" s="1"/>
  <c r="S1175" i="16"/>
  <c r="R1175" i="16"/>
  <c r="N1175" i="16"/>
  <c r="M1175" i="16"/>
  <c r="L1175" i="16"/>
  <c r="V1174" i="16"/>
  <c r="R1174" i="16"/>
  <c r="S1174" i="16" s="1"/>
  <c r="T1174" i="16" s="1"/>
  <c r="U1174" i="16" s="1"/>
  <c r="M1174" i="16"/>
  <c r="L1174" i="16"/>
  <c r="N1174" i="16" s="1"/>
  <c r="V1173" i="16"/>
  <c r="S1173" i="16"/>
  <c r="T1173" i="16" s="1"/>
  <c r="U1173" i="16" s="1"/>
  <c r="R1173" i="16"/>
  <c r="M1173" i="16"/>
  <c r="L1173" i="16"/>
  <c r="N1173" i="16" s="1"/>
  <c r="V1172" i="16"/>
  <c r="T1172" i="16"/>
  <c r="U1172" i="16" s="1"/>
  <c r="R1172" i="16"/>
  <c r="S1172" i="16" s="1"/>
  <c r="M1172" i="16"/>
  <c r="L1172" i="16"/>
  <c r="N1172" i="16" s="1"/>
  <c r="V1171" i="16"/>
  <c r="T1171" i="16"/>
  <c r="U1171" i="16" s="1"/>
  <c r="S1171" i="16"/>
  <c r="R1171" i="16"/>
  <c r="N1171" i="16"/>
  <c r="M1171" i="16"/>
  <c r="L1171" i="16"/>
  <c r="V1170" i="16"/>
  <c r="T1170" i="16"/>
  <c r="U1170" i="16" s="1"/>
  <c r="R1170" i="16"/>
  <c r="S1170" i="16" s="1"/>
  <c r="N1170" i="16"/>
  <c r="M1170" i="16"/>
  <c r="L1170" i="16"/>
  <c r="V1169" i="16"/>
  <c r="S1169" i="16"/>
  <c r="T1169" i="16" s="1"/>
  <c r="U1169" i="16" s="1"/>
  <c r="R1169" i="16"/>
  <c r="M1169" i="16"/>
  <c r="L1169" i="16"/>
  <c r="N1169" i="16" s="1"/>
  <c r="V1168" i="16"/>
  <c r="T1168" i="16"/>
  <c r="U1168" i="16" s="1"/>
  <c r="R1168" i="16"/>
  <c r="S1168" i="16" s="1"/>
  <c r="N1168" i="16"/>
  <c r="M1168" i="16"/>
  <c r="L1168" i="16"/>
  <c r="V1167" i="16"/>
  <c r="T1167" i="16"/>
  <c r="U1167" i="16" s="1"/>
  <c r="S1167" i="16"/>
  <c r="R1167" i="16"/>
  <c r="N1167" i="16"/>
  <c r="M1167" i="16"/>
  <c r="L1167" i="16"/>
  <c r="V1166" i="16"/>
  <c r="T1166" i="16"/>
  <c r="U1166" i="16" s="1"/>
  <c r="R1166" i="16"/>
  <c r="S1166" i="16" s="1"/>
  <c r="M1166" i="16"/>
  <c r="L1166" i="16"/>
  <c r="N1166" i="16" s="1"/>
  <c r="V1165" i="16"/>
  <c r="S1165" i="16"/>
  <c r="T1165" i="16" s="1"/>
  <c r="U1165" i="16" s="1"/>
  <c r="R1165" i="16"/>
  <c r="M1165" i="16"/>
  <c r="L1165" i="16"/>
  <c r="N1165" i="16" s="1"/>
  <c r="V1164" i="16"/>
  <c r="T1164" i="16"/>
  <c r="U1164" i="16" s="1"/>
  <c r="R1164" i="16"/>
  <c r="S1164" i="16" s="1"/>
  <c r="M1164" i="16"/>
  <c r="L1164" i="16"/>
  <c r="N1164" i="16" s="1"/>
  <c r="V1163" i="16"/>
  <c r="T1163" i="16"/>
  <c r="U1163" i="16" s="1"/>
  <c r="S1163" i="16"/>
  <c r="R1163" i="16"/>
  <c r="N1163" i="16"/>
  <c r="M1163" i="16"/>
  <c r="L1163" i="16"/>
  <c r="V1162" i="16"/>
  <c r="R1162" i="16"/>
  <c r="S1162" i="16" s="1"/>
  <c r="T1162" i="16" s="1"/>
  <c r="U1162" i="16" s="1"/>
  <c r="M1162" i="16"/>
  <c r="L1162" i="16"/>
  <c r="N1162" i="16" s="1"/>
  <c r="V1161" i="16"/>
  <c r="S1161" i="16"/>
  <c r="T1161" i="16" s="1"/>
  <c r="U1161" i="16" s="1"/>
  <c r="R1161" i="16"/>
  <c r="M1161" i="16"/>
  <c r="L1161" i="16"/>
  <c r="N1161" i="16" s="1"/>
  <c r="V1160" i="16"/>
  <c r="T1160" i="16"/>
  <c r="U1160" i="16" s="1"/>
  <c r="R1160" i="16"/>
  <c r="S1160" i="16" s="1"/>
  <c r="N1160" i="16"/>
  <c r="M1160" i="16"/>
  <c r="L1160" i="16"/>
  <c r="V1159" i="16"/>
  <c r="T1159" i="16"/>
  <c r="U1159" i="16" s="1"/>
  <c r="S1159" i="16"/>
  <c r="R1159" i="16"/>
  <c r="N1159" i="16"/>
  <c r="M1159" i="16"/>
  <c r="L1159" i="16"/>
  <c r="V1158" i="16"/>
  <c r="R1158" i="16"/>
  <c r="S1158" i="16" s="1"/>
  <c r="T1158" i="16" s="1"/>
  <c r="U1158" i="16" s="1"/>
  <c r="M1158" i="16"/>
  <c r="L1158" i="16"/>
  <c r="N1158" i="16" s="1"/>
  <c r="V1157" i="16"/>
  <c r="S1157" i="16"/>
  <c r="T1157" i="16" s="1"/>
  <c r="U1157" i="16" s="1"/>
  <c r="R1157" i="16"/>
  <c r="M1157" i="16"/>
  <c r="L1157" i="16"/>
  <c r="N1157" i="16" s="1"/>
  <c r="V1156" i="16"/>
  <c r="T1156" i="16"/>
  <c r="U1156" i="16" s="1"/>
  <c r="R1156" i="16"/>
  <c r="S1156" i="16" s="1"/>
  <c r="M1156" i="16"/>
  <c r="L1156" i="16"/>
  <c r="N1156" i="16" s="1"/>
  <c r="V1155" i="16"/>
  <c r="T1155" i="16"/>
  <c r="U1155" i="16" s="1"/>
  <c r="S1155" i="16"/>
  <c r="R1155" i="16"/>
  <c r="N1155" i="16"/>
  <c r="M1155" i="16"/>
  <c r="L1155" i="16"/>
  <c r="V1154" i="16"/>
  <c r="T1154" i="16"/>
  <c r="U1154" i="16" s="1"/>
  <c r="R1154" i="16"/>
  <c r="S1154" i="16" s="1"/>
  <c r="M1154" i="16"/>
  <c r="L1154" i="16"/>
  <c r="N1154" i="16" s="1"/>
  <c r="V1153" i="16"/>
  <c r="S1153" i="16"/>
  <c r="T1153" i="16" s="1"/>
  <c r="U1153" i="16" s="1"/>
  <c r="R1153" i="16"/>
  <c r="M1153" i="16"/>
  <c r="L1153" i="16"/>
  <c r="N1153" i="16" s="1"/>
  <c r="V1152" i="16"/>
  <c r="T1152" i="16"/>
  <c r="U1152" i="16" s="1"/>
  <c r="R1152" i="16"/>
  <c r="S1152" i="16" s="1"/>
  <c r="N1152" i="16"/>
  <c r="M1152" i="16"/>
  <c r="L1152" i="16"/>
  <c r="V1151" i="16"/>
  <c r="T1151" i="16"/>
  <c r="U1151" i="16" s="1"/>
  <c r="S1151" i="16"/>
  <c r="R1151" i="16"/>
  <c r="N1151" i="16"/>
  <c r="M1151" i="16"/>
  <c r="L1151" i="16"/>
  <c r="V1150" i="16"/>
  <c r="T1150" i="16"/>
  <c r="U1150" i="16" s="1"/>
  <c r="R1150" i="16"/>
  <c r="S1150" i="16" s="1"/>
  <c r="N1150" i="16"/>
  <c r="M1150" i="16"/>
  <c r="L1150" i="16"/>
  <c r="V1149" i="16"/>
  <c r="S1149" i="16"/>
  <c r="T1149" i="16" s="1"/>
  <c r="U1149" i="16" s="1"/>
  <c r="R1149" i="16"/>
  <c r="M1149" i="16"/>
  <c r="L1149" i="16"/>
  <c r="N1149" i="16" s="1"/>
  <c r="V1148" i="16"/>
  <c r="T1148" i="16"/>
  <c r="U1148" i="16" s="1"/>
  <c r="R1148" i="16"/>
  <c r="S1148" i="16" s="1"/>
  <c r="M1148" i="16"/>
  <c r="L1148" i="16"/>
  <c r="N1148" i="16" s="1"/>
  <c r="V1147" i="16"/>
  <c r="T1147" i="16"/>
  <c r="U1147" i="16" s="1"/>
  <c r="S1147" i="16"/>
  <c r="R1147" i="16"/>
  <c r="N1147" i="16"/>
  <c r="M1147" i="16"/>
  <c r="L1147" i="16"/>
  <c r="V1146" i="16"/>
  <c r="R1146" i="16"/>
  <c r="S1146" i="16" s="1"/>
  <c r="T1146" i="16" s="1"/>
  <c r="U1146" i="16" s="1"/>
  <c r="N1146" i="16"/>
  <c r="M1146" i="16"/>
  <c r="L1146" i="16"/>
  <c r="V1145" i="16"/>
  <c r="S1145" i="16"/>
  <c r="T1145" i="16" s="1"/>
  <c r="U1145" i="16" s="1"/>
  <c r="R1145" i="16"/>
  <c r="M1145" i="16"/>
  <c r="L1145" i="16"/>
  <c r="N1145" i="16" s="1"/>
  <c r="V1144" i="16"/>
  <c r="T1144" i="16"/>
  <c r="U1144" i="16" s="1"/>
  <c r="R1144" i="16"/>
  <c r="S1144" i="16" s="1"/>
  <c r="N1144" i="16"/>
  <c r="M1144" i="16"/>
  <c r="L1144" i="16"/>
  <c r="V1143" i="16"/>
  <c r="T1143" i="16"/>
  <c r="U1143" i="16" s="1"/>
  <c r="S1143" i="16"/>
  <c r="R1143" i="16"/>
  <c r="N1143" i="16"/>
  <c r="M1143" i="16"/>
  <c r="L1143" i="16"/>
  <c r="V1142" i="16"/>
  <c r="R1142" i="16"/>
  <c r="S1142" i="16" s="1"/>
  <c r="T1142" i="16" s="1"/>
  <c r="U1142" i="16" s="1"/>
  <c r="N1142" i="16"/>
  <c r="M1142" i="16"/>
  <c r="L1142" i="16"/>
  <c r="V1141" i="16"/>
  <c r="S1141" i="16"/>
  <c r="T1141" i="16" s="1"/>
  <c r="U1141" i="16" s="1"/>
  <c r="R1141" i="16"/>
  <c r="M1141" i="16"/>
  <c r="L1141" i="16"/>
  <c r="N1141" i="16" s="1"/>
  <c r="V1140" i="16"/>
  <c r="T1140" i="16"/>
  <c r="U1140" i="16" s="1"/>
  <c r="R1140" i="16"/>
  <c r="S1140" i="16" s="1"/>
  <c r="M1140" i="16"/>
  <c r="L1140" i="16"/>
  <c r="N1140" i="16" s="1"/>
  <c r="V1139" i="16"/>
  <c r="T1139" i="16"/>
  <c r="U1139" i="16" s="1"/>
  <c r="S1139" i="16"/>
  <c r="R1139" i="16"/>
  <c r="N1139" i="16"/>
  <c r="M1139" i="16"/>
  <c r="L1139" i="16"/>
  <c r="V1138" i="16"/>
  <c r="T1138" i="16"/>
  <c r="U1138" i="16" s="1"/>
  <c r="R1138" i="16"/>
  <c r="S1138" i="16" s="1"/>
  <c r="N1138" i="16"/>
  <c r="M1138" i="16"/>
  <c r="L1138" i="16"/>
  <c r="V1137" i="16"/>
  <c r="S1137" i="16"/>
  <c r="T1137" i="16" s="1"/>
  <c r="U1137" i="16" s="1"/>
  <c r="R1137" i="16"/>
  <c r="M1137" i="16"/>
  <c r="L1137" i="16"/>
  <c r="N1137" i="16" s="1"/>
  <c r="V1136" i="16"/>
  <c r="T1136" i="16"/>
  <c r="U1136" i="16" s="1"/>
  <c r="R1136" i="16"/>
  <c r="S1136" i="16" s="1"/>
  <c r="N1136" i="16"/>
  <c r="M1136" i="16"/>
  <c r="L1136" i="16"/>
  <c r="V1135" i="16"/>
  <c r="T1135" i="16"/>
  <c r="U1135" i="16" s="1"/>
  <c r="S1135" i="16"/>
  <c r="R1135" i="16"/>
  <c r="N1135" i="16"/>
  <c r="M1135" i="16"/>
  <c r="L1135" i="16"/>
  <c r="V1134" i="16"/>
  <c r="T1134" i="16"/>
  <c r="U1134" i="16" s="1"/>
  <c r="R1134" i="16"/>
  <c r="S1134" i="16" s="1"/>
  <c r="M1134" i="16"/>
  <c r="L1134" i="16"/>
  <c r="N1134" i="16" s="1"/>
  <c r="V1133" i="16"/>
  <c r="S1133" i="16"/>
  <c r="T1133" i="16" s="1"/>
  <c r="U1133" i="16" s="1"/>
  <c r="R1133" i="16"/>
  <c r="M1133" i="16"/>
  <c r="L1133" i="16"/>
  <c r="N1133" i="16" s="1"/>
  <c r="V1132" i="16"/>
  <c r="T1132" i="16"/>
  <c r="U1132" i="16" s="1"/>
  <c r="R1132" i="16"/>
  <c r="S1132" i="16" s="1"/>
  <c r="M1132" i="16"/>
  <c r="L1132" i="16"/>
  <c r="N1132" i="16" s="1"/>
  <c r="V1131" i="16"/>
  <c r="T1131" i="16"/>
  <c r="U1131" i="16" s="1"/>
  <c r="S1131" i="16"/>
  <c r="R1131" i="16"/>
  <c r="N1131" i="16"/>
  <c r="M1131" i="16"/>
  <c r="L1131" i="16"/>
  <c r="V1130" i="16"/>
  <c r="R1130" i="16"/>
  <c r="S1130" i="16" s="1"/>
  <c r="T1130" i="16" s="1"/>
  <c r="U1130" i="16" s="1"/>
  <c r="N1130" i="16"/>
  <c r="M1130" i="16"/>
  <c r="L1130" i="16"/>
  <c r="V1129" i="16"/>
  <c r="S1129" i="16"/>
  <c r="T1129" i="16" s="1"/>
  <c r="U1129" i="16" s="1"/>
  <c r="R1129" i="16"/>
  <c r="M1129" i="16"/>
  <c r="L1129" i="16"/>
  <c r="N1129" i="16" s="1"/>
  <c r="V1128" i="16"/>
  <c r="T1128" i="16"/>
  <c r="U1128" i="16" s="1"/>
  <c r="R1128" i="16"/>
  <c r="S1128" i="16" s="1"/>
  <c r="N1128" i="16"/>
  <c r="M1128" i="16"/>
  <c r="L1128" i="16"/>
  <c r="V1127" i="16"/>
  <c r="T1127" i="16"/>
  <c r="U1127" i="16" s="1"/>
  <c r="S1127" i="16"/>
  <c r="R1127" i="16"/>
  <c r="N1127" i="16"/>
  <c r="M1127" i="16"/>
  <c r="L1127" i="16"/>
  <c r="V1126" i="16"/>
  <c r="R1126" i="16"/>
  <c r="S1126" i="16" s="1"/>
  <c r="T1126" i="16" s="1"/>
  <c r="U1126" i="16" s="1"/>
  <c r="N1126" i="16"/>
  <c r="M1126" i="16"/>
  <c r="L1126" i="16"/>
  <c r="V1125" i="16"/>
  <c r="S1125" i="16"/>
  <c r="T1125" i="16" s="1"/>
  <c r="U1125" i="16" s="1"/>
  <c r="R1125" i="16"/>
  <c r="M1125" i="16"/>
  <c r="L1125" i="16"/>
  <c r="N1125" i="16" s="1"/>
  <c r="V1124" i="16"/>
  <c r="T1124" i="16"/>
  <c r="U1124" i="16" s="1"/>
  <c r="R1124" i="16"/>
  <c r="S1124" i="16" s="1"/>
  <c r="M1124" i="16"/>
  <c r="L1124" i="16"/>
  <c r="N1124" i="16" s="1"/>
  <c r="V1123" i="16"/>
  <c r="T1123" i="16"/>
  <c r="U1123" i="16" s="1"/>
  <c r="S1123" i="16"/>
  <c r="R1123" i="16"/>
  <c r="N1123" i="16"/>
  <c r="M1123" i="16"/>
  <c r="L1123" i="16"/>
  <c r="V1122" i="16"/>
  <c r="T1122" i="16"/>
  <c r="U1122" i="16" s="1"/>
  <c r="R1122" i="16"/>
  <c r="S1122" i="16" s="1"/>
  <c r="M1122" i="16"/>
  <c r="L1122" i="16"/>
  <c r="N1122" i="16" s="1"/>
  <c r="V1121" i="16"/>
  <c r="S1121" i="16"/>
  <c r="T1121" i="16" s="1"/>
  <c r="U1121" i="16" s="1"/>
  <c r="R1121" i="16"/>
  <c r="M1121" i="16"/>
  <c r="L1121" i="16"/>
  <c r="N1121" i="16" s="1"/>
  <c r="V1120" i="16"/>
  <c r="T1120" i="16"/>
  <c r="U1120" i="16" s="1"/>
  <c r="R1120" i="16"/>
  <c r="S1120" i="16" s="1"/>
  <c r="N1120" i="16"/>
  <c r="M1120" i="16"/>
  <c r="L1120" i="16"/>
  <c r="V1119" i="16"/>
  <c r="T1119" i="16"/>
  <c r="U1119" i="16" s="1"/>
  <c r="S1119" i="16"/>
  <c r="R1119" i="16"/>
  <c r="N1119" i="16"/>
  <c r="M1119" i="16"/>
  <c r="L1119" i="16"/>
  <c r="V1118" i="16"/>
  <c r="T1118" i="16"/>
  <c r="U1118" i="16" s="1"/>
  <c r="R1118" i="16"/>
  <c r="S1118" i="16" s="1"/>
  <c r="N1118" i="16"/>
  <c r="M1118" i="16"/>
  <c r="L1118" i="16"/>
  <c r="V1117" i="16"/>
  <c r="S1117" i="16"/>
  <c r="T1117" i="16" s="1"/>
  <c r="U1117" i="16" s="1"/>
  <c r="R1117" i="16"/>
  <c r="M1117" i="16"/>
  <c r="L1117" i="16"/>
  <c r="N1117" i="16" s="1"/>
  <c r="V1116" i="16"/>
  <c r="T1116" i="16"/>
  <c r="U1116" i="16" s="1"/>
  <c r="R1116" i="16"/>
  <c r="S1116" i="16" s="1"/>
  <c r="M1116" i="16"/>
  <c r="L1116" i="16"/>
  <c r="N1116" i="16" s="1"/>
  <c r="V1115" i="16"/>
  <c r="T1115" i="16"/>
  <c r="U1115" i="16" s="1"/>
  <c r="S1115" i="16"/>
  <c r="R1115" i="16"/>
  <c r="N1115" i="16"/>
  <c r="M1115" i="16"/>
  <c r="L1115" i="16"/>
  <c r="V1114" i="16"/>
  <c r="R1114" i="16"/>
  <c r="S1114" i="16" s="1"/>
  <c r="T1114" i="16" s="1"/>
  <c r="U1114" i="16" s="1"/>
  <c r="M1114" i="16"/>
  <c r="L1114" i="16"/>
  <c r="N1114" i="16" s="1"/>
  <c r="V1113" i="16"/>
  <c r="S1113" i="16"/>
  <c r="T1113" i="16" s="1"/>
  <c r="U1113" i="16" s="1"/>
  <c r="R1113" i="16"/>
  <c r="M1113" i="16"/>
  <c r="L1113" i="16"/>
  <c r="N1113" i="16" s="1"/>
  <c r="V1112" i="16"/>
  <c r="T1112" i="16"/>
  <c r="U1112" i="16" s="1"/>
  <c r="R1112" i="16"/>
  <c r="S1112" i="16" s="1"/>
  <c r="N1112" i="16"/>
  <c r="M1112" i="16"/>
  <c r="L1112" i="16"/>
  <c r="V1111" i="16"/>
  <c r="T1111" i="16"/>
  <c r="U1111" i="16" s="1"/>
  <c r="S1111" i="16"/>
  <c r="R1111" i="16"/>
  <c r="N1111" i="16"/>
  <c r="M1111" i="16"/>
  <c r="L1111" i="16"/>
  <c r="V1110" i="16"/>
  <c r="R1110" i="16"/>
  <c r="S1110" i="16" s="1"/>
  <c r="T1110" i="16" s="1"/>
  <c r="U1110" i="16" s="1"/>
  <c r="M1110" i="16"/>
  <c r="L1110" i="16"/>
  <c r="N1110" i="16" s="1"/>
  <c r="V1109" i="16"/>
  <c r="S1109" i="16"/>
  <c r="T1109" i="16" s="1"/>
  <c r="U1109" i="16" s="1"/>
  <c r="R1109" i="16"/>
  <c r="M1109" i="16"/>
  <c r="L1109" i="16"/>
  <c r="N1109" i="16" s="1"/>
  <c r="V1108" i="16"/>
  <c r="T1108" i="16"/>
  <c r="U1108" i="16" s="1"/>
  <c r="R1108" i="16"/>
  <c r="S1108" i="16" s="1"/>
  <c r="M1108" i="16"/>
  <c r="L1108" i="16"/>
  <c r="N1108" i="16" s="1"/>
  <c r="V1107" i="16"/>
  <c r="T1107" i="16"/>
  <c r="U1107" i="16" s="1"/>
  <c r="S1107" i="16"/>
  <c r="R1107" i="16"/>
  <c r="N1107" i="16"/>
  <c r="M1107" i="16"/>
  <c r="L1107" i="16"/>
  <c r="V1106" i="16"/>
  <c r="T1106" i="16"/>
  <c r="U1106" i="16" s="1"/>
  <c r="R1106" i="16"/>
  <c r="S1106" i="16" s="1"/>
  <c r="N1106" i="16"/>
  <c r="M1106" i="16"/>
  <c r="L1106" i="16"/>
  <c r="V1105" i="16"/>
  <c r="S1105" i="16"/>
  <c r="T1105" i="16" s="1"/>
  <c r="U1105" i="16" s="1"/>
  <c r="R1105" i="16"/>
  <c r="M1105" i="16"/>
  <c r="L1105" i="16"/>
  <c r="N1105" i="16" s="1"/>
  <c r="V1104" i="16"/>
  <c r="T1104" i="16"/>
  <c r="U1104" i="16" s="1"/>
  <c r="R1104" i="16"/>
  <c r="S1104" i="16" s="1"/>
  <c r="N1104" i="16"/>
  <c r="M1104" i="16"/>
  <c r="L1104" i="16"/>
  <c r="V1103" i="16"/>
  <c r="T1103" i="16"/>
  <c r="U1103" i="16" s="1"/>
  <c r="S1103" i="16"/>
  <c r="R1103" i="16"/>
  <c r="N1103" i="16"/>
  <c r="M1103" i="16"/>
  <c r="L1103" i="16"/>
  <c r="V1102" i="16"/>
  <c r="T1102" i="16"/>
  <c r="U1102" i="16" s="1"/>
  <c r="R1102" i="16"/>
  <c r="S1102" i="16" s="1"/>
  <c r="M1102" i="16"/>
  <c r="L1102" i="16"/>
  <c r="N1102" i="16" s="1"/>
  <c r="V1101" i="16"/>
  <c r="S1101" i="16"/>
  <c r="T1101" i="16" s="1"/>
  <c r="U1101" i="16" s="1"/>
  <c r="R1101" i="16"/>
  <c r="M1101" i="16"/>
  <c r="L1101" i="16"/>
  <c r="N1101" i="16" s="1"/>
  <c r="V1100" i="16"/>
  <c r="T1100" i="16"/>
  <c r="U1100" i="16" s="1"/>
  <c r="R1100" i="16"/>
  <c r="S1100" i="16" s="1"/>
  <c r="M1100" i="16"/>
  <c r="L1100" i="16"/>
  <c r="N1100" i="16" s="1"/>
  <c r="V1099" i="16"/>
  <c r="T1099" i="16"/>
  <c r="U1099" i="16" s="1"/>
  <c r="S1099" i="16"/>
  <c r="R1099" i="16"/>
  <c r="N1099" i="16"/>
  <c r="M1099" i="16"/>
  <c r="L1099" i="16"/>
  <c r="V1098" i="16"/>
  <c r="T1098" i="16"/>
  <c r="U1098" i="16" s="1"/>
  <c r="R1098" i="16"/>
  <c r="S1098" i="16" s="1"/>
  <c r="N1098" i="16"/>
  <c r="M1098" i="16"/>
  <c r="L1098" i="16"/>
  <c r="V1097" i="16"/>
  <c r="U1097" i="16"/>
  <c r="S1097" i="16"/>
  <c r="T1097" i="16" s="1"/>
  <c r="R1097" i="16"/>
  <c r="M1097" i="16"/>
  <c r="L1097" i="16"/>
  <c r="N1097" i="16" s="1"/>
  <c r="V1096" i="16"/>
  <c r="T1096" i="16"/>
  <c r="U1096" i="16" s="1"/>
  <c r="R1096" i="16"/>
  <c r="S1096" i="16" s="1"/>
  <c r="N1096" i="16"/>
  <c r="M1096" i="16"/>
  <c r="L1096" i="16"/>
  <c r="V1095" i="16"/>
  <c r="S1095" i="16"/>
  <c r="T1095" i="16" s="1"/>
  <c r="U1095" i="16" s="1"/>
  <c r="R1095" i="16"/>
  <c r="N1095" i="16"/>
  <c r="M1095" i="16"/>
  <c r="L1095" i="16"/>
  <c r="V1094" i="16"/>
  <c r="T1094" i="16"/>
  <c r="U1094" i="16" s="1"/>
  <c r="R1094" i="16"/>
  <c r="S1094" i="16" s="1"/>
  <c r="M1094" i="16"/>
  <c r="L1094" i="16"/>
  <c r="N1094" i="16" s="1"/>
  <c r="V1093" i="16"/>
  <c r="S1093" i="16"/>
  <c r="T1093" i="16" s="1"/>
  <c r="U1093" i="16" s="1"/>
  <c r="R1093" i="16"/>
  <c r="M1093" i="16"/>
  <c r="L1093" i="16"/>
  <c r="N1093" i="16" s="1"/>
  <c r="V1092" i="16"/>
  <c r="R1092" i="16"/>
  <c r="S1092" i="16" s="1"/>
  <c r="T1092" i="16" s="1"/>
  <c r="U1092" i="16" s="1"/>
  <c r="M1092" i="16"/>
  <c r="L1092" i="16"/>
  <c r="N1092" i="16" s="1"/>
  <c r="V1091" i="16"/>
  <c r="U1091" i="16"/>
  <c r="T1091" i="16"/>
  <c r="S1091" i="16"/>
  <c r="R1091" i="16"/>
  <c r="N1091" i="16"/>
  <c r="M1091" i="16"/>
  <c r="L1091" i="16"/>
  <c r="V1090" i="16"/>
  <c r="S1090" i="16"/>
  <c r="T1090" i="16" s="1"/>
  <c r="U1090" i="16" s="1"/>
  <c r="R1090" i="16"/>
  <c r="N1090" i="16"/>
  <c r="M1090" i="16"/>
  <c r="L1090" i="16"/>
  <c r="V1089" i="16"/>
  <c r="S1089" i="16"/>
  <c r="T1089" i="16" s="1"/>
  <c r="U1089" i="16" s="1"/>
  <c r="R1089" i="16"/>
  <c r="M1089" i="16"/>
  <c r="L1089" i="16"/>
  <c r="N1089" i="16" s="1"/>
  <c r="V1088" i="16"/>
  <c r="U1088" i="16"/>
  <c r="T1088" i="16"/>
  <c r="R1088" i="16"/>
  <c r="S1088" i="16" s="1"/>
  <c r="N1088" i="16"/>
  <c r="M1088" i="16"/>
  <c r="L1088" i="16"/>
  <c r="V1087" i="16"/>
  <c r="T1087" i="16"/>
  <c r="U1087" i="16" s="1"/>
  <c r="S1087" i="16"/>
  <c r="R1087" i="16"/>
  <c r="N1087" i="16"/>
  <c r="M1087" i="16"/>
  <c r="L1087" i="16"/>
  <c r="V1086" i="16"/>
  <c r="R1086" i="16"/>
  <c r="S1086" i="16" s="1"/>
  <c r="T1086" i="16" s="1"/>
  <c r="U1086" i="16" s="1"/>
  <c r="N1086" i="16"/>
  <c r="M1086" i="16"/>
  <c r="L1086" i="16"/>
  <c r="V1085" i="16"/>
  <c r="R1085" i="16"/>
  <c r="S1085" i="16" s="1"/>
  <c r="T1085" i="16" s="1"/>
  <c r="U1085" i="16" s="1"/>
  <c r="M1085" i="16"/>
  <c r="L1085" i="16"/>
  <c r="N1085" i="16" s="1"/>
  <c r="V1084" i="16"/>
  <c r="T1084" i="16"/>
  <c r="U1084" i="16" s="1"/>
  <c r="R1084" i="16"/>
  <c r="S1084" i="16" s="1"/>
  <c r="M1084" i="16"/>
  <c r="L1084" i="16"/>
  <c r="N1084" i="16" s="1"/>
  <c r="V1083" i="16"/>
  <c r="T1083" i="16"/>
  <c r="U1083" i="16" s="1"/>
  <c r="S1083" i="16"/>
  <c r="R1083" i="16"/>
  <c r="N1083" i="16"/>
  <c r="M1083" i="16"/>
  <c r="L1083" i="16"/>
  <c r="V1082" i="16"/>
  <c r="T1082" i="16"/>
  <c r="U1082" i="16" s="1"/>
  <c r="R1082" i="16"/>
  <c r="S1082" i="16" s="1"/>
  <c r="N1082" i="16"/>
  <c r="M1082" i="16"/>
  <c r="L1082" i="16"/>
  <c r="V1081" i="16"/>
  <c r="U1081" i="16"/>
  <c r="S1081" i="16"/>
  <c r="T1081" i="16" s="1"/>
  <c r="R1081" i="16"/>
  <c r="M1081" i="16"/>
  <c r="L1081" i="16"/>
  <c r="N1081" i="16" s="1"/>
  <c r="V1080" i="16"/>
  <c r="T1080" i="16"/>
  <c r="U1080" i="16" s="1"/>
  <c r="R1080" i="16"/>
  <c r="S1080" i="16" s="1"/>
  <c r="N1080" i="16"/>
  <c r="M1080" i="16"/>
  <c r="L1080" i="16"/>
  <c r="V1079" i="16"/>
  <c r="S1079" i="16"/>
  <c r="T1079" i="16" s="1"/>
  <c r="U1079" i="16" s="1"/>
  <c r="R1079" i="16"/>
  <c r="N1079" i="16"/>
  <c r="M1079" i="16"/>
  <c r="L1079" i="16"/>
  <c r="V1078" i="16"/>
  <c r="T1078" i="16"/>
  <c r="U1078" i="16" s="1"/>
  <c r="R1078" i="16"/>
  <c r="S1078" i="16" s="1"/>
  <c r="N1078" i="16"/>
  <c r="M1078" i="16"/>
  <c r="L1078" i="16"/>
  <c r="V1077" i="16"/>
  <c r="S1077" i="16"/>
  <c r="T1077" i="16" s="1"/>
  <c r="U1077" i="16" s="1"/>
  <c r="R1077" i="16"/>
  <c r="M1077" i="16"/>
  <c r="L1077" i="16"/>
  <c r="N1077" i="16" s="1"/>
  <c r="V1076" i="16"/>
  <c r="R1076" i="16"/>
  <c r="S1076" i="16" s="1"/>
  <c r="T1076" i="16" s="1"/>
  <c r="U1076" i="16" s="1"/>
  <c r="M1076" i="16"/>
  <c r="L1076" i="16"/>
  <c r="N1076" i="16" s="1"/>
  <c r="V1075" i="16"/>
  <c r="U1075" i="16"/>
  <c r="T1075" i="16"/>
  <c r="S1075" i="16"/>
  <c r="R1075" i="16"/>
  <c r="N1075" i="16"/>
  <c r="M1075" i="16"/>
  <c r="L1075" i="16"/>
  <c r="V1074" i="16"/>
  <c r="S1074" i="16"/>
  <c r="T1074" i="16" s="1"/>
  <c r="U1074" i="16" s="1"/>
  <c r="R1074" i="16"/>
  <c r="M1074" i="16"/>
  <c r="L1074" i="16"/>
  <c r="N1074" i="16" s="1"/>
  <c r="V1073" i="16"/>
  <c r="S1073" i="16"/>
  <c r="T1073" i="16" s="1"/>
  <c r="U1073" i="16" s="1"/>
  <c r="R1073" i="16"/>
  <c r="M1073" i="16"/>
  <c r="L1073" i="16"/>
  <c r="N1073" i="16" s="1"/>
  <c r="V1072" i="16"/>
  <c r="U1072" i="16"/>
  <c r="T1072" i="16"/>
  <c r="R1072" i="16"/>
  <c r="S1072" i="16" s="1"/>
  <c r="N1072" i="16"/>
  <c r="M1072" i="16"/>
  <c r="L1072" i="16"/>
  <c r="V1071" i="16"/>
  <c r="T1071" i="16"/>
  <c r="U1071" i="16" s="1"/>
  <c r="S1071" i="16"/>
  <c r="R1071" i="16"/>
  <c r="N1071" i="16"/>
  <c r="M1071" i="16"/>
  <c r="L1071" i="16"/>
  <c r="V1070" i="16"/>
  <c r="R1070" i="16"/>
  <c r="S1070" i="16" s="1"/>
  <c r="T1070" i="16" s="1"/>
  <c r="U1070" i="16" s="1"/>
  <c r="N1070" i="16"/>
  <c r="M1070" i="16"/>
  <c r="L1070" i="16"/>
  <c r="V1069" i="16"/>
  <c r="R1069" i="16"/>
  <c r="S1069" i="16" s="1"/>
  <c r="T1069" i="16" s="1"/>
  <c r="U1069" i="16" s="1"/>
  <c r="M1069" i="16"/>
  <c r="L1069" i="16"/>
  <c r="N1069" i="16" s="1"/>
  <c r="V1068" i="16"/>
  <c r="T1068" i="16"/>
  <c r="U1068" i="16" s="1"/>
  <c r="R1068" i="16"/>
  <c r="S1068" i="16" s="1"/>
  <c r="M1068" i="16"/>
  <c r="L1068" i="16"/>
  <c r="N1068" i="16" s="1"/>
  <c r="V1067" i="16"/>
  <c r="T1067" i="16"/>
  <c r="U1067" i="16" s="1"/>
  <c r="S1067" i="16"/>
  <c r="R1067" i="16"/>
  <c r="N1067" i="16"/>
  <c r="M1067" i="16"/>
  <c r="L1067" i="16"/>
  <c r="V1066" i="16"/>
  <c r="T1066" i="16"/>
  <c r="U1066" i="16" s="1"/>
  <c r="R1066" i="16"/>
  <c r="S1066" i="16" s="1"/>
  <c r="N1066" i="16"/>
  <c r="M1066" i="16"/>
  <c r="L1066" i="16"/>
  <c r="V1065" i="16"/>
  <c r="U1065" i="16"/>
  <c r="S1065" i="16"/>
  <c r="T1065" i="16" s="1"/>
  <c r="R1065" i="16"/>
  <c r="M1065" i="16"/>
  <c r="L1065" i="16"/>
  <c r="N1065" i="16" s="1"/>
  <c r="V1064" i="16"/>
  <c r="T1064" i="16"/>
  <c r="U1064" i="16" s="1"/>
  <c r="R1064" i="16"/>
  <c r="S1064" i="16" s="1"/>
  <c r="N1064" i="16"/>
  <c r="M1064" i="16"/>
  <c r="L1064" i="16"/>
  <c r="V1063" i="16"/>
  <c r="S1063" i="16"/>
  <c r="T1063" i="16" s="1"/>
  <c r="U1063" i="16" s="1"/>
  <c r="R1063" i="16"/>
  <c r="N1063" i="16"/>
  <c r="M1063" i="16"/>
  <c r="L1063" i="16"/>
  <c r="V1062" i="16"/>
  <c r="T1062" i="16"/>
  <c r="U1062" i="16" s="1"/>
  <c r="R1062" i="16"/>
  <c r="S1062" i="16" s="1"/>
  <c r="M1062" i="16"/>
  <c r="L1062" i="16"/>
  <c r="N1062" i="16" s="1"/>
  <c r="V1061" i="16"/>
  <c r="S1061" i="16"/>
  <c r="T1061" i="16" s="1"/>
  <c r="U1061" i="16" s="1"/>
  <c r="R1061" i="16"/>
  <c r="M1061" i="16"/>
  <c r="L1061" i="16"/>
  <c r="N1061" i="16" s="1"/>
  <c r="V1060" i="16"/>
  <c r="R1060" i="16"/>
  <c r="S1060" i="16" s="1"/>
  <c r="T1060" i="16" s="1"/>
  <c r="U1060" i="16" s="1"/>
  <c r="M1060" i="16"/>
  <c r="L1060" i="16"/>
  <c r="N1060" i="16" s="1"/>
  <c r="V1059" i="16"/>
  <c r="U1059" i="16"/>
  <c r="T1059" i="16"/>
  <c r="S1059" i="16"/>
  <c r="R1059" i="16"/>
  <c r="N1059" i="16"/>
  <c r="M1059" i="16"/>
  <c r="L1059" i="16"/>
  <c r="V1058" i="16"/>
  <c r="S1058" i="16"/>
  <c r="T1058" i="16" s="1"/>
  <c r="U1058" i="16" s="1"/>
  <c r="R1058" i="16"/>
  <c r="N1058" i="16"/>
  <c r="M1058" i="16"/>
  <c r="L1058" i="16"/>
  <c r="V1057" i="16"/>
  <c r="S1057" i="16"/>
  <c r="T1057" i="16" s="1"/>
  <c r="U1057" i="16" s="1"/>
  <c r="R1057" i="16"/>
  <c r="M1057" i="16"/>
  <c r="L1057" i="16"/>
  <c r="N1057" i="16" s="1"/>
  <c r="V1056" i="16"/>
  <c r="U1056" i="16"/>
  <c r="T1056" i="16"/>
  <c r="R1056" i="16"/>
  <c r="S1056" i="16" s="1"/>
  <c r="N1056" i="16"/>
  <c r="M1056" i="16"/>
  <c r="L1056" i="16"/>
  <c r="V1055" i="16"/>
  <c r="T1055" i="16"/>
  <c r="U1055" i="16" s="1"/>
  <c r="S1055" i="16"/>
  <c r="R1055" i="16"/>
  <c r="N1055" i="16"/>
  <c r="M1055" i="16"/>
  <c r="L1055" i="16"/>
  <c r="V1054" i="16"/>
  <c r="R1054" i="16"/>
  <c r="S1054" i="16" s="1"/>
  <c r="T1054" i="16" s="1"/>
  <c r="U1054" i="16" s="1"/>
  <c r="N1054" i="16"/>
  <c r="M1054" i="16"/>
  <c r="L1054" i="16"/>
  <c r="V1053" i="16"/>
  <c r="R1053" i="16"/>
  <c r="S1053" i="16" s="1"/>
  <c r="T1053" i="16" s="1"/>
  <c r="U1053" i="16" s="1"/>
  <c r="M1053" i="16"/>
  <c r="L1053" i="16"/>
  <c r="N1053" i="16" s="1"/>
  <c r="V1052" i="16"/>
  <c r="T1052" i="16"/>
  <c r="U1052" i="16" s="1"/>
  <c r="R1052" i="16"/>
  <c r="S1052" i="16" s="1"/>
  <c r="M1052" i="16"/>
  <c r="L1052" i="16"/>
  <c r="N1052" i="16" s="1"/>
  <c r="V1051" i="16"/>
  <c r="T1051" i="16"/>
  <c r="U1051" i="16" s="1"/>
  <c r="S1051" i="16"/>
  <c r="R1051" i="16"/>
  <c r="N1051" i="16"/>
  <c r="M1051" i="16"/>
  <c r="L1051" i="16"/>
  <c r="V1050" i="16"/>
  <c r="T1050" i="16"/>
  <c r="U1050" i="16" s="1"/>
  <c r="R1050" i="16"/>
  <c r="S1050" i="16" s="1"/>
  <c r="N1050" i="16"/>
  <c r="M1050" i="16"/>
  <c r="L1050" i="16"/>
  <c r="V1049" i="16"/>
  <c r="U1049" i="16"/>
  <c r="S1049" i="16"/>
  <c r="T1049" i="16" s="1"/>
  <c r="R1049" i="16"/>
  <c r="M1049" i="16"/>
  <c r="L1049" i="16"/>
  <c r="N1049" i="16" s="1"/>
  <c r="V1048" i="16"/>
  <c r="T1048" i="16"/>
  <c r="U1048" i="16" s="1"/>
  <c r="R1048" i="16"/>
  <c r="S1048" i="16" s="1"/>
  <c r="N1048" i="16"/>
  <c r="M1048" i="16"/>
  <c r="L1048" i="16"/>
  <c r="V1047" i="16"/>
  <c r="S1047" i="16"/>
  <c r="T1047" i="16" s="1"/>
  <c r="U1047" i="16" s="1"/>
  <c r="R1047" i="16"/>
  <c r="N1047" i="16"/>
  <c r="M1047" i="16"/>
  <c r="L1047" i="16"/>
  <c r="V1046" i="16"/>
  <c r="T1046" i="16"/>
  <c r="U1046" i="16" s="1"/>
  <c r="R1046" i="16"/>
  <c r="S1046" i="16" s="1"/>
  <c r="N1046" i="16"/>
  <c r="M1046" i="16"/>
  <c r="L1046" i="16"/>
  <c r="V1045" i="16"/>
  <c r="S1045" i="16"/>
  <c r="T1045" i="16" s="1"/>
  <c r="U1045" i="16" s="1"/>
  <c r="R1045" i="16"/>
  <c r="M1045" i="16"/>
  <c r="L1045" i="16"/>
  <c r="N1045" i="16" s="1"/>
  <c r="V1044" i="16"/>
  <c r="R1044" i="16"/>
  <c r="S1044" i="16" s="1"/>
  <c r="T1044" i="16" s="1"/>
  <c r="U1044" i="16" s="1"/>
  <c r="M1044" i="16"/>
  <c r="L1044" i="16"/>
  <c r="N1044" i="16" s="1"/>
  <c r="V1043" i="16"/>
  <c r="U1043" i="16"/>
  <c r="T1043" i="16"/>
  <c r="S1043" i="16"/>
  <c r="R1043" i="16"/>
  <c r="N1043" i="16"/>
  <c r="M1043" i="16"/>
  <c r="L1043" i="16"/>
  <c r="V1042" i="16"/>
  <c r="S1042" i="16"/>
  <c r="T1042" i="16" s="1"/>
  <c r="U1042" i="16" s="1"/>
  <c r="R1042" i="16"/>
  <c r="M1042" i="16"/>
  <c r="L1042" i="16"/>
  <c r="N1042" i="16" s="1"/>
  <c r="V1041" i="16"/>
  <c r="S1041" i="16"/>
  <c r="T1041" i="16" s="1"/>
  <c r="U1041" i="16" s="1"/>
  <c r="R1041" i="16"/>
  <c r="M1041" i="16"/>
  <c r="L1041" i="16"/>
  <c r="N1041" i="16" s="1"/>
  <c r="V1040" i="16"/>
  <c r="U1040" i="16"/>
  <c r="T1040" i="16"/>
  <c r="R1040" i="16"/>
  <c r="S1040" i="16" s="1"/>
  <c r="N1040" i="16"/>
  <c r="M1040" i="16"/>
  <c r="L1040" i="16"/>
  <c r="V1039" i="16"/>
  <c r="T1039" i="16"/>
  <c r="U1039" i="16" s="1"/>
  <c r="S1039" i="16"/>
  <c r="R1039" i="16"/>
  <c r="N1039" i="16"/>
  <c r="M1039" i="16"/>
  <c r="L1039" i="16"/>
  <c r="V1038" i="16"/>
  <c r="R1038" i="16"/>
  <c r="S1038" i="16" s="1"/>
  <c r="T1038" i="16" s="1"/>
  <c r="U1038" i="16" s="1"/>
  <c r="N1038" i="16"/>
  <c r="M1038" i="16"/>
  <c r="L1038" i="16"/>
  <c r="V1037" i="16"/>
  <c r="R1037" i="16"/>
  <c r="S1037" i="16" s="1"/>
  <c r="T1037" i="16" s="1"/>
  <c r="U1037" i="16" s="1"/>
  <c r="M1037" i="16"/>
  <c r="L1037" i="16"/>
  <c r="N1037" i="16" s="1"/>
  <c r="V1036" i="16"/>
  <c r="T1036" i="16"/>
  <c r="U1036" i="16" s="1"/>
  <c r="R1036" i="16"/>
  <c r="S1036" i="16" s="1"/>
  <c r="M1036" i="16"/>
  <c r="L1036" i="16"/>
  <c r="N1036" i="16" s="1"/>
  <c r="V1035" i="16"/>
  <c r="T1035" i="16"/>
  <c r="U1035" i="16" s="1"/>
  <c r="S1035" i="16"/>
  <c r="R1035" i="16"/>
  <c r="N1035" i="16"/>
  <c r="M1035" i="16"/>
  <c r="L1035" i="16"/>
  <c r="V1034" i="16"/>
  <c r="T1034" i="16"/>
  <c r="U1034" i="16" s="1"/>
  <c r="R1034" i="16"/>
  <c r="S1034" i="16" s="1"/>
  <c r="N1034" i="16"/>
  <c r="M1034" i="16"/>
  <c r="L1034" i="16"/>
  <c r="V1033" i="16"/>
  <c r="U1033" i="16"/>
  <c r="S1033" i="16"/>
  <c r="T1033" i="16" s="1"/>
  <c r="R1033" i="16"/>
  <c r="M1033" i="16"/>
  <c r="L1033" i="16"/>
  <c r="N1033" i="16" s="1"/>
  <c r="V1032" i="16"/>
  <c r="T1032" i="16"/>
  <c r="U1032" i="16" s="1"/>
  <c r="R1032" i="16"/>
  <c r="S1032" i="16" s="1"/>
  <c r="N1032" i="16"/>
  <c r="M1032" i="16"/>
  <c r="L1032" i="16"/>
  <c r="V1031" i="16"/>
  <c r="S1031" i="16"/>
  <c r="T1031" i="16" s="1"/>
  <c r="U1031" i="16" s="1"/>
  <c r="R1031" i="16"/>
  <c r="N1031" i="16"/>
  <c r="M1031" i="16"/>
  <c r="L1031" i="16"/>
  <c r="V1030" i="16"/>
  <c r="T1030" i="16"/>
  <c r="U1030" i="16" s="1"/>
  <c r="R1030" i="16"/>
  <c r="S1030" i="16" s="1"/>
  <c r="M1030" i="16"/>
  <c r="L1030" i="16"/>
  <c r="N1030" i="16" s="1"/>
  <c r="V1029" i="16"/>
  <c r="S1029" i="16"/>
  <c r="T1029" i="16" s="1"/>
  <c r="U1029" i="16" s="1"/>
  <c r="R1029" i="16"/>
  <c r="M1029" i="16"/>
  <c r="L1029" i="16"/>
  <c r="N1029" i="16" s="1"/>
  <c r="V1028" i="16"/>
  <c r="R1028" i="16"/>
  <c r="S1028" i="16" s="1"/>
  <c r="T1028" i="16" s="1"/>
  <c r="U1028" i="16" s="1"/>
  <c r="M1028" i="16"/>
  <c r="L1028" i="16"/>
  <c r="N1028" i="16" s="1"/>
  <c r="V1027" i="16"/>
  <c r="U1027" i="16"/>
  <c r="T1027" i="16"/>
  <c r="S1027" i="16"/>
  <c r="R1027" i="16"/>
  <c r="N1027" i="16"/>
  <c r="M1027" i="16"/>
  <c r="L1027" i="16"/>
  <c r="V1026" i="16"/>
  <c r="S1026" i="16"/>
  <c r="T1026" i="16" s="1"/>
  <c r="U1026" i="16" s="1"/>
  <c r="R1026" i="16"/>
  <c r="N1026" i="16"/>
  <c r="M1026" i="16"/>
  <c r="L1026" i="16"/>
  <c r="V1025" i="16"/>
  <c r="S1025" i="16"/>
  <c r="T1025" i="16" s="1"/>
  <c r="U1025" i="16" s="1"/>
  <c r="R1025" i="16"/>
  <c r="M1025" i="16"/>
  <c r="L1025" i="16"/>
  <c r="N1025" i="16" s="1"/>
  <c r="V1024" i="16"/>
  <c r="U1024" i="16"/>
  <c r="T1024" i="16"/>
  <c r="R1024" i="16"/>
  <c r="S1024" i="16" s="1"/>
  <c r="N1024" i="16"/>
  <c r="M1024" i="16"/>
  <c r="L1024" i="16"/>
  <c r="V1023" i="16"/>
  <c r="R1023" i="16"/>
  <c r="S1023" i="16" s="1"/>
  <c r="T1023" i="16" s="1"/>
  <c r="U1023" i="16" s="1"/>
  <c r="N1023" i="16"/>
  <c r="M1023" i="16"/>
  <c r="L1023" i="16"/>
  <c r="V1022" i="16"/>
  <c r="S1022" i="16"/>
  <c r="T1022" i="16" s="1"/>
  <c r="U1022" i="16" s="1"/>
  <c r="R1022" i="16"/>
  <c r="M1022" i="16"/>
  <c r="L1022" i="16"/>
  <c r="N1022" i="16" s="1"/>
  <c r="V1021" i="16"/>
  <c r="T1021" i="16"/>
  <c r="U1021" i="16" s="1"/>
  <c r="R1021" i="16"/>
  <c r="S1021" i="16" s="1"/>
  <c r="M1021" i="16"/>
  <c r="L1021" i="16"/>
  <c r="N1021" i="16" s="1"/>
  <c r="V1020" i="16"/>
  <c r="T1020" i="16"/>
  <c r="U1020" i="16" s="1"/>
  <c r="S1020" i="16"/>
  <c r="R1020" i="16"/>
  <c r="N1020" i="16"/>
  <c r="M1020" i="16"/>
  <c r="L1020" i="16"/>
  <c r="V1019" i="16"/>
  <c r="T1019" i="16"/>
  <c r="U1019" i="16" s="1"/>
  <c r="R1019" i="16"/>
  <c r="S1019" i="16" s="1"/>
  <c r="M1019" i="16"/>
  <c r="L1019" i="16"/>
  <c r="N1019" i="16" s="1"/>
  <c r="V1018" i="16"/>
  <c r="S1018" i="16"/>
  <c r="T1018" i="16" s="1"/>
  <c r="U1018" i="16" s="1"/>
  <c r="R1018" i="16"/>
  <c r="M1018" i="16"/>
  <c r="L1018" i="16"/>
  <c r="N1018" i="16" s="1"/>
  <c r="V1017" i="16"/>
  <c r="T1017" i="16"/>
  <c r="U1017" i="16" s="1"/>
  <c r="R1017" i="16"/>
  <c r="S1017" i="16" s="1"/>
  <c r="N1017" i="16"/>
  <c r="M1017" i="16"/>
  <c r="L1017" i="16"/>
  <c r="V1016" i="16"/>
  <c r="T1016" i="16"/>
  <c r="U1016" i="16" s="1"/>
  <c r="S1016" i="16"/>
  <c r="R1016" i="16"/>
  <c r="N1016" i="16"/>
  <c r="M1016" i="16"/>
  <c r="L1016" i="16"/>
  <c r="V1015" i="16"/>
  <c r="T1015" i="16"/>
  <c r="U1015" i="16" s="1"/>
  <c r="R1015" i="16"/>
  <c r="S1015" i="16" s="1"/>
  <c r="N1015" i="16"/>
  <c r="M1015" i="16"/>
  <c r="L1015" i="16"/>
  <c r="V1014" i="16"/>
  <c r="S1014" i="16"/>
  <c r="T1014" i="16" s="1"/>
  <c r="U1014" i="16" s="1"/>
  <c r="R1014" i="16"/>
  <c r="M1014" i="16"/>
  <c r="L1014" i="16"/>
  <c r="N1014" i="16" s="1"/>
  <c r="V1013" i="16"/>
  <c r="T1013" i="16"/>
  <c r="U1013" i="16" s="1"/>
  <c r="R1013" i="16"/>
  <c r="S1013" i="16" s="1"/>
  <c r="M1013" i="16"/>
  <c r="L1013" i="16"/>
  <c r="N1013" i="16" s="1"/>
  <c r="V1012" i="16"/>
  <c r="T1012" i="16"/>
  <c r="U1012" i="16" s="1"/>
  <c r="S1012" i="16"/>
  <c r="R1012" i="16"/>
  <c r="N1012" i="16"/>
  <c r="M1012" i="16"/>
  <c r="L1012" i="16"/>
  <c r="V1011" i="16"/>
  <c r="R1011" i="16"/>
  <c r="S1011" i="16" s="1"/>
  <c r="T1011" i="16" s="1"/>
  <c r="U1011" i="16" s="1"/>
  <c r="N1011" i="16"/>
  <c r="M1011" i="16"/>
  <c r="L1011" i="16"/>
  <c r="V1010" i="16"/>
  <c r="S1010" i="16"/>
  <c r="T1010" i="16" s="1"/>
  <c r="U1010" i="16" s="1"/>
  <c r="R1010" i="16"/>
  <c r="M1010" i="16"/>
  <c r="L1010" i="16"/>
  <c r="N1010" i="16" s="1"/>
  <c r="V1009" i="16"/>
  <c r="T1009" i="16"/>
  <c r="U1009" i="16" s="1"/>
  <c r="R1009" i="16"/>
  <c r="S1009" i="16" s="1"/>
  <c r="N1009" i="16"/>
  <c r="M1009" i="16"/>
  <c r="L1009" i="16"/>
  <c r="V1008" i="16"/>
  <c r="T1008" i="16"/>
  <c r="U1008" i="16" s="1"/>
  <c r="S1008" i="16"/>
  <c r="R1008" i="16"/>
  <c r="N1008" i="16"/>
  <c r="M1008" i="16"/>
  <c r="L1008" i="16"/>
  <c r="V1007" i="16"/>
  <c r="R1007" i="16"/>
  <c r="S1007" i="16" s="1"/>
  <c r="T1007" i="16" s="1"/>
  <c r="U1007" i="16" s="1"/>
  <c r="M1007" i="16"/>
  <c r="L1007" i="16"/>
  <c r="N1007" i="16" s="1"/>
  <c r="V1006" i="16"/>
  <c r="S1006" i="16"/>
  <c r="T1006" i="16" s="1"/>
  <c r="U1006" i="16" s="1"/>
  <c r="R1006" i="16"/>
  <c r="M1006" i="16"/>
  <c r="L1006" i="16"/>
  <c r="N1006" i="16" s="1"/>
  <c r="V1005" i="16"/>
  <c r="T1005" i="16"/>
  <c r="U1005" i="16" s="1"/>
  <c r="R1005" i="16"/>
  <c r="S1005" i="16" s="1"/>
  <c r="M1005" i="16"/>
  <c r="L1005" i="16"/>
  <c r="N1005" i="16" s="1"/>
  <c r="V1004" i="16"/>
  <c r="T1004" i="16"/>
  <c r="U1004" i="16" s="1"/>
  <c r="S1004" i="16"/>
  <c r="R1004" i="16"/>
  <c r="N1004" i="16"/>
  <c r="M1004" i="16"/>
  <c r="L1004" i="16"/>
  <c r="V1003" i="16"/>
  <c r="T1003" i="16"/>
  <c r="U1003" i="16" s="1"/>
  <c r="R1003" i="16"/>
  <c r="S1003" i="16" s="1"/>
  <c r="N1003" i="16"/>
  <c r="M1003" i="16"/>
  <c r="L1003" i="16"/>
  <c r="V1002" i="16"/>
  <c r="S1002" i="16"/>
  <c r="T1002" i="16" s="1"/>
  <c r="U1002" i="16" s="1"/>
  <c r="R1002" i="16"/>
  <c r="M1002" i="16"/>
  <c r="L1002" i="16"/>
  <c r="N1002" i="16" s="1"/>
  <c r="V1001" i="16"/>
  <c r="T1001" i="16"/>
  <c r="U1001" i="16" s="1"/>
  <c r="R1001" i="16"/>
  <c r="S1001" i="16" s="1"/>
  <c r="N1001" i="16"/>
  <c r="M1001" i="16"/>
  <c r="L1001" i="16"/>
  <c r="V1000" i="16"/>
  <c r="T1000" i="16"/>
  <c r="U1000" i="16" s="1"/>
  <c r="S1000" i="16"/>
  <c r="R1000" i="16"/>
  <c r="N1000" i="16"/>
  <c r="M1000" i="16"/>
  <c r="L1000" i="16"/>
  <c r="V999" i="16"/>
  <c r="T999" i="16"/>
  <c r="U999" i="16" s="1"/>
  <c r="R999" i="16"/>
  <c r="S999" i="16" s="1"/>
  <c r="M999" i="16"/>
  <c r="L999" i="16"/>
  <c r="N999" i="16" s="1"/>
  <c r="V998" i="16"/>
  <c r="S998" i="16"/>
  <c r="T998" i="16" s="1"/>
  <c r="U998" i="16" s="1"/>
  <c r="R998" i="16"/>
  <c r="M998" i="16"/>
  <c r="L998" i="16"/>
  <c r="N998" i="16" s="1"/>
  <c r="V997" i="16"/>
  <c r="T997" i="16"/>
  <c r="U997" i="16" s="1"/>
  <c r="R997" i="16"/>
  <c r="S997" i="16" s="1"/>
  <c r="M997" i="16"/>
  <c r="L997" i="16"/>
  <c r="N997" i="16" s="1"/>
  <c r="V996" i="16"/>
  <c r="T996" i="16"/>
  <c r="U996" i="16" s="1"/>
  <c r="S996" i="16"/>
  <c r="R996" i="16"/>
  <c r="N996" i="16"/>
  <c r="M996" i="16"/>
  <c r="L996" i="16"/>
  <c r="V995" i="16"/>
  <c r="R995" i="16"/>
  <c r="S995" i="16" s="1"/>
  <c r="T995" i="16" s="1"/>
  <c r="U995" i="16" s="1"/>
  <c r="M995" i="16"/>
  <c r="L995" i="16"/>
  <c r="N995" i="16" s="1"/>
  <c r="V994" i="16"/>
  <c r="S994" i="16"/>
  <c r="T994" i="16" s="1"/>
  <c r="U994" i="16" s="1"/>
  <c r="R994" i="16"/>
  <c r="M994" i="16"/>
  <c r="L994" i="16"/>
  <c r="N994" i="16" s="1"/>
  <c r="V993" i="16"/>
  <c r="T993" i="16"/>
  <c r="U993" i="16" s="1"/>
  <c r="R993" i="16"/>
  <c r="S993" i="16" s="1"/>
  <c r="N993" i="16"/>
  <c r="M993" i="16"/>
  <c r="L993" i="16"/>
  <c r="V992" i="16"/>
  <c r="T992" i="16"/>
  <c r="U992" i="16" s="1"/>
  <c r="S992" i="16"/>
  <c r="R992" i="16"/>
  <c r="N992" i="16"/>
  <c r="M992" i="16"/>
  <c r="L992" i="16"/>
  <c r="V991" i="16"/>
  <c r="R991" i="16"/>
  <c r="S991" i="16" s="1"/>
  <c r="T991" i="16" s="1"/>
  <c r="U991" i="16" s="1"/>
  <c r="N991" i="16"/>
  <c r="M991" i="16"/>
  <c r="L991" i="16"/>
  <c r="V990" i="16"/>
  <c r="S990" i="16"/>
  <c r="T990" i="16" s="1"/>
  <c r="U990" i="16" s="1"/>
  <c r="R990" i="16"/>
  <c r="M990" i="16"/>
  <c r="L990" i="16"/>
  <c r="N990" i="16" s="1"/>
  <c r="V989" i="16"/>
  <c r="T989" i="16"/>
  <c r="U989" i="16" s="1"/>
  <c r="R989" i="16"/>
  <c r="S989" i="16" s="1"/>
  <c r="M989" i="16"/>
  <c r="L989" i="16"/>
  <c r="N989" i="16" s="1"/>
  <c r="V988" i="16"/>
  <c r="T988" i="16"/>
  <c r="U988" i="16" s="1"/>
  <c r="S988" i="16"/>
  <c r="R988" i="16"/>
  <c r="N988" i="16"/>
  <c r="M988" i="16"/>
  <c r="L988" i="16"/>
  <c r="V987" i="16"/>
  <c r="T987" i="16"/>
  <c r="U987" i="16" s="1"/>
  <c r="R987" i="16"/>
  <c r="S987" i="16" s="1"/>
  <c r="M987" i="16"/>
  <c r="L987" i="16"/>
  <c r="N987" i="16" s="1"/>
  <c r="V986" i="16"/>
  <c r="S986" i="16"/>
  <c r="T986" i="16" s="1"/>
  <c r="U986" i="16" s="1"/>
  <c r="R986" i="16"/>
  <c r="M986" i="16"/>
  <c r="L986" i="16"/>
  <c r="N986" i="16" s="1"/>
  <c r="V985" i="16"/>
  <c r="T985" i="16"/>
  <c r="U985" i="16" s="1"/>
  <c r="R985" i="16"/>
  <c r="S985" i="16" s="1"/>
  <c r="N985" i="16"/>
  <c r="M985" i="16"/>
  <c r="L985" i="16"/>
  <c r="V984" i="16"/>
  <c r="T984" i="16"/>
  <c r="U984" i="16" s="1"/>
  <c r="S984" i="16"/>
  <c r="R984" i="16"/>
  <c r="N984" i="16"/>
  <c r="M984" i="16"/>
  <c r="L984" i="16"/>
  <c r="V983" i="16"/>
  <c r="T983" i="16"/>
  <c r="U983" i="16" s="1"/>
  <c r="R983" i="16"/>
  <c r="S983" i="16" s="1"/>
  <c r="N983" i="16"/>
  <c r="M983" i="16"/>
  <c r="L983" i="16"/>
  <c r="V982" i="16"/>
  <c r="S982" i="16"/>
  <c r="T982" i="16" s="1"/>
  <c r="U982" i="16" s="1"/>
  <c r="R982" i="16"/>
  <c r="M982" i="16"/>
  <c r="L982" i="16"/>
  <c r="N982" i="16" s="1"/>
  <c r="V981" i="16"/>
  <c r="T981" i="16"/>
  <c r="U981" i="16" s="1"/>
  <c r="R981" i="16"/>
  <c r="S981" i="16" s="1"/>
  <c r="M981" i="16"/>
  <c r="L981" i="16"/>
  <c r="N981" i="16" s="1"/>
  <c r="V980" i="16"/>
  <c r="T980" i="16"/>
  <c r="U980" i="16" s="1"/>
  <c r="S980" i="16"/>
  <c r="R980" i="16"/>
  <c r="N980" i="16"/>
  <c r="M980" i="16"/>
  <c r="L980" i="16"/>
  <c r="V979" i="16"/>
  <c r="R979" i="16"/>
  <c r="S979" i="16" s="1"/>
  <c r="T979" i="16" s="1"/>
  <c r="U979" i="16" s="1"/>
  <c r="N979" i="16"/>
  <c r="M979" i="16"/>
  <c r="L979" i="16"/>
  <c r="V978" i="16"/>
  <c r="S978" i="16"/>
  <c r="T978" i="16" s="1"/>
  <c r="U978" i="16" s="1"/>
  <c r="R978" i="16"/>
  <c r="M978" i="16"/>
  <c r="L978" i="16"/>
  <c r="N978" i="16" s="1"/>
  <c r="V977" i="16"/>
  <c r="T977" i="16"/>
  <c r="U977" i="16" s="1"/>
  <c r="R977" i="16"/>
  <c r="S977" i="16" s="1"/>
  <c r="N977" i="16"/>
  <c r="M977" i="16"/>
  <c r="L977" i="16"/>
  <c r="V976" i="16"/>
  <c r="T976" i="16"/>
  <c r="U976" i="16" s="1"/>
  <c r="S976" i="16"/>
  <c r="R976" i="16"/>
  <c r="N976" i="16"/>
  <c r="M976" i="16"/>
  <c r="L976" i="16"/>
  <c r="V975" i="16"/>
  <c r="R975" i="16"/>
  <c r="S975" i="16" s="1"/>
  <c r="T975" i="16" s="1"/>
  <c r="U975" i="16" s="1"/>
  <c r="M975" i="16"/>
  <c r="L975" i="16"/>
  <c r="N975" i="16" s="1"/>
  <c r="V974" i="16"/>
  <c r="S974" i="16"/>
  <c r="T974" i="16" s="1"/>
  <c r="U974" i="16" s="1"/>
  <c r="R974" i="16"/>
  <c r="M974" i="16"/>
  <c r="L974" i="16"/>
  <c r="N974" i="16" s="1"/>
  <c r="V973" i="16"/>
  <c r="T973" i="16"/>
  <c r="U973" i="16" s="1"/>
  <c r="R973" i="16"/>
  <c r="S973" i="16" s="1"/>
  <c r="M973" i="16"/>
  <c r="L973" i="16"/>
  <c r="N973" i="16" s="1"/>
  <c r="V972" i="16"/>
  <c r="T972" i="16"/>
  <c r="U972" i="16" s="1"/>
  <c r="S972" i="16"/>
  <c r="R972" i="16"/>
  <c r="N972" i="16"/>
  <c r="M972" i="16"/>
  <c r="L972" i="16"/>
  <c r="V971" i="16"/>
  <c r="T971" i="16"/>
  <c r="U971" i="16" s="1"/>
  <c r="R971" i="16"/>
  <c r="S971" i="16" s="1"/>
  <c r="N971" i="16"/>
  <c r="M971" i="16"/>
  <c r="L971" i="16"/>
  <c r="V970" i="16"/>
  <c r="S970" i="16"/>
  <c r="T970" i="16" s="1"/>
  <c r="U970" i="16" s="1"/>
  <c r="R970" i="16"/>
  <c r="M970" i="16"/>
  <c r="L970" i="16"/>
  <c r="N970" i="16" s="1"/>
  <c r="V969" i="16"/>
  <c r="T969" i="16"/>
  <c r="U969" i="16" s="1"/>
  <c r="R969" i="16"/>
  <c r="S969" i="16" s="1"/>
  <c r="N969" i="16"/>
  <c r="M969" i="16"/>
  <c r="L969" i="16"/>
  <c r="V968" i="16"/>
  <c r="T968" i="16"/>
  <c r="U968" i="16" s="1"/>
  <c r="S968" i="16"/>
  <c r="R968" i="16"/>
  <c r="N968" i="16"/>
  <c r="M968" i="16"/>
  <c r="L968" i="16"/>
  <c r="V967" i="16"/>
  <c r="T967" i="16"/>
  <c r="U967" i="16" s="1"/>
  <c r="R967" i="16"/>
  <c r="S967" i="16" s="1"/>
  <c r="M967" i="16"/>
  <c r="L967" i="16"/>
  <c r="N967" i="16" s="1"/>
  <c r="V966" i="16"/>
  <c r="S966" i="16"/>
  <c r="T966" i="16" s="1"/>
  <c r="U966" i="16" s="1"/>
  <c r="R966" i="16"/>
  <c r="M966" i="16"/>
  <c r="L966" i="16"/>
  <c r="N966" i="16" s="1"/>
  <c r="V965" i="16"/>
  <c r="T965" i="16"/>
  <c r="U965" i="16" s="1"/>
  <c r="R965" i="16"/>
  <c r="S965" i="16" s="1"/>
  <c r="M965" i="16"/>
  <c r="L965" i="16"/>
  <c r="N965" i="16" s="1"/>
  <c r="V964" i="16"/>
  <c r="T964" i="16"/>
  <c r="U964" i="16" s="1"/>
  <c r="S964" i="16"/>
  <c r="R964" i="16"/>
  <c r="N964" i="16"/>
  <c r="M964" i="16"/>
  <c r="L964" i="16"/>
  <c r="V963" i="16"/>
  <c r="R963" i="16"/>
  <c r="S963" i="16" s="1"/>
  <c r="T963" i="16" s="1"/>
  <c r="U963" i="16" s="1"/>
  <c r="M963" i="16"/>
  <c r="L963" i="16"/>
  <c r="N963" i="16" s="1"/>
  <c r="V962" i="16"/>
  <c r="S962" i="16"/>
  <c r="T962" i="16" s="1"/>
  <c r="U962" i="16" s="1"/>
  <c r="R962" i="16"/>
  <c r="M962" i="16"/>
  <c r="L962" i="16"/>
  <c r="N962" i="16" s="1"/>
  <c r="V961" i="16"/>
  <c r="T961" i="16"/>
  <c r="U961" i="16" s="1"/>
  <c r="R961" i="16"/>
  <c r="S961" i="16" s="1"/>
  <c r="N961" i="16"/>
  <c r="M961" i="16"/>
  <c r="L961" i="16"/>
  <c r="V960" i="16"/>
  <c r="T960" i="16"/>
  <c r="U960" i="16" s="1"/>
  <c r="S960" i="16"/>
  <c r="R960" i="16"/>
  <c r="N960" i="16"/>
  <c r="M960" i="16"/>
  <c r="L960" i="16"/>
  <c r="V959" i="16"/>
  <c r="R959" i="16"/>
  <c r="S959" i="16" s="1"/>
  <c r="T959" i="16" s="1"/>
  <c r="U959" i="16" s="1"/>
  <c r="N959" i="16"/>
  <c r="M959" i="16"/>
  <c r="L959" i="16"/>
  <c r="V958" i="16"/>
  <c r="S958" i="16"/>
  <c r="T958" i="16" s="1"/>
  <c r="U958" i="16" s="1"/>
  <c r="R958" i="16"/>
  <c r="M958" i="16"/>
  <c r="L958" i="16"/>
  <c r="N958" i="16" s="1"/>
  <c r="V957" i="16"/>
  <c r="T957" i="16"/>
  <c r="U957" i="16" s="1"/>
  <c r="R957" i="16"/>
  <c r="S957" i="16" s="1"/>
  <c r="M957" i="16"/>
  <c r="L957" i="16"/>
  <c r="N957" i="16" s="1"/>
  <c r="V956" i="16"/>
  <c r="T956" i="16"/>
  <c r="U956" i="16" s="1"/>
  <c r="S956" i="16"/>
  <c r="R956" i="16"/>
  <c r="N956" i="16"/>
  <c r="M956" i="16"/>
  <c r="L956" i="16"/>
  <c r="V955" i="16"/>
  <c r="T955" i="16"/>
  <c r="U955" i="16" s="1"/>
  <c r="R955" i="16"/>
  <c r="S955" i="16" s="1"/>
  <c r="M955" i="16"/>
  <c r="L955" i="16"/>
  <c r="N955" i="16" s="1"/>
  <c r="V954" i="16"/>
  <c r="S954" i="16"/>
  <c r="T954" i="16" s="1"/>
  <c r="U954" i="16" s="1"/>
  <c r="R954" i="16"/>
  <c r="M954" i="16"/>
  <c r="L954" i="16"/>
  <c r="N954" i="16" s="1"/>
  <c r="V953" i="16"/>
  <c r="T953" i="16"/>
  <c r="U953" i="16" s="1"/>
  <c r="R953" i="16"/>
  <c r="S953" i="16" s="1"/>
  <c r="N953" i="16"/>
  <c r="M953" i="16"/>
  <c r="L953" i="16"/>
  <c r="V952" i="16"/>
  <c r="T952" i="16"/>
  <c r="U952" i="16" s="1"/>
  <c r="S952" i="16"/>
  <c r="R952" i="16"/>
  <c r="N952" i="16"/>
  <c r="M952" i="16"/>
  <c r="L952" i="16"/>
  <c r="V951" i="16"/>
  <c r="T951" i="16"/>
  <c r="U951" i="16" s="1"/>
  <c r="R951" i="16"/>
  <c r="S951" i="16" s="1"/>
  <c r="N951" i="16"/>
  <c r="M951" i="16"/>
  <c r="L951" i="16"/>
  <c r="V950" i="16"/>
  <c r="S950" i="16"/>
  <c r="T950" i="16" s="1"/>
  <c r="U950" i="16" s="1"/>
  <c r="R950" i="16"/>
  <c r="M950" i="16"/>
  <c r="L950" i="16"/>
  <c r="N950" i="16" s="1"/>
  <c r="V949" i="16"/>
  <c r="T949" i="16"/>
  <c r="U949" i="16" s="1"/>
  <c r="R949" i="16"/>
  <c r="S949" i="16" s="1"/>
  <c r="M949" i="16"/>
  <c r="L949" i="16"/>
  <c r="N949" i="16" s="1"/>
  <c r="V948" i="16"/>
  <c r="T948" i="16"/>
  <c r="U948" i="16" s="1"/>
  <c r="S948" i="16"/>
  <c r="R948" i="16"/>
  <c r="N948" i="16"/>
  <c r="M948" i="16"/>
  <c r="L948" i="16"/>
  <c r="V947" i="16"/>
  <c r="R947" i="16"/>
  <c r="S947" i="16" s="1"/>
  <c r="T947" i="16" s="1"/>
  <c r="U947" i="16" s="1"/>
  <c r="N947" i="16"/>
  <c r="M947" i="16"/>
  <c r="L947" i="16"/>
  <c r="V946" i="16"/>
  <c r="S946" i="16"/>
  <c r="T946" i="16" s="1"/>
  <c r="U946" i="16" s="1"/>
  <c r="R946" i="16"/>
  <c r="M946" i="16"/>
  <c r="L946" i="16"/>
  <c r="N946" i="16" s="1"/>
  <c r="V945" i="16"/>
  <c r="T945" i="16"/>
  <c r="U945" i="16" s="1"/>
  <c r="R945" i="16"/>
  <c r="S945" i="16" s="1"/>
  <c r="N945" i="16"/>
  <c r="M945" i="16"/>
  <c r="L945" i="16"/>
  <c r="V944" i="16"/>
  <c r="T944" i="16"/>
  <c r="U944" i="16" s="1"/>
  <c r="S944" i="16"/>
  <c r="R944" i="16"/>
  <c r="N944" i="16"/>
  <c r="M944" i="16"/>
  <c r="L944" i="16"/>
  <c r="V943" i="16"/>
  <c r="R943" i="16"/>
  <c r="S943" i="16" s="1"/>
  <c r="T943" i="16" s="1"/>
  <c r="U943" i="16" s="1"/>
  <c r="M943" i="16"/>
  <c r="L943" i="16"/>
  <c r="N943" i="16" s="1"/>
  <c r="V942" i="16"/>
  <c r="S942" i="16"/>
  <c r="T942" i="16" s="1"/>
  <c r="U942" i="16" s="1"/>
  <c r="R942" i="16"/>
  <c r="M942" i="16"/>
  <c r="L942" i="16"/>
  <c r="N942" i="16" s="1"/>
  <c r="V941" i="16"/>
  <c r="T941" i="16"/>
  <c r="U941" i="16" s="1"/>
  <c r="R941" i="16"/>
  <c r="S941" i="16" s="1"/>
  <c r="M941" i="16"/>
  <c r="L941" i="16"/>
  <c r="N941" i="16" s="1"/>
  <c r="V940" i="16"/>
  <c r="T940" i="16"/>
  <c r="U940" i="16" s="1"/>
  <c r="S940" i="16"/>
  <c r="R940" i="16"/>
  <c r="N940" i="16"/>
  <c r="M940" i="16"/>
  <c r="L940" i="16"/>
  <c r="V939" i="16"/>
  <c r="T939" i="16"/>
  <c r="U939" i="16" s="1"/>
  <c r="R939" i="16"/>
  <c r="S939" i="16" s="1"/>
  <c r="N939" i="16"/>
  <c r="M939" i="16"/>
  <c r="L939" i="16"/>
  <c r="V938" i="16"/>
  <c r="S938" i="16"/>
  <c r="T938" i="16" s="1"/>
  <c r="U938" i="16" s="1"/>
  <c r="R938" i="16"/>
  <c r="M938" i="16"/>
  <c r="L938" i="16"/>
  <c r="N938" i="16" s="1"/>
  <c r="V937" i="16"/>
  <c r="T937" i="16"/>
  <c r="U937" i="16" s="1"/>
  <c r="R937" i="16"/>
  <c r="S937" i="16" s="1"/>
  <c r="N937" i="16"/>
  <c r="M937" i="16"/>
  <c r="L937" i="16"/>
  <c r="V936" i="16"/>
  <c r="T936" i="16"/>
  <c r="U936" i="16" s="1"/>
  <c r="S936" i="16"/>
  <c r="R936" i="16"/>
  <c r="N936" i="16"/>
  <c r="M936" i="16"/>
  <c r="L936" i="16"/>
  <c r="V935" i="16"/>
  <c r="T935" i="16"/>
  <c r="U935" i="16" s="1"/>
  <c r="R935" i="16"/>
  <c r="S935" i="16" s="1"/>
  <c r="M935" i="16"/>
  <c r="L935" i="16"/>
  <c r="N935" i="16" s="1"/>
  <c r="V934" i="16"/>
  <c r="S934" i="16"/>
  <c r="T934" i="16" s="1"/>
  <c r="U934" i="16" s="1"/>
  <c r="R934" i="16"/>
  <c r="M934" i="16"/>
  <c r="L934" i="16"/>
  <c r="N934" i="16" s="1"/>
  <c r="V933" i="16"/>
  <c r="T933" i="16"/>
  <c r="U933" i="16" s="1"/>
  <c r="R933" i="16"/>
  <c r="S933" i="16" s="1"/>
  <c r="M933" i="16"/>
  <c r="L933" i="16"/>
  <c r="N933" i="16" s="1"/>
  <c r="V932" i="16"/>
  <c r="T932" i="16"/>
  <c r="U932" i="16" s="1"/>
  <c r="S932" i="16"/>
  <c r="R932" i="16"/>
  <c r="N932" i="16"/>
  <c r="M932" i="16"/>
  <c r="L932" i="16"/>
  <c r="V931" i="16"/>
  <c r="R931" i="16"/>
  <c r="S931" i="16" s="1"/>
  <c r="T931" i="16" s="1"/>
  <c r="U931" i="16" s="1"/>
  <c r="M931" i="16"/>
  <c r="L931" i="16"/>
  <c r="N931" i="16" s="1"/>
  <c r="V930" i="16"/>
  <c r="S930" i="16"/>
  <c r="T930" i="16" s="1"/>
  <c r="U930" i="16" s="1"/>
  <c r="R930" i="16"/>
  <c r="M930" i="16"/>
  <c r="L930" i="16"/>
  <c r="N930" i="16" s="1"/>
  <c r="V929" i="16"/>
  <c r="T929" i="16"/>
  <c r="U929" i="16" s="1"/>
  <c r="R929" i="16"/>
  <c r="S929" i="16" s="1"/>
  <c r="N929" i="16"/>
  <c r="M929" i="16"/>
  <c r="L929" i="16"/>
  <c r="V928" i="16"/>
  <c r="T928" i="16"/>
  <c r="U928" i="16" s="1"/>
  <c r="S928" i="16"/>
  <c r="R928" i="16"/>
  <c r="N928" i="16"/>
  <c r="M928" i="16"/>
  <c r="L928" i="16"/>
  <c r="V927" i="16"/>
  <c r="R927" i="16"/>
  <c r="S927" i="16" s="1"/>
  <c r="T927" i="16" s="1"/>
  <c r="U927" i="16" s="1"/>
  <c r="N927" i="16"/>
  <c r="M927" i="16"/>
  <c r="L927" i="16"/>
  <c r="V926" i="16"/>
  <c r="S926" i="16"/>
  <c r="T926" i="16" s="1"/>
  <c r="U926" i="16" s="1"/>
  <c r="R926" i="16"/>
  <c r="M926" i="16"/>
  <c r="L926" i="16"/>
  <c r="N926" i="16" s="1"/>
  <c r="V925" i="16"/>
  <c r="T925" i="16"/>
  <c r="U925" i="16" s="1"/>
  <c r="R925" i="16"/>
  <c r="S925" i="16" s="1"/>
  <c r="M925" i="16"/>
  <c r="L925" i="16"/>
  <c r="N925" i="16" s="1"/>
  <c r="V924" i="16"/>
  <c r="T924" i="16"/>
  <c r="U924" i="16" s="1"/>
  <c r="S924" i="16"/>
  <c r="R924" i="16"/>
  <c r="N924" i="16"/>
  <c r="M924" i="16"/>
  <c r="L924" i="16"/>
  <c r="V923" i="16"/>
  <c r="T923" i="16"/>
  <c r="U923" i="16" s="1"/>
  <c r="R923" i="16"/>
  <c r="S923" i="16" s="1"/>
  <c r="M923" i="16"/>
  <c r="L923" i="16"/>
  <c r="N923" i="16" s="1"/>
  <c r="V922" i="16"/>
  <c r="S922" i="16"/>
  <c r="T922" i="16" s="1"/>
  <c r="U922" i="16" s="1"/>
  <c r="R922" i="16"/>
  <c r="M922" i="16"/>
  <c r="L922" i="16"/>
  <c r="N922" i="16" s="1"/>
  <c r="V921" i="16"/>
  <c r="T921" i="16"/>
  <c r="U921" i="16" s="1"/>
  <c r="R921" i="16"/>
  <c r="S921" i="16" s="1"/>
  <c r="N921" i="16"/>
  <c r="M921" i="16"/>
  <c r="L921" i="16"/>
  <c r="V920" i="16"/>
  <c r="T920" i="16"/>
  <c r="U920" i="16" s="1"/>
  <c r="S920" i="16"/>
  <c r="R920" i="16"/>
  <c r="N920" i="16"/>
  <c r="M920" i="16"/>
  <c r="L920" i="16"/>
  <c r="V919" i="16"/>
  <c r="T919" i="16"/>
  <c r="U919" i="16" s="1"/>
  <c r="R919" i="16"/>
  <c r="S919" i="16" s="1"/>
  <c r="N919" i="16"/>
  <c r="M919" i="16"/>
  <c r="L919" i="16"/>
  <c r="V918" i="16"/>
  <c r="S918" i="16"/>
  <c r="T918" i="16" s="1"/>
  <c r="U918" i="16" s="1"/>
  <c r="R918" i="16"/>
  <c r="M918" i="16"/>
  <c r="L918" i="16"/>
  <c r="N918" i="16" s="1"/>
  <c r="V917" i="16"/>
  <c r="T917" i="16"/>
  <c r="U917" i="16" s="1"/>
  <c r="R917" i="16"/>
  <c r="S917" i="16" s="1"/>
  <c r="M917" i="16"/>
  <c r="L917" i="16"/>
  <c r="N917" i="16" s="1"/>
  <c r="V916" i="16"/>
  <c r="T916" i="16"/>
  <c r="U916" i="16" s="1"/>
  <c r="S916" i="16"/>
  <c r="R916" i="16"/>
  <c r="N916" i="16"/>
  <c r="M916" i="16"/>
  <c r="L916" i="16"/>
  <c r="V915" i="16"/>
  <c r="R915" i="16"/>
  <c r="S915" i="16" s="1"/>
  <c r="T915" i="16" s="1"/>
  <c r="U915" i="16" s="1"/>
  <c r="N915" i="16"/>
  <c r="M915" i="16"/>
  <c r="L915" i="16"/>
  <c r="V914" i="16"/>
  <c r="S914" i="16"/>
  <c r="T914" i="16" s="1"/>
  <c r="U914" i="16" s="1"/>
  <c r="R914" i="16"/>
  <c r="M914" i="16"/>
  <c r="L914" i="16"/>
  <c r="N914" i="16" s="1"/>
  <c r="V913" i="16"/>
  <c r="T913" i="16"/>
  <c r="U913" i="16" s="1"/>
  <c r="R913" i="16"/>
  <c r="S913" i="16" s="1"/>
  <c r="N913" i="16"/>
  <c r="M913" i="16"/>
  <c r="L913" i="16"/>
  <c r="V912" i="16"/>
  <c r="T912" i="16"/>
  <c r="U912" i="16" s="1"/>
  <c r="S912" i="16"/>
  <c r="R912" i="16"/>
  <c r="N912" i="16"/>
  <c r="M912" i="16"/>
  <c r="L912" i="16"/>
  <c r="V911" i="16"/>
  <c r="R911" i="16"/>
  <c r="S911" i="16" s="1"/>
  <c r="T911" i="16" s="1"/>
  <c r="U911" i="16" s="1"/>
  <c r="M911" i="16"/>
  <c r="L911" i="16"/>
  <c r="N911" i="16" s="1"/>
  <c r="V910" i="16"/>
  <c r="S910" i="16"/>
  <c r="T910" i="16" s="1"/>
  <c r="U910" i="16" s="1"/>
  <c r="R910" i="16"/>
  <c r="M910" i="16"/>
  <c r="L910" i="16"/>
  <c r="N910" i="16" s="1"/>
  <c r="V909" i="16"/>
  <c r="T909" i="16"/>
  <c r="U909" i="16" s="1"/>
  <c r="R909" i="16"/>
  <c r="S909" i="16" s="1"/>
  <c r="M909" i="16"/>
  <c r="L909" i="16"/>
  <c r="N909" i="16" s="1"/>
  <c r="V908" i="16"/>
  <c r="T908" i="16"/>
  <c r="U908" i="16" s="1"/>
  <c r="S908" i="16"/>
  <c r="R908" i="16"/>
  <c r="N908" i="16"/>
  <c r="M908" i="16"/>
  <c r="L908" i="16"/>
  <c r="V907" i="16"/>
  <c r="T907" i="16"/>
  <c r="U907" i="16" s="1"/>
  <c r="R907" i="16"/>
  <c r="S907" i="16" s="1"/>
  <c r="N907" i="16"/>
  <c r="M907" i="16"/>
  <c r="L907" i="16"/>
  <c r="V906" i="16"/>
  <c r="S906" i="16"/>
  <c r="T906" i="16" s="1"/>
  <c r="U906" i="16" s="1"/>
  <c r="R906" i="16"/>
  <c r="M906" i="16"/>
  <c r="L906" i="16"/>
  <c r="N906" i="16" s="1"/>
  <c r="V905" i="16"/>
  <c r="T905" i="16"/>
  <c r="U905" i="16" s="1"/>
  <c r="R905" i="16"/>
  <c r="S905" i="16" s="1"/>
  <c r="N905" i="16"/>
  <c r="M905" i="16"/>
  <c r="L905" i="16"/>
  <c r="V904" i="16"/>
  <c r="T904" i="16"/>
  <c r="U904" i="16" s="1"/>
  <c r="S904" i="16"/>
  <c r="R904" i="16"/>
  <c r="N904" i="16"/>
  <c r="M904" i="16"/>
  <c r="L904" i="16"/>
  <c r="V903" i="16"/>
  <c r="T903" i="16"/>
  <c r="U903" i="16" s="1"/>
  <c r="R903" i="16"/>
  <c r="S903" i="16" s="1"/>
  <c r="M903" i="16"/>
  <c r="L903" i="16"/>
  <c r="N903" i="16" s="1"/>
  <c r="V902" i="16"/>
  <c r="S902" i="16"/>
  <c r="T902" i="16" s="1"/>
  <c r="U902" i="16" s="1"/>
  <c r="R902" i="16"/>
  <c r="M902" i="16"/>
  <c r="L902" i="16"/>
  <c r="N902" i="16" s="1"/>
  <c r="V901" i="16"/>
  <c r="T901" i="16"/>
  <c r="U901" i="16" s="1"/>
  <c r="R901" i="16"/>
  <c r="S901" i="16" s="1"/>
  <c r="M901" i="16"/>
  <c r="L901" i="16"/>
  <c r="N901" i="16" s="1"/>
  <c r="V900" i="16"/>
  <c r="T900" i="16"/>
  <c r="U900" i="16" s="1"/>
  <c r="S900" i="16"/>
  <c r="R900" i="16"/>
  <c r="N900" i="16"/>
  <c r="M900" i="16"/>
  <c r="L900" i="16"/>
  <c r="V899" i="16"/>
  <c r="R899" i="16"/>
  <c r="S899" i="16" s="1"/>
  <c r="T899" i="16" s="1"/>
  <c r="U899" i="16" s="1"/>
  <c r="M899" i="16"/>
  <c r="L899" i="16"/>
  <c r="N899" i="16" s="1"/>
  <c r="V898" i="16"/>
  <c r="S898" i="16"/>
  <c r="T898" i="16" s="1"/>
  <c r="U898" i="16" s="1"/>
  <c r="R898" i="16"/>
  <c r="M898" i="16"/>
  <c r="L898" i="16"/>
  <c r="N898" i="16" s="1"/>
  <c r="V897" i="16"/>
  <c r="T897" i="16"/>
  <c r="U897" i="16" s="1"/>
  <c r="R897" i="16"/>
  <c r="S897" i="16" s="1"/>
  <c r="N897" i="16"/>
  <c r="M897" i="16"/>
  <c r="L897" i="16"/>
  <c r="V896" i="16"/>
  <c r="T896" i="16"/>
  <c r="U896" i="16" s="1"/>
  <c r="S896" i="16"/>
  <c r="R896" i="16"/>
  <c r="N896" i="16"/>
  <c r="M896" i="16"/>
  <c r="L896" i="16"/>
  <c r="V895" i="16"/>
  <c r="R895" i="16"/>
  <c r="S895" i="16" s="1"/>
  <c r="T895" i="16" s="1"/>
  <c r="U895" i="16" s="1"/>
  <c r="N895" i="16"/>
  <c r="M895" i="16"/>
  <c r="L895" i="16"/>
  <c r="V894" i="16"/>
  <c r="S894" i="16"/>
  <c r="T894" i="16" s="1"/>
  <c r="U894" i="16" s="1"/>
  <c r="R894" i="16"/>
  <c r="M894" i="16"/>
  <c r="L894" i="16"/>
  <c r="N894" i="16" s="1"/>
  <c r="V893" i="16"/>
  <c r="T893" i="16"/>
  <c r="U893" i="16" s="1"/>
  <c r="R893" i="16"/>
  <c r="S893" i="16" s="1"/>
  <c r="M893" i="16"/>
  <c r="L893" i="16"/>
  <c r="N893" i="16" s="1"/>
  <c r="V892" i="16"/>
  <c r="T892" i="16"/>
  <c r="U892" i="16" s="1"/>
  <c r="S892" i="16"/>
  <c r="R892" i="16"/>
  <c r="N892" i="16"/>
  <c r="M892" i="16"/>
  <c r="L892" i="16"/>
  <c r="V891" i="16"/>
  <c r="T891" i="16"/>
  <c r="U891" i="16" s="1"/>
  <c r="R891" i="16"/>
  <c r="S891" i="16" s="1"/>
  <c r="M891" i="16"/>
  <c r="L891" i="16"/>
  <c r="N891" i="16" s="1"/>
  <c r="V890" i="16"/>
  <c r="S890" i="16"/>
  <c r="T890" i="16" s="1"/>
  <c r="U890" i="16" s="1"/>
  <c r="R890" i="16"/>
  <c r="M890" i="16"/>
  <c r="L890" i="16"/>
  <c r="N890" i="16" s="1"/>
  <c r="V889" i="16"/>
  <c r="T889" i="16"/>
  <c r="U889" i="16" s="1"/>
  <c r="R889" i="16"/>
  <c r="S889" i="16" s="1"/>
  <c r="N889" i="16"/>
  <c r="M889" i="16"/>
  <c r="L889" i="16"/>
  <c r="V888" i="16"/>
  <c r="T888" i="16"/>
  <c r="U888" i="16" s="1"/>
  <c r="S888" i="16"/>
  <c r="R888" i="16"/>
  <c r="N888" i="16"/>
  <c r="M888" i="16"/>
  <c r="L888" i="16"/>
  <c r="V887" i="16"/>
  <c r="T887" i="16"/>
  <c r="U887" i="16" s="1"/>
  <c r="R887" i="16"/>
  <c r="S887" i="16" s="1"/>
  <c r="N887" i="16"/>
  <c r="M887" i="16"/>
  <c r="L887" i="16"/>
  <c r="V886" i="16"/>
  <c r="S886" i="16"/>
  <c r="T886" i="16" s="1"/>
  <c r="U886" i="16" s="1"/>
  <c r="R886" i="16"/>
  <c r="M886" i="16"/>
  <c r="L886" i="16"/>
  <c r="N886" i="16" s="1"/>
  <c r="V885" i="16"/>
  <c r="T885" i="16"/>
  <c r="U885" i="16" s="1"/>
  <c r="R885" i="16"/>
  <c r="S885" i="16" s="1"/>
  <c r="M885" i="16"/>
  <c r="L885" i="16"/>
  <c r="N885" i="16" s="1"/>
  <c r="V884" i="16"/>
  <c r="T884" i="16"/>
  <c r="U884" i="16" s="1"/>
  <c r="S884" i="16"/>
  <c r="R884" i="16"/>
  <c r="N884" i="16"/>
  <c r="M884" i="16"/>
  <c r="L884" i="16"/>
  <c r="V883" i="16"/>
  <c r="R883" i="16"/>
  <c r="S883" i="16" s="1"/>
  <c r="T883" i="16" s="1"/>
  <c r="U883" i="16" s="1"/>
  <c r="N883" i="16"/>
  <c r="M883" i="16"/>
  <c r="L883" i="16"/>
  <c r="V882" i="16"/>
  <c r="S882" i="16"/>
  <c r="T882" i="16" s="1"/>
  <c r="U882" i="16" s="1"/>
  <c r="R882" i="16"/>
  <c r="M882" i="16"/>
  <c r="L882" i="16"/>
  <c r="N882" i="16" s="1"/>
  <c r="V881" i="16"/>
  <c r="T881" i="16"/>
  <c r="U881" i="16" s="1"/>
  <c r="R881" i="16"/>
  <c r="S881" i="16" s="1"/>
  <c r="N881" i="16"/>
  <c r="M881" i="16"/>
  <c r="L881" i="16"/>
  <c r="V880" i="16"/>
  <c r="T880" i="16"/>
  <c r="U880" i="16" s="1"/>
  <c r="S880" i="16"/>
  <c r="R880" i="16"/>
  <c r="N880" i="16"/>
  <c r="M880" i="16"/>
  <c r="L880" i="16"/>
  <c r="V879" i="16"/>
  <c r="R879" i="16"/>
  <c r="S879" i="16" s="1"/>
  <c r="T879" i="16" s="1"/>
  <c r="U879" i="16" s="1"/>
  <c r="M879" i="16"/>
  <c r="L879" i="16"/>
  <c r="N879" i="16" s="1"/>
  <c r="V878" i="16"/>
  <c r="S878" i="16"/>
  <c r="T878" i="16" s="1"/>
  <c r="U878" i="16" s="1"/>
  <c r="R878" i="16"/>
  <c r="M878" i="16"/>
  <c r="L878" i="16"/>
  <c r="N878" i="16" s="1"/>
  <c r="V877" i="16"/>
  <c r="T877" i="16"/>
  <c r="U877" i="16" s="1"/>
  <c r="R877" i="16"/>
  <c r="S877" i="16" s="1"/>
  <c r="M877" i="16"/>
  <c r="L877" i="16"/>
  <c r="N877" i="16" s="1"/>
  <c r="V876" i="16"/>
  <c r="T876" i="16"/>
  <c r="U876" i="16" s="1"/>
  <c r="S876" i="16"/>
  <c r="R876" i="16"/>
  <c r="N876" i="16"/>
  <c r="M876" i="16"/>
  <c r="L876" i="16"/>
  <c r="V875" i="16"/>
  <c r="T875" i="16"/>
  <c r="U875" i="16" s="1"/>
  <c r="R875" i="16"/>
  <c r="S875" i="16" s="1"/>
  <c r="N875" i="16"/>
  <c r="M875" i="16"/>
  <c r="L875" i="16"/>
  <c r="V874" i="16"/>
  <c r="S874" i="16"/>
  <c r="T874" i="16" s="1"/>
  <c r="U874" i="16" s="1"/>
  <c r="R874" i="16"/>
  <c r="M874" i="16"/>
  <c r="L874" i="16"/>
  <c r="N874" i="16" s="1"/>
  <c r="V873" i="16"/>
  <c r="T873" i="16"/>
  <c r="U873" i="16" s="1"/>
  <c r="R873" i="16"/>
  <c r="S873" i="16" s="1"/>
  <c r="N873" i="16"/>
  <c r="M873" i="16"/>
  <c r="L873" i="16"/>
  <c r="V872" i="16"/>
  <c r="T872" i="16"/>
  <c r="U872" i="16" s="1"/>
  <c r="S872" i="16"/>
  <c r="R872" i="16"/>
  <c r="N872" i="16"/>
  <c r="M872" i="16"/>
  <c r="L872" i="16"/>
  <c r="V871" i="16"/>
  <c r="T871" i="16"/>
  <c r="U871" i="16" s="1"/>
  <c r="R871" i="16"/>
  <c r="S871" i="16" s="1"/>
  <c r="M871" i="16"/>
  <c r="L871" i="16"/>
  <c r="N871" i="16" s="1"/>
  <c r="V870" i="16"/>
  <c r="S870" i="16"/>
  <c r="T870" i="16" s="1"/>
  <c r="U870" i="16" s="1"/>
  <c r="R870" i="16"/>
  <c r="M870" i="16"/>
  <c r="L870" i="16"/>
  <c r="N870" i="16" s="1"/>
  <c r="V869" i="16"/>
  <c r="T869" i="16"/>
  <c r="U869" i="16" s="1"/>
  <c r="R869" i="16"/>
  <c r="S869" i="16" s="1"/>
  <c r="M869" i="16"/>
  <c r="L869" i="16"/>
  <c r="N869" i="16" s="1"/>
  <c r="V868" i="16"/>
  <c r="T868" i="16"/>
  <c r="U868" i="16" s="1"/>
  <c r="S868" i="16"/>
  <c r="R868" i="16"/>
  <c r="N868" i="16"/>
  <c r="M868" i="16"/>
  <c r="L868" i="16"/>
  <c r="V867" i="16"/>
  <c r="R867" i="16"/>
  <c r="S867" i="16" s="1"/>
  <c r="T867" i="16" s="1"/>
  <c r="U867" i="16" s="1"/>
  <c r="M867" i="16"/>
  <c r="L867" i="16"/>
  <c r="N867" i="16" s="1"/>
  <c r="V866" i="16"/>
  <c r="S866" i="16"/>
  <c r="T866" i="16" s="1"/>
  <c r="U866" i="16" s="1"/>
  <c r="R866" i="16"/>
  <c r="M866" i="16"/>
  <c r="L866" i="16"/>
  <c r="N866" i="16" s="1"/>
  <c r="V865" i="16"/>
  <c r="T865" i="16"/>
  <c r="U865" i="16" s="1"/>
  <c r="R865" i="16"/>
  <c r="S865" i="16" s="1"/>
  <c r="N865" i="16"/>
  <c r="M865" i="16"/>
  <c r="L865" i="16"/>
  <c r="V864" i="16"/>
  <c r="T864" i="16"/>
  <c r="U864" i="16" s="1"/>
  <c r="S864" i="16"/>
  <c r="R864" i="16"/>
  <c r="N864" i="16"/>
  <c r="M864" i="16"/>
  <c r="L864" i="16"/>
  <c r="V863" i="16"/>
  <c r="R863" i="16"/>
  <c r="S863" i="16" s="1"/>
  <c r="T863" i="16" s="1"/>
  <c r="U863" i="16" s="1"/>
  <c r="N863" i="16"/>
  <c r="M863" i="16"/>
  <c r="L863" i="16"/>
  <c r="V862" i="16"/>
  <c r="S862" i="16"/>
  <c r="T862" i="16" s="1"/>
  <c r="U862" i="16" s="1"/>
  <c r="R862" i="16"/>
  <c r="M862" i="16"/>
  <c r="L862" i="16"/>
  <c r="N862" i="16" s="1"/>
  <c r="V861" i="16"/>
  <c r="T861" i="16"/>
  <c r="U861" i="16" s="1"/>
  <c r="R861" i="16"/>
  <c r="S861" i="16" s="1"/>
  <c r="M861" i="16"/>
  <c r="L861" i="16"/>
  <c r="N861" i="16" s="1"/>
  <c r="V860" i="16"/>
  <c r="T860" i="16"/>
  <c r="U860" i="16" s="1"/>
  <c r="S860" i="16"/>
  <c r="R860" i="16"/>
  <c r="N860" i="16"/>
  <c r="M860" i="16"/>
  <c r="L860" i="16"/>
  <c r="V859" i="16"/>
  <c r="T859" i="16"/>
  <c r="U859" i="16" s="1"/>
  <c r="R859" i="16"/>
  <c r="S859" i="16" s="1"/>
  <c r="M859" i="16"/>
  <c r="L859" i="16"/>
  <c r="N859" i="16" s="1"/>
  <c r="V858" i="16"/>
  <c r="S858" i="16"/>
  <c r="T858" i="16" s="1"/>
  <c r="U858" i="16" s="1"/>
  <c r="R858" i="16"/>
  <c r="M858" i="16"/>
  <c r="L858" i="16"/>
  <c r="N858" i="16" s="1"/>
  <c r="V857" i="16"/>
  <c r="T857" i="16"/>
  <c r="U857" i="16" s="1"/>
  <c r="R857" i="16"/>
  <c r="S857" i="16" s="1"/>
  <c r="N857" i="16"/>
  <c r="M857" i="16"/>
  <c r="L857" i="16"/>
  <c r="V856" i="16"/>
  <c r="T856" i="16"/>
  <c r="U856" i="16" s="1"/>
  <c r="S856" i="16"/>
  <c r="R856" i="16"/>
  <c r="N856" i="16"/>
  <c r="M856" i="16"/>
  <c r="L856" i="16"/>
  <c r="V855" i="16"/>
  <c r="T855" i="16"/>
  <c r="U855" i="16" s="1"/>
  <c r="R855" i="16"/>
  <c r="S855" i="16" s="1"/>
  <c r="N855" i="16"/>
  <c r="M855" i="16"/>
  <c r="L855" i="16"/>
  <c r="V854" i="16"/>
  <c r="S854" i="16"/>
  <c r="T854" i="16" s="1"/>
  <c r="U854" i="16" s="1"/>
  <c r="R854" i="16"/>
  <c r="M854" i="16"/>
  <c r="L854" i="16"/>
  <c r="N854" i="16" s="1"/>
  <c r="V853" i="16"/>
  <c r="T853" i="16"/>
  <c r="U853" i="16" s="1"/>
  <c r="R853" i="16"/>
  <c r="S853" i="16" s="1"/>
  <c r="M853" i="16"/>
  <c r="L853" i="16"/>
  <c r="N853" i="16" s="1"/>
  <c r="V852" i="16"/>
  <c r="T852" i="16"/>
  <c r="U852" i="16" s="1"/>
  <c r="S852" i="16"/>
  <c r="R852" i="16"/>
  <c r="N852" i="16"/>
  <c r="M852" i="16"/>
  <c r="L852" i="16"/>
  <c r="V851" i="16"/>
  <c r="R851" i="16"/>
  <c r="S851" i="16" s="1"/>
  <c r="T851" i="16" s="1"/>
  <c r="U851" i="16" s="1"/>
  <c r="N851" i="16"/>
  <c r="M851" i="16"/>
  <c r="L851" i="16"/>
  <c r="V850" i="16"/>
  <c r="S850" i="16"/>
  <c r="T850" i="16" s="1"/>
  <c r="U850" i="16" s="1"/>
  <c r="R850" i="16"/>
  <c r="M850" i="16"/>
  <c r="L850" i="16"/>
  <c r="N850" i="16" s="1"/>
  <c r="V849" i="16"/>
  <c r="T849" i="16"/>
  <c r="U849" i="16" s="1"/>
  <c r="R849" i="16"/>
  <c r="S849" i="16" s="1"/>
  <c r="N849" i="16"/>
  <c r="M849" i="16"/>
  <c r="L849" i="16"/>
  <c r="V848" i="16"/>
  <c r="T848" i="16"/>
  <c r="U848" i="16" s="1"/>
  <c r="S848" i="16"/>
  <c r="R848" i="16"/>
  <c r="N848" i="16"/>
  <c r="M848" i="16"/>
  <c r="L848" i="16"/>
  <c r="V847" i="16"/>
  <c r="R847" i="16"/>
  <c r="S847" i="16" s="1"/>
  <c r="T847" i="16" s="1"/>
  <c r="U847" i="16" s="1"/>
  <c r="M847" i="16"/>
  <c r="L847" i="16"/>
  <c r="N847" i="16" s="1"/>
  <c r="V846" i="16"/>
  <c r="S846" i="16"/>
  <c r="T846" i="16" s="1"/>
  <c r="U846" i="16" s="1"/>
  <c r="R846" i="16"/>
  <c r="M846" i="16"/>
  <c r="L846" i="16"/>
  <c r="N846" i="16" s="1"/>
  <c r="V845" i="16"/>
  <c r="T845" i="16"/>
  <c r="U845" i="16" s="1"/>
  <c r="R845" i="16"/>
  <c r="S845" i="16" s="1"/>
  <c r="M845" i="16"/>
  <c r="L845" i="16"/>
  <c r="N845" i="16" s="1"/>
  <c r="V844" i="16"/>
  <c r="T844" i="16"/>
  <c r="U844" i="16" s="1"/>
  <c r="S844" i="16"/>
  <c r="R844" i="16"/>
  <c r="N844" i="16"/>
  <c r="M844" i="16"/>
  <c r="L844" i="16"/>
  <c r="V843" i="16"/>
  <c r="T843" i="16"/>
  <c r="U843" i="16" s="1"/>
  <c r="R843" i="16"/>
  <c r="S843" i="16" s="1"/>
  <c r="N843" i="16"/>
  <c r="M843" i="16"/>
  <c r="L843" i="16"/>
  <c r="V842" i="16"/>
  <c r="S842" i="16"/>
  <c r="T842" i="16" s="1"/>
  <c r="U842" i="16" s="1"/>
  <c r="R842" i="16"/>
  <c r="M842" i="16"/>
  <c r="L842" i="16"/>
  <c r="N842" i="16" s="1"/>
  <c r="V841" i="16"/>
  <c r="T841" i="16"/>
  <c r="U841" i="16" s="1"/>
  <c r="R841" i="16"/>
  <c r="S841" i="16" s="1"/>
  <c r="N841" i="16"/>
  <c r="M841" i="16"/>
  <c r="L841" i="16"/>
  <c r="V840" i="16"/>
  <c r="T840" i="16"/>
  <c r="U840" i="16" s="1"/>
  <c r="S840" i="16"/>
  <c r="R840" i="16"/>
  <c r="N840" i="16"/>
  <c r="M840" i="16"/>
  <c r="L840" i="16"/>
  <c r="V839" i="16"/>
  <c r="T839" i="16"/>
  <c r="U839" i="16" s="1"/>
  <c r="R839" i="16"/>
  <c r="S839" i="16" s="1"/>
  <c r="M839" i="16"/>
  <c r="L839" i="16"/>
  <c r="N839" i="16" s="1"/>
  <c r="V838" i="16"/>
  <c r="S838" i="16"/>
  <c r="T838" i="16" s="1"/>
  <c r="U838" i="16" s="1"/>
  <c r="R838" i="16"/>
  <c r="M838" i="16"/>
  <c r="L838" i="16"/>
  <c r="N838" i="16" s="1"/>
  <c r="V837" i="16"/>
  <c r="T837" i="16"/>
  <c r="U837" i="16" s="1"/>
  <c r="R837" i="16"/>
  <c r="S837" i="16" s="1"/>
  <c r="M837" i="16"/>
  <c r="L837" i="16"/>
  <c r="N837" i="16" s="1"/>
  <c r="V836" i="16"/>
  <c r="T836" i="16"/>
  <c r="U836" i="16" s="1"/>
  <c r="S836" i="16"/>
  <c r="R836" i="16"/>
  <c r="N836" i="16"/>
  <c r="M836" i="16"/>
  <c r="L836" i="16"/>
  <c r="V835" i="16"/>
  <c r="R835" i="16"/>
  <c r="S835" i="16" s="1"/>
  <c r="T835" i="16" s="1"/>
  <c r="U835" i="16" s="1"/>
  <c r="M835" i="16"/>
  <c r="L835" i="16"/>
  <c r="N835" i="16" s="1"/>
  <c r="V834" i="16"/>
  <c r="S834" i="16"/>
  <c r="T834" i="16" s="1"/>
  <c r="U834" i="16" s="1"/>
  <c r="R834" i="16"/>
  <c r="M834" i="16"/>
  <c r="L834" i="16"/>
  <c r="N834" i="16" s="1"/>
  <c r="V833" i="16"/>
  <c r="T833" i="16"/>
  <c r="U833" i="16" s="1"/>
  <c r="R833" i="16"/>
  <c r="S833" i="16" s="1"/>
  <c r="N833" i="16"/>
  <c r="M833" i="16"/>
  <c r="L833" i="16"/>
  <c r="V832" i="16"/>
  <c r="T832" i="16"/>
  <c r="U832" i="16" s="1"/>
  <c r="S832" i="16"/>
  <c r="R832" i="16"/>
  <c r="N832" i="16"/>
  <c r="M832" i="16"/>
  <c r="L832" i="16"/>
  <c r="V831" i="16"/>
  <c r="R831" i="16"/>
  <c r="S831" i="16" s="1"/>
  <c r="T831" i="16" s="1"/>
  <c r="U831" i="16" s="1"/>
  <c r="N831" i="16"/>
  <c r="M831" i="16"/>
  <c r="L831" i="16"/>
  <c r="V830" i="16"/>
  <c r="S830" i="16"/>
  <c r="T830" i="16" s="1"/>
  <c r="U830" i="16" s="1"/>
  <c r="R830" i="16"/>
  <c r="M830" i="16"/>
  <c r="L830" i="16"/>
  <c r="N830" i="16" s="1"/>
  <c r="V829" i="16"/>
  <c r="T829" i="16"/>
  <c r="U829" i="16" s="1"/>
  <c r="R829" i="16"/>
  <c r="S829" i="16" s="1"/>
  <c r="M829" i="16"/>
  <c r="L829" i="16"/>
  <c r="N829" i="16" s="1"/>
  <c r="V828" i="16"/>
  <c r="T828" i="16"/>
  <c r="U828" i="16" s="1"/>
  <c r="S828" i="16"/>
  <c r="R828" i="16"/>
  <c r="N828" i="16"/>
  <c r="M828" i="16"/>
  <c r="L828" i="16"/>
  <c r="V827" i="16"/>
  <c r="T827" i="16"/>
  <c r="U827" i="16" s="1"/>
  <c r="R827" i="16"/>
  <c r="S827" i="16" s="1"/>
  <c r="M827" i="16"/>
  <c r="L827" i="16"/>
  <c r="N827" i="16" s="1"/>
  <c r="V826" i="16"/>
  <c r="S826" i="16"/>
  <c r="T826" i="16" s="1"/>
  <c r="U826" i="16" s="1"/>
  <c r="R826" i="16"/>
  <c r="M826" i="16"/>
  <c r="L826" i="16"/>
  <c r="N826" i="16" s="1"/>
  <c r="V825" i="16"/>
  <c r="T825" i="16"/>
  <c r="U825" i="16" s="1"/>
  <c r="R825" i="16"/>
  <c r="S825" i="16" s="1"/>
  <c r="N825" i="16"/>
  <c r="M825" i="16"/>
  <c r="L825" i="16"/>
  <c r="V824" i="16"/>
  <c r="T824" i="16"/>
  <c r="U824" i="16" s="1"/>
  <c r="S824" i="16"/>
  <c r="R824" i="16"/>
  <c r="N824" i="16"/>
  <c r="M824" i="16"/>
  <c r="L824" i="16"/>
  <c r="V823" i="16"/>
  <c r="T823" i="16"/>
  <c r="U823" i="16" s="1"/>
  <c r="R823" i="16"/>
  <c r="S823" i="16" s="1"/>
  <c r="N823" i="16"/>
  <c r="M823" i="16"/>
  <c r="L823" i="16"/>
  <c r="V822" i="16"/>
  <c r="S822" i="16"/>
  <c r="T822" i="16" s="1"/>
  <c r="U822" i="16" s="1"/>
  <c r="R822" i="16"/>
  <c r="M822" i="16"/>
  <c r="L822" i="16"/>
  <c r="N822" i="16" s="1"/>
  <c r="V821" i="16"/>
  <c r="T821" i="16"/>
  <c r="U821" i="16" s="1"/>
  <c r="R821" i="16"/>
  <c r="S821" i="16" s="1"/>
  <c r="M821" i="16"/>
  <c r="L821" i="16"/>
  <c r="N821" i="16" s="1"/>
  <c r="V820" i="16"/>
  <c r="T820" i="16"/>
  <c r="U820" i="16" s="1"/>
  <c r="S820" i="16"/>
  <c r="R820" i="16"/>
  <c r="N820" i="16"/>
  <c r="M820" i="16"/>
  <c r="L820" i="16"/>
  <c r="V819" i="16"/>
  <c r="R819" i="16"/>
  <c r="S819" i="16" s="1"/>
  <c r="T819" i="16" s="1"/>
  <c r="U819" i="16" s="1"/>
  <c r="N819" i="16"/>
  <c r="M819" i="16"/>
  <c r="L819" i="16"/>
  <c r="V818" i="16"/>
  <c r="S818" i="16"/>
  <c r="T818" i="16" s="1"/>
  <c r="U818" i="16" s="1"/>
  <c r="R818" i="16"/>
  <c r="M818" i="16"/>
  <c r="L818" i="16"/>
  <c r="N818" i="16" s="1"/>
  <c r="V817" i="16"/>
  <c r="T817" i="16"/>
  <c r="U817" i="16" s="1"/>
  <c r="R817" i="16"/>
  <c r="S817" i="16" s="1"/>
  <c r="N817" i="16"/>
  <c r="M817" i="16"/>
  <c r="L817" i="16"/>
  <c r="V816" i="16"/>
  <c r="T816" i="16"/>
  <c r="U816" i="16" s="1"/>
  <c r="S816" i="16"/>
  <c r="R816" i="16"/>
  <c r="N816" i="16"/>
  <c r="M816" i="16"/>
  <c r="L816" i="16"/>
  <c r="V815" i="16"/>
  <c r="R815" i="16"/>
  <c r="S815" i="16" s="1"/>
  <c r="T815" i="16" s="1"/>
  <c r="U815" i="16" s="1"/>
  <c r="M815" i="16"/>
  <c r="L815" i="16"/>
  <c r="N815" i="16" s="1"/>
  <c r="V814" i="16"/>
  <c r="S814" i="16"/>
  <c r="T814" i="16" s="1"/>
  <c r="U814" i="16" s="1"/>
  <c r="R814" i="16"/>
  <c r="M814" i="16"/>
  <c r="L814" i="16"/>
  <c r="N814" i="16" s="1"/>
  <c r="V813" i="16"/>
  <c r="T813" i="16"/>
  <c r="U813" i="16" s="1"/>
  <c r="R813" i="16"/>
  <c r="S813" i="16" s="1"/>
  <c r="M813" i="16"/>
  <c r="L813" i="16"/>
  <c r="N813" i="16" s="1"/>
  <c r="V812" i="16"/>
  <c r="T812" i="16"/>
  <c r="U812" i="16" s="1"/>
  <c r="S812" i="16"/>
  <c r="R812" i="16"/>
  <c r="N812" i="16"/>
  <c r="M812" i="16"/>
  <c r="L812" i="16"/>
  <c r="V811" i="16"/>
  <c r="T811" i="16"/>
  <c r="U811" i="16" s="1"/>
  <c r="R811" i="16"/>
  <c r="S811" i="16" s="1"/>
  <c r="N811" i="16"/>
  <c r="M811" i="16"/>
  <c r="L811" i="16"/>
  <c r="V810" i="16"/>
  <c r="S810" i="16"/>
  <c r="T810" i="16" s="1"/>
  <c r="U810" i="16" s="1"/>
  <c r="R810" i="16"/>
  <c r="M810" i="16"/>
  <c r="L810" i="16"/>
  <c r="N810" i="16" s="1"/>
  <c r="V809" i="16"/>
  <c r="T809" i="16"/>
  <c r="U809" i="16" s="1"/>
  <c r="R809" i="16"/>
  <c r="S809" i="16" s="1"/>
  <c r="N809" i="16"/>
  <c r="M809" i="16"/>
  <c r="L809" i="16"/>
  <c r="V808" i="16"/>
  <c r="T808" i="16"/>
  <c r="U808" i="16" s="1"/>
  <c r="S808" i="16"/>
  <c r="R808" i="16"/>
  <c r="N808" i="16"/>
  <c r="M808" i="16"/>
  <c r="L808" i="16"/>
  <c r="V807" i="16"/>
  <c r="T807" i="16"/>
  <c r="U807" i="16" s="1"/>
  <c r="R807" i="16"/>
  <c r="S807" i="16" s="1"/>
  <c r="M807" i="16"/>
  <c r="L807" i="16"/>
  <c r="N807" i="16" s="1"/>
  <c r="V806" i="16"/>
  <c r="S806" i="16"/>
  <c r="T806" i="16" s="1"/>
  <c r="U806" i="16" s="1"/>
  <c r="R806" i="16"/>
  <c r="M806" i="16"/>
  <c r="L806" i="16"/>
  <c r="N806" i="16" s="1"/>
  <c r="V805" i="16"/>
  <c r="T805" i="16"/>
  <c r="U805" i="16" s="1"/>
  <c r="R805" i="16"/>
  <c r="S805" i="16" s="1"/>
  <c r="M805" i="16"/>
  <c r="L805" i="16"/>
  <c r="N805" i="16" s="1"/>
  <c r="C805" i="16"/>
  <c r="C806" i="16" s="1"/>
  <c r="C807" i="16" s="1"/>
  <c r="C808" i="16" s="1"/>
  <c r="C809" i="16" s="1"/>
  <c r="C810" i="16" s="1"/>
  <c r="C811" i="16" s="1"/>
  <c r="C812" i="16" s="1"/>
  <c r="C813" i="16" s="1"/>
  <c r="C814" i="16" s="1"/>
  <c r="C815" i="16" s="1"/>
  <c r="C816" i="16" s="1"/>
  <c r="C817" i="16" s="1"/>
  <c r="C818" i="16" s="1"/>
  <c r="C819" i="16" s="1"/>
  <c r="C820" i="16" s="1"/>
  <c r="C821" i="16" s="1"/>
  <c r="C822" i="16" s="1"/>
  <c r="C823" i="16" s="1"/>
  <c r="C824" i="16" s="1"/>
  <c r="C825" i="16" s="1"/>
  <c r="C826" i="16" s="1"/>
  <c r="C827" i="16" s="1"/>
  <c r="C828" i="16" s="1"/>
  <c r="C829" i="16" s="1"/>
  <c r="C830" i="16" s="1"/>
  <c r="C831" i="16" s="1"/>
  <c r="C832" i="16" s="1"/>
  <c r="C833" i="16" s="1"/>
  <c r="C834" i="16" s="1"/>
  <c r="C835" i="16" s="1"/>
  <c r="C836" i="16" s="1"/>
  <c r="C837" i="16" s="1"/>
  <c r="C838" i="16" s="1"/>
  <c r="C839" i="16" s="1"/>
  <c r="C840" i="16" s="1"/>
  <c r="C841" i="16" s="1"/>
  <c r="C842" i="16" s="1"/>
  <c r="C843" i="16" s="1"/>
  <c r="C844" i="16" s="1"/>
  <c r="C845" i="16" s="1"/>
  <c r="C846" i="16" s="1"/>
  <c r="C847" i="16" s="1"/>
  <c r="C848" i="16" s="1"/>
  <c r="C849" i="16" s="1"/>
  <c r="C850" i="16" s="1"/>
  <c r="C851" i="16" s="1"/>
  <c r="C852" i="16" s="1"/>
  <c r="C853" i="16" s="1"/>
  <c r="C854" i="16" s="1"/>
  <c r="C855" i="16" s="1"/>
  <c r="C856" i="16" s="1"/>
  <c r="C857" i="16" s="1"/>
  <c r="C858" i="16" s="1"/>
  <c r="C859" i="16" s="1"/>
  <c r="C860" i="16" s="1"/>
  <c r="C861" i="16" s="1"/>
  <c r="C862" i="16" s="1"/>
  <c r="C863" i="16" s="1"/>
  <c r="C864" i="16" s="1"/>
  <c r="C865" i="16" s="1"/>
  <c r="C866" i="16" s="1"/>
  <c r="C867" i="16" s="1"/>
  <c r="C868" i="16" s="1"/>
  <c r="C869" i="16" s="1"/>
  <c r="C870" i="16" s="1"/>
  <c r="C871" i="16" s="1"/>
  <c r="C872" i="16" s="1"/>
  <c r="C873" i="16" s="1"/>
  <c r="C874" i="16" s="1"/>
  <c r="C875" i="16" s="1"/>
  <c r="C876" i="16" s="1"/>
  <c r="C877" i="16" s="1"/>
  <c r="C878" i="16" s="1"/>
  <c r="C879" i="16" s="1"/>
  <c r="C880" i="16" s="1"/>
  <c r="C881" i="16" s="1"/>
  <c r="C882" i="16" s="1"/>
  <c r="C883" i="16" s="1"/>
  <c r="C884" i="16" s="1"/>
  <c r="C885" i="16" s="1"/>
  <c r="C886" i="16" s="1"/>
  <c r="C887" i="16" s="1"/>
  <c r="C888" i="16" s="1"/>
  <c r="C889" i="16" s="1"/>
  <c r="C890" i="16" s="1"/>
  <c r="C891" i="16" s="1"/>
  <c r="C892" i="16" s="1"/>
  <c r="C893" i="16" s="1"/>
  <c r="C894" i="16" s="1"/>
  <c r="C895" i="16" s="1"/>
  <c r="C896" i="16" s="1"/>
  <c r="C897" i="16" s="1"/>
  <c r="C898" i="16" s="1"/>
  <c r="C899" i="16" s="1"/>
  <c r="C900" i="16" s="1"/>
  <c r="C901" i="16" s="1"/>
  <c r="C902" i="16" s="1"/>
  <c r="C903" i="16" s="1"/>
  <c r="C904" i="16" s="1"/>
  <c r="C905" i="16" s="1"/>
  <c r="C906" i="16" s="1"/>
  <c r="C907" i="16" s="1"/>
  <c r="C908" i="16" s="1"/>
  <c r="C909" i="16" s="1"/>
  <c r="C910" i="16" s="1"/>
  <c r="C911" i="16" s="1"/>
  <c r="C912" i="16" s="1"/>
  <c r="C913" i="16" s="1"/>
  <c r="C914" i="16" s="1"/>
  <c r="C915" i="16" s="1"/>
  <c r="C916" i="16" s="1"/>
  <c r="C917" i="16" s="1"/>
  <c r="C918" i="16" s="1"/>
  <c r="C919" i="16" s="1"/>
  <c r="C920" i="16" s="1"/>
  <c r="C921" i="16" s="1"/>
  <c r="C922" i="16" s="1"/>
  <c r="C923" i="16" s="1"/>
  <c r="C924" i="16" s="1"/>
  <c r="C925" i="16" s="1"/>
  <c r="C926" i="16" s="1"/>
  <c r="C927" i="16" s="1"/>
  <c r="C928" i="16" s="1"/>
  <c r="C929" i="16" s="1"/>
  <c r="C930" i="16" s="1"/>
  <c r="C931" i="16" s="1"/>
  <c r="C932" i="16" s="1"/>
  <c r="C933" i="16" s="1"/>
  <c r="C934" i="16" s="1"/>
  <c r="C935" i="16" s="1"/>
  <c r="C936" i="16" s="1"/>
  <c r="C937" i="16" s="1"/>
  <c r="C938" i="16" s="1"/>
  <c r="C939" i="16" s="1"/>
  <c r="C940" i="16" s="1"/>
  <c r="C941" i="16" s="1"/>
  <c r="C942" i="16" s="1"/>
  <c r="C943" i="16" s="1"/>
  <c r="C944" i="16" s="1"/>
  <c r="C945" i="16" s="1"/>
  <c r="C946" i="16" s="1"/>
  <c r="C947" i="16" s="1"/>
  <c r="C948" i="16" s="1"/>
  <c r="C949" i="16" s="1"/>
  <c r="C950" i="16" s="1"/>
  <c r="C951" i="16" s="1"/>
  <c r="C952" i="16" s="1"/>
  <c r="C953" i="16" s="1"/>
  <c r="C954" i="16" s="1"/>
  <c r="C955" i="16" s="1"/>
  <c r="C956" i="16" s="1"/>
  <c r="C957" i="16" s="1"/>
  <c r="C958" i="16" s="1"/>
  <c r="C959" i="16" s="1"/>
  <c r="C960" i="16" s="1"/>
  <c r="C961" i="16" s="1"/>
  <c r="C962" i="16" s="1"/>
  <c r="C963" i="16" s="1"/>
  <c r="C964" i="16" s="1"/>
  <c r="C965" i="16" s="1"/>
  <c r="C966" i="16" s="1"/>
  <c r="C967" i="16" s="1"/>
  <c r="C968" i="16" s="1"/>
  <c r="C969" i="16" s="1"/>
  <c r="C970" i="16" s="1"/>
  <c r="C971" i="16" s="1"/>
  <c r="C972" i="16" s="1"/>
  <c r="C973" i="16" s="1"/>
  <c r="C974" i="16" s="1"/>
  <c r="C975" i="16" s="1"/>
  <c r="C976" i="16" s="1"/>
  <c r="C977" i="16" s="1"/>
  <c r="C978" i="16" s="1"/>
  <c r="C979" i="16" s="1"/>
  <c r="C980" i="16" s="1"/>
  <c r="C981" i="16" s="1"/>
  <c r="C982" i="16" s="1"/>
  <c r="C983" i="16" s="1"/>
  <c r="C984" i="16" s="1"/>
  <c r="C985" i="16" s="1"/>
  <c r="C986" i="16" s="1"/>
  <c r="C987" i="16" s="1"/>
  <c r="C988" i="16" s="1"/>
  <c r="C989" i="16" s="1"/>
  <c r="C990" i="16" s="1"/>
  <c r="C991" i="16" s="1"/>
  <c r="C992" i="16" s="1"/>
  <c r="C993" i="16" s="1"/>
  <c r="C994" i="16" s="1"/>
  <c r="C995" i="16" s="1"/>
  <c r="C996" i="16" s="1"/>
  <c r="C997" i="16" s="1"/>
  <c r="C998" i="16" s="1"/>
  <c r="C999" i="16" s="1"/>
  <c r="C1000" i="16" s="1"/>
  <c r="C1001" i="16" s="1"/>
  <c r="C1002" i="16" s="1"/>
  <c r="C1003" i="16" s="1"/>
  <c r="C1004" i="16" s="1"/>
  <c r="C1005" i="16" s="1"/>
  <c r="C1006" i="16" s="1"/>
  <c r="C1007" i="16" s="1"/>
  <c r="C1008" i="16" s="1"/>
  <c r="C1009" i="16" s="1"/>
  <c r="C1010" i="16" s="1"/>
  <c r="C1011" i="16" s="1"/>
  <c r="C1012" i="16" s="1"/>
  <c r="C1013" i="16" s="1"/>
  <c r="C1014" i="16" s="1"/>
  <c r="C1015" i="16" s="1"/>
  <c r="C1016" i="16" s="1"/>
  <c r="C1017" i="16" s="1"/>
  <c r="C1018" i="16" s="1"/>
  <c r="C1019" i="16" s="1"/>
  <c r="C1020" i="16" s="1"/>
  <c r="C1021" i="16" s="1"/>
  <c r="C1022" i="16" s="1"/>
  <c r="C1023" i="16" s="1"/>
  <c r="C1024" i="16" s="1"/>
  <c r="C1025" i="16" s="1"/>
  <c r="C1026" i="16" s="1"/>
  <c r="C1027" i="16" s="1"/>
  <c r="C1028" i="16" s="1"/>
  <c r="C1029" i="16" s="1"/>
  <c r="C1030" i="16" s="1"/>
  <c r="C1031" i="16" s="1"/>
  <c r="C1032" i="16" s="1"/>
  <c r="C1033" i="16" s="1"/>
  <c r="C1034" i="16" s="1"/>
  <c r="C1035" i="16" s="1"/>
  <c r="C1036" i="16" s="1"/>
  <c r="C1037" i="16" s="1"/>
  <c r="C1038" i="16" s="1"/>
  <c r="C1039" i="16" s="1"/>
  <c r="C1040" i="16" s="1"/>
  <c r="C1041" i="16" s="1"/>
  <c r="C1042" i="16" s="1"/>
  <c r="C1043" i="16" s="1"/>
  <c r="C1044" i="16" s="1"/>
  <c r="C1045" i="16" s="1"/>
  <c r="C1046" i="16" s="1"/>
  <c r="C1047" i="16" s="1"/>
  <c r="C1048" i="16" s="1"/>
  <c r="C1049" i="16" s="1"/>
  <c r="C1050" i="16" s="1"/>
  <c r="C1051" i="16" s="1"/>
  <c r="C1052" i="16" s="1"/>
  <c r="C1053" i="16" s="1"/>
  <c r="C1054" i="16" s="1"/>
  <c r="C1055" i="16" s="1"/>
  <c r="C1056" i="16" s="1"/>
  <c r="C1057" i="16" s="1"/>
  <c r="C1058" i="16" s="1"/>
  <c r="C1059" i="16" s="1"/>
  <c r="C1060" i="16" s="1"/>
  <c r="C1061" i="16" s="1"/>
  <c r="C1062" i="16" s="1"/>
  <c r="C1063" i="16" s="1"/>
  <c r="C1064" i="16" s="1"/>
  <c r="C1065" i="16" s="1"/>
  <c r="C1066" i="16" s="1"/>
  <c r="C1067" i="16" s="1"/>
  <c r="C1068" i="16" s="1"/>
  <c r="C1069" i="16" s="1"/>
  <c r="C1070" i="16" s="1"/>
  <c r="C1071" i="16" s="1"/>
  <c r="C1072" i="16" s="1"/>
  <c r="C1073" i="16" s="1"/>
  <c r="C1074" i="16" s="1"/>
  <c r="C1075" i="16" s="1"/>
  <c r="C1076" i="16" s="1"/>
  <c r="C1077" i="16" s="1"/>
  <c r="C1078" i="16" s="1"/>
  <c r="C1079" i="16" s="1"/>
  <c r="C1080" i="16" s="1"/>
  <c r="C1081" i="16" s="1"/>
  <c r="C1082" i="16" s="1"/>
  <c r="C1083" i="16" s="1"/>
  <c r="C1084" i="16" s="1"/>
  <c r="C1085" i="16" s="1"/>
  <c r="C1086" i="16" s="1"/>
  <c r="C1087" i="16" s="1"/>
  <c r="C1088" i="16" s="1"/>
  <c r="C1089" i="16" s="1"/>
  <c r="C1090" i="16" s="1"/>
  <c r="C1091" i="16" s="1"/>
  <c r="C1092" i="16" s="1"/>
  <c r="C1093" i="16" s="1"/>
  <c r="C1094" i="16" s="1"/>
  <c r="C1095" i="16" s="1"/>
  <c r="C1096" i="16" s="1"/>
  <c r="C1097" i="16" s="1"/>
  <c r="C1098" i="16" s="1"/>
  <c r="C1099" i="16" s="1"/>
  <c r="C1100" i="16" s="1"/>
  <c r="C1101" i="16" s="1"/>
  <c r="C1102" i="16" s="1"/>
  <c r="C1103" i="16" s="1"/>
  <c r="C1104" i="16" s="1"/>
  <c r="C1105" i="16" s="1"/>
  <c r="C1106" i="16" s="1"/>
  <c r="C1107" i="16" s="1"/>
  <c r="C1108" i="16" s="1"/>
  <c r="C1109" i="16" s="1"/>
  <c r="C1110" i="16" s="1"/>
  <c r="C1111" i="16" s="1"/>
  <c r="C1112" i="16" s="1"/>
  <c r="C1113" i="16" s="1"/>
  <c r="C1114" i="16" s="1"/>
  <c r="C1115" i="16" s="1"/>
  <c r="C1116" i="16" s="1"/>
  <c r="C1117" i="16" s="1"/>
  <c r="C1118" i="16" s="1"/>
  <c r="C1119" i="16" s="1"/>
  <c r="C1120" i="16" s="1"/>
  <c r="C1121" i="16" s="1"/>
  <c r="C1122" i="16" s="1"/>
  <c r="C1123" i="16" s="1"/>
  <c r="C1124" i="16" s="1"/>
  <c r="C1125" i="16" s="1"/>
  <c r="C1126" i="16" s="1"/>
  <c r="C1127" i="16" s="1"/>
  <c r="C1128" i="16" s="1"/>
  <c r="C1129" i="16" s="1"/>
  <c r="C1130" i="16" s="1"/>
  <c r="C1131" i="16" s="1"/>
  <c r="C1132" i="16" s="1"/>
  <c r="C1133" i="16" s="1"/>
  <c r="C1134" i="16" s="1"/>
  <c r="C1135" i="16" s="1"/>
  <c r="C1136" i="16" s="1"/>
  <c r="C1137" i="16" s="1"/>
  <c r="C1138" i="16" s="1"/>
  <c r="C1139" i="16" s="1"/>
  <c r="C1140" i="16" s="1"/>
  <c r="C1141" i="16" s="1"/>
  <c r="C1142" i="16" s="1"/>
  <c r="C1143" i="16" s="1"/>
  <c r="C1144" i="16" s="1"/>
  <c r="C1145" i="16" s="1"/>
  <c r="C1146" i="16" s="1"/>
  <c r="C1147" i="16" s="1"/>
  <c r="C1148" i="16" s="1"/>
  <c r="C1149" i="16" s="1"/>
  <c r="C1150" i="16" s="1"/>
  <c r="C1151" i="16" s="1"/>
  <c r="C1152" i="16" s="1"/>
  <c r="C1153" i="16" s="1"/>
  <c r="C1154" i="16" s="1"/>
  <c r="C1155" i="16" s="1"/>
  <c r="C1156" i="16" s="1"/>
  <c r="C1157" i="16" s="1"/>
  <c r="C1158" i="16" s="1"/>
  <c r="C1159" i="16" s="1"/>
  <c r="C1160" i="16" s="1"/>
  <c r="C1161" i="16" s="1"/>
  <c r="C1162" i="16" s="1"/>
  <c r="C1163" i="16" s="1"/>
  <c r="C1164" i="16" s="1"/>
  <c r="C1165" i="16" s="1"/>
  <c r="C1166" i="16" s="1"/>
  <c r="C1167" i="16" s="1"/>
  <c r="C1168" i="16" s="1"/>
  <c r="C1169" i="16" s="1"/>
  <c r="C1170" i="16" s="1"/>
  <c r="C1171" i="16" s="1"/>
  <c r="C1172" i="16" s="1"/>
  <c r="C1173" i="16" s="1"/>
  <c r="C1174" i="16" s="1"/>
  <c r="C1175" i="16" s="1"/>
  <c r="C1176" i="16" s="1"/>
  <c r="C1177" i="16" s="1"/>
  <c r="C1178" i="16" s="1"/>
  <c r="C1179" i="16" s="1"/>
  <c r="C1180" i="16" s="1"/>
  <c r="C1181" i="16" s="1"/>
  <c r="C1182" i="16" s="1"/>
  <c r="C1183" i="16" s="1"/>
  <c r="C1184" i="16" s="1"/>
  <c r="C1185" i="16" s="1"/>
  <c r="C1186" i="16" s="1"/>
  <c r="C1187" i="16" s="1"/>
  <c r="C1188" i="16" s="1"/>
  <c r="C1189" i="16" s="1"/>
  <c r="C1190" i="16" s="1"/>
  <c r="C1191" i="16" s="1"/>
  <c r="C1192" i="16" s="1"/>
  <c r="C1193" i="16" s="1"/>
  <c r="C1194" i="16" s="1"/>
  <c r="C1195" i="16" s="1"/>
  <c r="C1196" i="16" s="1"/>
  <c r="C1197" i="16" s="1"/>
  <c r="C1198" i="16" s="1"/>
  <c r="C1199" i="16" s="1"/>
  <c r="C1200" i="16" s="1"/>
  <c r="C1201" i="16" s="1"/>
  <c r="C1202" i="16" s="1"/>
  <c r="C1203" i="16" s="1"/>
  <c r="C1204" i="16" s="1"/>
  <c r="C1205" i="16" s="1"/>
  <c r="C1206" i="16" s="1"/>
  <c r="C1207" i="16" s="1"/>
  <c r="C1208" i="16" s="1"/>
  <c r="C1209" i="16" s="1"/>
  <c r="C1210" i="16" s="1"/>
  <c r="C1211" i="16" s="1"/>
  <c r="C1212" i="16" s="1"/>
  <c r="C1213" i="16" s="1"/>
  <c r="C1214" i="16" s="1"/>
  <c r="C1215" i="16" s="1"/>
  <c r="C1216" i="16" s="1"/>
  <c r="C1217" i="16" s="1"/>
  <c r="C1218" i="16" s="1"/>
  <c r="C1219" i="16" s="1"/>
  <c r="C1220" i="16" s="1"/>
  <c r="C1221" i="16" s="1"/>
  <c r="C1222" i="16" s="1"/>
  <c r="C1223" i="16" s="1"/>
  <c r="C1224" i="16" s="1"/>
  <c r="C1225" i="16" s="1"/>
  <c r="C1226" i="16" s="1"/>
  <c r="C1227" i="16" s="1"/>
  <c r="C1228" i="16" s="1"/>
  <c r="C1229" i="16" s="1"/>
  <c r="C1230" i="16" s="1"/>
  <c r="C1231" i="16" s="1"/>
  <c r="C1232" i="16" s="1"/>
  <c r="C1233" i="16" s="1"/>
  <c r="C1234" i="16" s="1"/>
  <c r="C1235" i="16" s="1"/>
  <c r="C1236" i="16" s="1"/>
  <c r="C1237" i="16" s="1"/>
  <c r="C1238" i="16" s="1"/>
  <c r="C1239" i="16" s="1"/>
  <c r="C1240" i="16" s="1"/>
  <c r="C1241" i="16" s="1"/>
  <c r="C1242" i="16" s="1"/>
  <c r="C1243" i="16" s="1"/>
  <c r="C1244" i="16" s="1"/>
  <c r="C1245" i="16" s="1"/>
  <c r="C1246" i="16" s="1"/>
  <c r="C1247" i="16" s="1"/>
  <c r="C1248" i="16" s="1"/>
  <c r="C1249" i="16" s="1"/>
  <c r="C1250" i="16" s="1"/>
  <c r="C1251" i="16" s="1"/>
  <c r="C1252" i="16" s="1"/>
  <c r="C1253" i="16" s="1"/>
  <c r="C1254" i="16" s="1"/>
  <c r="C1255" i="16" s="1"/>
  <c r="C1256" i="16" s="1"/>
  <c r="C1257" i="16" s="1"/>
  <c r="C1258" i="16" s="1"/>
  <c r="C1259" i="16" s="1"/>
  <c r="C1260" i="16" s="1"/>
  <c r="C1261" i="16" s="1"/>
  <c r="C1262" i="16" s="1"/>
  <c r="C1263" i="16" s="1"/>
  <c r="C1264" i="16" s="1"/>
  <c r="C1265" i="16" s="1"/>
  <c r="C1266" i="16" s="1"/>
  <c r="C1267" i="16" s="1"/>
  <c r="C1268" i="16" s="1"/>
  <c r="C1269" i="16" s="1"/>
  <c r="C1270" i="16" s="1"/>
  <c r="C1271" i="16" s="1"/>
  <c r="C1272" i="16" s="1"/>
  <c r="C1273" i="16" s="1"/>
  <c r="C1274" i="16" s="1"/>
  <c r="C1275" i="16" s="1"/>
  <c r="C1276" i="16" s="1"/>
  <c r="C1277" i="16" s="1"/>
  <c r="C1278" i="16" s="1"/>
  <c r="C1279" i="16" s="1"/>
  <c r="C1280" i="16" s="1"/>
  <c r="C1281" i="16" s="1"/>
  <c r="C1282" i="16" s="1"/>
  <c r="C1283" i="16" s="1"/>
  <c r="C1284" i="16" s="1"/>
  <c r="C1285" i="16" s="1"/>
  <c r="C1286" i="16" s="1"/>
  <c r="C1287" i="16" s="1"/>
  <c r="C1288" i="16" s="1"/>
  <c r="C1289" i="16" s="1"/>
  <c r="C1290" i="16" s="1"/>
  <c r="C1291" i="16" s="1"/>
  <c r="C1292" i="16" s="1"/>
  <c r="C1293" i="16" s="1"/>
  <c r="C1294" i="16" s="1"/>
  <c r="C1295" i="16" s="1"/>
  <c r="C1296" i="16" s="1"/>
  <c r="C1297" i="16" s="1"/>
  <c r="C1298" i="16" s="1"/>
  <c r="C1299" i="16" s="1"/>
  <c r="C1300" i="16" s="1"/>
  <c r="C1301" i="16" s="1"/>
  <c r="C1302" i="16" s="1"/>
  <c r="C1303" i="16" s="1"/>
  <c r="C1304" i="16" s="1"/>
  <c r="C1305" i="16" s="1"/>
  <c r="C1306" i="16" s="1"/>
  <c r="C1307" i="16" s="1"/>
  <c r="C1308" i="16" s="1"/>
  <c r="C1309" i="16" s="1"/>
  <c r="C1310" i="16" s="1"/>
  <c r="C1311" i="16" s="1"/>
  <c r="C1312" i="16" s="1"/>
  <c r="C1313" i="16" s="1"/>
  <c r="C1314" i="16" s="1"/>
  <c r="C1315" i="16" s="1"/>
  <c r="C1316" i="16" s="1"/>
  <c r="C1317" i="16" s="1"/>
  <c r="C1318" i="16" s="1"/>
  <c r="C1319" i="16" s="1"/>
  <c r="C1320" i="16" s="1"/>
  <c r="C1321" i="16" s="1"/>
  <c r="C1322" i="16" s="1"/>
  <c r="C1323" i="16" s="1"/>
  <c r="C1324" i="16" s="1"/>
  <c r="C1325" i="16" s="1"/>
  <c r="C1326" i="16" s="1"/>
  <c r="C1327" i="16" s="1"/>
  <c r="C1328" i="16" s="1"/>
  <c r="C1329" i="16" s="1"/>
  <c r="C1330" i="16" s="1"/>
  <c r="C1331" i="16" s="1"/>
  <c r="C1332" i="16" s="1"/>
  <c r="C1333" i="16" s="1"/>
  <c r="C1334" i="16" s="1"/>
  <c r="C1335" i="16" s="1"/>
  <c r="C1336" i="16" s="1"/>
  <c r="C1337" i="16" s="1"/>
  <c r="C1338" i="16" s="1"/>
  <c r="C1339" i="16" s="1"/>
  <c r="C1340" i="16" s="1"/>
  <c r="C1341" i="16" s="1"/>
  <c r="C1342" i="16" s="1"/>
  <c r="C1343" i="16" s="1"/>
  <c r="C1344" i="16" s="1"/>
  <c r="C1345" i="16" s="1"/>
  <c r="C1346" i="16" s="1"/>
  <c r="C1347" i="16" s="1"/>
  <c r="C1348" i="16" s="1"/>
  <c r="C1349" i="16" s="1"/>
  <c r="C1350" i="16" s="1"/>
  <c r="C1351" i="16" s="1"/>
  <c r="C1352" i="16" s="1"/>
  <c r="C1353" i="16" s="1"/>
  <c r="C1354" i="16" s="1"/>
  <c r="C1355" i="16" s="1"/>
  <c r="C1356" i="16" s="1"/>
  <c r="C1357" i="16" s="1"/>
  <c r="C1358" i="16" s="1"/>
  <c r="C1359" i="16" s="1"/>
  <c r="C1360" i="16" s="1"/>
  <c r="C1361" i="16" s="1"/>
  <c r="C1362" i="16" s="1"/>
  <c r="C1363" i="16" s="1"/>
  <c r="C1364" i="16" s="1"/>
  <c r="C1365" i="16" s="1"/>
  <c r="C1366" i="16" s="1"/>
  <c r="C1367" i="16" s="1"/>
  <c r="C1368" i="16" s="1"/>
  <c r="C1369" i="16" s="1"/>
  <c r="C1370" i="16" s="1"/>
  <c r="C1371" i="16" s="1"/>
  <c r="C1372" i="16" s="1"/>
  <c r="C1373" i="16" s="1"/>
  <c r="C1374" i="16" s="1"/>
  <c r="C1375" i="16" s="1"/>
  <c r="C1376" i="16" s="1"/>
  <c r="C1377" i="16" s="1"/>
  <c r="C1378" i="16" s="1"/>
  <c r="C1379" i="16" s="1"/>
  <c r="C1380" i="16" s="1"/>
  <c r="C1381" i="16" s="1"/>
  <c r="C1382" i="16" s="1"/>
  <c r="C1383" i="16" s="1"/>
  <c r="C1384" i="16" s="1"/>
  <c r="C1385" i="16" s="1"/>
  <c r="C1386" i="16" s="1"/>
  <c r="C1387" i="16" s="1"/>
  <c r="C1388" i="16" s="1"/>
  <c r="C1389" i="16" s="1"/>
  <c r="C1390" i="16" s="1"/>
  <c r="C1391" i="16" s="1"/>
  <c r="C1392" i="16" s="1"/>
  <c r="C1393" i="16" s="1"/>
  <c r="C1394" i="16" s="1"/>
  <c r="C1395" i="16" s="1"/>
  <c r="C1396" i="16" s="1"/>
  <c r="C1397" i="16" s="1"/>
  <c r="C1398" i="16" s="1"/>
  <c r="C1399" i="16" s="1"/>
  <c r="C1400" i="16" s="1"/>
  <c r="C1401" i="16" s="1"/>
  <c r="C1402" i="16" s="1"/>
  <c r="C1403" i="16" s="1"/>
  <c r="C1404" i="16" s="1"/>
  <c r="C1405" i="16" s="1"/>
  <c r="C1406" i="16" s="1"/>
  <c r="C1407" i="16" s="1"/>
  <c r="C1408" i="16" s="1"/>
  <c r="C1409" i="16" s="1"/>
  <c r="C1410" i="16" s="1"/>
  <c r="C1411" i="16" s="1"/>
  <c r="C1412" i="16" s="1"/>
  <c r="C1413" i="16" s="1"/>
  <c r="C1414" i="16" s="1"/>
  <c r="C1415" i="16" s="1"/>
  <c r="C1416" i="16" s="1"/>
  <c r="C1417" i="16" s="1"/>
  <c r="C1418" i="16" s="1"/>
  <c r="C1419" i="16" s="1"/>
  <c r="C1420" i="16" s="1"/>
  <c r="C1421" i="16" s="1"/>
  <c r="C1422" i="16" s="1"/>
  <c r="C1423" i="16" s="1"/>
  <c r="C1424" i="16" s="1"/>
  <c r="C1425" i="16" s="1"/>
  <c r="C1426" i="16" s="1"/>
  <c r="C1427" i="16" s="1"/>
  <c r="C1428" i="16" s="1"/>
  <c r="C1429" i="16" s="1"/>
  <c r="C1430" i="16" s="1"/>
  <c r="C1431" i="16" s="1"/>
  <c r="C1432" i="16" s="1"/>
  <c r="C1433" i="16" s="1"/>
  <c r="C1434" i="16" s="1"/>
  <c r="C1435" i="16" s="1"/>
  <c r="C1436" i="16" s="1"/>
  <c r="C1437" i="16" s="1"/>
  <c r="C1438" i="16" s="1"/>
  <c r="C1439" i="16" s="1"/>
  <c r="C1440" i="16" s="1"/>
  <c r="C1441" i="16" s="1"/>
  <c r="C1442" i="16" s="1"/>
  <c r="C1443" i="16" s="1"/>
  <c r="C1444" i="16" s="1"/>
  <c r="C1445" i="16" s="1"/>
  <c r="C1446" i="16" s="1"/>
  <c r="C1447" i="16" s="1"/>
  <c r="C1448" i="16" s="1"/>
  <c r="C1449" i="16" s="1"/>
  <c r="C1450" i="16" s="1"/>
  <c r="C1451" i="16" s="1"/>
  <c r="C1452" i="16" s="1"/>
  <c r="C1453" i="16" s="1"/>
  <c r="C1454" i="16" s="1"/>
  <c r="C1455" i="16" s="1"/>
  <c r="C1456" i="16" s="1"/>
  <c r="C1457" i="16" s="1"/>
  <c r="C1458" i="16" s="1"/>
  <c r="C1459" i="16" s="1"/>
  <c r="C1460" i="16" s="1"/>
  <c r="C1461" i="16" s="1"/>
  <c r="C1462" i="16" s="1"/>
  <c r="C1463" i="16" s="1"/>
  <c r="C1464" i="16" s="1"/>
  <c r="C1465" i="16" s="1"/>
  <c r="C1466" i="16" s="1"/>
  <c r="C1467" i="16" s="1"/>
  <c r="C1468" i="16" s="1"/>
  <c r="C1469" i="16" s="1"/>
  <c r="C1470" i="16" s="1"/>
  <c r="C1471" i="16" s="1"/>
  <c r="C1472" i="16" s="1"/>
  <c r="C1473" i="16" s="1"/>
  <c r="C1474" i="16" s="1"/>
  <c r="C1475" i="16" s="1"/>
  <c r="C1476" i="16" s="1"/>
  <c r="C1477" i="16" s="1"/>
  <c r="C1478" i="16" s="1"/>
  <c r="C1479" i="16" s="1"/>
  <c r="C1480" i="16" s="1"/>
  <c r="C1481" i="16" s="1"/>
  <c r="C1482" i="16" s="1"/>
  <c r="C1483" i="16" s="1"/>
  <c r="C1484" i="16" s="1"/>
  <c r="C1485" i="16" s="1"/>
  <c r="C1486" i="16" s="1"/>
  <c r="C1487" i="16" s="1"/>
  <c r="C1488" i="16" s="1"/>
  <c r="C1489" i="16" s="1"/>
  <c r="C1490" i="16" s="1"/>
  <c r="C1491" i="16" s="1"/>
  <c r="C1492" i="16" s="1"/>
  <c r="C1493" i="16" s="1"/>
  <c r="C1494" i="16" s="1"/>
  <c r="C1495" i="16" s="1"/>
  <c r="C1496" i="16" s="1"/>
  <c r="C1497" i="16" s="1"/>
  <c r="C1498" i="16" s="1"/>
  <c r="C1499" i="16" s="1"/>
  <c r="C1500" i="16" s="1"/>
  <c r="C1501" i="16" s="1"/>
  <c r="C1502" i="16" s="1"/>
  <c r="C1503" i="16" s="1"/>
  <c r="C1504" i="16" s="1"/>
  <c r="C1505" i="16" s="1"/>
  <c r="C1506" i="16" s="1"/>
  <c r="C1507" i="16" s="1"/>
  <c r="C1508" i="16" s="1"/>
  <c r="C1509" i="16" s="1"/>
  <c r="C1510" i="16" s="1"/>
  <c r="C1511" i="16" s="1"/>
  <c r="C1512" i="16" s="1"/>
  <c r="C1513" i="16" s="1"/>
  <c r="C1514" i="16" s="1"/>
  <c r="C1515" i="16" s="1"/>
  <c r="C1516" i="16" s="1"/>
  <c r="C1517" i="16" s="1"/>
  <c r="C1518" i="16" s="1"/>
  <c r="C1519" i="16" s="1"/>
  <c r="C1520" i="16" s="1"/>
  <c r="C1521" i="16" s="1"/>
  <c r="C1522" i="16" s="1"/>
  <c r="C1523" i="16" s="1"/>
  <c r="C1524" i="16" s="1"/>
  <c r="C1525" i="16" s="1"/>
  <c r="C1526" i="16" s="1"/>
  <c r="C1527" i="16" s="1"/>
  <c r="C1528" i="16" s="1"/>
  <c r="C1529" i="16" s="1"/>
  <c r="C1530" i="16" s="1"/>
  <c r="C1531" i="16" s="1"/>
  <c r="C1532" i="16" s="1"/>
  <c r="C1533" i="16" s="1"/>
  <c r="C1534" i="16" s="1"/>
  <c r="C1535" i="16" s="1"/>
  <c r="C1536" i="16" s="1"/>
  <c r="C1537" i="16" s="1"/>
  <c r="C1538" i="16" s="1"/>
  <c r="C1539" i="16" s="1"/>
  <c r="C1540" i="16" s="1"/>
  <c r="C1541" i="16" s="1"/>
  <c r="C1542" i="16" s="1"/>
  <c r="C1543" i="16" s="1"/>
  <c r="C1544" i="16" s="1"/>
  <c r="V804" i="16"/>
  <c r="T804" i="16"/>
  <c r="U804" i="16" s="1"/>
  <c r="S804" i="16"/>
  <c r="R804" i="16"/>
  <c r="N804" i="16"/>
  <c r="M804" i="16"/>
  <c r="L804" i="16"/>
  <c r="V803" i="16"/>
  <c r="R803" i="16"/>
  <c r="S803" i="16" s="1"/>
  <c r="T803" i="16" s="1"/>
  <c r="U803" i="16" s="1"/>
  <c r="M803" i="16"/>
  <c r="L803" i="16"/>
  <c r="N803" i="16" s="1"/>
  <c r="V802" i="16"/>
  <c r="S802" i="16"/>
  <c r="T802" i="16" s="1"/>
  <c r="U802" i="16" s="1"/>
  <c r="R802" i="16"/>
  <c r="M802" i="16"/>
  <c r="L802" i="16"/>
  <c r="N802" i="16" s="1"/>
  <c r="V801" i="16"/>
  <c r="T801" i="16"/>
  <c r="U801" i="16" s="1"/>
  <c r="R801" i="16"/>
  <c r="S801" i="16" s="1"/>
  <c r="N801" i="16"/>
  <c r="M801" i="16"/>
  <c r="L801" i="16"/>
  <c r="C801" i="16"/>
  <c r="C802" i="16" s="1"/>
  <c r="C803" i="16" s="1"/>
  <c r="C804" i="16" s="1"/>
  <c r="V800" i="16"/>
  <c r="T800" i="16"/>
  <c r="U800" i="16" s="1"/>
  <c r="S800" i="16"/>
  <c r="R800" i="16"/>
  <c r="N800" i="16"/>
  <c r="M800" i="16"/>
  <c r="L800" i="16"/>
  <c r="V799" i="16"/>
  <c r="R799" i="16"/>
  <c r="S799" i="16" s="1"/>
  <c r="T799" i="16" s="1"/>
  <c r="U799" i="16" s="1"/>
  <c r="N799" i="16"/>
  <c r="M799" i="16"/>
  <c r="L799" i="16"/>
  <c r="V798" i="16"/>
  <c r="S798" i="16"/>
  <c r="T798" i="16" s="1"/>
  <c r="U798" i="16" s="1"/>
  <c r="R798" i="16"/>
  <c r="M798" i="16"/>
  <c r="L798" i="16"/>
  <c r="N798" i="16" s="1"/>
  <c r="V797" i="16"/>
  <c r="T797" i="16"/>
  <c r="U797" i="16" s="1"/>
  <c r="R797" i="16"/>
  <c r="S797" i="16" s="1"/>
  <c r="M797" i="16"/>
  <c r="L797" i="16"/>
  <c r="N797" i="16" s="1"/>
  <c r="C797" i="16"/>
  <c r="C798" i="16" s="1"/>
  <c r="C799" i="16" s="1"/>
  <c r="C800" i="16" s="1"/>
  <c r="V796" i="16"/>
  <c r="T796" i="16"/>
  <c r="U796" i="16" s="1"/>
  <c r="S796" i="16"/>
  <c r="R796" i="16"/>
  <c r="N796" i="16"/>
  <c r="M796" i="16"/>
  <c r="L796" i="16"/>
  <c r="C796" i="16"/>
  <c r="V795" i="16"/>
  <c r="R795" i="16"/>
  <c r="S795" i="16" s="1"/>
  <c r="T795" i="16" s="1"/>
  <c r="U795" i="16" s="1"/>
  <c r="M795" i="16"/>
  <c r="L795" i="16"/>
  <c r="N795" i="16" s="1"/>
  <c r="C795" i="16"/>
  <c r="V794" i="16"/>
  <c r="U794" i="16"/>
  <c r="R794" i="16"/>
  <c r="S794" i="16" s="1"/>
  <c r="T794" i="16" s="1"/>
  <c r="M794" i="16"/>
  <c r="L794" i="16"/>
  <c r="N794" i="16" s="1"/>
  <c r="V793" i="16"/>
  <c r="R793" i="16"/>
  <c r="S793" i="16" s="1"/>
  <c r="T793" i="16" s="1"/>
  <c r="U793" i="16" s="1"/>
  <c r="M793" i="16"/>
  <c r="L793" i="16"/>
  <c r="N793" i="16" s="1"/>
  <c r="V792" i="16"/>
  <c r="S792" i="16"/>
  <c r="T792" i="16" s="1"/>
  <c r="U792" i="16" s="1"/>
  <c r="R792" i="16"/>
  <c r="N792" i="16"/>
  <c r="M792" i="16"/>
  <c r="L792" i="16"/>
  <c r="V791" i="16"/>
  <c r="S791" i="16"/>
  <c r="T791" i="16" s="1"/>
  <c r="U791" i="16" s="1"/>
  <c r="R791" i="16"/>
  <c r="M791" i="16"/>
  <c r="L791" i="16"/>
  <c r="N791" i="16" s="1"/>
  <c r="V790" i="16"/>
  <c r="R790" i="16"/>
  <c r="S790" i="16" s="1"/>
  <c r="T790" i="16" s="1"/>
  <c r="U790" i="16" s="1"/>
  <c r="M790" i="16"/>
  <c r="L790" i="16"/>
  <c r="N790" i="16" s="1"/>
  <c r="V789" i="16"/>
  <c r="U789" i="16"/>
  <c r="R789" i="16"/>
  <c r="S789" i="16" s="1"/>
  <c r="T789" i="16" s="1"/>
  <c r="M789" i="16"/>
  <c r="L789" i="16"/>
  <c r="N789" i="16" s="1"/>
  <c r="V788" i="16"/>
  <c r="U788" i="16"/>
  <c r="S788" i="16"/>
  <c r="T788" i="16" s="1"/>
  <c r="R788" i="16"/>
  <c r="N788" i="16"/>
  <c r="M788" i="16"/>
  <c r="L788" i="16"/>
  <c r="V787" i="16"/>
  <c r="S787" i="16"/>
  <c r="T787" i="16" s="1"/>
  <c r="U787" i="16" s="1"/>
  <c r="R787" i="16"/>
  <c r="N787" i="16"/>
  <c r="M787" i="16"/>
  <c r="L787" i="16"/>
  <c r="V786" i="16"/>
  <c r="R786" i="16"/>
  <c r="S786" i="16" s="1"/>
  <c r="T786" i="16" s="1"/>
  <c r="U786" i="16" s="1"/>
  <c r="M786" i="16"/>
  <c r="L786" i="16"/>
  <c r="N786" i="16" s="1"/>
  <c r="V785" i="16"/>
  <c r="S785" i="16"/>
  <c r="T785" i="16" s="1"/>
  <c r="U785" i="16" s="1"/>
  <c r="R785" i="16"/>
  <c r="N785" i="16"/>
  <c r="M785" i="16"/>
  <c r="L785" i="16"/>
  <c r="V784" i="16"/>
  <c r="T784" i="16"/>
  <c r="U784" i="16" s="1"/>
  <c r="R784" i="16"/>
  <c r="S784" i="16" s="1"/>
  <c r="N784" i="16"/>
  <c r="M784" i="16"/>
  <c r="L784" i="16"/>
  <c r="V783" i="16"/>
  <c r="U783" i="16"/>
  <c r="S783" i="16"/>
  <c r="T783" i="16" s="1"/>
  <c r="R783" i="16"/>
  <c r="M783" i="16"/>
  <c r="L783" i="16"/>
  <c r="N783" i="16" s="1"/>
  <c r="V782" i="16"/>
  <c r="T782" i="16"/>
  <c r="U782" i="16" s="1"/>
  <c r="R782" i="16"/>
  <c r="S782" i="16" s="1"/>
  <c r="N782" i="16"/>
  <c r="M782" i="16"/>
  <c r="L782" i="16"/>
  <c r="V781" i="16"/>
  <c r="U781" i="16"/>
  <c r="S781" i="16"/>
  <c r="T781" i="16" s="1"/>
  <c r="R781" i="16"/>
  <c r="N781" i="16"/>
  <c r="M781" i="16"/>
  <c r="L781" i="16"/>
  <c r="V780" i="16"/>
  <c r="R780" i="16"/>
  <c r="S780" i="16" s="1"/>
  <c r="T780" i="16" s="1"/>
  <c r="U780" i="16" s="1"/>
  <c r="N780" i="16"/>
  <c r="M780" i="16"/>
  <c r="L780" i="16"/>
  <c r="V779" i="16"/>
  <c r="S779" i="16"/>
  <c r="T779" i="16" s="1"/>
  <c r="U779" i="16" s="1"/>
  <c r="R779" i="16"/>
  <c r="M779" i="16"/>
  <c r="L779" i="16"/>
  <c r="N779" i="16" s="1"/>
  <c r="V778" i="16"/>
  <c r="R778" i="16"/>
  <c r="S778" i="16" s="1"/>
  <c r="T778" i="16" s="1"/>
  <c r="U778" i="16" s="1"/>
  <c r="N778" i="16"/>
  <c r="M778" i="16"/>
  <c r="L778" i="16"/>
  <c r="V777" i="16"/>
  <c r="S777" i="16"/>
  <c r="T777" i="16" s="1"/>
  <c r="U777" i="16" s="1"/>
  <c r="R777" i="16"/>
  <c r="N777" i="16"/>
  <c r="M777" i="16"/>
  <c r="L777" i="16"/>
  <c r="V776" i="16"/>
  <c r="T776" i="16"/>
  <c r="U776" i="16" s="1"/>
  <c r="R776" i="16"/>
  <c r="S776" i="16" s="1"/>
  <c r="M776" i="16"/>
  <c r="L776" i="16"/>
  <c r="N776" i="16" s="1"/>
  <c r="V775" i="16"/>
  <c r="U775" i="16"/>
  <c r="S775" i="16"/>
  <c r="T775" i="16" s="1"/>
  <c r="R775" i="16"/>
  <c r="M775" i="16"/>
  <c r="L775" i="16"/>
  <c r="N775" i="16" s="1"/>
  <c r="V774" i="16"/>
  <c r="T774" i="16"/>
  <c r="U774" i="16" s="1"/>
  <c r="R774" i="16"/>
  <c r="S774" i="16" s="1"/>
  <c r="M774" i="16"/>
  <c r="L774" i="16"/>
  <c r="N774" i="16" s="1"/>
  <c r="V773" i="16"/>
  <c r="U773" i="16"/>
  <c r="S773" i="16"/>
  <c r="T773" i="16" s="1"/>
  <c r="R773" i="16"/>
  <c r="N773" i="16"/>
  <c r="M773" i="16"/>
  <c r="L773" i="16"/>
  <c r="V772" i="16"/>
  <c r="R772" i="16"/>
  <c r="S772" i="16" s="1"/>
  <c r="T772" i="16" s="1"/>
  <c r="U772" i="16" s="1"/>
  <c r="M772" i="16"/>
  <c r="L772" i="16"/>
  <c r="N772" i="16" s="1"/>
  <c r="V771" i="16"/>
  <c r="S771" i="16"/>
  <c r="T771" i="16" s="1"/>
  <c r="U771" i="16" s="1"/>
  <c r="R771" i="16"/>
  <c r="M771" i="16"/>
  <c r="L771" i="16"/>
  <c r="N771" i="16" s="1"/>
  <c r="V770" i="16"/>
  <c r="R770" i="16"/>
  <c r="S770" i="16" s="1"/>
  <c r="T770" i="16" s="1"/>
  <c r="U770" i="16" s="1"/>
  <c r="M770" i="16"/>
  <c r="L770" i="16"/>
  <c r="N770" i="16" s="1"/>
  <c r="V769" i="16"/>
  <c r="S769" i="16"/>
  <c r="T769" i="16" s="1"/>
  <c r="U769" i="16" s="1"/>
  <c r="R769" i="16"/>
  <c r="N769" i="16"/>
  <c r="M769" i="16"/>
  <c r="L769" i="16"/>
  <c r="V768" i="16"/>
  <c r="T768" i="16"/>
  <c r="U768" i="16" s="1"/>
  <c r="R768" i="16"/>
  <c r="S768" i="16" s="1"/>
  <c r="N768" i="16"/>
  <c r="M768" i="16"/>
  <c r="L768" i="16"/>
  <c r="V767" i="16"/>
  <c r="U767" i="16"/>
  <c r="S767" i="16"/>
  <c r="T767" i="16" s="1"/>
  <c r="R767" i="16"/>
  <c r="M767" i="16"/>
  <c r="L767" i="16"/>
  <c r="N767" i="16" s="1"/>
  <c r="V766" i="16"/>
  <c r="T766" i="16"/>
  <c r="U766" i="16" s="1"/>
  <c r="R766" i="16"/>
  <c r="S766" i="16" s="1"/>
  <c r="N766" i="16"/>
  <c r="M766" i="16"/>
  <c r="L766" i="16"/>
  <c r="V765" i="16"/>
  <c r="U765" i="16"/>
  <c r="S765" i="16"/>
  <c r="T765" i="16" s="1"/>
  <c r="R765" i="16"/>
  <c r="N765" i="16"/>
  <c r="M765" i="16"/>
  <c r="L765" i="16"/>
  <c r="V764" i="16"/>
  <c r="R764" i="16"/>
  <c r="S764" i="16" s="1"/>
  <c r="T764" i="16" s="1"/>
  <c r="U764" i="16" s="1"/>
  <c r="N764" i="16"/>
  <c r="M764" i="16"/>
  <c r="L764" i="16"/>
  <c r="V763" i="16"/>
  <c r="S763" i="16"/>
  <c r="T763" i="16" s="1"/>
  <c r="U763" i="16" s="1"/>
  <c r="R763" i="16"/>
  <c r="M763" i="16"/>
  <c r="L763" i="16"/>
  <c r="N763" i="16" s="1"/>
  <c r="V762" i="16"/>
  <c r="R762" i="16"/>
  <c r="S762" i="16" s="1"/>
  <c r="T762" i="16" s="1"/>
  <c r="U762" i="16" s="1"/>
  <c r="N762" i="16"/>
  <c r="M762" i="16"/>
  <c r="L762" i="16"/>
  <c r="V761" i="16"/>
  <c r="T761" i="16"/>
  <c r="U761" i="16" s="1"/>
  <c r="S761" i="16"/>
  <c r="R761" i="16"/>
  <c r="N761" i="16"/>
  <c r="M761" i="16"/>
  <c r="L761" i="16"/>
  <c r="V760" i="16"/>
  <c r="T760" i="16"/>
  <c r="U760" i="16" s="1"/>
  <c r="R760" i="16"/>
  <c r="S760" i="16" s="1"/>
  <c r="N760" i="16"/>
  <c r="M760" i="16"/>
  <c r="L760" i="16"/>
  <c r="V759" i="16"/>
  <c r="S759" i="16"/>
  <c r="T759" i="16" s="1"/>
  <c r="U759" i="16" s="1"/>
  <c r="R759" i="16"/>
  <c r="M759" i="16"/>
  <c r="L759" i="16"/>
  <c r="N759" i="16" s="1"/>
  <c r="V758" i="16"/>
  <c r="T758" i="16"/>
  <c r="U758" i="16" s="1"/>
  <c r="R758" i="16"/>
  <c r="S758" i="16" s="1"/>
  <c r="M758" i="16"/>
  <c r="L758" i="16"/>
  <c r="N758" i="16" s="1"/>
  <c r="V757" i="16"/>
  <c r="T757" i="16"/>
  <c r="U757" i="16" s="1"/>
  <c r="S757" i="16"/>
  <c r="R757" i="16"/>
  <c r="N757" i="16"/>
  <c r="M757" i="16"/>
  <c r="L757" i="16"/>
  <c r="V756" i="16"/>
  <c r="R756" i="16"/>
  <c r="S756" i="16" s="1"/>
  <c r="T756" i="16" s="1"/>
  <c r="U756" i="16" s="1"/>
  <c r="M756" i="16"/>
  <c r="L756" i="16"/>
  <c r="N756" i="16" s="1"/>
  <c r="V755" i="16"/>
  <c r="S755" i="16"/>
  <c r="T755" i="16" s="1"/>
  <c r="U755" i="16" s="1"/>
  <c r="R755" i="16"/>
  <c r="M755" i="16"/>
  <c r="L755" i="16"/>
  <c r="N755" i="16" s="1"/>
  <c r="V754" i="16"/>
  <c r="T754" i="16"/>
  <c r="U754" i="16" s="1"/>
  <c r="R754" i="16"/>
  <c r="S754" i="16" s="1"/>
  <c r="N754" i="16"/>
  <c r="M754" i="16"/>
  <c r="L754" i="16"/>
  <c r="V753" i="16"/>
  <c r="T753" i="16"/>
  <c r="U753" i="16" s="1"/>
  <c r="S753" i="16"/>
  <c r="R753" i="16"/>
  <c r="N753" i="16"/>
  <c r="M753" i="16"/>
  <c r="L753" i="16"/>
  <c r="V752" i="16"/>
  <c r="R752" i="16"/>
  <c r="S752" i="16" s="1"/>
  <c r="T752" i="16" s="1"/>
  <c r="U752" i="16" s="1"/>
  <c r="N752" i="16"/>
  <c r="M752" i="16"/>
  <c r="L752" i="16"/>
  <c r="V751" i="16"/>
  <c r="S751" i="16"/>
  <c r="T751" i="16" s="1"/>
  <c r="U751" i="16" s="1"/>
  <c r="R751" i="16"/>
  <c r="M751" i="16"/>
  <c r="L751" i="16"/>
  <c r="N751" i="16" s="1"/>
  <c r="V750" i="16"/>
  <c r="T750" i="16"/>
  <c r="U750" i="16" s="1"/>
  <c r="R750" i="16"/>
  <c r="S750" i="16" s="1"/>
  <c r="M750" i="16"/>
  <c r="L750" i="16"/>
  <c r="N750" i="16" s="1"/>
  <c r="V749" i="16"/>
  <c r="T749" i="16"/>
  <c r="U749" i="16" s="1"/>
  <c r="S749" i="16"/>
  <c r="R749" i="16"/>
  <c r="N749" i="16"/>
  <c r="M749" i="16"/>
  <c r="L749" i="16"/>
  <c r="V748" i="16"/>
  <c r="R748" i="16"/>
  <c r="S748" i="16" s="1"/>
  <c r="T748" i="16" s="1"/>
  <c r="U748" i="16" s="1"/>
  <c r="M748" i="16"/>
  <c r="L748" i="16"/>
  <c r="N748" i="16" s="1"/>
  <c r="V747" i="16"/>
  <c r="S747" i="16"/>
  <c r="T747" i="16" s="1"/>
  <c r="U747" i="16" s="1"/>
  <c r="R747" i="16"/>
  <c r="M747" i="16"/>
  <c r="L747" i="16"/>
  <c r="N747" i="16" s="1"/>
  <c r="V746" i="16"/>
  <c r="T746" i="16"/>
  <c r="U746" i="16" s="1"/>
  <c r="R746" i="16"/>
  <c r="S746" i="16" s="1"/>
  <c r="N746" i="16"/>
  <c r="M746" i="16"/>
  <c r="L746" i="16"/>
  <c r="V745" i="16"/>
  <c r="T745" i="16"/>
  <c r="U745" i="16" s="1"/>
  <c r="S745" i="16"/>
  <c r="R745" i="16"/>
  <c r="N745" i="16"/>
  <c r="M745" i="16"/>
  <c r="L745" i="16"/>
  <c r="V744" i="16"/>
  <c r="T744" i="16"/>
  <c r="U744" i="16" s="1"/>
  <c r="R744" i="16"/>
  <c r="S744" i="16" s="1"/>
  <c r="N744" i="16"/>
  <c r="M744" i="16"/>
  <c r="L744" i="16"/>
  <c r="V743" i="16"/>
  <c r="S743" i="16"/>
  <c r="T743" i="16" s="1"/>
  <c r="U743" i="16" s="1"/>
  <c r="R743" i="16"/>
  <c r="M743" i="16"/>
  <c r="L743" i="16"/>
  <c r="N743" i="16" s="1"/>
  <c r="V742" i="16"/>
  <c r="T742" i="16"/>
  <c r="U742" i="16" s="1"/>
  <c r="R742" i="16"/>
  <c r="S742" i="16" s="1"/>
  <c r="M742" i="16"/>
  <c r="L742" i="16"/>
  <c r="N742" i="16" s="1"/>
  <c r="V741" i="16"/>
  <c r="T741" i="16"/>
  <c r="U741" i="16" s="1"/>
  <c r="S741" i="16"/>
  <c r="R741" i="16"/>
  <c r="N741" i="16"/>
  <c r="M741" i="16"/>
  <c r="L741" i="16"/>
  <c r="V740" i="16"/>
  <c r="R740" i="16"/>
  <c r="S740" i="16" s="1"/>
  <c r="T740" i="16" s="1"/>
  <c r="U740" i="16" s="1"/>
  <c r="M740" i="16"/>
  <c r="L740" i="16"/>
  <c r="N740" i="16" s="1"/>
  <c r="V739" i="16"/>
  <c r="S739" i="16"/>
  <c r="T739" i="16" s="1"/>
  <c r="U739" i="16" s="1"/>
  <c r="R739" i="16"/>
  <c r="M739" i="16"/>
  <c r="L739" i="16"/>
  <c r="N739" i="16" s="1"/>
  <c r="V738" i="16"/>
  <c r="T738" i="16"/>
  <c r="U738" i="16" s="1"/>
  <c r="R738" i="16"/>
  <c r="S738" i="16" s="1"/>
  <c r="N738" i="16"/>
  <c r="M738" i="16"/>
  <c r="L738" i="16"/>
  <c r="V737" i="16"/>
  <c r="T737" i="16"/>
  <c r="U737" i="16" s="1"/>
  <c r="S737" i="16"/>
  <c r="R737" i="16"/>
  <c r="N737" i="16"/>
  <c r="M737" i="16"/>
  <c r="L737" i="16"/>
  <c r="V736" i="16"/>
  <c r="R736" i="16"/>
  <c r="S736" i="16" s="1"/>
  <c r="T736" i="16" s="1"/>
  <c r="U736" i="16" s="1"/>
  <c r="N736" i="16"/>
  <c r="M736" i="16"/>
  <c r="L736" i="16"/>
  <c r="V735" i="16"/>
  <c r="S735" i="16"/>
  <c r="T735" i="16" s="1"/>
  <c r="U735" i="16" s="1"/>
  <c r="R735" i="16"/>
  <c r="M735" i="16"/>
  <c r="L735" i="16"/>
  <c r="N735" i="16" s="1"/>
  <c r="V734" i="16"/>
  <c r="T734" i="16"/>
  <c r="U734" i="16" s="1"/>
  <c r="R734" i="16"/>
  <c r="S734" i="16" s="1"/>
  <c r="M734" i="16"/>
  <c r="L734" i="16"/>
  <c r="N734" i="16" s="1"/>
  <c r="V733" i="16"/>
  <c r="T733" i="16"/>
  <c r="U733" i="16" s="1"/>
  <c r="S733" i="16"/>
  <c r="R733" i="16"/>
  <c r="N733" i="16"/>
  <c r="M733" i="16"/>
  <c r="L733" i="16"/>
  <c r="V732" i="16"/>
  <c r="R732" i="16"/>
  <c r="S732" i="16" s="1"/>
  <c r="T732" i="16" s="1"/>
  <c r="U732" i="16" s="1"/>
  <c r="M732" i="16"/>
  <c r="L732" i="16"/>
  <c r="N732" i="16" s="1"/>
  <c r="V731" i="16"/>
  <c r="S731" i="16"/>
  <c r="T731" i="16" s="1"/>
  <c r="U731" i="16" s="1"/>
  <c r="R731" i="16"/>
  <c r="M731" i="16"/>
  <c r="L731" i="16"/>
  <c r="N731" i="16" s="1"/>
  <c r="V730" i="16"/>
  <c r="T730" i="16"/>
  <c r="U730" i="16" s="1"/>
  <c r="R730" i="16"/>
  <c r="S730" i="16" s="1"/>
  <c r="N730" i="16"/>
  <c r="M730" i="16"/>
  <c r="L730" i="16"/>
  <c r="V729" i="16"/>
  <c r="T729" i="16"/>
  <c r="U729" i="16" s="1"/>
  <c r="S729" i="16"/>
  <c r="R729" i="16"/>
  <c r="N729" i="16"/>
  <c r="M729" i="16"/>
  <c r="L729" i="16"/>
  <c r="V728" i="16"/>
  <c r="T728" i="16"/>
  <c r="U728" i="16" s="1"/>
  <c r="R728" i="16"/>
  <c r="S728" i="16" s="1"/>
  <c r="N728" i="16"/>
  <c r="M728" i="16"/>
  <c r="L728" i="16"/>
  <c r="V727" i="16"/>
  <c r="S727" i="16"/>
  <c r="T727" i="16" s="1"/>
  <c r="U727" i="16" s="1"/>
  <c r="R727" i="16"/>
  <c r="M727" i="16"/>
  <c r="L727" i="16"/>
  <c r="N727" i="16" s="1"/>
  <c r="V726" i="16"/>
  <c r="T726" i="16"/>
  <c r="U726" i="16" s="1"/>
  <c r="R726" i="16"/>
  <c r="S726" i="16" s="1"/>
  <c r="M726" i="16"/>
  <c r="L726" i="16"/>
  <c r="N726" i="16" s="1"/>
  <c r="V725" i="16"/>
  <c r="T725" i="16"/>
  <c r="U725" i="16" s="1"/>
  <c r="S725" i="16"/>
  <c r="R725" i="16"/>
  <c r="N725" i="16"/>
  <c r="M725" i="16"/>
  <c r="L725" i="16"/>
  <c r="V724" i="16"/>
  <c r="R724" i="16"/>
  <c r="S724" i="16" s="1"/>
  <c r="T724" i="16" s="1"/>
  <c r="U724" i="16" s="1"/>
  <c r="N724" i="16"/>
  <c r="M724" i="16"/>
  <c r="L724" i="16"/>
  <c r="V723" i="16"/>
  <c r="S723" i="16"/>
  <c r="T723" i="16" s="1"/>
  <c r="U723" i="16" s="1"/>
  <c r="R723" i="16"/>
  <c r="M723" i="16"/>
  <c r="L723" i="16"/>
  <c r="N723" i="16" s="1"/>
  <c r="V722" i="16"/>
  <c r="T722" i="16"/>
  <c r="U722" i="16" s="1"/>
  <c r="R722" i="16"/>
  <c r="S722" i="16" s="1"/>
  <c r="N722" i="16"/>
  <c r="M722" i="16"/>
  <c r="L722" i="16"/>
  <c r="V721" i="16"/>
  <c r="T721" i="16"/>
  <c r="U721" i="16" s="1"/>
  <c r="S721" i="16"/>
  <c r="R721" i="16"/>
  <c r="N721" i="16"/>
  <c r="M721" i="16"/>
  <c r="L721" i="16"/>
  <c r="V720" i="16"/>
  <c r="R720" i="16"/>
  <c r="S720" i="16" s="1"/>
  <c r="T720" i="16" s="1"/>
  <c r="U720" i="16" s="1"/>
  <c r="M720" i="16"/>
  <c r="L720" i="16"/>
  <c r="N720" i="16" s="1"/>
  <c r="V719" i="16"/>
  <c r="S719" i="16"/>
  <c r="T719" i="16" s="1"/>
  <c r="U719" i="16" s="1"/>
  <c r="R719" i="16"/>
  <c r="M719" i="16"/>
  <c r="L719" i="16"/>
  <c r="N719" i="16" s="1"/>
  <c r="V718" i="16"/>
  <c r="T718" i="16"/>
  <c r="U718" i="16" s="1"/>
  <c r="R718" i="16"/>
  <c r="S718" i="16" s="1"/>
  <c r="M718" i="16"/>
  <c r="L718" i="16"/>
  <c r="N718" i="16" s="1"/>
  <c r="V717" i="16"/>
  <c r="T717" i="16"/>
  <c r="U717" i="16" s="1"/>
  <c r="S717" i="16"/>
  <c r="R717" i="16"/>
  <c r="N717" i="16"/>
  <c r="M717" i="16"/>
  <c r="L717" i="16"/>
  <c r="V716" i="16"/>
  <c r="T716" i="16"/>
  <c r="U716" i="16" s="1"/>
  <c r="R716" i="16"/>
  <c r="S716" i="16" s="1"/>
  <c r="N716" i="16"/>
  <c r="M716" i="16"/>
  <c r="L716" i="16"/>
  <c r="V715" i="16"/>
  <c r="S715" i="16"/>
  <c r="T715" i="16" s="1"/>
  <c r="U715" i="16" s="1"/>
  <c r="R715" i="16"/>
  <c r="M715" i="16"/>
  <c r="L715" i="16"/>
  <c r="N715" i="16" s="1"/>
  <c r="V714" i="16"/>
  <c r="T714" i="16"/>
  <c r="U714" i="16" s="1"/>
  <c r="R714" i="16"/>
  <c r="S714" i="16" s="1"/>
  <c r="N714" i="16"/>
  <c r="M714" i="16"/>
  <c r="L714" i="16"/>
  <c r="V713" i="16"/>
  <c r="T713" i="16"/>
  <c r="U713" i="16" s="1"/>
  <c r="S713" i="16"/>
  <c r="R713" i="16"/>
  <c r="N713" i="16"/>
  <c r="M713" i="16"/>
  <c r="L713" i="16"/>
  <c r="V712" i="16"/>
  <c r="T712" i="16"/>
  <c r="U712" i="16" s="1"/>
  <c r="R712" i="16"/>
  <c r="S712" i="16" s="1"/>
  <c r="M712" i="16"/>
  <c r="L712" i="16"/>
  <c r="N712" i="16" s="1"/>
  <c r="V711" i="16"/>
  <c r="S711" i="16"/>
  <c r="T711" i="16" s="1"/>
  <c r="U711" i="16" s="1"/>
  <c r="R711" i="16"/>
  <c r="M711" i="16"/>
  <c r="L711" i="16"/>
  <c r="N711" i="16" s="1"/>
  <c r="V710" i="16"/>
  <c r="T710" i="16"/>
  <c r="U710" i="16" s="1"/>
  <c r="R710" i="16"/>
  <c r="S710" i="16" s="1"/>
  <c r="M710" i="16"/>
  <c r="L710" i="16"/>
  <c r="N710" i="16" s="1"/>
  <c r="V709" i="16"/>
  <c r="T709" i="16"/>
  <c r="U709" i="16" s="1"/>
  <c r="S709" i="16"/>
  <c r="R709" i="16"/>
  <c r="N709" i="16"/>
  <c r="M709" i="16"/>
  <c r="L709" i="16"/>
  <c r="V708" i="16"/>
  <c r="R708" i="16"/>
  <c r="S708" i="16" s="1"/>
  <c r="T708" i="16" s="1"/>
  <c r="U708" i="16" s="1"/>
  <c r="M708" i="16"/>
  <c r="L708" i="16"/>
  <c r="N708" i="16" s="1"/>
  <c r="V707" i="16"/>
  <c r="S707" i="16"/>
  <c r="T707" i="16" s="1"/>
  <c r="U707" i="16" s="1"/>
  <c r="R707" i="16"/>
  <c r="M707" i="16"/>
  <c r="L707" i="16"/>
  <c r="N707" i="16" s="1"/>
  <c r="V706" i="16"/>
  <c r="T706" i="16"/>
  <c r="U706" i="16" s="1"/>
  <c r="R706" i="16"/>
  <c r="S706" i="16" s="1"/>
  <c r="N706" i="16"/>
  <c r="M706" i="16"/>
  <c r="L706" i="16"/>
  <c r="V705" i="16"/>
  <c r="T705" i="16"/>
  <c r="U705" i="16" s="1"/>
  <c r="S705" i="16"/>
  <c r="R705" i="16"/>
  <c r="N705" i="16"/>
  <c r="M705" i="16"/>
  <c r="L705" i="16"/>
  <c r="V704" i="16"/>
  <c r="R704" i="16"/>
  <c r="S704" i="16" s="1"/>
  <c r="T704" i="16" s="1"/>
  <c r="U704" i="16" s="1"/>
  <c r="N704" i="16"/>
  <c r="M704" i="16"/>
  <c r="L704" i="16"/>
  <c r="V703" i="16"/>
  <c r="S703" i="16"/>
  <c r="T703" i="16" s="1"/>
  <c r="U703" i="16" s="1"/>
  <c r="R703" i="16"/>
  <c r="M703" i="16"/>
  <c r="L703" i="16"/>
  <c r="N703" i="16" s="1"/>
  <c r="V702" i="16"/>
  <c r="T702" i="16"/>
  <c r="U702" i="16" s="1"/>
  <c r="R702" i="16"/>
  <c r="S702" i="16" s="1"/>
  <c r="M702" i="16"/>
  <c r="L702" i="16"/>
  <c r="N702" i="16" s="1"/>
  <c r="V701" i="16"/>
  <c r="T701" i="16"/>
  <c r="U701" i="16" s="1"/>
  <c r="S701" i="16"/>
  <c r="R701" i="16"/>
  <c r="N701" i="16"/>
  <c r="M701" i="16"/>
  <c r="L701" i="16"/>
  <c r="V700" i="16"/>
  <c r="T700" i="16"/>
  <c r="U700" i="16" s="1"/>
  <c r="R700" i="16"/>
  <c r="S700" i="16" s="1"/>
  <c r="M700" i="16"/>
  <c r="L700" i="16"/>
  <c r="N700" i="16" s="1"/>
  <c r="V699" i="16"/>
  <c r="S699" i="16"/>
  <c r="T699" i="16" s="1"/>
  <c r="U699" i="16" s="1"/>
  <c r="R699" i="16"/>
  <c r="M699" i="16"/>
  <c r="L699" i="16"/>
  <c r="N699" i="16" s="1"/>
  <c r="V698" i="16"/>
  <c r="T698" i="16"/>
  <c r="U698" i="16" s="1"/>
  <c r="R698" i="16"/>
  <c r="S698" i="16" s="1"/>
  <c r="N698" i="16"/>
  <c r="M698" i="16"/>
  <c r="L698" i="16"/>
  <c r="V697" i="16"/>
  <c r="T697" i="16"/>
  <c r="U697" i="16" s="1"/>
  <c r="S697" i="16"/>
  <c r="R697" i="16"/>
  <c r="N697" i="16"/>
  <c r="M697" i="16"/>
  <c r="L697" i="16"/>
  <c r="V696" i="16"/>
  <c r="T696" i="16"/>
  <c r="U696" i="16" s="1"/>
  <c r="R696" i="16"/>
  <c r="S696" i="16" s="1"/>
  <c r="N696" i="16"/>
  <c r="M696" i="16"/>
  <c r="L696" i="16"/>
  <c r="V695" i="16"/>
  <c r="S695" i="16"/>
  <c r="T695" i="16" s="1"/>
  <c r="U695" i="16" s="1"/>
  <c r="R695" i="16"/>
  <c r="M695" i="16"/>
  <c r="L695" i="16"/>
  <c r="N695" i="16" s="1"/>
  <c r="V694" i="16"/>
  <c r="T694" i="16"/>
  <c r="U694" i="16" s="1"/>
  <c r="R694" i="16"/>
  <c r="S694" i="16" s="1"/>
  <c r="M694" i="16"/>
  <c r="L694" i="16"/>
  <c r="N694" i="16" s="1"/>
  <c r="V693" i="16"/>
  <c r="T693" i="16"/>
  <c r="U693" i="16" s="1"/>
  <c r="S693" i="16"/>
  <c r="R693" i="16"/>
  <c r="N693" i="16"/>
  <c r="M693" i="16"/>
  <c r="L693" i="16"/>
  <c r="V692" i="16"/>
  <c r="R692" i="16"/>
  <c r="S692" i="16" s="1"/>
  <c r="T692" i="16" s="1"/>
  <c r="U692" i="16" s="1"/>
  <c r="N692" i="16"/>
  <c r="M692" i="16"/>
  <c r="L692" i="16"/>
  <c r="V691" i="16"/>
  <c r="S691" i="16"/>
  <c r="T691" i="16" s="1"/>
  <c r="U691" i="16" s="1"/>
  <c r="R691" i="16"/>
  <c r="M691" i="16"/>
  <c r="L691" i="16"/>
  <c r="N691" i="16" s="1"/>
  <c r="V690" i="16"/>
  <c r="T690" i="16"/>
  <c r="U690" i="16" s="1"/>
  <c r="R690" i="16"/>
  <c r="S690" i="16" s="1"/>
  <c r="N690" i="16"/>
  <c r="M690" i="16"/>
  <c r="L690" i="16"/>
  <c r="V689" i="16"/>
  <c r="T689" i="16"/>
  <c r="U689" i="16" s="1"/>
  <c r="S689" i="16"/>
  <c r="R689" i="16"/>
  <c r="N689" i="16"/>
  <c r="M689" i="16"/>
  <c r="L689" i="16"/>
  <c r="V688" i="16"/>
  <c r="R688" i="16"/>
  <c r="S688" i="16" s="1"/>
  <c r="T688" i="16" s="1"/>
  <c r="U688" i="16" s="1"/>
  <c r="M688" i="16"/>
  <c r="L688" i="16"/>
  <c r="N688" i="16" s="1"/>
  <c r="V687" i="16"/>
  <c r="S687" i="16"/>
  <c r="T687" i="16" s="1"/>
  <c r="U687" i="16" s="1"/>
  <c r="R687" i="16"/>
  <c r="M687" i="16"/>
  <c r="L687" i="16"/>
  <c r="N687" i="16" s="1"/>
  <c r="V686" i="16"/>
  <c r="T686" i="16"/>
  <c r="U686" i="16" s="1"/>
  <c r="R686" i="16"/>
  <c r="S686" i="16" s="1"/>
  <c r="M686" i="16"/>
  <c r="L686" i="16"/>
  <c r="N686" i="16" s="1"/>
  <c r="V685" i="16"/>
  <c r="T685" i="16"/>
  <c r="U685" i="16" s="1"/>
  <c r="S685" i="16"/>
  <c r="R685" i="16"/>
  <c r="N685" i="16"/>
  <c r="M685" i="16"/>
  <c r="L685" i="16"/>
  <c r="V684" i="16"/>
  <c r="T684" i="16"/>
  <c r="U684" i="16" s="1"/>
  <c r="R684" i="16"/>
  <c r="S684" i="16" s="1"/>
  <c r="N684" i="16"/>
  <c r="M684" i="16"/>
  <c r="L684" i="16"/>
  <c r="V683" i="16"/>
  <c r="S683" i="16"/>
  <c r="T683" i="16" s="1"/>
  <c r="U683" i="16" s="1"/>
  <c r="R683" i="16"/>
  <c r="M683" i="16"/>
  <c r="L683" i="16"/>
  <c r="N683" i="16" s="1"/>
  <c r="V682" i="16"/>
  <c r="T682" i="16"/>
  <c r="U682" i="16" s="1"/>
  <c r="R682" i="16"/>
  <c r="S682" i="16" s="1"/>
  <c r="N682" i="16"/>
  <c r="M682" i="16"/>
  <c r="L682" i="16"/>
  <c r="V681" i="16"/>
  <c r="T681" i="16"/>
  <c r="U681" i="16" s="1"/>
  <c r="S681" i="16"/>
  <c r="R681" i="16"/>
  <c r="N681" i="16"/>
  <c r="M681" i="16"/>
  <c r="L681" i="16"/>
  <c r="V680" i="16"/>
  <c r="T680" i="16"/>
  <c r="U680" i="16" s="1"/>
  <c r="R680" i="16"/>
  <c r="S680" i="16" s="1"/>
  <c r="M680" i="16"/>
  <c r="L680" i="16"/>
  <c r="N680" i="16" s="1"/>
  <c r="V679" i="16"/>
  <c r="S679" i="16"/>
  <c r="T679" i="16" s="1"/>
  <c r="U679" i="16" s="1"/>
  <c r="R679" i="16"/>
  <c r="M679" i="16"/>
  <c r="L679" i="16"/>
  <c r="N679" i="16" s="1"/>
  <c r="V678" i="16"/>
  <c r="T678" i="16"/>
  <c r="U678" i="16" s="1"/>
  <c r="R678" i="16"/>
  <c r="S678" i="16" s="1"/>
  <c r="M678" i="16"/>
  <c r="L678" i="16"/>
  <c r="N678" i="16" s="1"/>
  <c r="V677" i="16"/>
  <c r="T677" i="16"/>
  <c r="U677" i="16" s="1"/>
  <c r="S677" i="16"/>
  <c r="R677" i="16"/>
  <c r="N677" i="16"/>
  <c r="M677" i="16"/>
  <c r="L677" i="16"/>
  <c r="V676" i="16"/>
  <c r="R676" i="16"/>
  <c r="S676" i="16" s="1"/>
  <c r="T676" i="16" s="1"/>
  <c r="U676" i="16" s="1"/>
  <c r="M676" i="16"/>
  <c r="L676" i="16"/>
  <c r="N676" i="16" s="1"/>
  <c r="V675" i="16"/>
  <c r="S675" i="16"/>
  <c r="T675" i="16" s="1"/>
  <c r="U675" i="16" s="1"/>
  <c r="R675" i="16"/>
  <c r="M675" i="16"/>
  <c r="L675" i="16"/>
  <c r="N675" i="16" s="1"/>
  <c r="V674" i="16"/>
  <c r="T674" i="16"/>
  <c r="U674" i="16" s="1"/>
  <c r="R674" i="16"/>
  <c r="S674" i="16" s="1"/>
  <c r="N674" i="16"/>
  <c r="M674" i="16"/>
  <c r="L674" i="16"/>
  <c r="V673" i="16"/>
  <c r="T673" i="16"/>
  <c r="U673" i="16" s="1"/>
  <c r="S673" i="16"/>
  <c r="R673" i="16"/>
  <c r="N673" i="16"/>
  <c r="M673" i="16"/>
  <c r="L673" i="16"/>
  <c r="V672" i="16"/>
  <c r="R672" i="16"/>
  <c r="S672" i="16" s="1"/>
  <c r="T672" i="16" s="1"/>
  <c r="U672" i="16" s="1"/>
  <c r="N672" i="16"/>
  <c r="M672" i="16"/>
  <c r="L672" i="16"/>
  <c r="V671" i="16"/>
  <c r="S671" i="16"/>
  <c r="T671" i="16" s="1"/>
  <c r="U671" i="16" s="1"/>
  <c r="R671" i="16"/>
  <c r="M671" i="16"/>
  <c r="L671" i="16"/>
  <c r="N671" i="16" s="1"/>
  <c r="V670" i="16"/>
  <c r="T670" i="16"/>
  <c r="U670" i="16" s="1"/>
  <c r="R670" i="16"/>
  <c r="S670" i="16" s="1"/>
  <c r="M670" i="16"/>
  <c r="L670" i="16"/>
  <c r="N670" i="16" s="1"/>
  <c r="V669" i="16"/>
  <c r="T669" i="16"/>
  <c r="U669" i="16" s="1"/>
  <c r="S669" i="16"/>
  <c r="R669" i="16"/>
  <c r="N669" i="16"/>
  <c r="M669" i="16"/>
  <c r="L669" i="16"/>
  <c r="V668" i="16"/>
  <c r="T668" i="16"/>
  <c r="U668" i="16" s="1"/>
  <c r="R668" i="16"/>
  <c r="S668" i="16" s="1"/>
  <c r="M668" i="16"/>
  <c r="L668" i="16"/>
  <c r="N668" i="16" s="1"/>
  <c r="V667" i="16"/>
  <c r="S667" i="16"/>
  <c r="T667" i="16" s="1"/>
  <c r="U667" i="16" s="1"/>
  <c r="R667" i="16"/>
  <c r="M667" i="16"/>
  <c r="L667" i="16"/>
  <c r="N667" i="16" s="1"/>
  <c r="V666" i="16"/>
  <c r="T666" i="16"/>
  <c r="U666" i="16" s="1"/>
  <c r="R666" i="16"/>
  <c r="S666" i="16" s="1"/>
  <c r="N666" i="16"/>
  <c r="M666" i="16"/>
  <c r="L666" i="16"/>
  <c r="V665" i="16"/>
  <c r="T665" i="16"/>
  <c r="U665" i="16" s="1"/>
  <c r="S665" i="16"/>
  <c r="R665" i="16"/>
  <c r="N665" i="16"/>
  <c r="M665" i="16"/>
  <c r="L665" i="16"/>
  <c r="V664" i="16"/>
  <c r="T664" i="16"/>
  <c r="U664" i="16" s="1"/>
  <c r="R664" i="16"/>
  <c r="S664" i="16" s="1"/>
  <c r="N664" i="16"/>
  <c r="M664" i="16"/>
  <c r="L664" i="16"/>
  <c r="V663" i="16"/>
  <c r="S663" i="16"/>
  <c r="T663" i="16" s="1"/>
  <c r="U663" i="16" s="1"/>
  <c r="R663" i="16"/>
  <c r="M663" i="16"/>
  <c r="L663" i="16"/>
  <c r="N663" i="16" s="1"/>
  <c r="V662" i="16"/>
  <c r="T662" i="16"/>
  <c r="U662" i="16" s="1"/>
  <c r="R662" i="16"/>
  <c r="S662" i="16" s="1"/>
  <c r="M662" i="16"/>
  <c r="L662" i="16"/>
  <c r="N662" i="16" s="1"/>
  <c r="V661" i="16"/>
  <c r="T661" i="16"/>
  <c r="U661" i="16" s="1"/>
  <c r="S661" i="16"/>
  <c r="R661" i="16"/>
  <c r="N661" i="16"/>
  <c r="M661" i="16"/>
  <c r="L661" i="16"/>
  <c r="V660" i="16"/>
  <c r="R660" i="16"/>
  <c r="S660" i="16" s="1"/>
  <c r="T660" i="16" s="1"/>
  <c r="U660" i="16" s="1"/>
  <c r="N660" i="16"/>
  <c r="M660" i="16"/>
  <c r="L660" i="16"/>
  <c r="V659" i="16"/>
  <c r="S659" i="16"/>
  <c r="T659" i="16" s="1"/>
  <c r="U659" i="16" s="1"/>
  <c r="R659" i="16"/>
  <c r="M659" i="16"/>
  <c r="L659" i="16"/>
  <c r="N659" i="16" s="1"/>
  <c r="V658" i="16"/>
  <c r="T658" i="16"/>
  <c r="U658" i="16" s="1"/>
  <c r="R658" i="16"/>
  <c r="S658" i="16" s="1"/>
  <c r="N658" i="16"/>
  <c r="M658" i="16"/>
  <c r="L658" i="16"/>
  <c r="V657" i="16"/>
  <c r="T657" i="16"/>
  <c r="U657" i="16" s="1"/>
  <c r="S657" i="16"/>
  <c r="R657" i="16"/>
  <c r="N657" i="16"/>
  <c r="M657" i="16"/>
  <c r="L657" i="16"/>
  <c r="V656" i="16"/>
  <c r="R656" i="16"/>
  <c r="S656" i="16" s="1"/>
  <c r="T656" i="16" s="1"/>
  <c r="U656" i="16" s="1"/>
  <c r="M656" i="16"/>
  <c r="L656" i="16"/>
  <c r="N656" i="16" s="1"/>
  <c r="V655" i="16"/>
  <c r="S655" i="16"/>
  <c r="T655" i="16" s="1"/>
  <c r="U655" i="16" s="1"/>
  <c r="R655" i="16"/>
  <c r="M655" i="16"/>
  <c r="L655" i="16"/>
  <c r="N655" i="16" s="1"/>
  <c r="V654" i="16"/>
  <c r="T654" i="16"/>
  <c r="U654" i="16" s="1"/>
  <c r="R654" i="16"/>
  <c r="S654" i="16" s="1"/>
  <c r="M654" i="16"/>
  <c r="L654" i="16"/>
  <c r="N654" i="16" s="1"/>
  <c r="V653" i="16"/>
  <c r="T653" i="16"/>
  <c r="U653" i="16" s="1"/>
  <c r="S653" i="16"/>
  <c r="R653" i="16"/>
  <c r="N653" i="16"/>
  <c r="M653" i="16"/>
  <c r="L653" i="16"/>
  <c r="V652" i="16"/>
  <c r="T652" i="16"/>
  <c r="U652" i="16" s="1"/>
  <c r="R652" i="16"/>
  <c r="S652" i="16" s="1"/>
  <c r="N652" i="16"/>
  <c r="M652" i="16"/>
  <c r="L652" i="16"/>
  <c r="V651" i="16"/>
  <c r="S651" i="16"/>
  <c r="T651" i="16" s="1"/>
  <c r="U651" i="16" s="1"/>
  <c r="R651" i="16"/>
  <c r="M651" i="16"/>
  <c r="L651" i="16"/>
  <c r="N651" i="16" s="1"/>
  <c r="V650" i="16"/>
  <c r="T650" i="16"/>
  <c r="U650" i="16" s="1"/>
  <c r="R650" i="16"/>
  <c r="S650" i="16" s="1"/>
  <c r="N650" i="16"/>
  <c r="M650" i="16"/>
  <c r="L650" i="16"/>
  <c r="V649" i="16"/>
  <c r="T649" i="16"/>
  <c r="U649" i="16" s="1"/>
  <c r="S649" i="16"/>
  <c r="R649" i="16"/>
  <c r="N649" i="16"/>
  <c r="M649" i="16"/>
  <c r="L649" i="16"/>
  <c r="V648" i="16"/>
  <c r="T648" i="16"/>
  <c r="U648" i="16" s="1"/>
  <c r="R648" i="16"/>
  <c r="S648" i="16" s="1"/>
  <c r="M648" i="16"/>
  <c r="L648" i="16"/>
  <c r="N648" i="16" s="1"/>
  <c r="V647" i="16"/>
  <c r="S647" i="16"/>
  <c r="T647" i="16" s="1"/>
  <c r="U647" i="16" s="1"/>
  <c r="R647" i="16"/>
  <c r="M647" i="16"/>
  <c r="L647" i="16"/>
  <c r="N647" i="16" s="1"/>
  <c r="V646" i="16"/>
  <c r="T646" i="16"/>
  <c r="U646" i="16" s="1"/>
  <c r="R646" i="16"/>
  <c r="S646" i="16" s="1"/>
  <c r="M646" i="16"/>
  <c r="L646" i="16"/>
  <c r="N646" i="16" s="1"/>
  <c r="V645" i="16"/>
  <c r="T645" i="16"/>
  <c r="U645" i="16" s="1"/>
  <c r="S645" i="16"/>
  <c r="R645" i="16"/>
  <c r="N645" i="16"/>
  <c r="M645" i="16"/>
  <c r="L645" i="16"/>
  <c r="V644" i="16"/>
  <c r="R644" i="16"/>
  <c r="S644" i="16" s="1"/>
  <c r="T644" i="16" s="1"/>
  <c r="U644" i="16" s="1"/>
  <c r="M644" i="16"/>
  <c r="L644" i="16"/>
  <c r="N644" i="16" s="1"/>
  <c r="V643" i="16"/>
  <c r="S643" i="16"/>
  <c r="T643" i="16" s="1"/>
  <c r="U643" i="16" s="1"/>
  <c r="R643" i="16"/>
  <c r="M643" i="16"/>
  <c r="L643" i="16"/>
  <c r="N643" i="16" s="1"/>
  <c r="V642" i="16"/>
  <c r="T642" i="16"/>
  <c r="U642" i="16" s="1"/>
  <c r="R642" i="16"/>
  <c r="S642" i="16" s="1"/>
  <c r="N642" i="16"/>
  <c r="M642" i="16"/>
  <c r="L642" i="16"/>
  <c r="V641" i="16"/>
  <c r="T641" i="16"/>
  <c r="U641" i="16" s="1"/>
  <c r="S641" i="16"/>
  <c r="R641" i="16"/>
  <c r="N641" i="16"/>
  <c r="M641" i="16"/>
  <c r="L641" i="16"/>
  <c r="V640" i="16"/>
  <c r="R640" i="16"/>
  <c r="S640" i="16" s="1"/>
  <c r="T640" i="16" s="1"/>
  <c r="U640" i="16" s="1"/>
  <c r="N640" i="16"/>
  <c r="M640" i="16"/>
  <c r="L640" i="16"/>
  <c r="V639" i="16"/>
  <c r="S639" i="16"/>
  <c r="T639" i="16" s="1"/>
  <c r="U639" i="16" s="1"/>
  <c r="R639" i="16"/>
  <c r="M639" i="16"/>
  <c r="L639" i="16"/>
  <c r="N639" i="16" s="1"/>
  <c r="V638" i="16"/>
  <c r="T638" i="16"/>
  <c r="U638" i="16" s="1"/>
  <c r="R638" i="16"/>
  <c r="S638" i="16" s="1"/>
  <c r="M638" i="16"/>
  <c r="L638" i="16"/>
  <c r="N638" i="16" s="1"/>
  <c r="V637" i="16"/>
  <c r="T637" i="16"/>
  <c r="U637" i="16" s="1"/>
  <c r="S637" i="16"/>
  <c r="R637" i="16"/>
  <c r="N637" i="16"/>
  <c r="M637" i="16"/>
  <c r="L637" i="16"/>
  <c r="V636" i="16"/>
  <c r="T636" i="16"/>
  <c r="U636" i="16" s="1"/>
  <c r="R636" i="16"/>
  <c r="S636" i="16" s="1"/>
  <c r="M636" i="16"/>
  <c r="L636" i="16"/>
  <c r="N636" i="16" s="1"/>
  <c r="V635" i="16"/>
  <c r="S635" i="16"/>
  <c r="T635" i="16" s="1"/>
  <c r="U635" i="16" s="1"/>
  <c r="R635" i="16"/>
  <c r="M635" i="16"/>
  <c r="L635" i="16"/>
  <c r="N635" i="16" s="1"/>
  <c r="V634" i="16"/>
  <c r="T634" i="16"/>
  <c r="U634" i="16" s="1"/>
  <c r="R634" i="16"/>
  <c r="S634" i="16" s="1"/>
  <c r="N634" i="16"/>
  <c r="M634" i="16"/>
  <c r="L634" i="16"/>
  <c r="V633" i="16"/>
  <c r="T633" i="16"/>
  <c r="U633" i="16" s="1"/>
  <c r="S633" i="16"/>
  <c r="R633" i="16"/>
  <c r="N633" i="16"/>
  <c r="M633" i="16"/>
  <c r="L633" i="16"/>
  <c r="V632" i="16"/>
  <c r="T632" i="16"/>
  <c r="U632" i="16" s="1"/>
  <c r="R632" i="16"/>
  <c r="S632" i="16" s="1"/>
  <c r="N632" i="16"/>
  <c r="M632" i="16"/>
  <c r="L632" i="16"/>
  <c r="V631" i="16"/>
  <c r="S631" i="16"/>
  <c r="T631" i="16" s="1"/>
  <c r="U631" i="16" s="1"/>
  <c r="R631" i="16"/>
  <c r="M631" i="16"/>
  <c r="L631" i="16"/>
  <c r="N631" i="16" s="1"/>
  <c r="V630" i="16"/>
  <c r="T630" i="16"/>
  <c r="U630" i="16" s="1"/>
  <c r="R630" i="16"/>
  <c r="S630" i="16" s="1"/>
  <c r="M630" i="16"/>
  <c r="L630" i="16"/>
  <c r="N630" i="16" s="1"/>
  <c r="V629" i="16"/>
  <c r="T629" i="16"/>
  <c r="U629" i="16" s="1"/>
  <c r="S629" i="16"/>
  <c r="R629" i="16"/>
  <c r="N629" i="16"/>
  <c r="M629" i="16"/>
  <c r="L629" i="16"/>
  <c r="V628" i="16"/>
  <c r="R628" i="16"/>
  <c r="S628" i="16" s="1"/>
  <c r="T628" i="16" s="1"/>
  <c r="U628" i="16" s="1"/>
  <c r="N628" i="16"/>
  <c r="M628" i="16"/>
  <c r="L628" i="16"/>
  <c r="V627" i="16"/>
  <c r="S627" i="16"/>
  <c r="T627" i="16" s="1"/>
  <c r="U627" i="16" s="1"/>
  <c r="R627" i="16"/>
  <c r="M627" i="16"/>
  <c r="L627" i="16"/>
  <c r="N627" i="16" s="1"/>
  <c r="V626" i="16"/>
  <c r="T626" i="16"/>
  <c r="U626" i="16" s="1"/>
  <c r="R626" i="16"/>
  <c r="S626" i="16" s="1"/>
  <c r="N626" i="16"/>
  <c r="M626" i="16"/>
  <c r="L626" i="16"/>
  <c r="V625" i="16"/>
  <c r="T625" i="16"/>
  <c r="U625" i="16" s="1"/>
  <c r="S625" i="16"/>
  <c r="R625" i="16"/>
  <c r="N625" i="16"/>
  <c r="M625" i="16"/>
  <c r="L625" i="16"/>
  <c r="V624" i="16"/>
  <c r="R624" i="16"/>
  <c r="S624" i="16" s="1"/>
  <c r="T624" i="16" s="1"/>
  <c r="U624" i="16" s="1"/>
  <c r="M624" i="16"/>
  <c r="L624" i="16"/>
  <c r="N624" i="16" s="1"/>
  <c r="V623" i="16"/>
  <c r="S623" i="16"/>
  <c r="T623" i="16" s="1"/>
  <c r="U623" i="16" s="1"/>
  <c r="R623" i="16"/>
  <c r="M623" i="16"/>
  <c r="L623" i="16"/>
  <c r="N623" i="16" s="1"/>
  <c r="V622" i="16"/>
  <c r="T622" i="16"/>
  <c r="U622" i="16" s="1"/>
  <c r="R622" i="16"/>
  <c r="S622" i="16" s="1"/>
  <c r="M622" i="16"/>
  <c r="L622" i="16"/>
  <c r="N622" i="16" s="1"/>
  <c r="V621" i="16"/>
  <c r="T621" i="16"/>
  <c r="U621" i="16" s="1"/>
  <c r="S621" i="16"/>
  <c r="R621" i="16"/>
  <c r="N621" i="16"/>
  <c r="M621" i="16"/>
  <c r="L621" i="16"/>
  <c r="V620" i="16"/>
  <c r="T620" i="16"/>
  <c r="U620" i="16" s="1"/>
  <c r="R620" i="16"/>
  <c r="S620" i="16" s="1"/>
  <c r="N620" i="16"/>
  <c r="M620" i="16"/>
  <c r="L620" i="16"/>
  <c r="V619" i="16"/>
  <c r="S619" i="16"/>
  <c r="T619" i="16" s="1"/>
  <c r="U619" i="16" s="1"/>
  <c r="R619" i="16"/>
  <c r="M619" i="16"/>
  <c r="L619" i="16"/>
  <c r="N619" i="16" s="1"/>
  <c r="V618" i="16"/>
  <c r="T618" i="16"/>
  <c r="U618" i="16" s="1"/>
  <c r="R618" i="16"/>
  <c r="S618" i="16" s="1"/>
  <c r="N618" i="16"/>
  <c r="M618" i="16"/>
  <c r="L618" i="16"/>
  <c r="V617" i="16"/>
  <c r="T617" i="16"/>
  <c r="U617" i="16" s="1"/>
  <c r="S617" i="16"/>
  <c r="R617" i="16"/>
  <c r="N617" i="16"/>
  <c r="M617" i="16"/>
  <c r="L617" i="16"/>
  <c r="V616" i="16"/>
  <c r="T616" i="16"/>
  <c r="U616" i="16" s="1"/>
  <c r="R616" i="16"/>
  <c r="S616" i="16" s="1"/>
  <c r="M616" i="16"/>
  <c r="L616" i="16"/>
  <c r="N616" i="16" s="1"/>
  <c r="V615" i="16"/>
  <c r="S615" i="16"/>
  <c r="T615" i="16" s="1"/>
  <c r="U615" i="16" s="1"/>
  <c r="R615" i="16"/>
  <c r="M615" i="16"/>
  <c r="L615" i="16"/>
  <c r="N615" i="16" s="1"/>
  <c r="V614" i="16"/>
  <c r="T614" i="16"/>
  <c r="U614" i="16" s="1"/>
  <c r="R614" i="16"/>
  <c r="S614" i="16" s="1"/>
  <c r="M614" i="16"/>
  <c r="L614" i="16"/>
  <c r="N614" i="16" s="1"/>
  <c r="V613" i="16"/>
  <c r="T613" i="16"/>
  <c r="U613" i="16" s="1"/>
  <c r="S613" i="16"/>
  <c r="R613" i="16"/>
  <c r="N613" i="16"/>
  <c r="M613" i="16"/>
  <c r="L613" i="16"/>
  <c r="V612" i="16"/>
  <c r="R612" i="16"/>
  <c r="S612" i="16" s="1"/>
  <c r="T612" i="16" s="1"/>
  <c r="U612" i="16" s="1"/>
  <c r="M612" i="16"/>
  <c r="L612" i="16"/>
  <c r="N612" i="16" s="1"/>
  <c r="V611" i="16"/>
  <c r="S611" i="16"/>
  <c r="T611" i="16" s="1"/>
  <c r="U611" i="16" s="1"/>
  <c r="R611" i="16"/>
  <c r="M611" i="16"/>
  <c r="L611" i="16"/>
  <c r="N611" i="16" s="1"/>
  <c r="V610" i="16"/>
  <c r="T610" i="16"/>
  <c r="U610" i="16" s="1"/>
  <c r="R610" i="16"/>
  <c r="S610" i="16" s="1"/>
  <c r="N610" i="16"/>
  <c r="M610" i="16"/>
  <c r="L610" i="16"/>
  <c r="V609" i="16"/>
  <c r="T609" i="16"/>
  <c r="U609" i="16" s="1"/>
  <c r="S609" i="16"/>
  <c r="R609" i="16"/>
  <c r="N609" i="16"/>
  <c r="M609" i="16"/>
  <c r="L609" i="16"/>
  <c r="V608" i="16"/>
  <c r="R608" i="16"/>
  <c r="S608" i="16" s="1"/>
  <c r="T608" i="16" s="1"/>
  <c r="U608" i="16" s="1"/>
  <c r="N608" i="16"/>
  <c r="M608" i="16"/>
  <c r="L608" i="16"/>
  <c r="V607" i="16"/>
  <c r="S607" i="16"/>
  <c r="T607" i="16" s="1"/>
  <c r="U607" i="16" s="1"/>
  <c r="R607" i="16"/>
  <c r="M607" i="16"/>
  <c r="L607" i="16"/>
  <c r="N607" i="16" s="1"/>
  <c r="V606" i="16"/>
  <c r="T606" i="16"/>
  <c r="U606" i="16" s="1"/>
  <c r="R606" i="16"/>
  <c r="S606" i="16" s="1"/>
  <c r="M606" i="16"/>
  <c r="L606" i="16"/>
  <c r="N606" i="16" s="1"/>
  <c r="V605" i="16"/>
  <c r="T605" i="16"/>
  <c r="U605" i="16" s="1"/>
  <c r="S605" i="16"/>
  <c r="R605" i="16"/>
  <c r="N605" i="16"/>
  <c r="M605" i="16"/>
  <c r="L605" i="16"/>
  <c r="V604" i="16"/>
  <c r="T604" i="16"/>
  <c r="U604" i="16" s="1"/>
  <c r="R604" i="16"/>
  <c r="S604" i="16" s="1"/>
  <c r="M604" i="16"/>
  <c r="L604" i="16"/>
  <c r="N604" i="16" s="1"/>
  <c r="V603" i="16"/>
  <c r="S603" i="16"/>
  <c r="T603" i="16" s="1"/>
  <c r="U603" i="16" s="1"/>
  <c r="R603" i="16"/>
  <c r="M603" i="16"/>
  <c r="L603" i="16"/>
  <c r="N603" i="16" s="1"/>
  <c r="V602" i="16"/>
  <c r="T602" i="16"/>
  <c r="U602" i="16" s="1"/>
  <c r="R602" i="16"/>
  <c r="S602" i="16" s="1"/>
  <c r="N602" i="16"/>
  <c r="M602" i="16"/>
  <c r="L602" i="16"/>
  <c r="V601" i="16"/>
  <c r="T601" i="16"/>
  <c r="U601" i="16" s="1"/>
  <c r="S601" i="16"/>
  <c r="R601" i="16"/>
  <c r="N601" i="16"/>
  <c r="M601" i="16"/>
  <c r="L601" i="16"/>
  <c r="V600" i="16"/>
  <c r="T600" i="16"/>
  <c r="U600" i="16" s="1"/>
  <c r="R600" i="16"/>
  <c r="S600" i="16" s="1"/>
  <c r="N600" i="16"/>
  <c r="M600" i="16"/>
  <c r="L600" i="16"/>
  <c r="V599" i="16"/>
  <c r="S599" i="16"/>
  <c r="T599" i="16" s="1"/>
  <c r="U599" i="16" s="1"/>
  <c r="R599" i="16"/>
  <c r="M599" i="16"/>
  <c r="L599" i="16"/>
  <c r="N599" i="16" s="1"/>
  <c r="V598" i="16"/>
  <c r="T598" i="16"/>
  <c r="U598" i="16" s="1"/>
  <c r="R598" i="16"/>
  <c r="S598" i="16" s="1"/>
  <c r="M598" i="16"/>
  <c r="L598" i="16"/>
  <c r="N598" i="16" s="1"/>
  <c r="V597" i="16"/>
  <c r="T597" i="16"/>
  <c r="U597" i="16" s="1"/>
  <c r="S597" i="16"/>
  <c r="R597" i="16"/>
  <c r="N597" i="16"/>
  <c r="M597" i="16"/>
  <c r="L597" i="16"/>
  <c r="V596" i="16"/>
  <c r="R596" i="16"/>
  <c r="S596" i="16" s="1"/>
  <c r="T596" i="16" s="1"/>
  <c r="U596" i="16" s="1"/>
  <c r="N596" i="16"/>
  <c r="M596" i="16"/>
  <c r="L596" i="16"/>
  <c r="V595" i="16"/>
  <c r="S595" i="16"/>
  <c r="T595" i="16" s="1"/>
  <c r="U595" i="16" s="1"/>
  <c r="R595" i="16"/>
  <c r="M595" i="16"/>
  <c r="L595" i="16"/>
  <c r="N595" i="16" s="1"/>
  <c r="V594" i="16"/>
  <c r="T594" i="16"/>
  <c r="U594" i="16" s="1"/>
  <c r="R594" i="16"/>
  <c r="S594" i="16" s="1"/>
  <c r="N594" i="16"/>
  <c r="M594" i="16"/>
  <c r="L594" i="16"/>
  <c r="V593" i="16"/>
  <c r="T593" i="16"/>
  <c r="U593" i="16" s="1"/>
  <c r="S593" i="16"/>
  <c r="R593" i="16"/>
  <c r="N593" i="16"/>
  <c r="M593" i="16"/>
  <c r="L593" i="16"/>
  <c r="V592" i="16"/>
  <c r="R592" i="16"/>
  <c r="S592" i="16" s="1"/>
  <c r="T592" i="16" s="1"/>
  <c r="U592" i="16" s="1"/>
  <c r="M592" i="16"/>
  <c r="L592" i="16"/>
  <c r="N592" i="16" s="1"/>
  <c r="V591" i="16"/>
  <c r="S591" i="16"/>
  <c r="T591" i="16" s="1"/>
  <c r="U591" i="16" s="1"/>
  <c r="R591" i="16"/>
  <c r="M591" i="16"/>
  <c r="L591" i="16"/>
  <c r="N591" i="16" s="1"/>
  <c r="V590" i="16"/>
  <c r="T590" i="16"/>
  <c r="U590" i="16" s="1"/>
  <c r="R590" i="16"/>
  <c r="S590" i="16" s="1"/>
  <c r="M590" i="16"/>
  <c r="L590" i="16"/>
  <c r="N590" i="16" s="1"/>
  <c r="V589" i="16"/>
  <c r="T589" i="16"/>
  <c r="U589" i="16" s="1"/>
  <c r="S589" i="16"/>
  <c r="R589" i="16"/>
  <c r="N589" i="16"/>
  <c r="M589" i="16"/>
  <c r="L589" i="16"/>
  <c r="V588" i="16"/>
  <c r="T588" i="16"/>
  <c r="U588" i="16" s="1"/>
  <c r="R588" i="16"/>
  <c r="S588" i="16" s="1"/>
  <c r="N588" i="16"/>
  <c r="M588" i="16"/>
  <c r="L588" i="16"/>
  <c r="V587" i="16"/>
  <c r="S587" i="16"/>
  <c r="T587" i="16" s="1"/>
  <c r="U587" i="16" s="1"/>
  <c r="R587" i="16"/>
  <c r="M587" i="16"/>
  <c r="L587" i="16"/>
  <c r="N587" i="16" s="1"/>
  <c r="V586" i="16"/>
  <c r="T586" i="16"/>
  <c r="U586" i="16" s="1"/>
  <c r="R586" i="16"/>
  <c r="S586" i="16" s="1"/>
  <c r="N586" i="16"/>
  <c r="M586" i="16"/>
  <c r="L586" i="16"/>
  <c r="V585" i="16"/>
  <c r="T585" i="16"/>
  <c r="U585" i="16" s="1"/>
  <c r="S585" i="16"/>
  <c r="R585" i="16"/>
  <c r="N585" i="16"/>
  <c r="M585" i="16"/>
  <c r="L585" i="16"/>
  <c r="V584" i="16"/>
  <c r="T584" i="16"/>
  <c r="U584" i="16" s="1"/>
  <c r="R584" i="16"/>
  <c r="S584" i="16" s="1"/>
  <c r="M584" i="16"/>
  <c r="L584" i="16"/>
  <c r="N584" i="16" s="1"/>
  <c r="V583" i="16"/>
  <c r="S583" i="16"/>
  <c r="T583" i="16" s="1"/>
  <c r="U583" i="16" s="1"/>
  <c r="R583" i="16"/>
  <c r="M583" i="16"/>
  <c r="L583" i="16"/>
  <c r="N583" i="16" s="1"/>
  <c r="V582" i="16"/>
  <c r="T582" i="16"/>
  <c r="U582" i="16" s="1"/>
  <c r="R582" i="16"/>
  <c r="S582" i="16" s="1"/>
  <c r="M582" i="16"/>
  <c r="L582" i="16"/>
  <c r="N582" i="16" s="1"/>
  <c r="C582" i="16"/>
  <c r="C583" i="16" s="1"/>
  <c r="C584" i="16" s="1"/>
  <c r="C585" i="16" s="1"/>
  <c r="C586" i="16" s="1"/>
  <c r="C587" i="16" s="1"/>
  <c r="C588" i="16" s="1"/>
  <c r="C589" i="16" s="1"/>
  <c r="C590" i="16" s="1"/>
  <c r="C591" i="16" s="1"/>
  <c r="C592" i="16" s="1"/>
  <c r="C593" i="16" s="1"/>
  <c r="C594" i="16" s="1"/>
  <c r="C595" i="16" s="1"/>
  <c r="C596" i="16" s="1"/>
  <c r="C597" i="16" s="1"/>
  <c r="C598" i="16" s="1"/>
  <c r="C599" i="16" s="1"/>
  <c r="C600" i="16" s="1"/>
  <c r="C601" i="16" s="1"/>
  <c r="C602" i="16" s="1"/>
  <c r="C603" i="16" s="1"/>
  <c r="C604" i="16" s="1"/>
  <c r="C605" i="16" s="1"/>
  <c r="C606" i="16" s="1"/>
  <c r="C607" i="16" s="1"/>
  <c r="C608" i="16" s="1"/>
  <c r="C609" i="16" s="1"/>
  <c r="C610" i="16" s="1"/>
  <c r="C611" i="16" s="1"/>
  <c r="C612" i="16" s="1"/>
  <c r="C613" i="16" s="1"/>
  <c r="C614" i="16" s="1"/>
  <c r="C615" i="16" s="1"/>
  <c r="C616" i="16" s="1"/>
  <c r="C617" i="16" s="1"/>
  <c r="C618" i="16" s="1"/>
  <c r="C619" i="16" s="1"/>
  <c r="C620" i="16" s="1"/>
  <c r="C621" i="16" s="1"/>
  <c r="C622" i="16" s="1"/>
  <c r="C623" i="16" s="1"/>
  <c r="C624" i="16" s="1"/>
  <c r="C625" i="16" s="1"/>
  <c r="C626" i="16" s="1"/>
  <c r="C627" i="16" s="1"/>
  <c r="C628" i="16" s="1"/>
  <c r="C629" i="16" s="1"/>
  <c r="C630" i="16" s="1"/>
  <c r="C631" i="16" s="1"/>
  <c r="C632" i="16" s="1"/>
  <c r="C633" i="16" s="1"/>
  <c r="C634" i="16" s="1"/>
  <c r="C635" i="16" s="1"/>
  <c r="C636" i="16" s="1"/>
  <c r="C637" i="16" s="1"/>
  <c r="C638" i="16" s="1"/>
  <c r="C639" i="16" s="1"/>
  <c r="C640" i="16" s="1"/>
  <c r="C641" i="16" s="1"/>
  <c r="C642" i="16" s="1"/>
  <c r="C643" i="16" s="1"/>
  <c r="C644" i="16" s="1"/>
  <c r="C645" i="16" s="1"/>
  <c r="C646" i="16" s="1"/>
  <c r="C647" i="16" s="1"/>
  <c r="C648" i="16" s="1"/>
  <c r="C649" i="16" s="1"/>
  <c r="C650" i="16" s="1"/>
  <c r="C651" i="16" s="1"/>
  <c r="C652" i="16" s="1"/>
  <c r="C653" i="16" s="1"/>
  <c r="C654" i="16" s="1"/>
  <c r="C655" i="16" s="1"/>
  <c r="C656" i="16" s="1"/>
  <c r="C657" i="16" s="1"/>
  <c r="C658" i="16" s="1"/>
  <c r="C659" i="16" s="1"/>
  <c r="C660" i="16" s="1"/>
  <c r="C661" i="16" s="1"/>
  <c r="C662" i="16" s="1"/>
  <c r="C663" i="16" s="1"/>
  <c r="C664" i="16" s="1"/>
  <c r="C665" i="16" s="1"/>
  <c r="C666" i="16" s="1"/>
  <c r="C667" i="16" s="1"/>
  <c r="C668" i="16" s="1"/>
  <c r="C669" i="16" s="1"/>
  <c r="C670" i="16" s="1"/>
  <c r="C671" i="16" s="1"/>
  <c r="C672" i="16" s="1"/>
  <c r="C673" i="16" s="1"/>
  <c r="C674" i="16" s="1"/>
  <c r="C675" i="16" s="1"/>
  <c r="C676" i="16" s="1"/>
  <c r="C677" i="16" s="1"/>
  <c r="C678" i="16" s="1"/>
  <c r="C679" i="16" s="1"/>
  <c r="C680" i="16" s="1"/>
  <c r="C681" i="16" s="1"/>
  <c r="C682" i="16" s="1"/>
  <c r="C683" i="16" s="1"/>
  <c r="C684" i="16" s="1"/>
  <c r="C685" i="16" s="1"/>
  <c r="C686" i="16" s="1"/>
  <c r="C687" i="16" s="1"/>
  <c r="C688" i="16" s="1"/>
  <c r="C689" i="16" s="1"/>
  <c r="C690" i="16" s="1"/>
  <c r="C691" i="16" s="1"/>
  <c r="C692" i="16" s="1"/>
  <c r="C693" i="16" s="1"/>
  <c r="C694" i="16" s="1"/>
  <c r="C695" i="16" s="1"/>
  <c r="C696" i="16" s="1"/>
  <c r="C697" i="16" s="1"/>
  <c r="C698" i="16" s="1"/>
  <c r="C699" i="16" s="1"/>
  <c r="C700" i="16" s="1"/>
  <c r="C701" i="16" s="1"/>
  <c r="C702" i="16" s="1"/>
  <c r="C703" i="16" s="1"/>
  <c r="C704" i="16" s="1"/>
  <c r="C705" i="16" s="1"/>
  <c r="C706" i="16" s="1"/>
  <c r="C707" i="16" s="1"/>
  <c r="C708" i="16" s="1"/>
  <c r="C709" i="16" s="1"/>
  <c r="C710" i="16" s="1"/>
  <c r="C711" i="16" s="1"/>
  <c r="C712" i="16" s="1"/>
  <c r="C713" i="16" s="1"/>
  <c r="C714" i="16" s="1"/>
  <c r="C715" i="16" s="1"/>
  <c r="C716" i="16" s="1"/>
  <c r="C717" i="16" s="1"/>
  <c r="C718" i="16" s="1"/>
  <c r="C719" i="16" s="1"/>
  <c r="C720" i="16" s="1"/>
  <c r="C721" i="16" s="1"/>
  <c r="C722" i="16" s="1"/>
  <c r="C723" i="16" s="1"/>
  <c r="C724" i="16" s="1"/>
  <c r="C725" i="16" s="1"/>
  <c r="C726" i="16" s="1"/>
  <c r="C727" i="16" s="1"/>
  <c r="C728" i="16" s="1"/>
  <c r="C729" i="16" s="1"/>
  <c r="C730" i="16" s="1"/>
  <c r="C731" i="16" s="1"/>
  <c r="C732" i="16" s="1"/>
  <c r="C733" i="16" s="1"/>
  <c r="C734" i="16" s="1"/>
  <c r="C735" i="16" s="1"/>
  <c r="C736" i="16" s="1"/>
  <c r="C737" i="16" s="1"/>
  <c r="C738" i="16" s="1"/>
  <c r="C739" i="16" s="1"/>
  <c r="C740" i="16" s="1"/>
  <c r="C741" i="16" s="1"/>
  <c r="C742" i="16" s="1"/>
  <c r="C743" i="16" s="1"/>
  <c r="C744" i="16" s="1"/>
  <c r="C745" i="16" s="1"/>
  <c r="C746" i="16" s="1"/>
  <c r="C747" i="16" s="1"/>
  <c r="C748" i="16" s="1"/>
  <c r="C749" i="16" s="1"/>
  <c r="C750" i="16" s="1"/>
  <c r="C751" i="16" s="1"/>
  <c r="C752" i="16" s="1"/>
  <c r="C753" i="16" s="1"/>
  <c r="C754" i="16" s="1"/>
  <c r="C755" i="16" s="1"/>
  <c r="C756" i="16" s="1"/>
  <c r="C757" i="16" s="1"/>
  <c r="C758" i="16" s="1"/>
  <c r="C759" i="16" s="1"/>
  <c r="C760" i="16" s="1"/>
  <c r="C761" i="16" s="1"/>
  <c r="C762" i="16" s="1"/>
  <c r="C763" i="16" s="1"/>
  <c r="C764" i="16" s="1"/>
  <c r="C765" i="16" s="1"/>
  <c r="C766" i="16" s="1"/>
  <c r="C767" i="16" s="1"/>
  <c r="C768" i="16" s="1"/>
  <c r="C769" i="16" s="1"/>
  <c r="C770" i="16" s="1"/>
  <c r="C771" i="16" s="1"/>
  <c r="C772" i="16" s="1"/>
  <c r="C773" i="16" s="1"/>
  <c r="C774" i="16" s="1"/>
  <c r="C775" i="16" s="1"/>
  <c r="C776" i="16" s="1"/>
  <c r="C777" i="16" s="1"/>
  <c r="C778" i="16" s="1"/>
  <c r="C779" i="16" s="1"/>
  <c r="C780" i="16" s="1"/>
  <c r="C781" i="16" s="1"/>
  <c r="C782" i="16" s="1"/>
  <c r="C783" i="16" s="1"/>
  <c r="C784" i="16" s="1"/>
  <c r="C785" i="16" s="1"/>
  <c r="C786" i="16" s="1"/>
  <c r="C787" i="16" s="1"/>
  <c r="C788" i="16" s="1"/>
  <c r="C789" i="16" s="1"/>
  <c r="C790" i="16" s="1"/>
  <c r="C791" i="16" s="1"/>
  <c r="C792" i="16" s="1"/>
  <c r="C793" i="16" s="1"/>
  <c r="C794" i="16" s="1"/>
  <c r="V581" i="16"/>
  <c r="T581" i="16"/>
  <c r="U581" i="16" s="1"/>
  <c r="S581" i="16"/>
  <c r="R581" i="16"/>
  <c r="N581" i="16"/>
  <c r="M581" i="16"/>
  <c r="L581" i="16"/>
  <c r="V580" i="16"/>
  <c r="R580" i="16"/>
  <c r="S580" i="16" s="1"/>
  <c r="T580" i="16" s="1"/>
  <c r="U580" i="16" s="1"/>
  <c r="M580" i="16"/>
  <c r="L580" i="16"/>
  <c r="N580" i="16" s="1"/>
  <c r="V579" i="16"/>
  <c r="S579" i="16"/>
  <c r="T579" i="16" s="1"/>
  <c r="U579" i="16" s="1"/>
  <c r="R579" i="16"/>
  <c r="M579" i="16"/>
  <c r="L579" i="16"/>
  <c r="N579" i="16" s="1"/>
  <c r="V578" i="16"/>
  <c r="T578" i="16"/>
  <c r="U578" i="16" s="1"/>
  <c r="R578" i="16"/>
  <c r="S578" i="16" s="1"/>
  <c r="N578" i="16"/>
  <c r="M578" i="16"/>
  <c r="L578" i="16"/>
  <c r="C578" i="16"/>
  <c r="C579" i="16" s="1"/>
  <c r="C580" i="16" s="1"/>
  <c r="C581" i="16" s="1"/>
  <c r="V577" i="16"/>
  <c r="T577" i="16"/>
  <c r="U577" i="16" s="1"/>
  <c r="S577" i="16"/>
  <c r="R577" i="16"/>
  <c r="N577" i="16"/>
  <c r="M577" i="16"/>
  <c r="L577" i="16"/>
  <c r="C577" i="16"/>
  <c r="V576" i="16"/>
  <c r="T576" i="16"/>
  <c r="U576" i="16" s="1"/>
  <c r="R576" i="16"/>
  <c r="S576" i="16" s="1"/>
  <c r="M576" i="16"/>
  <c r="L576" i="16"/>
  <c r="N576" i="16" s="1"/>
  <c r="V575" i="16"/>
  <c r="S575" i="16"/>
  <c r="T575" i="16" s="1"/>
  <c r="U575" i="16" s="1"/>
  <c r="R575" i="16"/>
  <c r="M575" i="16"/>
  <c r="L575" i="16"/>
  <c r="N575" i="16" s="1"/>
  <c r="V574" i="16"/>
  <c r="T574" i="16"/>
  <c r="U574" i="16" s="1"/>
  <c r="R574" i="16"/>
  <c r="S574" i="16" s="1"/>
  <c r="M574" i="16"/>
  <c r="L574" i="16"/>
  <c r="N574" i="16" s="1"/>
  <c r="V573" i="16"/>
  <c r="T573" i="16"/>
  <c r="U573" i="16" s="1"/>
  <c r="S573" i="16"/>
  <c r="R573" i="16"/>
  <c r="N573" i="16"/>
  <c r="M573" i="16"/>
  <c r="L573" i="16"/>
  <c r="V572" i="16"/>
  <c r="R572" i="16"/>
  <c r="S572" i="16" s="1"/>
  <c r="T572" i="16" s="1"/>
  <c r="U572" i="16" s="1"/>
  <c r="M572" i="16"/>
  <c r="L572" i="16"/>
  <c r="N572" i="16" s="1"/>
  <c r="V571" i="16"/>
  <c r="S571" i="16"/>
  <c r="T571" i="16" s="1"/>
  <c r="U571" i="16" s="1"/>
  <c r="R571" i="16"/>
  <c r="M571" i="16"/>
  <c r="L571" i="16"/>
  <c r="N571" i="16" s="1"/>
  <c r="V570" i="16"/>
  <c r="T570" i="16"/>
  <c r="U570" i="16" s="1"/>
  <c r="R570" i="16"/>
  <c r="S570" i="16" s="1"/>
  <c r="N570" i="16"/>
  <c r="M570" i="16"/>
  <c r="L570" i="16"/>
  <c r="V569" i="16"/>
  <c r="T569" i="16"/>
  <c r="U569" i="16" s="1"/>
  <c r="S569" i="16"/>
  <c r="R569" i="16"/>
  <c r="N569" i="16"/>
  <c r="M569" i="16"/>
  <c r="L569" i="16"/>
  <c r="V568" i="16"/>
  <c r="R568" i="16"/>
  <c r="S568" i="16" s="1"/>
  <c r="T568" i="16" s="1"/>
  <c r="U568" i="16" s="1"/>
  <c r="N568" i="16"/>
  <c r="M568" i="16"/>
  <c r="L568" i="16"/>
  <c r="V567" i="16"/>
  <c r="S567" i="16"/>
  <c r="T567" i="16" s="1"/>
  <c r="U567" i="16" s="1"/>
  <c r="R567" i="16"/>
  <c r="M567" i="16"/>
  <c r="L567" i="16"/>
  <c r="N567" i="16" s="1"/>
  <c r="V566" i="16"/>
  <c r="T566" i="16"/>
  <c r="U566" i="16" s="1"/>
  <c r="R566" i="16"/>
  <c r="S566" i="16" s="1"/>
  <c r="M566" i="16"/>
  <c r="L566" i="16"/>
  <c r="N566" i="16" s="1"/>
  <c r="V565" i="16"/>
  <c r="T565" i="16"/>
  <c r="U565" i="16" s="1"/>
  <c r="S565" i="16"/>
  <c r="R565" i="16"/>
  <c r="N565" i="16"/>
  <c r="M565" i="16"/>
  <c r="L565" i="16"/>
  <c r="V564" i="16"/>
  <c r="T564" i="16"/>
  <c r="U564" i="16" s="1"/>
  <c r="R564" i="16"/>
  <c r="S564" i="16" s="1"/>
  <c r="M564" i="16"/>
  <c r="L564" i="16"/>
  <c r="N564" i="16" s="1"/>
  <c r="V563" i="16"/>
  <c r="S563" i="16"/>
  <c r="T563" i="16" s="1"/>
  <c r="U563" i="16" s="1"/>
  <c r="R563" i="16"/>
  <c r="M563" i="16"/>
  <c r="L563" i="16"/>
  <c r="N563" i="16" s="1"/>
  <c r="V562" i="16"/>
  <c r="T562" i="16"/>
  <c r="U562" i="16" s="1"/>
  <c r="R562" i="16"/>
  <c r="S562" i="16" s="1"/>
  <c r="N562" i="16"/>
  <c r="M562" i="16"/>
  <c r="L562" i="16"/>
  <c r="V561" i="16"/>
  <c r="T561" i="16"/>
  <c r="U561" i="16" s="1"/>
  <c r="S561" i="16"/>
  <c r="R561" i="16"/>
  <c r="N561" i="16"/>
  <c r="M561" i="16"/>
  <c r="L561" i="16"/>
  <c r="V560" i="16"/>
  <c r="T560" i="16"/>
  <c r="U560" i="16" s="1"/>
  <c r="R560" i="16"/>
  <c r="S560" i="16" s="1"/>
  <c r="N560" i="16"/>
  <c r="M560" i="16"/>
  <c r="L560" i="16"/>
  <c r="V559" i="16"/>
  <c r="S559" i="16"/>
  <c r="T559" i="16" s="1"/>
  <c r="U559" i="16" s="1"/>
  <c r="R559" i="16"/>
  <c r="M559" i="16"/>
  <c r="L559" i="16"/>
  <c r="N559" i="16" s="1"/>
  <c r="V558" i="16"/>
  <c r="T558" i="16"/>
  <c r="U558" i="16" s="1"/>
  <c r="R558" i="16"/>
  <c r="S558" i="16" s="1"/>
  <c r="M558" i="16"/>
  <c r="L558" i="16"/>
  <c r="N558" i="16" s="1"/>
  <c r="V557" i="16"/>
  <c r="T557" i="16"/>
  <c r="U557" i="16" s="1"/>
  <c r="S557" i="16"/>
  <c r="R557" i="16"/>
  <c r="N557" i="16"/>
  <c r="M557" i="16"/>
  <c r="L557" i="16"/>
  <c r="V556" i="16"/>
  <c r="R556" i="16"/>
  <c r="S556" i="16" s="1"/>
  <c r="T556" i="16" s="1"/>
  <c r="U556" i="16" s="1"/>
  <c r="N556" i="16"/>
  <c r="M556" i="16"/>
  <c r="L556" i="16"/>
  <c r="V555" i="16"/>
  <c r="S555" i="16"/>
  <c r="T555" i="16" s="1"/>
  <c r="U555" i="16" s="1"/>
  <c r="R555" i="16"/>
  <c r="M555" i="16"/>
  <c r="L555" i="16"/>
  <c r="N555" i="16" s="1"/>
  <c r="V554" i="16"/>
  <c r="T554" i="16"/>
  <c r="U554" i="16" s="1"/>
  <c r="R554" i="16"/>
  <c r="S554" i="16" s="1"/>
  <c r="N554" i="16"/>
  <c r="M554" i="16"/>
  <c r="L554" i="16"/>
  <c r="V553" i="16"/>
  <c r="T553" i="16"/>
  <c r="U553" i="16" s="1"/>
  <c r="S553" i="16"/>
  <c r="R553" i="16"/>
  <c r="N553" i="16"/>
  <c r="M553" i="16"/>
  <c r="L553" i="16"/>
  <c r="V552" i="16"/>
  <c r="R552" i="16"/>
  <c r="S552" i="16" s="1"/>
  <c r="T552" i="16" s="1"/>
  <c r="U552" i="16" s="1"/>
  <c r="M552" i="16"/>
  <c r="L552" i="16"/>
  <c r="N552" i="16" s="1"/>
  <c r="V551" i="16"/>
  <c r="S551" i="16"/>
  <c r="T551" i="16" s="1"/>
  <c r="U551" i="16" s="1"/>
  <c r="R551" i="16"/>
  <c r="M551" i="16"/>
  <c r="L551" i="16"/>
  <c r="N551" i="16" s="1"/>
  <c r="V550" i="16"/>
  <c r="T550" i="16"/>
  <c r="U550" i="16" s="1"/>
  <c r="R550" i="16"/>
  <c r="S550" i="16" s="1"/>
  <c r="M550" i="16"/>
  <c r="L550" i="16"/>
  <c r="N550" i="16" s="1"/>
  <c r="V549" i="16"/>
  <c r="T549" i="16"/>
  <c r="U549" i="16" s="1"/>
  <c r="S549" i="16"/>
  <c r="R549" i="16"/>
  <c r="N549" i="16"/>
  <c r="M549" i="16"/>
  <c r="L549" i="16"/>
  <c r="V548" i="16"/>
  <c r="T548" i="16"/>
  <c r="U548" i="16" s="1"/>
  <c r="R548" i="16"/>
  <c r="S548" i="16" s="1"/>
  <c r="N548" i="16"/>
  <c r="M548" i="16"/>
  <c r="L548" i="16"/>
  <c r="V547" i="16"/>
  <c r="S547" i="16"/>
  <c r="T547" i="16" s="1"/>
  <c r="U547" i="16" s="1"/>
  <c r="R547" i="16"/>
  <c r="M547" i="16"/>
  <c r="L547" i="16"/>
  <c r="N547" i="16" s="1"/>
  <c r="V546" i="16"/>
  <c r="T546" i="16"/>
  <c r="U546" i="16" s="1"/>
  <c r="R546" i="16"/>
  <c r="S546" i="16" s="1"/>
  <c r="N546" i="16"/>
  <c r="M546" i="16"/>
  <c r="L546" i="16"/>
  <c r="V545" i="16"/>
  <c r="T545" i="16"/>
  <c r="U545" i="16" s="1"/>
  <c r="S545" i="16"/>
  <c r="R545" i="16"/>
  <c r="N545" i="16"/>
  <c r="M545" i="16"/>
  <c r="L545" i="16"/>
  <c r="V544" i="16"/>
  <c r="T544" i="16"/>
  <c r="U544" i="16" s="1"/>
  <c r="R544" i="16"/>
  <c r="S544" i="16" s="1"/>
  <c r="M544" i="16"/>
  <c r="L544" i="16"/>
  <c r="N544" i="16" s="1"/>
  <c r="V543" i="16"/>
  <c r="S543" i="16"/>
  <c r="T543" i="16" s="1"/>
  <c r="U543" i="16" s="1"/>
  <c r="R543" i="16"/>
  <c r="M543" i="16"/>
  <c r="L543" i="16"/>
  <c r="N543" i="16" s="1"/>
  <c r="V542" i="16"/>
  <c r="T542" i="16"/>
  <c r="U542" i="16" s="1"/>
  <c r="R542" i="16"/>
  <c r="S542" i="16" s="1"/>
  <c r="M542" i="16"/>
  <c r="L542" i="16"/>
  <c r="N542" i="16" s="1"/>
  <c r="V541" i="16"/>
  <c r="T541" i="16"/>
  <c r="U541" i="16" s="1"/>
  <c r="S541" i="16"/>
  <c r="R541" i="16"/>
  <c r="N541" i="16"/>
  <c r="M541" i="16"/>
  <c r="L541" i="16"/>
  <c r="V540" i="16"/>
  <c r="R540" i="16"/>
  <c r="S540" i="16" s="1"/>
  <c r="T540" i="16" s="1"/>
  <c r="U540" i="16" s="1"/>
  <c r="M540" i="16"/>
  <c r="L540" i="16"/>
  <c r="N540" i="16" s="1"/>
  <c r="V539" i="16"/>
  <c r="S539" i="16"/>
  <c r="T539" i="16" s="1"/>
  <c r="U539" i="16" s="1"/>
  <c r="R539" i="16"/>
  <c r="M539" i="16"/>
  <c r="L539" i="16"/>
  <c r="N539" i="16" s="1"/>
  <c r="V538" i="16"/>
  <c r="T538" i="16"/>
  <c r="U538" i="16" s="1"/>
  <c r="R538" i="16"/>
  <c r="S538" i="16" s="1"/>
  <c r="N538" i="16"/>
  <c r="M538" i="16"/>
  <c r="L538" i="16"/>
  <c r="V537" i="16"/>
  <c r="T537" i="16"/>
  <c r="U537" i="16" s="1"/>
  <c r="S537" i="16"/>
  <c r="R537" i="16"/>
  <c r="N537" i="16"/>
  <c r="M537" i="16"/>
  <c r="L537" i="16"/>
  <c r="V536" i="16"/>
  <c r="R536" i="16"/>
  <c r="S536" i="16" s="1"/>
  <c r="T536" i="16" s="1"/>
  <c r="U536" i="16" s="1"/>
  <c r="N536" i="16"/>
  <c r="M536" i="16"/>
  <c r="L536" i="16"/>
  <c r="V535" i="16"/>
  <c r="S535" i="16"/>
  <c r="T535" i="16" s="1"/>
  <c r="U535" i="16" s="1"/>
  <c r="R535" i="16"/>
  <c r="M535" i="16"/>
  <c r="L535" i="16"/>
  <c r="N535" i="16" s="1"/>
  <c r="V534" i="16"/>
  <c r="T534" i="16"/>
  <c r="U534" i="16" s="1"/>
  <c r="R534" i="16"/>
  <c r="S534" i="16" s="1"/>
  <c r="M534" i="16"/>
  <c r="L534" i="16"/>
  <c r="N534" i="16" s="1"/>
  <c r="V533" i="16"/>
  <c r="T533" i="16"/>
  <c r="U533" i="16" s="1"/>
  <c r="S533" i="16"/>
  <c r="R533" i="16"/>
  <c r="N533" i="16"/>
  <c r="M533" i="16"/>
  <c r="L533" i="16"/>
  <c r="V532" i="16"/>
  <c r="T532" i="16"/>
  <c r="U532" i="16" s="1"/>
  <c r="R532" i="16"/>
  <c r="S532" i="16" s="1"/>
  <c r="M532" i="16"/>
  <c r="L532" i="16"/>
  <c r="N532" i="16" s="1"/>
  <c r="V531" i="16"/>
  <c r="S531" i="16"/>
  <c r="T531" i="16" s="1"/>
  <c r="U531" i="16" s="1"/>
  <c r="R531" i="16"/>
  <c r="M531" i="16"/>
  <c r="L531" i="16"/>
  <c r="N531" i="16" s="1"/>
  <c r="V530" i="16"/>
  <c r="T530" i="16"/>
  <c r="U530" i="16" s="1"/>
  <c r="R530" i="16"/>
  <c r="S530" i="16" s="1"/>
  <c r="N530" i="16"/>
  <c r="M530" i="16"/>
  <c r="L530" i="16"/>
  <c r="V529" i="16"/>
  <c r="T529" i="16"/>
  <c r="U529" i="16" s="1"/>
  <c r="S529" i="16"/>
  <c r="R529" i="16"/>
  <c r="N529" i="16"/>
  <c r="M529" i="16"/>
  <c r="L529" i="16"/>
  <c r="V528" i="16"/>
  <c r="T528" i="16"/>
  <c r="U528" i="16" s="1"/>
  <c r="R528" i="16"/>
  <c r="S528" i="16" s="1"/>
  <c r="N528" i="16"/>
  <c r="M528" i="16"/>
  <c r="L528" i="16"/>
  <c r="V527" i="16"/>
  <c r="S527" i="16"/>
  <c r="T527" i="16" s="1"/>
  <c r="U527" i="16" s="1"/>
  <c r="R527" i="16"/>
  <c r="M527" i="16"/>
  <c r="L527" i="16"/>
  <c r="N527" i="16" s="1"/>
  <c r="V526" i="16"/>
  <c r="T526" i="16"/>
  <c r="U526" i="16" s="1"/>
  <c r="R526" i="16"/>
  <c r="S526" i="16" s="1"/>
  <c r="M526" i="16"/>
  <c r="L526" i="16"/>
  <c r="N526" i="16" s="1"/>
  <c r="V525" i="16"/>
  <c r="T525" i="16"/>
  <c r="U525" i="16" s="1"/>
  <c r="S525" i="16"/>
  <c r="R525" i="16"/>
  <c r="N525" i="16"/>
  <c r="M525" i="16"/>
  <c r="L525" i="16"/>
  <c r="V524" i="16"/>
  <c r="R524" i="16"/>
  <c r="S524" i="16" s="1"/>
  <c r="T524" i="16" s="1"/>
  <c r="U524" i="16" s="1"/>
  <c r="N524" i="16"/>
  <c r="M524" i="16"/>
  <c r="L524" i="16"/>
  <c r="V523" i="16"/>
  <c r="S523" i="16"/>
  <c r="T523" i="16" s="1"/>
  <c r="U523" i="16" s="1"/>
  <c r="R523" i="16"/>
  <c r="M523" i="16"/>
  <c r="L523" i="16"/>
  <c r="N523" i="16" s="1"/>
  <c r="V522" i="16"/>
  <c r="T522" i="16"/>
  <c r="U522" i="16" s="1"/>
  <c r="R522" i="16"/>
  <c r="S522" i="16" s="1"/>
  <c r="N522" i="16"/>
  <c r="M522" i="16"/>
  <c r="L522" i="16"/>
  <c r="V521" i="16"/>
  <c r="T521" i="16"/>
  <c r="U521" i="16" s="1"/>
  <c r="S521" i="16"/>
  <c r="R521" i="16"/>
  <c r="N521" i="16"/>
  <c r="M521" i="16"/>
  <c r="L521" i="16"/>
  <c r="V520" i="16"/>
  <c r="R520" i="16"/>
  <c r="S520" i="16" s="1"/>
  <c r="T520" i="16" s="1"/>
  <c r="U520" i="16" s="1"/>
  <c r="M520" i="16"/>
  <c r="L520" i="16"/>
  <c r="N520" i="16" s="1"/>
  <c r="V519" i="16"/>
  <c r="S519" i="16"/>
  <c r="T519" i="16" s="1"/>
  <c r="U519" i="16" s="1"/>
  <c r="R519" i="16"/>
  <c r="M519" i="16"/>
  <c r="L519" i="16"/>
  <c r="N519" i="16" s="1"/>
  <c r="V518" i="16"/>
  <c r="T518" i="16"/>
  <c r="U518" i="16" s="1"/>
  <c r="R518" i="16"/>
  <c r="S518" i="16" s="1"/>
  <c r="M518" i="16"/>
  <c r="L518" i="16"/>
  <c r="N518" i="16" s="1"/>
  <c r="V517" i="16"/>
  <c r="T517" i="16"/>
  <c r="U517" i="16" s="1"/>
  <c r="S517" i="16"/>
  <c r="R517" i="16"/>
  <c r="N517" i="16"/>
  <c r="M517" i="16"/>
  <c r="L517" i="16"/>
  <c r="V516" i="16"/>
  <c r="T516" i="16"/>
  <c r="U516" i="16" s="1"/>
  <c r="R516" i="16"/>
  <c r="S516" i="16" s="1"/>
  <c r="N516" i="16"/>
  <c r="M516" i="16"/>
  <c r="L516" i="16"/>
  <c r="V515" i="16"/>
  <c r="S515" i="16"/>
  <c r="T515" i="16" s="1"/>
  <c r="U515" i="16" s="1"/>
  <c r="R515" i="16"/>
  <c r="M515" i="16"/>
  <c r="L515" i="16"/>
  <c r="N515" i="16" s="1"/>
  <c r="V514" i="16"/>
  <c r="T514" i="16"/>
  <c r="U514" i="16" s="1"/>
  <c r="R514" i="16"/>
  <c r="S514" i="16" s="1"/>
  <c r="N514" i="16"/>
  <c r="M514" i="16"/>
  <c r="L514" i="16"/>
  <c r="C514" i="16"/>
  <c r="C515" i="16" s="1"/>
  <c r="C516" i="16" s="1"/>
  <c r="C517" i="16" s="1"/>
  <c r="C518" i="16" s="1"/>
  <c r="C519" i="16" s="1"/>
  <c r="C520" i="16" s="1"/>
  <c r="C521" i="16" s="1"/>
  <c r="C522" i="16" s="1"/>
  <c r="C523" i="16" s="1"/>
  <c r="C524" i="16" s="1"/>
  <c r="C525" i="16" s="1"/>
  <c r="C526" i="16" s="1"/>
  <c r="C527" i="16" s="1"/>
  <c r="C528" i="16" s="1"/>
  <c r="C529" i="16" s="1"/>
  <c r="C530" i="16" s="1"/>
  <c r="C531" i="16" s="1"/>
  <c r="C532" i="16" s="1"/>
  <c r="C533" i="16" s="1"/>
  <c r="C534" i="16" s="1"/>
  <c r="C535" i="16" s="1"/>
  <c r="C536" i="16" s="1"/>
  <c r="C537" i="16" s="1"/>
  <c r="C538" i="16" s="1"/>
  <c r="C539" i="16" s="1"/>
  <c r="C540" i="16" s="1"/>
  <c r="C541" i="16" s="1"/>
  <c r="C542" i="16" s="1"/>
  <c r="C543" i="16" s="1"/>
  <c r="C544" i="16" s="1"/>
  <c r="C545" i="16" s="1"/>
  <c r="C546" i="16" s="1"/>
  <c r="C547" i="16" s="1"/>
  <c r="C548" i="16" s="1"/>
  <c r="C549" i="16" s="1"/>
  <c r="C550" i="16" s="1"/>
  <c r="C551" i="16" s="1"/>
  <c r="C552" i="16" s="1"/>
  <c r="C553" i="16" s="1"/>
  <c r="C554" i="16" s="1"/>
  <c r="C555" i="16" s="1"/>
  <c r="C556" i="16" s="1"/>
  <c r="C557" i="16" s="1"/>
  <c r="C558" i="16" s="1"/>
  <c r="C559" i="16" s="1"/>
  <c r="C560" i="16" s="1"/>
  <c r="C561" i="16" s="1"/>
  <c r="C562" i="16" s="1"/>
  <c r="C563" i="16" s="1"/>
  <c r="C564" i="16" s="1"/>
  <c r="C565" i="16" s="1"/>
  <c r="C566" i="16" s="1"/>
  <c r="C567" i="16" s="1"/>
  <c r="C568" i="16" s="1"/>
  <c r="C569" i="16" s="1"/>
  <c r="C570" i="16" s="1"/>
  <c r="C571" i="16" s="1"/>
  <c r="C572" i="16" s="1"/>
  <c r="C573" i="16" s="1"/>
  <c r="C574" i="16" s="1"/>
  <c r="C575" i="16" s="1"/>
  <c r="C576" i="16" s="1"/>
  <c r="V513" i="16"/>
  <c r="T513" i="16"/>
  <c r="U513" i="16" s="1"/>
  <c r="S513" i="16"/>
  <c r="R513" i="16"/>
  <c r="N513" i="16"/>
  <c r="M513" i="16"/>
  <c r="L513" i="16"/>
  <c r="C513" i="16"/>
  <c r="V512" i="16"/>
  <c r="R512" i="16"/>
  <c r="S512" i="16" s="1"/>
  <c r="T512" i="16" s="1"/>
  <c r="U512" i="16" s="1"/>
  <c r="M512" i="16"/>
  <c r="L512" i="16"/>
  <c r="N512" i="16" s="1"/>
  <c r="C512" i="16"/>
  <c r="V511" i="16"/>
  <c r="U511" i="16"/>
  <c r="R511" i="16"/>
  <c r="S511" i="16" s="1"/>
  <c r="T511" i="16" s="1"/>
  <c r="M511" i="16"/>
  <c r="L511" i="16"/>
  <c r="N511" i="16" s="1"/>
  <c r="V510" i="16"/>
  <c r="R510" i="16"/>
  <c r="S510" i="16" s="1"/>
  <c r="T510" i="16" s="1"/>
  <c r="U510" i="16" s="1"/>
  <c r="M510" i="16"/>
  <c r="L510" i="16"/>
  <c r="N510" i="16" s="1"/>
  <c r="V509" i="16"/>
  <c r="S509" i="16"/>
  <c r="T509" i="16" s="1"/>
  <c r="U509" i="16" s="1"/>
  <c r="R509" i="16"/>
  <c r="N509" i="16"/>
  <c r="M509" i="16"/>
  <c r="L509" i="16"/>
  <c r="V508" i="16"/>
  <c r="S508" i="16"/>
  <c r="T508" i="16" s="1"/>
  <c r="U508" i="16" s="1"/>
  <c r="R508" i="16"/>
  <c r="N508" i="16"/>
  <c r="M508" i="16"/>
  <c r="L508" i="16"/>
  <c r="V507" i="16"/>
  <c r="U507" i="16"/>
  <c r="R507" i="16"/>
  <c r="S507" i="16" s="1"/>
  <c r="T507" i="16" s="1"/>
  <c r="M507" i="16"/>
  <c r="L507" i="16"/>
  <c r="N507" i="16" s="1"/>
  <c r="V506" i="16"/>
  <c r="R506" i="16"/>
  <c r="S506" i="16" s="1"/>
  <c r="T506" i="16" s="1"/>
  <c r="U506" i="16" s="1"/>
  <c r="M506" i="16"/>
  <c r="L506" i="16"/>
  <c r="N506" i="16" s="1"/>
  <c r="V505" i="16"/>
  <c r="S505" i="16"/>
  <c r="T505" i="16" s="1"/>
  <c r="U505" i="16" s="1"/>
  <c r="R505" i="16"/>
  <c r="N505" i="16"/>
  <c r="M505" i="16"/>
  <c r="L505" i="16"/>
  <c r="V504" i="16"/>
  <c r="S504" i="16"/>
  <c r="T504" i="16" s="1"/>
  <c r="U504" i="16" s="1"/>
  <c r="R504" i="16"/>
  <c r="M504" i="16"/>
  <c r="L504" i="16"/>
  <c r="N504" i="16" s="1"/>
  <c r="V503" i="16"/>
  <c r="R503" i="16"/>
  <c r="S503" i="16" s="1"/>
  <c r="T503" i="16" s="1"/>
  <c r="U503" i="16" s="1"/>
  <c r="M503" i="16"/>
  <c r="L503" i="16"/>
  <c r="N503" i="16" s="1"/>
  <c r="V502" i="16"/>
  <c r="U502" i="16"/>
  <c r="R502" i="16"/>
  <c r="S502" i="16" s="1"/>
  <c r="T502" i="16" s="1"/>
  <c r="M502" i="16"/>
  <c r="L502" i="16"/>
  <c r="N502" i="16" s="1"/>
  <c r="V501" i="16"/>
  <c r="U501" i="16"/>
  <c r="S501" i="16"/>
  <c r="T501" i="16" s="1"/>
  <c r="R501" i="16"/>
  <c r="N501" i="16"/>
  <c r="M501" i="16"/>
  <c r="L501" i="16"/>
  <c r="V500" i="16"/>
  <c r="S500" i="16"/>
  <c r="T500" i="16" s="1"/>
  <c r="U500" i="16" s="1"/>
  <c r="R500" i="16"/>
  <c r="N500" i="16"/>
  <c r="M500" i="16"/>
  <c r="L500" i="16"/>
  <c r="V499" i="16"/>
  <c r="R499" i="16"/>
  <c r="S499" i="16" s="1"/>
  <c r="T499" i="16" s="1"/>
  <c r="U499" i="16" s="1"/>
  <c r="M499" i="16"/>
  <c r="L499" i="16"/>
  <c r="N499" i="16" s="1"/>
  <c r="V498" i="16"/>
  <c r="U498" i="16"/>
  <c r="R498" i="16"/>
  <c r="S498" i="16" s="1"/>
  <c r="T498" i="16" s="1"/>
  <c r="M498" i="16"/>
  <c r="L498" i="16"/>
  <c r="N498" i="16" s="1"/>
  <c r="V497" i="16"/>
  <c r="U497" i="16"/>
  <c r="S497" i="16"/>
  <c r="T497" i="16" s="1"/>
  <c r="R497" i="16"/>
  <c r="N497" i="16"/>
  <c r="M497" i="16"/>
  <c r="L497" i="16"/>
  <c r="V496" i="16"/>
  <c r="S496" i="16"/>
  <c r="T496" i="16" s="1"/>
  <c r="U496" i="16" s="1"/>
  <c r="R496" i="16"/>
  <c r="M496" i="16"/>
  <c r="L496" i="16"/>
  <c r="N496" i="16" s="1"/>
  <c r="V495" i="16"/>
  <c r="U495" i="16"/>
  <c r="R495" i="16"/>
  <c r="S495" i="16" s="1"/>
  <c r="T495" i="16" s="1"/>
  <c r="M495" i="16"/>
  <c r="L495" i="16"/>
  <c r="N495" i="16" s="1"/>
  <c r="V494" i="16"/>
  <c r="R494" i="16"/>
  <c r="S494" i="16" s="1"/>
  <c r="T494" i="16" s="1"/>
  <c r="U494" i="16" s="1"/>
  <c r="N494" i="16"/>
  <c r="M494" i="16"/>
  <c r="L494" i="16"/>
  <c r="V493" i="16"/>
  <c r="S493" i="16"/>
  <c r="T493" i="16" s="1"/>
  <c r="U493" i="16" s="1"/>
  <c r="R493" i="16"/>
  <c r="N493" i="16"/>
  <c r="M493" i="16"/>
  <c r="L493" i="16"/>
  <c r="V492" i="16"/>
  <c r="S492" i="16"/>
  <c r="T492" i="16" s="1"/>
  <c r="U492" i="16" s="1"/>
  <c r="R492" i="16"/>
  <c r="N492" i="16"/>
  <c r="M492" i="16"/>
  <c r="L492" i="16"/>
  <c r="V491" i="16"/>
  <c r="U491" i="16"/>
  <c r="R491" i="16"/>
  <c r="S491" i="16" s="1"/>
  <c r="T491" i="16" s="1"/>
  <c r="M491" i="16"/>
  <c r="L491" i="16"/>
  <c r="N491" i="16" s="1"/>
  <c r="V490" i="16"/>
  <c r="R490" i="16"/>
  <c r="S490" i="16" s="1"/>
  <c r="T490" i="16" s="1"/>
  <c r="U490" i="16" s="1"/>
  <c r="N490" i="16"/>
  <c r="M490" i="16"/>
  <c r="L490" i="16"/>
  <c r="V489" i="16"/>
  <c r="S489" i="16"/>
  <c r="T489" i="16" s="1"/>
  <c r="U489" i="16" s="1"/>
  <c r="R489" i="16"/>
  <c r="N489" i="16"/>
  <c r="M489" i="16"/>
  <c r="L489" i="16"/>
  <c r="V488" i="16"/>
  <c r="S488" i="16"/>
  <c r="T488" i="16" s="1"/>
  <c r="U488" i="16" s="1"/>
  <c r="R488" i="16"/>
  <c r="M488" i="16"/>
  <c r="L488" i="16"/>
  <c r="N488" i="16" s="1"/>
  <c r="V487" i="16"/>
  <c r="R487" i="16"/>
  <c r="S487" i="16" s="1"/>
  <c r="T487" i="16" s="1"/>
  <c r="U487" i="16" s="1"/>
  <c r="M487" i="16"/>
  <c r="L487" i="16"/>
  <c r="N487" i="16" s="1"/>
  <c r="V486" i="16"/>
  <c r="U486" i="16"/>
  <c r="R486" i="16"/>
  <c r="S486" i="16" s="1"/>
  <c r="T486" i="16" s="1"/>
  <c r="N486" i="16"/>
  <c r="M486" i="16"/>
  <c r="L486" i="16"/>
  <c r="V485" i="16"/>
  <c r="U485" i="16"/>
  <c r="S485" i="16"/>
  <c r="T485" i="16" s="1"/>
  <c r="R485" i="16"/>
  <c r="N485" i="16"/>
  <c r="M485" i="16"/>
  <c r="L485" i="16"/>
  <c r="V484" i="16"/>
  <c r="S484" i="16"/>
  <c r="T484" i="16" s="1"/>
  <c r="U484" i="16" s="1"/>
  <c r="R484" i="16"/>
  <c r="N484" i="16"/>
  <c r="M484" i="16"/>
  <c r="L484" i="16"/>
  <c r="V483" i="16"/>
  <c r="R483" i="16"/>
  <c r="S483" i="16" s="1"/>
  <c r="T483" i="16" s="1"/>
  <c r="U483" i="16" s="1"/>
  <c r="M483" i="16"/>
  <c r="L483" i="16"/>
  <c r="N483" i="16" s="1"/>
  <c r="C483" i="16"/>
  <c r="C484" i="16" s="1"/>
  <c r="C485" i="16" s="1"/>
  <c r="C486" i="16" s="1"/>
  <c r="C487" i="16" s="1"/>
  <c r="C488" i="16" s="1"/>
  <c r="C489" i="16" s="1"/>
  <c r="C490" i="16" s="1"/>
  <c r="C491" i="16" s="1"/>
  <c r="C492" i="16" s="1"/>
  <c r="C493" i="16" s="1"/>
  <c r="C494" i="16" s="1"/>
  <c r="C495" i="16" s="1"/>
  <c r="C496" i="16" s="1"/>
  <c r="C497" i="16" s="1"/>
  <c r="C498" i="16" s="1"/>
  <c r="C499" i="16" s="1"/>
  <c r="C500" i="16" s="1"/>
  <c r="C501" i="16" s="1"/>
  <c r="C502" i="16" s="1"/>
  <c r="C503" i="16" s="1"/>
  <c r="C504" i="16" s="1"/>
  <c r="C505" i="16" s="1"/>
  <c r="C506" i="16" s="1"/>
  <c r="C507" i="16" s="1"/>
  <c r="C508" i="16" s="1"/>
  <c r="C509" i="16" s="1"/>
  <c r="C510" i="16" s="1"/>
  <c r="C511" i="16" s="1"/>
  <c r="V482" i="16"/>
  <c r="U482" i="16"/>
  <c r="R482" i="16"/>
  <c r="S482" i="16" s="1"/>
  <c r="T482" i="16" s="1"/>
  <c r="N482" i="16"/>
  <c r="M482" i="16"/>
  <c r="L482" i="16"/>
  <c r="V481" i="16"/>
  <c r="U481" i="16"/>
  <c r="S481" i="16"/>
  <c r="T481" i="16" s="1"/>
  <c r="R481" i="16"/>
  <c r="N481" i="16"/>
  <c r="M481" i="16"/>
  <c r="L481" i="16"/>
  <c r="C481" i="16"/>
  <c r="C482" i="16" s="1"/>
  <c r="V480" i="16"/>
  <c r="S480" i="16"/>
  <c r="T480" i="16" s="1"/>
  <c r="U480" i="16" s="1"/>
  <c r="R480" i="16"/>
  <c r="M480" i="16"/>
  <c r="L480" i="16"/>
  <c r="N480" i="16" s="1"/>
  <c r="V479" i="16"/>
  <c r="U479" i="16"/>
  <c r="R479" i="16"/>
  <c r="S479" i="16" s="1"/>
  <c r="T479" i="16" s="1"/>
  <c r="M479" i="16"/>
  <c r="L479" i="16"/>
  <c r="N479" i="16" s="1"/>
  <c r="V478" i="16"/>
  <c r="R478" i="16"/>
  <c r="S478" i="16" s="1"/>
  <c r="T478" i="16" s="1"/>
  <c r="U478" i="16" s="1"/>
  <c r="M478" i="16"/>
  <c r="L478" i="16"/>
  <c r="N478" i="16" s="1"/>
  <c r="V477" i="16"/>
  <c r="S477" i="16"/>
  <c r="T477" i="16" s="1"/>
  <c r="U477" i="16" s="1"/>
  <c r="R477" i="16"/>
  <c r="N477" i="16"/>
  <c r="M477" i="16"/>
  <c r="L477" i="16"/>
  <c r="C477" i="16"/>
  <c r="C478" i="16" s="1"/>
  <c r="C479" i="16" s="1"/>
  <c r="C480" i="16" s="1"/>
  <c r="V476" i="16"/>
  <c r="S476" i="16"/>
  <c r="T476" i="16" s="1"/>
  <c r="U476" i="16" s="1"/>
  <c r="R476" i="16"/>
  <c r="N476" i="16"/>
  <c r="M476" i="16"/>
  <c r="L476" i="16"/>
  <c r="C476" i="16"/>
  <c r="V475" i="16"/>
  <c r="S475" i="16"/>
  <c r="T475" i="16" s="1"/>
  <c r="U475" i="16" s="1"/>
  <c r="R475" i="16"/>
  <c r="M475" i="16"/>
  <c r="L475" i="16"/>
  <c r="N475" i="16" s="1"/>
  <c r="V474" i="16"/>
  <c r="T474" i="16"/>
  <c r="U474" i="16" s="1"/>
  <c r="R474" i="16"/>
  <c r="S474" i="16" s="1"/>
  <c r="M474" i="16"/>
  <c r="L474" i="16"/>
  <c r="N474" i="16" s="1"/>
  <c r="V473" i="16"/>
  <c r="T473" i="16"/>
  <c r="U473" i="16" s="1"/>
  <c r="S473" i="16"/>
  <c r="R473" i="16"/>
  <c r="N473" i="16"/>
  <c r="M473" i="16"/>
  <c r="L473" i="16"/>
  <c r="V472" i="16"/>
  <c r="T472" i="16"/>
  <c r="U472" i="16" s="1"/>
  <c r="R472" i="16"/>
  <c r="S472" i="16" s="1"/>
  <c r="M472" i="16"/>
  <c r="L472" i="16"/>
  <c r="N472" i="16" s="1"/>
  <c r="V471" i="16"/>
  <c r="S471" i="16"/>
  <c r="T471" i="16" s="1"/>
  <c r="U471" i="16" s="1"/>
  <c r="R471" i="16"/>
  <c r="M471" i="16"/>
  <c r="L471" i="16"/>
  <c r="N471" i="16" s="1"/>
  <c r="V470" i="16"/>
  <c r="T470" i="16"/>
  <c r="U470" i="16" s="1"/>
  <c r="R470" i="16"/>
  <c r="S470" i="16" s="1"/>
  <c r="N470" i="16"/>
  <c r="M470" i="16"/>
  <c r="L470" i="16"/>
  <c r="V469" i="16"/>
  <c r="T469" i="16"/>
  <c r="U469" i="16" s="1"/>
  <c r="S469" i="16"/>
  <c r="R469" i="16"/>
  <c r="N469" i="16"/>
  <c r="M469" i="16"/>
  <c r="L469" i="16"/>
  <c r="V468" i="16"/>
  <c r="T468" i="16"/>
  <c r="U468" i="16" s="1"/>
  <c r="R468" i="16"/>
  <c r="S468" i="16" s="1"/>
  <c r="N468" i="16"/>
  <c r="M468" i="16"/>
  <c r="L468" i="16"/>
  <c r="V467" i="16"/>
  <c r="S467" i="16"/>
  <c r="T467" i="16" s="1"/>
  <c r="U467" i="16" s="1"/>
  <c r="R467" i="16"/>
  <c r="M467" i="16"/>
  <c r="L467" i="16"/>
  <c r="N467" i="16" s="1"/>
  <c r="V466" i="16"/>
  <c r="T466" i="16"/>
  <c r="U466" i="16" s="1"/>
  <c r="R466" i="16"/>
  <c r="S466" i="16" s="1"/>
  <c r="M466" i="16"/>
  <c r="L466" i="16"/>
  <c r="N466" i="16" s="1"/>
  <c r="V465" i="16"/>
  <c r="T465" i="16"/>
  <c r="U465" i="16" s="1"/>
  <c r="S465" i="16"/>
  <c r="R465" i="16"/>
  <c r="N465" i="16"/>
  <c r="M465" i="16"/>
  <c r="L465" i="16"/>
  <c r="V464" i="16"/>
  <c r="R464" i="16"/>
  <c r="S464" i="16" s="1"/>
  <c r="T464" i="16" s="1"/>
  <c r="U464" i="16" s="1"/>
  <c r="N464" i="16"/>
  <c r="M464" i="16"/>
  <c r="L464" i="16"/>
  <c r="V463" i="16"/>
  <c r="S463" i="16"/>
  <c r="T463" i="16" s="1"/>
  <c r="U463" i="16" s="1"/>
  <c r="R463" i="16"/>
  <c r="M463" i="16"/>
  <c r="L463" i="16"/>
  <c r="N463" i="16" s="1"/>
  <c r="V462" i="16"/>
  <c r="T462" i="16"/>
  <c r="U462" i="16" s="1"/>
  <c r="R462" i="16"/>
  <c r="S462" i="16" s="1"/>
  <c r="N462" i="16"/>
  <c r="M462" i="16"/>
  <c r="L462" i="16"/>
  <c r="C462" i="16"/>
  <c r="C463" i="16" s="1"/>
  <c r="C464" i="16" s="1"/>
  <c r="C465" i="16" s="1"/>
  <c r="C466" i="16" s="1"/>
  <c r="C467" i="16" s="1"/>
  <c r="C468" i="16" s="1"/>
  <c r="C469" i="16" s="1"/>
  <c r="C470" i="16" s="1"/>
  <c r="C471" i="16" s="1"/>
  <c r="C472" i="16" s="1"/>
  <c r="C473" i="16" s="1"/>
  <c r="C474" i="16" s="1"/>
  <c r="C475" i="16" s="1"/>
  <c r="V461" i="16"/>
  <c r="T461" i="16"/>
  <c r="U461" i="16" s="1"/>
  <c r="S461" i="16"/>
  <c r="R461" i="16"/>
  <c r="N461" i="16"/>
  <c r="M461" i="16"/>
  <c r="L461" i="16"/>
  <c r="V460" i="16"/>
  <c r="R460" i="16"/>
  <c r="S460" i="16" s="1"/>
  <c r="T460" i="16" s="1"/>
  <c r="U460" i="16" s="1"/>
  <c r="N460" i="16"/>
  <c r="L460" i="16"/>
  <c r="V459" i="16"/>
  <c r="U459" i="16"/>
  <c r="R459" i="16"/>
  <c r="S459" i="16" s="1"/>
  <c r="T459" i="16" s="1"/>
  <c r="M459" i="16"/>
  <c r="L459" i="16"/>
  <c r="N459" i="16" s="1"/>
  <c r="V458" i="16"/>
  <c r="U458" i="16"/>
  <c r="S458" i="16"/>
  <c r="T458" i="16" s="1"/>
  <c r="R458" i="16"/>
  <c r="N458" i="16"/>
  <c r="M458" i="16"/>
  <c r="L458" i="16"/>
  <c r="V457" i="16"/>
  <c r="S457" i="16"/>
  <c r="T457" i="16" s="1"/>
  <c r="U457" i="16" s="1"/>
  <c r="R457" i="16"/>
  <c r="M457" i="16"/>
  <c r="L457" i="16"/>
  <c r="N457" i="16" s="1"/>
  <c r="V456" i="16"/>
  <c r="U456" i="16"/>
  <c r="R456" i="16"/>
  <c r="S456" i="16" s="1"/>
  <c r="T456" i="16" s="1"/>
  <c r="M456" i="16"/>
  <c r="L456" i="16"/>
  <c r="N456" i="16" s="1"/>
  <c r="V455" i="16"/>
  <c r="R455" i="16"/>
  <c r="S455" i="16" s="1"/>
  <c r="T455" i="16" s="1"/>
  <c r="U455" i="16" s="1"/>
  <c r="N455" i="16"/>
  <c r="M455" i="16"/>
  <c r="L455" i="16"/>
  <c r="V454" i="16"/>
  <c r="S454" i="16"/>
  <c r="T454" i="16" s="1"/>
  <c r="U454" i="16" s="1"/>
  <c r="R454" i="16"/>
  <c r="N454" i="16"/>
  <c r="M454" i="16"/>
  <c r="L454" i="16"/>
  <c r="V453" i="16"/>
  <c r="S453" i="16"/>
  <c r="T453" i="16" s="1"/>
  <c r="U453" i="16" s="1"/>
  <c r="R453" i="16"/>
  <c r="N453" i="16"/>
  <c r="M453" i="16"/>
  <c r="L453" i="16"/>
  <c r="V452" i="16"/>
  <c r="U452" i="16"/>
  <c r="R452" i="16"/>
  <c r="S452" i="16" s="1"/>
  <c r="T452" i="16" s="1"/>
  <c r="M452" i="16"/>
  <c r="L452" i="16"/>
  <c r="N452" i="16" s="1"/>
  <c r="V451" i="16"/>
  <c r="R451" i="16"/>
  <c r="S451" i="16" s="1"/>
  <c r="T451" i="16" s="1"/>
  <c r="U451" i="16" s="1"/>
  <c r="N451" i="16"/>
  <c r="M451" i="16"/>
  <c r="L451" i="16"/>
  <c r="V450" i="16"/>
  <c r="S450" i="16"/>
  <c r="T450" i="16" s="1"/>
  <c r="U450" i="16" s="1"/>
  <c r="R450" i="16"/>
  <c r="N450" i="16"/>
  <c r="M450" i="16"/>
  <c r="L450" i="16"/>
  <c r="C450" i="16"/>
  <c r="C451" i="16" s="1"/>
  <c r="C452" i="16" s="1"/>
  <c r="C453" i="16" s="1"/>
  <c r="C454" i="16" s="1"/>
  <c r="C455" i="16" s="1"/>
  <c r="C456" i="16" s="1"/>
  <c r="C457" i="16" s="1"/>
  <c r="C458" i="16" s="1"/>
  <c r="C459" i="16" s="1"/>
  <c r="C460" i="16" s="1"/>
  <c r="C461" i="16" s="1"/>
  <c r="V449" i="16"/>
  <c r="S449" i="16"/>
  <c r="T449" i="16" s="1"/>
  <c r="U449" i="16" s="1"/>
  <c r="R449" i="16"/>
  <c r="M449" i="16"/>
  <c r="L449" i="16"/>
  <c r="N449" i="16" s="1"/>
  <c r="V448" i="16"/>
  <c r="R448" i="16"/>
  <c r="S448" i="16" s="1"/>
  <c r="T448" i="16" s="1"/>
  <c r="U448" i="16" s="1"/>
  <c r="M448" i="16"/>
  <c r="L448" i="16"/>
  <c r="N448" i="16" s="1"/>
  <c r="C448" i="16"/>
  <c r="C449" i="16" s="1"/>
  <c r="V447" i="16"/>
  <c r="U447" i="16"/>
  <c r="R447" i="16"/>
  <c r="S447" i="16" s="1"/>
  <c r="T447" i="16" s="1"/>
  <c r="N447" i="16"/>
  <c r="M447" i="16"/>
  <c r="L447" i="16"/>
  <c r="C447" i="16"/>
  <c r="V446" i="16"/>
  <c r="S446" i="16"/>
  <c r="T446" i="16" s="1"/>
  <c r="U446" i="16" s="1"/>
  <c r="R446" i="16"/>
  <c r="N446" i="16"/>
  <c r="M446" i="16"/>
  <c r="L446" i="16"/>
  <c r="C446" i="16"/>
  <c r="V445" i="16"/>
  <c r="S445" i="16"/>
  <c r="T445" i="16" s="1"/>
  <c r="U445" i="16" s="1"/>
  <c r="R445" i="16"/>
  <c r="N445" i="16"/>
  <c r="M445" i="16"/>
  <c r="L445" i="16"/>
  <c r="V444" i="16"/>
  <c r="U444" i="16"/>
  <c r="R444" i="16"/>
  <c r="S444" i="16" s="1"/>
  <c r="T444" i="16" s="1"/>
  <c r="M444" i="16"/>
  <c r="L444" i="16"/>
  <c r="N444" i="16" s="1"/>
  <c r="V443" i="16"/>
  <c r="R443" i="16"/>
  <c r="S443" i="16" s="1"/>
  <c r="T443" i="16" s="1"/>
  <c r="U443" i="16" s="1"/>
  <c r="N443" i="16"/>
  <c r="M443" i="16"/>
  <c r="L443" i="16"/>
  <c r="V442" i="16"/>
  <c r="S442" i="16"/>
  <c r="T442" i="16" s="1"/>
  <c r="U442" i="16" s="1"/>
  <c r="R442" i="16"/>
  <c r="N442" i="16"/>
  <c r="M442" i="16"/>
  <c r="L442" i="16"/>
  <c r="V441" i="16"/>
  <c r="S441" i="16"/>
  <c r="T441" i="16" s="1"/>
  <c r="U441" i="16" s="1"/>
  <c r="R441" i="16"/>
  <c r="M441" i="16"/>
  <c r="L441" i="16"/>
  <c r="N441" i="16" s="1"/>
  <c r="V440" i="16"/>
  <c r="R440" i="16"/>
  <c r="S440" i="16" s="1"/>
  <c r="T440" i="16" s="1"/>
  <c r="U440" i="16" s="1"/>
  <c r="M440" i="16"/>
  <c r="L440" i="16"/>
  <c r="N440" i="16" s="1"/>
  <c r="V439" i="16"/>
  <c r="U439" i="16"/>
  <c r="R439" i="16"/>
  <c r="S439" i="16" s="1"/>
  <c r="T439" i="16" s="1"/>
  <c r="N439" i="16"/>
  <c r="M439" i="16"/>
  <c r="L439" i="16"/>
  <c r="V438" i="16"/>
  <c r="U438" i="16"/>
  <c r="S438" i="16"/>
  <c r="T438" i="16" s="1"/>
  <c r="R438" i="16"/>
  <c r="N438" i="16"/>
  <c r="M438" i="16"/>
  <c r="L438" i="16"/>
  <c r="V437" i="16"/>
  <c r="S437" i="16"/>
  <c r="T437" i="16" s="1"/>
  <c r="U437" i="16" s="1"/>
  <c r="R437" i="16"/>
  <c r="N437" i="16"/>
  <c r="M437" i="16"/>
  <c r="L437" i="16"/>
  <c r="V436" i="16"/>
  <c r="R436" i="16"/>
  <c r="S436" i="16" s="1"/>
  <c r="T436" i="16" s="1"/>
  <c r="U436" i="16" s="1"/>
  <c r="M436" i="16"/>
  <c r="L436" i="16"/>
  <c r="N436" i="16" s="1"/>
  <c r="V435" i="16"/>
  <c r="U435" i="16"/>
  <c r="R435" i="16"/>
  <c r="S435" i="16" s="1"/>
  <c r="T435" i="16" s="1"/>
  <c r="N435" i="16"/>
  <c r="M435" i="16"/>
  <c r="L435" i="16"/>
  <c r="V434" i="16"/>
  <c r="U434" i="16"/>
  <c r="S434" i="16"/>
  <c r="T434" i="16" s="1"/>
  <c r="R434" i="16"/>
  <c r="N434" i="16"/>
  <c r="M434" i="16"/>
  <c r="L434" i="16"/>
  <c r="V433" i="16"/>
  <c r="S433" i="16"/>
  <c r="T433" i="16" s="1"/>
  <c r="U433" i="16" s="1"/>
  <c r="R433" i="16"/>
  <c r="M433" i="16"/>
  <c r="L433" i="16"/>
  <c r="N433" i="16" s="1"/>
  <c r="V432" i="16"/>
  <c r="U432" i="16"/>
  <c r="R432" i="16"/>
  <c r="S432" i="16" s="1"/>
  <c r="T432" i="16" s="1"/>
  <c r="M432" i="16"/>
  <c r="L432" i="16"/>
  <c r="N432" i="16" s="1"/>
  <c r="V431" i="16"/>
  <c r="R431" i="16"/>
  <c r="S431" i="16" s="1"/>
  <c r="T431" i="16" s="1"/>
  <c r="U431" i="16" s="1"/>
  <c r="M431" i="16"/>
  <c r="L431" i="16"/>
  <c r="N431" i="16" s="1"/>
  <c r="V430" i="16"/>
  <c r="S430" i="16"/>
  <c r="T430" i="16" s="1"/>
  <c r="U430" i="16" s="1"/>
  <c r="R430" i="16"/>
  <c r="N430" i="16"/>
  <c r="M430" i="16"/>
  <c r="L430" i="16"/>
  <c r="V429" i="16"/>
  <c r="S429" i="16"/>
  <c r="T429" i="16" s="1"/>
  <c r="U429" i="16" s="1"/>
  <c r="R429" i="16"/>
  <c r="N429" i="16"/>
  <c r="M429" i="16"/>
  <c r="L429" i="16"/>
  <c r="V428" i="16"/>
  <c r="U428" i="16"/>
  <c r="R428" i="16"/>
  <c r="S428" i="16" s="1"/>
  <c r="T428" i="16" s="1"/>
  <c r="M428" i="16"/>
  <c r="L428" i="16"/>
  <c r="N428" i="16" s="1"/>
  <c r="V427" i="16"/>
  <c r="R427" i="16"/>
  <c r="S427" i="16" s="1"/>
  <c r="T427" i="16" s="1"/>
  <c r="U427" i="16" s="1"/>
  <c r="M427" i="16"/>
  <c r="L427" i="16"/>
  <c r="N427" i="16" s="1"/>
  <c r="V426" i="16"/>
  <c r="S426" i="16"/>
  <c r="T426" i="16" s="1"/>
  <c r="U426" i="16" s="1"/>
  <c r="R426" i="16"/>
  <c r="N426" i="16"/>
  <c r="M426" i="16"/>
  <c r="L426" i="16"/>
  <c r="V425" i="16"/>
  <c r="S425" i="16"/>
  <c r="T425" i="16" s="1"/>
  <c r="U425" i="16" s="1"/>
  <c r="R425" i="16"/>
  <c r="M425" i="16"/>
  <c r="L425" i="16"/>
  <c r="N425" i="16" s="1"/>
  <c r="V424" i="16"/>
  <c r="R424" i="16"/>
  <c r="S424" i="16" s="1"/>
  <c r="T424" i="16" s="1"/>
  <c r="U424" i="16" s="1"/>
  <c r="M424" i="16"/>
  <c r="L424" i="16"/>
  <c r="N424" i="16" s="1"/>
  <c r="V423" i="16"/>
  <c r="U423" i="16"/>
  <c r="R423" i="16"/>
  <c r="S423" i="16" s="1"/>
  <c r="T423" i="16" s="1"/>
  <c r="M423" i="16"/>
  <c r="L423" i="16"/>
  <c r="N423" i="16" s="1"/>
  <c r="V422" i="16"/>
  <c r="U422" i="16"/>
  <c r="S422" i="16"/>
  <c r="T422" i="16" s="1"/>
  <c r="R422" i="16"/>
  <c r="N422" i="16"/>
  <c r="M422" i="16"/>
  <c r="L422" i="16"/>
  <c r="V421" i="16"/>
  <c r="S421" i="16"/>
  <c r="T421" i="16" s="1"/>
  <c r="U421" i="16" s="1"/>
  <c r="R421" i="16"/>
  <c r="N421" i="16"/>
  <c r="M421" i="16"/>
  <c r="L421" i="16"/>
  <c r="V420" i="16"/>
  <c r="R420" i="16"/>
  <c r="S420" i="16" s="1"/>
  <c r="T420" i="16" s="1"/>
  <c r="U420" i="16" s="1"/>
  <c r="M420" i="16"/>
  <c r="L420" i="16"/>
  <c r="N420" i="16" s="1"/>
  <c r="V419" i="16"/>
  <c r="U419" i="16"/>
  <c r="R419" i="16"/>
  <c r="S419" i="16" s="1"/>
  <c r="T419" i="16" s="1"/>
  <c r="M419" i="16"/>
  <c r="L419" i="16"/>
  <c r="N419" i="16" s="1"/>
  <c r="V418" i="16"/>
  <c r="U418" i="16"/>
  <c r="S418" i="16"/>
  <c r="T418" i="16" s="1"/>
  <c r="R418" i="16"/>
  <c r="N418" i="16"/>
  <c r="M418" i="16"/>
  <c r="L418" i="16"/>
  <c r="V417" i="16"/>
  <c r="S417" i="16"/>
  <c r="T417" i="16" s="1"/>
  <c r="U417" i="16" s="1"/>
  <c r="R417" i="16"/>
  <c r="M417" i="16"/>
  <c r="L417" i="16"/>
  <c r="N417" i="16" s="1"/>
  <c r="V416" i="16"/>
  <c r="U416" i="16"/>
  <c r="R416" i="16"/>
  <c r="S416" i="16" s="1"/>
  <c r="T416" i="16" s="1"/>
  <c r="M416" i="16"/>
  <c r="L416" i="16"/>
  <c r="N416" i="16" s="1"/>
  <c r="V415" i="16"/>
  <c r="R415" i="16"/>
  <c r="S415" i="16" s="1"/>
  <c r="T415" i="16" s="1"/>
  <c r="U415" i="16" s="1"/>
  <c r="N415" i="16"/>
  <c r="M415" i="16"/>
  <c r="L415" i="16"/>
  <c r="V414" i="16"/>
  <c r="S414" i="16"/>
  <c r="T414" i="16" s="1"/>
  <c r="U414" i="16" s="1"/>
  <c r="R414" i="16"/>
  <c r="N414" i="16"/>
  <c r="M414" i="16"/>
  <c r="L414" i="16"/>
  <c r="C414" i="16"/>
  <c r="C415" i="16" s="1"/>
  <c r="C416" i="16" s="1"/>
  <c r="C417" i="16" s="1"/>
  <c r="C418" i="16" s="1"/>
  <c r="C419" i="16" s="1"/>
  <c r="C420" i="16" s="1"/>
  <c r="C421" i="16" s="1"/>
  <c r="C422" i="16" s="1"/>
  <c r="C423" i="16" s="1"/>
  <c r="C424" i="16" s="1"/>
  <c r="C425" i="16" s="1"/>
  <c r="C426" i="16" s="1"/>
  <c r="C427" i="16" s="1"/>
  <c r="C428" i="16" s="1"/>
  <c r="C429" i="16" s="1"/>
  <c r="C430" i="16" s="1"/>
  <c r="C431" i="16" s="1"/>
  <c r="C432" i="16" s="1"/>
  <c r="C433" i="16" s="1"/>
  <c r="C434" i="16" s="1"/>
  <c r="C435" i="16" s="1"/>
  <c r="C436" i="16" s="1"/>
  <c r="C437" i="16" s="1"/>
  <c r="C438" i="16" s="1"/>
  <c r="C439" i="16" s="1"/>
  <c r="C440" i="16" s="1"/>
  <c r="C441" i="16" s="1"/>
  <c r="C442" i="16" s="1"/>
  <c r="C443" i="16" s="1"/>
  <c r="C444" i="16" s="1"/>
  <c r="C445" i="16" s="1"/>
  <c r="V413" i="16"/>
  <c r="S413" i="16"/>
  <c r="T413" i="16" s="1"/>
  <c r="U413" i="16" s="1"/>
  <c r="R413" i="16"/>
  <c r="N413" i="16"/>
  <c r="M413" i="16"/>
  <c r="L413" i="16"/>
  <c r="V412" i="16"/>
  <c r="U412" i="16"/>
  <c r="R412" i="16"/>
  <c r="S412" i="16" s="1"/>
  <c r="T412" i="16" s="1"/>
  <c r="M412" i="16"/>
  <c r="L412" i="16"/>
  <c r="N412" i="16" s="1"/>
  <c r="C412" i="16"/>
  <c r="C413" i="16" s="1"/>
  <c r="V411" i="16"/>
  <c r="R411" i="16"/>
  <c r="S411" i="16" s="1"/>
  <c r="T411" i="16" s="1"/>
  <c r="U411" i="16" s="1"/>
  <c r="N411" i="16"/>
  <c r="M411" i="16"/>
  <c r="L411" i="16"/>
  <c r="V410" i="16"/>
  <c r="S410" i="16"/>
  <c r="T410" i="16" s="1"/>
  <c r="U410" i="16" s="1"/>
  <c r="R410" i="16"/>
  <c r="N410" i="16"/>
  <c r="M410" i="16"/>
  <c r="L410" i="16"/>
  <c r="V409" i="16"/>
  <c r="S409" i="16"/>
  <c r="T409" i="16" s="1"/>
  <c r="U409" i="16" s="1"/>
  <c r="R409" i="16"/>
  <c r="M409" i="16"/>
  <c r="L409" i="16"/>
  <c r="N409" i="16" s="1"/>
  <c r="V408" i="16"/>
  <c r="R408" i="16"/>
  <c r="S408" i="16" s="1"/>
  <c r="T408" i="16" s="1"/>
  <c r="U408" i="16" s="1"/>
  <c r="M408" i="16"/>
  <c r="L408" i="16"/>
  <c r="N408" i="16" s="1"/>
  <c r="V407" i="16"/>
  <c r="U407" i="16"/>
  <c r="R407" i="16"/>
  <c r="S407" i="16" s="1"/>
  <c r="T407" i="16" s="1"/>
  <c r="N407" i="16"/>
  <c r="M407" i="16"/>
  <c r="L407" i="16"/>
  <c r="V406" i="16"/>
  <c r="U406" i="16"/>
  <c r="S406" i="16"/>
  <c r="T406" i="16" s="1"/>
  <c r="R406" i="16"/>
  <c r="N406" i="16"/>
  <c r="M406" i="16"/>
  <c r="L406" i="16"/>
  <c r="V405" i="16"/>
  <c r="S405" i="16"/>
  <c r="T405" i="16" s="1"/>
  <c r="U405" i="16" s="1"/>
  <c r="R405" i="16"/>
  <c r="N405" i="16"/>
  <c r="M405" i="16"/>
  <c r="L405" i="16"/>
  <c r="V404" i="16"/>
  <c r="R404" i="16"/>
  <c r="S404" i="16" s="1"/>
  <c r="T404" i="16" s="1"/>
  <c r="U404" i="16" s="1"/>
  <c r="M404" i="16"/>
  <c r="L404" i="16"/>
  <c r="N404" i="16" s="1"/>
  <c r="V403" i="16"/>
  <c r="U403" i="16"/>
  <c r="R403" i="16"/>
  <c r="S403" i="16" s="1"/>
  <c r="T403" i="16" s="1"/>
  <c r="N403" i="16"/>
  <c r="M403" i="16"/>
  <c r="L403" i="16"/>
  <c r="V402" i="16"/>
  <c r="U402" i="16"/>
  <c r="S402" i="16"/>
  <c r="T402" i="16" s="1"/>
  <c r="R402" i="16"/>
  <c r="N402" i="16"/>
  <c r="M402" i="16"/>
  <c r="L402" i="16"/>
  <c r="V401" i="16"/>
  <c r="S401" i="16"/>
  <c r="T401" i="16" s="1"/>
  <c r="U401" i="16" s="1"/>
  <c r="R401" i="16"/>
  <c r="M401" i="16"/>
  <c r="L401" i="16"/>
  <c r="N401" i="16" s="1"/>
  <c r="V400" i="16"/>
  <c r="U400" i="16"/>
  <c r="R400" i="16"/>
  <c r="S400" i="16" s="1"/>
  <c r="T400" i="16" s="1"/>
  <c r="M400" i="16"/>
  <c r="L400" i="16"/>
  <c r="N400" i="16" s="1"/>
  <c r="V399" i="16"/>
  <c r="R399" i="16"/>
  <c r="S399" i="16" s="1"/>
  <c r="T399" i="16" s="1"/>
  <c r="U399" i="16" s="1"/>
  <c r="M399" i="16"/>
  <c r="L399" i="16"/>
  <c r="N399" i="16" s="1"/>
  <c r="V398" i="16"/>
  <c r="S398" i="16"/>
  <c r="T398" i="16" s="1"/>
  <c r="U398" i="16" s="1"/>
  <c r="R398" i="16"/>
  <c r="N398" i="16"/>
  <c r="M398" i="16"/>
  <c r="L398" i="16"/>
  <c r="C398" i="16"/>
  <c r="C399" i="16" s="1"/>
  <c r="C400" i="16" s="1"/>
  <c r="C401" i="16" s="1"/>
  <c r="C402" i="16" s="1"/>
  <c r="C403" i="16" s="1"/>
  <c r="C404" i="16" s="1"/>
  <c r="C405" i="16" s="1"/>
  <c r="C406" i="16" s="1"/>
  <c r="C407" i="16" s="1"/>
  <c r="C408" i="16" s="1"/>
  <c r="C409" i="16" s="1"/>
  <c r="C410" i="16" s="1"/>
  <c r="C411" i="16" s="1"/>
  <c r="V397" i="16"/>
  <c r="S397" i="16"/>
  <c r="T397" i="16" s="1"/>
  <c r="U397" i="16" s="1"/>
  <c r="R397" i="16"/>
  <c r="N397" i="16"/>
  <c r="M397" i="16"/>
  <c r="L397" i="16"/>
  <c r="C397" i="16"/>
  <c r="V396" i="16"/>
  <c r="S396" i="16"/>
  <c r="T396" i="16" s="1"/>
  <c r="U396" i="16" s="1"/>
  <c r="R396" i="16"/>
  <c r="M396" i="16"/>
  <c r="L396" i="16"/>
  <c r="N396" i="16" s="1"/>
  <c r="V395" i="16"/>
  <c r="T395" i="16"/>
  <c r="U395" i="16" s="1"/>
  <c r="R395" i="16"/>
  <c r="S395" i="16" s="1"/>
  <c r="M395" i="16"/>
  <c r="L395" i="16"/>
  <c r="N395" i="16" s="1"/>
  <c r="V394" i="16"/>
  <c r="T394" i="16"/>
  <c r="U394" i="16" s="1"/>
  <c r="S394" i="16"/>
  <c r="R394" i="16"/>
  <c r="N394" i="16"/>
  <c r="M394" i="16"/>
  <c r="L394" i="16"/>
  <c r="V393" i="16"/>
  <c r="T393" i="16"/>
  <c r="U393" i="16" s="1"/>
  <c r="R393" i="16"/>
  <c r="S393" i="16" s="1"/>
  <c r="M393" i="16"/>
  <c r="L393" i="16"/>
  <c r="N393" i="16" s="1"/>
  <c r="V392" i="16"/>
  <c r="S392" i="16"/>
  <c r="T392" i="16" s="1"/>
  <c r="U392" i="16" s="1"/>
  <c r="R392" i="16"/>
  <c r="M392" i="16"/>
  <c r="L392" i="16"/>
  <c r="N392" i="16" s="1"/>
  <c r="V391" i="16"/>
  <c r="T391" i="16"/>
  <c r="U391" i="16" s="1"/>
  <c r="R391" i="16"/>
  <c r="S391" i="16" s="1"/>
  <c r="N391" i="16"/>
  <c r="M391" i="16"/>
  <c r="L391" i="16"/>
  <c r="V390" i="16"/>
  <c r="T390" i="16"/>
  <c r="U390" i="16" s="1"/>
  <c r="S390" i="16"/>
  <c r="R390" i="16"/>
  <c r="N390" i="16"/>
  <c r="M390" i="16"/>
  <c r="L390" i="16"/>
  <c r="V389" i="16"/>
  <c r="T389" i="16"/>
  <c r="U389" i="16" s="1"/>
  <c r="R389" i="16"/>
  <c r="S389" i="16" s="1"/>
  <c r="N389" i="16"/>
  <c r="M389" i="16"/>
  <c r="L389" i="16"/>
  <c r="V388" i="16"/>
  <c r="S388" i="16"/>
  <c r="T388" i="16" s="1"/>
  <c r="U388" i="16" s="1"/>
  <c r="R388" i="16"/>
  <c r="M388" i="16"/>
  <c r="L388" i="16"/>
  <c r="N388" i="16" s="1"/>
  <c r="V387" i="16"/>
  <c r="T387" i="16"/>
  <c r="U387" i="16" s="1"/>
  <c r="R387" i="16"/>
  <c r="S387" i="16" s="1"/>
  <c r="M387" i="16"/>
  <c r="L387" i="16"/>
  <c r="N387" i="16" s="1"/>
  <c r="V386" i="16"/>
  <c r="T386" i="16"/>
  <c r="U386" i="16" s="1"/>
  <c r="S386" i="16"/>
  <c r="R386" i="16"/>
  <c r="N386" i="16"/>
  <c r="M386" i="16"/>
  <c r="L386" i="16"/>
  <c r="V385" i="16"/>
  <c r="R385" i="16"/>
  <c r="S385" i="16" s="1"/>
  <c r="T385" i="16" s="1"/>
  <c r="U385" i="16" s="1"/>
  <c r="N385" i="16"/>
  <c r="M385" i="16"/>
  <c r="L385" i="16"/>
  <c r="V384" i="16"/>
  <c r="S384" i="16"/>
  <c r="T384" i="16" s="1"/>
  <c r="U384" i="16" s="1"/>
  <c r="R384" i="16"/>
  <c r="M384" i="16"/>
  <c r="L384" i="16"/>
  <c r="N384" i="16" s="1"/>
  <c r="V383" i="16"/>
  <c r="T383" i="16"/>
  <c r="U383" i="16" s="1"/>
  <c r="R383" i="16"/>
  <c r="S383" i="16" s="1"/>
  <c r="N383" i="16"/>
  <c r="M383" i="16"/>
  <c r="L383" i="16"/>
  <c r="C383" i="16"/>
  <c r="C384" i="16" s="1"/>
  <c r="C385" i="16" s="1"/>
  <c r="C386" i="16" s="1"/>
  <c r="C387" i="16" s="1"/>
  <c r="C388" i="16" s="1"/>
  <c r="C389" i="16" s="1"/>
  <c r="C390" i="16" s="1"/>
  <c r="C391" i="16" s="1"/>
  <c r="C392" i="16" s="1"/>
  <c r="C393" i="16" s="1"/>
  <c r="C394" i="16" s="1"/>
  <c r="C395" i="16" s="1"/>
  <c r="C396" i="16" s="1"/>
  <c r="V382" i="16"/>
  <c r="T382" i="16"/>
  <c r="U382" i="16" s="1"/>
  <c r="S382" i="16"/>
  <c r="R382" i="16"/>
  <c r="N382" i="16"/>
  <c r="M382" i="16"/>
  <c r="L382" i="16"/>
  <c r="V381" i="16"/>
  <c r="R381" i="16"/>
  <c r="S381" i="16" s="1"/>
  <c r="T381" i="16" s="1"/>
  <c r="U381" i="16" s="1"/>
  <c r="M381" i="16"/>
  <c r="L381" i="16"/>
  <c r="N381" i="16" s="1"/>
  <c r="V380" i="16"/>
  <c r="S380" i="16"/>
  <c r="T380" i="16" s="1"/>
  <c r="U380" i="16" s="1"/>
  <c r="R380" i="16"/>
  <c r="M380" i="16"/>
  <c r="L380" i="16"/>
  <c r="N380" i="16" s="1"/>
  <c r="V379" i="16"/>
  <c r="T379" i="16"/>
  <c r="U379" i="16" s="1"/>
  <c r="R379" i="16"/>
  <c r="S379" i="16" s="1"/>
  <c r="M379" i="16"/>
  <c r="L379" i="16"/>
  <c r="N379" i="16" s="1"/>
  <c r="C379" i="16"/>
  <c r="C380" i="16" s="1"/>
  <c r="C381" i="16" s="1"/>
  <c r="C382" i="16" s="1"/>
  <c r="V378" i="16"/>
  <c r="T378" i="16"/>
  <c r="U378" i="16" s="1"/>
  <c r="S378" i="16"/>
  <c r="R378" i="16"/>
  <c r="N378" i="16"/>
  <c r="M378" i="16"/>
  <c r="L378" i="16"/>
  <c r="C378" i="16"/>
  <c r="V377" i="16"/>
  <c r="R377" i="16"/>
  <c r="S377" i="16" s="1"/>
  <c r="T377" i="16" s="1"/>
  <c r="U377" i="16" s="1"/>
  <c r="N377" i="16"/>
  <c r="M377" i="16"/>
  <c r="L377" i="16"/>
  <c r="V376" i="16"/>
  <c r="S376" i="16"/>
  <c r="T376" i="16" s="1"/>
  <c r="U376" i="16" s="1"/>
  <c r="R376" i="16"/>
  <c r="M376" i="16"/>
  <c r="L376" i="16"/>
  <c r="N376" i="16" s="1"/>
  <c r="C376" i="16"/>
  <c r="C377" i="16" s="1"/>
  <c r="V375" i="16"/>
  <c r="T375" i="16"/>
  <c r="U375" i="16" s="1"/>
  <c r="R375" i="16"/>
  <c r="S375" i="16" s="1"/>
  <c r="N375" i="16"/>
  <c r="M375" i="16"/>
  <c r="L375" i="16"/>
  <c r="V374" i="16"/>
  <c r="T374" i="16"/>
  <c r="U374" i="16" s="1"/>
  <c r="S374" i="16"/>
  <c r="R374" i="16"/>
  <c r="N374" i="16"/>
  <c r="M374" i="16"/>
  <c r="L374" i="16"/>
  <c r="V373" i="16"/>
  <c r="T373" i="16"/>
  <c r="U373" i="16" s="1"/>
  <c r="R373" i="16"/>
  <c r="S373" i="16" s="1"/>
  <c r="N373" i="16"/>
  <c r="M373" i="16"/>
  <c r="L373" i="16"/>
  <c r="V372" i="16"/>
  <c r="S372" i="16"/>
  <c r="T372" i="16" s="1"/>
  <c r="U372" i="16" s="1"/>
  <c r="R372" i="16"/>
  <c r="M372" i="16"/>
  <c r="L372" i="16"/>
  <c r="N372" i="16" s="1"/>
  <c r="V371" i="16"/>
  <c r="T371" i="16"/>
  <c r="U371" i="16" s="1"/>
  <c r="R371" i="16"/>
  <c r="S371" i="16" s="1"/>
  <c r="M371" i="16"/>
  <c r="L371" i="16"/>
  <c r="N371" i="16" s="1"/>
  <c r="V370" i="16"/>
  <c r="T370" i="16"/>
  <c r="U370" i="16" s="1"/>
  <c r="S370" i="16"/>
  <c r="R370" i="16"/>
  <c r="N370" i="16"/>
  <c r="M370" i="16"/>
  <c r="L370" i="16"/>
  <c r="V369" i="16"/>
  <c r="R369" i="16"/>
  <c r="S369" i="16" s="1"/>
  <c r="T369" i="16" s="1"/>
  <c r="U369" i="16" s="1"/>
  <c r="N369" i="16"/>
  <c r="M369" i="16"/>
  <c r="L369" i="16"/>
  <c r="V368" i="16"/>
  <c r="S368" i="16"/>
  <c r="T368" i="16" s="1"/>
  <c r="U368" i="16" s="1"/>
  <c r="R368" i="16"/>
  <c r="M368" i="16"/>
  <c r="L368" i="16"/>
  <c r="N368" i="16" s="1"/>
  <c r="V367" i="16"/>
  <c r="T367" i="16"/>
  <c r="U367" i="16" s="1"/>
  <c r="R367" i="16"/>
  <c r="S367" i="16" s="1"/>
  <c r="N367" i="16"/>
  <c r="M367" i="16"/>
  <c r="L367" i="16"/>
  <c r="V366" i="16"/>
  <c r="T366" i="16"/>
  <c r="U366" i="16" s="1"/>
  <c r="S366" i="16"/>
  <c r="R366" i="16"/>
  <c r="N366" i="16"/>
  <c r="M366" i="16"/>
  <c r="L366" i="16"/>
  <c r="V365" i="16"/>
  <c r="R365" i="16"/>
  <c r="S365" i="16" s="1"/>
  <c r="T365" i="16" s="1"/>
  <c r="U365" i="16" s="1"/>
  <c r="M365" i="16"/>
  <c r="L365" i="16"/>
  <c r="N365" i="16" s="1"/>
  <c r="V364" i="16"/>
  <c r="S364" i="16"/>
  <c r="T364" i="16" s="1"/>
  <c r="U364" i="16" s="1"/>
  <c r="R364" i="16"/>
  <c r="M364" i="16"/>
  <c r="L364" i="16"/>
  <c r="N364" i="16" s="1"/>
  <c r="V363" i="16"/>
  <c r="T363" i="16"/>
  <c r="U363" i="16" s="1"/>
  <c r="R363" i="16"/>
  <c r="S363" i="16" s="1"/>
  <c r="M363" i="16"/>
  <c r="L363" i="16"/>
  <c r="N363" i="16" s="1"/>
  <c r="V362" i="16"/>
  <c r="T362" i="16"/>
  <c r="U362" i="16" s="1"/>
  <c r="S362" i="16"/>
  <c r="R362" i="16"/>
  <c r="N362" i="16"/>
  <c r="M362" i="16"/>
  <c r="L362" i="16"/>
  <c r="V361" i="16"/>
  <c r="T361" i="16"/>
  <c r="U361" i="16" s="1"/>
  <c r="R361" i="16"/>
  <c r="S361" i="16" s="1"/>
  <c r="N361" i="16"/>
  <c r="M361" i="16"/>
  <c r="L361" i="16"/>
  <c r="V360" i="16"/>
  <c r="S360" i="16"/>
  <c r="T360" i="16" s="1"/>
  <c r="U360" i="16" s="1"/>
  <c r="R360" i="16"/>
  <c r="M360" i="16"/>
  <c r="L360" i="16"/>
  <c r="N360" i="16" s="1"/>
  <c r="V359" i="16"/>
  <c r="T359" i="16"/>
  <c r="U359" i="16" s="1"/>
  <c r="R359" i="16"/>
  <c r="S359" i="16" s="1"/>
  <c r="N359" i="16"/>
  <c r="M359" i="16"/>
  <c r="L359" i="16"/>
  <c r="C359" i="16"/>
  <c r="C360" i="16" s="1"/>
  <c r="C361" i="16" s="1"/>
  <c r="C362" i="16" s="1"/>
  <c r="C363" i="16" s="1"/>
  <c r="C364" i="16" s="1"/>
  <c r="C365" i="16" s="1"/>
  <c r="C366" i="16" s="1"/>
  <c r="C367" i="16" s="1"/>
  <c r="C368" i="16" s="1"/>
  <c r="C369" i="16" s="1"/>
  <c r="C370" i="16" s="1"/>
  <c r="C371" i="16" s="1"/>
  <c r="C372" i="16" s="1"/>
  <c r="C373" i="16" s="1"/>
  <c r="C374" i="16" s="1"/>
  <c r="C375" i="16" s="1"/>
  <c r="V358" i="16"/>
  <c r="T358" i="16"/>
  <c r="U358" i="16" s="1"/>
  <c r="S358" i="16"/>
  <c r="R358" i="16"/>
  <c r="N358" i="16"/>
  <c r="M358" i="16"/>
  <c r="L358" i="16"/>
  <c r="C358" i="16"/>
  <c r="V357" i="16"/>
  <c r="R357" i="16"/>
  <c r="S357" i="16" s="1"/>
  <c r="T357" i="16" s="1"/>
  <c r="U357" i="16" s="1"/>
  <c r="M357" i="16"/>
  <c r="L357" i="16"/>
  <c r="N357" i="16" s="1"/>
  <c r="C357" i="16"/>
  <c r="V356" i="16"/>
  <c r="U356" i="16"/>
  <c r="R356" i="16"/>
  <c r="S356" i="16" s="1"/>
  <c r="T356" i="16" s="1"/>
  <c r="N356" i="16"/>
  <c r="M356" i="16"/>
  <c r="V355" i="16"/>
  <c r="T355" i="16"/>
  <c r="U355" i="16" s="1"/>
  <c r="S355" i="16"/>
  <c r="R355" i="16"/>
  <c r="N355" i="16"/>
  <c r="M355" i="16"/>
  <c r="V354" i="16"/>
  <c r="R354" i="16"/>
  <c r="S354" i="16" s="1"/>
  <c r="T354" i="16" s="1"/>
  <c r="U354" i="16" s="1"/>
  <c r="N354" i="16"/>
  <c r="M354" i="16"/>
  <c r="V353" i="16"/>
  <c r="T353" i="16"/>
  <c r="U353" i="16" s="1"/>
  <c r="S353" i="16"/>
  <c r="R353" i="16"/>
  <c r="N353" i="16"/>
  <c r="M353" i="16"/>
  <c r="V352" i="16"/>
  <c r="U352" i="16"/>
  <c r="R352" i="16"/>
  <c r="S352" i="16" s="1"/>
  <c r="T352" i="16" s="1"/>
  <c r="N352" i="16"/>
  <c r="M352" i="16"/>
  <c r="V351" i="16"/>
  <c r="T351" i="16"/>
  <c r="U351" i="16" s="1"/>
  <c r="S351" i="16"/>
  <c r="R351" i="16"/>
  <c r="N351" i="16"/>
  <c r="M351" i="16"/>
  <c r="V350" i="16"/>
  <c r="R350" i="16"/>
  <c r="S350" i="16" s="1"/>
  <c r="T350" i="16" s="1"/>
  <c r="U350" i="16" s="1"/>
  <c r="N350" i="16"/>
  <c r="M350" i="16"/>
  <c r="C350" i="16"/>
  <c r="C351" i="16" s="1"/>
  <c r="C352" i="16" s="1"/>
  <c r="C353" i="16" s="1"/>
  <c r="C354" i="16" s="1"/>
  <c r="C355" i="16" s="1"/>
  <c r="C356" i="16" s="1"/>
  <c r="V349" i="16"/>
  <c r="T349" i="16"/>
  <c r="U349" i="16" s="1"/>
  <c r="S349" i="16"/>
  <c r="R349" i="16"/>
  <c r="N349" i="16"/>
  <c r="M349" i="16"/>
  <c r="V348" i="16"/>
  <c r="U348" i="16"/>
  <c r="R348" i="16"/>
  <c r="S348" i="16" s="1"/>
  <c r="T348" i="16" s="1"/>
  <c r="N348" i="16"/>
  <c r="M348" i="16"/>
  <c r="V347" i="16"/>
  <c r="T347" i="16"/>
  <c r="U347" i="16" s="1"/>
  <c r="S347" i="16"/>
  <c r="R347" i="16"/>
  <c r="N347" i="16"/>
  <c r="M347" i="16"/>
  <c r="V346" i="16"/>
  <c r="R346" i="16"/>
  <c r="S346" i="16" s="1"/>
  <c r="T346" i="16" s="1"/>
  <c r="U346" i="16" s="1"/>
  <c r="N346" i="16"/>
  <c r="M346" i="16"/>
  <c r="V345" i="16"/>
  <c r="T345" i="16"/>
  <c r="U345" i="16" s="1"/>
  <c r="S345" i="16"/>
  <c r="R345" i="16"/>
  <c r="N345" i="16"/>
  <c r="M345" i="16"/>
  <c r="V344" i="16"/>
  <c r="U344" i="16"/>
  <c r="R344" i="16"/>
  <c r="S344" i="16" s="1"/>
  <c r="T344" i="16" s="1"/>
  <c r="N344" i="16"/>
  <c r="M344" i="16"/>
  <c r="V343" i="16"/>
  <c r="T343" i="16"/>
  <c r="U343" i="16" s="1"/>
  <c r="S343" i="16"/>
  <c r="R343" i="16"/>
  <c r="N343" i="16"/>
  <c r="M343" i="16"/>
  <c r="V342" i="16"/>
  <c r="R342" i="16"/>
  <c r="S342" i="16" s="1"/>
  <c r="T342" i="16" s="1"/>
  <c r="U342" i="16" s="1"/>
  <c r="N342" i="16"/>
  <c r="M342" i="16"/>
  <c r="V341" i="16"/>
  <c r="T341" i="16"/>
  <c r="U341" i="16" s="1"/>
  <c r="S341" i="16"/>
  <c r="R341" i="16"/>
  <c r="N341" i="16"/>
  <c r="M341" i="16"/>
  <c r="V340" i="16"/>
  <c r="U340" i="16"/>
  <c r="R340" i="16"/>
  <c r="S340" i="16" s="1"/>
  <c r="T340" i="16" s="1"/>
  <c r="N340" i="16"/>
  <c r="M340" i="16"/>
  <c r="V339" i="16"/>
  <c r="T339" i="16"/>
  <c r="U339" i="16" s="1"/>
  <c r="S339" i="16"/>
  <c r="R339" i="16"/>
  <c r="N339" i="16"/>
  <c r="M339" i="16"/>
  <c r="V338" i="16"/>
  <c r="R338" i="16"/>
  <c r="S338" i="16" s="1"/>
  <c r="T338" i="16" s="1"/>
  <c r="U338" i="16" s="1"/>
  <c r="N338" i="16"/>
  <c r="M338" i="16"/>
  <c r="V337" i="16"/>
  <c r="T337" i="16"/>
  <c r="U337" i="16" s="1"/>
  <c r="R337" i="16"/>
  <c r="S337" i="16" s="1"/>
  <c r="N337" i="16"/>
  <c r="M337" i="16"/>
  <c r="V336" i="16"/>
  <c r="R336" i="16"/>
  <c r="S336" i="16" s="1"/>
  <c r="T336" i="16" s="1"/>
  <c r="U336" i="16" s="1"/>
  <c r="N336" i="16"/>
  <c r="M336" i="16"/>
  <c r="V335" i="16"/>
  <c r="T335" i="16"/>
  <c r="U335" i="16" s="1"/>
  <c r="R335" i="16"/>
  <c r="S335" i="16" s="1"/>
  <c r="N335" i="16"/>
  <c r="M335" i="16"/>
  <c r="V334" i="16"/>
  <c r="R334" i="16"/>
  <c r="S334" i="16" s="1"/>
  <c r="T334" i="16" s="1"/>
  <c r="U334" i="16" s="1"/>
  <c r="N334" i="16"/>
  <c r="M334" i="16"/>
  <c r="V333" i="16"/>
  <c r="T333" i="16"/>
  <c r="U333" i="16" s="1"/>
  <c r="R333" i="16"/>
  <c r="S333" i="16" s="1"/>
  <c r="N333" i="16"/>
  <c r="M333" i="16"/>
  <c r="V332" i="16"/>
  <c r="R332" i="16"/>
  <c r="S332" i="16" s="1"/>
  <c r="T332" i="16" s="1"/>
  <c r="U332" i="16" s="1"/>
  <c r="N332" i="16"/>
  <c r="M332" i="16"/>
  <c r="V331" i="16"/>
  <c r="T331" i="16"/>
  <c r="U331" i="16" s="1"/>
  <c r="R331" i="16"/>
  <c r="S331" i="16" s="1"/>
  <c r="N331" i="16"/>
  <c r="M331" i="16"/>
  <c r="V330" i="16"/>
  <c r="R330" i="16"/>
  <c r="S330" i="16" s="1"/>
  <c r="T330" i="16" s="1"/>
  <c r="U330" i="16" s="1"/>
  <c r="N330" i="16"/>
  <c r="M330" i="16"/>
  <c r="V329" i="16"/>
  <c r="T329" i="16"/>
  <c r="U329" i="16" s="1"/>
  <c r="R329" i="16"/>
  <c r="S329" i="16" s="1"/>
  <c r="N329" i="16"/>
  <c r="M329" i="16"/>
  <c r="V328" i="16"/>
  <c r="R328" i="16"/>
  <c r="S328" i="16" s="1"/>
  <c r="T328" i="16" s="1"/>
  <c r="U328" i="16" s="1"/>
  <c r="N328" i="16"/>
  <c r="M328" i="16"/>
  <c r="V327" i="16"/>
  <c r="T327" i="16"/>
  <c r="U327" i="16" s="1"/>
  <c r="R327" i="16"/>
  <c r="S327" i="16" s="1"/>
  <c r="N327" i="16"/>
  <c r="M327" i="16"/>
  <c r="V326" i="16"/>
  <c r="R326" i="16"/>
  <c r="S326" i="16" s="1"/>
  <c r="T326" i="16" s="1"/>
  <c r="U326" i="16" s="1"/>
  <c r="N326" i="16"/>
  <c r="M326" i="16"/>
  <c r="V325" i="16"/>
  <c r="T325" i="16"/>
  <c r="U325" i="16" s="1"/>
  <c r="R325" i="16"/>
  <c r="S325" i="16" s="1"/>
  <c r="N325" i="16"/>
  <c r="M325" i="16"/>
  <c r="V324" i="16"/>
  <c r="R324" i="16"/>
  <c r="S324" i="16" s="1"/>
  <c r="T324" i="16" s="1"/>
  <c r="U324" i="16" s="1"/>
  <c r="N324" i="16"/>
  <c r="M324" i="16"/>
  <c r="V323" i="16"/>
  <c r="T323" i="16"/>
  <c r="U323" i="16" s="1"/>
  <c r="R323" i="16"/>
  <c r="S323" i="16" s="1"/>
  <c r="N323" i="16"/>
  <c r="M323" i="16"/>
  <c r="V322" i="16"/>
  <c r="R322" i="16"/>
  <c r="S322" i="16" s="1"/>
  <c r="T322" i="16" s="1"/>
  <c r="U322" i="16" s="1"/>
  <c r="N322" i="16"/>
  <c r="M322" i="16"/>
  <c r="V321" i="16"/>
  <c r="T321" i="16"/>
  <c r="U321" i="16" s="1"/>
  <c r="R321" i="16"/>
  <c r="S321" i="16" s="1"/>
  <c r="N321" i="16"/>
  <c r="M321" i="16"/>
  <c r="V320" i="16"/>
  <c r="R320" i="16"/>
  <c r="S320" i="16" s="1"/>
  <c r="T320" i="16" s="1"/>
  <c r="U320" i="16" s="1"/>
  <c r="N320" i="16"/>
  <c r="M320" i="16"/>
  <c r="C320" i="16"/>
  <c r="C321" i="16" s="1"/>
  <c r="C322" i="16" s="1"/>
  <c r="C323" i="16" s="1"/>
  <c r="C324" i="16" s="1"/>
  <c r="C325" i="16" s="1"/>
  <c r="C326" i="16" s="1"/>
  <c r="C327" i="16" s="1"/>
  <c r="C328" i="16" s="1"/>
  <c r="C329" i="16" s="1"/>
  <c r="C330" i="16" s="1"/>
  <c r="C331" i="16" s="1"/>
  <c r="C332" i="16" s="1"/>
  <c r="C333" i="16" s="1"/>
  <c r="C334" i="16" s="1"/>
  <c r="C335" i="16" s="1"/>
  <c r="C336" i="16" s="1"/>
  <c r="C337" i="16" s="1"/>
  <c r="C338" i="16" s="1"/>
  <c r="C339" i="16" s="1"/>
  <c r="C340" i="16" s="1"/>
  <c r="C341" i="16" s="1"/>
  <c r="C342" i="16" s="1"/>
  <c r="C343" i="16" s="1"/>
  <c r="C344" i="16" s="1"/>
  <c r="C345" i="16" s="1"/>
  <c r="C346" i="16" s="1"/>
  <c r="C347" i="16" s="1"/>
  <c r="C348" i="16" s="1"/>
  <c r="C349" i="16" s="1"/>
  <c r="V319" i="16"/>
  <c r="T319" i="16"/>
  <c r="U319" i="16" s="1"/>
  <c r="R319" i="16"/>
  <c r="S319" i="16" s="1"/>
  <c r="N319" i="16"/>
  <c r="M319" i="16"/>
  <c r="V318" i="16"/>
  <c r="R318" i="16"/>
  <c r="S318" i="16" s="1"/>
  <c r="T318" i="16" s="1"/>
  <c r="U318" i="16" s="1"/>
  <c r="N318" i="16"/>
  <c r="M318" i="16"/>
  <c r="V317" i="16"/>
  <c r="T317" i="16"/>
  <c r="U317" i="16" s="1"/>
  <c r="R317" i="16"/>
  <c r="S317" i="16" s="1"/>
  <c r="N317" i="16"/>
  <c r="M317" i="16"/>
  <c r="V316" i="16"/>
  <c r="R316" i="16"/>
  <c r="S316" i="16" s="1"/>
  <c r="T316" i="16" s="1"/>
  <c r="U316" i="16" s="1"/>
  <c r="N316" i="16"/>
  <c r="M316" i="16"/>
  <c r="V315" i="16"/>
  <c r="T315" i="16"/>
  <c r="U315" i="16" s="1"/>
  <c r="R315" i="16"/>
  <c r="S315" i="16" s="1"/>
  <c r="N315" i="16"/>
  <c r="M315" i="16"/>
  <c r="V314" i="16"/>
  <c r="R314" i="16"/>
  <c r="S314" i="16" s="1"/>
  <c r="T314" i="16" s="1"/>
  <c r="U314" i="16" s="1"/>
  <c r="N314" i="16"/>
  <c r="M314" i="16"/>
  <c r="V313" i="16"/>
  <c r="T313" i="16"/>
  <c r="U313" i="16" s="1"/>
  <c r="R313" i="16"/>
  <c r="S313" i="16" s="1"/>
  <c r="N313" i="16"/>
  <c r="M313" i="16"/>
  <c r="V312" i="16"/>
  <c r="R312" i="16"/>
  <c r="S312" i="16" s="1"/>
  <c r="T312" i="16" s="1"/>
  <c r="U312" i="16" s="1"/>
  <c r="N312" i="16"/>
  <c r="M312" i="16"/>
  <c r="V311" i="16"/>
  <c r="T311" i="16"/>
  <c r="U311" i="16" s="1"/>
  <c r="R311" i="16"/>
  <c r="S311" i="16" s="1"/>
  <c r="N311" i="16"/>
  <c r="M311" i="16"/>
  <c r="V310" i="16"/>
  <c r="R310" i="16"/>
  <c r="S310" i="16" s="1"/>
  <c r="T310" i="16" s="1"/>
  <c r="U310" i="16" s="1"/>
  <c r="N310" i="16"/>
  <c r="M310" i="16"/>
  <c r="V309" i="16"/>
  <c r="T309" i="16"/>
  <c r="U309" i="16" s="1"/>
  <c r="R309" i="16"/>
  <c r="S309" i="16" s="1"/>
  <c r="N309" i="16"/>
  <c r="M309" i="16"/>
  <c r="V308" i="16"/>
  <c r="R308" i="16"/>
  <c r="S308" i="16" s="1"/>
  <c r="T308" i="16" s="1"/>
  <c r="U308" i="16" s="1"/>
  <c r="N308" i="16"/>
  <c r="M308" i="16"/>
  <c r="V307" i="16"/>
  <c r="T307" i="16"/>
  <c r="U307" i="16" s="1"/>
  <c r="R307" i="16"/>
  <c r="S307" i="16" s="1"/>
  <c r="N307" i="16"/>
  <c r="M307" i="16"/>
  <c r="V306" i="16"/>
  <c r="R306" i="16"/>
  <c r="S306" i="16" s="1"/>
  <c r="T306" i="16" s="1"/>
  <c r="U306" i="16" s="1"/>
  <c r="N306" i="16"/>
  <c r="M306" i="16"/>
  <c r="V305" i="16"/>
  <c r="T305" i="16"/>
  <c r="U305" i="16" s="1"/>
  <c r="R305" i="16"/>
  <c r="S305" i="16" s="1"/>
  <c r="N305" i="16"/>
  <c r="M305" i="16"/>
  <c r="V304" i="16"/>
  <c r="R304" i="16"/>
  <c r="S304" i="16" s="1"/>
  <c r="T304" i="16" s="1"/>
  <c r="U304" i="16" s="1"/>
  <c r="N304" i="16"/>
  <c r="M304" i="16"/>
  <c r="V303" i="16"/>
  <c r="T303" i="16"/>
  <c r="U303" i="16" s="1"/>
  <c r="R303" i="16"/>
  <c r="S303" i="16" s="1"/>
  <c r="N303" i="16"/>
  <c r="M303" i="16"/>
  <c r="V302" i="16"/>
  <c r="R302" i="16"/>
  <c r="S302" i="16" s="1"/>
  <c r="T302" i="16" s="1"/>
  <c r="U302" i="16" s="1"/>
  <c r="N302" i="16"/>
  <c r="M302" i="16"/>
  <c r="V301" i="16"/>
  <c r="T301" i="16"/>
  <c r="U301" i="16" s="1"/>
  <c r="R301" i="16"/>
  <c r="S301" i="16" s="1"/>
  <c r="N301" i="16"/>
  <c r="M301" i="16"/>
  <c r="V300" i="16"/>
  <c r="R300" i="16"/>
  <c r="S300" i="16" s="1"/>
  <c r="T300" i="16" s="1"/>
  <c r="U300" i="16" s="1"/>
  <c r="N300" i="16"/>
  <c r="M300" i="16"/>
  <c r="V299" i="16"/>
  <c r="T299" i="16"/>
  <c r="U299" i="16" s="1"/>
  <c r="R299" i="16"/>
  <c r="S299" i="16" s="1"/>
  <c r="N299" i="16"/>
  <c r="M299" i="16"/>
  <c r="V298" i="16"/>
  <c r="R298" i="16"/>
  <c r="S298" i="16" s="1"/>
  <c r="T298" i="16" s="1"/>
  <c r="U298" i="16" s="1"/>
  <c r="N298" i="16"/>
  <c r="M298" i="16"/>
  <c r="V297" i="16"/>
  <c r="T297" i="16"/>
  <c r="U297" i="16" s="1"/>
  <c r="R297" i="16"/>
  <c r="S297" i="16" s="1"/>
  <c r="N297" i="16"/>
  <c r="M297" i="16"/>
  <c r="V296" i="16"/>
  <c r="R296" i="16"/>
  <c r="S296" i="16" s="1"/>
  <c r="T296" i="16" s="1"/>
  <c r="U296" i="16" s="1"/>
  <c r="N296" i="16"/>
  <c r="M296" i="16"/>
  <c r="V295" i="16"/>
  <c r="T295" i="16"/>
  <c r="U295" i="16" s="1"/>
  <c r="R295" i="16"/>
  <c r="S295" i="16" s="1"/>
  <c r="N295" i="16"/>
  <c r="M295" i="16"/>
  <c r="V294" i="16"/>
  <c r="R294" i="16"/>
  <c r="S294" i="16" s="1"/>
  <c r="T294" i="16" s="1"/>
  <c r="U294" i="16" s="1"/>
  <c r="N294" i="16"/>
  <c r="M294" i="16"/>
  <c r="V293" i="16"/>
  <c r="T293" i="16"/>
  <c r="U293" i="16" s="1"/>
  <c r="R293" i="16"/>
  <c r="S293" i="16" s="1"/>
  <c r="N293" i="16"/>
  <c r="M293" i="16"/>
  <c r="V292" i="16"/>
  <c r="R292" i="16"/>
  <c r="S292" i="16" s="1"/>
  <c r="T292" i="16" s="1"/>
  <c r="U292" i="16" s="1"/>
  <c r="N292" i="16"/>
  <c r="M292" i="16"/>
  <c r="V291" i="16"/>
  <c r="T291" i="16"/>
  <c r="U291" i="16" s="1"/>
  <c r="R291" i="16"/>
  <c r="S291" i="16" s="1"/>
  <c r="N291" i="16"/>
  <c r="M291" i="16"/>
  <c r="V290" i="16"/>
  <c r="R290" i="16"/>
  <c r="S290" i="16" s="1"/>
  <c r="T290" i="16" s="1"/>
  <c r="U290" i="16" s="1"/>
  <c r="N290" i="16"/>
  <c r="M290" i="16"/>
  <c r="V289" i="16"/>
  <c r="T289" i="16"/>
  <c r="U289" i="16" s="1"/>
  <c r="R289" i="16"/>
  <c r="S289" i="16" s="1"/>
  <c r="N289" i="16"/>
  <c r="M289" i="16"/>
  <c r="V288" i="16"/>
  <c r="R288" i="16"/>
  <c r="S288" i="16" s="1"/>
  <c r="T288" i="16" s="1"/>
  <c r="U288" i="16" s="1"/>
  <c r="N288" i="16"/>
  <c r="M288" i="16"/>
  <c r="V287" i="16"/>
  <c r="T287" i="16"/>
  <c r="U287" i="16" s="1"/>
  <c r="R287" i="16"/>
  <c r="S287" i="16" s="1"/>
  <c r="N287" i="16"/>
  <c r="M287" i="16"/>
  <c r="V286" i="16"/>
  <c r="R286" i="16"/>
  <c r="S286" i="16" s="1"/>
  <c r="T286" i="16" s="1"/>
  <c r="U286" i="16" s="1"/>
  <c r="N286" i="16"/>
  <c r="M286" i="16"/>
  <c r="V285" i="16"/>
  <c r="T285" i="16"/>
  <c r="U285" i="16" s="1"/>
  <c r="R285" i="16"/>
  <c r="S285" i="16" s="1"/>
  <c r="N285" i="16"/>
  <c r="M285" i="16"/>
  <c r="V284" i="16"/>
  <c r="R284" i="16"/>
  <c r="S284" i="16" s="1"/>
  <c r="T284" i="16" s="1"/>
  <c r="U284" i="16" s="1"/>
  <c r="N284" i="16"/>
  <c r="M284" i="16"/>
  <c r="V283" i="16"/>
  <c r="T283" i="16"/>
  <c r="U283" i="16" s="1"/>
  <c r="R283" i="16"/>
  <c r="S283" i="16" s="1"/>
  <c r="N283" i="16"/>
  <c r="M283" i="16"/>
  <c r="V282" i="16"/>
  <c r="R282" i="16"/>
  <c r="S282" i="16" s="1"/>
  <c r="T282" i="16" s="1"/>
  <c r="U282" i="16" s="1"/>
  <c r="N282" i="16"/>
  <c r="M282" i="16"/>
  <c r="V281" i="16"/>
  <c r="T281" i="16"/>
  <c r="U281" i="16" s="1"/>
  <c r="R281" i="16"/>
  <c r="S281" i="16" s="1"/>
  <c r="N281" i="16"/>
  <c r="M281" i="16"/>
  <c r="V280" i="16"/>
  <c r="R280" i="16"/>
  <c r="S280" i="16" s="1"/>
  <c r="T280" i="16" s="1"/>
  <c r="U280" i="16" s="1"/>
  <c r="N280" i="16"/>
  <c r="M280" i="16"/>
  <c r="V279" i="16"/>
  <c r="T279" i="16"/>
  <c r="U279" i="16" s="1"/>
  <c r="R279" i="16"/>
  <c r="S279" i="16" s="1"/>
  <c r="N279" i="16"/>
  <c r="M279" i="16"/>
  <c r="V278" i="16"/>
  <c r="R278" i="16"/>
  <c r="S278" i="16" s="1"/>
  <c r="T278" i="16" s="1"/>
  <c r="U278" i="16" s="1"/>
  <c r="N278" i="16"/>
  <c r="M278" i="16"/>
  <c r="V277" i="16"/>
  <c r="T277" i="16"/>
  <c r="U277" i="16" s="1"/>
  <c r="R277" i="16"/>
  <c r="S277" i="16" s="1"/>
  <c r="N277" i="16"/>
  <c r="M277" i="16"/>
  <c r="V276" i="16"/>
  <c r="R276" i="16"/>
  <c r="S276" i="16" s="1"/>
  <c r="T276" i="16" s="1"/>
  <c r="U276" i="16" s="1"/>
  <c r="N276" i="16"/>
  <c r="M276" i="16"/>
  <c r="V275" i="16"/>
  <c r="T275" i="16"/>
  <c r="U275" i="16" s="1"/>
  <c r="R275" i="16"/>
  <c r="S275" i="16" s="1"/>
  <c r="N275" i="16"/>
  <c r="M275" i="16"/>
  <c r="V274" i="16"/>
  <c r="R274" i="16"/>
  <c r="S274" i="16" s="1"/>
  <c r="T274" i="16" s="1"/>
  <c r="U274" i="16" s="1"/>
  <c r="N274" i="16"/>
  <c r="M274" i="16"/>
  <c r="V273" i="16"/>
  <c r="T273" i="16"/>
  <c r="U273" i="16" s="1"/>
  <c r="R273" i="16"/>
  <c r="S273" i="16" s="1"/>
  <c r="N273" i="16"/>
  <c r="M273" i="16"/>
  <c r="V272" i="16"/>
  <c r="R272" i="16"/>
  <c r="S272" i="16" s="1"/>
  <c r="T272" i="16" s="1"/>
  <c r="U272" i="16" s="1"/>
  <c r="N272" i="16"/>
  <c r="M272" i="16"/>
  <c r="V271" i="16"/>
  <c r="T271" i="16"/>
  <c r="U271" i="16" s="1"/>
  <c r="R271" i="16"/>
  <c r="S271" i="16" s="1"/>
  <c r="N271" i="16"/>
  <c r="M271" i="16"/>
  <c r="V270" i="16"/>
  <c r="R270" i="16"/>
  <c r="S270" i="16" s="1"/>
  <c r="T270" i="16" s="1"/>
  <c r="U270" i="16" s="1"/>
  <c r="N270" i="16"/>
  <c r="M270" i="16"/>
  <c r="V269" i="16"/>
  <c r="T269" i="16"/>
  <c r="U269" i="16" s="1"/>
  <c r="R269" i="16"/>
  <c r="S269" i="16" s="1"/>
  <c r="N269" i="16"/>
  <c r="M269" i="16"/>
  <c r="V268" i="16"/>
  <c r="R268" i="16"/>
  <c r="S268" i="16" s="1"/>
  <c r="T268" i="16" s="1"/>
  <c r="U268" i="16" s="1"/>
  <c r="N268" i="16"/>
  <c r="M268" i="16"/>
  <c r="V267" i="16"/>
  <c r="T267" i="16"/>
  <c r="U267" i="16" s="1"/>
  <c r="R267" i="16"/>
  <c r="S267" i="16" s="1"/>
  <c r="N267" i="16"/>
  <c r="M267" i="16"/>
  <c r="V266" i="16"/>
  <c r="R266" i="16"/>
  <c r="S266" i="16" s="1"/>
  <c r="T266" i="16" s="1"/>
  <c r="U266" i="16" s="1"/>
  <c r="N266" i="16"/>
  <c r="M266" i="16"/>
  <c r="V265" i="16"/>
  <c r="T265" i="16"/>
  <c r="U265" i="16" s="1"/>
  <c r="R265" i="16"/>
  <c r="S265" i="16" s="1"/>
  <c r="N265" i="16"/>
  <c r="M265" i="16"/>
  <c r="V264" i="16"/>
  <c r="R264" i="16"/>
  <c r="S264" i="16" s="1"/>
  <c r="T264" i="16" s="1"/>
  <c r="U264" i="16" s="1"/>
  <c r="N264" i="16"/>
  <c r="M264" i="16"/>
  <c r="V263" i="16"/>
  <c r="T263" i="16"/>
  <c r="U263" i="16" s="1"/>
  <c r="R263" i="16"/>
  <c r="S263" i="16" s="1"/>
  <c r="N263" i="16"/>
  <c r="M263" i="16"/>
  <c r="V262" i="16"/>
  <c r="R262" i="16"/>
  <c r="S262" i="16" s="1"/>
  <c r="T262" i="16" s="1"/>
  <c r="U262" i="16" s="1"/>
  <c r="N262" i="16"/>
  <c r="M262" i="16"/>
  <c r="V261" i="16"/>
  <c r="T261" i="16"/>
  <c r="U261" i="16" s="1"/>
  <c r="R261" i="16"/>
  <c r="S261" i="16" s="1"/>
  <c r="N261" i="16"/>
  <c r="M261" i="16"/>
  <c r="V260" i="16"/>
  <c r="R260" i="16"/>
  <c r="S260" i="16" s="1"/>
  <c r="T260" i="16" s="1"/>
  <c r="U260" i="16" s="1"/>
  <c r="N260" i="16"/>
  <c r="M260" i="16"/>
  <c r="V259" i="16"/>
  <c r="T259" i="16"/>
  <c r="U259" i="16" s="1"/>
  <c r="R259" i="16"/>
  <c r="S259" i="16" s="1"/>
  <c r="N259" i="16"/>
  <c r="M259" i="16"/>
  <c r="V258" i="16"/>
  <c r="R258" i="16"/>
  <c r="S258" i="16" s="1"/>
  <c r="T258" i="16" s="1"/>
  <c r="U258" i="16" s="1"/>
  <c r="N258" i="16"/>
  <c r="M258" i="16"/>
  <c r="V257" i="16"/>
  <c r="T257" i="16"/>
  <c r="U257" i="16" s="1"/>
  <c r="R257" i="16"/>
  <c r="S257" i="16" s="1"/>
  <c r="N257" i="16"/>
  <c r="M257" i="16"/>
  <c r="V256" i="16"/>
  <c r="R256" i="16"/>
  <c r="S256" i="16" s="1"/>
  <c r="T256" i="16" s="1"/>
  <c r="U256" i="16" s="1"/>
  <c r="N256" i="16"/>
  <c r="M256" i="16"/>
  <c r="V255" i="16"/>
  <c r="T255" i="16"/>
  <c r="U255" i="16" s="1"/>
  <c r="R255" i="16"/>
  <c r="S255" i="16" s="1"/>
  <c r="N255" i="16"/>
  <c r="M255" i="16"/>
  <c r="V254" i="16"/>
  <c r="R254" i="16"/>
  <c r="S254" i="16" s="1"/>
  <c r="T254" i="16" s="1"/>
  <c r="U254" i="16" s="1"/>
  <c r="N254" i="16"/>
  <c r="M254" i="16"/>
  <c r="V253" i="16"/>
  <c r="T253" i="16"/>
  <c r="U253" i="16" s="1"/>
  <c r="R253" i="16"/>
  <c r="S253" i="16" s="1"/>
  <c r="N253" i="16"/>
  <c r="M253" i="16"/>
  <c r="V252" i="16"/>
  <c r="R252" i="16"/>
  <c r="S252" i="16" s="1"/>
  <c r="T252" i="16" s="1"/>
  <c r="U252" i="16" s="1"/>
  <c r="N252" i="16"/>
  <c r="M252" i="16"/>
  <c r="V251" i="16"/>
  <c r="T251" i="16"/>
  <c r="U251" i="16" s="1"/>
  <c r="R251" i="16"/>
  <c r="S251" i="16" s="1"/>
  <c r="N251" i="16"/>
  <c r="M251" i="16"/>
  <c r="V250" i="16"/>
  <c r="R250" i="16"/>
  <c r="S250" i="16" s="1"/>
  <c r="T250" i="16" s="1"/>
  <c r="U250" i="16" s="1"/>
  <c r="N250" i="16"/>
  <c r="M250" i="16"/>
  <c r="V249" i="16"/>
  <c r="T249" i="16"/>
  <c r="U249" i="16" s="1"/>
  <c r="R249" i="16"/>
  <c r="S249" i="16" s="1"/>
  <c r="N249" i="16"/>
  <c r="M249" i="16"/>
  <c r="V248" i="16"/>
  <c r="R248" i="16"/>
  <c r="S248" i="16" s="1"/>
  <c r="T248" i="16" s="1"/>
  <c r="U248" i="16" s="1"/>
  <c r="N248" i="16"/>
  <c r="M248" i="16"/>
  <c r="V247" i="16"/>
  <c r="T247" i="16"/>
  <c r="U247" i="16" s="1"/>
  <c r="R247" i="16"/>
  <c r="S247" i="16" s="1"/>
  <c r="N247" i="16"/>
  <c r="M247" i="16"/>
  <c r="V246" i="16"/>
  <c r="R246" i="16"/>
  <c r="S246" i="16" s="1"/>
  <c r="T246" i="16" s="1"/>
  <c r="U246" i="16" s="1"/>
  <c r="N246" i="16"/>
  <c r="M246" i="16"/>
  <c r="V245" i="16"/>
  <c r="T245" i="16"/>
  <c r="U245" i="16" s="1"/>
  <c r="R245" i="16"/>
  <c r="S245" i="16" s="1"/>
  <c r="N245" i="16"/>
  <c r="M245" i="16"/>
  <c r="V244" i="16"/>
  <c r="R244" i="16"/>
  <c r="S244" i="16" s="1"/>
  <c r="T244" i="16" s="1"/>
  <c r="U244" i="16" s="1"/>
  <c r="N244" i="16"/>
  <c r="M244" i="16"/>
  <c r="V243" i="16"/>
  <c r="T243" i="16"/>
  <c r="U243" i="16" s="1"/>
  <c r="R243" i="16"/>
  <c r="S243" i="16" s="1"/>
  <c r="N243" i="16"/>
  <c r="M243" i="16"/>
  <c r="V242" i="16"/>
  <c r="R242" i="16"/>
  <c r="S242" i="16" s="1"/>
  <c r="T242" i="16" s="1"/>
  <c r="U242" i="16" s="1"/>
  <c r="N242" i="16"/>
  <c r="M242" i="16"/>
  <c r="V241" i="16"/>
  <c r="T241" i="16"/>
  <c r="U241" i="16" s="1"/>
  <c r="R241" i="16"/>
  <c r="S241" i="16" s="1"/>
  <c r="N241" i="16"/>
  <c r="M241" i="16"/>
  <c r="V240" i="16"/>
  <c r="R240" i="16"/>
  <c r="S240" i="16" s="1"/>
  <c r="T240" i="16" s="1"/>
  <c r="U240" i="16" s="1"/>
  <c r="N240" i="16"/>
  <c r="M240" i="16"/>
  <c r="V239" i="16"/>
  <c r="T239" i="16"/>
  <c r="U239" i="16" s="1"/>
  <c r="R239" i="16"/>
  <c r="S239" i="16" s="1"/>
  <c r="N239" i="16"/>
  <c r="M239" i="16"/>
  <c r="V238" i="16"/>
  <c r="R238" i="16"/>
  <c r="S238" i="16" s="1"/>
  <c r="T238" i="16" s="1"/>
  <c r="U238" i="16" s="1"/>
  <c r="N238" i="16"/>
  <c r="M238" i="16"/>
  <c r="V237" i="16"/>
  <c r="T237" i="16"/>
  <c r="U237" i="16" s="1"/>
  <c r="R237" i="16"/>
  <c r="S237" i="16" s="1"/>
  <c r="N237" i="16"/>
  <c r="M237" i="16"/>
  <c r="V236" i="16"/>
  <c r="R236" i="16"/>
  <c r="S236" i="16" s="1"/>
  <c r="T236" i="16" s="1"/>
  <c r="U236" i="16" s="1"/>
  <c r="N236" i="16"/>
  <c r="M236" i="16"/>
  <c r="V235" i="16"/>
  <c r="T235" i="16"/>
  <c r="U235" i="16" s="1"/>
  <c r="R235" i="16"/>
  <c r="S235" i="16" s="1"/>
  <c r="N235" i="16"/>
  <c r="M235" i="16"/>
  <c r="V234" i="16"/>
  <c r="R234" i="16"/>
  <c r="S234" i="16" s="1"/>
  <c r="T234" i="16" s="1"/>
  <c r="U234" i="16" s="1"/>
  <c r="N234" i="16"/>
  <c r="M234" i="16"/>
  <c r="V233" i="16"/>
  <c r="T233" i="16"/>
  <c r="U233" i="16" s="1"/>
  <c r="R233" i="16"/>
  <c r="S233" i="16" s="1"/>
  <c r="N233" i="16"/>
  <c r="M233" i="16"/>
  <c r="V232" i="16"/>
  <c r="R232" i="16"/>
  <c r="S232" i="16" s="1"/>
  <c r="T232" i="16" s="1"/>
  <c r="U232" i="16" s="1"/>
  <c r="N232" i="16"/>
  <c r="M232" i="16"/>
  <c r="V231" i="16"/>
  <c r="T231" i="16"/>
  <c r="U231" i="16" s="1"/>
  <c r="R231" i="16"/>
  <c r="S231" i="16" s="1"/>
  <c r="N231" i="16"/>
  <c r="M231" i="16"/>
  <c r="V230" i="16"/>
  <c r="R230" i="16"/>
  <c r="S230" i="16" s="1"/>
  <c r="T230" i="16" s="1"/>
  <c r="U230" i="16" s="1"/>
  <c r="N230" i="16"/>
  <c r="M230" i="16"/>
  <c r="V229" i="16"/>
  <c r="T229" i="16"/>
  <c r="U229" i="16" s="1"/>
  <c r="R229" i="16"/>
  <c r="S229" i="16" s="1"/>
  <c r="N229" i="16"/>
  <c r="M229" i="16"/>
  <c r="V228" i="16"/>
  <c r="R228" i="16"/>
  <c r="S228" i="16" s="1"/>
  <c r="T228" i="16" s="1"/>
  <c r="U228" i="16" s="1"/>
  <c r="N228" i="16"/>
  <c r="M228" i="16"/>
  <c r="V227" i="16"/>
  <c r="T227" i="16"/>
  <c r="U227" i="16" s="1"/>
  <c r="R227" i="16"/>
  <c r="S227" i="16" s="1"/>
  <c r="N227" i="16"/>
  <c r="M227" i="16"/>
  <c r="V226" i="16"/>
  <c r="R226" i="16"/>
  <c r="S226" i="16" s="1"/>
  <c r="T226" i="16" s="1"/>
  <c r="U226" i="16" s="1"/>
  <c r="N226" i="16"/>
  <c r="M226" i="16"/>
  <c r="V225" i="16"/>
  <c r="T225" i="16"/>
  <c r="U225" i="16" s="1"/>
  <c r="R225" i="16"/>
  <c r="S225" i="16" s="1"/>
  <c r="N225" i="16"/>
  <c r="M225" i="16"/>
  <c r="V224" i="16"/>
  <c r="R224" i="16"/>
  <c r="S224" i="16" s="1"/>
  <c r="T224" i="16" s="1"/>
  <c r="U224" i="16" s="1"/>
  <c r="N224" i="16"/>
  <c r="M224" i="16"/>
  <c r="V223" i="16"/>
  <c r="T223" i="16"/>
  <c r="U223" i="16" s="1"/>
  <c r="R223" i="16"/>
  <c r="S223" i="16" s="1"/>
  <c r="N223" i="16"/>
  <c r="M223" i="16"/>
  <c r="V222" i="16"/>
  <c r="R222" i="16"/>
  <c r="S222" i="16" s="1"/>
  <c r="T222" i="16" s="1"/>
  <c r="U222" i="16" s="1"/>
  <c r="N222" i="16"/>
  <c r="M222" i="16"/>
  <c r="V221" i="16"/>
  <c r="T221" i="16"/>
  <c r="U221" i="16" s="1"/>
  <c r="R221" i="16"/>
  <c r="S221" i="16" s="1"/>
  <c r="N221" i="16"/>
  <c r="M221" i="16"/>
  <c r="V220" i="16"/>
  <c r="R220" i="16"/>
  <c r="S220" i="16" s="1"/>
  <c r="T220" i="16" s="1"/>
  <c r="U220" i="16" s="1"/>
  <c r="N220" i="16"/>
  <c r="M220" i="16"/>
  <c r="V219" i="16"/>
  <c r="T219" i="16"/>
  <c r="U219" i="16" s="1"/>
  <c r="R219" i="16"/>
  <c r="S219" i="16" s="1"/>
  <c r="N219" i="16"/>
  <c r="M219" i="16"/>
  <c r="V218" i="16"/>
  <c r="R218" i="16"/>
  <c r="S218" i="16" s="1"/>
  <c r="T218" i="16" s="1"/>
  <c r="U218" i="16" s="1"/>
  <c r="N218" i="16"/>
  <c r="M218" i="16"/>
  <c r="V217" i="16"/>
  <c r="T217" i="16"/>
  <c r="U217" i="16" s="1"/>
  <c r="R217" i="16"/>
  <c r="S217" i="16" s="1"/>
  <c r="N217" i="16"/>
  <c r="M217" i="16"/>
  <c r="V216" i="16"/>
  <c r="R216" i="16"/>
  <c r="S216" i="16" s="1"/>
  <c r="T216" i="16" s="1"/>
  <c r="U216" i="16" s="1"/>
  <c r="N216" i="16"/>
  <c r="M216" i="16"/>
  <c r="V215" i="16"/>
  <c r="T215" i="16"/>
  <c r="U215" i="16" s="1"/>
  <c r="R215" i="16"/>
  <c r="S215" i="16" s="1"/>
  <c r="N215" i="16"/>
  <c r="M215" i="16"/>
  <c r="V214" i="16"/>
  <c r="R214" i="16"/>
  <c r="S214" i="16" s="1"/>
  <c r="T214" i="16" s="1"/>
  <c r="U214" i="16" s="1"/>
  <c r="N214" i="16"/>
  <c r="M214" i="16"/>
  <c r="V213" i="16"/>
  <c r="T213" i="16"/>
  <c r="U213" i="16" s="1"/>
  <c r="R213" i="16"/>
  <c r="S213" i="16" s="1"/>
  <c r="N213" i="16"/>
  <c r="M213" i="16"/>
  <c r="V212" i="16"/>
  <c r="R212" i="16"/>
  <c r="S212" i="16" s="1"/>
  <c r="T212" i="16" s="1"/>
  <c r="U212" i="16" s="1"/>
  <c r="N212" i="16"/>
  <c r="M212" i="16"/>
  <c r="V211" i="16"/>
  <c r="T211" i="16"/>
  <c r="U211" i="16" s="1"/>
  <c r="R211" i="16"/>
  <c r="S211" i="16" s="1"/>
  <c r="N211" i="16"/>
  <c r="M211" i="16"/>
  <c r="V210" i="16"/>
  <c r="R210" i="16"/>
  <c r="S210" i="16" s="1"/>
  <c r="T210" i="16" s="1"/>
  <c r="U210" i="16" s="1"/>
  <c r="N210" i="16"/>
  <c r="M210" i="16"/>
  <c r="V209" i="16"/>
  <c r="T209" i="16"/>
  <c r="U209" i="16" s="1"/>
  <c r="R209" i="16"/>
  <c r="S209" i="16" s="1"/>
  <c r="N209" i="16"/>
  <c r="M209" i="16"/>
  <c r="V208" i="16"/>
  <c r="R208" i="16"/>
  <c r="S208" i="16" s="1"/>
  <c r="T208" i="16" s="1"/>
  <c r="U208" i="16" s="1"/>
  <c r="N208" i="16"/>
  <c r="M208" i="16"/>
  <c r="V207" i="16"/>
  <c r="T207" i="16"/>
  <c r="U207" i="16" s="1"/>
  <c r="R207" i="16"/>
  <c r="S207" i="16" s="1"/>
  <c r="N207" i="16"/>
  <c r="M207" i="16"/>
  <c r="V206" i="16"/>
  <c r="R206" i="16"/>
  <c r="S206" i="16" s="1"/>
  <c r="T206" i="16" s="1"/>
  <c r="U206" i="16" s="1"/>
  <c r="N206" i="16"/>
  <c r="M206" i="16"/>
  <c r="V205" i="16"/>
  <c r="T205" i="16"/>
  <c r="U205" i="16" s="1"/>
  <c r="R205" i="16"/>
  <c r="S205" i="16" s="1"/>
  <c r="N205" i="16"/>
  <c r="M205" i="16"/>
  <c r="V204" i="16"/>
  <c r="R204" i="16"/>
  <c r="S204" i="16" s="1"/>
  <c r="T204" i="16" s="1"/>
  <c r="U204" i="16" s="1"/>
  <c r="N204" i="16"/>
  <c r="M204" i="16"/>
  <c r="V203" i="16"/>
  <c r="T203" i="16"/>
  <c r="U203" i="16" s="1"/>
  <c r="R203" i="16"/>
  <c r="S203" i="16" s="1"/>
  <c r="N203" i="16"/>
  <c r="M203" i="16"/>
  <c r="V202" i="16"/>
  <c r="R202" i="16"/>
  <c r="S202" i="16" s="1"/>
  <c r="T202" i="16" s="1"/>
  <c r="U202" i="16" s="1"/>
  <c r="N202" i="16"/>
  <c r="M202" i="16"/>
  <c r="V201" i="16"/>
  <c r="T201" i="16"/>
  <c r="U201" i="16" s="1"/>
  <c r="R201" i="16"/>
  <c r="S201" i="16" s="1"/>
  <c r="N201" i="16"/>
  <c r="M201" i="16"/>
  <c r="V200" i="16"/>
  <c r="R200" i="16"/>
  <c r="S200" i="16" s="1"/>
  <c r="T200" i="16" s="1"/>
  <c r="U200" i="16" s="1"/>
  <c r="N200" i="16"/>
  <c r="M200" i="16"/>
  <c r="V199" i="16"/>
  <c r="R199" i="16"/>
  <c r="S199" i="16" s="1"/>
  <c r="T199" i="16" s="1"/>
  <c r="U199" i="16" s="1"/>
  <c r="N199" i="16"/>
  <c r="M199" i="16"/>
  <c r="V198" i="16"/>
  <c r="R198" i="16"/>
  <c r="S198" i="16" s="1"/>
  <c r="T198" i="16" s="1"/>
  <c r="U198" i="16" s="1"/>
  <c r="N198" i="16"/>
  <c r="M198" i="16"/>
  <c r="V197" i="16"/>
  <c r="S197" i="16"/>
  <c r="T197" i="16" s="1"/>
  <c r="U197" i="16" s="1"/>
  <c r="R197" i="16"/>
  <c r="N197" i="16"/>
  <c r="M197" i="16"/>
  <c r="V196" i="16"/>
  <c r="T196" i="16"/>
  <c r="U196" i="16" s="1"/>
  <c r="R196" i="16"/>
  <c r="S196" i="16" s="1"/>
  <c r="N196" i="16"/>
  <c r="M196" i="16"/>
  <c r="V195" i="16"/>
  <c r="R195" i="16"/>
  <c r="S195" i="16" s="1"/>
  <c r="T195" i="16" s="1"/>
  <c r="U195" i="16" s="1"/>
  <c r="N195" i="16"/>
  <c r="M195" i="16"/>
  <c r="V194" i="16"/>
  <c r="R194" i="16"/>
  <c r="S194" i="16" s="1"/>
  <c r="T194" i="16" s="1"/>
  <c r="U194" i="16" s="1"/>
  <c r="N194" i="16"/>
  <c r="M194" i="16"/>
  <c r="V193" i="16"/>
  <c r="S193" i="16"/>
  <c r="T193" i="16" s="1"/>
  <c r="U193" i="16" s="1"/>
  <c r="R193" i="16"/>
  <c r="N193" i="16"/>
  <c r="M193" i="16"/>
  <c r="V192" i="16"/>
  <c r="T192" i="16"/>
  <c r="U192" i="16" s="1"/>
  <c r="R192" i="16"/>
  <c r="S192" i="16" s="1"/>
  <c r="N192" i="16"/>
  <c r="M192" i="16"/>
  <c r="V191" i="16"/>
  <c r="R191" i="16"/>
  <c r="S191" i="16" s="1"/>
  <c r="T191" i="16" s="1"/>
  <c r="U191" i="16" s="1"/>
  <c r="N191" i="16"/>
  <c r="M191" i="16"/>
  <c r="V190" i="16"/>
  <c r="R190" i="16"/>
  <c r="S190" i="16" s="1"/>
  <c r="T190" i="16" s="1"/>
  <c r="U190" i="16" s="1"/>
  <c r="N190" i="16"/>
  <c r="M190" i="16"/>
  <c r="V189" i="16"/>
  <c r="S189" i="16"/>
  <c r="T189" i="16" s="1"/>
  <c r="U189" i="16" s="1"/>
  <c r="R189" i="16"/>
  <c r="N189" i="16"/>
  <c r="M189" i="16"/>
  <c r="V188" i="16"/>
  <c r="T188" i="16"/>
  <c r="U188" i="16" s="1"/>
  <c r="R188" i="16"/>
  <c r="S188" i="16" s="1"/>
  <c r="N188" i="16"/>
  <c r="M188" i="16"/>
  <c r="V187" i="16"/>
  <c r="R187" i="16"/>
  <c r="S187" i="16" s="1"/>
  <c r="T187" i="16" s="1"/>
  <c r="U187" i="16" s="1"/>
  <c r="N187" i="16"/>
  <c r="M187" i="16"/>
  <c r="V186" i="16"/>
  <c r="R186" i="16"/>
  <c r="S186" i="16" s="1"/>
  <c r="T186" i="16" s="1"/>
  <c r="U186" i="16" s="1"/>
  <c r="N186" i="16"/>
  <c r="M186" i="16"/>
  <c r="V185" i="16"/>
  <c r="S185" i="16"/>
  <c r="T185" i="16" s="1"/>
  <c r="U185" i="16" s="1"/>
  <c r="R185" i="16"/>
  <c r="N185" i="16"/>
  <c r="M185" i="16"/>
  <c r="V184" i="16"/>
  <c r="T184" i="16"/>
  <c r="U184" i="16" s="1"/>
  <c r="R184" i="16"/>
  <c r="S184" i="16" s="1"/>
  <c r="N184" i="16"/>
  <c r="M184" i="16"/>
  <c r="V183" i="16"/>
  <c r="R183" i="16"/>
  <c r="S183" i="16" s="1"/>
  <c r="T183" i="16" s="1"/>
  <c r="U183" i="16" s="1"/>
  <c r="N183" i="16"/>
  <c r="M183" i="16"/>
  <c r="V182" i="16"/>
  <c r="R182" i="16"/>
  <c r="S182" i="16" s="1"/>
  <c r="T182" i="16" s="1"/>
  <c r="U182" i="16" s="1"/>
  <c r="N182" i="16"/>
  <c r="M182" i="16"/>
  <c r="V181" i="16"/>
  <c r="S181" i="16"/>
  <c r="T181" i="16" s="1"/>
  <c r="U181" i="16" s="1"/>
  <c r="R181" i="16"/>
  <c r="N181" i="16"/>
  <c r="M181" i="16"/>
  <c r="V180" i="16"/>
  <c r="T180" i="16"/>
  <c r="U180" i="16" s="1"/>
  <c r="R180" i="16"/>
  <c r="S180" i="16" s="1"/>
  <c r="N180" i="16"/>
  <c r="M180" i="16"/>
  <c r="V179" i="16"/>
  <c r="R179" i="16"/>
  <c r="S179" i="16" s="1"/>
  <c r="T179" i="16" s="1"/>
  <c r="U179" i="16" s="1"/>
  <c r="N179" i="16"/>
  <c r="M179" i="16"/>
  <c r="V178" i="16"/>
  <c r="R178" i="16"/>
  <c r="S178" i="16" s="1"/>
  <c r="T178" i="16" s="1"/>
  <c r="U178" i="16" s="1"/>
  <c r="N178" i="16"/>
  <c r="M178" i="16"/>
  <c r="V177" i="16"/>
  <c r="S177" i="16"/>
  <c r="T177" i="16" s="1"/>
  <c r="U177" i="16" s="1"/>
  <c r="R177" i="16"/>
  <c r="N177" i="16"/>
  <c r="M177" i="16"/>
  <c r="V176" i="16"/>
  <c r="T176" i="16"/>
  <c r="U176" i="16" s="1"/>
  <c r="R176" i="16"/>
  <c r="S176" i="16" s="1"/>
  <c r="N176" i="16"/>
  <c r="M176" i="16"/>
  <c r="V175" i="16"/>
  <c r="R175" i="16"/>
  <c r="S175" i="16" s="1"/>
  <c r="T175" i="16" s="1"/>
  <c r="U175" i="16" s="1"/>
  <c r="N175" i="16"/>
  <c r="M175" i="16"/>
  <c r="V174" i="16"/>
  <c r="R174" i="16"/>
  <c r="S174" i="16" s="1"/>
  <c r="T174" i="16" s="1"/>
  <c r="U174" i="16" s="1"/>
  <c r="N174" i="16"/>
  <c r="M174" i="16"/>
  <c r="V173" i="16"/>
  <c r="S173" i="16"/>
  <c r="T173" i="16" s="1"/>
  <c r="U173" i="16" s="1"/>
  <c r="R173" i="16"/>
  <c r="N173" i="16"/>
  <c r="M173" i="16"/>
  <c r="V172" i="16"/>
  <c r="T172" i="16"/>
  <c r="U172" i="16" s="1"/>
  <c r="R172" i="16"/>
  <c r="S172" i="16" s="1"/>
  <c r="N172" i="16"/>
  <c r="M172" i="16"/>
  <c r="V171" i="16"/>
  <c r="R171" i="16"/>
  <c r="S171" i="16" s="1"/>
  <c r="T171" i="16" s="1"/>
  <c r="U171" i="16" s="1"/>
  <c r="N171" i="16"/>
  <c r="M171" i="16"/>
  <c r="V170" i="16"/>
  <c r="R170" i="16"/>
  <c r="S170" i="16" s="1"/>
  <c r="T170" i="16" s="1"/>
  <c r="U170" i="16" s="1"/>
  <c r="N170" i="16"/>
  <c r="M170" i="16"/>
  <c r="V169" i="16"/>
  <c r="S169" i="16"/>
  <c r="T169" i="16" s="1"/>
  <c r="U169" i="16" s="1"/>
  <c r="R169" i="16"/>
  <c r="N169" i="16"/>
  <c r="M169" i="16"/>
  <c r="V168" i="16"/>
  <c r="T168" i="16"/>
  <c r="U168" i="16" s="1"/>
  <c r="R168" i="16"/>
  <c r="S168" i="16" s="1"/>
  <c r="N168" i="16"/>
  <c r="M168" i="16"/>
  <c r="V167" i="16"/>
  <c r="R167" i="16"/>
  <c r="S167" i="16" s="1"/>
  <c r="T167" i="16" s="1"/>
  <c r="U167" i="16" s="1"/>
  <c r="N167" i="16"/>
  <c r="M167" i="16"/>
  <c r="V166" i="16"/>
  <c r="R166" i="16"/>
  <c r="S166" i="16" s="1"/>
  <c r="T166" i="16" s="1"/>
  <c r="U166" i="16" s="1"/>
  <c r="N166" i="16"/>
  <c r="M166" i="16"/>
  <c r="V165" i="16"/>
  <c r="S165" i="16"/>
  <c r="T165" i="16" s="1"/>
  <c r="U165" i="16" s="1"/>
  <c r="R165" i="16"/>
  <c r="N165" i="16"/>
  <c r="M165" i="16"/>
  <c r="V164" i="16"/>
  <c r="T164" i="16"/>
  <c r="U164" i="16" s="1"/>
  <c r="R164" i="16"/>
  <c r="S164" i="16" s="1"/>
  <c r="N164" i="16"/>
  <c r="M164" i="16"/>
  <c r="V163" i="16"/>
  <c r="R163" i="16"/>
  <c r="S163" i="16" s="1"/>
  <c r="T163" i="16" s="1"/>
  <c r="U163" i="16" s="1"/>
  <c r="N163" i="16"/>
  <c r="M163" i="16"/>
  <c r="V162" i="16"/>
  <c r="R162" i="16"/>
  <c r="S162" i="16" s="1"/>
  <c r="T162" i="16" s="1"/>
  <c r="U162" i="16" s="1"/>
  <c r="N162" i="16"/>
  <c r="M162" i="16"/>
  <c r="V161" i="16"/>
  <c r="S161" i="16"/>
  <c r="T161" i="16" s="1"/>
  <c r="U161" i="16" s="1"/>
  <c r="R161" i="16"/>
  <c r="N161" i="16"/>
  <c r="M161" i="16"/>
  <c r="V160" i="16"/>
  <c r="T160" i="16"/>
  <c r="U160" i="16" s="1"/>
  <c r="R160" i="16"/>
  <c r="S160" i="16" s="1"/>
  <c r="N160" i="16"/>
  <c r="M160" i="16"/>
  <c r="V159" i="16"/>
  <c r="R159" i="16"/>
  <c r="S159" i="16" s="1"/>
  <c r="T159" i="16" s="1"/>
  <c r="U159" i="16" s="1"/>
  <c r="N159" i="16"/>
  <c r="M159" i="16"/>
  <c r="V158" i="16"/>
  <c r="R158" i="16"/>
  <c r="S158" i="16" s="1"/>
  <c r="T158" i="16" s="1"/>
  <c r="U158" i="16" s="1"/>
  <c r="N158" i="16"/>
  <c r="M158" i="16"/>
  <c r="V157" i="16"/>
  <c r="S157" i="16"/>
  <c r="T157" i="16" s="1"/>
  <c r="U157" i="16" s="1"/>
  <c r="R157" i="16"/>
  <c r="N157" i="16"/>
  <c r="M157" i="16"/>
  <c r="V156" i="16"/>
  <c r="T156" i="16"/>
  <c r="U156" i="16" s="1"/>
  <c r="R156" i="16"/>
  <c r="S156" i="16" s="1"/>
  <c r="N156" i="16"/>
  <c r="M156" i="16"/>
  <c r="V155" i="16"/>
  <c r="R155" i="16"/>
  <c r="S155" i="16" s="1"/>
  <c r="T155" i="16" s="1"/>
  <c r="U155" i="16" s="1"/>
  <c r="N155" i="16"/>
  <c r="M155" i="16"/>
  <c r="V154" i="16"/>
  <c r="R154" i="16"/>
  <c r="S154" i="16" s="1"/>
  <c r="T154" i="16" s="1"/>
  <c r="U154" i="16" s="1"/>
  <c r="N154" i="16"/>
  <c r="M154" i="16"/>
  <c r="V153" i="16"/>
  <c r="S153" i="16"/>
  <c r="T153" i="16" s="1"/>
  <c r="U153" i="16" s="1"/>
  <c r="R153" i="16"/>
  <c r="N153" i="16"/>
  <c r="M153" i="16"/>
  <c r="V152" i="16"/>
  <c r="T152" i="16"/>
  <c r="U152" i="16" s="1"/>
  <c r="R152" i="16"/>
  <c r="S152" i="16" s="1"/>
  <c r="N152" i="16"/>
  <c r="M152" i="16"/>
  <c r="V151" i="16"/>
  <c r="R151" i="16"/>
  <c r="S151" i="16" s="1"/>
  <c r="T151" i="16" s="1"/>
  <c r="U151" i="16" s="1"/>
  <c r="N151" i="16"/>
  <c r="M151" i="16"/>
  <c r="V150" i="16"/>
  <c r="R150" i="16"/>
  <c r="S150" i="16" s="1"/>
  <c r="T150" i="16" s="1"/>
  <c r="U150" i="16" s="1"/>
  <c r="N150" i="16"/>
  <c r="M150" i="16"/>
  <c r="V149" i="16"/>
  <c r="S149" i="16"/>
  <c r="T149" i="16" s="1"/>
  <c r="U149" i="16" s="1"/>
  <c r="R149" i="16"/>
  <c r="N149" i="16"/>
  <c r="M149" i="16"/>
  <c r="V148" i="16"/>
  <c r="T148" i="16"/>
  <c r="U148" i="16" s="1"/>
  <c r="R148" i="16"/>
  <c r="S148" i="16" s="1"/>
  <c r="N148" i="16"/>
  <c r="M148" i="16"/>
  <c r="V147" i="16"/>
  <c r="R147" i="16"/>
  <c r="S147" i="16" s="1"/>
  <c r="T147" i="16" s="1"/>
  <c r="U147" i="16" s="1"/>
  <c r="N147" i="16"/>
  <c r="M147" i="16"/>
  <c r="V146" i="16"/>
  <c r="R146" i="16"/>
  <c r="S146" i="16" s="1"/>
  <c r="T146" i="16" s="1"/>
  <c r="U146" i="16" s="1"/>
  <c r="N146" i="16"/>
  <c r="M146" i="16"/>
  <c r="V145" i="16"/>
  <c r="S145" i="16"/>
  <c r="T145" i="16" s="1"/>
  <c r="U145" i="16" s="1"/>
  <c r="R145" i="16"/>
  <c r="N145" i="16"/>
  <c r="M145" i="16"/>
  <c r="V144" i="16"/>
  <c r="T144" i="16"/>
  <c r="U144" i="16" s="1"/>
  <c r="R144" i="16"/>
  <c r="S144" i="16" s="1"/>
  <c r="N144" i="16"/>
  <c r="M144" i="16"/>
  <c r="V143" i="16"/>
  <c r="R143" i="16"/>
  <c r="S143" i="16" s="1"/>
  <c r="T143" i="16" s="1"/>
  <c r="U143" i="16" s="1"/>
  <c r="N143" i="16"/>
  <c r="M143" i="16"/>
  <c r="V142" i="16"/>
  <c r="R142" i="16"/>
  <c r="S142" i="16" s="1"/>
  <c r="T142" i="16" s="1"/>
  <c r="U142" i="16" s="1"/>
  <c r="N142" i="16"/>
  <c r="M142" i="16"/>
  <c r="V141" i="16"/>
  <c r="S141" i="16"/>
  <c r="T141" i="16" s="1"/>
  <c r="U141" i="16" s="1"/>
  <c r="R141" i="16"/>
  <c r="N141" i="16"/>
  <c r="M141" i="16"/>
  <c r="V140" i="16"/>
  <c r="T140" i="16"/>
  <c r="U140" i="16" s="1"/>
  <c r="R140" i="16"/>
  <c r="S140" i="16" s="1"/>
  <c r="N140" i="16"/>
  <c r="M140" i="16"/>
  <c r="V139" i="16"/>
  <c r="R139" i="16"/>
  <c r="S139" i="16" s="1"/>
  <c r="T139" i="16" s="1"/>
  <c r="U139" i="16" s="1"/>
  <c r="N139" i="16"/>
  <c r="M139" i="16"/>
  <c r="V138" i="16"/>
  <c r="R138" i="16"/>
  <c r="S138" i="16" s="1"/>
  <c r="T138" i="16" s="1"/>
  <c r="U138" i="16" s="1"/>
  <c r="N138" i="16"/>
  <c r="M138" i="16"/>
  <c r="V137" i="16"/>
  <c r="S137" i="16"/>
  <c r="T137" i="16" s="1"/>
  <c r="U137" i="16" s="1"/>
  <c r="R137" i="16"/>
  <c r="N137" i="16"/>
  <c r="M137" i="16"/>
  <c r="V136" i="16"/>
  <c r="T136" i="16"/>
  <c r="U136" i="16" s="1"/>
  <c r="R136" i="16"/>
  <c r="S136" i="16" s="1"/>
  <c r="N136" i="16"/>
  <c r="M136" i="16"/>
  <c r="V135" i="16"/>
  <c r="R135" i="16"/>
  <c r="S135" i="16" s="1"/>
  <c r="T135" i="16" s="1"/>
  <c r="U135" i="16" s="1"/>
  <c r="N135" i="16"/>
  <c r="M135" i="16"/>
  <c r="V134" i="16"/>
  <c r="R134" i="16"/>
  <c r="S134" i="16" s="1"/>
  <c r="T134" i="16" s="1"/>
  <c r="U134" i="16" s="1"/>
  <c r="N134" i="16"/>
  <c r="M134" i="16"/>
  <c r="V133" i="16"/>
  <c r="S133" i="16"/>
  <c r="T133" i="16" s="1"/>
  <c r="U133" i="16" s="1"/>
  <c r="R133" i="16"/>
  <c r="N133" i="16"/>
  <c r="M133" i="16"/>
  <c r="V132" i="16"/>
  <c r="T132" i="16"/>
  <c r="U132" i="16" s="1"/>
  <c r="R132" i="16"/>
  <c r="S132" i="16" s="1"/>
  <c r="N132" i="16"/>
  <c r="M132" i="16"/>
  <c r="V131" i="16"/>
  <c r="R131" i="16"/>
  <c r="S131" i="16" s="1"/>
  <c r="T131" i="16" s="1"/>
  <c r="U131" i="16" s="1"/>
  <c r="N131" i="16"/>
  <c r="M131" i="16"/>
  <c r="V130" i="16"/>
  <c r="R130" i="16"/>
  <c r="S130" i="16" s="1"/>
  <c r="T130" i="16" s="1"/>
  <c r="U130" i="16" s="1"/>
  <c r="N130" i="16"/>
  <c r="M130" i="16"/>
  <c r="V129" i="16"/>
  <c r="S129" i="16"/>
  <c r="T129" i="16" s="1"/>
  <c r="U129" i="16" s="1"/>
  <c r="R129" i="16"/>
  <c r="N129" i="16"/>
  <c r="M129" i="16"/>
  <c r="V128" i="16"/>
  <c r="T128" i="16"/>
  <c r="U128" i="16" s="1"/>
  <c r="R128" i="16"/>
  <c r="S128" i="16" s="1"/>
  <c r="N128" i="16"/>
  <c r="M128" i="16"/>
  <c r="V127" i="16"/>
  <c r="R127" i="16"/>
  <c r="S127" i="16" s="1"/>
  <c r="T127" i="16" s="1"/>
  <c r="U127" i="16" s="1"/>
  <c r="N127" i="16"/>
  <c r="M127" i="16"/>
  <c r="V126" i="16"/>
  <c r="R126" i="16"/>
  <c r="S126" i="16" s="1"/>
  <c r="T126" i="16" s="1"/>
  <c r="U126" i="16" s="1"/>
  <c r="N126" i="16"/>
  <c r="M126" i="16"/>
  <c r="V125" i="16"/>
  <c r="S125" i="16"/>
  <c r="T125" i="16" s="1"/>
  <c r="U125" i="16" s="1"/>
  <c r="R125" i="16"/>
  <c r="N125" i="16"/>
  <c r="M125" i="16"/>
  <c r="V124" i="16"/>
  <c r="T124" i="16"/>
  <c r="U124" i="16" s="1"/>
  <c r="R124" i="16"/>
  <c r="S124" i="16" s="1"/>
  <c r="N124" i="16"/>
  <c r="M124" i="16"/>
  <c r="V123" i="16"/>
  <c r="R123" i="16"/>
  <c r="S123" i="16" s="1"/>
  <c r="T123" i="16" s="1"/>
  <c r="U123" i="16" s="1"/>
  <c r="N123" i="16"/>
  <c r="M123" i="16"/>
  <c r="V122" i="16"/>
  <c r="R122" i="16"/>
  <c r="S122" i="16" s="1"/>
  <c r="T122" i="16" s="1"/>
  <c r="U122" i="16" s="1"/>
  <c r="N122" i="16"/>
  <c r="M122" i="16"/>
  <c r="V121" i="16"/>
  <c r="S121" i="16"/>
  <c r="T121" i="16" s="1"/>
  <c r="U121" i="16" s="1"/>
  <c r="R121" i="16"/>
  <c r="N121" i="16"/>
  <c r="M121" i="16"/>
  <c r="V120" i="16"/>
  <c r="T120" i="16"/>
  <c r="U120" i="16" s="1"/>
  <c r="R120" i="16"/>
  <c r="S120" i="16" s="1"/>
  <c r="N120" i="16"/>
  <c r="M120" i="16"/>
  <c r="V119" i="16"/>
  <c r="R119" i="16"/>
  <c r="S119" i="16" s="1"/>
  <c r="T119" i="16" s="1"/>
  <c r="U119" i="16" s="1"/>
  <c r="N119" i="16"/>
  <c r="M119" i="16"/>
  <c r="V118" i="16"/>
  <c r="R118" i="16"/>
  <c r="S118" i="16" s="1"/>
  <c r="T118" i="16" s="1"/>
  <c r="U118" i="16" s="1"/>
  <c r="N118" i="16"/>
  <c r="M118" i="16"/>
  <c r="V117" i="16"/>
  <c r="S117" i="16"/>
  <c r="T117" i="16" s="1"/>
  <c r="U117" i="16" s="1"/>
  <c r="R117" i="16"/>
  <c r="N117" i="16"/>
  <c r="M117" i="16"/>
  <c r="V116" i="16"/>
  <c r="T116" i="16"/>
  <c r="U116" i="16" s="1"/>
  <c r="R116" i="16"/>
  <c r="S116" i="16" s="1"/>
  <c r="N116" i="16"/>
  <c r="M116" i="16"/>
  <c r="V115" i="16"/>
  <c r="R115" i="16"/>
  <c r="S115" i="16" s="1"/>
  <c r="T115" i="16" s="1"/>
  <c r="U115" i="16" s="1"/>
  <c r="N115" i="16"/>
  <c r="M115" i="16"/>
  <c r="V114" i="16"/>
  <c r="R114" i="16"/>
  <c r="S114" i="16" s="1"/>
  <c r="T114" i="16" s="1"/>
  <c r="U114" i="16" s="1"/>
  <c r="N114" i="16"/>
  <c r="M114" i="16"/>
  <c r="V113" i="16"/>
  <c r="S113" i="16"/>
  <c r="T113" i="16" s="1"/>
  <c r="U113" i="16" s="1"/>
  <c r="R113" i="16"/>
  <c r="N113" i="16"/>
  <c r="M113" i="16"/>
  <c r="V112" i="16"/>
  <c r="T112" i="16"/>
  <c r="U112" i="16" s="1"/>
  <c r="R112" i="16"/>
  <c r="S112" i="16" s="1"/>
  <c r="N112" i="16"/>
  <c r="M112" i="16"/>
  <c r="V111" i="16"/>
  <c r="R111" i="16"/>
  <c r="S111" i="16" s="1"/>
  <c r="T111" i="16" s="1"/>
  <c r="U111" i="16" s="1"/>
  <c r="N111" i="16"/>
  <c r="M111" i="16"/>
  <c r="V110" i="16"/>
  <c r="R110" i="16"/>
  <c r="S110" i="16" s="1"/>
  <c r="T110" i="16" s="1"/>
  <c r="U110" i="16" s="1"/>
  <c r="N110" i="16"/>
  <c r="M110" i="16"/>
  <c r="V109" i="16"/>
  <c r="S109" i="16"/>
  <c r="T109" i="16" s="1"/>
  <c r="U109" i="16" s="1"/>
  <c r="R109" i="16"/>
  <c r="N109" i="16"/>
  <c r="M109" i="16"/>
  <c r="V108" i="16"/>
  <c r="T108" i="16"/>
  <c r="U108" i="16" s="1"/>
  <c r="R108" i="16"/>
  <c r="S108" i="16" s="1"/>
  <c r="N108" i="16"/>
  <c r="M108" i="16"/>
  <c r="V107" i="16"/>
  <c r="R107" i="16"/>
  <c r="S107" i="16" s="1"/>
  <c r="T107" i="16" s="1"/>
  <c r="U107" i="16" s="1"/>
  <c r="N107" i="16"/>
  <c r="M107" i="16"/>
  <c r="V106" i="16"/>
  <c r="R106" i="16"/>
  <c r="S106" i="16" s="1"/>
  <c r="T106" i="16" s="1"/>
  <c r="U106" i="16" s="1"/>
  <c r="N106" i="16"/>
  <c r="M106" i="16"/>
  <c r="V105" i="16"/>
  <c r="S105" i="16"/>
  <c r="T105" i="16" s="1"/>
  <c r="U105" i="16" s="1"/>
  <c r="R105" i="16"/>
  <c r="N105" i="16"/>
  <c r="M105" i="16"/>
  <c r="V104" i="16"/>
  <c r="T104" i="16"/>
  <c r="U104" i="16" s="1"/>
  <c r="R104" i="16"/>
  <c r="S104" i="16" s="1"/>
  <c r="N104" i="16"/>
  <c r="M104" i="16"/>
  <c r="V103" i="16"/>
  <c r="R103" i="16"/>
  <c r="S103" i="16" s="1"/>
  <c r="T103" i="16" s="1"/>
  <c r="U103" i="16" s="1"/>
  <c r="N103" i="16"/>
  <c r="M103" i="16"/>
  <c r="V102" i="16"/>
  <c r="R102" i="16"/>
  <c r="S102" i="16" s="1"/>
  <c r="T102" i="16" s="1"/>
  <c r="U102" i="16" s="1"/>
  <c r="N102" i="16"/>
  <c r="M102" i="16"/>
  <c r="V101" i="16"/>
  <c r="S101" i="16"/>
  <c r="T101" i="16" s="1"/>
  <c r="U101" i="16" s="1"/>
  <c r="R101" i="16"/>
  <c r="N101" i="16"/>
  <c r="M101" i="16"/>
  <c r="V100" i="16"/>
  <c r="T100" i="16"/>
  <c r="U100" i="16" s="1"/>
  <c r="R100" i="16"/>
  <c r="S100" i="16" s="1"/>
  <c r="N100" i="16"/>
  <c r="M100" i="16"/>
  <c r="V99" i="16"/>
  <c r="R99" i="16"/>
  <c r="S99" i="16" s="1"/>
  <c r="T99" i="16" s="1"/>
  <c r="U99" i="16" s="1"/>
  <c r="N99" i="16"/>
  <c r="M99" i="16"/>
  <c r="V98" i="16"/>
  <c r="R98" i="16"/>
  <c r="S98" i="16" s="1"/>
  <c r="T98" i="16" s="1"/>
  <c r="U98" i="16" s="1"/>
  <c r="N98" i="16"/>
  <c r="M98" i="16"/>
  <c r="V97" i="16"/>
  <c r="S97" i="16"/>
  <c r="T97" i="16" s="1"/>
  <c r="U97" i="16" s="1"/>
  <c r="R97" i="16"/>
  <c r="N97" i="16"/>
  <c r="M97" i="16"/>
  <c r="V96" i="16"/>
  <c r="T96" i="16"/>
  <c r="U96" i="16" s="1"/>
  <c r="R96" i="16"/>
  <c r="S96" i="16" s="1"/>
  <c r="N96" i="16"/>
  <c r="M96" i="16"/>
  <c r="C96" i="16"/>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C121" i="16" s="1"/>
  <c r="C122" i="16" s="1"/>
  <c r="C123" i="16" s="1"/>
  <c r="C124" i="16" s="1"/>
  <c r="C125" i="16" s="1"/>
  <c r="C126" i="16" s="1"/>
  <c r="C127" i="16" s="1"/>
  <c r="C128" i="16" s="1"/>
  <c r="C129" i="16" s="1"/>
  <c r="C130" i="16" s="1"/>
  <c r="C131" i="16" s="1"/>
  <c r="C132" i="16" s="1"/>
  <c r="C133" i="16" s="1"/>
  <c r="C134" i="16" s="1"/>
  <c r="C135" i="16" s="1"/>
  <c r="C136" i="16" s="1"/>
  <c r="C137" i="16" s="1"/>
  <c r="C138" i="16" s="1"/>
  <c r="C139" i="16" s="1"/>
  <c r="C140" i="16" s="1"/>
  <c r="C141" i="16" s="1"/>
  <c r="C142" i="16" s="1"/>
  <c r="C143" i="16" s="1"/>
  <c r="C144" i="16" s="1"/>
  <c r="C145" i="16" s="1"/>
  <c r="C146" i="16" s="1"/>
  <c r="C147" i="16" s="1"/>
  <c r="C148" i="16" s="1"/>
  <c r="C149" i="16" s="1"/>
  <c r="C150" i="16" s="1"/>
  <c r="C151" i="16" s="1"/>
  <c r="C152" i="16" s="1"/>
  <c r="C153" i="16" s="1"/>
  <c r="C154" i="16" s="1"/>
  <c r="C155" i="16" s="1"/>
  <c r="C156" i="16" s="1"/>
  <c r="C157" i="16" s="1"/>
  <c r="C158" i="16" s="1"/>
  <c r="C159" i="16" s="1"/>
  <c r="C160" i="16" s="1"/>
  <c r="C161" i="16" s="1"/>
  <c r="C162" i="16" s="1"/>
  <c r="C163" i="16" s="1"/>
  <c r="C164" i="16" s="1"/>
  <c r="C165" i="16" s="1"/>
  <c r="C166" i="16" s="1"/>
  <c r="C167" i="16" s="1"/>
  <c r="C168" i="16" s="1"/>
  <c r="C169" i="16" s="1"/>
  <c r="C170" i="16" s="1"/>
  <c r="C171" i="16" s="1"/>
  <c r="C172" i="16" s="1"/>
  <c r="C173" i="16" s="1"/>
  <c r="C174" i="16" s="1"/>
  <c r="C175" i="16" s="1"/>
  <c r="C176" i="16" s="1"/>
  <c r="C177" i="16" s="1"/>
  <c r="C178" i="16" s="1"/>
  <c r="C179" i="16" s="1"/>
  <c r="C180" i="16" s="1"/>
  <c r="C181" i="16" s="1"/>
  <c r="C182" i="16" s="1"/>
  <c r="C183" i="16" s="1"/>
  <c r="C184" i="16" s="1"/>
  <c r="C185" i="16" s="1"/>
  <c r="C186" i="16" s="1"/>
  <c r="C187" i="16" s="1"/>
  <c r="C188" i="16" s="1"/>
  <c r="C189" i="16" s="1"/>
  <c r="C190" i="16" s="1"/>
  <c r="C191" i="16" s="1"/>
  <c r="C192" i="16" s="1"/>
  <c r="C193" i="16" s="1"/>
  <c r="C194" i="16" s="1"/>
  <c r="C195" i="16" s="1"/>
  <c r="C196" i="16" s="1"/>
  <c r="C197" i="16" s="1"/>
  <c r="C198" i="16" s="1"/>
  <c r="C199" i="16" s="1"/>
  <c r="C200" i="16" s="1"/>
  <c r="C201" i="16" s="1"/>
  <c r="C202" i="16" s="1"/>
  <c r="C203" i="16" s="1"/>
  <c r="C204" i="16" s="1"/>
  <c r="C205" i="16" s="1"/>
  <c r="C206" i="16" s="1"/>
  <c r="C207" i="16" s="1"/>
  <c r="C208" i="16" s="1"/>
  <c r="C209" i="16" s="1"/>
  <c r="C210" i="16" s="1"/>
  <c r="C211" i="16" s="1"/>
  <c r="C212" i="16" s="1"/>
  <c r="C213" i="16" s="1"/>
  <c r="C214" i="16" s="1"/>
  <c r="C215" i="16" s="1"/>
  <c r="C216" i="16" s="1"/>
  <c r="C217" i="16" s="1"/>
  <c r="C218" i="16" s="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C238" i="16" s="1"/>
  <c r="C239" i="16" s="1"/>
  <c r="C240" i="16" s="1"/>
  <c r="C241" i="16" s="1"/>
  <c r="C242" i="16" s="1"/>
  <c r="C243" i="16" s="1"/>
  <c r="C244" i="16" s="1"/>
  <c r="C245" i="16" s="1"/>
  <c r="C246" i="16" s="1"/>
  <c r="C247" i="16" s="1"/>
  <c r="C248" i="16" s="1"/>
  <c r="C249" i="16" s="1"/>
  <c r="C250" i="16" s="1"/>
  <c r="C251" i="16" s="1"/>
  <c r="C252" i="16" s="1"/>
  <c r="C253" i="16" s="1"/>
  <c r="C254" i="16" s="1"/>
  <c r="C255" i="16" s="1"/>
  <c r="C256" i="16" s="1"/>
  <c r="C257" i="16" s="1"/>
  <c r="C258" i="16" s="1"/>
  <c r="C259" i="16" s="1"/>
  <c r="C260" i="16" s="1"/>
  <c r="C261" i="16" s="1"/>
  <c r="C262" i="16" s="1"/>
  <c r="C263" i="16" s="1"/>
  <c r="C264" i="16" s="1"/>
  <c r="C265" i="16" s="1"/>
  <c r="C266" i="16" s="1"/>
  <c r="C267" i="16" s="1"/>
  <c r="C268" i="16" s="1"/>
  <c r="C269" i="16" s="1"/>
  <c r="C270" i="16" s="1"/>
  <c r="C271" i="16" s="1"/>
  <c r="C272" i="16" s="1"/>
  <c r="C273" i="16" s="1"/>
  <c r="C274" i="16" s="1"/>
  <c r="C275" i="16" s="1"/>
  <c r="C276" i="16" s="1"/>
  <c r="C277" i="16" s="1"/>
  <c r="C278" i="16" s="1"/>
  <c r="C279" i="16" s="1"/>
  <c r="C280" i="16" s="1"/>
  <c r="C281" i="16" s="1"/>
  <c r="C282" i="16" s="1"/>
  <c r="C283" i="16" s="1"/>
  <c r="C284" i="16" s="1"/>
  <c r="C285" i="16" s="1"/>
  <c r="C286" i="16" s="1"/>
  <c r="C287" i="16" s="1"/>
  <c r="C288" i="16" s="1"/>
  <c r="C289" i="16" s="1"/>
  <c r="C290" i="16" s="1"/>
  <c r="C291" i="16" s="1"/>
  <c r="C292" i="16" s="1"/>
  <c r="C293" i="16" s="1"/>
  <c r="C294" i="16" s="1"/>
  <c r="C295" i="16" s="1"/>
  <c r="C296" i="16" s="1"/>
  <c r="C297" i="16" s="1"/>
  <c r="C298" i="16" s="1"/>
  <c r="C299" i="16" s="1"/>
  <c r="C300" i="16" s="1"/>
  <c r="C301" i="16" s="1"/>
  <c r="C302" i="16" s="1"/>
  <c r="C303" i="16" s="1"/>
  <c r="C304" i="16" s="1"/>
  <c r="C305" i="16" s="1"/>
  <c r="C306" i="16" s="1"/>
  <c r="C307" i="16" s="1"/>
  <c r="C308" i="16" s="1"/>
  <c r="C309" i="16" s="1"/>
  <c r="C310" i="16" s="1"/>
  <c r="C311" i="16" s="1"/>
  <c r="C312" i="16" s="1"/>
  <c r="C313" i="16" s="1"/>
  <c r="C314" i="16" s="1"/>
  <c r="C315" i="16" s="1"/>
  <c r="C316" i="16" s="1"/>
  <c r="C317" i="16" s="1"/>
  <c r="C318" i="16" s="1"/>
  <c r="C319" i="16" s="1"/>
  <c r="V95" i="16"/>
  <c r="R95" i="16"/>
  <c r="S95" i="16" s="1"/>
  <c r="T95" i="16" s="1"/>
  <c r="U95" i="16" s="1"/>
  <c r="N95" i="16"/>
  <c r="M95" i="16"/>
  <c r="V94" i="16"/>
  <c r="R94" i="16"/>
  <c r="S94" i="16" s="1"/>
  <c r="T94" i="16" s="1"/>
  <c r="U94" i="16" s="1"/>
  <c r="N94" i="16"/>
  <c r="M94" i="16"/>
  <c r="V93" i="16"/>
  <c r="S93" i="16"/>
  <c r="T93" i="16" s="1"/>
  <c r="U93" i="16" s="1"/>
  <c r="R93" i="16"/>
  <c r="N93" i="16"/>
  <c r="M93" i="16"/>
  <c r="V92" i="16"/>
  <c r="T92" i="16"/>
  <c r="U92" i="16" s="1"/>
  <c r="R92" i="16"/>
  <c r="S92" i="16" s="1"/>
  <c r="N92" i="16"/>
  <c r="M92" i="16"/>
  <c r="V91" i="16"/>
  <c r="R91" i="16"/>
  <c r="S91" i="16" s="1"/>
  <c r="T91" i="16" s="1"/>
  <c r="U91" i="16" s="1"/>
  <c r="N91" i="16"/>
  <c r="M91" i="16"/>
  <c r="V90" i="16"/>
  <c r="R90" i="16"/>
  <c r="S90" i="16" s="1"/>
  <c r="T90" i="16" s="1"/>
  <c r="U90" i="16" s="1"/>
  <c r="N90" i="16"/>
  <c r="M90" i="16"/>
  <c r="V89" i="16"/>
  <c r="S89" i="16"/>
  <c r="T89" i="16" s="1"/>
  <c r="U89" i="16" s="1"/>
  <c r="R89" i="16"/>
  <c r="N89" i="16"/>
  <c r="M89" i="16"/>
  <c r="V88" i="16"/>
  <c r="T88" i="16"/>
  <c r="U88" i="16" s="1"/>
  <c r="R88" i="16"/>
  <c r="S88" i="16" s="1"/>
  <c r="N88" i="16"/>
  <c r="M88" i="16"/>
  <c r="V87" i="16"/>
  <c r="R87" i="16"/>
  <c r="S87" i="16" s="1"/>
  <c r="T87" i="16" s="1"/>
  <c r="U87" i="16" s="1"/>
  <c r="N87" i="16"/>
  <c r="M87" i="16"/>
  <c r="V86" i="16"/>
  <c r="R86" i="16"/>
  <c r="S86" i="16" s="1"/>
  <c r="T86" i="16" s="1"/>
  <c r="U86" i="16" s="1"/>
  <c r="N86" i="16"/>
  <c r="M86" i="16"/>
  <c r="V85" i="16"/>
  <c r="S85" i="16"/>
  <c r="T85" i="16" s="1"/>
  <c r="U85" i="16" s="1"/>
  <c r="R85" i="16"/>
  <c r="N85" i="16"/>
  <c r="M85" i="16"/>
  <c r="V84" i="16"/>
  <c r="T84" i="16"/>
  <c r="U84" i="16" s="1"/>
  <c r="R84" i="16"/>
  <c r="S84" i="16" s="1"/>
  <c r="N84" i="16"/>
  <c r="M84" i="16"/>
  <c r="V83" i="16"/>
  <c r="R83" i="16"/>
  <c r="S83" i="16" s="1"/>
  <c r="T83" i="16" s="1"/>
  <c r="U83" i="16" s="1"/>
  <c r="N83" i="16"/>
  <c r="M83" i="16"/>
  <c r="V82" i="16"/>
  <c r="R82" i="16"/>
  <c r="S82" i="16" s="1"/>
  <c r="T82" i="16" s="1"/>
  <c r="U82" i="16" s="1"/>
  <c r="N82" i="16"/>
  <c r="M82" i="16"/>
  <c r="V81" i="16"/>
  <c r="S81" i="16"/>
  <c r="T81" i="16" s="1"/>
  <c r="U81" i="16" s="1"/>
  <c r="R81" i="16"/>
  <c r="N81" i="16"/>
  <c r="M81" i="16"/>
  <c r="V80" i="16"/>
  <c r="T80" i="16"/>
  <c r="U80" i="16" s="1"/>
  <c r="R80" i="16"/>
  <c r="S80" i="16" s="1"/>
  <c r="N80" i="16"/>
  <c r="M80" i="16"/>
  <c r="V79" i="16"/>
  <c r="R79" i="16"/>
  <c r="S79" i="16" s="1"/>
  <c r="T79" i="16" s="1"/>
  <c r="U79" i="16" s="1"/>
  <c r="N79" i="16"/>
  <c r="M79" i="16"/>
  <c r="V78" i="16"/>
  <c r="R78" i="16"/>
  <c r="S78" i="16" s="1"/>
  <c r="T78" i="16" s="1"/>
  <c r="U78" i="16" s="1"/>
  <c r="N78" i="16"/>
  <c r="M78" i="16"/>
  <c r="V77" i="16"/>
  <c r="S77" i="16"/>
  <c r="T77" i="16" s="1"/>
  <c r="U77" i="16" s="1"/>
  <c r="R77" i="16"/>
  <c r="N77" i="16"/>
  <c r="M77" i="16"/>
  <c r="V76" i="16"/>
  <c r="T76" i="16"/>
  <c r="U76" i="16" s="1"/>
  <c r="R76" i="16"/>
  <c r="S76" i="16" s="1"/>
  <c r="N76" i="16"/>
  <c r="M76" i="16"/>
  <c r="V75" i="16"/>
  <c r="R75" i="16"/>
  <c r="S75" i="16" s="1"/>
  <c r="T75" i="16" s="1"/>
  <c r="U75" i="16" s="1"/>
  <c r="N75" i="16"/>
  <c r="M75" i="16"/>
  <c r="V74" i="16"/>
  <c r="R74" i="16"/>
  <c r="S74" i="16" s="1"/>
  <c r="T74" i="16" s="1"/>
  <c r="U74" i="16" s="1"/>
  <c r="N74" i="16"/>
  <c r="M74" i="16"/>
  <c r="V73" i="16"/>
  <c r="S73" i="16"/>
  <c r="T73" i="16" s="1"/>
  <c r="U73" i="16" s="1"/>
  <c r="R73" i="16"/>
  <c r="N73" i="16"/>
  <c r="M73" i="16"/>
  <c r="V72" i="16"/>
  <c r="T72" i="16"/>
  <c r="U72" i="16" s="1"/>
  <c r="R72" i="16"/>
  <c r="S72" i="16" s="1"/>
  <c r="N72" i="16"/>
  <c r="M72" i="16"/>
  <c r="V71" i="16"/>
  <c r="R71" i="16"/>
  <c r="S71" i="16" s="1"/>
  <c r="T71" i="16" s="1"/>
  <c r="U71" i="16" s="1"/>
  <c r="N71" i="16"/>
  <c r="M71" i="16"/>
  <c r="V70" i="16"/>
  <c r="R70" i="16"/>
  <c r="S70" i="16" s="1"/>
  <c r="T70" i="16" s="1"/>
  <c r="U70" i="16" s="1"/>
  <c r="N70" i="16"/>
  <c r="M70" i="16"/>
  <c r="V69" i="16"/>
  <c r="S69" i="16"/>
  <c r="T69" i="16" s="1"/>
  <c r="U69" i="16" s="1"/>
  <c r="R69" i="16"/>
  <c r="N69" i="16"/>
  <c r="M69" i="16"/>
  <c r="V68" i="16"/>
  <c r="T68" i="16"/>
  <c r="U68" i="16" s="1"/>
  <c r="R68" i="16"/>
  <c r="S68" i="16" s="1"/>
  <c r="N68" i="16"/>
  <c r="M68" i="16"/>
  <c r="V67" i="16"/>
  <c r="R67" i="16"/>
  <c r="S67" i="16" s="1"/>
  <c r="T67" i="16" s="1"/>
  <c r="U67" i="16" s="1"/>
  <c r="N67" i="16"/>
  <c r="M67" i="16"/>
  <c r="V66" i="16"/>
  <c r="R66" i="16"/>
  <c r="S66" i="16" s="1"/>
  <c r="T66" i="16" s="1"/>
  <c r="U66" i="16" s="1"/>
  <c r="N66" i="16"/>
  <c r="M66" i="16"/>
  <c r="V65" i="16"/>
  <c r="S65" i="16"/>
  <c r="T65" i="16" s="1"/>
  <c r="U65" i="16" s="1"/>
  <c r="R65" i="16"/>
  <c r="N65" i="16"/>
  <c r="M65" i="16"/>
  <c r="V64" i="16"/>
  <c r="T64" i="16"/>
  <c r="U64" i="16" s="1"/>
  <c r="R64" i="16"/>
  <c r="S64" i="16" s="1"/>
  <c r="N64" i="16"/>
  <c r="M64" i="16"/>
  <c r="V63" i="16"/>
  <c r="R63" i="16"/>
  <c r="S63" i="16" s="1"/>
  <c r="T63" i="16" s="1"/>
  <c r="U63" i="16" s="1"/>
  <c r="N63" i="16"/>
  <c r="M63" i="16"/>
  <c r="V62" i="16"/>
  <c r="R62" i="16"/>
  <c r="S62" i="16" s="1"/>
  <c r="T62" i="16" s="1"/>
  <c r="U62" i="16" s="1"/>
  <c r="N62" i="16"/>
  <c r="M62" i="16"/>
  <c r="V61" i="16"/>
  <c r="S61" i="16"/>
  <c r="T61" i="16" s="1"/>
  <c r="U61" i="16" s="1"/>
  <c r="R61" i="16"/>
  <c r="N61" i="16"/>
  <c r="M61" i="16"/>
  <c r="V60" i="16"/>
  <c r="T60" i="16"/>
  <c r="U60" i="16" s="1"/>
  <c r="R60" i="16"/>
  <c r="S60" i="16" s="1"/>
  <c r="N60" i="16"/>
  <c r="M60" i="16"/>
  <c r="V59" i="16"/>
  <c r="R59" i="16"/>
  <c r="S59" i="16" s="1"/>
  <c r="T59" i="16" s="1"/>
  <c r="U59" i="16" s="1"/>
  <c r="N59" i="16"/>
  <c r="M59" i="16"/>
  <c r="V58" i="16"/>
  <c r="R58" i="16"/>
  <c r="S58" i="16" s="1"/>
  <c r="T58" i="16" s="1"/>
  <c r="U58" i="16" s="1"/>
  <c r="N58" i="16"/>
  <c r="M58" i="16"/>
  <c r="V57" i="16"/>
  <c r="S57" i="16"/>
  <c r="T57" i="16" s="1"/>
  <c r="U57" i="16" s="1"/>
  <c r="R57" i="16"/>
  <c r="N57" i="16"/>
  <c r="M57" i="16"/>
  <c r="V56" i="16"/>
  <c r="T56" i="16"/>
  <c r="U56" i="16" s="1"/>
  <c r="R56" i="16"/>
  <c r="S56" i="16" s="1"/>
  <c r="N56" i="16"/>
  <c r="M56" i="16"/>
  <c r="V55" i="16"/>
  <c r="R55" i="16"/>
  <c r="S55" i="16" s="1"/>
  <c r="T55" i="16" s="1"/>
  <c r="U55" i="16" s="1"/>
  <c r="N55" i="16"/>
  <c r="M55" i="16"/>
  <c r="V54" i="16"/>
  <c r="R54" i="16"/>
  <c r="S54" i="16" s="1"/>
  <c r="T54" i="16" s="1"/>
  <c r="U54" i="16" s="1"/>
  <c r="N54" i="16"/>
  <c r="M54" i="16"/>
  <c r="V53" i="16"/>
  <c r="S53" i="16"/>
  <c r="T53" i="16" s="1"/>
  <c r="U53" i="16" s="1"/>
  <c r="R53" i="16"/>
  <c r="N53" i="16"/>
  <c r="M53" i="16"/>
  <c r="V52" i="16"/>
  <c r="T52" i="16"/>
  <c r="U52" i="16" s="1"/>
  <c r="R52" i="16"/>
  <c r="S52" i="16" s="1"/>
  <c r="N52" i="16"/>
  <c r="M52" i="16"/>
  <c r="V51" i="16"/>
  <c r="R51" i="16"/>
  <c r="S51" i="16" s="1"/>
  <c r="T51" i="16" s="1"/>
  <c r="U51" i="16" s="1"/>
  <c r="N51" i="16"/>
  <c r="M51" i="16"/>
  <c r="V50" i="16"/>
  <c r="R50" i="16"/>
  <c r="S50" i="16" s="1"/>
  <c r="T50" i="16" s="1"/>
  <c r="U50" i="16" s="1"/>
  <c r="N50" i="16"/>
  <c r="M50" i="16"/>
  <c r="V49" i="16"/>
  <c r="S49" i="16"/>
  <c r="T49" i="16" s="1"/>
  <c r="U49" i="16" s="1"/>
  <c r="R49" i="16"/>
  <c r="N49" i="16"/>
  <c r="M49" i="16"/>
  <c r="V48" i="16"/>
  <c r="T48" i="16"/>
  <c r="U48" i="16" s="1"/>
  <c r="R48" i="16"/>
  <c r="S48" i="16" s="1"/>
  <c r="N48" i="16"/>
  <c r="M48" i="16"/>
  <c r="V47" i="16"/>
  <c r="R47" i="16"/>
  <c r="S47" i="16" s="1"/>
  <c r="T47" i="16" s="1"/>
  <c r="U47" i="16" s="1"/>
  <c r="N47" i="16"/>
  <c r="M47" i="16"/>
  <c r="V46" i="16"/>
  <c r="R46" i="16"/>
  <c r="S46" i="16" s="1"/>
  <c r="T46" i="16" s="1"/>
  <c r="U46" i="16" s="1"/>
  <c r="N46" i="16"/>
  <c r="M46" i="16"/>
  <c r="V45" i="16"/>
  <c r="S45" i="16"/>
  <c r="T45" i="16" s="1"/>
  <c r="U45" i="16" s="1"/>
  <c r="R45" i="16"/>
  <c r="N45" i="16"/>
  <c r="M45" i="16"/>
  <c r="V44" i="16"/>
  <c r="T44" i="16"/>
  <c r="U44" i="16" s="1"/>
  <c r="R44" i="16"/>
  <c r="S44" i="16" s="1"/>
  <c r="N44" i="16"/>
  <c r="M44" i="16"/>
  <c r="V43" i="16"/>
  <c r="R43" i="16"/>
  <c r="S43" i="16" s="1"/>
  <c r="T43" i="16" s="1"/>
  <c r="U43" i="16" s="1"/>
  <c r="N43" i="16"/>
  <c r="M43" i="16"/>
  <c r="V42" i="16"/>
  <c r="R42" i="16"/>
  <c r="S42" i="16" s="1"/>
  <c r="T42" i="16" s="1"/>
  <c r="U42" i="16" s="1"/>
  <c r="N42" i="16"/>
  <c r="M42" i="16"/>
  <c r="V41" i="16"/>
  <c r="S41" i="16"/>
  <c r="T41" i="16" s="1"/>
  <c r="U41" i="16" s="1"/>
  <c r="R41" i="16"/>
  <c r="N41" i="16"/>
  <c r="M41" i="16"/>
  <c r="V40" i="16"/>
  <c r="T40" i="16"/>
  <c r="U40" i="16" s="1"/>
  <c r="R40" i="16"/>
  <c r="S40" i="16" s="1"/>
  <c r="N40" i="16"/>
  <c r="M40" i="16"/>
  <c r="V39" i="16"/>
  <c r="R39" i="16"/>
  <c r="S39" i="16" s="1"/>
  <c r="T39" i="16" s="1"/>
  <c r="U39" i="16" s="1"/>
  <c r="N39" i="16"/>
  <c r="M39" i="16"/>
  <c r="V38" i="16"/>
  <c r="R38" i="16"/>
  <c r="S38" i="16" s="1"/>
  <c r="T38" i="16" s="1"/>
  <c r="U38" i="16" s="1"/>
  <c r="N38" i="16"/>
  <c r="M38" i="16"/>
  <c r="V37" i="16"/>
  <c r="S37" i="16"/>
  <c r="T37" i="16" s="1"/>
  <c r="U37" i="16" s="1"/>
  <c r="R37" i="16"/>
  <c r="N37" i="16"/>
  <c r="M37" i="16"/>
  <c r="V36" i="16"/>
  <c r="T36" i="16"/>
  <c r="U36" i="16" s="1"/>
  <c r="R36" i="16"/>
  <c r="S36" i="16" s="1"/>
  <c r="N36" i="16"/>
  <c r="M36" i="16"/>
  <c r="V35" i="16"/>
  <c r="R35" i="16"/>
  <c r="S35" i="16" s="1"/>
  <c r="T35" i="16" s="1"/>
  <c r="U35" i="16" s="1"/>
  <c r="N35" i="16"/>
  <c r="M35" i="16"/>
  <c r="V34" i="16"/>
  <c r="R34" i="16"/>
  <c r="S34" i="16" s="1"/>
  <c r="T34" i="16" s="1"/>
  <c r="U34" i="16" s="1"/>
  <c r="N34" i="16"/>
  <c r="M34" i="16"/>
  <c r="C34" i="16"/>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V33" i="16"/>
  <c r="S33" i="16"/>
  <c r="T33" i="16" s="1"/>
  <c r="U33" i="16" s="1"/>
  <c r="R33" i="16"/>
  <c r="N33" i="16"/>
  <c r="M33" i="16"/>
  <c r="V32" i="16"/>
  <c r="T32" i="16"/>
  <c r="U32" i="16" s="1"/>
  <c r="R32" i="16"/>
  <c r="S32" i="16" s="1"/>
  <c r="N32" i="16"/>
  <c r="M32" i="16"/>
  <c r="C32" i="16"/>
  <c r="C33" i="16" s="1"/>
  <c r="V31" i="16"/>
  <c r="R31" i="16"/>
  <c r="S31" i="16" s="1"/>
  <c r="T31" i="16" s="1"/>
  <c r="U31" i="16" s="1"/>
  <c r="N31" i="16"/>
  <c r="M31" i="16"/>
  <c r="V30" i="16"/>
  <c r="R30" i="16"/>
  <c r="S30" i="16" s="1"/>
  <c r="T30" i="16" s="1"/>
  <c r="U30" i="16" s="1"/>
  <c r="N30" i="16"/>
  <c r="M30" i="16"/>
  <c r="V29" i="16"/>
  <c r="S29" i="16"/>
  <c r="T29" i="16" s="1"/>
  <c r="U29" i="16" s="1"/>
  <c r="R29" i="16"/>
  <c r="N29" i="16"/>
  <c r="M29" i="16"/>
  <c r="V28" i="16"/>
  <c r="T28" i="16"/>
  <c r="U28" i="16" s="1"/>
  <c r="R28" i="16"/>
  <c r="S28" i="16" s="1"/>
  <c r="N28" i="16"/>
  <c r="M28" i="16"/>
  <c r="V27" i="16"/>
  <c r="R27" i="16"/>
  <c r="S27" i="16" s="1"/>
  <c r="T27" i="16" s="1"/>
  <c r="U27" i="16" s="1"/>
  <c r="N27" i="16"/>
  <c r="M27" i="16"/>
  <c r="V26" i="16"/>
  <c r="R26" i="16"/>
  <c r="S26" i="16" s="1"/>
  <c r="T26" i="16" s="1"/>
  <c r="U26" i="16" s="1"/>
  <c r="N26" i="16"/>
  <c r="M26" i="16"/>
  <c r="V25" i="16"/>
  <c r="S25" i="16"/>
  <c r="T25" i="16" s="1"/>
  <c r="U25" i="16" s="1"/>
  <c r="R25" i="16"/>
  <c r="N25" i="16"/>
  <c r="M25" i="16"/>
  <c r="V24" i="16"/>
  <c r="T24" i="16"/>
  <c r="U24" i="16" s="1"/>
  <c r="R24" i="16"/>
  <c r="S24" i="16" s="1"/>
  <c r="N24" i="16"/>
  <c r="M24" i="16"/>
  <c r="V23" i="16"/>
  <c r="R23" i="16"/>
  <c r="S23" i="16" s="1"/>
  <c r="T23" i="16" s="1"/>
  <c r="U23" i="16" s="1"/>
  <c r="N23" i="16"/>
  <c r="M23" i="16"/>
  <c r="V22" i="16"/>
  <c r="R22" i="16"/>
  <c r="S22" i="16" s="1"/>
  <c r="T22" i="16" s="1"/>
  <c r="U22" i="16" s="1"/>
  <c r="N22" i="16"/>
  <c r="M22" i="16"/>
  <c r="V21" i="16"/>
  <c r="S21" i="16"/>
  <c r="T21" i="16" s="1"/>
  <c r="U21" i="16" s="1"/>
  <c r="R21" i="16"/>
  <c r="N21" i="16"/>
  <c r="M21" i="16"/>
  <c r="V20" i="16"/>
  <c r="T20" i="16"/>
  <c r="U20" i="16" s="1"/>
  <c r="R20" i="16"/>
  <c r="S20" i="16" s="1"/>
  <c r="N20" i="16"/>
  <c r="M20" i="16"/>
  <c r="V19" i="16"/>
  <c r="R19" i="16"/>
  <c r="S19" i="16" s="1"/>
  <c r="T19" i="16" s="1"/>
  <c r="U19" i="16" s="1"/>
  <c r="N19" i="16"/>
  <c r="M19" i="16"/>
  <c r="V18" i="16"/>
  <c r="R18" i="16"/>
  <c r="S18" i="16" s="1"/>
  <c r="T18" i="16" s="1"/>
  <c r="U18" i="16" s="1"/>
  <c r="N18" i="16"/>
  <c r="M18" i="16"/>
  <c r="V17" i="16"/>
  <c r="S17" i="16"/>
  <c r="T17" i="16" s="1"/>
  <c r="U17" i="16" s="1"/>
  <c r="R17" i="16"/>
  <c r="N17" i="16"/>
  <c r="M17" i="16"/>
  <c r="V16" i="16"/>
  <c r="T16" i="16"/>
  <c r="U16" i="16" s="1"/>
  <c r="R16" i="16"/>
  <c r="S16" i="16" s="1"/>
  <c r="N16" i="16"/>
  <c r="M16" i="16"/>
  <c r="V15" i="16"/>
  <c r="R15" i="16"/>
  <c r="S15" i="16" s="1"/>
  <c r="T15" i="16" s="1"/>
  <c r="U15" i="16" s="1"/>
  <c r="N15" i="16"/>
  <c r="M15" i="16"/>
  <c r="V14" i="16"/>
  <c r="R14" i="16"/>
  <c r="S14" i="16" s="1"/>
  <c r="T14" i="16" s="1"/>
  <c r="U14" i="16" s="1"/>
  <c r="N14" i="16"/>
  <c r="M14" i="16"/>
  <c r="V13" i="16"/>
  <c r="S13" i="16"/>
  <c r="T13" i="16" s="1"/>
  <c r="U13" i="16" s="1"/>
  <c r="R13" i="16"/>
  <c r="N13" i="16"/>
  <c r="M13" i="16"/>
  <c r="V12" i="16"/>
  <c r="T12" i="16"/>
  <c r="U12" i="16" s="1"/>
  <c r="R12" i="16"/>
  <c r="S12" i="16" s="1"/>
  <c r="N12" i="16"/>
  <c r="M12" i="16"/>
  <c r="C12" i="16"/>
  <c r="C13" i="16" s="1"/>
  <c r="C14" i="16" s="1"/>
  <c r="C15" i="16" s="1"/>
  <c r="C16" i="16" s="1"/>
  <c r="C17" i="16" s="1"/>
  <c r="C18" i="16" s="1"/>
  <c r="C19" i="16" s="1"/>
  <c r="C20" i="16" s="1"/>
  <c r="C21" i="16" s="1"/>
  <c r="C22" i="16" s="1"/>
  <c r="C23" i="16" s="1"/>
  <c r="C24" i="16" s="1"/>
  <c r="C25" i="16" s="1"/>
  <c r="C26" i="16" s="1"/>
  <c r="C27" i="16" s="1"/>
  <c r="C28" i="16" s="1"/>
  <c r="C29" i="16" s="1"/>
  <c r="C30" i="16" s="1"/>
  <c r="C31" i="16" s="1"/>
  <c r="V11" i="16"/>
  <c r="R11" i="16"/>
  <c r="S11" i="16" s="1"/>
  <c r="T11" i="16" s="1"/>
  <c r="U11" i="16" s="1"/>
  <c r="N11" i="16"/>
  <c r="M11" i="16"/>
  <c r="V10" i="16"/>
  <c r="R10" i="16"/>
  <c r="S10" i="16" s="1"/>
  <c r="T10" i="16" s="1"/>
  <c r="U10" i="16" s="1"/>
  <c r="N10" i="16"/>
  <c r="M10" i="16"/>
  <c r="V9" i="16"/>
  <c r="S9" i="16"/>
  <c r="T9" i="16" s="1"/>
  <c r="U9" i="16" s="1"/>
  <c r="R9" i="16"/>
  <c r="N9" i="16"/>
  <c r="M9" i="16"/>
  <c r="V8" i="16"/>
  <c r="T8" i="16"/>
  <c r="U8" i="16" s="1"/>
  <c r="R8" i="16"/>
  <c r="S8" i="16" s="1"/>
  <c r="N8" i="16"/>
  <c r="M8" i="16"/>
  <c r="V7" i="16"/>
  <c r="R7" i="16"/>
  <c r="S7" i="16" s="1"/>
  <c r="T7" i="16" s="1"/>
  <c r="U7" i="16" s="1"/>
  <c r="N7" i="16"/>
  <c r="M7" i="16"/>
  <c r="V6" i="16"/>
  <c r="R6" i="16"/>
  <c r="S6" i="16" s="1"/>
  <c r="T6" i="16" s="1"/>
  <c r="U6" i="16" s="1"/>
  <c r="N6" i="16"/>
  <c r="M6" i="16"/>
  <c r="V5" i="16"/>
  <c r="S5" i="16"/>
  <c r="T5" i="16" s="1"/>
  <c r="U5" i="16" s="1"/>
  <c r="R5" i="16"/>
  <c r="N5" i="16"/>
  <c r="M5" i="16"/>
  <c r="V4" i="16"/>
  <c r="T4" i="16"/>
  <c r="U4" i="16" s="1"/>
  <c r="R4" i="16"/>
  <c r="S4" i="16" s="1"/>
  <c r="N4" i="16"/>
  <c r="M4" i="16"/>
  <c r="A4" i="16"/>
  <c r="A5" i="16" s="1"/>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A680" i="16" s="1"/>
  <c r="A681" i="16" s="1"/>
  <c r="A682" i="16" s="1"/>
  <c r="A683" i="16" s="1"/>
  <c r="A684" i="16" s="1"/>
  <c r="A685" i="16" s="1"/>
  <c r="A686" i="16" s="1"/>
  <c r="A687" i="16" s="1"/>
  <c r="A688" i="16" s="1"/>
  <c r="A689" i="16" s="1"/>
  <c r="A690" i="16" s="1"/>
  <c r="A691" i="16" s="1"/>
  <c r="A692" i="16" s="1"/>
  <c r="A693" i="16" s="1"/>
  <c r="A694" i="16" s="1"/>
  <c r="A695" i="16" s="1"/>
  <c r="A696" i="16" s="1"/>
  <c r="A697" i="16" s="1"/>
  <c r="A698" i="16" s="1"/>
  <c r="A699" i="16" s="1"/>
  <c r="A700" i="16" s="1"/>
  <c r="A701" i="16" s="1"/>
  <c r="A702" i="16" s="1"/>
  <c r="A703" i="16" s="1"/>
  <c r="A704" i="16" s="1"/>
  <c r="A705" i="16" s="1"/>
  <c r="A706" i="16" s="1"/>
  <c r="A707" i="16" s="1"/>
  <c r="A708" i="16" s="1"/>
  <c r="A709" i="16" s="1"/>
  <c r="A710" i="16" s="1"/>
  <c r="A711" i="16" s="1"/>
  <c r="A712" i="16" s="1"/>
  <c r="A713" i="16" s="1"/>
  <c r="A714" i="16" s="1"/>
  <c r="A715" i="16" s="1"/>
  <c r="A716" i="16" s="1"/>
  <c r="A717" i="16" s="1"/>
  <c r="A718" i="16" s="1"/>
  <c r="A719" i="16" s="1"/>
  <c r="A720" i="16" s="1"/>
  <c r="A721" i="16" s="1"/>
  <c r="A722" i="16" s="1"/>
  <c r="A723" i="16" s="1"/>
  <c r="A724" i="16" s="1"/>
  <c r="A725" i="16" s="1"/>
  <c r="A726" i="16" s="1"/>
  <c r="A727" i="16" s="1"/>
  <c r="A728" i="16" s="1"/>
  <c r="A729" i="16" s="1"/>
  <c r="A730" i="16" s="1"/>
  <c r="A731" i="16" s="1"/>
  <c r="A732" i="16" s="1"/>
  <c r="A733" i="16" s="1"/>
  <c r="A734" i="16" s="1"/>
  <c r="A735" i="16" s="1"/>
  <c r="A736" i="16" s="1"/>
  <c r="A737" i="16" s="1"/>
  <c r="A738" i="16" s="1"/>
  <c r="A739" i="16" s="1"/>
  <c r="A740" i="16" s="1"/>
  <c r="A741" i="16" s="1"/>
  <c r="A742" i="16" s="1"/>
  <c r="A743" i="16" s="1"/>
  <c r="A744" i="16" s="1"/>
  <c r="A745" i="16" s="1"/>
  <c r="A746" i="16" s="1"/>
  <c r="A747" i="16" s="1"/>
  <c r="A748" i="16" s="1"/>
  <c r="A749" i="16" s="1"/>
  <c r="A750" i="16" s="1"/>
  <c r="A751" i="16" s="1"/>
  <c r="A752" i="16" s="1"/>
  <c r="A753" i="16" s="1"/>
  <c r="A754" i="16" s="1"/>
  <c r="A755" i="16" s="1"/>
  <c r="A756" i="16" s="1"/>
  <c r="A757" i="16" s="1"/>
  <c r="A758" i="16" s="1"/>
  <c r="A759" i="16" s="1"/>
  <c r="A760" i="16" s="1"/>
  <c r="A761" i="16" s="1"/>
  <c r="A762" i="16" s="1"/>
  <c r="A763" i="16" s="1"/>
  <c r="A764" i="16" s="1"/>
  <c r="A765" i="16" s="1"/>
  <c r="A766" i="16" s="1"/>
  <c r="A767" i="16" s="1"/>
  <c r="A768" i="16" s="1"/>
  <c r="A769" i="16" s="1"/>
  <c r="A770" i="16" s="1"/>
  <c r="A771" i="16" s="1"/>
  <c r="A772" i="16" s="1"/>
  <c r="A773" i="16" s="1"/>
  <c r="A774" i="16" s="1"/>
  <c r="A775" i="16" s="1"/>
  <c r="A776" i="16" s="1"/>
  <c r="A777" i="16" s="1"/>
  <c r="A778" i="16" s="1"/>
  <c r="A779" i="16" s="1"/>
  <c r="A780" i="16" s="1"/>
  <c r="A781" i="16" s="1"/>
  <c r="A782" i="16" s="1"/>
  <c r="A783" i="16" s="1"/>
  <c r="A784" i="16" s="1"/>
  <c r="A785" i="16" s="1"/>
  <c r="A786" i="16" s="1"/>
  <c r="A787" i="16" s="1"/>
  <c r="A788" i="16" s="1"/>
  <c r="A789" i="16" s="1"/>
  <c r="A790" i="16" s="1"/>
  <c r="A791" i="16" s="1"/>
  <c r="A792" i="16" s="1"/>
  <c r="A793" i="16" s="1"/>
  <c r="A794" i="16" s="1"/>
  <c r="A795" i="16" s="1"/>
  <c r="A796" i="16" s="1"/>
  <c r="A797" i="16" s="1"/>
  <c r="A798" i="16" s="1"/>
  <c r="A799" i="16" s="1"/>
  <c r="A800" i="16" s="1"/>
  <c r="A801" i="16" s="1"/>
  <c r="A802" i="16" s="1"/>
  <c r="A803" i="16" s="1"/>
  <c r="A804" i="16" s="1"/>
  <c r="A805" i="16" s="1"/>
  <c r="A806" i="16" s="1"/>
  <c r="A807" i="16" s="1"/>
  <c r="A808" i="16" s="1"/>
  <c r="A809" i="16" s="1"/>
  <c r="A810" i="16" s="1"/>
  <c r="A811" i="16" s="1"/>
  <c r="A812" i="16" s="1"/>
  <c r="A813" i="16" s="1"/>
  <c r="A814" i="16" s="1"/>
  <c r="A815" i="16" s="1"/>
  <c r="A816" i="16" s="1"/>
  <c r="A817" i="16" s="1"/>
  <c r="A818" i="16" s="1"/>
  <c r="A819" i="16" s="1"/>
  <c r="A820" i="16" s="1"/>
  <c r="A821" i="16" s="1"/>
  <c r="A822" i="16" s="1"/>
  <c r="A823" i="16" s="1"/>
  <c r="A824" i="16" s="1"/>
  <c r="A825" i="16" s="1"/>
  <c r="A826" i="16" s="1"/>
  <c r="A827" i="16" s="1"/>
  <c r="A828" i="16" s="1"/>
  <c r="A829" i="16" s="1"/>
  <c r="A830" i="16" s="1"/>
  <c r="A831" i="16" s="1"/>
  <c r="A832" i="16" s="1"/>
  <c r="A833" i="16" s="1"/>
  <c r="A834" i="16" s="1"/>
  <c r="A835" i="16" s="1"/>
  <c r="A836" i="16" s="1"/>
  <c r="A837" i="16" s="1"/>
  <c r="A838" i="16" s="1"/>
  <c r="A839" i="16" s="1"/>
  <c r="A840" i="16" s="1"/>
  <c r="A841" i="16" s="1"/>
  <c r="A842" i="16" s="1"/>
  <c r="A843" i="16" s="1"/>
  <c r="A844" i="16" s="1"/>
  <c r="A845" i="16" s="1"/>
  <c r="A846" i="16" s="1"/>
  <c r="A847" i="16" s="1"/>
  <c r="A848" i="16" s="1"/>
  <c r="A849" i="16" s="1"/>
  <c r="A850" i="16" s="1"/>
  <c r="A851" i="16" s="1"/>
  <c r="A852" i="16" s="1"/>
  <c r="A853" i="16" s="1"/>
  <c r="A854" i="16" s="1"/>
  <c r="A855" i="16" s="1"/>
  <c r="A856" i="16" s="1"/>
  <c r="A857" i="16" s="1"/>
  <c r="A858" i="16" s="1"/>
  <c r="A859" i="16" s="1"/>
  <c r="A860" i="16" s="1"/>
  <c r="A861" i="16" s="1"/>
  <c r="A862" i="16" s="1"/>
  <c r="A863" i="16" s="1"/>
  <c r="A864" i="16" s="1"/>
  <c r="A865" i="16" s="1"/>
  <c r="A866" i="16" s="1"/>
  <c r="A867" i="16" s="1"/>
  <c r="A868" i="16" s="1"/>
  <c r="A869" i="16" s="1"/>
  <c r="A870" i="16" s="1"/>
  <c r="A871" i="16" s="1"/>
  <c r="A872" i="16" s="1"/>
  <c r="A873" i="16" s="1"/>
  <c r="A874" i="16" s="1"/>
  <c r="A875" i="16" s="1"/>
  <c r="A876" i="16" s="1"/>
  <c r="A877" i="16" s="1"/>
  <c r="A878" i="16" s="1"/>
  <c r="A879" i="16" s="1"/>
  <c r="A880" i="16" s="1"/>
  <c r="A881" i="16" s="1"/>
  <c r="A882" i="16" s="1"/>
  <c r="A883" i="16" s="1"/>
  <c r="A884" i="16" s="1"/>
  <c r="A885" i="16" s="1"/>
  <c r="A886" i="16" s="1"/>
  <c r="A887" i="16" s="1"/>
  <c r="A888" i="16" s="1"/>
  <c r="A889" i="16" s="1"/>
  <c r="A890" i="16" s="1"/>
  <c r="A891" i="16" s="1"/>
  <c r="A892" i="16" s="1"/>
  <c r="A893" i="16" s="1"/>
  <c r="A894" i="16" s="1"/>
  <c r="A895" i="16" s="1"/>
  <c r="A896" i="16" s="1"/>
  <c r="A897" i="16" s="1"/>
  <c r="A898" i="16" s="1"/>
  <c r="A899" i="16" s="1"/>
  <c r="A900" i="16" s="1"/>
  <c r="A901" i="16" s="1"/>
  <c r="A902" i="16" s="1"/>
  <c r="A903" i="16" s="1"/>
  <c r="A904" i="16" s="1"/>
  <c r="A905" i="16" s="1"/>
  <c r="A906" i="16" s="1"/>
  <c r="A907" i="16" s="1"/>
  <c r="A908" i="16" s="1"/>
  <c r="A909" i="16" s="1"/>
  <c r="A910" i="16" s="1"/>
  <c r="A911" i="16" s="1"/>
  <c r="A912" i="16" s="1"/>
  <c r="A913" i="16" s="1"/>
  <c r="A914" i="16" s="1"/>
  <c r="A915" i="16" s="1"/>
  <c r="A916" i="16" s="1"/>
  <c r="A917" i="16" s="1"/>
  <c r="A918" i="16" s="1"/>
  <c r="A919" i="16" s="1"/>
  <c r="A920" i="16" s="1"/>
  <c r="A921" i="16" s="1"/>
  <c r="A922" i="16" s="1"/>
  <c r="A923" i="16" s="1"/>
  <c r="A924" i="16" s="1"/>
  <c r="A925" i="16" s="1"/>
  <c r="A926" i="16" s="1"/>
  <c r="A927" i="16" s="1"/>
  <c r="A928" i="16" s="1"/>
  <c r="A929" i="16" s="1"/>
  <c r="A930" i="16" s="1"/>
  <c r="A931" i="16" s="1"/>
  <c r="A932" i="16" s="1"/>
  <c r="A933" i="16" s="1"/>
  <c r="A934" i="16" s="1"/>
  <c r="A935" i="16" s="1"/>
  <c r="A936" i="16" s="1"/>
  <c r="A937" i="16" s="1"/>
  <c r="A938" i="16" s="1"/>
  <c r="A939" i="16" s="1"/>
  <c r="A940" i="16" s="1"/>
  <c r="A941" i="16" s="1"/>
  <c r="A942" i="16" s="1"/>
  <c r="A943" i="16" s="1"/>
  <c r="A944" i="16" s="1"/>
  <c r="A945" i="16" s="1"/>
  <c r="A946" i="16" s="1"/>
  <c r="A947" i="16" s="1"/>
  <c r="A948" i="16" s="1"/>
  <c r="A949" i="16" s="1"/>
  <c r="A950" i="16" s="1"/>
  <c r="A951" i="16" s="1"/>
  <c r="A952" i="16" s="1"/>
  <c r="A953" i="16" s="1"/>
  <c r="A954" i="16" s="1"/>
  <c r="A955" i="16" s="1"/>
  <c r="A956" i="16" s="1"/>
  <c r="A957" i="16" s="1"/>
  <c r="A958" i="16" s="1"/>
  <c r="A959" i="16" s="1"/>
  <c r="A960" i="16" s="1"/>
  <c r="A961" i="16" s="1"/>
  <c r="A962" i="16" s="1"/>
  <c r="A963" i="16" s="1"/>
  <c r="A964" i="16" s="1"/>
  <c r="A965" i="16" s="1"/>
  <c r="A966" i="16" s="1"/>
  <c r="A967" i="16" s="1"/>
  <c r="A968" i="16" s="1"/>
  <c r="A969" i="16" s="1"/>
  <c r="A970" i="16" s="1"/>
  <c r="A971" i="16" s="1"/>
  <c r="A972" i="16" s="1"/>
  <c r="A973" i="16" s="1"/>
  <c r="A974" i="16" s="1"/>
  <c r="A975" i="16" s="1"/>
  <c r="A976" i="16" s="1"/>
  <c r="A977" i="16" s="1"/>
  <c r="A978" i="16" s="1"/>
  <c r="A979" i="16" s="1"/>
  <c r="A980" i="16" s="1"/>
  <c r="A981" i="16" s="1"/>
  <c r="A982" i="16" s="1"/>
  <c r="A983" i="16" s="1"/>
  <c r="A984" i="16" s="1"/>
  <c r="A985" i="16" s="1"/>
  <c r="A986" i="16" s="1"/>
  <c r="A987" i="16" s="1"/>
  <c r="A988" i="16" s="1"/>
  <c r="A989" i="16" s="1"/>
  <c r="A990" i="16" s="1"/>
  <c r="A991" i="16" s="1"/>
  <c r="A992" i="16" s="1"/>
  <c r="A993" i="16" s="1"/>
  <c r="A994" i="16" s="1"/>
  <c r="A995" i="16" s="1"/>
  <c r="A996" i="16" s="1"/>
  <c r="A997" i="16" s="1"/>
  <c r="A998" i="16" s="1"/>
  <c r="A999" i="16" s="1"/>
  <c r="A1000" i="16" s="1"/>
  <c r="A1001" i="16" s="1"/>
  <c r="A1002" i="16" s="1"/>
  <c r="A1003" i="16" s="1"/>
  <c r="A1004" i="16" s="1"/>
  <c r="A1005" i="16" s="1"/>
  <c r="A1006" i="16" s="1"/>
  <c r="A1007" i="16" s="1"/>
  <c r="A1008" i="16" s="1"/>
  <c r="A1009" i="16" s="1"/>
  <c r="A1010" i="16" s="1"/>
  <c r="A1011" i="16" s="1"/>
  <c r="A1012" i="16" s="1"/>
  <c r="A1013" i="16" s="1"/>
  <c r="A1014" i="16" s="1"/>
  <c r="A1015" i="16" s="1"/>
  <c r="A1016" i="16" s="1"/>
  <c r="A1017" i="16" s="1"/>
  <c r="A1018" i="16" s="1"/>
  <c r="A1019" i="16" s="1"/>
  <c r="A1020" i="16" s="1"/>
  <c r="A1021" i="16" s="1"/>
  <c r="A1022" i="16" s="1"/>
  <c r="A1023" i="16" s="1"/>
  <c r="A1024" i="16" s="1"/>
  <c r="A1025" i="16" s="1"/>
  <c r="A1026" i="16" s="1"/>
  <c r="A1027" i="16" s="1"/>
  <c r="A1028" i="16" s="1"/>
  <c r="A1029" i="16" s="1"/>
  <c r="A1030" i="16" s="1"/>
  <c r="A1031" i="16" s="1"/>
  <c r="A1032" i="16" s="1"/>
  <c r="A1033" i="16" s="1"/>
  <c r="A1034" i="16" s="1"/>
  <c r="A1035" i="16" s="1"/>
  <c r="A1036" i="16" s="1"/>
  <c r="A1037" i="16" s="1"/>
  <c r="A1038" i="16" s="1"/>
  <c r="A1039" i="16" s="1"/>
  <c r="A1040" i="16" s="1"/>
  <c r="A1041" i="16" s="1"/>
  <c r="A1042" i="16" s="1"/>
  <c r="A1043" i="16" s="1"/>
  <c r="A1044" i="16" s="1"/>
  <c r="A1045" i="16" s="1"/>
  <c r="A1046" i="16" s="1"/>
  <c r="A1047" i="16" s="1"/>
  <c r="A1048" i="16" s="1"/>
  <c r="A1049" i="16" s="1"/>
  <c r="A1050" i="16" s="1"/>
  <c r="A1051" i="16" s="1"/>
  <c r="A1052" i="16" s="1"/>
  <c r="A1053" i="16" s="1"/>
  <c r="A1054" i="16" s="1"/>
  <c r="A1055" i="16" s="1"/>
  <c r="A1056" i="16" s="1"/>
  <c r="A1057" i="16" s="1"/>
  <c r="A1058" i="16" s="1"/>
  <c r="A1059" i="16" s="1"/>
  <c r="A1060" i="16" s="1"/>
  <c r="A1061" i="16" s="1"/>
  <c r="A1062" i="16" s="1"/>
  <c r="A1063" i="16" s="1"/>
  <c r="A1064" i="16" s="1"/>
  <c r="A1065" i="16" s="1"/>
  <c r="A1066" i="16" s="1"/>
  <c r="A1067" i="16" s="1"/>
  <c r="A1068" i="16" s="1"/>
  <c r="A1069" i="16" s="1"/>
  <c r="A1070" i="16" s="1"/>
  <c r="A1071" i="16" s="1"/>
  <c r="A1072" i="16" s="1"/>
  <c r="A1073" i="16" s="1"/>
  <c r="A1074" i="16" s="1"/>
  <c r="A1075" i="16" s="1"/>
  <c r="A1076" i="16" s="1"/>
  <c r="A1077" i="16" s="1"/>
  <c r="A1078" i="16" s="1"/>
  <c r="A1079" i="16" s="1"/>
  <c r="A1080" i="16" s="1"/>
  <c r="A1081" i="16" s="1"/>
  <c r="A1082" i="16" s="1"/>
  <c r="A1083" i="16" s="1"/>
  <c r="A1084" i="16" s="1"/>
  <c r="A1085" i="16" s="1"/>
  <c r="A1086" i="16" s="1"/>
  <c r="A1087" i="16" s="1"/>
  <c r="A1088" i="16" s="1"/>
  <c r="A1089" i="16" s="1"/>
  <c r="A1090" i="16" s="1"/>
  <c r="A1091" i="16" s="1"/>
  <c r="A1092" i="16" s="1"/>
  <c r="A1093" i="16" s="1"/>
  <c r="A1094" i="16" s="1"/>
  <c r="A1095" i="16" s="1"/>
  <c r="A1096" i="16" s="1"/>
  <c r="A1097" i="16" s="1"/>
  <c r="A1098" i="16" s="1"/>
  <c r="A1099" i="16" s="1"/>
  <c r="A1100" i="16" s="1"/>
  <c r="A1101" i="16" s="1"/>
  <c r="A1102" i="16" s="1"/>
  <c r="A1103" i="16" s="1"/>
  <c r="A1104" i="16" s="1"/>
  <c r="A1105" i="16" s="1"/>
  <c r="A1106" i="16" s="1"/>
  <c r="A1107" i="16" s="1"/>
  <c r="A1108" i="16" s="1"/>
  <c r="A1109" i="16" s="1"/>
  <c r="A1110" i="16" s="1"/>
  <c r="A1111" i="16" s="1"/>
  <c r="A1112" i="16" s="1"/>
  <c r="A1113" i="16" s="1"/>
  <c r="A1114" i="16" s="1"/>
  <c r="A1115" i="16" s="1"/>
  <c r="A1116" i="16" s="1"/>
  <c r="A1117" i="16" s="1"/>
  <c r="A1118" i="16" s="1"/>
  <c r="A1119" i="16" s="1"/>
  <c r="A1120" i="16" s="1"/>
  <c r="A1121" i="16" s="1"/>
  <c r="A1122" i="16" s="1"/>
  <c r="A1123" i="16" s="1"/>
  <c r="A1124" i="16" s="1"/>
  <c r="A1125" i="16" s="1"/>
  <c r="A1126" i="16" s="1"/>
  <c r="A1127" i="16" s="1"/>
  <c r="A1128" i="16" s="1"/>
  <c r="A1129" i="16" s="1"/>
  <c r="A1130" i="16" s="1"/>
  <c r="A1131" i="16" s="1"/>
  <c r="A1132" i="16" s="1"/>
  <c r="A1133" i="16" s="1"/>
  <c r="A1134" i="16" s="1"/>
  <c r="A1135" i="16" s="1"/>
  <c r="A1136" i="16" s="1"/>
  <c r="A1137" i="16" s="1"/>
  <c r="A1138" i="16" s="1"/>
  <c r="A1139" i="16" s="1"/>
  <c r="A1140" i="16" s="1"/>
  <c r="A1141" i="16" s="1"/>
  <c r="A1142" i="16" s="1"/>
  <c r="A1143" i="16" s="1"/>
  <c r="A1144" i="16" s="1"/>
  <c r="A1145" i="16" s="1"/>
  <c r="A1146" i="16" s="1"/>
  <c r="A1147" i="16" s="1"/>
  <c r="A1148" i="16" s="1"/>
  <c r="A1149" i="16" s="1"/>
  <c r="A1150" i="16" s="1"/>
  <c r="A1151" i="16" s="1"/>
  <c r="A1152" i="16" s="1"/>
  <c r="A1153" i="16" s="1"/>
  <c r="A1154" i="16" s="1"/>
  <c r="A1155" i="16" s="1"/>
  <c r="A1156" i="16" s="1"/>
  <c r="A1157" i="16" s="1"/>
  <c r="A1158" i="16" s="1"/>
  <c r="A1159" i="16" s="1"/>
  <c r="A1160" i="16" s="1"/>
  <c r="A1161" i="16" s="1"/>
  <c r="A1162" i="16" s="1"/>
  <c r="A1163" i="16" s="1"/>
  <c r="A1164" i="16" s="1"/>
  <c r="A1165" i="16" s="1"/>
  <c r="A1166" i="16" s="1"/>
  <c r="A1167" i="16" s="1"/>
  <c r="A1168" i="16" s="1"/>
  <c r="A1169" i="16" s="1"/>
  <c r="A1170" i="16" s="1"/>
  <c r="A1171" i="16" s="1"/>
  <c r="A1172" i="16" s="1"/>
  <c r="A1173" i="16" s="1"/>
  <c r="A1174" i="16" s="1"/>
  <c r="A1175" i="16" s="1"/>
  <c r="A1176" i="16" s="1"/>
  <c r="A1177" i="16" s="1"/>
  <c r="A1178" i="16" s="1"/>
  <c r="A1179" i="16" s="1"/>
  <c r="A1180" i="16" s="1"/>
  <c r="A1181" i="16" s="1"/>
  <c r="A1182" i="16" s="1"/>
  <c r="A1183" i="16" s="1"/>
  <c r="A1184" i="16" s="1"/>
  <c r="A1185" i="16" s="1"/>
  <c r="A1186" i="16" s="1"/>
  <c r="A1187" i="16" s="1"/>
  <c r="A1188" i="16" s="1"/>
  <c r="A1189" i="16" s="1"/>
  <c r="A1190" i="16" s="1"/>
  <c r="A1191" i="16" s="1"/>
  <c r="A1192" i="16" s="1"/>
  <c r="A1193" i="16" s="1"/>
  <c r="A1194" i="16" s="1"/>
  <c r="A1195" i="16" s="1"/>
  <c r="A1196" i="16" s="1"/>
  <c r="A1197" i="16" s="1"/>
  <c r="A1198" i="16" s="1"/>
  <c r="A1199" i="16" s="1"/>
  <c r="A1200" i="16" s="1"/>
  <c r="A1201" i="16" s="1"/>
  <c r="A1202" i="16" s="1"/>
  <c r="A1203" i="16" s="1"/>
  <c r="A1204" i="16" s="1"/>
  <c r="A1205" i="16" s="1"/>
  <c r="A1206" i="16" s="1"/>
  <c r="A1207" i="16" s="1"/>
  <c r="A1208" i="16" s="1"/>
  <c r="A1209" i="16" s="1"/>
  <c r="A1210" i="16" s="1"/>
  <c r="A1211" i="16" s="1"/>
  <c r="A1212" i="16" s="1"/>
  <c r="A1213" i="16" s="1"/>
  <c r="A1214" i="16" s="1"/>
  <c r="A1215" i="16" s="1"/>
  <c r="A1216" i="16" s="1"/>
  <c r="A1217" i="16" s="1"/>
  <c r="A1218" i="16" s="1"/>
  <c r="A1219" i="16" s="1"/>
  <c r="A1220" i="16" s="1"/>
  <c r="A1221" i="16" s="1"/>
  <c r="A1222" i="16" s="1"/>
  <c r="A1223" i="16" s="1"/>
  <c r="A1224" i="16" s="1"/>
  <c r="A1225" i="16" s="1"/>
  <c r="A1226" i="16" s="1"/>
  <c r="A1227" i="16" s="1"/>
  <c r="A1228" i="16" s="1"/>
  <c r="A1229" i="16" s="1"/>
  <c r="A1230" i="16" s="1"/>
  <c r="A1231" i="16" s="1"/>
  <c r="A1232" i="16" s="1"/>
  <c r="A1233" i="16" s="1"/>
  <c r="A1234" i="16" s="1"/>
  <c r="A1235" i="16" s="1"/>
  <c r="A1236" i="16" s="1"/>
  <c r="A1237" i="16" s="1"/>
  <c r="A1238" i="16" s="1"/>
  <c r="A1239" i="16" s="1"/>
  <c r="A1240" i="16" s="1"/>
  <c r="A1241" i="16" s="1"/>
  <c r="A1242" i="16" s="1"/>
  <c r="A1243" i="16" s="1"/>
  <c r="A1244" i="16" s="1"/>
  <c r="A1245" i="16" s="1"/>
  <c r="A1246" i="16" s="1"/>
  <c r="A1247" i="16" s="1"/>
  <c r="A1248" i="16" s="1"/>
  <c r="A1249" i="16" s="1"/>
  <c r="A1250" i="16" s="1"/>
  <c r="A1251" i="16" s="1"/>
  <c r="A1252" i="16" s="1"/>
  <c r="A1253" i="16" s="1"/>
  <c r="A1254" i="16" s="1"/>
  <c r="A1255" i="16" s="1"/>
  <c r="A1256" i="16" s="1"/>
  <c r="A1257" i="16" s="1"/>
  <c r="A1258" i="16" s="1"/>
  <c r="A1259" i="16" s="1"/>
  <c r="A1260" i="16" s="1"/>
  <c r="A1261" i="16" s="1"/>
  <c r="A1262" i="16" s="1"/>
  <c r="A1263" i="16" s="1"/>
  <c r="A1264" i="16" s="1"/>
  <c r="A1265" i="16" s="1"/>
  <c r="A1266" i="16" s="1"/>
  <c r="A1267" i="16" s="1"/>
  <c r="A1268" i="16" s="1"/>
  <c r="A1269" i="16" s="1"/>
  <c r="A1270" i="16" s="1"/>
  <c r="A1271" i="16" s="1"/>
  <c r="A1272" i="16" s="1"/>
  <c r="A1273" i="16" s="1"/>
  <c r="A1274" i="16" s="1"/>
  <c r="A1275" i="16" s="1"/>
  <c r="A1276" i="16" s="1"/>
  <c r="A1277" i="16" s="1"/>
  <c r="A1278" i="16" s="1"/>
  <c r="A1279" i="16" s="1"/>
  <c r="A1280" i="16" s="1"/>
  <c r="A1281" i="16" s="1"/>
  <c r="A1282" i="16" s="1"/>
  <c r="A1283" i="16" s="1"/>
  <c r="A1284" i="16" s="1"/>
  <c r="A1285" i="16" s="1"/>
  <c r="A1286" i="16" s="1"/>
  <c r="A1287" i="16" s="1"/>
  <c r="A1288" i="16" s="1"/>
  <c r="A1289" i="16" s="1"/>
  <c r="A1290" i="16" s="1"/>
  <c r="A1291" i="16" s="1"/>
  <c r="A1292" i="16" s="1"/>
  <c r="A1293" i="16" s="1"/>
  <c r="A1294" i="16" s="1"/>
  <c r="A1295" i="16" s="1"/>
  <c r="A1296" i="16" s="1"/>
  <c r="A1297" i="16" s="1"/>
  <c r="A1298" i="16" s="1"/>
  <c r="A1299" i="16" s="1"/>
  <c r="A1300" i="16" s="1"/>
  <c r="A1301" i="16" s="1"/>
  <c r="A1302" i="16" s="1"/>
  <c r="A1303" i="16" s="1"/>
  <c r="A1304" i="16" s="1"/>
  <c r="A1305" i="16" s="1"/>
  <c r="A1306" i="16" s="1"/>
  <c r="A1307" i="16" s="1"/>
  <c r="A1308" i="16" s="1"/>
  <c r="A1309" i="16" s="1"/>
  <c r="A1310" i="16" s="1"/>
  <c r="A1311" i="16" s="1"/>
  <c r="A1312" i="16" s="1"/>
  <c r="A1313" i="16" s="1"/>
  <c r="A1314" i="16" s="1"/>
  <c r="A1315" i="16" s="1"/>
  <c r="A1316" i="16" s="1"/>
  <c r="A1317" i="16" s="1"/>
  <c r="A1318" i="16" s="1"/>
  <c r="A1319" i="16" s="1"/>
  <c r="A1320" i="16" s="1"/>
  <c r="A1321" i="16" s="1"/>
  <c r="A1322" i="16" s="1"/>
  <c r="A1323" i="16" s="1"/>
  <c r="A1324" i="16" s="1"/>
  <c r="A1325" i="16" s="1"/>
  <c r="A1326" i="16" s="1"/>
  <c r="A1327" i="16" s="1"/>
  <c r="A1328" i="16" s="1"/>
  <c r="A1329" i="16" s="1"/>
  <c r="A1330" i="16" s="1"/>
  <c r="A1331" i="16" s="1"/>
  <c r="A1332" i="16" s="1"/>
  <c r="A1333" i="16" s="1"/>
  <c r="A1334" i="16" s="1"/>
  <c r="A1335" i="16" s="1"/>
  <c r="A1336" i="16" s="1"/>
  <c r="A1337" i="16" s="1"/>
  <c r="A1338" i="16" s="1"/>
  <c r="A1339" i="16" s="1"/>
  <c r="A1340" i="16" s="1"/>
  <c r="A1341" i="16" s="1"/>
  <c r="A1342" i="16" s="1"/>
  <c r="A1343" i="16" s="1"/>
  <c r="A1344" i="16" s="1"/>
  <c r="A1345" i="16" s="1"/>
  <c r="A1346" i="16" s="1"/>
  <c r="A1347" i="16" s="1"/>
  <c r="A1348" i="16" s="1"/>
  <c r="A1349" i="16" s="1"/>
  <c r="A1350" i="16" s="1"/>
  <c r="A1351" i="16" s="1"/>
  <c r="A1352" i="16" s="1"/>
  <c r="A1353" i="16" s="1"/>
  <c r="A1354" i="16" s="1"/>
  <c r="A1355" i="16" s="1"/>
  <c r="A1356" i="16" s="1"/>
  <c r="A1357" i="16" s="1"/>
  <c r="A1358" i="16" s="1"/>
  <c r="A1359" i="16" s="1"/>
  <c r="A1360" i="16" s="1"/>
  <c r="A1361" i="16" s="1"/>
  <c r="A1362" i="16" s="1"/>
  <c r="A1363" i="16" s="1"/>
  <c r="A1364" i="16" s="1"/>
  <c r="A1365" i="16" s="1"/>
  <c r="A1366" i="16" s="1"/>
  <c r="A1367" i="16" s="1"/>
  <c r="A1368" i="16" s="1"/>
  <c r="A1369" i="16" s="1"/>
  <c r="A1370" i="16" s="1"/>
  <c r="A1371" i="16" s="1"/>
  <c r="A1372" i="16" s="1"/>
  <c r="A1373" i="16" s="1"/>
  <c r="A1374" i="16" s="1"/>
  <c r="A1375" i="16" s="1"/>
  <c r="A1376" i="16" s="1"/>
  <c r="A1377" i="16" s="1"/>
  <c r="A1378" i="16" s="1"/>
  <c r="A1379" i="16" s="1"/>
  <c r="A1380" i="16" s="1"/>
  <c r="A1381" i="16" s="1"/>
  <c r="A1382" i="16" s="1"/>
  <c r="A1383" i="16" s="1"/>
  <c r="A1384" i="16" s="1"/>
  <c r="A1385" i="16" s="1"/>
  <c r="A1386" i="16" s="1"/>
  <c r="A1387" i="16" s="1"/>
  <c r="A1388" i="16" s="1"/>
  <c r="A1389" i="16" s="1"/>
  <c r="A1390" i="16" s="1"/>
  <c r="A1391" i="16" s="1"/>
  <c r="A1392" i="16" s="1"/>
  <c r="A1393" i="16" s="1"/>
  <c r="A1394" i="16" s="1"/>
  <c r="A1395" i="16" s="1"/>
  <c r="A1396" i="16" s="1"/>
  <c r="A1397" i="16" s="1"/>
  <c r="A1398" i="16" s="1"/>
  <c r="A1399" i="16" s="1"/>
  <c r="A1400" i="16" s="1"/>
  <c r="A1401" i="16" s="1"/>
  <c r="A1402" i="16" s="1"/>
  <c r="A1403" i="16" s="1"/>
  <c r="A1404" i="16" s="1"/>
  <c r="A1405" i="16" s="1"/>
  <c r="A1406" i="16" s="1"/>
  <c r="A1407" i="16" s="1"/>
  <c r="A1408" i="16" s="1"/>
  <c r="A1409" i="16" s="1"/>
  <c r="A1410" i="16" s="1"/>
  <c r="A1411" i="16" s="1"/>
  <c r="A1412" i="16" s="1"/>
  <c r="A1413" i="16" s="1"/>
  <c r="A1414" i="16" s="1"/>
  <c r="A1415" i="16" s="1"/>
  <c r="A1416" i="16" s="1"/>
  <c r="A1417" i="16" s="1"/>
  <c r="A1418" i="16" s="1"/>
  <c r="A1419" i="16" s="1"/>
  <c r="A1420" i="16" s="1"/>
  <c r="A1421" i="16" s="1"/>
  <c r="A1422" i="16" s="1"/>
  <c r="A1423" i="16" s="1"/>
  <c r="A1424" i="16" s="1"/>
  <c r="A1425" i="16" s="1"/>
  <c r="A1426" i="16" s="1"/>
  <c r="A1427" i="16" s="1"/>
  <c r="A1428" i="16" s="1"/>
  <c r="A1429" i="16" s="1"/>
  <c r="A1430" i="16" s="1"/>
  <c r="A1431" i="16" s="1"/>
  <c r="A1432" i="16" s="1"/>
  <c r="A1433" i="16" s="1"/>
  <c r="A1434" i="16" s="1"/>
  <c r="A1435" i="16" s="1"/>
  <c r="A1436" i="16" s="1"/>
  <c r="A1437" i="16" s="1"/>
  <c r="A1438" i="16" s="1"/>
  <c r="A1439" i="16" s="1"/>
  <c r="A1440" i="16" s="1"/>
  <c r="A1441" i="16" s="1"/>
  <c r="A1442" i="16" s="1"/>
  <c r="A1443" i="16" s="1"/>
  <c r="A1444" i="16" s="1"/>
  <c r="A1445" i="16" s="1"/>
  <c r="A1446" i="16" s="1"/>
  <c r="A1447" i="16" s="1"/>
  <c r="A1448" i="16" s="1"/>
  <c r="A1449" i="16" s="1"/>
  <c r="A1450" i="16" s="1"/>
  <c r="A1451" i="16" s="1"/>
  <c r="A1452" i="16" s="1"/>
  <c r="A1453" i="16" s="1"/>
  <c r="A1454" i="16" s="1"/>
  <c r="A1455" i="16" s="1"/>
  <c r="A1456" i="16" s="1"/>
  <c r="A1457" i="16" s="1"/>
  <c r="A1458" i="16" s="1"/>
  <c r="A1459" i="16" s="1"/>
  <c r="A1460" i="16" s="1"/>
  <c r="A1461" i="16" s="1"/>
  <c r="A1462" i="16" s="1"/>
  <c r="A1463" i="16" s="1"/>
  <c r="A1464" i="16" s="1"/>
  <c r="A1465" i="16" s="1"/>
  <c r="A1466" i="16" s="1"/>
  <c r="A1467" i="16" s="1"/>
  <c r="A1468" i="16" s="1"/>
  <c r="A1469" i="16" s="1"/>
  <c r="A1470" i="16" s="1"/>
  <c r="A1471" i="16" s="1"/>
  <c r="A1472" i="16" s="1"/>
  <c r="A1473" i="16" s="1"/>
  <c r="A1474" i="16" s="1"/>
  <c r="A1475" i="16" s="1"/>
  <c r="A1476" i="16" s="1"/>
  <c r="A1477" i="16" s="1"/>
  <c r="A1478" i="16" s="1"/>
  <c r="A1479" i="16" s="1"/>
  <c r="A1480" i="16" s="1"/>
  <c r="A1481" i="16" s="1"/>
  <c r="A1482" i="16" s="1"/>
  <c r="A1483" i="16" s="1"/>
  <c r="A1484" i="16" s="1"/>
  <c r="A1485" i="16" s="1"/>
  <c r="A1486" i="16" s="1"/>
  <c r="A1487" i="16" s="1"/>
  <c r="A1488" i="16" s="1"/>
  <c r="A1489" i="16" s="1"/>
  <c r="A1490" i="16" s="1"/>
  <c r="A1491" i="16" s="1"/>
  <c r="A1492" i="16" s="1"/>
  <c r="A1493" i="16" s="1"/>
  <c r="A1494" i="16" s="1"/>
  <c r="A1495" i="16" s="1"/>
  <c r="A1496" i="16" s="1"/>
  <c r="A1497" i="16" s="1"/>
  <c r="A1498" i="16" s="1"/>
  <c r="A1499" i="16" s="1"/>
  <c r="A1500" i="16" s="1"/>
  <c r="A1501" i="16" s="1"/>
  <c r="A1502" i="16" s="1"/>
  <c r="A1503" i="16" s="1"/>
  <c r="A1504" i="16" s="1"/>
  <c r="A1505" i="16" s="1"/>
  <c r="A1506" i="16" s="1"/>
  <c r="A1507" i="16" s="1"/>
  <c r="A1508" i="16" s="1"/>
  <c r="A1509" i="16" s="1"/>
  <c r="A1510" i="16" s="1"/>
  <c r="A1511" i="16" s="1"/>
  <c r="A1512" i="16" s="1"/>
  <c r="A1513" i="16" s="1"/>
  <c r="A1514" i="16" s="1"/>
  <c r="A1515" i="16" s="1"/>
  <c r="A1516" i="16" s="1"/>
  <c r="A1517" i="16" s="1"/>
  <c r="A1518" i="16" s="1"/>
  <c r="A1519" i="16" s="1"/>
  <c r="A1520" i="16" s="1"/>
  <c r="A1521" i="16" s="1"/>
  <c r="A1522" i="16" s="1"/>
  <c r="A1523" i="16" s="1"/>
  <c r="A1524" i="16" s="1"/>
  <c r="A1525" i="16" s="1"/>
  <c r="A1526" i="16" s="1"/>
  <c r="A1527" i="16" s="1"/>
  <c r="A1528" i="16" s="1"/>
  <c r="A1529" i="16" s="1"/>
  <c r="A1530" i="16" s="1"/>
  <c r="A1531" i="16" s="1"/>
  <c r="A1532" i="16" s="1"/>
  <c r="A1533" i="16" s="1"/>
  <c r="A1534" i="16" s="1"/>
  <c r="A1535" i="16" s="1"/>
  <c r="A1536" i="16" s="1"/>
  <c r="A1537" i="16" s="1"/>
  <c r="A1538" i="16" s="1"/>
  <c r="A1539" i="16" s="1"/>
  <c r="A1540" i="16" s="1"/>
  <c r="A1541" i="16" s="1"/>
  <c r="A1542" i="16" s="1"/>
  <c r="A1543" i="16" s="1"/>
  <c r="A1544" i="16" s="1"/>
  <c r="A1545" i="16" s="1"/>
  <c r="A1546" i="16" s="1"/>
  <c r="A1547" i="16" s="1"/>
  <c r="A1548" i="16" s="1"/>
  <c r="A1549" i="16" s="1"/>
  <c r="A1550" i="16" s="1"/>
  <c r="A1551" i="16" s="1"/>
  <c r="A1552" i="16" s="1"/>
  <c r="A1553" i="16" s="1"/>
  <c r="A1554" i="16" s="1"/>
  <c r="A1555" i="16" s="1"/>
  <c r="A1556" i="16" s="1"/>
  <c r="A1557" i="16" s="1"/>
  <c r="A1558" i="16" s="1"/>
  <c r="A1559" i="16" s="1"/>
  <c r="A1560" i="16" s="1"/>
  <c r="A1561" i="16" s="1"/>
  <c r="A1562" i="16" s="1"/>
  <c r="A1563" i="16" s="1"/>
  <c r="A1564" i="16" s="1"/>
  <c r="A1565" i="16" s="1"/>
  <c r="A1566" i="16" s="1"/>
  <c r="A1567" i="16" s="1"/>
  <c r="A1568" i="16" s="1"/>
  <c r="A1569" i="16" s="1"/>
  <c r="A1570" i="16" s="1"/>
  <c r="A1571" i="16" s="1"/>
  <c r="A1572" i="16" s="1"/>
  <c r="A1573" i="16" s="1"/>
  <c r="A1574" i="16" s="1"/>
  <c r="A1575" i="16" s="1"/>
  <c r="A1576" i="16" s="1"/>
  <c r="A1577" i="16" s="1"/>
  <c r="A1578" i="16" s="1"/>
  <c r="A1579" i="16" s="1"/>
  <c r="A1580" i="16" s="1"/>
  <c r="A1581" i="16" s="1"/>
  <c r="A1582" i="16" s="1"/>
  <c r="A1583" i="16" s="1"/>
  <c r="A1584" i="16" s="1"/>
  <c r="A1585" i="16" s="1"/>
  <c r="A1586" i="16" s="1"/>
  <c r="A1587" i="16" s="1"/>
  <c r="A1588" i="16" s="1"/>
  <c r="A1589" i="16" s="1"/>
  <c r="A1590" i="16" s="1"/>
  <c r="A1591" i="16" s="1"/>
  <c r="A1592" i="16" s="1"/>
  <c r="A1593" i="16" s="1"/>
  <c r="A1594" i="16" s="1"/>
  <c r="A1595" i="16" s="1"/>
  <c r="A1596" i="16" s="1"/>
  <c r="A1597" i="16" s="1"/>
  <c r="A1598" i="16" s="1"/>
  <c r="A1599" i="16" s="1"/>
  <c r="A1600" i="16" s="1"/>
  <c r="A1601" i="16" s="1"/>
  <c r="A1602" i="16" s="1"/>
  <c r="A1603" i="16" s="1"/>
  <c r="A1604" i="16" s="1"/>
  <c r="A1605" i="16" s="1"/>
  <c r="A1606" i="16" s="1"/>
  <c r="A1607" i="16" s="1"/>
  <c r="A1608" i="16" s="1"/>
  <c r="A1609" i="16" s="1"/>
  <c r="A1610" i="16" s="1"/>
  <c r="A1611" i="16" s="1"/>
  <c r="A1612" i="16" s="1"/>
  <c r="A1613" i="16" s="1"/>
  <c r="A1614" i="16" s="1"/>
  <c r="A1615" i="16" s="1"/>
  <c r="A1616" i="16" s="1"/>
  <c r="A1617" i="16" s="1"/>
  <c r="A1618" i="16" s="1"/>
  <c r="A1619" i="16" s="1"/>
  <c r="A1620" i="16" s="1"/>
  <c r="A1621" i="16" s="1"/>
  <c r="A1622" i="16" s="1"/>
  <c r="A1623" i="16" s="1"/>
  <c r="A1624" i="16" s="1"/>
  <c r="A1625" i="16" s="1"/>
  <c r="A1626" i="16" s="1"/>
  <c r="A1627" i="16" s="1"/>
  <c r="A1628" i="16" s="1"/>
  <c r="A1629" i="16" s="1"/>
  <c r="A1630" i="16" s="1"/>
  <c r="A1631" i="16" s="1"/>
  <c r="A1632" i="16" s="1"/>
  <c r="A1633" i="16" s="1"/>
  <c r="A1634" i="16" s="1"/>
  <c r="A1635" i="16" s="1"/>
  <c r="A1636" i="16" s="1"/>
  <c r="A1637" i="16" s="1"/>
  <c r="A1638" i="16" s="1"/>
  <c r="A1639" i="16" s="1"/>
  <c r="A1640" i="16" s="1"/>
  <c r="A1641" i="16" s="1"/>
  <c r="V3" i="16"/>
  <c r="R3" i="16"/>
  <c r="S3" i="16" s="1"/>
  <c r="T3" i="16" s="1"/>
  <c r="U3" i="16" s="1"/>
  <c r="N3" i="16"/>
  <c r="M3" i="16"/>
  <c r="C3" i="16"/>
  <c r="C4" i="16" s="1"/>
  <c r="C5" i="16" s="1"/>
  <c r="C6" i="16" s="1"/>
  <c r="C7" i="16" s="1"/>
  <c r="C8" i="16" s="1"/>
  <c r="C9" i="16" s="1"/>
  <c r="C10" i="16" s="1"/>
  <c r="C11" i="16" s="1"/>
  <c r="I11" i="2"/>
  <c r="G11" i="2"/>
  <c r="E4" i="33" l="1"/>
  <c r="E5" i="33"/>
  <c r="E6" i="33"/>
  <c r="E7" i="33"/>
  <c r="E8" i="33"/>
  <c r="E9" i="33"/>
  <c r="E10" i="33"/>
  <c r="E11" i="33"/>
  <c r="E12" i="33"/>
  <c r="E13" i="33"/>
  <c r="E14" i="33"/>
  <c r="E3" i="33"/>
  <c r="H4" i="34"/>
  <c r="H5" i="34"/>
  <c r="I5" i="34" s="1"/>
  <c r="H6" i="34"/>
  <c r="I6" i="34" s="1"/>
  <c r="H7" i="34"/>
  <c r="I7" i="34" s="1"/>
  <c r="H8" i="34"/>
  <c r="H9" i="34"/>
  <c r="H10" i="34"/>
  <c r="I10" i="34" s="1"/>
  <c r="H11" i="34"/>
  <c r="I11" i="34" s="1"/>
  <c r="H12" i="34"/>
  <c r="I12" i="34" s="1"/>
  <c r="H13" i="34"/>
  <c r="I13" i="34" s="1"/>
  <c r="H14" i="34"/>
  <c r="I14" i="34" s="1"/>
  <c r="H15" i="34"/>
  <c r="I15" i="34" s="1"/>
  <c r="H16" i="34"/>
  <c r="I16" i="34" s="1"/>
  <c r="H17" i="34"/>
  <c r="H18" i="34"/>
  <c r="I18" i="34" s="1"/>
  <c r="H19" i="34"/>
  <c r="I19" i="34" s="1"/>
  <c r="H20" i="34"/>
  <c r="I20" i="34" s="1"/>
  <c r="H21" i="34"/>
  <c r="H22" i="34"/>
  <c r="H23" i="34"/>
  <c r="H24" i="34"/>
  <c r="I24" i="34" s="1"/>
  <c r="H25" i="34"/>
  <c r="I25" i="34" s="1"/>
  <c r="H26" i="34"/>
  <c r="J26" i="34" s="1"/>
  <c r="H27" i="34"/>
  <c r="I27" i="34" s="1"/>
  <c r="H28" i="34"/>
  <c r="H29" i="34"/>
  <c r="I29" i="34" s="1"/>
  <c r="H30" i="34"/>
  <c r="I30" i="34" s="1"/>
  <c r="H31" i="34"/>
  <c r="I31" i="34" s="1"/>
  <c r="H32" i="34"/>
  <c r="I32" i="34" s="1"/>
  <c r="H33" i="34"/>
  <c r="I33" i="34" s="1"/>
  <c r="H34" i="34"/>
  <c r="I34" i="34" s="1"/>
  <c r="H35" i="34"/>
  <c r="I35" i="34" s="1"/>
  <c r="H36" i="34"/>
  <c r="I36" i="34" s="1"/>
  <c r="H37" i="34"/>
  <c r="H38" i="34"/>
  <c r="I38" i="34" s="1"/>
  <c r="H39" i="34"/>
  <c r="I39" i="34" s="1"/>
  <c r="H40" i="34"/>
  <c r="I40" i="34" s="1"/>
  <c r="H41" i="34"/>
  <c r="I41" i="34" s="1"/>
  <c r="H42" i="34"/>
  <c r="I42" i="34" s="1"/>
  <c r="H43" i="34"/>
  <c r="I43" i="34" s="1"/>
  <c r="H3" i="34"/>
  <c r="G26" i="34"/>
  <c r="G20" i="34"/>
  <c r="I28" i="34" l="1"/>
  <c r="J28" i="34"/>
  <c r="I9" i="34"/>
  <c r="J9" i="34"/>
  <c r="I8" i="34"/>
  <c r="J8" i="34"/>
  <c r="I3" i="34"/>
  <c r="I23" i="34"/>
  <c r="J23" i="34"/>
  <c r="I22" i="34"/>
  <c r="J22" i="34"/>
  <c r="I37" i="34"/>
  <c r="I26" i="34"/>
  <c r="I21" i="34"/>
  <c r="I17" i="34"/>
  <c r="I4" i="34"/>
  <c r="E15" i="33"/>
  <c r="D4" i="33"/>
  <c r="D3" i="33"/>
  <c r="D5" i="33"/>
  <c r="D6" i="33"/>
  <c r="D7" i="33"/>
  <c r="D8" i="33"/>
  <c r="D9" i="33"/>
  <c r="D10" i="33"/>
  <c r="D11" i="33"/>
  <c r="D12" i="33"/>
  <c r="D13" i="33"/>
  <c r="D14" i="33"/>
  <c r="D15" i="33" l="1"/>
  <c r="C18" i="30" l="1"/>
  <c r="A3" i="28" l="1"/>
  <c r="A4" i="28" s="1"/>
  <c r="A5" i="28" s="1"/>
  <c r="A6" i="28" s="1"/>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J215" i="26"/>
  <c r="J216" i="26" s="1"/>
  <c r="J217" i="26" s="1"/>
  <c r="J256" i="26"/>
  <c r="J297" i="26"/>
  <c r="J309" i="26"/>
  <c r="J310" i="26" s="1"/>
  <c r="J311" i="26" s="1"/>
  <c r="J312" i="26" s="1"/>
  <c r="J313" i="26" s="1"/>
  <c r="J314" i="26" s="1"/>
  <c r="J315" i="26" s="1"/>
  <c r="J316" i="26" s="1"/>
  <c r="J317" i="26" s="1"/>
  <c r="J318" i="26" s="1"/>
  <c r="J319" i="26" s="1"/>
  <c r="J320" i="26" s="1"/>
  <c r="J321" i="26" s="1"/>
  <c r="J322" i="26" s="1"/>
  <c r="J323" i="26" s="1"/>
  <c r="J324" i="26" s="1"/>
  <c r="J342" i="26"/>
  <c r="J349" i="26"/>
  <c r="J350" i="26"/>
  <c r="J351" i="26" s="1"/>
  <c r="J352" i="26" s="1"/>
  <c r="J353" i="26" s="1"/>
  <c r="J354" i="26" s="1"/>
  <c r="J348" i="26"/>
  <c r="J345" i="26"/>
  <c r="J346" i="26" s="1"/>
  <c r="J347" i="26" s="1"/>
  <c r="J343" i="26"/>
  <c r="J344" i="26" s="1"/>
  <c r="J341" i="26"/>
  <c r="J338" i="26"/>
  <c r="J339" i="26" s="1"/>
  <c r="J340" i="26" s="1"/>
  <c r="J336" i="26"/>
  <c r="J337" i="26" s="1"/>
  <c r="J334" i="26"/>
  <c r="J335" i="26" s="1"/>
  <c r="J325" i="26"/>
  <c r="J326" i="26" s="1"/>
  <c r="J327" i="26" s="1"/>
  <c r="J328" i="26" s="1"/>
  <c r="J329" i="26" s="1"/>
  <c r="J330" i="26" s="1"/>
  <c r="J331" i="26" s="1"/>
  <c r="J332" i="26" s="1"/>
  <c r="J333" i="26" s="1"/>
  <c r="J308" i="26"/>
  <c r="J305" i="26"/>
  <c r="J306" i="26" s="1"/>
  <c r="J307" i="26" s="1"/>
  <c r="J298" i="26"/>
  <c r="J299" i="26" s="1"/>
  <c r="J300" i="26" s="1"/>
  <c r="J301" i="26" s="1"/>
  <c r="J302" i="26" s="1"/>
  <c r="J303" i="26" s="1"/>
  <c r="J304" i="26" s="1"/>
  <c r="J296" i="26"/>
  <c r="J294" i="26"/>
  <c r="J295" i="26" s="1"/>
  <c r="J272" i="26"/>
  <c r="J273" i="26" s="1"/>
  <c r="J274" i="26" s="1"/>
  <c r="J275" i="26" s="1"/>
  <c r="J276" i="26" s="1"/>
  <c r="J277" i="26" s="1"/>
  <c r="J278" i="26" s="1"/>
  <c r="J279" i="26" s="1"/>
  <c r="J280" i="26" s="1"/>
  <c r="J281" i="26" s="1"/>
  <c r="J282" i="26" s="1"/>
  <c r="J283" i="26" s="1"/>
  <c r="J284" i="26" s="1"/>
  <c r="J285" i="26" s="1"/>
  <c r="J286" i="26" s="1"/>
  <c r="J287" i="26" s="1"/>
  <c r="J288" i="26" s="1"/>
  <c r="J289" i="26" s="1"/>
  <c r="J290" i="26" s="1"/>
  <c r="J291" i="26" s="1"/>
  <c r="J292" i="26" s="1"/>
  <c r="J293" i="26" s="1"/>
  <c r="J269" i="26"/>
  <c r="J270" i="26" s="1"/>
  <c r="J271" i="26" s="1"/>
  <c r="J266" i="26"/>
  <c r="J267" i="26" s="1"/>
  <c r="J268" i="26" s="1"/>
  <c r="J261" i="26"/>
  <c r="J262" i="26" s="1"/>
  <c r="J263" i="26" s="1"/>
  <c r="J264" i="26" s="1"/>
  <c r="J265" i="26" s="1"/>
  <c r="J259" i="26"/>
  <c r="J260" i="26" s="1"/>
  <c r="J257" i="26"/>
  <c r="J258" i="26" s="1"/>
  <c r="J255" i="26"/>
  <c r="J246" i="26"/>
  <c r="J247" i="26" s="1"/>
  <c r="J248" i="26" s="1"/>
  <c r="J249" i="26" s="1"/>
  <c r="J250" i="26" s="1"/>
  <c r="J251" i="26" s="1"/>
  <c r="J252" i="26" s="1"/>
  <c r="J253" i="26" s="1"/>
  <c r="J254" i="26" s="1"/>
  <c r="J236" i="26"/>
  <c r="J237" i="26" s="1"/>
  <c r="J238" i="26" s="1"/>
  <c r="J239" i="26" s="1"/>
  <c r="J240" i="26" s="1"/>
  <c r="J241" i="26" s="1"/>
  <c r="J242" i="26" s="1"/>
  <c r="J243" i="26" s="1"/>
  <c r="J244" i="26" s="1"/>
  <c r="J245" i="26" s="1"/>
  <c r="J234" i="26"/>
  <c r="J235" i="26" s="1"/>
  <c r="J230" i="26"/>
  <c r="J231" i="26" s="1"/>
  <c r="J232" i="26" s="1"/>
  <c r="J233" i="26" s="1"/>
  <c r="J226" i="26"/>
  <c r="J227" i="26" s="1"/>
  <c r="J228" i="26" s="1"/>
  <c r="J229" i="26" s="1"/>
  <c r="J221" i="26"/>
  <c r="J222" i="26" s="1"/>
  <c r="J223" i="26" s="1"/>
  <c r="J224" i="26" s="1"/>
  <c r="J225" i="26" s="1"/>
  <c r="J218" i="26"/>
  <c r="J219" i="26" s="1"/>
  <c r="J220" i="26" s="1"/>
  <c r="J214" i="26"/>
  <c r="F215" i="26"/>
  <c r="F216" i="26" s="1"/>
  <c r="F217" i="26" s="1"/>
  <c r="F219" i="26"/>
  <c r="F220" i="26" s="1"/>
  <c r="F222" i="26"/>
  <c r="F223" i="26" s="1"/>
  <c r="F224" i="26" s="1"/>
  <c r="F225" i="26" s="1"/>
  <c r="F227" i="26"/>
  <c r="F228" i="26" s="1"/>
  <c r="F229" i="26" s="1"/>
  <c r="F231" i="26"/>
  <c r="F232" i="26"/>
  <c r="F233" i="26" s="1"/>
  <c r="F235" i="26"/>
  <c r="F237" i="26"/>
  <c r="F238" i="26" s="1"/>
  <c r="F239" i="26" s="1"/>
  <c r="F240" i="26" s="1"/>
  <c r="F241" i="26" s="1"/>
  <c r="F242" i="26" s="1"/>
  <c r="F243" i="26" s="1"/>
  <c r="F244" i="26" s="1"/>
  <c r="F245" i="26" s="1"/>
  <c r="F247" i="26"/>
  <c r="F248" i="26" s="1"/>
  <c r="F249" i="26" s="1"/>
  <c r="F250" i="26" s="1"/>
  <c r="F251" i="26" s="1"/>
  <c r="F252" i="26" s="1"/>
  <c r="F253" i="26" s="1"/>
  <c r="F254" i="26" s="1"/>
  <c r="F256" i="26"/>
  <c r="F258" i="26"/>
  <c r="F260" i="26"/>
  <c r="F262" i="26"/>
  <c r="F263" i="26" s="1"/>
  <c r="F264" i="26" s="1"/>
  <c r="F265" i="26" s="1"/>
  <c r="F267" i="26"/>
  <c r="F268" i="26" s="1"/>
  <c r="F270" i="26"/>
  <c r="F271" i="26" s="1"/>
  <c r="F273" i="26"/>
  <c r="F274" i="26" s="1"/>
  <c r="F275" i="26" s="1"/>
  <c r="F276" i="26" s="1"/>
  <c r="F277" i="26" s="1"/>
  <c r="F278" i="26" s="1"/>
  <c r="F279" i="26" s="1"/>
  <c r="F280" i="26" s="1"/>
  <c r="F281" i="26" s="1"/>
  <c r="F282" i="26" s="1"/>
  <c r="F283" i="26" s="1"/>
  <c r="F284" i="26" s="1"/>
  <c r="F285" i="26" s="1"/>
  <c r="F286" i="26" s="1"/>
  <c r="F287" i="26" s="1"/>
  <c r="F288" i="26" s="1"/>
  <c r="F289" i="26" s="1"/>
  <c r="F290" i="26" s="1"/>
  <c r="F291" i="26" s="1"/>
  <c r="F292" i="26" s="1"/>
  <c r="F293" i="26" s="1"/>
  <c r="F295" i="26"/>
  <c r="F297" i="26"/>
  <c r="F299" i="26"/>
  <c r="F300" i="26" s="1"/>
  <c r="F301" i="26" s="1"/>
  <c r="F302" i="26" s="1"/>
  <c r="F303" i="26" s="1"/>
  <c r="F304" i="26" s="1"/>
  <c r="F306" i="26"/>
  <c r="F307" i="26" s="1"/>
  <c r="F309" i="26"/>
  <c r="F310" i="26" s="1"/>
  <c r="F311" i="26" s="1"/>
  <c r="F312" i="26" s="1"/>
  <c r="F313" i="26" s="1"/>
  <c r="F314" i="26" s="1"/>
  <c r="F315" i="26" s="1"/>
  <c r="F316" i="26" s="1"/>
  <c r="F317" i="26" s="1"/>
  <c r="F318" i="26" s="1"/>
  <c r="F319" i="26" s="1"/>
  <c r="F320" i="26" s="1"/>
  <c r="F321" i="26" s="1"/>
  <c r="F322" i="26" s="1"/>
  <c r="F323" i="26" s="1"/>
  <c r="F324" i="26" s="1"/>
  <c r="F326" i="26"/>
  <c r="F327" i="26" s="1"/>
  <c r="F328" i="26" s="1"/>
  <c r="F329" i="26" s="1"/>
  <c r="F330" i="26" s="1"/>
  <c r="F331" i="26" s="1"/>
  <c r="F332" i="26" s="1"/>
  <c r="F333" i="26" s="1"/>
  <c r="F335" i="26"/>
  <c r="F337" i="26"/>
  <c r="F339" i="26"/>
  <c r="F340" i="26" s="1"/>
  <c r="F342" i="26"/>
  <c r="F344" i="26"/>
  <c r="F346" i="26"/>
  <c r="F347" i="26" s="1"/>
  <c r="F349" i="26"/>
  <c r="F351" i="26"/>
  <c r="F352" i="26" s="1"/>
  <c r="F353" i="26" s="1"/>
  <c r="F354" i="26" s="1"/>
  <c r="M572" i="8"/>
  <c r="M571" i="8"/>
  <c r="M570" i="8"/>
  <c r="M569" i="8"/>
  <c r="M568" i="8"/>
  <c r="M567" i="8"/>
  <c r="M566" i="8"/>
  <c r="M565" i="8"/>
  <c r="M564" i="8"/>
  <c r="M563" i="8"/>
  <c r="M562" i="8"/>
  <c r="M561" i="8"/>
  <c r="M560" i="8"/>
  <c r="L559" i="8"/>
  <c r="M559" i="8" s="1"/>
  <c r="K559" i="8"/>
  <c r="M558" i="8"/>
  <c r="M557" i="8"/>
  <c r="M556"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L337" i="8"/>
  <c r="M337" i="8" s="1"/>
  <c r="M336" i="8"/>
  <c r="M335" i="8"/>
  <c r="M334" i="8"/>
  <c r="M333" i="8"/>
  <c r="M332" i="8"/>
  <c r="M331" i="8"/>
  <c r="M330" i="8"/>
  <c r="M329" i="8"/>
  <c r="M328" i="8"/>
  <c r="M327" i="8"/>
  <c r="M326" i="8"/>
  <c r="M325" i="8"/>
  <c r="M324" i="8"/>
  <c r="M323" i="8"/>
  <c r="M322" i="8"/>
  <c r="M321" i="8"/>
  <c r="M320" i="8"/>
  <c r="M319" i="8"/>
  <c r="M318" i="8"/>
  <c r="M317" i="8"/>
  <c r="M316" i="8"/>
  <c r="M315" i="8"/>
  <c r="L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K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L67" i="8"/>
  <c r="M67" i="8" s="1"/>
  <c r="L66" i="8"/>
  <c r="M66" i="8" s="1"/>
  <c r="L65" i="8"/>
  <c r="M65" i="8" s="1"/>
  <c r="K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K34" i="8"/>
  <c r="M34" i="8" s="1"/>
  <c r="M33" i="8"/>
  <c r="M32" i="8"/>
  <c r="M31" i="8"/>
  <c r="M30" i="8"/>
  <c r="M29" i="8"/>
  <c r="M28" i="8"/>
  <c r="M27" i="8"/>
  <c r="M26" i="8"/>
  <c r="M25" i="8"/>
  <c r="M24" i="8"/>
  <c r="M23" i="8"/>
  <c r="M22" i="8"/>
  <c r="M21" i="8"/>
  <c r="M20" i="8"/>
  <c r="M19" i="8"/>
  <c r="M18" i="8"/>
  <c r="M17" i="8"/>
  <c r="M16" i="8"/>
  <c r="M15" i="8"/>
  <c r="M14" i="8"/>
  <c r="M13" i="8"/>
  <c r="M12" i="8"/>
  <c r="M11" i="8"/>
  <c r="M10" i="8"/>
  <c r="A10" i="8"/>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M9" i="8"/>
  <c r="M8" i="8"/>
  <c r="A8" i="8"/>
  <c r="A9" i="8" s="1"/>
  <c r="M7" i="8"/>
  <c r="A7" i="8"/>
  <c r="M6" i="8"/>
  <c r="K1643" i="24"/>
  <c r="J1643" i="24"/>
  <c r="W1642" i="24"/>
  <c r="V1642" i="24"/>
  <c r="R1642" i="24"/>
  <c r="S1642" i="24" s="1"/>
  <c r="T1642" i="24" s="1"/>
  <c r="U1642" i="24" s="1"/>
  <c r="Q1642" i="24"/>
  <c r="M1642" i="24"/>
  <c r="L1642" i="24"/>
  <c r="N1642" i="24" s="1"/>
  <c r="W1641" i="24"/>
  <c r="V1641" i="24"/>
  <c r="R1641" i="24"/>
  <c r="S1641" i="24" s="1"/>
  <c r="T1641" i="24" s="1"/>
  <c r="U1641" i="24" s="1"/>
  <c r="Q1641" i="24"/>
  <c r="M1641" i="24"/>
  <c r="L1641" i="24"/>
  <c r="N1641" i="24" s="1"/>
  <c r="W1640" i="24"/>
  <c r="V1640" i="24"/>
  <c r="R1640" i="24"/>
  <c r="S1640" i="24" s="1"/>
  <c r="T1640" i="24" s="1"/>
  <c r="U1640" i="24" s="1"/>
  <c r="Q1640" i="24"/>
  <c r="M1640" i="24"/>
  <c r="L1640" i="24"/>
  <c r="N1640" i="24" s="1"/>
  <c r="W1639" i="24"/>
  <c r="V1639" i="24"/>
  <c r="R1639" i="24"/>
  <c r="S1639" i="24" s="1"/>
  <c r="T1639" i="24" s="1"/>
  <c r="U1639" i="24" s="1"/>
  <c r="Q1639" i="24"/>
  <c r="M1639" i="24"/>
  <c r="L1639" i="24"/>
  <c r="N1639" i="24" s="1"/>
  <c r="W1638" i="24"/>
  <c r="V1638" i="24"/>
  <c r="R1638" i="24"/>
  <c r="S1638" i="24" s="1"/>
  <c r="T1638" i="24" s="1"/>
  <c r="U1638" i="24" s="1"/>
  <c r="Q1638" i="24"/>
  <c r="M1638" i="24"/>
  <c r="L1638" i="24"/>
  <c r="N1638" i="24" s="1"/>
  <c r="W1637" i="24"/>
  <c r="V1637" i="24"/>
  <c r="R1637" i="24"/>
  <c r="S1637" i="24" s="1"/>
  <c r="T1637" i="24" s="1"/>
  <c r="U1637" i="24" s="1"/>
  <c r="Q1637" i="24"/>
  <c r="M1637" i="24"/>
  <c r="L1637" i="24"/>
  <c r="N1637" i="24" s="1"/>
  <c r="W1636" i="24"/>
  <c r="V1636" i="24"/>
  <c r="R1636" i="24"/>
  <c r="S1636" i="24" s="1"/>
  <c r="T1636" i="24" s="1"/>
  <c r="U1636" i="24" s="1"/>
  <c r="Q1636" i="24"/>
  <c r="M1636" i="24"/>
  <c r="L1636" i="24"/>
  <c r="N1636" i="24" s="1"/>
  <c r="W1635" i="24"/>
  <c r="V1635" i="24"/>
  <c r="R1635" i="24"/>
  <c r="S1635" i="24" s="1"/>
  <c r="T1635" i="24" s="1"/>
  <c r="U1635" i="24" s="1"/>
  <c r="Q1635" i="24"/>
  <c r="M1635" i="24"/>
  <c r="L1635" i="24"/>
  <c r="N1635" i="24" s="1"/>
  <c r="W1634" i="24"/>
  <c r="V1634" i="24"/>
  <c r="R1634" i="24"/>
  <c r="S1634" i="24" s="1"/>
  <c r="T1634" i="24" s="1"/>
  <c r="U1634" i="24" s="1"/>
  <c r="Q1634" i="24"/>
  <c r="M1634" i="24"/>
  <c r="L1634" i="24"/>
  <c r="N1634" i="24" s="1"/>
  <c r="W1633" i="24"/>
  <c r="V1633" i="24"/>
  <c r="R1633" i="24"/>
  <c r="S1633" i="24" s="1"/>
  <c r="T1633" i="24" s="1"/>
  <c r="U1633" i="24" s="1"/>
  <c r="Q1633" i="24"/>
  <c r="M1633" i="24"/>
  <c r="L1633" i="24"/>
  <c r="N1633" i="24" s="1"/>
  <c r="W1632" i="24"/>
  <c r="V1632" i="24"/>
  <c r="R1632" i="24"/>
  <c r="S1632" i="24" s="1"/>
  <c r="T1632" i="24" s="1"/>
  <c r="U1632" i="24" s="1"/>
  <c r="Q1632" i="24"/>
  <c r="M1632" i="24"/>
  <c r="L1632" i="24"/>
  <c r="N1632" i="24" s="1"/>
  <c r="W1631" i="24"/>
  <c r="V1631" i="24"/>
  <c r="R1631" i="24"/>
  <c r="S1631" i="24" s="1"/>
  <c r="T1631" i="24" s="1"/>
  <c r="U1631" i="24" s="1"/>
  <c r="Q1631" i="24"/>
  <c r="M1631" i="24"/>
  <c r="L1631" i="24"/>
  <c r="N1631" i="24" s="1"/>
  <c r="W1630" i="24"/>
  <c r="V1630" i="24"/>
  <c r="R1630" i="24"/>
  <c r="S1630" i="24" s="1"/>
  <c r="T1630" i="24" s="1"/>
  <c r="U1630" i="24" s="1"/>
  <c r="Q1630" i="24"/>
  <c r="N1630" i="24"/>
  <c r="M1630" i="24"/>
  <c r="L1630" i="24"/>
  <c r="W1629" i="24"/>
  <c r="V1629" i="24"/>
  <c r="R1629" i="24"/>
  <c r="S1629" i="24" s="1"/>
  <c r="T1629" i="24" s="1"/>
  <c r="U1629" i="24" s="1"/>
  <c r="Q1629" i="24"/>
  <c r="M1629" i="24"/>
  <c r="L1629" i="24"/>
  <c r="N1629" i="24" s="1"/>
  <c r="W1628" i="24"/>
  <c r="V1628" i="24"/>
  <c r="R1628" i="24"/>
  <c r="S1628" i="24" s="1"/>
  <c r="T1628" i="24" s="1"/>
  <c r="U1628" i="24" s="1"/>
  <c r="Q1628" i="24"/>
  <c r="M1628" i="24"/>
  <c r="L1628" i="24"/>
  <c r="N1628" i="24" s="1"/>
  <c r="W1627" i="24"/>
  <c r="V1627" i="24"/>
  <c r="R1627" i="24"/>
  <c r="S1627" i="24" s="1"/>
  <c r="T1627" i="24" s="1"/>
  <c r="U1627" i="24" s="1"/>
  <c r="Q1627" i="24"/>
  <c r="M1627" i="24"/>
  <c r="L1627" i="24"/>
  <c r="N1627" i="24" s="1"/>
  <c r="W1626" i="24"/>
  <c r="V1626" i="24"/>
  <c r="R1626" i="24"/>
  <c r="S1626" i="24" s="1"/>
  <c r="T1626" i="24" s="1"/>
  <c r="U1626" i="24" s="1"/>
  <c r="Q1626" i="24"/>
  <c r="M1626" i="24"/>
  <c r="L1626" i="24"/>
  <c r="N1626" i="24" s="1"/>
  <c r="W1625" i="24"/>
  <c r="V1625" i="24"/>
  <c r="R1625" i="24"/>
  <c r="S1625" i="24" s="1"/>
  <c r="T1625" i="24" s="1"/>
  <c r="U1625" i="24" s="1"/>
  <c r="Q1625" i="24"/>
  <c r="M1625" i="24"/>
  <c r="L1625" i="24"/>
  <c r="N1625" i="24" s="1"/>
  <c r="W1624" i="24"/>
  <c r="V1624" i="24"/>
  <c r="R1624" i="24"/>
  <c r="S1624" i="24" s="1"/>
  <c r="T1624" i="24" s="1"/>
  <c r="U1624" i="24" s="1"/>
  <c r="Q1624" i="24"/>
  <c r="M1624" i="24"/>
  <c r="L1624" i="24"/>
  <c r="N1624" i="24" s="1"/>
  <c r="W1623" i="24"/>
  <c r="V1623" i="24"/>
  <c r="R1623" i="24"/>
  <c r="S1623" i="24" s="1"/>
  <c r="T1623" i="24" s="1"/>
  <c r="U1623" i="24" s="1"/>
  <c r="Q1623" i="24"/>
  <c r="M1623" i="24"/>
  <c r="L1623" i="24"/>
  <c r="N1623" i="24" s="1"/>
  <c r="W1622" i="24"/>
  <c r="V1622" i="24"/>
  <c r="R1622" i="24"/>
  <c r="S1622" i="24" s="1"/>
  <c r="T1622" i="24" s="1"/>
  <c r="U1622" i="24" s="1"/>
  <c r="Q1622" i="24"/>
  <c r="M1622" i="24"/>
  <c r="L1622" i="24"/>
  <c r="N1622" i="24" s="1"/>
  <c r="W1621" i="24"/>
  <c r="V1621" i="24"/>
  <c r="R1621" i="24"/>
  <c r="S1621" i="24" s="1"/>
  <c r="T1621" i="24" s="1"/>
  <c r="U1621" i="24" s="1"/>
  <c r="Q1621" i="24"/>
  <c r="M1621" i="24"/>
  <c r="L1621" i="24"/>
  <c r="N1621" i="24" s="1"/>
  <c r="W1620" i="24"/>
  <c r="V1620" i="24"/>
  <c r="R1620" i="24"/>
  <c r="S1620" i="24" s="1"/>
  <c r="T1620" i="24" s="1"/>
  <c r="U1620" i="24" s="1"/>
  <c r="Q1620" i="24"/>
  <c r="M1620" i="24"/>
  <c r="L1620" i="24"/>
  <c r="N1620" i="24" s="1"/>
  <c r="W1619" i="24"/>
  <c r="V1619" i="24"/>
  <c r="R1619" i="24"/>
  <c r="S1619" i="24" s="1"/>
  <c r="T1619" i="24" s="1"/>
  <c r="U1619" i="24" s="1"/>
  <c r="Q1619" i="24"/>
  <c r="N1619" i="24"/>
  <c r="M1619" i="24"/>
  <c r="L1619" i="24"/>
  <c r="W1618" i="24"/>
  <c r="V1618" i="24"/>
  <c r="R1618" i="24"/>
  <c r="S1618" i="24" s="1"/>
  <c r="T1618" i="24" s="1"/>
  <c r="U1618" i="24" s="1"/>
  <c r="Q1618" i="24"/>
  <c r="M1618" i="24"/>
  <c r="L1618" i="24"/>
  <c r="N1618" i="24" s="1"/>
  <c r="W1617" i="24"/>
  <c r="V1617" i="24"/>
  <c r="R1617" i="24"/>
  <c r="S1617" i="24" s="1"/>
  <c r="T1617" i="24" s="1"/>
  <c r="U1617" i="24" s="1"/>
  <c r="Q1617" i="24"/>
  <c r="M1617" i="24"/>
  <c r="L1617" i="24"/>
  <c r="N1617" i="24" s="1"/>
  <c r="W1616" i="24"/>
  <c r="V1616" i="24"/>
  <c r="R1616" i="24"/>
  <c r="S1616" i="24" s="1"/>
  <c r="T1616" i="24" s="1"/>
  <c r="U1616" i="24" s="1"/>
  <c r="Q1616" i="24"/>
  <c r="M1616" i="24"/>
  <c r="L1616" i="24"/>
  <c r="N1616" i="24" s="1"/>
  <c r="W1615" i="24"/>
  <c r="V1615" i="24"/>
  <c r="S1615" i="24"/>
  <c r="T1615" i="24" s="1"/>
  <c r="U1615" i="24" s="1"/>
  <c r="R1615" i="24"/>
  <c r="Q1615" i="24"/>
  <c r="M1615" i="24"/>
  <c r="L1615" i="24"/>
  <c r="N1615" i="24" s="1"/>
  <c r="W1614" i="24"/>
  <c r="V1614" i="24"/>
  <c r="R1614" i="24"/>
  <c r="S1614" i="24" s="1"/>
  <c r="T1614" i="24" s="1"/>
  <c r="U1614" i="24" s="1"/>
  <c r="Q1614" i="24"/>
  <c r="M1614" i="24"/>
  <c r="L1614" i="24"/>
  <c r="N1614" i="24" s="1"/>
  <c r="C1614" i="24"/>
  <c r="C1615" i="24" s="1"/>
  <c r="C1616" i="24" s="1"/>
  <c r="C1617" i="24" s="1"/>
  <c r="C1618" i="24" s="1"/>
  <c r="C1619" i="24" s="1"/>
  <c r="C1620" i="24" s="1"/>
  <c r="C1621" i="24" s="1"/>
  <c r="C1622" i="24" s="1"/>
  <c r="C1623" i="24" s="1"/>
  <c r="C1624" i="24" s="1"/>
  <c r="C1625" i="24" s="1"/>
  <c r="C1626" i="24" s="1"/>
  <c r="C1627" i="24" s="1"/>
  <c r="C1628" i="24" s="1"/>
  <c r="C1629" i="24" s="1"/>
  <c r="C1630" i="24" s="1"/>
  <c r="C1631" i="24" s="1"/>
  <c r="C1632" i="24" s="1"/>
  <c r="C1633" i="24" s="1"/>
  <c r="C1634" i="24" s="1"/>
  <c r="C1635" i="24" s="1"/>
  <c r="C1636" i="24" s="1"/>
  <c r="C1637" i="24" s="1"/>
  <c r="C1638" i="24" s="1"/>
  <c r="C1639" i="24" s="1"/>
  <c r="C1640" i="24" s="1"/>
  <c r="C1641" i="24" s="1"/>
  <c r="C1642" i="24" s="1"/>
  <c r="W1613" i="24"/>
  <c r="V1613" i="24"/>
  <c r="R1613" i="24"/>
  <c r="S1613" i="24" s="1"/>
  <c r="T1613" i="24" s="1"/>
  <c r="U1613" i="24" s="1"/>
  <c r="Q1613" i="24"/>
  <c r="M1613" i="24"/>
  <c r="L1613" i="24"/>
  <c r="N1613" i="24" s="1"/>
  <c r="W1612" i="24"/>
  <c r="V1612" i="24"/>
  <c r="R1612" i="24"/>
  <c r="S1612" i="24" s="1"/>
  <c r="T1612" i="24" s="1"/>
  <c r="U1612" i="24" s="1"/>
  <c r="Q1612" i="24"/>
  <c r="M1612" i="24"/>
  <c r="L1612" i="24"/>
  <c r="N1612" i="24" s="1"/>
  <c r="W1611" i="24"/>
  <c r="V1611" i="24"/>
  <c r="R1611" i="24"/>
  <c r="S1611" i="24" s="1"/>
  <c r="T1611" i="24" s="1"/>
  <c r="U1611" i="24" s="1"/>
  <c r="Q1611" i="24"/>
  <c r="M1611" i="24"/>
  <c r="L1611" i="24"/>
  <c r="N1611" i="24" s="1"/>
  <c r="W1610" i="24"/>
  <c r="V1610" i="24"/>
  <c r="R1610" i="24"/>
  <c r="S1610" i="24" s="1"/>
  <c r="T1610" i="24" s="1"/>
  <c r="U1610" i="24" s="1"/>
  <c r="Q1610" i="24"/>
  <c r="N1610" i="24"/>
  <c r="M1610" i="24"/>
  <c r="L1610" i="24"/>
  <c r="W1609" i="24"/>
  <c r="V1609" i="24"/>
  <c r="R1609" i="24"/>
  <c r="S1609" i="24" s="1"/>
  <c r="T1609" i="24" s="1"/>
  <c r="U1609" i="24" s="1"/>
  <c r="Q1609" i="24"/>
  <c r="N1609" i="24"/>
  <c r="M1609" i="24"/>
  <c r="L1609" i="24"/>
  <c r="W1608" i="24"/>
  <c r="V1608" i="24"/>
  <c r="R1608" i="24"/>
  <c r="S1608" i="24" s="1"/>
  <c r="T1608" i="24" s="1"/>
  <c r="U1608" i="24" s="1"/>
  <c r="Q1608" i="24"/>
  <c r="M1608" i="24"/>
  <c r="L1608" i="24"/>
  <c r="N1608" i="24" s="1"/>
  <c r="W1607" i="24"/>
  <c r="V1607" i="24"/>
  <c r="R1607" i="24"/>
  <c r="S1607" i="24" s="1"/>
  <c r="T1607" i="24" s="1"/>
  <c r="U1607" i="24" s="1"/>
  <c r="Q1607" i="24"/>
  <c r="M1607" i="24"/>
  <c r="L1607" i="24"/>
  <c r="N1607" i="24" s="1"/>
  <c r="W1606" i="24"/>
  <c r="V1606" i="24"/>
  <c r="R1606" i="24"/>
  <c r="S1606" i="24" s="1"/>
  <c r="T1606" i="24" s="1"/>
  <c r="U1606" i="24" s="1"/>
  <c r="Q1606" i="24"/>
  <c r="M1606" i="24"/>
  <c r="L1606" i="24"/>
  <c r="N1606" i="24" s="1"/>
  <c r="W1605" i="24"/>
  <c r="V1605" i="24"/>
  <c r="R1605" i="24"/>
  <c r="S1605" i="24" s="1"/>
  <c r="T1605" i="24" s="1"/>
  <c r="U1605" i="24" s="1"/>
  <c r="Q1605" i="24"/>
  <c r="M1605" i="24"/>
  <c r="L1605" i="24"/>
  <c r="N1605" i="24" s="1"/>
  <c r="W1604" i="24"/>
  <c r="V1604" i="24"/>
  <c r="R1604" i="24"/>
  <c r="S1604" i="24" s="1"/>
  <c r="T1604" i="24" s="1"/>
  <c r="U1604" i="24" s="1"/>
  <c r="Q1604" i="24"/>
  <c r="M1604" i="24"/>
  <c r="L1604" i="24"/>
  <c r="N1604" i="24" s="1"/>
  <c r="W1603" i="24"/>
  <c r="V1603" i="24"/>
  <c r="R1603" i="24"/>
  <c r="S1603" i="24" s="1"/>
  <c r="T1603" i="24" s="1"/>
  <c r="U1603" i="24" s="1"/>
  <c r="Q1603" i="24"/>
  <c r="M1603" i="24"/>
  <c r="L1603" i="24"/>
  <c r="N1603" i="24" s="1"/>
  <c r="W1602" i="24"/>
  <c r="V1602" i="24"/>
  <c r="R1602" i="24"/>
  <c r="S1602" i="24" s="1"/>
  <c r="T1602" i="24" s="1"/>
  <c r="U1602" i="24" s="1"/>
  <c r="Q1602" i="24"/>
  <c r="N1602" i="24"/>
  <c r="M1602" i="24"/>
  <c r="L1602" i="24"/>
  <c r="W1601" i="24"/>
  <c r="V1601" i="24"/>
  <c r="R1601" i="24"/>
  <c r="S1601" i="24" s="1"/>
  <c r="T1601" i="24" s="1"/>
  <c r="U1601" i="24" s="1"/>
  <c r="Q1601" i="24"/>
  <c r="N1601" i="24"/>
  <c r="M1601" i="24"/>
  <c r="L1601" i="24"/>
  <c r="W1600" i="24"/>
  <c r="V1600" i="24"/>
  <c r="R1600" i="24"/>
  <c r="S1600" i="24" s="1"/>
  <c r="T1600" i="24" s="1"/>
  <c r="U1600" i="24" s="1"/>
  <c r="Q1600" i="24"/>
  <c r="M1600" i="24"/>
  <c r="L1600" i="24"/>
  <c r="N1600" i="24" s="1"/>
  <c r="W1599" i="24"/>
  <c r="V1599" i="24"/>
  <c r="R1599" i="24"/>
  <c r="S1599" i="24" s="1"/>
  <c r="T1599" i="24" s="1"/>
  <c r="U1599" i="24" s="1"/>
  <c r="Q1599" i="24"/>
  <c r="M1599" i="24"/>
  <c r="L1599" i="24"/>
  <c r="N1599" i="24" s="1"/>
  <c r="W1598" i="24"/>
  <c r="V1598" i="24"/>
  <c r="R1598" i="24"/>
  <c r="S1598" i="24" s="1"/>
  <c r="T1598" i="24" s="1"/>
  <c r="U1598" i="24" s="1"/>
  <c r="Q1598" i="24"/>
  <c r="M1598" i="24"/>
  <c r="L1598" i="24"/>
  <c r="N1598" i="24" s="1"/>
  <c r="W1597" i="24"/>
  <c r="V1597" i="24"/>
  <c r="R1597" i="24"/>
  <c r="S1597" i="24" s="1"/>
  <c r="T1597" i="24" s="1"/>
  <c r="U1597" i="24" s="1"/>
  <c r="Q1597" i="24"/>
  <c r="M1597" i="24"/>
  <c r="L1597" i="24"/>
  <c r="N1597" i="24" s="1"/>
  <c r="W1596" i="24"/>
  <c r="V1596" i="24"/>
  <c r="R1596" i="24"/>
  <c r="S1596" i="24" s="1"/>
  <c r="T1596" i="24" s="1"/>
  <c r="U1596" i="24" s="1"/>
  <c r="Q1596" i="24"/>
  <c r="M1596" i="24"/>
  <c r="L1596" i="24"/>
  <c r="N1596" i="24" s="1"/>
  <c r="W1595" i="24"/>
  <c r="V1595" i="24"/>
  <c r="R1595" i="24"/>
  <c r="S1595" i="24" s="1"/>
  <c r="T1595" i="24" s="1"/>
  <c r="U1595" i="24" s="1"/>
  <c r="Q1595" i="24"/>
  <c r="M1595" i="24"/>
  <c r="L1595" i="24"/>
  <c r="N1595" i="24" s="1"/>
  <c r="W1594" i="24"/>
  <c r="V1594" i="24"/>
  <c r="R1594" i="24"/>
  <c r="S1594" i="24" s="1"/>
  <c r="T1594" i="24" s="1"/>
  <c r="U1594" i="24" s="1"/>
  <c r="Q1594" i="24"/>
  <c r="M1594" i="24"/>
  <c r="L1594" i="24"/>
  <c r="N1594" i="24" s="1"/>
  <c r="W1593" i="24"/>
  <c r="V1593" i="24"/>
  <c r="R1593" i="24"/>
  <c r="S1593" i="24" s="1"/>
  <c r="T1593" i="24" s="1"/>
  <c r="U1593" i="24" s="1"/>
  <c r="Q1593" i="24"/>
  <c r="M1593" i="24"/>
  <c r="L1593" i="24"/>
  <c r="N1593" i="24" s="1"/>
  <c r="W1592" i="24"/>
  <c r="V1592" i="24"/>
  <c r="R1592" i="24"/>
  <c r="S1592" i="24" s="1"/>
  <c r="T1592" i="24" s="1"/>
  <c r="U1592" i="24" s="1"/>
  <c r="Q1592" i="24"/>
  <c r="M1592" i="24"/>
  <c r="L1592" i="24"/>
  <c r="N1592" i="24" s="1"/>
  <c r="W1591" i="24"/>
  <c r="V1591" i="24"/>
  <c r="R1591" i="24"/>
  <c r="S1591" i="24" s="1"/>
  <c r="T1591" i="24" s="1"/>
  <c r="U1591" i="24" s="1"/>
  <c r="Q1591" i="24"/>
  <c r="M1591" i="24"/>
  <c r="L1591" i="24"/>
  <c r="N1591" i="24" s="1"/>
  <c r="W1590" i="24"/>
  <c r="V1590" i="24"/>
  <c r="R1590" i="24"/>
  <c r="S1590" i="24" s="1"/>
  <c r="T1590" i="24" s="1"/>
  <c r="U1590" i="24" s="1"/>
  <c r="Q1590" i="24"/>
  <c r="M1590" i="24"/>
  <c r="L1590" i="24"/>
  <c r="N1590" i="24" s="1"/>
  <c r="W1589" i="24"/>
  <c r="V1589" i="24"/>
  <c r="R1589" i="24"/>
  <c r="S1589" i="24" s="1"/>
  <c r="T1589" i="24" s="1"/>
  <c r="U1589" i="24" s="1"/>
  <c r="Q1589" i="24"/>
  <c r="M1589" i="24"/>
  <c r="L1589" i="24"/>
  <c r="N1589" i="24" s="1"/>
  <c r="W1588" i="24"/>
  <c r="V1588" i="24"/>
  <c r="R1588" i="24"/>
  <c r="S1588" i="24" s="1"/>
  <c r="T1588" i="24" s="1"/>
  <c r="U1588" i="24" s="1"/>
  <c r="Q1588" i="24"/>
  <c r="M1588" i="24"/>
  <c r="L1588" i="24"/>
  <c r="N1588" i="24" s="1"/>
  <c r="W1587" i="24"/>
  <c r="V1587" i="24"/>
  <c r="R1587" i="24"/>
  <c r="S1587" i="24" s="1"/>
  <c r="T1587" i="24" s="1"/>
  <c r="U1587" i="24" s="1"/>
  <c r="Q1587" i="24"/>
  <c r="M1587" i="24"/>
  <c r="L1587" i="24"/>
  <c r="N1587" i="24" s="1"/>
  <c r="W1586" i="24"/>
  <c r="V1586" i="24"/>
  <c r="R1586" i="24"/>
  <c r="S1586" i="24" s="1"/>
  <c r="T1586" i="24" s="1"/>
  <c r="U1586" i="24" s="1"/>
  <c r="Q1586" i="24"/>
  <c r="N1586" i="24"/>
  <c r="M1586" i="24"/>
  <c r="L1586" i="24"/>
  <c r="W1585" i="24"/>
  <c r="V1585" i="24"/>
  <c r="R1585" i="24"/>
  <c r="S1585" i="24" s="1"/>
  <c r="T1585" i="24" s="1"/>
  <c r="U1585" i="24" s="1"/>
  <c r="Q1585" i="24"/>
  <c r="N1585" i="24"/>
  <c r="M1585" i="24"/>
  <c r="L1585" i="24"/>
  <c r="W1584" i="24"/>
  <c r="V1584" i="24"/>
  <c r="R1584" i="24"/>
  <c r="S1584" i="24" s="1"/>
  <c r="T1584" i="24" s="1"/>
  <c r="U1584" i="24" s="1"/>
  <c r="Q1584" i="24"/>
  <c r="M1584" i="24"/>
  <c r="L1584" i="24"/>
  <c r="N1584" i="24" s="1"/>
  <c r="W1583" i="24"/>
  <c r="V1583" i="24"/>
  <c r="R1583" i="24"/>
  <c r="S1583" i="24" s="1"/>
  <c r="T1583" i="24" s="1"/>
  <c r="U1583" i="24" s="1"/>
  <c r="Q1583" i="24"/>
  <c r="M1583" i="24"/>
  <c r="L1583" i="24"/>
  <c r="N1583" i="24" s="1"/>
  <c r="W1582" i="24"/>
  <c r="V1582" i="24"/>
  <c r="R1582" i="24"/>
  <c r="S1582" i="24" s="1"/>
  <c r="T1582" i="24" s="1"/>
  <c r="U1582" i="24" s="1"/>
  <c r="Q1582" i="24"/>
  <c r="M1582" i="24"/>
  <c r="L1582" i="24"/>
  <c r="N1582" i="24" s="1"/>
  <c r="W1581" i="24"/>
  <c r="V1581" i="24"/>
  <c r="R1581" i="24"/>
  <c r="S1581" i="24" s="1"/>
  <c r="T1581" i="24" s="1"/>
  <c r="U1581" i="24" s="1"/>
  <c r="Q1581" i="24"/>
  <c r="M1581" i="24"/>
  <c r="L1581" i="24"/>
  <c r="N1581" i="24" s="1"/>
  <c r="W1580" i="24"/>
  <c r="V1580" i="24"/>
  <c r="R1580" i="24"/>
  <c r="S1580" i="24" s="1"/>
  <c r="T1580" i="24" s="1"/>
  <c r="U1580" i="24" s="1"/>
  <c r="Q1580" i="24"/>
  <c r="M1580" i="24"/>
  <c r="L1580" i="24"/>
  <c r="N1580" i="24" s="1"/>
  <c r="W1579" i="24"/>
  <c r="V1579" i="24"/>
  <c r="R1579" i="24"/>
  <c r="S1579" i="24" s="1"/>
  <c r="T1579" i="24" s="1"/>
  <c r="U1579" i="24" s="1"/>
  <c r="Q1579" i="24"/>
  <c r="M1579" i="24"/>
  <c r="L1579" i="24"/>
  <c r="N1579" i="24" s="1"/>
  <c r="W1578" i="24"/>
  <c r="V1578" i="24"/>
  <c r="R1578" i="24"/>
  <c r="S1578" i="24" s="1"/>
  <c r="T1578" i="24" s="1"/>
  <c r="U1578" i="24" s="1"/>
  <c r="Q1578" i="24"/>
  <c r="M1578" i="24"/>
  <c r="L1578" i="24"/>
  <c r="N1578" i="24" s="1"/>
  <c r="W1577" i="24"/>
  <c r="V1577" i="24"/>
  <c r="R1577" i="24"/>
  <c r="S1577" i="24" s="1"/>
  <c r="T1577" i="24" s="1"/>
  <c r="U1577" i="24" s="1"/>
  <c r="Q1577" i="24"/>
  <c r="M1577" i="24"/>
  <c r="L1577" i="24"/>
  <c r="N1577" i="24" s="1"/>
  <c r="W1576" i="24"/>
  <c r="V1576" i="24"/>
  <c r="U1576" i="24"/>
  <c r="R1576" i="24"/>
  <c r="S1576" i="24" s="1"/>
  <c r="T1576" i="24" s="1"/>
  <c r="Q1576" i="24"/>
  <c r="M1576" i="24"/>
  <c r="L1576" i="24"/>
  <c r="N1576" i="24" s="1"/>
  <c r="W1575" i="24"/>
  <c r="V1575" i="24"/>
  <c r="R1575" i="24"/>
  <c r="S1575" i="24" s="1"/>
  <c r="T1575" i="24" s="1"/>
  <c r="U1575" i="24" s="1"/>
  <c r="Q1575" i="24"/>
  <c r="M1575" i="24"/>
  <c r="L1575" i="24"/>
  <c r="N1575" i="24" s="1"/>
  <c r="W1574" i="24"/>
  <c r="V1574" i="24"/>
  <c r="R1574" i="24"/>
  <c r="S1574" i="24" s="1"/>
  <c r="T1574" i="24" s="1"/>
  <c r="U1574" i="24" s="1"/>
  <c r="Q1574" i="24"/>
  <c r="N1574" i="24"/>
  <c r="M1574" i="24"/>
  <c r="L1574" i="24"/>
  <c r="W1573" i="24"/>
  <c r="V1573" i="24"/>
  <c r="R1573" i="24"/>
  <c r="S1573" i="24" s="1"/>
  <c r="T1573" i="24" s="1"/>
  <c r="U1573" i="24" s="1"/>
  <c r="Q1573" i="24"/>
  <c r="N1573" i="24"/>
  <c r="M1573" i="24"/>
  <c r="L1573" i="24"/>
  <c r="W1572" i="24"/>
  <c r="V1572" i="24"/>
  <c r="R1572" i="24"/>
  <c r="S1572" i="24" s="1"/>
  <c r="T1572" i="24" s="1"/>
  <c r="U1572" i="24" s="1"/>
  <c r="Q1572" i="24"/>
  <c r="M1572" i="24"/>
  <c r="L1572" i="24"/>
  <c r="N1572" i="24" s="1"/>
  <c r="W1571" i="24"/>
  <c r="V1571" i="24"/>
  <c r="R1571" i="24"/>
  <c r="S1571" i="24" s="1"/>
  <c r="T1571" i="24" s="1"/>
  <c r="U1571" i="24" s="1"/>
  <c r="Q1571" i="24"/>
  <c r="M1571" i="24"/>
  <c r="L1571" i="24"/>
  <c r="N1571" i="24" s="1"/>
  <c r="W1570" i="24"/>
  <c r="V1570" i="24"/>
  <c r="R1570" i="24"/>
  <c r="S1570" i="24" s="1"/>
  <c r="T1570" i="24" s="1"/>
  <c r="U1570" i="24" s="1"/>
  <c r="Q1570" i="24"/>
  <c r="M1570" i="24"/>
  <c r="L1570" i="24"/>
  <c r="N1570" i="24" s="1"/>
  <c r="W1569" i="24"/>
  <c r="V1569" i="24"/>
  <c r="R1569" i="24"/>
  <c r="S1569" i="24" s="1"/>
  <c r="T1569" i="24" s="1"/>
  <c r="U1569" i="24" s="1"/>
  <c r="Q1569" i="24"/>
  <c r="M1569" i="24"/>
  <c r="L1569" i="24"/>
  <c r="N1569" i="24" s="1"/>
  <c r="W1568" i="24"/>
  <c r="V1568" i="24"/>
  <c r="R1568" i="24"/>
  <c r="S1568" i="24" s="1"/>
  <c r="T1568" i="24" s="1"/>
  <c r="U1568" i="24" s="1"/>
  <c r="Q1568" i="24"/>
  <c r="N1568" i="24"/>
  <c r="M1568" i="24"/>
  <c r="L1568" i="24"/>
  <c r="W1567" i="24"/>
  <c r="V1567" i="24"/>
  <c r="R1567" i="24"/>
  <c r="S1567" i="24" s="1"/>
  <c r="T1567" i="24" s="1"/>
  <c r="U1567" i="24" s="1"/>
  <c r="Q1567" i="24"/>
  <c r="N1567" i="24"/>
  <c r="M1567" i="24"/>
  <c r="L1567" i="24"/>
  <c r="W1566" i="24"/>
  <c r="V1566" i="24"/>
  <c r="R1566" i="24"/>
  <c r="S1566" i="24" s="1"/>
  <c r="T1566" i="24" s="1"/>
  <c r="U1566" i="24" s="1"/>
  <c r="Q1566" i="24"/>
  <c r="M1566" i="24"/>
  <c r="L1566" i="24"/>
  <c r="N1566" i="24" s="1"/>
  <c r="W1565" i="24"/>
  <c r="V1565" i="24"/>
  <c r="R1565" i="24"/>
  <c r="S1565" i="24" s="1"/>
  <c r="T1565" i="24" s="1"/>
  <c r="U1565" i="24" s="1"/>
  <c r="Q1565" i="24"/>
  <c r="M1565" i="24"/>
  <c r="L1565" i="24"/>
  <c r="N1565" i="24" s="1"/>
  <c r="W1564" i="24"/>
  <c r="V1564" i="24"/>
  <c r="R1564" i="24"/>
  <c r="S1564" i="24" s="1"/>
  <c r="T1564" i="24" s="1"/>
  <c r="U1564" i="24" s="1"/>
  <c r="Q1564" i="24"/>
  <c r="M1564" i="24"/>
  <c r="L1564" i="24"/>
  <c r="N1564" i="24" s="1"/>
  <c r="W1563" i="24"/>
  <c r="V1563" i="24"/>
  <c r="R1563" i="24"/>
  <c r="S1563" i="24" s="1"/>
  <c r="T1563" i="24" s="1"/>
  <c r="U1563" i="24" s="1"/>
  <c r="Q1563" i="24"/>
  <c r="M1563" i="24"/>
  <c r="L1563" i="24"/>
  <c r="N1563" i="24" s="1"/>
  <c r="W1562" i="24"/>
  <c r="V1562" i="24"/>
  <c r="R1562" i="24"/>
  <c r="S1562" i="24" s="1"/>
  <c r="T1562" i="24" s="1"/>
  <c r="U1562" i="24" s="1"/>
  <c r="Q1562" i="24"/>
  <c r="M1562" i="24"/>
  <c r="L1562" i="24"/>
  <c r="N1562" i="24" s="1"/>
  <c r="W1561" i="24"/>
  <c r="V1561" i="24"/>
  <c r="R1561" i="24"/>
  <c r="S1561" i="24" s="1"/>
  <c r="T1561" i="24" s="1"/>
  <c r="U1561" i="24" s="1"/>
  <c r="Q1561" i="24"/>
  <c r="M1561" i="24"/>
  <c r="L1561" i="24"/>
  <c r="N1561" i="24" s="1"/>
  <c r="W1560" i="24"/>
  <c r="V1560" i="24"/>
  <c r="R1560" i="24"/>
  <c r="S1560" i="24" s="1"/>
  <c r="T1560" i="24" s="1"/>
  <c r="U1560" i="24" s="1"/>
  <c r="Q1560" i="24"/>
  <c r="M1560" i="24"/>
  <c r="L1560" i="24"/>
  <c r="N1560" i="24" s="1"/>
  <c r="W1559" i="24"/>
  <c r="V1559" i="24"/>
  <c r="R1559" i="24"/>
  <c r="S1559" i="24" s="1"/>
  <c r="T1559" i="24" s="1"/>
  <c r="U1559" i="24" s="1"/>
  <c r="Q1559" i="24"/>
  <c r="M1559" i="24"/>
  <c r="L1559" i="24"/>
  <c r="N1559" i="24" s="1"/>
  <c r="W1558" i="24"/>
  <c r="V1558" i="24"/>
  <c r="R1558" i="24"/>
  <c r="S1558" i="24" s="1"/>
  <c r="T1558" i="24" s="1"/>
  <c r="U1558" i="24" s="1"/>
  <c r="Q1558" i="24"/>
  <c r="M1558" i="24"/>
  <c r="L1558" i="24"/>
  <c r="N1558" i="24" s="1"/>
  <c r="W1557" i="24"/>
  <c r="V1557" i="24"/>
  <c r="R1557" i="24"/>
  <c r="S1557" i="24" s="1"/>
  <c r="T1557" i="24" s="1"/>
  <c r="U1557" i="24" s="1"/>
  <c r="Q1557" i="24"/>
  <c r="M1557" i="24"/>
  <c r="L1557" i="24"/>
  <c r="N1557" i="24" s="1"/>
  <c r="W1556" i="24"/>
  <c r="V1556" i="24"/>
  <c r="R1556" i="24"/>
  <c r="S1556" i="24" s="1"/>
  <c r="T1556" i="24" s="1"/>
  <c r="U1556" i="24" s="1"/>
  <c r="Q1556" i="24"/>
  <c r="N1556" i="24"/>
  <c r="M1556" i="24"/>
  <c r="L1556" i="24"/>
  <c r="W1555" i="24"/>
  <c r="V1555" i="24"/>
  <c r="R1555" i="24"/>
  <c r="S1555" i="24" s="1"/>
  <c r="T1555" i="24" s="1"/>
  <c r="U1555" i="24" s="1"/>
  <c r="Q1555" i="24"/>
  <c r="M1555" i="24"/>
  <c r="L1555" i="24"/>
  <c r="N1555" i="24" s="1"/>
  <c r="W1554" i="24"/>
  <c r="V1554" i="24"/>
  <c r="R1554" i="24"/>
  <c r="S1554" i="24" s="1"/>
  <c r="T1554" i="24" s="1"/>
  <c r="U1554" i="24" s="1"/>
  <c r="Q1554" i="24"/>
  <c r="M1554" i="24"/>
  <c r="L1554" i="24"/>
  <c r="N1554" i="24" s="1"/>
  <c r="W1553" i="24"/>
  <c r="V1553" i="24"/>
  <c r="R1553" i="24"/>
  <c r="S1553" i="24" s="1"/>
  <c r="T1553" i="24" s="1"/>
  <c r="U1553" i="24" s="1"/>
  <c r="Q1553" i="24"/>
  <c r="M1553" i="24"/>
  <c r="L1553" i="24"/>
  <c r="N1553" i="24" s="1"/>
  <c r="W1552" i="24"/>
  <c r="V1552" i="24"/>
  <c r="R1552" i="24"/>
  <c r="S1552" i="24" s="1"/>
  <c r="T1552" i="24" s="1"/>
  <c r="U1552" i="24" s="1"/>
  <c r="Q1552" i="24"/>
  <c r="M1552" i="24"/>
  <c r="L1552" i="24"/>
  <c r="N1552" i="24" s="1"/>
  <c r="W1551" i="24"/>
  <c r="V1551" i="24"/>
  <c r="R1551" i="24"/>
  <c r="S1551" i="24" s="1"/>
  <c r="T1551" i="24" s="1"/>
  <c r="U1551" i="24" s="1"/>
  <c r="Q1551" i="24"/>
  <c r="M1551" i="24"/>
  <c r="L1551" i="24"/>
  <c r="N1551" i="24" s="1"/>
  <c r="W1550" i="24"/>
  <c r="V1550" i="24"/>
  <c r="R1550" i="24"/>
  <c r="S1550" i="24" s="1"/>
  <c r="T1550" i="24" s="1"/>
  <c r="U1550" i="24" s="1"/>
  <c r="Q1550" i="24"/>
  <c r="M1550" i="24"/>
  <c r="L1550" i="24"/>
  <c r="N1550" i="24" s="1"/>
  <c r="W1549" i="24"/>
  <c r="V1549" i="24"/>
  <c r="R1549" i="24"/>
  <c r="S1549" i="24" s="1"/>
  <c r="T1549" i="24" s="1"/>
  <c r="U1549" i="24" s="1"/>
  <c r="Q1549" i="24"/>
  <c r="M1549" i="24"/>
  <c r="L1549" i="24"/>
  <c r="N1549" i="24" s="1"/>
  <c r="W1548" i="24"/>
  <c r="V1548" i="24"/>
  <c r="R1548" i="24"/>
  <c r="S1548" i="24" s="1"/>
  <c r="T1548" i="24" s="1"/>
  <c r="U1548" i="24" s="1"/>
  <c r="Q1548" i="24"/>
  <c r="L1548" i="24"/>
  <c r="N1548" i="24" s="1"/>
  <c r="C1548" i="24"/>
  <c r="C1549" i="24" s="1"/>
  <c r="C1550" i="24" s="1"/>
  <c r="C1551" i="24" s="1"/>
  <c r="C1552" i="24" s="1"/>
  <c r="C1553" i="24" s="1"/>
  <c r="C1554" i="24" s="1"/>
  <c r="C1555" i="24" s="1"/>
  <c r="C1556" i="24" s="1"/>
  <c r="C1557" i="24" s="1"/>
  <c r="C1558" i="24" s="1"/>
  <c r="C1559" i="24" s="1"/>
  <c r="C1560" i="24" s="1"/>
  <c r="C1561" i="24" s="1"/>
  <c r="C1562" i="24" s="1"/>
  <c r="C1563" i="24" s="1"/>
  <c r="C1564" i="24" s="1"/>
  <c r="C1565" i="24" s="1"/>
  <c r="C1566" i="24" s="1"/>
  <c r="C1567" i="24" s="1"/>
  <c r="C1568" i="24" s="1"/>
  <c r="C1569" i="24" s="1"/>
  <c r="C1570" i="24" s="1"/>
  <c r="C1571" i="24" s="1"/>
  <c r="C1572" i="24" s="1"/>
  <c r="C1573" i="24" s="1"/>
  <c r="C1574" i="24" s="1"/>
  <c r="C1575" i="24" s="1"/>
  <c r="C1576" i="24" s="1"/>
  <c r="C1577" i="24" s="1"/>
  <c r="C1578" i="24" s="1"/>
  <c r="C1579" i="24" s="1"/>
  <c r="C1580" i="24" s="1"/>
  <c r="C1581" i="24" s="1"/>
  <c r="C1582" i="24" s="1"/>
  <c r="C1583" i="24" s="1"/>
  <c r="C1584" i="24" s="1"/>
  <c r="C1585" i="24" s="1"/>
  <c r="C1586" i="24" s="1"/>
  <c r="C1587" i="24" s="1"/>
  <c r="C1588" i="24" s="1"/>
  <c r="C1589" i="24" s="1"/>
  <c r="C1590" i="24" s="1"/>
  <c r="C1591" i="24" s="1"/>
  <c r="C1592" i="24" s="1"/>
  <c r="C1593" i="24" s="1"/>
  <c r="C1594" i="24" s="1"/>
  <c r="C1595" i="24" s="1"/>
  <c r="C1596" i="24" s="1"/>
  <c r="C1597" i="24" s="1"/>
  <c r="C1598" i="24" s="1"/>
  <c r="C1599" i="24" s="1"/>
  <c r="C1600" i="24" s="1"/>
  <c r="C1601" i="24" s="1"/>
  <c r="C1602" i="24" s="1"/>
  <c r="C1603" i="24" s="1"/>
  <c r="C1604" i="24" s="1"/>
  <c r="C1605" i="24" s="1"/>
  <c r="C1606" i="24" s="1"/>
  <c r="C1607" i="24" s="1"/>
  <c r="C1608" i="24" s="1"/>
  <c r="C1609" i="24" s="1"/>
  <c r="C1610" i="24" s="1"/>
  <c r="C1611" i="24" s="1"/>
  <c r="C1612" i="24" s="1"/>
  <c r="C1613" i="24" s="1"/>
  <c r="W1547" i="24"/>
  <c r="V1547" i="24"/>
  <c r="R1547" i="24"/>
  <c r="S1547" i="24" s="1"/>
  <c r="T1547" i="24" s="1"/>
  <c r="U1547" i="24" s="1"/>
  <c r="Q1547" i="24"/>
  <c r="M1547" i="24"/>
  <c r="L1547" i="24"/>
  <c r="N1547" i="24" s="1"/>
  <c r="W1546" i="24"/>
  <c r="V1546" i="24"/>
  <c r="R1546" i="24"/>
  <c r="S1546" i="24" s="1"/>
  <c r="T1546" i="24" s="1"/>
  <c r="U1546" i="24" s="1"/>
  <c r="Q1546" i="24"/>
  <c r="M1546" i="24"/>
  <c r="L1546" i="24"/>
  <c r="N1546" i="24" s="1"/>
  <c r="C1546" i="24"/>
  <c r="C1547" i="24" s="1"/>
  <c r="W1545" i="24"/>
  <c r="V1545" i="24"/>
  <c r="R1545" i="24"/>
  <c r="S1545" i="24" s="1"/>
  <c r="T1545" i="24" s="1"/>
  <c r="U1545" i="24" s="1"/>
  <c r="Q1545" i="24"/>
  <c r="M1545" i="24"/>
  <c r="L1545" i="24"/>
  <c r="N1545" i="24" s="1"/>
  <c r="W1544" i="24"/>
  <c r="V1544" i="24"/>
  <c r="R1544" i="24"/>
  <c r="S1544" i="24" s="1"/>
  <c r="T1544" i="24" s="1"/>
  <c r="U1544" i="24" s="1"/>
  <c r="Q1544" i="24"/>
  <c r="M1544" i="24"/>
  <c r="L1544" i="24"/>
  <c r="N1544" i="24" s="1"/>
  <c r="W1543" i="24"/>
  <c r="V1543" i="24"/>
  <c r="R1543" i="24"/>
  <c r="S1543" i="24" s="1"/>
  <c r="T1543" i="24" s="1"/>
  <c r="U1543" i="24" s="1"/>
  <c r="Q1543" i="24"/>
  <c r="M1543" i="24"/>
  <c r="L1543" i="24"/>
  <c r="N1543" i="24" s="1"/>
  <c r="W1542" i="24"/>
  <c r="V1542" i="24"/>
  <c r="R1542" i="24"/>
  <c r="S1542" i="24" s="1"/>
  <c r="T1542" i="24" s="1"/>
  <c r="U1542" i="24" s="1"/>
  <c r="Q1542" i="24"/>
  <c r="M1542" i="24"/>
  <c r="L1542" i="24"/>
  <c r="N1542" i="24" s="1"/>
  <c r="W1541" i="24"/>
  <c r="V1541" i="24"/>
  <c r="R1541" i="24"/>
  <c r="S1541" i="24" s="1"/>
  <c r="T1541" i="24" s="1"/>
  <c r="U1541" i="24" s="1"/>
  <c r="Q1541" i="24"/>
  <c r="M1541" i="24"/>
  <c r="L1541" i="24"/>
  <c r="N1541" i="24" s="1"/>
  <c r="W1540" i="24"/>
  <c r="V1540" i="24"/>
  <c r="R1540" i="24"/>
  <c r="S1540" i="24" s="1"/>
  <c r="T1540" i="24" s="1"/>
  <c r="U1540" i="24" s="1"/>
  <c r="Q1540" i="24"/>
  <c r="M1540" i="24"/>
  <c r="L1540" i="24"/>
  <c r="N1540" i="24" s="1"/>
  <c r="W1539" i="24"/>
  <c r="V1539" i="24"/>
  <c r="R1539" i="24"/>
  <c r="S1539" i="24" s="1"/>
  <c r="T1539" i="24" s="1"/>
  <c r="U1539" i="24" s="1"/>
  <c r="Q1539" i="24"/>
  <c r="M1539" i="24"/>
  <c r="L1539" i="24"/>
  <c r="N1539" i="24" s="1"/>
  <c r="W1538" i="24"/>
  <c r="V1538" i="24"/>
  <c r="R1538" i="24"/>
  <c r="S1538" i="24" s="1"/>
  <c r="T1538" i="24" s="1"/>
  <c r="U1538" i="24" s="1"/>
  <c r="Q1538" i="24"/>
  <c r="M1538" i="24"/>
  <c r="L1538" i="24"/>
  <c r="N1538" i="24" s="1"/>
  <c r="W1537" i="24"/>
  <c r="V1537" i="24"/>
  <c r="R1537" i="24"/>
  <c r="S1537" i="24" s="1"/>
  <c r="T1537" i="24" s="1"/>
  <c r="U1537" i="24" s="1"/>
  <c r="Q1537" i="24"/>
  <c r="M1537" i="24"/>
  <c r="L1537" i="24"/>
  <c r="N1537" i="24" s="1"/>
  <c r="W1536" i="24"/>
  <c r="V1536" i="24"/>
  <c r="R1536" i="24"/>
  <c r="S1536" i="24" s="1"/>
  <c r="T1536" i="24" s="1"/>
  <c r="U1536" i="24" s="1"/>
  <c r="Q1536" i="24"/>
  <c r="N1536" i="24"/>
  <c r="M1536" i="24"/>
  <c r="L1536" i="24"/>
  <c r="W1535" i="24"/>
  <c r="V1535" i="24"/>
  <c r="R1535" i="24"/>
  <c r="S1535" i="24" s="1"/>
  <c r="T1535" i="24" s="1"/>
  <c r="U1535" i="24" s="1"/>
  <c r="Q1535" i="24"/>
  <c r="M1535" i="24"/>
  <c r="L1535" i="24"/>
  <c r="N1535" i="24" s="1"/>
  <c r="W1534" i="24"/>
  <c r="V1534" i="24"/>
  <c r="R1534" i="24"/>
  <c r="S1534" i="24" s="1"/>
  <c r="T1534" i="24" s="1"/>
  <c r="U1534" i="24" s="1"/>
  <c r="Q1534" i="24"/>
  <c r="M1534" i="24"/>
  <c r="L1534" i="24"/>
  <c r="N1534" i="24" s="1"/>
  <c r="W1533" i="24"/>
  <c r="V1533" i="24"/>
  <c r="R1533" i="24"/>
  <c r="S1533" i="24" s="1"/>
  <c r="T1533" i="24" s="1"/>
  <c r="U1533" i="24" s="1"/>
  <c r="Q1533" i="24"/>
  <c r="M1533" i="24"/>
  <c r="L1533" i="24"/>
  <c r="N1533" i="24" s="1"/>
  <c r="W1532" i="24"/>
  <c r="V1532" i="24"/>
  <c r="R1532" i="24"/>
  <c r="S1532" i="24" s="1"/>
  <c r="T1532" i="24" s="1"/>
  <c r="U1532" i="24" s="1"/>
  <c r="Q1532" i="24"/>
  <c r="M1532" i="24"/>
  <c r="L1532" i="24"/>
  <c r="N1532" i="24" s="1"/>
  <c r="W1531" i="24"/>
  <c r="V1531" i="24"/>
  <c r="R1531" i="24"/>
  <c r="S1531" i="24" s="1"/>
  <c r="T1531" i="24" s="1"/>
  <c r="U1531" i="24" s="1"/>
  <c r="Q1531" i="24"/>
  <c r="M1531" i="24"/>
  <c r="L1531" i="24"/>
  <c r="N1531" i="24" s="1"/>
  <c r="W1530" i="24"/>
  <c r="V1530" i="24"/>
  <c r="R1530" i="24"/>
  <c r="S1530" i="24" s="1"/>
  <c r="T1530" i="24" s="1"/>
  <c r="U1530" i="24" s="1"/>
  <c r="Q1530" i="24"/>
  <c r="M1530" i="24"/>
  <c r="L1530" i="24"/>
  <c r="N1530" i="24" s="1"/>
  <c r="W1529" i="24"/>
  <c r="V1529" i="24"/>
  <c r="R1529" i="24"/>
  <c r="S1529" i="24" s="1"/>
  <c r="T1529" i="24" s="1"/>
  <c r="U1529" i="24" s="1"/>
  <c r="Q1529" i="24"/>
  <c r="M1529" i="24"/>
  <c r="L1529" i="24"/>
  <c r="N1529" i="24" s="1"/>
  <c r="W1528" i="24"/>
  <c r="V1528" i="24"/>
  <c r="R1528" i="24"/>
  <c r="S1528" i="24" s="1"/>
  <c r="T1528" i="24" s="1"/>
  <c r="U1528" i="24" s="1"/>
  <c r="Q1528" i="24"/>
  <c r="M1528" i="24"/>
  <c r="L1528" i="24"/>
  <c r="N1528" i="24" s="1"/>
  <c r="W1527" i="24"/>
  <c r="V1527" i="24"/>
  <c r="R1527" i="24"/>
  <c r="S1527" i="24" s="1"/>
  <c r="T1527" i="24" s="1"/>
  <c r="U1527" i="24" s="1"/>
  <c r="Q1527" i="24"/>
  <c r="M1527" i="24"/>
  <c r="L1527" i="24"/>
  <c r="N1527" i="24" s="1"/>
  <c r="W1526" i="24"/>
  <c r="V1526" i="24"/>
  <c r="R1526" i="24"/>
  <c r="S1526" i="24" s="1"/>
  <c r="T1526" i="24" s="1"/>
  <c r="U1526" i="24" s="1"/>
  <c r="Q1526" i="24"/>
  <c r="M1526" i="24"/>
  <c r="L1526" i="24"/>
  <c r="N1526" i="24" s="1"/>
  <c r="W1525" i="24"/>
  <c r="V1525" i="24"/>
  <c r="R1525" i="24"/>
  <c r="S1525" i="24" s="1"/>
  <c r="T1525" i="24" s="1"/>
  <c r="U1525" i="24" s="1"/>
  <c r="Q1525" i="24"/>
  <c r="M1525" i="24"/>
  <c r="L1525" i="24"/>
  <c r="N1525" i="24" s="1"/>
  <c r="W1524" i="24"/>
  <c r="V1524" i="24"/>
  <c r="R1524" i="24"/>
  <c r="S1524" i="24" s="1"/>
  <c r="T1524" i="24" s="1"/>
  <c r="U1524" i="24" s="1"/>
  <c r="Q1524" i="24"/>
  <c r="M1524" i="24"/>
  <c r="L1524" i="24"/>
  <c r="N1524" i="24" s="1"/>
  <c r="W1523" i="24"/>
  <c r="V1523" i="24"/>
  <c r="S1523" i="24"/>
  <c r="T1523" i="24" s="1"/>
  <c r="U1523" i="24" s="1"/>
  <c r="R1523" i="24"/>
  <c r="Q1523" i="24"/>
  <c r="M1523" i="24"/>
  <c r="L1523" i="24"/>
  <c r="N1523" i="24" s="1"/>
  <c r="W1522" i="24"/>
  <c r="V1522" i="24"/>
  <c r="R1522" i="24"/>
  <c r="S1522" i="24" s="1"/>
  <c r="T1522" i="24" s="1"/>
  <c r="U1522" i="24" s="1"/>
  <c r="Q1522" i="24"/>
  <c r="M1522" i="24"/>
  <c r="L1522" i="24"/>
  <c r="N1522" i="24" s="1"/>
  <c r="W1521" i="24"/>
  <c r="V1521" i="24"/>
  <c r="R1521" i="24"/>
  <c r="S1521" i="24" s="1"/>
  <c r="T1521" i="24" s="1"/>
  <c r="U1521" i="24" s="1"/>
  <c r="Q1521" i="24"/>
  <c r="M1521" i="24"/>
  <c r="L1521" i="24"/>
  <c r="N1521" i="24" s="1"/>
  <c r="W1520" i="24"/>
  <c r="V1520" i="24"/>
  <c r="R1520" i="24"/>
  <c r="S1520" i="24" s="1"/>
  <c r="T1520" i="24" s="1"/>
  <c r="U1520" i="24" s="1"/>
  <c r="Q1520" i="24"/>
  <c r="M1520" i="24"/>
  <c r="L1520" i="24"/>
  <c r="N1520" i="24" s="1"/>
  <c r="W1519" i="24"/>
  <c r="V1519" i="24"/>
  <c r="R1519" i="24"/>
  <c r="S1519" i="24" s="1"/>
  <c r="T1519" i="24" s="1"/>
  <c r="U1519" i="24" s="1"/>
  <c r="Q1519" i="24"/>
  <c r="N1519" i="24"/>
  <c r="M1519" i="24"/>
  <c r="L1519" i="24"/>
  <c r="W1518" i="24"/>
  <c r="V1518" i="24"/>
  <c r="R1518" i="24"/>
  <c r="S1518" i="24" s="1"/>
  <c r="T1518" i="24" s="1"/>
  <c r="U1518" i="24" s="1"/>
  <c r="Q1518" i="24"/>
  <c r="N1518" i="24"/>
  <c r="M1518" i="24"/>
  <c r="L1518" i="24"/>
  <c r="W1517" i="24"/>
  <c r="V1517" i="24"/>
  <c r="R1517" i="24"/>
  <c r="S1517" i="24" s="1"/>
  <c r="T1517" i="24" s="1"/>
  <c r="U1517" i="24" s="1"/>
  <c r="Q1517" i="24"/>
  <c r="M1517" i="24"/>
  <c r="L1517" i="24"/>
  <c r="N1517" i="24" s="1"/>
  <c r="W1516" i="24"/>
  <c r="V1516" i="24"/>
  <c r="R1516" i="24"/>
  <c r="S1516" i="24" s="1"/>
  <c r="T1516" i="24" s="1"/>
  <c r="U1516" i="24" s="1"/>
  <c r="Q1516" i="24"/>
  <c r="M1516" i="24"/>
  <c r="L1516" i="24"/>
  <c r="N1516" i="24" s="1"/>
  <c r="W1515" i="24"/>
  <c r="V1515" i="24"/>
  <c r="R1515" i="24"/>
  <c r="S1515" i="24" s="1"/>
  <c r="T1515" i="24" s="1"/>
  <c r="U1515" i="24" s="1"/>
  <c r="Q1515" i="24"/>
  <c r="M1515" i="24"/>
  <c r="L1515" i="24"/>
  <c r="N1515" i="24" s="1"/>
  <c r="W1514" i="24"/>
  <c r="V1514" i="24"/>
  <c r="R1514" i="24"/>
  <c r="S1514" i="24" s="1"/>
  <c r="T1514" i="24" s="1"/>
  <c r="U1514" i="24" s="1"/>
  <c r="Q1514" i="24"/>
  <c r="M1514" i="24"/>
  <c r="L1514" i="24"/>
  <c r="N1514" i="24" s="1"/>
  <c r="W1513" i="24"/>
  <c r="V1513" i="24"/>
  <c r="R1513" i="24"/>
  <c r="S1513" i="24" s="1"/>
  <c r="T1513" i="24" s="1"/>
  <c r="U1513" i="24" s="1"/>
  <c r="Q1513" i="24"/>
  <c r="M1513" i="24"/>
  <c r="L1513" i="24"/>
  <c r="N1513" i="24" s="1"/>
  <c r="W1512" i="24"/>
  <c r="V1512" i="24"/>
  <c r="R1512" i="24"/>
  <c r="S1512" i="24" s="1"/>
  <c r="T1512" i="24" s="1"/>
  <c r="U1512" i="24" s="1"/>
  <c r="Q1512" i="24"/>
  <c r="M1512" i="24"/>
  <c r="L1512" i="24"/>
  <c r="N1512" i="24" s="1"/>
  <c r="W1511" i="24"/>
  <c r="V1511" i="24"/>
  <c r="R1511" i="24"/>
  <c r="S1511" i="24" s="1"/>
  <c r="T1511" i="24" s="1"/>
  <c r="U1511" i="24" s="1"/>
  <c r="Q1511" i="24"/>
  <c r="M1511" i="24"/>
  <c r="L1511" i="24"/>
  <c r="N1511" i="24" s="1"/>
  <c r="W1510" i="24"/>
  <c r="V1510" i="24"/>
  <c r="R1510" i="24"/>
  <c r="S1510" i="24" s="1"/>
  <c r="T1510" i="24" s="1"/>
  <c r="U1510" i="24" s="1"/>
  <c r="Q1510" i="24"/>
  <c r="M1510" i="24"/>
  <c r="L1510" i="24"/>
  <c r="N1510" i="24" s="1"/>
  <c r="W1509" i="24"/>
  <c r="V1509" i="24"/>
  <c r="R1509" i="24"/>
  <c r="S1509" i="24" s="1"/>
  <c r="T1509" i="24" s="1"/>
  <c r="U1509" i="24" s="1"/>
  <c r="Q1509" i="24"/>
  <c r="M1509" i="24"/>
  <c r="L1509" i="24"/>
  <c r="N1509" i="24" s="1"/>
  <c r="W1508" i="24"/>
  <c r="V1508" i="24"/>
  <c r="R1508" i="24"/>
  <c r="S1508" i="24" s="1"/>
  <c r="T1508" i="24" s="1"/>
  <c r="U1508" i="24" s="1"/>
  <c r="Q1508" i="24"/>
  <c r="N1508" i="24"/>
  <c r="M1508" i="24"/>
  <c r="L1508" i="24"/>
  <c r="W1507" i="24"/>
  <c r="V1507" i="24"/>
  <c r="R1507" i="24"/>
  <c r="S1507" i="24" s="1"/>
  <c r="T1507" i="24" s="1"/>
  <c r="U1507" i="24" s="1"/>
  <c r="Q1507" i="24"/>
  <c r="M1507" i="24"/>
  <c r="L1507" i="24"/>
  <c r="N1507" i="24" s="1"/>
  <c r="W1506" i="24"/>
  <c r="V1506" i="24"/>
  <c r="R1506" i="24"/>
  <c r="S1506" i="24" s="1"/>
  <c r="T1506" i="24" s="1"/>
  <c r="U1506" i="24" s="1"/>
  <c r="Q1506" i="24"/>
  <c r="M1506" i="24"/>
  <c r="L1506" i="24"/>
  <c r="N1506" i="24" s="1"/>
  <c r="W1505" i="24"/>
  <c r="V1505" i="24"/>
  <c r="R1505" i="24"/>
  <c r="S1505" i="24" s="1"/>
  <c r="T1505" i="24" s="1"/>
  <c r="U1505" i="24" s="1"/>
  <c r="Q1505" i="24"/>
  <c r="M1505" i="24"/>
  <c r="L1505" i="24"/>
  <c r="N1505" i="24" s="1"/>
  <c r="W1504" i="24"/>
  <c r="V1504" i="24"/>
  <c r="R1504" i="24"/>
  <c r="S1504" i="24" s="1"/>
  <c r="T1504" i="24" s="1"/>
  <c r="U1504" i="24" s="1"/>
  <c r="Q1504" i="24"/>
  <c r="M1504" i="24"/>
  <c r="L1504" i="24"/>
  <c r="N1504" i="24" s="1"/>
  <c r="W1503" i="24"/>
  <c r="V1503" i="24"/>
  <c r="R1503" i="24"/>
  <c r="S1503" i="24" s="1"/>
  <c r="T1503" i="24" s="1"/>
  <c r="U1503" i="24" s="1"/>
  <c r="Q1503" i="24"/>
  <c r="M1503" i="24"/>
  <c r="L1503" i="24"/>
  <c r="N1503" i="24" s="1"/>
  <c r="W1502" i="24"/>
  <c r="V1502" i="24"/>
  <c r="R1502" i="24"/>
  <c r="S1502" i="24" s="1"/>
  <c r="T1502" i="24" s="1"/>
  <c r="U1502" i="24" s="1"/>
  <c r="Q1502" i="24"/>
  <c r="M1502" i="24"/>
  <c r="L1502" i="24"/>
  <c r="N1502" i="24" s="1"/>
  <c r="W1501" i="24"/>
  <c r="V1501" i="24"/>
  <c r="R1501" i="24"/>
  <c r="S1501" i="24" s="1"/>
  <c r="T1501" i="24" s="1"/>
  <c r="U1501" i="24" s="1"/>
  <c r="Q1501" i="24"/>
  <c r="M1501" i="24"/>
  <c r="L1501" i="24"/>
  <c r="N1501" i="24" s="1"/>
  <c r="W1500" i="24"/>
  <c r="V1500" i="24"/>
  <c r="R1500" i="24"/>
  <c r="S1500" i="24" s="1"/>
  <c r="T1500" i="24" s="1"/>
  <c r="U1500" i="24" s="1"/>
  <c r="Q1500" i="24"/>
  <c r="M1500" i="24"/>
  <c r="L1500" i="24"/>
  <c r="N1500" i="24" s="1"/>
  <c r="W1499" i="24"/>
  <c r="V1499" i="24"/>
  <c r="R1499" i="24"/>
  <c r="S1499" i="24" s="1"/>
  <c r="T1499" i="24" s="1"/>
  <c r="U1499" i="24" s="1"/>
  <c r="Q1499" i="24"/>
  <c r="N1499" i="24"/>
  <c r="M1499" i="24"/>
  <c r="L1499" i="24"/>
  <c r="W1498" i="24"/>
  <c r="V1498" i="24"/>
  <c r="R1498" i="24"/>
  <c r="S1498" i="24" s="1"/>
  <c r="T1498" i="24" s="1"/>
  <c r="U1498" i="24" s="1"/>
  <c r="Q1498" i="24"/>
  <c r="M1498" i="24"/>
  <c r="L1498" i="24"/>
  <c r="N1498" i="24" s="1"/>
  <c r="W1497" i="24"/>
  <c r="V1497" i="24"/>
  <c r="R1497" i="24"/>
  <c r="S1497" i="24" s="1"/>
  <c r="T1497" i="24" s="1"/>
  <c r="U1497" i="24" s="1"/>
  <c r="Q1497" i="24"/>
  <c r="M1497" i="24"/>
  <c r="L1497" i="24"/>
  <c r="N1497" i="24" s="1"/>
  <c r="W1496" i="24"/>
  <c r="V1496" i="24"/>
  <c r="R1496" i="24"/>
  <c r="S1496" i="24" s="1"/>
  <c r="T1496" i="24" s="1"/>
  <c r="U1496" i="24" s="1"/>
  <c r="Q1496" i="24"/>
  <c r="M1496" i="24"/>
  <c r="L1496" i="24"/>
  <c r="N1496" i="24" s="1"/>
  <c r="W1495" i="24"/>
  <c r="V1495" i="24"/>
  <c r="R1495" i="24"/>
  <c r="S1495" i="24" s="1"/>
  <c r="T1495" i="24" s="1"/>
  <c r="U1495" i="24" s="1"/>
  <c r="Q1495" i="24"/>
  <c r="M1495" i="24"/>
  <c r="L1495" i="24"/>
  <c r="N1495" i="24" s="1"/>
  <c r="W1494" i="24"/>
  <c r="V1494" i="24"/>
  <c r="R1494" i="24"/>
  <c r="S1494" i="24" s="1"/>
  <c r="T1494" i="24" s="1"/>
  <c r="U1494" i="24" s="1"/>
  <c r="Q1494" i="24"/>
  <c r="M1494" i="24"/>
  <c r="L1494" i="24"/>
  <c r="N1494" i="24" s="1"/>
  <c r="W1493" i="24"/>
  <c r="V1493" i="24"/>
  <c r="R1493" i="24"/>
  <c r="S1493" i="24" s="1"/>
  <c r="T1493" i="24" s="1"/>
  <c r="U1493" i="24" s="1"/>
  <c r="Q1493" i="24"/>
  <c r="M1493" i="24"/>
  <c r="L1493" i="24"/>
  <c r="N1493" i="24" s="1"/>
  <c r="W1492" i="24"/>
  <c r="V1492" i="24"/>
  <c r="R1492" i="24"/>
  <c r="S1492" i="24" s="1"/>
  <c r="T1492" i="24" s="1"/>
  <c r="U1492" i="24" s="1"/>
  <c r="Q1492" i="24"/>
  <c r="M1492" i="24"/>
  <c r="L1492" i="24"/>
  <c r="N1492" i="24" s="1"/>
  <c r="W1491" i="24"/>
  <c r="V1491" i="24"/>
  <c r="R1491" i="24"/>
  <c r="S1491" i="24" s="1"/>
  <c r="T1491" i="24" s="1"/>
  <c r="U1491" i="24" s="1"/>
  <c r="Q1491" i="24"/>
  <c r="M1491" i="24"/>
  <c r="L1491" i="24"/>
  <c r="N1491" i="24" s="1"/>
  <c r="W1490" i="24"/>
  <c r="V1490" i="24"/>
  <c r="R1490" i="24"/>
  <c r="S1490" i="24" s="1"/>
  <c r="T1490" i="24" s="1"/>
  <c r="U1490" i="24" s="1"/>
  <c r="Q1490" i="24"/>
  <c r="M1490" i="24"/>
  <c r="L1490" i="24"/>
  <c r="N1490" i="24" s="1"/>
  <c r="W1489" i="24"/>
  <c r="V1489" i="24"/>
  <c r="R1489" i="24"/>
  <c r="S1489" i="24" s="1"/>
  <c r="T1489" i="24" s="1"/>
  <c r="U1489" i="24" s="1"/>
  <c r="Q1489" i="24"/>
  <c r="M1489" i="24"/>
  <c r="L1489" i="24"/>
  <c r="N1489" i="24" s="1"/>
  <c r="W1488" i="24"/>
  <c r="V1488" i="24"/>
  <c r="R1488" i="24"/>
  <c r="S1488" i="24" s="1"/>
  <c r="T1488" i="24" s="1"/>
  <c r="U1488" i="24" s="1"/>
  <c r="Q1488" i="24"/>
  <c r="M1488" i="24"/>
  <c r="L1488" i="24"/>
  <c r="N1488" i="24" s="1"/>
  <c r="W1487" i="24"/>
  <c r="V1487" i="24"/>
  <c r="R1487" i="24"/>
  <c r="S1487" i="24" s="1"/>
  <c r="T1487" i="24" s="1"/>
  <c r="U1487" i="24" s="1"/>
  <c r="Q1487" i="24"/>
  <c r="N1487" i="24"/>
  <c r="M1487" i="24"/>
  <c r="L1487" i="24"/>
  <c r="W1486" i="24"/>
  <c r="V1486" i="24"/>
  <c r="S1486" i="24"/>
  <c r="T1486" i="24" s="1"/>
  <c r="U1486" i="24" s="1"/>
  <c r="R1486" i="24"/>
  <c r="Q1486" i="24"/>
  <c r="N1486" i="24"/>
  <c r="M1486" i="24"/>
  <c r="L1486" i="24"/>
  <c r="W1485" i="24"/>
  <c r="V1485" i="24"/>
  <c r="S1485" i="24"/>
  <c r="T1485" i="24" s="1"/>
  <c r="U1485" i="24" s="1"/>
  <c r="R1485" i="24"/>
  <c r="Q1485" i="24"/>
  <c r="N1485" i="24"/>
  <c r="M1485" i="24"/>
  <c r="L1485" i="24"/>
  <c r="W1484" i="24"/>
  <c r="V1484" i="24"/>
  <c r="T1484" i="24"/>
  <c r="U1484" i="24" s="1"/>
  <c r="R1484" i="24"/>
  <c r="S1484" i="24" s="1"/>
  <c r="Q1484" i="24"/>
  <c r="N1484" i="24"/>
  <c r="M1484" i="24"/>
  <c r="L1484" i="24"/>
  <c r="W1483" i="24"/>
  <c r="V1483" i="24"/>
  <c r="R1483" i="24"/>
  <c r="S1483" i="24" s="1"/>
  <c r="T1483" i="24" s="1"/>
  <c r="U1483" i="24" s="1"/>
  <c r="Q1483" i="24"/>
  <c r="M1483" i="24"/>
  <c r="L1483" i="24"/>
  <c r="N1483" i="24" s="1"/>
  <c r="W1482" i="24"/>
  <c r="V1482" i="24"/>
  <c r="R1482" i="24"/>
  <c r="S1482" i="24" s="1"/>
  <c r="T1482" i="24" s="1"/>
  <c r="U1482" i="24" s="1"/>
  <c r="Q1482" i="24"/>
  <c r="M1482" i="24"/>
  <c r="L1482" i="24"/>
  <c r="N1482" i="24" s="1"/>
  <c r="W1481" i="24"/>
  <c r="V1481" i="24"/>
  <c r="R1481" i="24"/>
  <c r="S1481" i="24" s="1"/>
  <c r="T1481" i="24" s="1"/>
  <c r="U1481" i="24" s="1"/>
  <c r="Q1481" i="24"/>
  <c r="M1481" i="24"/>
  <c r="L1481" i="24"/>
  <c r="N1481" i="24" s="1"/>
  <c r="W1480" i="24"/>
  <c r="V1480" i="24"/>
  <c r="R1480" i="24"/>
  <c r="S1480" i="24" s="1"/>
  <c r="T1480" i="24" s="1"/>
  <c r="U1480" i="24" s="1"/>
  <c r="Q1480" i="24"/>
  <c r="M1480" i="24"/>
  <c r="L1480" i="24"/>
  <c r="N1480" i="24" s="1"/>
  <c r="W1479" i="24"/>
  <c r="V1479" i="24"/>
  <c r="R1479" i="24"/>
  <c r="S1479" i="24" s="1"/>
  <c r="T1479" i="24" s="1"/>
  <c r="U1479" i="24" s="1"/>
  <c r="Q1479" i="24"/>
  <c r="M1479" i="24"/>
  <c r="L1479" i="24"/>
  <c r="N1479" i="24" s="1"/>
  <c r="W1478" i="24"/>
  <c r="V1478" i="24"/>
  <c r="S1478" i="24"/>
  <c r="T1478" i="24" s="1"/>
  <c r="U1478" i="24" s="1"/>
  <c r="R1478" i="24"/>
  <c r="Q1478" i="24"/>
  <c r="M1478" i="24"/>
  <c r="L1478" i="24"/>
  <c r="N1478" i="24" s="1"/>
  <c r="W1477" i="24"/>
  <c r="V1477" i="24"/>
  <c r="R1477" i="24"/>
  <c r="S1477" i="24" s="1"/>
  <c r="T1477" i="24" s="1"/>
  <c r="U1477" i="24" s="1"/>
  <c r="Q1477" i="24"/>
  <c r="M1477" i="24"/>
  <c r="L1477" i="24"/>
  <c r="N1477" i="24" s="1"/>
  <c r="W1476" i="24"/>
  <c r="V1476" i="24"/>
  <c r="R1476" i="24"/>
  <c r="S1476" i="24" s="1"/>
  <c r="T1476" i="24" s="1"/>
  <c r="U1476" i="24" s="1"/>
  <c r="Q1476" i="24"/>
  <c r="M1476" i="24"/>
  <c r="L1476" i="24"/>
  <c r="N1476" i="24" s="1"/>
  <c r="W1475" i="24"/>
  <c r="V1475" i="24"/>
  <c r="R1475" i="24"/>
  <c r="S1475" i="24" s="1"/>
  <c r="T1475" i="24" s="1"/>
  <c r="U1475" i="24" s="1"/>
  <c r="Q1475" i="24"/>
  <c r="M1475" i="24"/>
  <c r="L1475" i="24"/>
  <c r="N1475" i="24" s="1"/>
  <c r="W1474" i="24"/>
  <c r="V1474" i="24"/>
  <c r="R1474" i="24"/>
  <c r="S1474" i="24" s="1"/>
  <c r="T1474" i="24" s="1"/>
  <c r="U1474" i="24" s="1"/>
  <c r="Q1474" i="24"/>
  <c r="M1474" i="24"/>
  <c r="L1474" i="24"/>
  <c r="N1474" i="24" s="1"/>
  <c r="W1473" i="24"/>
  <c r="V1473" i="24"/>
  <c r="R1473" i="24"/>
  <c r="S1473" i="24" s="1"/>
  <c r="T1473" i="24" s="1"/>
  <c r="U1473" i="24" s="1"/>
  <c r="Q1473" i="24"/>
  <c r="M1473" i="24"/>
  <c r="L1473" i="24"/>
  <c r="N1473" i="24" s="1"/>
  <c r="W1472" i="24"/>
  <c r="V1472" i="24"/>
  <c r="R1472" i="24"/>
  <c r="S1472" i="24" s="1"/>
  <c r="T1472" i="24" s="1"/>
  <c r="U1472" i="24" s="1"/>
  <c r="Q1472" i="24"/>
  <c r="M1472" i="24"/>
  <c r="L1472" i="24"/>
  <c r="N1472" i="24" s="1"/>
  <c r="W1471" i="24"/>
  <c r="V1471" i="24"/>
  <c r="R1471" i="24"/>
  <c r="S1471" i="24" s="1"/>
  <c r="T1471" i="24" s="1"/>
  <c r="U1471" i="24" s="1"/>
  <c r="Q1471" i="24"/>
  <c r="M1471" i="24"/>
  <c r="L1471" i="24"/>
  <c r="N1471" i="24" s="1"/>
  <c r="W1470" i="24"/>
  <c r="V1470" i="24"/>
  <c r="R1470" i="24"/>
  <c r="S1470" i="24" s="1"/>
  <c r="T1470" i="24" s="1"/>
  <c r="U1470" i="24" s="1"/>
  <c r="Q1470" i="24"/>
  <c r="M1470" i="24"/>
  <c r="L1470" i="24"/>
  <c r="N1470" i="24" s="1"/>
  <c r="W1469" i="24"/>
  <c r="V1469" i="24"/>
  <c r="R1469" i="24"/>
  <c r="S1469" i="24" s="1"/>
  <c r="T1469" i="24" s="1"/>
  <c r="U1469" i="24" s="1"/>
  <c r="Q1469" i="24"/>
  <c r="M1469" i="24"/>
  <c r="L1469" i="24"/>
  <c r="N1469" i="24" s="1"/>
  <c r="W1468" i="24"/>
  <c r="V1468" i="24"/>
  <c r="R1468" i="24"/>
  <c r="S1468" i="24" s="1"/>
  <c r="T1468" i="24" s="1"/>
  <c r="U1468" i="24" s="1"/>
  <c r="Q1468" i="24"/>
  <c r="M1468" i="24"/>
  <c r="L1468" i="24"/>
  <c r="N1468" i="24" s="1"/>
  <c r="W1467" i="24"/>
  <c r="V1467" i="24"/>
  <c r="R1467" i="24"/>
  <c r="S1467" i="24" s="1"/>
  <c r="T1467" i="24" s="1"/>
  <c r="U1467" i="24" s="1"/>
  <c r="Q1467" i="24"/>
  <c r="M1467" i="24"/>
  <c r="L1467" i="24"/>
  <c r="N1467" i="24" s="1"/>
  <c r="W1466" i="24"/>
  <c r="V1466" i="24"/>
  <c r="R1466" i="24"/>
  <c r="S1466" i="24" s="1"/>
  <c r="T1466" i="24" s="1"/>
  <c r="U1466" i="24" s="1"/>
  <c r="Q1466" i="24"/>
  <c r="M1466" i="24"/>
  <c r="L1466" i="24"/>
  <c r="N1466" i="24" s="1"/>
  <c r="W1465" i="24"/>
  <c r="V1465" i="24"/>
  <c r="R1465" i="24"/>
  <c r="S1465" i="24" s="1"/>
  <c r="T1465" i="24" s="1"/>
  <c r="U1465" i="24" s="1"/>
  <c r="Q1465" i="24"/>
  <c r="M1465" i="24"/>
  <c r="L1465" i="24"/>
  <c r="N1465" i="24" s="1"/>
  <c r="W1464" i="24"/>
  <c r="V1464" i="24"/>
  <c r="R1464" i="24"/>
  <c r="S1464" i="24" s="1"/>
  <c r="T1464" i="24" s="1"/>
  <c r="U1464" i="24" s="1"/>
  <c r="Q1464" i="24"/>
  <c r="M1464" i="24"/>
  <c r="L1464" i="24"/>
  <c r="N1464" i="24" s="1"/>
  <c r="W1463" i="24"/>
  <c r="V1463" i="24"/>
  <c r="R1463" i="24"/>
  <c r="S1463" i="24" s="1"/>
  <c r="T1463" i="24" s="1"/>
  <c r="U1463" i="24" s="1"/>
  <c r="Q1463" i="24"/>
  <c r="M1463" i="24"/>
  <c r="L1463" i="24"/>
  <c r="N1463" i="24" s="1"/>
  <c r="W1462" i="24"/>
  <c r="V1462" i="24"/>
  <c r="R1462" i="24"/>
  <c r="S1462" i="24" s="1"/>
  <c r="T1462" i="24" s="1"/>
  <c r="U1462" i="24" s="1"/>
  <c r="Q1462" i="24"/>
  <c r="M1462" i="24"/>
  <c r="L1462" i="24"/>
  <c r="N1462" i="24" s="1"/>
  <c r="W1461" i="24"/>
  <c r="V1461" i="24"/>
  <c r="R1461" i="24"/>
  <c r="S1461" i="24" s="1"/>
  <c r="T1461" i="24" s="1"/>
  <c r="U1461" i="24" s="1"/>
  <c r="Q1461" i="24"/>
  <c r="M1461" i="24"/>
  <c r="L1461" i="24"/>
  <c r="N1461" i="24" s="1"/>
  <c r="W1460" i="24"/>
  <c r="V1460" i="24"/>
  <c r="R1460" i="24"/>
  <c r="S1460" i="24" s="1"/>
  <c r="T1460" i="24" s="1"/>
  <c r="U1460" i="24" s="1"/>
  <c r="Q1460" i="24"/>
  <c r="M1460" i="24"/>
  <c r="L1460" i="24"/>
  <c r="N1460" i="24" s="1"/>
  <c r="W1459" i="24"/>
  <c r="V1459" i="24"/>
  <c r="R1459" i="24"/>
  <c r="S1459" i="24" s="1"/>
  <c r="T1459" i="24" s="1"/>
  <c r="U1459" i="24" s="1"/>
  <c r="Q1459" i="24"/>
  <c r="M1459" i="24"/>
  <c r="L1459" i="24"/>
  <c r="N1459" i="24" s="1"/>
  <c r="W1458" i="24"/>
  <c r="V1458" i="24"/>
  <c r="R1458" i="24"/>
  <c r="S1458" i="24" s="1"/>
  <c r="T1458" i="24" s="1"/>
  <c r="U1458" i="24" s="1"/>
  <c r="Q1458" i="24"/>
  <c r="M1458" i="24"/>
  <c r="L1458" i="24"/>
  <c r="N1458" i="24" s="1"/>
  <c r="W1457" i="24"/>
  <c r="V1457" i="24"/>
  <c r="R1457" i="24"/>
  <c r="S1457" i="24" s="1"/>
  <c r="T1457" i="24" s="1"/>
  <c r="U1457" i="24" s="1"/>
  <c r="Q1457" i="24"/>
  <c r="M1457" i="24"/>
  <c r="L1457" i="24"/>
  <c r="N1457" i="24" s="1"/>
  <c r="W1456" i="24"/>
  <c r="V1456" i="24"/>
  <c r="R1456" i="24"/>
  <c r="S1456" i="24" s="1"/>
  <c r="T1456" i="24" s="1"/>
  <c r="U1456" i="24" s="1"/>
  <c r="Q1456" i="24"/>
  <c r="N1456" i="24"/>
  <c r="M1456" i="24"/>
  <c r="L1456" i="24"/>
  <c r="W1455" i="24"/>
  <c r="V1455" i="24"/>
  <c r="R1455" i="24"/>
  <c r="S1455" i="24" s="1"/>
  <c r="T1455" i="24" s="1"/>
  <c r="U1455" i="24" s="1"/>
  <c r="Q1455" i="24"/>
  <c r="M1455" i="24"/>
  <c r="L1455" i="24"/>
  <c r="N1455" i="24" s="1"/>
  <c r="W1454" i="24"/>
  <c r="V1454" i="24"/>
  <c r="R1454" i="24"/>
  <c r="S1454" i="24" s="1"/>
  <c r="T1454" i="24" s="1"/>
  <c r="U1454" i="24" s="1"/>
  <c r="Q1454" i="24"/>
  <c r="M1454" i="24"/>
  <c r="L1454" i="24"/>
  <c r="N1454" i="24" s="1"/>
  <c r="W1453" i="24"/>
  <c r="V1453" i="24"/>
  <c r="R1453" i="24"/>
  <c r="S1453" i="24" s="1"/>
  <c r="T1453" i="24" s="1"/>
  <c r="U1453" i="24" s="1"/>
  <c r="Q1453" i="24"/>
  <c r="M1453" i="24"/>
  <c r="L1453" i="24"/>
  <c r="N1453" i="24" s="1"/>
  <c r="W1452" i="24"/>
  <c r="V1452" i="24"/>
  <c r="R1452" i="24"/>
  <c r="S1452" i="24" s="1"/>
  <c r="T1452" i="24" s="1"/>
  <c r="U1452" i="24" s="1"/>
  <c r="Q1452" i="24"/>
  <c r="N1452" i="24"/>
  <c r="M1452" i="24"/>
  <c r="L1452" i="24"/>
  <c r="W1451" i="24"/>
  <c r="V1451" i="24"/>
  <c r="R1451" i="24"/>
  <c r="S1451" i="24" s="1"/>
  <c r="T1451" i="24" s="1"/>
  <c r="U1451" i="24" s="1"/>
  <c r="Q1451" i="24"/>
  <c r="N1451" i="24"/>
  <c r="M1451" i="24"/>
  <c r="L1451" i="24"/>
  <c r="W1450" i="24"/>
  <c r="V1450" i="24"/>
  <c r="R1450" i="24"/>
  <c r="S1450" i="24" s="1"/>
  <c r="T1450" i="24" s="1"/>
  <c r="U1450" i="24" s="1"/>
  <c r="Q1450" i="24"/>
  <c r="M1450" i="24"/>
  <c r="L1450" i="24"/>
  <c r="N1450" i="24" s="1"/>
  <c r="W1449" i="24"/>
  <c r="V1449" i="24"/>
  <c r="R1449" i="24"/>
  <c r="S1449" i="24" s="1"/>
  <c r="T1449" i="24" s="1"/>
  <c r="U1449" i="24" s="1"/>
  <c r="Q1449" i="24"/>
  <c r="N1449" i="24"/>
  <c r="M1449" i="24"/>
  <c r="L1449" i="24"/>
  <c r="W1448" i="24"/>
  <c r="V1448" i="24"/>
  <c r="R1448" i="24"/>
  <c r="S1448" i="24" s="1"/>
  <c r="T1448" i="24" s="1"/>
  <c r="U1448" i="24" s="1"/>
  <c r="Q1448" i="24"/>
  <c r="N1448" i="24"/>
  <c r="M1448" i="24"/>
  <c r="L1448" i="24"/>
  <c r="W1447" i="24"/>
  <c r="V1447" i="24"/>
  <c r="R1447" i="24"/>
  <c r="S1447" i="24" s="1"/>
  <c r="T1447" i="24" s="1"/>
  <c r="U1447" i="24" s="1"/>
  <c r="Q1447" i="24"/>
  <c r="M1447" i="24"/>
  <c r="L1447" i="24"/>
  <c r="N1447" i="24" s="1"/>
  <c r="W1446" i="24"/>
  <c r="V1446" i="24"/>
  <c r="R1446" i="24"/>
  <c r="S1446" i="24" s="1"/>
  <c r="T1446" i="24" s="1"/>
  <c r="U1446" i="24" s="1"/>
  <c r="Q1446" i="24"/>
  <c r="M1446" i="24"/>
  <c r="L1446" i="24"/>
  <c r="N1446" i="24" s="1"/>
  <c r="W1445" i="24"/>
  <c r="V1445" i="24"/>
  <c r="R1445" i="24"/>
  <c r="S1445" i="24" s="1"/>
  <c r="T1445" i="24" s="1"/>
  <c r="U1445" i="24" s="1"/>
  <c r="Q1445" i="24"/>
  <c r="M1445" i="24"/>
  <c r="L1445" i="24"/>
  <c r="N1445" i="24" s="1"/>
  <c r="W1444" i="24"/>
  <c r="V1444" i="24"/>
  <c r="R1444" i="24"/>
  <c r="S1444" i="24" s="1"/>
  <c r="T1444" i="24" s="1"/>
  <c r="U1444" i="24" s="1"/>
  <c r="Q1444" i="24"/>
  <c r="M1444" i="24"/>
  <c r="L1444" i="24"/>
  <c r="N1444" i="24" s="1"/>
  <c r="W1443" i="24"/>
  <c r="V1443" i="24"/>
  <c r="R1443" i="24"/>
  <c r="S1443" i="24" s="1"/>
  <c r="T1443" i="24" s="1"/>
  <c r="U1443" i="24" s="1"/>
  <c r="Q1443" i="24"/>
  <c r="M1443" i="24"/>
  <c r="L1443" i="24"/>
  <c r="N1443" i="24" s="1"/>
  <c r="W1442" i="24"/>
  <c r="V1442" i="24"/>
  <c r="R1442" i="24"/>
  <c r="S1442" i="24" s="1"/>
  <c r="T1442" i="24" s="1"/>
  <c r="U1442" i="24" s="1"/>
  <c r="Q1442" i="24"/>
  <c r="M1442" i="24"/>
  <c r="L1442" i="24"/>
  <c r="N1442" i="24" s="1"/>
  <c r="W1441" i="24"/>
  <c r="V1441" i="24"/>
  <c r="R1441" i="24"/>
  <c r="S1441" i="24" s="1"/>
  <c r="T1441" i="24" s="1"/>
  <c r="U1441" i="24" s="1"/>
  <c r="Q1441" i="24"/>
  <c r="M1441" i="24"/>
  <c r="L1441" i="24"/>
  <c r="N1441" i="24" s="1"/>
  <c r="W1440" i="24"/>
  <c r="V1440" i="24"/>
  <c r="R1440" i="24"/>
  <c r="S1440" i="24" s="1"/>
  <c r="T1440" i="24" s="1"/>
  <c r="U1440" i="24" s="1"/>
  <c r="Q1440" i="24"/>
  <c r="M1440" i="24"/>
  <c r="L1440" i="24"/>
  <c r="N1440" i="24" s="1"/>
  <c r="W1439" i="24"/>
  <c r="V1439" i="24"/>
  <c r="R1439" i="24"/>
  <c r="S1439" i="24" s="1"/>
  <c r="T1439" i="24" s="1"/>
  <c r="U1439" i="24" s="1"/>
  <c r="Q1439" i="24"/>
  <c r="M1439" i="24"/>
  <c r="L1439" i="24"/>
  <c r="N1439" i="24" s="1"/>
  <c r="W1438" i="24"/>
  <c r="V1438" i="24"/>
  <c r="R1438" i="24"/>
  <c r="S1438" i="24" s="1"/>
  <c r="T1438" i="24" s="1"/>
  <c r="U1438" i="24" s="1"/>
  <c r="Q1438" i="24"/>
  <c r="M1438" i="24"/>
  <c r="L1438" i="24"/>
  <c r="N1438" i="24" s="1"/>
  <c r="W1437" i="24"/>
  <c r="V1437" i="24"/>
  <c r="R1437" i="24"/>
  <c r="S1437" i="24" s="1"/>
  <c r="T1437" i="24" s="1"/>
  <c r="U1437" i="24" s="1"/>
  <c r="Q1437" i="24"/>
  <c r="N1437" i="24"/>
  <c r="M1437" i="24"/>
  <c r="L1437" i="24"/>
  <c r="W1436" i="24"/>
  <c r="V1436" i="24"/>
  <c r="R1436" i="24"/>
  <c r="S1436" i="24" s="1"/>
  <c r="T1436" i="24" s="1"/>
  <c r="U1436" i="24" s="1"/>
  <c r="Q1436" i="24"/>
  <c r="N1436" i="24"/>
  <c r="M1436" i="24"/>
  <c r="L1436" i="24"/>
  <c r="W1435" i="24"/>
  <c r="V1435" i="24"/>
  <c r="R1435" i="24"/>
  <c r="S1435" i="24" s="1"/>
  <c r="T1435" i="24" s="1"/>
  <c r="U1435" i="24" s="1"/>
  <c r="Q1435" i="24"/>
  <c r="M1435" i="24"/>
  <c r="L1435" i="24"/>
  <c r="N1435" i="24" s="1"/>
  <c r="W1434" i="24"/>
  <c r="V1434" i="24"/>
  <c r="R1434" i="24"/>
  <c r="S1434" i="24" s="1"/>
  <c r="T1434" i="24" s="1"/>
  <c r="U1434" i="24" s="1"/>
  <c r="Q1434" i="24"/>
  <c r="M1434" i="24"/>
  <c r="L1434" i="24"/>
  <c r="N1434" i="24" s="1"/>
  <c r="W1433" i="24"/>
  <c r="V1433" i="24"/>
  <c r="R1433" i="24"/>
  <c r="S1433" i="24" s="1"/>
  <c r="T1433" i="24" s="1"/>
  <c r="U1433" i="24" s="1"/>
  <c r="Q1433" i="24"/>
  <c r="M1433" i="24"/>
  <c r="L1433" i="24"/>
  <c r="N1433" i="24" s="1"/>
  <c r="W1432" i="24"/>
  <c r="V1432" i="24"/>
  <c r="R1432" i="24"/>
  <c r="S1432" i="24" s="1"/>
  <c r="T1432" i="24" s="1"/>
  <c r="U1432" i="24" s="1"/>
  <c r="Q1432" i="24"/>
  <c r="M1432" i="24"/>
  <c r="L1432" i="24"/>
  <c r="N1432" i="24" s="1"/>
  <c r="W1431" i="24"/>
  <c r="V1431" i="24"/>
  <c r="R1431" i="24"/>
  <c r="S1431" i="24" s="1"/>
  <c r="T1431" i="24" s="1"/>
  <c r="U1431" i="24" s="1"/>
  <c r="Q1431" i="24"/>
  <c r="M1431" i="24"/>
  <c r="L1431" i="24"/>
  <c r="N1431" i="24" s="1"/>
  <c r="W1430" i="24"/>
  <c r="V1430" i="24"/>
  <c r="R1430" i="24"/>
  <c r="S1430" i="24" s="1"/>
  <c r="T1430" i="24" s="1"/>
  <c r="U1430" i="24" s="1"/>
  <c r="Q1430" i="24"/>
  <c r="M1430" i="24"/>
  <c r="L1430" i="24"/>
  <c r="N1430" i="24" s="1"/>
  <c r="W1429" i="24"/>
  <c r="V1429" i="24"/>
  <c r="R1429" i="24"/>
  <c r="S1429" i="24" s="1"/>
  <c r="T1429" i="24" s="1"/>
  <c r="U1429" i="24" s="1"/>
  <c r="Q1429" i="24"/>
  <c r="M1429" i="24"/>
  <c r="L1429" i="24"/>
  <c r="N1429" i="24" s="1"/>
  <c r="W1428" i="24"/>
  <c r="V1428" i="24"/>
  <c r="R1428" i="24"/>
  <c r="S1428" i="24" s="1"/>
  <c r="T1428" i="24" s="1"/>
  <c r="U1428" i="24" s="1"/>
  <c r="Q1428" i="24"/>
  <c r="M1428" i="24"/>
  <c r="L1428" i="24"/>
  <c r="N1428" i="24" s="1"/>
  <c r="W1427" i="24"/>
  <c r="V1427" i="24"/>
  <c r="R1427" i="24"/>
  <c r="S1427" i="24" s="1"/>
  <c r="T1427" i="24" s="1"/>
  <c r="U1427" i="24" s="1"/>
  <c r="Q1427" i="24"/>
  <c r="N1427" i="24"/>
  <c r="M1427" i="24"/>
  <c r="L1427" i="24"/>
  <c r="W1426" i="24"/>
  <c r="V1426" i="24"/>
  <c r="R1426" i="24"/>
  <c r="S1426" i="24" s="1"/>
  <c r="T1426" i="24" s="1"/>
  <c r="U1426" i="24" s="1"/>
  <c r="Q1426" i="24"/>
  <c r="M1426" i="24"/>
  <c r="L1426" i="24"/>
  <c r="N1426" i="24" s="1"/>
  <c r="W1425" i="24"/>
  <c r="V1425" i="24"/>
  <c r="R1425" i="24"/>
  <c r="S1425" i="24" s="1"/>
  <c r="T1425" i="24" s="1"/>
  <c r="U1425" i="24" s="1"/>
  <c r="Q1425" i="24"/>
  <c r="M1425" i="24"/>
  <c r="L1425" i="24"/>
  <c r="N1425" i="24" s="1"/>
  <c r="W1424" i="24"/>
  <c r="V1424" i="24"/>
  <c r="R1424" i="24"/>
  <c r="S1424" i="24" s="1"/>
  <c r="T1424" i="24" s="1"/>
  <c r="U1424" i="24" s="1"/>
  <c r="Q1424" i="24"/>
  <c r="M1424" i="24"/>
  <c r="L1424" i="24"/>
  <c r="N1424" i="24" s="1"/>
  <c r="W1423" i="24"/>
  <c r="V1423" i="24"/>
  <c r="R1423" i="24"/>
  <c r="S1423" i="24" s="1"/>
  <c r="T1423" i="24" s="1"/>
  <c r="U1423" i="24" s="1"/>
  <c r="Q1423" i="24"/>
  <c r="M1423" i="24"/>
  <c r="L1423" i="24"/>
  <c r="N1423" i="24" s="1"/>
  <c r="W1422" i="24"/>
  <c r="V1422" i="24"/>
  <c r="R1422" i="24"/>
  <c r="S1422" i="24" s="1"/>
  <c r="T1422" i="24" s="1"/>
  <c r="U1422" i="24" s="1"/>
  <c r="Q1422" i="24"/>
  <c r="N1422" i="24"/>
  <c r="M1422" i="24"/>
  <c r="L1422" i="24"/>
  <c r="W1421" i="24"/>
  <c r="V1421" i="24"/>
  <c r="R1421" i="24"/>
  <c r="S1421" i="24" s="1"/>
  <c r="T1421" i="24" s="1"/>
  <c r="U1421" i="24" s="1"/>
  <c r="Q1421" i="24"/>
  <c r="M1421" i="24"/>
  <c r="L1421" i="24"/>
  <c r="N1421" i="24" s="1"/>
  <c r="W1420" i="24"/>
  <c r="V1420" i="24"/>
  <c r="R1420" i="24"/>
  <c r="S1420" i="24" s="1"/>
  <c r="T1420" i="24" s="1"/>
  <c r="U1420" i="24" s="1"/>
  <c r="Q1420" i="24"/>
  <c r="M1420" i="24"/>
  <c r="L1420" i="24"/>
  <c r="N1420" i="24" s="1"/>
  <c r="W1419" i="24"/>
  <c r="V1419" i="24"/>
  <c r="R1419" i="24"/>
  <c r="S1419" i="24" s="1"/>
  <c r="T1419" i="24" s="1"/>
  <c r="U1419" i="24" s="1"/>
  <c r="Q1419" i="24"/>
  <c r="M1419" i="24"/>
  <c r="L1419" i="24"/>
  <c r="N1419" i="24" s="1"/>
  <c r="W1418" i="24"/>
  <c r="V1418" i="24"/>
  <c r="R1418" i="24"/>
  <c r="S1418" i="24" s="1"/>
  <c r="T1418" i="24" s="1"/>
  <c r="U1418" i="24" s="1"/>
  <c r="Q1418" i="24"/>
  <c r="M1418" i="24"/>
  <c r="L1418" i="24"/>
  <c r="N1418" i="24" s="1"/>
  <c r="W1417" i="24"/>
  <c r="V1417" i="24"/>
  <c r="R1417" i="24"/>
  <c r="S1417" i="24" s="1"/>
  <c r="T1417" i="24" s="1"/>
  <c r="U1417" i="24" s="1"/>
  <c r="Q1417" i="24"/>
  <c r="M1417" i="24"/>
  <c r="L1417" i="24"/>
  <c r="N1417" i="24" s="1"/>
  <c r="W1416" i="24"/>
  <c r="V1416" i="24"/>
  <c r="R1416" i="24"/>
  <c r="S1416" i="24" s="1"/>
  <c r="T1416" i="24" s="1"/>
  <c r="U1416" i="24" s="1"/>
  <c r="Q1416" i="24"/>
  <c r="M1416" i="24"/>
  <c r="L1416" i="24"/>
  <c r="N1416" i="24" s="1"/>
  <c r="W1415" i="24"/>
  <c r="V1415" i="24"/>
  <c r="R1415" i="24"/>
  <c r="S1415" i="24" s="1"/>
  <c r="T1415" i="24" s="1"/>
  <c r="U1415" i="24" s="1"/>
  <c r="Q1415" i="24"/>
  <c r="M1415" i="24"/>
  <c r="L1415" i="24"/>
  <c r="N1415" i="24" s="1"/>
  <c r="W1414" i="24"/>
  <c r="V1414" i="24"/>
  <c r="R1414" i="24"/>
  <c r="S1414" i="24" s="1"/>
  <c r="T1414" i="24" s="1"/>
  <c r="U1414" i="24" s="1"/>
  <c r="Q1414" i="24"/>
  <c r="M1414" i="24"/>
  <c r="L1414" i="24"/>
  <c r="N1414" i="24" s="1"/>
  <c r="W1413" i="24"/>
  <c r="V1413" i="24"/>
  <c r="R1413" i="24"/>
  <c r="S1413" i="24" s="1"/>
  <c r="T1413" i="24" s="1"/>
  <c r="U1413" i="24" s="1"/>
  <c r="Q1413" i="24"/>
  <c r="M1413" i="24"/>
  <c r="L1413" i="24"/>
  <c r="N1413" i="24" s="1"/>
  <c r="W1412" i="24"/>
  <c r="V1412" i="24"/>
  <c r="R1412" i="24"/>
  <c r="S1412" i="24" s="1"/>
  <c r="T1412" i="24" s="1"/>
  <c r="U1412" i="24" s="1"/>
  <c r="Q1412" i="24"/>
  <c r="M1412" i="24"/>
  <c r="L1412" i="24"/>
  <c r="N1412" i="24" s="1"/>
  <c r="W1411" i="24"/>
  <c r="V1411" i="24"/>
  <c r="R1411" i="24"/>
  <c r="S1411" i="24" s="1"/>
  <c r="T1411" i="24" s="1"/>
  <c r="U1411" i="24" s="1"/>
  <c r="Q1411" i="24"/>
  <c r="N1411" i="24"/>
  <c r="M1411" i="24"/>
  <c r="L1411" i="24"/>
  <c r="W1410" i="24"/>
  <c r="V1410" i="24"/>
  <c r="R1410" i="24"/>
  <c r="S1410" i="24" s="1"/>
  <c r="T1410" i="24" s="1"/>
  <c r="U1410" i="24" s="1"/>
  <c r="Q1410" i="24"/>
  <c r="M1410" i="24"/>
  <c r="L1410" i="24"/>
  <c r="N1410" i="24" s="1"/>
  <c r="W1409" i="24"/>
  <c r="V1409" i="24"/>
  <c r="R1409" i="24"/>
  <c r="S1409" i="24" s="1"/>
  <c r="T1409" i="24" s="1"/>
  <c r="U1409" i="24" s="1"/>
  <c r="Q1409" i="24"/>
  <c r="M1409" i="24"/>
  <c r="L1409" i="24"/>
  <c r="N1409" i="24" s="1"/>
  <c r="W1408" i="24"/>
  <c r="V1408" i="24"/>
  <c r="R1408" i="24"/>
  <c r="S1408" i="24" s="1"/>
  <c r="T1408" i="24" s="1"/>
  <c r="U1408" i="24" s="1"/>
  <c r="Q1408" i="24"/>
  <c r="M1408" i="24"/>
  <c r="L1408" i="24"/>
  <c r="N1408" i="24" s="1"/>
  <c r="W1407" i="24"/>
  <c r="V1407" i="24"/>
  <c r="R1407" i="24"/>
  <c r="S1407" i="24" s="1"/>
  <c r="T1407" i="24" s="1"/>
  <c r="U1407" i="24" s="1"/>
  <c r="Q1407" i="24"/>
  <c r="M1407" i="24"/>
  <c r="L1407" i="24"/>
  <c r="N1407" i="24" s="1"/>
  <c r="W1406" i="24"/>
  <c r="V1406" i="24"/>
  <c r="R1406" i="24"/>
  <c r="S1406" i="24" s="1"/>
  <c r="T1406" i="24" s="1"/>
  <c r="U1406" i="24" s="1"/>
  <c r="Q1406" i="24"/>
  <c r="N1406" i="24"/>
  <c r="M1406" i="24"/>
  <c r="L1406" i="24"/>
  <c r="W1405" i="24"/>
  <c r="V1405" i="24"/>
  <c r="R1405" i="24"/>
  <c r="S1405" i="24" s="1"/>
  <c r="T1405" i="24" s="1"/>
  <c r="U1405" i="24" s="1"/>
  <c r="Q1405" i="24"/>
  <c r="M1405" i="24"/>
  <c r="L1405" i="24"/>
  <c r="N1405" i="24" s="1"/>
  <c r="W1404" i="24"/>
  <c r="V1404" i="24"/>
  <c r="R1404" i="24"/>
  <c r="S1404" i="24" s="1"/>
  <c r="T1404" i="24" s="1"/>
  <c r="U1404" i="24" s="1"/>
  <c r="Q1404" i="24"/>
  <c r="M1404" i="24"/>
  <c r="L1404" i="24"/>
  <c r="N1404" i="24" s="1"/>
  <c r="W1403" i="24"/>
  <c r="V1403" i="24"/>
  <c r="R1403" i="24"/>
  <c r="S1403" i="24" s="1"/>
  <c r="T1403" i="24" s="1"/>
  <c r="U1403" i="24" s="1"/>
  <c r="Q1403" i="24"/>
  <c r="M1403" i="24"/>
  <c r="L1403" i="24"/>
  <c r="N1403" i="24" s="1"/>
  <c r="W1402" i="24"/>
  <c r="V1402" i="24"/>
  <c r="R1402" i="24"/>
  <c r="S1402" i="24" s="1"/>
  <c r="T1402" i="24" s="1"/>
  <c r="U1402" i="24" s="1"/>
  <c r="Q1402" i="24"/>
  <c r="M1402" i="24"/>
  <c r="L1402" i="24"/>
  <c r="N1402" i="24" s="1"/>
  <c r="W1401" i="24"/>
  <c r="V1401" i="24"/>
  <c r="R1401" i="24"/>
  <c r="S1401" i="24" s="1"/>
  <c r="T1401" i="24" s="1"/>
  <c r="U1401" i="24" s="1"/>
  <c r="Q1401" i="24"/>
  <c r="M1401" i="24"/>
  <c r="L1401" i="24"/>
  <c r="N1401" i="24" s="1"/>
  <c r="W1400" i="24"/>
  <c r="V1400" i="24"/>
  <c r="R1400" i="24"/>
  <c r="S1400" i="24" s="1"/>
  <c r="T1400" i="24" s="1"/>
  <c r="U1400" i="24" s="1"/>
  <c r="Q1400" i="24"/>
  <c r="M1400" i="24"/>
  <c r="L1400" i="24"/>
  <c r="N1400" i="24" s="1"/>
  <c r="W1399" i="24"/>
  <c r="V1399" i="24"/>
  <c r="R1399" i="24"/>
  <c r="S1399" i="24" s="1"/>
  <c r="T1399" i="24" s="1"/>
  <c r="U1399" i="24" s="1"/>
  <c r="Q1399" i="24"/>
  <c r="M1399" i="24"/>
  <c r="L1399" i="24"/>
  <c r="N1399" i="24" s="1"/>
  <c r="W1398" i="24"/>
  <c r="V1398" i="24"/>
  <c r="R1398" i="24"/>
  <c r="S1398" i="24" s="1"/>
  <c r="T1398" i="24" s="1"/>
  <c r="U1398" i="24" s="1"/>
  <c r="Q1398" i="24"/>
  <c r="M1398" i="24"/>
  <c r="L1398" i="24"/>
  <c r="N1398" i="24" s="1"/>
  <c r="W1397" i="24"/>
  <c r="V1397" i="24"/>
  <c r="R1397" i="24"/>
  <c r="S1397" i="24" s="1"/>
  <c r="T1397" i="24" s="1"/>
  <c r="U1397" i="24" s="1"/>
  <c r="Q1397" i="24"/>
  <c r="M1397" i="24"/>
  <c r="L1397" i="24"/>
  <c r="N1397" i="24" s="1"/>
  <c r="W1396" i="24"/>
  <c r="V1396" i="24"/>
  <c r="R1396" i="24"/>
  <c r="S1396" i="24" s="1"/>
  <c r="T1396" i="24" s="1"/>
  <c r="U1396" i="24" s="1"/>
  <c r="Q1396" i="24"/>
  <c r="M1396" i="24"/>
  <c r="L1396" i="24"/>
  <c r="N1396" i="24" s="1"/>
  <c r="W1395" i="24"/>
  <c r="V1395" i="24"/>
  <c r="R1395" i="24"/>
  <c r="S1395" i="24" s="1"/>
  <c r="T1395" i="24" s="1"/>
  <c r="U1395" i="24" s="1"/>
  <c r="Q1395" i="24"/>
  <c r="N1395" i="24"/>
  <c r="M1395" i="24"/>
  <c r="L1395" i="24"/>
  <c r="W1394" i="24"/>
  <c r="V1394" i="24"/>
  <c r="R1394" i="24"/>
  <c r="S1394" i="24" s="1"/>
  <c r="T1394" i="24" s="1"/>
  <c r="U1394" i="24" s="1"/>
  <c r="Q1394" i="24"/>
  <c r="M1394" i="24"/>
  <c r="L1394" i="24"/>
  <c r="N1394" i="24" s="1"/>
  <c r="W1393" i="24"/>
  <c r="V1393" i="24"/>
  <c r="R1393" i="24"/>
  <c r="S1393" i="24" s="1"/>
  <c r="T1393" i="24" s="1"/>
  <c r="U1393" i="24" s="1"/>
  <c r="Q1393" i="24"/>
  <c r="M1393" i="24"/>
  <c r="L1393" i="24"/>
  <c r="N1393" i="24" s="1"/>
  <c r="W1392" i="24"/>
  <c r="V1392" i="24"/>
  <c r="R1392" i="24"/>
  <c r="S1392" i="24" s="1"/>
  <c r="T1392" i="24" s="1"/>
  <c r="U1392" i="24" s="1"/>
  <c r="Q1392" i="24"/>
  <c r="M1392" i="24"/>
  <c r="L1392" i="24"/>
  <c r="N1392" i="24" s="1"/>
  <c r="W1391" i="24"/>
  <c r="V1391" i="24"/>
  <c r="R1391" i="24"/>
  <c r="S1391" i="24" s="1"/>
  <c r="T1391" i="24" s="1"/>
  <c r="U1391" i="24" s="1"/>
  <c r="Q1391" i="24"/>
  <c r="M1391" i="24"/>
  <c r="L1391" i="24"/>
  <c r="N1391" i="24" s="1"/>
  <c r="W1390" i="24"/>
  <c r="V1390" i="24"/>
  <c r="R1390" i="24"/>
  <c r="S1390" i="24" s="1"/>
  <c r="T1390" i="24" s="1"/>
  <c r="U1390" i="24" s="1"/>
  <c r="Q1390" i="24"/>
  <c r="M1390" i="24"/>
  <c r="L1390" i="24"/>
  <c r="N1390" i="24" s="1"/>
  <c r="W1389" i="24"/>
  <c r="V1389" i="24"/>
  <c r="R1389" i="24"/>
  <c r="S1389" i="24" s="1"/>
  <c r="T1389" i="24" s="1"/>
  <c r="U1389" i="24" s="1"/>
  <c r="Q1389" i="24"/>
  <c r="M1389" i="24"/>
  <c r="L1389" i="24"/>
  <c r="N1389" i="24" s="1"/>
  <c r="W1388" i="24"/>
  <c r="V1388" i="24"/>
  <c r="R1388" i="24"/>
  <c r="S1388" i="24" s="1"/>
  <c r="T1388" i="24" s="1"/>
  <c r="U1388" i="24" s="1"/>
  <c r="Q1388" i="24"/>
  <c r="M1388" i="24"/>
  <c r="L1388" i="24"/>
  <c r="N1388" i="24" s="1"/>
  <c r="W1387" i="24"/>
  <c r="V1387" i="24"/>
  <c r="R1387" i="24"/>
  <c r="S1387" i="24" s="1"/>
  <c r="T1387" i="24" s="1"/>
  <c r="U1387" i="24" s="1"/>
  <c r="Q1387" i="24"/>
  <c r="M1387" i="24"/>
  <c r="L1387" i="24"/>
  <c r="N1387" i="24" s="1"/>
  <c r="W1386" i="24"/>
  <c r="V1386" i="24"/>
  <c r="R1386" i="24"/>
  <c r="S1386" i="24" s="1"/>
  <c r="T1386" i="24" s="1"/>
  <c r="U1386" i="24" s="1"/>
  <c r="Q1386" i="24"/>
  <c r="M1386" i="24"/>
  <c r="L1386" i="24"/>
  <c r="N1386" i="24" s="1"/>
  <c r="W1385" i="24"/>
  <c r="V1385" i="24"/>
  <c r="R1385" i="24"/>
  <c r="S1385" i="24" s="1"/>
  <c r="T1385" i="24" s="1"/>
  <c r="U1385" i="24" s="1"/>
  <c r="Q1385" i="24"/>
  <c r="M1385" i="24"/>
  <c r="L1385" i="24"/>
  <c r="N1385" i="24" s="1"/>
  <c r="W1384" i="24"/>
  <c r="V1384" i="24"/>
  <c r="R1384" i="24"/>
  <c r="S1384" i="24" s="1"/>
  <c r="T1384" i="24" s="1"/>
  <c r="U1384" i="24" s="1"/>
  <c r="Q1384" i="24"/>
  <c r="M1384" i="24"/>
  <c r="L1384" i="24"/>
  <c r="N1384" i="24" s="1"/>
  <c r="W1383" i="24"/>
  <c r="V1383" i="24"/>
  <c r="R1383" i="24"/>
  <c r="S1383" i="24" s="1"/>
  <c r="T1383" i="24" s="1"/>
  <c r="U1383" i="24" s="1"/>
  <c r="Q1383" i="24"/>
  <c r="M1383" i="24"/>
  <c r="L1383" i="24"/>
  <c r="N1383" i="24" s="1"/>
  <c r="W1382" i="24"/>
  <c r="V1382" i="24"/>
  <c r="R1382" i="24"/>
  <c r="S1382" i="24" s="1"/>
  <c r="T1382" i="24" s="1"/>
  <c r="U1382" i="24" s="1"/>
  <c r="Q1382" i="24"/>
  <c r="M1382" i="24"/>
  <c r="L1382" i="24"/>
  <c r="N1382" i="24" s="1"/>
  <c r="W1381" i="24"/>
  <c r="V1381" i="24"/>
  <c r="R1381" i="24"/>
  <c r="S1381" i="24" s="1"/>
  <c r="T1381" i="24" s="1"/>
  <c r="U1381" i="24" s="1"/>
  <c r="Q1381" i="24"/>
  <c r="M1381" i="24"/>
  <c r="L1381" i="24"/>
  <c r="N1381" i="24" s="1"/>
  <c r="W1380" i="24"/>
  <c r="V1380" i="24"/>
  <c r="R1380" i="24"/>
  <c r="S1380" i="24" s="1"/>
  <c r="T1380" i="24" s="1"/>
  <c r="U1380" i="24" s="1"/>
  <c r="Q1380" i="24"/>
  <c r="M1380" i="24"/>
  <c r="L1380" i="24"/>
  <c r="N1380" i="24" s="1"/>
  <c r="W1379" i="24"/>
  <c r="V1379" i="24"/>
  <c r="R1379" i="24"/>
  <c r="S1379" i="24" s="1"/>
  <c r="T1379" i="24" s="1"/>
  <c r="U1379" i="24" s="1"/>
  <c r="Q1379" i="24"/>
  <c r="M1379" i="24"/>
  <c r="L1379" i="24"/>
  <c r="N1379" i="24" s="1"/>
  <c r="W1378" i="24"/>
  <c r="V1378" i="24"/>
  <c r="R1378" i="24"/>
  <c r="S1378" i="24" s="1"/>
  <c r="T1378" i="24" s="1"/>
  <c r="U1378" i="24" s="1"/>
  <c r="Q1378" i="24"/>
  <c r="M1378" i="24"/>
  <c r="L1378" i="24"/>
  <c r="N1378" i="24" s="1"/>
  <c r="W1377" i="24"/>
  <c r="V1377" i="24"/>
  <c r="R1377" i="24"/>
  <c r="S1377" i="24" s="1"/>
  <c r="T1377" i="24" s="1"/>
  <c r="U1377" i="24" s="1"/>
  <c r="Q1377" i="24"/>
  <c r="M1377" i="24"/>
  <c r="L1377" i="24"/>
  <c r="N1377" i="24" s="1"/>
  <c r="W1376" i="24"/>
  <c r="V1376" i="24"/>
  <c r="R1376" i="24"/>
  <c r="S1376" i="24" s="1"/>
  <c r="T1376" i="24" s="1"/>
  <c r="U1376" i="24" s="1"/>
  <c r="Q1376" i="24"/>
  <c r="M1376" i="24"/>
  <c r="L1376" i="24"/>
  <c r="N1376" i="24" s="1"/>
  <c r="W1375" i="24"/>
  <c r="V1375" i="24"/>
  <c r="R1375" i="24"/>
  <c r="S1375" i="24" s="1"/>
  <c r="T1375" i="24" s="1"/>
  <c r="U1375" i="24" s="1"/>
  <c r="Q1375" i="24"/>
  <c r="M1375" i="24"/>
  <c r="L1375" i="24"/>
  <c r="N1375" i="24" s="1"/>
  <c r="W1374" i="24"/>
  <c r="V1374" i="24"/>
  <c r="S1374" i="24"/>
  <c r="T1374" i="24" s="1"/>
  <c r="U1374" i="24" s="1"/>
  <c r="R1374" i="24"/>
  <c r="Q1374" i="24"/>
  <c r="M1374" i="24"/>
  <c r="L1374" i="24"/>
  <c r="N1374" i="24" s="1"/>
  <c r="W1373" i="24"/>
  <c r="V1373" i="24"/>
  <c r="R1373" i="24"/>
  <c r="S1373" i="24" s="1"/>
  <c r="T1373" i="24" s="1"/>
  <c r="U1373" i="24" s="1"/>
  <c r="Q1373" i="24"/>
  <c r="M1373" i="24"/>
  <c r="L1373" i="24"/>
  <c r="N1373" i="24" s="1"/>
  <c r="W1372" i="24"/>
  <c r="V1372" i="24"/>
  <c r="R1372" i="24"/>
  <c r="S1372" i="24" s="1"/>
  <c r="T1372" i="24" s="1"/>
  <c r="U1372" i="24" s="1"/>
  <c r="Q1372" i="24"/>
  <c r="M1372" i="24"/>
  <c r="L1372" i="24"/>
  <c r="N1372" i="24" s="1"/>
  <c r="W1371" i="24"/>
  <c r="V1371" i="24"/>
  <c r="R1371" i="24"/>
  <c r="S1371" i="24" s="1"/>
  <c r="T1371" i="24" s="1"/>
  <c r="U1371" i="24" s="1"/>
  <c r="Q1371" i="24"/>
  <c r="M1371" i="24"/>
  <c r="L1371" i="24"/>
  <c r="N1371" i="24" s="1"/>
  <c r="W1370" i="24"/>
  <c r="V1370" i="24"/>
  <c r="R1370" i="24"/>
  <c r="S1370" i="24" s="1"/>
  <c r="T1370" i="24" s="1"/>
  <c r="U1370" i="24" s="1"/>
  <c r="Q1370" i="24"/>
  <c r="M1370" i="24"/>
  <c r="L1370" i="24"/>
  <c r="N1370" i="24" s="1"/>
  <c r="W1369" i="24"/>
  <c r="V1369" i="24"/>
  <c r="R1369" i="24"/>
  <c r="S1369" i="24" s="1"/>
  <c r="T1369" i="24" s="1"/>
  <c r="U1369" i="24" s="1"/>
  <c r="Q1369" i="24"/>
  <c r="M1369" i="24"/>
  <c r="L1369" i="24"/>
  <c r="N1369" i="24" s="1"/>
  <c r="W1368" i="24"/>
  <c r="V1368" i="24"/>
  <c r="R1368" i="24"/>
  <c r="S1368" i="24" s="1"/>
  <c r="T1368" i="24" s="1"/>
  <c r="U1368" i="24" s="1"/>
  <c r="Q1368" i="24"/>
  <c r="M1368" i="24"/>
  <c r="L1368" i="24"/>
  <c r="N1368" i="24" s="1"/>
  <c r="W1367" i="24"/>
  <c r="V1367" i="24"/>
  <c r="R1367" i="24"/>
  <c r="S1367" i="24" s="1"/>
  <c r="T1367" i="24" s="1"/>
  <c r="U1367" i="24" s="1"/>
  <c r="Q1367" i="24"/>
  <c r="M1367" i="24"/>
  <c r="L1367" i="24"/>
  <c r="N1367" i="24" s="1"/>
  <c r="W1366" i="24"/>
  <c r="V1366" i="24"/>
  <c r="R1366" i="24"/>
  <c r="S1366" i="24" s="1"/>
  <c r="T1366" i="24" s="1"/>
  <c r="U1366" i="24" s="1"/>
  <c r="Q1366" i="24"/>
  <c r="M1366" i="24"/>
  <c r="L1366" i="24"/>
  <c r="N1366" i="24" s="1"/>
  <c r="W1365" i="24"/>
  <c r="V1365" i="24"/>
  <c r="R1365" i="24"/>
  <c r="S1365" i="24" s="1"/>
  <c r="T1365" i="24" s="1"/>
  <c r="U1365" i="24" s="1"/>
  <c r="Q1365" i="24"/>
  <c r="M1365" i="24"/>
  <c r="L1365" i="24"/>
  <c r="N1365" i="24" s="1"/>
  <c r="W1364" i="24"/>
  <c r="V1364" i="24"/>
  <c r="R1364" i="24"/>
  <c r="S1364" i="24" s="1"/>
  <c r="T1364" i="24" s="1"/>
  <c r="U1364" i="24" s="1"/>
  <c r="Q1364" i="24"/>
  <c r="M1364" i="24"/>
  <c r="L1364" i="24"/>
  <c r="N1364" i="24" s="1"/>
  <c r="W1363" i="24"/>
  <c r="V1363" i="24"/>
  <c r="R1363" i="24"/>
  <c r="S1363" i="24" s="1"/>
  <c r="T1363" i="24" s="1"/>
  <c r="U1363" i="24" s="1"/>
  <c r="Q1363" i="24"/>
  <c r="M1363" i="24"/>
  <c r="L1363" i="24"/>
  <c r="N1363" i="24" s="1"/>
  <c r="W1362" i="24"/>
  <c r="V1362" i="24"/>
  <c r="R1362" i="24"/>
  <c r="S1362" i="24" s="1"/>
  <c r="T1362" i="24" s="1"/>
  <c r="U1362" i="24" s="1"/>
  <c r="Q1362" i="24"/>
  <c r="M1362" i="24"/>
  <c r="L1362" i="24"/>
  <c r="N1362" i="24" s="1"/>
  <c r="W1361" i="24"/>
  <c r="V1361" i="24"/>
  <c r="R1361" i="24"/>
  <c r="S1361" i="24" s="1"/>
  <c r="T1361" i="24" s="1"/>
  <c r="U1361" i="24" s="1"/>
  <c r="Q1361" i="24"/>
  <c r="M1361" i="24"/>
  <c r="L1361" i="24"/>
  <c r="N1361" i="24" s="1"/>
  <c r="W1360" i="24"/>
  <c r="V1360" i="24"/>
  <c r="R1360" i="24"/>
  <c r="S1360" i="24" s="1"/>
  <c r="T1360" i="24" s="1"/>
  <c r="U1360" i="24" s="1"/>
  <c r="Q1360" i="24"/>
  <c r="M1360" i="24"/>
  <c r="L1360" i="24"/>
  <c r="N1360" i="24" s="1"/>
  <c r="W1359" i="24"/>
  <c r="V1359" i="24"/>
  <c r="R1359" i="24"/>
  <c r="S1359" i="24" s="1"/>
  <c r="T1359" i="24" s="1"/>
  <c r="U1359" i="24" s="1"/>
  <c r="Q1359" i="24"/>
  <c r="M1359" i="24"/>
  <c r="L1359" i="24"/>
  <c r="N1359" i="24" s="1"/>
  <c r="W1358" i="24"/>
  <c r="V1358" i="24"/>
  <c r="R1358" i="24"/>
  <c r="S1358" i="24" s="1"/>
  <c r="T1358" i="24" s="1"/>
  <c r="U1358" i="24" s="1"/>
  <c r="Q1358" i="24"/>
  <c r="M1358" i="24"/>
  <c r="L1358" i="24"/>
  <c r="N1358" i="24" s="1"/>
  <c r="W1357" i="24"/>
  <c r="V1357" i="24"/>
  <c r="R1357" i="24"/>
  <c r="S1357" i="24" s="1"/>
  <c r="T1357" i="24" s="1"/>
  <c r="U1357" i="24" s="1"/>
  <c r="Q1357" i="24"/>
  <c r="M1357" i="24"/>
  <c r="L1357" i="24"/>
  <c r="N1357" i="24" s="1"/>
  <c r="W1356" i="24"/>
  <c r="V1356" i="24"/>
  <c r="R1356" i="24"/>
  <c r="S1356" i="24" s="1"/>
  <c r="T1356" i="24" s="1"/>
  <c r="U1356" i="24" s="1"/>
  <c r="Q1356" i="24"/>
  <c r="M1356" i="24"/>
  <c r="L1356" i="24"/>
  <c r="N1356" i="24" s="1"/>
  <c r="W1355" i="24"/>
  <c r="V1355" i="24"/>
  <c r="R1355" i="24"/>
  <c r="S1355" i="24" s="1"/>
  <c r="T1355" i="24" s="1"/>
  <c r="U1355" i="24" s="1"/>
  <c r="Q1355" i="24"/>
  <c r="M1355" i="24"/>
  <c r="L1355" i="24"/>
  <c r="N1355" i="24" s="1"/>
  <c r="W1354" i="24"/>
  <c r="V1354" i="24"/>
  <c r="R1354" i="24"/>
  <c r="S1354" i="24" s="1"/>
  <c r="T1354" i="24" s="1"/>
  <c r="U1354" i="24" s="1"/>
  <c r="Q1354" i="24"/>
  <c r="M1354" i="24"/>
  <c r="L1354" i="24"/>
  <c r="N1354" i="24" s="1"/>
  <c r="W1353" i="24"/>
  <c r="V1353" i="24"/>
  <c r="R1353" i="24"/>
  <c r="S1353" i="24" s="1"/>
  <c r="T1353" i="24" s="1"/>
  <c r="U1353" i="24" s="1"/>
  <c r="Q1353" i="24"/>
  <c r="M1353" i="24"/>
  <c r="L1353" i="24"/>
  <c r="N1353" i="24" s="1"/>
  <c r="W1352" i="24"/>
  <c r="V1352" i="24"/>
  <c r="R1352" i="24"/>
  <c r="S1352" i="24" s="1"/>
  <c r="T1352" i="24" s="1"/>
  <c r="U1352" i="24" s="1"/>
  <c r="Q1352" i="24"/>
  <c r="M1352" i="24"/>
  <c r="L1352" i="24"/>
  <c r="N1352" i="24" s="1"/>
  <c r="W1351" i="24"/>
  <c r="V1351" i="24"/>
  <c r="R1351" i="24"/>
  <c r="S1351" i="24" s="1"/>
  <c r="T1351" i="24" s="1"/>
  <c r="U1351" i="24" s="1"/>
  <c r="Q1351" i="24"/>
  <c r="M1351" i="24"/>
  <c r="L1351" i="24"/>
  <c r="N1351" i="24" s="1"/>
  <c r="W1350" i="24"/>
  <c r="V1350" i="24"/>
  <c r="R1350" i="24"/>
  <c r="S1350" i="24" s="1"/>
  <c r="T1350" i="24" s="1"/>
  <c r="U1350" i="24" s="1"/>
  <c r="Q1350" i="24"/>
  <c r="M1350" i="24"/>
  <c r="L1350" i="24"/>
  <c r="N1350" i="24" s="1"/>
  <c r="W1349" i="24"/>
  <c r="V1349" i="24"/>
  <c r="R1349" i="24"/>
  <c r="S1349" i="24" s="1"/>
  <c r="T1349" i="24" s="1"/>
  <c r="U1349" i="24" s="1"/>
  <c r="Q1349" i="24"/>
  <c r="M1349" i="24"/>
  <c r="L1349" i="24"/>
  <c r="N1349" i="24" s="1"/>
  <c r="W1348" i="24"/>
  <c r="V1348" i="24"/>
  <c r="R1348" i="24"/>
  <c r="S1348" i="24" s="1"/>
  <c r="T1348" i="24" s="1"/>
  <c r="U1348" i="24" s="1"/>
  <c r="Q1348" i="24"/>
  <c r="M1348" i="24"/>
  <c r="L1348" i="24"/>
  <c r="N1348" i="24" s="1"/>
  <c r="W1347" i="24"/>
  <c r="V1347" i="24"/>
  <c r="R1347" i="24"/>
  <c r="S1347" i="24" s="1"/>
  <c r="T1347" i="24" s="1"/>
  <c r="U1347" i="24" s="1"/>
  <c r="Q1347" i="24"/>
  <c r="M1347" i="24"/>
  <c r="L1347" i="24"/>
  <c r="N1347" i="24" s="1"/>
  <c r="W1346" i="24"/>
  <c r="V1346" i="24"/>
  <c r="R1346" i="24"/>
  <c r="S1346" i="24" s="1"/>
  <c r="T1346" i="24" s="1"/>
  <c r="U1346" i="24" s="1"/>
  <c r="Q1346" i="24"/>
  <c r="M1346" i="24"/>
  <c r="L1346" i="24"/>
  <c r="N1346" i="24" s="1"/>
  <c r="W1345" i="24"/>
  <c r="V1345" i="24"/>
  <c r="R1345" i="24"/>
  <c r="S1345" i="24" s="1"/>
  <c r="T1345" i="24" s="1"/>
  <c r="U1345" i="24" s="1"/>
  <c r="Q1345" i="24"/>
  <c r="M1345" i="24"/>
  <c r="L1345" i="24"/>
  <c r="N1345" i="24" s="1"/>
  <c r="W1344" i="24"/>
  <c r="V1344" i="24"/>
  <c r="R1344" i="24"/>
  <c r="S1344" i="24" s="1"/>
  <c r="T1344" i="24" s="1"/>
  <c r="U1344" i="24" s="1"/>
  <c r="Q1344" i="24"/>
  <c r="M1344" i="24"/>
  <c r="L1344" i="24"/>
  <c r="N1344" i="24" s="1"/>
  <c r="W1343" i="24"/>
  <c r="V1343" i="24"/>
  <c r="R1343" i="24"/>
  <c r="S1343" i="24" s="1"/>
  <c r="T1343" i="24" s="1"/>
  <c r="U1343" i="24" s="1"/>
  <c r="Q1343" i="24"/>
  <c r="M1343" i="24"/>
  <c r="L1343" i="24"/>
  <c r="N1343" i="24" s="1"/>
  <c r="W1342" i="24"/>
  <c r="V1342" i="24"/>
  <c r="R1342" i="24"/>
  <c r="S1342" i="24" s="1"/>
  <c r="T1342" i="24" s="1"/>
  <c r="U1342" i="24" s="1"/>
  <c r="Q1342" i="24"/>
  <c r="M1342" i="24"/>
  <c r="L1342" i="24"/>
  <c r="N1342" i="24" s="1"/>
  <c r="W1341" i="24"/>
  <c r="V1341" i="24"/>
  <c r="R1341" i="24"/>
  <c r="S1341" i="24" s="1"/>
  <c r="T1341" i="24" s="1"/>
  <c r="U1341" i="24" s="1"/>
  <c r="Q1341" i="24"/>
  <c r="M1341" i="24"/>
  <c r="L1341" i="24"/>
  <c r="N1341" i="24" s="1"/>
  <c r="W1340" i="24"/>
  <c r="V1340" i="24"/>
  <c r="R1340" i="24"/>
  <c r="S1340" i="24" s="1"/>
  <c r="T1340" i="24" s="1"/>
  <c r="U1340" i="24" s="1"/>
  <c r="Q1340" i="24"/>
  <c r="M1340" i="24"/>
  <c r="L1340" i="24"/>
  <c r="N1340" i="24" s="1"/>
  <c r="W1339" i="24"/>
  <c r="V1339" i="24"/>
  <c r="R1339" i="24"/>
  <c r="S1339" i="24" s="1"/>
  <c r="T1339" i="24" s="1"/>
  <c r="U1339" i="24" s="1"/>
  <c r="Q1339" i="24"/>
  <c r="M1339" i="24"/>
  <c r="L1339" i="24"/>
  <c r="N1339" i="24" s="1"/>
  <c r="W1338" i="24"/>
  <c r="V1338" i="24"/>
  <c r="R1338" i="24"/>
  <c r="S1338" i="24" s="1"/>
  <c r="T1338" i="24" s="1"/>
  <c r="U1338" i="24" s="1"/>
  <c r="Q1338" i="24"/>
  <c r="M1338" i="24"/>
  <c r="L1338" i="24"/>
  <c r="N1338" i="24" s="1"/>
  <c r="W1337" i="24"/>
  <c r="V1337" i="24"/>
  <c r="R1337" i="24"/>
  <c r="S1337" i="24" s="1"/>
  <c r="T1337" i="24" s="1"/>
  <c r="U1337" i="24" s="1"/>
  <c r="Q1337" i="24"/>
  <c r="M1337" i="24"/>
  <c r="L1337" i="24"/>
  <c r="N1337" i="24" s="1"/>
  <c r="W1336" i="24"/>
  <c r="V1336" i="24"/>
  <c r="R1336" i="24"/>
  <c r="S1336" i="24" s="1"/>
  <c r="T1336" i="24" s="1"/>
  <c r="U1336" i="24" s="1"/>
  <c r="Q1336" i="24"/>
  <c r="M1336" i="24"/>
  <c r="L1336" i="24"/>
  <c r="N1336" i="24" s="1"/>
  <c r="W1335" i="24"/>
  <c r="V1335" i="24"/>
  <c r="R1335" i="24"/>
  <c r="S1335" i="24" s="1"/>
  <c r="T1335" i="24" s="1"/>
  <c r="U1335" i="24" s="1"/>
  <c r="Q1335" i="24"/>
  <c r="M1335" i="24"/>
  <c r="L1335" i="24"/>
  <c r="N1335" i="24" s="1"/>
  <c r="W1334" i="24"/>
  <c r="V1334" i="24"/>
  <c r="R1334" i="24"/>
  <c r="S1334" i="24" s="1"/>
  <c r="T1334" i="24" s="1"/>
  <c r="U1334" i="24" s="1"/>
  <c r="Q1334" i="24"/>
  <c r="M1334" i="24"/>
  <c r="L1334" i="24"/>
  <c r="N1334" i="24" s="1"/>
  <c r="W1333" i="24"/>
  <c r="V1333" i="24"/>
  <c r="S1333" i="24"/>
  <c r="T1333" i="24" s="1"/>
  <c r="U1333" i="24" s="1"/>
  <c r="R1333" i="24"/>
  <c r="Q1333" i="24"/>
  <c r="M1333" i="24"/>
  <c r="L1333" i="24"/>
  <c r="N1333" i="24" s="1"/>
  <c r="W1332" i="24"/>
  <c r="V1332" i="24"/>
  <c r="R1332" i="24"/>
  <c r="S1332" i="24" s="1"/>
  <c r="T1332" i="24" s="1"/>
  <c r="U1332" i="24" s="1"/>
  <c r="Q1332" i="24"/>
  <c r="M1332" i="24"/>
  <c r="L1332" i="24"/>
  <c r="N1332" i="24" s="1"/>
  <c r="W1331" i="24"/>
  <c r="V1331" i="24"/>
  <c r="R1331" i="24"/>
  <c r="S1331" i="24" s="1"/>
  <c r="T1331" i="24" s="1"/>
  <c r="U1331" i="24" s="1"/>
  <c r="Q1331" i="24"/>
  <c r="M1331" i="24"/>
  <c r="L1331" i="24"/>
  <c r="N1331" i="24" s="1"/>
  <c r="W1330" i="24"/>
  <c r="V1330" i="24"/>
  <c r="R1330" i="24"/>
  <c r="S1330" i="24" s="1"/>
  <c r="T1330" i="24" s="1"/>
  <c r="U1330" i="24" s="1"/>
  <c r="Q1330" i="24"/>
  <c r="M1330" i="24"/>
  <c r="L1330" i="24"/>
  <c r="N1330" i="24" s="1"/>
  <c r="W1329" i="24"/>
  <c r="V1329" i="24"/>
  <c r="R1329" i="24"/>
  <c r="S1329" i="24" s="1"/>
  <c r="T1329" i="24" s="1"/>
  <c r="U1329" i="24" s="1"/>
  <c r="Q1329" i="24"/>
  <c r="M1329" i="24"/>
  <c r="L1329" i="24"/>
  <c r="N1329" i="24" s="1"/>
  <c r="W1328" i="24"/>
  <c r="V1328" i="24"/>
  <c r="R1328" i="24"/>
  <c r="S1328" i="24" s="1"/>
  <c r="T1328" i="24" s="1"/>
  <c r="U1328" i="24" s="1"/>
  <c r="Q1328" i="24"/>
  <c r="M1328" i="24"/>
  <c r="L1328" i="24"/>
  <c r="N1328" i="24" s="1"/>
  <c r="W1327" i="24"/>
  <c r="V1327" i="24"/>
  <c r="R1327" i="24"/>
  <c r="S1327" i="24" s="1"/>
  <c r="T1327" i="24" s="1"/>
  <c r="U1327" i="24" s="1"/>
  <c r="Q1327" i="24"/>
  <c r="M1327" i="24"/>
  <c r="L1327" i="24"/>
  <c r="N1327" i="24" s="1"/>
  <c r="W1326" i="24"/>
  <c r="V1326" i="24"/>
  <c r="R1326" i="24"/>
  <c r="S1326" i="24" s="1"/>
  <c r="T1326" i="24" s="1"/>
  <c r="U1326" i="24" s="1"/>
  <c r="Q1326" i="24"/>
  <c r="M1326" i="24"/>
  <c r="L1326" i="24"/>
  <c r="N1326" i="24" s="1"/>
  <c r="W1325" i="24"/>
  <c r="V1325" i="24"/>
  <c r="R1325" i="24"/>
  <c r="S1325" i="24" s="1"/>
  <c r="T1325" i="24" s="1"/>
  <c r="U1325" i="24" s="1"/>
  <c r="Q1325" i="24"/>
  <c r="M1325" i="24"/>
  <c r="L1325" i="24"/>
  <c r="N1325" i="24" s="1"/>
  <c r="W1324" i="24"/>
  <c r="V1324" i="24"/>
  <c r="R1324" i="24"/>
  <c r="S1324" i="24" s="1"/>
  <c r="T1324" i="24" s="1"/>
  <c r="U1324" i="24" s="1"/>
  <c r="Q1324" i="24"/>
  <c r="M1324" i="24"/>
  <c r="L1324" i="24"/>
  <c r="N1324" i="24" s="1"/>
  <c r="W1323" i="24"/>
  <c r="V1323" i="24"/>
  <c r="R1323" i="24"/>
  <c r="S1323" i="24" s="1"/>
  <c r="T1323" i="24" s="1"/>
  <c r="U1323" i="24" s="1"/>
  <c r="Q1323" i="24"/>
  <c r="M1323" i="24"/>
  <c r="L1323" i="24"/>
  <c r="N1323" i="24" s="1"/>
  <c r="W1322" i="24"/>
  <c r="V1322" i="24"/>
  <c r="R1322" i="24"/>
  <c r="S1322" i="24" s="1"/>
  <c r="T1322" i="24" s="1"/>
  <c r="U1322" i="24" s="1"/>
  <c r="Q1322" i="24"/>
  <c r="M1322" i="24"/>
  <c r="L1322" i="24"/>
  <c r="N1322" i="24" s="1"/>
  <c r="W1321" i="24"/>
  <c r="V1321" i="24"/>
  <c r="R1321" i="24"/>
  <c r="S1321" i="24" s="1"/>
  <c r="T1321" i="24" s="1"/>
  <c r="U1321" i="24" s="1"/>
  <c r="Q1321" i="24"/>
  <c r="M1321" i="24"/>
  <c r="L1321" i="24"/>
  <c r="N1321" i="24" s="1"/>
  <c r="W1320" i="24"/>
  <c r="V1320" i="24"/>
  <c r="R1320" i="24"/>
  <c r="S1320" i="24" s="1"/>
  <c r="T1320" i="24" s="1"/>
  <c r="U1320" i="24" s="1"/>
  <c r="Q1320" i="24"/>
  <c r="M1320" i="24"/>
  <c r="L1320" i="24"/>
  <c r="N1320" i="24" s="1"/>
  <c r="W1319" i="24"/>
  <c r="V1319" i="24"/>
  <c r="R1319" i="24"/>
  <c r="S1319" i="24" s="1"/>
  <c r="T1319" i="24" s="1"/>
  <c r="U1319" i="24" s="1"/>
  <c r="Q1319" i="24"/>
  <c r="M1319" i="24"/>
  <c r="L1319" i="24"/>
  <c r="N1319" i="24" s="1"/>
  <c r="W1318" i="24"/>
  <c r="V1318" i="24"/>
  <c r="R1318" i="24"/>
  <c r="S1318" i="24" s="1"/>
  <c r="T1318" i="24" s="1"/>
  <c r="U1318" i="24" s="1"/>
  <c r="Q1318" i="24"/>
  <c r="M1318" i="24"/>
  <c r="L1318" i="24"/>
  <c r="N1318" i="24" s="1"/>
  <c r="W1317" i="24"/>
  <c r="V1317" i="24"/>
  <c r="R1317" i="24"/>
  <c r="S1317" i="24" s="1"/>
  <c r="T1317" i="24" s="1"/>
  <c r="U1317" i="24" s="1"/>
  <c r="Q1317" i="24"/>
  <c r="M1317" i="24"/>
  <c r="L1317" i="24"/>
  <c r="N1317" i="24" s="1"/>
  <c r="W1316" i="24"/>
  <c r="V1316" i="24"/>
  <c r="R1316" i="24"/>
  <c r="S1316" i="24" s="1"/>
  <c r="T1316" i="24" s="1"/>
  <c r="U1316" i="24" s="1"/>
  <c r="Q1316" i="24"/>
  <c r="M1316" i="24"/>
  <c r="L1316" i="24"/>
  <c r="N1316" i="24" s="1"/>
  <c r="W1315" i="24"/>
  <c r="V1315" i="24"/>
  <c r="R1315" i="24"/>
  <c r="S1315" i="24" s="1"/>
  <c r="T1315" i="24" s="1"/>
  <c r="U1315" i="24" s="1"/>
  <c r="Q1315" i="24"/>
  <c r="M1315" i="24"/>
  <c r="L1315" i="24"/>
  <c r="N1315" i="24" s="1"/>
  <c r="W1314" i="24"/>
  <c r="V1314" i="24"/>
  <c r="R1314" i="24"/>
  <c r="S1314" i="24" s="1"/>
  <c r="T1314" i="24" s="1"/>
  <c r="U1314" i="24" s="1"/>
  <c r="Q1314" i="24"/>
  <c r="M1314" i="24"/>
  <c r="L1314" i="24"/>
  <c r="N1314" i="24" s="1"/>
  <c r="W1313" i="24"/>
  <c r="V1313" i="24"/>
  <c r="R1313" i="24"/>
  <c r="S1313" i="24" s="1"/>
  <c r="T1313" i="24" s="1"/>
  <c r="U1313" i="24" s="1"/>
  <c r="Q1313" i="24"/>
  <c r="M1313" i="24"/>
  <c r="L1313" i="24"/>
  <c r="N1313" i="24" s="1"/>
  <c r="W1312" i="24"/>
  <c r="V1312" i="24"/>
  <c r="R1312" i="24"/>
  <c r="S1312" i="24" s="1"/>
  <c r="T1312" i="24" s="1"/>
  <c r="U1312" i="24" s="1"/>
  <c r="Q1312" i="24"/>
  <c r="M1312" i="24"/>
  <c r="L1312" i="24"/>
  <c r="N1312" i="24" s="1"/>
  <c r="W1311" i="24"/>
  <c r="V1311" i="24"/>
  <c r="R1311" i="24"/>
  <c r="S1311" i="24" s="1"/>
  <c r="T1311" i="24" s="1"/>
  <c r="U1311" i="24" s="1"/>
  <c r="Q1311" i="24"/>
  <c r="M1311" i="24"/>
  <c r="L1311" i="24"/>
  <c r="N1311" i="24" s="1"/>
  <c r="W1310" i="24"/>
  <c r="V1310" i="24"/>
  <c r="R1310" i="24"/>
  <c r="S1310" i="24" s="1"/>
  <c r="T1310" i="24" s="1"/>
  <c r="U1310" i="24" s="1"/>
  <c r="Q1310" i="24"/>
  <c r="M1310" i="24"/>
  <c r="L1310" i="24"/>
  <c r="N1310" i="24" s="1"/>
  <c r="W1309" i="24"/>
  <c r="V1309" i="24"/>
  <c r="R1309" i="24"/>
  <c r="S1309" i="24" s="1"/>
  <c r="T1309" i="24" s="1"/>
  <c r="U1309" i="24" s="1"/>
  <c r="Q1309" i="24"/>
  <c r="M1309" i="24"/>
  <c r="L1309" i="24"/>
  <c r="N1309" i="24" s="1"/>
  <c r="W1308" i="24"/>
  <c r="V1308" i="24"/>
  <c r="R1308" i="24"/>
  <c r="S1308" i="24" s="1"/>
  <c r="T1308" i="24" s="1"/>
  <c r="U1308" i="24" s="1"/>
  <c r="Q1308" i="24"/>
  <c r="M1308" i="24"/>
  <c r="L1308" i="24"/>
  <c r="N1308" i="24" s="1"/>
  <c r="W1307" i="24"/>
  <c r="V1307" i="24"/>
  <c r="R1307" i="24"/>
  <c r="S1307" i="24" s="1"/>
  <c r="T1307" i="24" s="1"/>
  <c r="U1307" i="24" s="1"/>
  <c r="Q1307" i="24"/>
  <c r="M1307" i="24"/>
  <c r="L1307" i="24"/>
  <c r="N1307" i="24" s="1"/>
  <c r="W1306" i="24"/>
  <c r="V1306" i="24"/>
  <c r="R1306" i="24"/>
  <c r="S1306" i="24" s="1"/>
  <c r="T1306" i="24" s="1"/>
  <c r="U1306" i="24" s="1"/>
  <c r="Q1306" i="24"/>
  <c r="M1306" i="24"/>
  <c r="L1306" i="24"/>
  <c r="N1306" i="24" s="1"/>
  <c r="W1305" i="24"/>
  <c r="V1305" i="24"/>
  <c r="R1305" i="24"/>
  <c r="S1305" i="24" s="1"/>
  <c r="T1305" i="24" s="1"/>
  <c r="U1305" i="24" s="1"/>
  <c r="Q1305" i="24"/>
  <c r="M1305" i="24"/>
  <c r="L1305" i="24"/>
  <c r="N1305" i="24" s="1"/>
  <c r="W1304" i="24"/>
  <c r="V1304" i="24"/>
  <c r="R1304" i="24"/>
  <c r="S1304" i="24" s="1"/>
  <c r="T1304" i="24" s="1"/>
  <c r="U1304" i="24" s="1"/>
  <c r="Q1304" i="24"/>
  <c r="M1304" i="24"/>
  <c r="L1304" i="24"/>
  <c r="N1304" i="24" s="1"/>
  <c r="W1303" i="24"/>
  <c r="V1303" i="24"/>
  <c r="R1303" i="24"/>
  <c r="S1303" i="24" s="1"/>
  <c r="T1303" i="24" s="1"/>
  <c r="U1303" i="24" s="1"/>
  <c r="Q1303" i="24"/>
  <c r="M1303" i="24"/>
  <c r="L1303" i="24"/>
  <c r="N1303" i="24" s="1"/>
  <c r="W1302" i="24"/>
  <c r="V1302" i="24"/>
  <c r="R1302" i="24"/>
  <c r="S1302" i="24" s="1"/>
  <c r="T1302" i="24" s="1"/>
  <c r="U1302" i="24" s="1"/>
  <c r="Q1302" i="24"/>
  <c r="M1302" i="24"/>
  <c r="L1302" i="24"/>
  <c r="N1302" i="24" s="1"/>
  <c r="W1301" i="24"/>
  <c r="V1301" i="24"/>
  <c r="R1301" i="24"/>
  <c r="S1301" i="24" s="1"/>
  <c r="T1301" i="24" s="1"/>
  <c r="U1301" i="24" s="1"/>
  <c r="Q1301" i="24"/>
  <c r="M1301" i="24"/>
  <c r="L1301" i="24"/>
  <c r="N1301" i="24" s="1"/>
  <c r="W1300" i="24"/>
  <c r="V1300" i="24"/>
  <c r="R1300" i="24"/>
  <c r="S1300" i="24" s="1"/>
  <c r="T1300" i="24" s="1"/>
  <c r="U1300" i="24" s="1"/>
  <c r="Q1300" i="24"/>
  <c r="M1300" i="24"/>
  <c r="L1300" i="24"/>
  <c r="N1300" i="24" s="1"/>
  <c r="W1299" i="24"/>
  <c r="V1299" i="24"/>
  <c r="R1299" i="24"/>
  <c r="S1299" i="24" s="1"/>
  <c r="T1299" i="24" s="1"/>
  <c r="U1299" i="24" s="1"/>
  <c r="Q1299" i="24"/>
  <c r="M1299" i="24"/>
  <c r="L1299" i="24"/>
  <c r="N1299" i="24" s="1"/>
  <c r="W1298" i="24"/>
  <c r="V1298" i="24"/>
  <c r="R1298" i="24"/>
  <c r="S1298" i="24" s="1"/>
  <c r="T1298" i="24" s="1"/>
  <c r="U1298" i="24" s="1"/>
  <c r="Q1298" i="24"/>
  <c r="M1298" i="24"/>
  <c r="L1298" i="24"/>
  <c r="N1298" i="24" s="1"/>
  <c r="W1297" i="24"/>
  <c r="V1297" i="24"/>
  <c r="R1297" i="24"/>
  <c r="S1297" i="24" s="1"/>
  <c r="T1297" i="24" s="1"/>
  <c r="U1297" i="24" s="1"/>
  <c r="Q1297" i="24"/>
  <c r="M1297" i="24"/>
  <c r="L1297" i="24"/>
  <c r="N1297" i="24" s="1"/>
  <c r="W1296" i="24"/>
  <c r="V1296" i="24"/>
  <c r="R1296" i="24"/>
  <c r="S1296" i="24" s="1"/>
  <c r="T1296" i="24" s="1"/>
  <c r="U1296" i="24" s="1"/>
  <c r="Q1296" i="24"/>
  <c r="M1296" i="24"/>
  <c r="L1296" i="24"/>
  <c r="N1296" i="24" s="1"/>
  <c r="W1295" i="24"/>
  <c r="V1295" i="24"/>
  <c r="R1295" i="24"/>
  <c r="S1295" i="24" s="1"/>
  <c r="T1295" i="24" s="1"/>
  <c r="U1295" i="24" s="1"/>
  <c r="Q1295" i="24"/>
  <c r="M1295" i="24"/>
  <c r="L1295" i="24"/>
  <c r="N1295" i="24" s="1"/>
  <c r="W1294" i="24"/>
  <c r="V1294" i="24"/>
  <c r="R1294" i="24"/>
  <c r="S1294" i="24" s="1"/>
  <c r="T1294" i="24" s="1"/>
  <c r="U1294" i="24" s="1"/>
  <c r="Q1294" i="24"/>
  <c r="M1294" i="24"/>
  <c r="L1294" i="24"/>
  <c r="N1294" i="24" s="1"/>
  <c r="W1293" i="24"/>
  <c r="V1293" i="24"/>
  <c r="R1293" i="24"/>
  <c r="S1293" i="24" s="1"/>
  <c r="T1293" i="24" s="1"/>
  <c r="U1293" i="24" s="1"/>
  <c r="Q1293" i="24"/>
  <c r="M1293" i="24"/>
  <c r="L1293" i="24"/>
  <c r="N1293" i="24" s="1"/>
  <c r="W1292" i="24"/>
  <c r="V1292" i="24"/>
  <c r="R1292" i="24"/>
  <c r="S1292" i="24" s="1"/>
  <c r="T1292" i="24" s="1"/>
  <c r="U1292" i="24" s="1"/>
  <c r="Q1292" i="24"/>
  <c r="M1292" i="24"/>
  <c r="L1292" i="24"/>
  <c r="N1292" i="24" s="1"/>
  <c r="W1291" i="24"/>
  <c r="V1291" i="24"/>
  <c r="R1291" i="24"/>
  <c r="S1291" i="24" s="1"/>
  <c r="T1291" i="24" s="1"/>
  <c r="U1291" i="24" s="1"/>
  <c r="Q1291" i="24"/>
  <c r="M1291" i="24"/>
  <c r="L1291" i="24"/>
  <c r="N1291" i="24" s="1"/>
  <c r="W1290" i="24"/>
  <c r="V1290" i="24"/>
  <c r="R1290" i="24"/>
  <c r="S1290" i="24" s="1"/>
  <c r="T1290" i="24" s="1"/>
  <c r="U1290" i="24" s="1"/>
  <c r="Q1290" i="24"/>
  <c r="M1290" i="24"/>
  <c r="L1290" i="24"/>
  <c r="N1290" i="24" s="1"/>
  <c r="W1289" i="24"/>
  <c r="V1289" i="24"/>
  <c r="R1289" i="24"/>
  <c r="S1289" i="24" s="1"/>
  <c r="T1289" i="24" s="1"/>
  <c r="U1289" i="24" s="1"/>
  <c r="Q1289" i="24"/>
  <c r="M1289" i="24"/>
  <c r="L1289" i="24"/>
  <c r="N1289" i="24" s="1"/>
  <c r="W1288" i="24"/>
  <c r="V1288" i="24"/>
  <c r="R1288" i="24"/>
  <c r="S1288" i="24" s="1"/>
  <c r="T1288" i="24" s="1"/>
  <c r="U1288" i="24" s="1"/>
  <c r="Q1288" i="24"/>
  <c r="M1288" i="24"/>
  <c r="L1288" i="24"/>
  <c r="N1288" i="24" s="1"/>
  <c r="W1287" i="24"/>
  <c r="V1287" i="24"/>
  <c r="R1287" i="24"/>
  <c r="S1287" i="24" s="1"/>
  <c r="T1287" i="24" s="1"/>
  <c r="U1287" i="24" s="1"/>
  <c r="Q1287" i="24"/>
  <c r="M1287" i="24"/>
  <c r="L1287" i="24"/>
  <c r="N1287" i="24" s="1"/>
  <c r="W1286" i="24"/>
  <c r="V1286" i="24"/>
  <c r="R1286" i="24"/>
  <c r="S1286" i="24" s="1"/>
  <c r="T1286" i="24" s="1"/>
  <c r="U1286" i="24" s="1"/>
  <c r="Q1286" i="24"/>
  <c r="M1286" i="24"/>
  <c r="L1286" i="24"/>
  <c r="N1286" i="24" s="1"/>
  <c r="W1285" i="24"/>
  <c r="V1285" i="24"/>
  <c r="R1285" i="24"/>
  <c r="S1285" i="24" s="1"/>
  <c r="T1285" i="24" s="1"/>
  <c r="U1285" i="24" s="1"/>
  <c r="Q1285" i="24"/>
  <c r="M1285" i="24"/>
  <c r="L1285" i="24"/>
  <c r="N1285" i="24" s="1"/>
  <c r="W1284" i="24"/>
  <c r="V1284" i="24"/>
  <c r="R1284" i="24"/>
  <c r="S1284" i="24" s="1"/>
  <c r="T1284" i="24" s="1"/>
  <c r="U1284" i="24" s="1"/>
  <c r="Q1284" i="24"/>
  <c r="M1284" i="24"/>
  <c r="L1284" i="24"/>
  <c r="N1284" i="24" s="1"/>
  <c r="W1283" i="24"/>
  <c r="V1283" i="24"/>
  <c r="R1283" i="24"/>
  <c r="S1283" i="24" s="1"/>
  <c r="T1283" i="24" s="1"/>
  <c r="U1283" i="24" s="1"/>
  <c r="Q1283" i="24"/>
  <c r="M1283" i="24"/>
  <c r="L1283" i="24"/>
  <c r="N1283" i="24" s="1"/>
  <c r="W1282" i="24"/>
  <c r="V1282" i="24"/>
  <c r="R1282" i="24"/>
  <c r="S1282" i="24" s="1"/>
  <c r="T1282" i="24" s="1"/>
  <c r="U1282" i="24" s="1"/>
  <c r="Q1282" i="24"/>
  <c r="M1282" i="24"/>
  <c r="L1282" i="24"/>
  <c r="N1282" i="24" s="1"/>
  <c r="W1281" i="24"/>
  <c r="V1281" i="24"/>
  <c r="R1281" i="24"/>
  <c r="S1281" i="24" s="1"/>
  <c r="T1281" i="24" s="1"/>
  <c r="U1281" i="24" s="1"/>
  <c r="Q1281" i="24"/>
  <c r="M1281" i="24"/>
  <c r="L1281" i="24"/>
  <c r="N1281" i="24" s="1"/>
  <c r="W1280" i="24"/>
  <c r="V1280" i="24"/>
  <c r="R1280" i="24"/>
  <c r="S1280" i="24" s="1"/>
  <c r="T1280" i="24" s="1"/>
  <c r="U1280" i="24" s="1"/>
  <c r="Q1280" i="24"/>
  <c r="M1280" i="24"/>
  <c r="L1280" i="24"/>
  <c r="N1280" i="24" s="1"/>
  <c r="W1279" i="24"/>
  <c r="V1279" i="24"/>
  <c r="R1279" i="24"/>
  <c r="S1279" i="24" s="1"/>
  <c r="T1279" i="24" s="1"/>
  <c r="U1279" i="24" s="1"/>
  <c r="Q1279" i="24"/>
  <c r="M1279" i="24"/>
  <c r="L1279" i="24"/>
  <c r="N1279" i="24" s="1"/>
  <c r="W1278" i="24"/>
  <c r="V1278" i="24"/>
  <c r="R1278" i="24"/>
  <c r="S1278" i="24" s="1"/>
  <c r="T1278" i="24" s="1"/>
  <c r="U1278" i="24" s="1"/>
  <c r="Q1278" i="24"/>
  <c r="M1278" i="24"/>
  <c r="L1278" i="24"/>
  <c r="N1278" i="24" s="1"/>
  <c r="W1277" i="24"/>
  <c r="V1277" i="24"/>
  <c r="R1277" i="24"/>
  <c r="S1277" i="24" s="1"/>
  <c r="T1277" i="24" s="1"/>
  <c r="U1277" i="24" s="1"/>
  <c r="Q1277" i="24"/>
  <c r="M1277" i="24"/>
  <c r="L1277" i="24"/>
  <c r="N1277" i="24" s="1"/>
  <c r="W1276" i="24"/>
  <c r="V1276" i="24"/>
  <c r="R1276" i="24"/>
  <c r="S1276" i="24" s="1"/>
  <c r="T1276" i="24" s="1"/>
  <c r="U1276" i="24" s="1"/>
  <c r="Q1276" i="24"/>
  <c r="M1276" i="24"/>
  <c r="L1276" i="24"/>
  <c r="N1276" i="24" s="1"/>
  <c r="W1275" i="24"/>
  <c r="V1275" i="24"/>
  <c r="R1275" i="24"/>
  <c r="S1275" i="24" s="1"/>
  <c r="T1275" i="24" s="1"/>
  <c r="U1275" i="24" s="1"/>
  <c r="Q1275" i="24"/>
  <c r="M1275" i="24"/>
  <c r="L1275" i="24"/>
  <c r="N1275" i="24" s="1"/>
  <c r="W1274" i="24"/>
  <c r="V1274" i="24"/>
  <c r="R1274" i="24"/>
  <c r="S1274" i="24" s="1"/>
  <c r="T1274" i="24" s="1"/>
  <c r="U1274" i="24" s="1"/>
  <c r="Q1274" i="24"/>
  <c r="N1274" i="24"/>
  <c r="M1274" i="24"/>
  <c r="L1274" i="24"/>
  <c r="W1273" i="24"/>
  <c r="V1273" i="24"/>
  <c r="R1273" i="24"/>
  <c r="S1273" i="24" s="1"/>
  <c r="T1273" i="24" s="1"/>
  <c r="U1273" i="24" s="1"/>
  <c r="Q1273" i="24"/>
  <c r="M1273" i="24"/>
  <c r="L1273" i="24"/>
  <c r="N1273" i="24" s="1"/>
  <c r="W1272" i="24"/>
  <c r="V1272" i="24"/>
  <c r="R1272" i="24"/>
  <c r="S1272" i="24" s="1"/>
  <c r="T1272" i="24" s="1"/>
  <c r="U1272" i="24" s="1"/>
  <c r="Q1272" i="24"/>
  <c r="M1272" i="24"/>
  <c r="L1272" i="24"/>
  <c r="N1272" i="24" s="1"/>
  <c r="W1271" i="24"/>
  <c r="V1271" i="24"/>
  <c r="R1271" i="24"/>
  <c r="S1271" i="24" s="1"/>
  <c r="T1271" i="24" s="1"/>
  <c r="U1271" i="24" s="1"/>
  <c r="Q1271" i="24"/>
  <c r="M1271" i="24"/>
  <c r="L1271" i="24"/>
  <c r="N1271" i="24" s="1"/>
  <c r="W1270" i="24"/>
  <c r="V1270" i="24"/>
  <c r="R1270" i="24"/>
  <c r="S1270" i="24" s="1"/>
  <c r="T1270" i="24" s="1"/>
  <c r="U1270" i="24" s="1"/>
  <c r="Q1270" i="24"/>
  <c r="M1270" i="24"/>
  <c r="L1270" i="24"/>
  <c r="N1270" i="24" s="1"/>
  <c r="W1269" i="24"/>
  <c r="V1269" i="24"/>
  <c r="R1269" i="24"/>
  <c r="S1269" i="24" s="1"/>
  <c r="T1269" i="24" s="1"/>
  <c r="U1269" i="24" s="1"/>
  <c r="Q1269" i="24"/>
  <c r="M1269" i="24"/>
  <c r="L1269" i="24"/>
  <c r="N1269" i="24" s="1"/>
  <c r="W1268" i="24"/>
  <c r="V1268" i="24"/>
  <c r="R1268" i="24"/>
  <c r="S1268" i="24" s="1"/>
  <c r="T1268" i="24" s="1"/>
  <c r="U1268" i="24" s="1"/>
  <c r="Q1268" i="24"/>
  <c r="M1268" i="24"/>
  <c r="L1268" i="24"/>
  <c r="N1268" i="24" s="1"/>
  <c r="W1267" i="24"/>
  <c r="V1267" i="24"/>
  <c r="R1267" i="24"/>
  <c r="S1267" i="24" s="1"/>
  <c r="T1267" i="24" s="1"/>
  <c r="U1267" i="24" s="1"/>
  <c r="Q1267" i="24"/>
  <c r="M1267" i="24"/>
  <c r="L1267" i="24"/>
  <c r="N1267" i="24" s="1"/>
  <c r="W1266" i="24"/>
  <c r="V1266" i="24"/>
  <c r="R1266" i="24"/>
  <c r="S1266" i="24" s="1"/>
  <c r="T1266" i="24" s="1"/>
  <c r="U1266" i="24" s="1"/>
  <c r="Q1266" i="24"/>
  <c r="M1266" i="24"/>
  <c r="L1266" i="24"/>
  <c r="N1266" i="24" s="1"/>
  <c r="W1265" i="24"/>
  <c r="V1265" i="24"/>
  <c r="R1265" i="24"/>
  <c r="S1265" i="24" s="1"/>
  <c r="T1265" i="24" s="1"/>
  <c r="U1265" i="24" s="1"/>
  <c r="Q1265" i="24"/>
  <c r="M1265" i="24"/>
  <c r="L1265" i="24"/>
  <c r="N1265" i="24" s="1"/>
  <c r="W1264" i="24"/>
  <c r="V1264" i="24"/>
  <c r="R1264" i="24"/>
  <c r="S1264" i="24" s="1"/>
  <c r="T1264" i="24" s="1"/>
  <c r="U1264" i="24" s="1"/>
  <c r="Q1264" i="24"/>
  <c r="M1264" i="24"/>
  <c r="L1264" i="24"/>
  <c r="N1264" i="24" s="1"/>
  <c r="W1263" i="24"/>
  <c r="V1263" i="24"/>
  <c r="R1263" i="24"/>
  <c r="S1263" i="24" s="1"/>
  <c r="T1263" i="24" s="1"/>
  <c r="U1263" i="24" s="1"/>
  <c r="Q1263" i="24"/>
  <c r="M1263" i="24"/>
  <c r="L1263" i="24"/>
  <c r="N1263" i="24" s="1"/>
  <c r="W1262" i="24"/>
  <c r="V1262" i="24"/>
  <c r="R1262" i="24"/>
  <c r="S1262" i="24" s="1"/>
  <c r="T1262" i="24" s="1"/>
  <c r="U1262" i="24" s="1"/>
  <c r="Q1262" i="24"/>
  <c r="M1262" i="24"/>
  <c r="L1262" i="24"/>
  <c r="N1262" i="24" s="1"/>
  <c r="W1261" i="24"/>
  <c r="V1261" i="24"/>
  <c r="R1261" i="24"/>
  <c r="S1261" i="24" s="1"/>
  <c r="T1261" i="24" s="1"/>
  <c r="U1261" i="24" s="1"/>
  <c r="Q1261" i="24"/>
  <c r="M1261" i="24"/>
  <c r="L1261" i="24"/>
  <c r="N1261" i="24" s="1"/>
  <c r="W1260" i="24"/>
  <c r="V1260" i="24"/>
  <c r="R1260" i="24"/>
  <c r="S1260" i="24" s="1"/>
  <c r="T1260" i="24" s="1"/>
  <c r="U1260" i="24" s="1"/>
  <c r="Q1260" i="24"/>
  <c r="M1260" i="24"/>
  <c r="L1260" i="24"/>
  <c r="N1260" i="24" s="1"/>
  <c r="W1259" i="24"/>
  <c r="V1259" i="24"/>
  <c r="R1259" i="24"/>
  <c r="S1259" i="24" s="1"/>
  <c r="T1259" i="24" s="1"/>
  <c r="U1259" i="24" s="1"/>
  <c r="Q1259" i="24"/>
  <c r="M1259" i="24"/>
  <c r="L1259" i="24"/>
  <c r="N1259" i="24" s="1"/>
  <c r="W1258" i="24"/>
  <c r="V1258" i="24"/>
  <c r="R1258" i="24"/>
  <c r="S1258" i="24" s="1"/>
  <c r="T1258" i="24" s="1"/>
  <c r="U1258" i="24" s="1"/>
  <c r="Q1258" i="24"/>
  <c r="M1258" i="24"/>
  <c r="L1258" i="24"/>
  <c r="N1258" i="24" s="1"/>
  <c r="W1257" i="24"/>
  <c r="V1257" i="24"/>
  <c r="R1257" i="24"/>
  <c r="S1257" i="24" s="1"/>
  <c r="T1257" i="24" s="1"/>
  <c r="U1257" i="24" s="1"/>
  <c r="Q1257" i="24"/>
  <c r="M1257" i="24"/>
  <c r="L1257" i="24"/>
  <c r="N1257" i="24" s="1"/>
  <c r="W1256" i="24"/>
  <c r="V1256" i="24"/>
  <c r="R1256" i="24"/>
  <c r="S1256" i="24" s="1"/>
  <c r="T1256" i="24" s="1"/>
  <c r="U1256" i="24" s="1"/>
  <c r="Q1256" i="24"/>
  <c r="M1256" i="24"/>
  <c r="L1256" i="24"/>
  <c r="N1256" i="24" s="1"/>
  <c r="W1255" i="24"/>
  <c r="V1255" i="24"/>
  <c r="R1255" i="24"/>
  <c r="S1255" i="24" s="1"/>
  <c r="T1255" i="24" s="1"/>
  <c r="U1255" i="24" s="1"/>
  <c r="Q1255" i="24"/>
  <c r="M1255" i="24"/>
  <c r="L1255" i="24"/>
  <c r="N1255" i="24" s="1"/>
  <c r="W1254" i="24"/>
  <c r="V1254" i="24"/>
  <c r="R1254" i="24"/>
  <c r="S1254" i="24" s="1"/>
  <c r="T1254" i="24" s="1"/>
  <c r="U1254" i="24" s="1"/>
  <c r="Q1254" i="24"/>
  <c r="M1254" i="24"/>
  <c r="L1254" i="24"/>
  <c r="N1254" i="24" s="1"/>
  <c r="W1253" i="24"/>
  <c r="V1253" i="24"/>
  <c r="R1253" i="24"/>
  <c r="S1253" i="24" s="1"/>
  <c r="T1253" i="24" s="1"/>
  <c r="U1253" i="24" s="1"/>
  <c r="Q1253" i="24"/>
  <c r="M1253" i="24"/>
  <c r="L1253" i="24"/>
  <c r="N1253" i="24" s="1"/>
  <c r="W1252" i="24"/>
  <c r="V1252" i="24"/>
  <c r="R1252" i="24"/>
  <c r="S1252" i="24" s="1"/>
  <c r="T1252" i="24" s="1"/>
  <c r="U1252" i="24" s="1"/>
  <c r="Q1252" i="24"/>
  <c r="M1252" i="24"/>
  <c r="L1252" i="24"/>
  <c r="N1252" i="24" s="1"/>
  <c r="W1251" i="24"/>
  <c r="V1251" i="24"/>
  <c r="S1251" i="24"/>
  <c r="T1251" i="24" s="1"/>
  <c r="U1251" i="24" s="1"/>
  <c r="R1251" i="24"/>
  <c r="Q1251" i="24"/>
  <c r="M1251" i="24"/>
  <c r="L1251" i="24"/>
  <c r="N1251" i="24" s="1"/>
  <c r="W1250" i="24"/>
  <c r="V1250" i="24"/>
  <c r="R1250" i="24"/>
  <c r="S1250" i="24" s="1"/>
  <c r="T1250" i="24" s="1"/>
  <c r="U1250" i="24" s="1"/>
  <c r="Q1250" i="24"/>
  <c r="M1250" i="24"/>
  <c r="L1250" i="24"/>
  <c r="N1250" i="24" s="1"/>
  <c r="W1249" i="24"/>
  <c r="V1249" i="24"/>
  <c r="R1249" i="24"/>
  <c r="S1249" i="24" s="1"/>
  <c r="T1249" i="24" s="1"/>
  <c r="U1249" i="24" s="1"/>
  <c r="Q1249" i="24"/>
  <c r="M1249" i="24"/>
  <c r="L1249" i="24"/>
  <c r="N1249" i="24" s="1"/>
  <c r="W1248" i="24"/>
  <c r="V1248" i="24"/>
  <c r="R1248" i="24"/>
  <c r="S1248" i="24" s="1"/>
  <c r="T1248" i="24" s="1"/>
  <c r="U1248" i="24" s="1"/>
  <c r="Q1248" i="24"/>
  <c r="M1248" i="24"/>
  <c r="L1248" i="24"/>
  <c r="N1248" i="24" s="1"/>
  <c r="W1247" i="24"/>
  <c r="V1247" i="24"/>
  <c r="R1247" i="24"/>
  <c r="S1247" i="24" s="1"/>
  <c r="T1247" i="24" s="1"/>
  <c r="U1247" i="24" s="1"/>
  <c r="Q1247" i="24"/>
  <c r="M1247" i="24"/>
  <c r="L1247" i="24"/>
  <c r="N1247" i="24" s="1"/>
  <c r="W1246" i="24"/>
  <c r="V1246" i="24"/>
  <c r="R1246" i="24"/>
  <c r="S1246" i="24" s="1"/>
  <c r="T1246" i="24" s="1"/>
  <c r="U1246" i="24" s="1"/>
  <c r="Q1246" i="24"/>
  <c r="M1246" i="24"/>
  <c r="L1246" i="24"/>
  <c r="N1246" i="24" s="1"/>
  <c r="W1245" i="24"/>
  <c r="V1245" i="24"/>
  <c r="R1245" i="24"/>
  <c r="S1245" i="24" s="1"/>
  <c r="T1245" i="24" s="1"/>
  <c r="U1245" i="24" s="1"/>
  <c r="Q1245" i="24"/>
  <c r="M1245" i="24"/>
  <c r="L1245" i="24"/>
  <c r="N1245" i="24" s="1"/>
  <c r="W1244" i="24"/>
  <c r="V1244" i="24"/>
  <c r="R1244" i="24"/>
  <c r="S1244" i="24" s="1"/>
  <c r="T1244" i="24" s="1"/>
  <c r="U1244" i="24" s="1"/>
  <c r="Q1244" i="24"/>
  <c r="M1244" i="24"/>
  <c r="L1244" i="24"/>
  <c r="N1244" i="24" s="1"/>
  <c r="W1243" i="24"/>
  <c r="V1243" i="24"/>
  <c r="R1243" i="24"/>
  <c r="S1243" i="24" s="1"/>
  <c r="T1243" i="24" s="1"/>
  <c r="U1243" i="24" s="1"/>
  <c r="Q1243" i="24"/>
  <c r="M1243" i="24"/>
  <c r="L1243" i="24"/>
  <c r="N1243" i="24" s="1"/>
  <c r="W1242" i="24"/>
  <c r="V1242" i="24"/>
  <c r="R1242" i="24"/>
  <c r="S1242" i="24" s="1"/>
  <c r="T1242" i="24" s="1"/>
  <c r="U1242" i="24" s="1"/>
  <c r="Q1242" i="24"/>
  <c r="M1242" i="24"/>
  <c r="L1242" i="24"/>
  <c r="N1242" i="24" s="1"/>
  <c r="W1241" i="24"/>
  <c r="V1241" i="24"/>
  <c r="R1241" i="24"/>
  <c r="S1241" i="24" s="1"/>
  <c r="T1241" i="24" s="1"/>
  <c r="U1241" i="24" s="1"/>
  <c r="Q1241" i="24"/>
  <c r="M1241" i="24"/>
  <c r="L1241" i="24"/>
  <c r="N1241" i="24" s="1"/>
  <c r="W1240" i="24"/>
  <c r="V1240" i="24"/>
  <c r="R1240" i="24"/>
  <c r="S1240" i="24" s="1"/>
  <c r="T1240" i="24" s="1"/>
  <c r="U1240" i="24" s="1"/>
  <c r="Q1240" i="24"/>
  <c r="M1240" i="24"/>
  <c r="L1240" i="24"/>
  <c r="N1240" i="24" s="1"/>
  <c r="W1239" i="24"/>
  <c r="V1239" i="24"/>
  <c r="R1239" i="24"/>
  <c r="S1239" i="24" s="1"/>
  <c r="T1239" i="24" s="1"/>
  <c r="U1239" i="24" s="1"/>
  <c r="Q1239" i="24"/>
  <c r="M1239" i="24"/>
  <c r="L1239" i="24"/>
  <c r="N1239" i="24" s="1"/>
  <c r="W1238" i="24"/>
  <c r="V1238" i="24"/>
  <c r="R1238" i="24"/>
  <c r="S1238" i="24" s="1"/>
  <c r="T1238" i="24" s="1"/>
  <c r="U1238" i="24" s="1"/>
  <c r="Q1238" i="24"/>
  <c r="M1238" i="24"/>
  <c r="L1238" i="24"/>
  <c r="N1238" i="24" s="1"/>
  <c r="W1237" i="24"/>
  <c r="V1237" i="24"/>
  <c r="R1237" i="24"/>
  <c r="S1237" i="24" s="1"/>
  <c r="T1237" i="24" s="1"/>
  <c r="U1237" i="24" s="1"/>
  <c r="Q1237" i="24"/>
  <c r="M1237" i="24"/>
  <c r="L1237" i="24"/>
  <c r="N1237" i="24" s="1"/>
  <c r="W1236" i="24"/>
  <c r="V1236" i="24"/>
  <c r="R1236" i="24"/>
  <c r="S1236" i="24" s="1"/>
  <c r="T1236" i="24" s="1"/>
  <c r="U1236" i="24" s="1"/>
  <c r="Q1236" i="24"/>
  <c r="M1236" i="24"/>
  <c r="L1236" i="24"/>
  <c r="N1236" i="24" s="1"/>
  <c r="W1235" i="24"/>
  <c r="V1235" i="24"/>
  <c r="R1235" i="24"/>
  <c r="S1235" i="24" s="1"/>
  <c r="T1235" i="24" s="1"/>
  <c r="U1235" i="24" s="1"/>
  <c r="Q1235" i="24"/>
  <c r="M1235" i="24"/>
  <c r="L1235" i="24"/>
  <c r="N1235" i="24" s="1"/>
  <c r="W1234" i="24"/>
  <c r="V1234" i="24"/>
  <c r="R1234" i="24"/>
  <c r="S1234" i="24" s="1"/>
  <c r="T1234" i="24" s="1"/>
  <c r="U1234" i="24" s="1"/>
  <c r="Q1234" i="24"/>
  <c r="M1234" i="24"/>
  <c r="L1234" i="24"/>
  <c r="N1234" i="24" s="1"/>
  <c r="W1233" i="24"/>
  <c r="V1233" i="24"/>
  <c r="R1233" i="24"/>
  <c r="S1233" i="24" s="1"/>
  <c r="T1233" i="24" s="1"/>
  <c r="U1233" i="24" s="1"/>
  <c r="Q1233" i="24"/>
  <c r="M1233" i="24"/>
  <c r="L1233" i="24"/>
  <c r="N1233" i="24" s="1"/>
  <c r="W1232" i="24"/>
  <c r="V1232" i="24"/>
  <c r="R1232" i="24"/>
  <c r="S1232" i="24" s="1"/>
  <c r="T1232" i="24" s="1"/>
  <c r="U1232" i="24" s="1"/>
  <c r="Q1232" i="24"/>
  <c r="M1232" i="24"/>
  <c r="L1232" i="24"/>
  <c r="N1232" i="24" s="1"/>
  <c r="W1231" i="24"/>
  <c r="V1231" i="24"/>
  <c r="R1231" i="24"/>
  <c r="S1231" i="24" s="1"/>
  <c r="T1231" i="24" s="1"/>
  <c r="U1231" i="24" s="1"/>
  <c r="Q1231" i="24"/>
  <c r="M1231" i="24"/>
  <c r="L1231" i="24"/>
  <c r="N1231" i="24" s="1"/>
  <c r="W1230" i="24"/>
  <c r="V1230" i="24"/>
  <c r="R1230" i="24"/>
  <c r="S1230" i="24" s="1"/>
  <c r="T1230" i="24" s="1"/>
  <c r="U1230" i="24" s="1"/>
  <c r="Q1230" i="24"/>
  <c r="M1230" i="24"/>
  <c r="L1230" i="24"/>
  <c r="N1230" i="24" s="1"/>
  <c r="W1229" i="24"/>
  <c r="V1229" i="24"/>
  <c r="R1229" i="24"/>
  <c r="S1229" i="24" s="1"/>
  <c r="T1229" i="24" s="1"/>
  <c r="U1229" i="24" s="1"/>
  <c r="Q1229" i="24"/>
  <c r="M1229" i="24"/>
  <c r="L1229" i="24"/>
  <c r="N1229" i="24" s="1"/>
  <c r="W1228" i="24"/>
  <c r="V1228" i="24"/>
  <c r="R1228" i="24"/>
  <c r="S1228" i="24" s="1"/>
  <c r="T1228" i="24" s="1"/>
  <c r="U1228" i="24" s="1"/>
  <c r="Q1228" i="24"/>
  <c r="M1228" i="24"/>
  <c r="L1228" i="24"/>
  <c r="N1228" i="24" s="1"/>
  <c r="W1227" i="24"/>
  <c r="V1227" i="24"/>
  <c r="R1227" i="24"/>
  <c r="S1227" i="24" s="1"/>
  <c r="T1227" i="24" s="1"/>
  <c r="U1227" i="24" s="1"/>
  <c r="Q1227" i="24"/>
  <c r="M1227" i="24"/>
  <c r="L1227" i="24"/>
  <c r="N1227" i="24" s="1"/>
  <c r="W1226" i="24"/>
  <c r="V1226" i="24"/>
  <c r="R1226" i="24"/>
  <c r="S1226" i="24" s="1"/>
  <c r="T1226" i="24" s="1"/>
  <c r="U1226" i="24" s="1"/>
  <c r="Q1226" i="24"/>
  <c r="M1226" i="24"/>
  <c r="L1226" i="24"/>
  <c r="N1226" i="24" s="1"/>
  <c r="W1225" i="24"/>
  <c r="V1225" i="24"/>
  <c r="R1225" i="24"/>
  <c r="S1225" i="24" s="1"/>
  <c r="T1225" i="24" s="1"/>
  <c r="U1225" i="24" s="1"/>
  <c r="Q1225" i="24"/>
  <c r="M1225" i="24"/>
  <c r="L1225" i="24"/>
  <c r="N1225" i="24" s="1"/>
  <c r="W1224" i="24"/>
  <c r="V1224" i="24"/>
  <c r="R1224" i="24"/>
  <c r="S1224" i="24" s="1"/>
  <c r="T1224" i="24" s="1"/>
  <c r="U1224" i="24" s="1"/>
  <c r="Q1224" i="24"/>
  <c r="M1224" i="24"/>
  <c r="L1224" i="24"/>
  <c r="N1224" i="24" s="1"/>
  <c r="W1223" i="24"/>
  <c r="V1223" i="24"/>
  <c r="R1223" i="24"/>
  <c r="S1223" i="24" s="1"/>
  <c r="T1223" i="24" s="1"/>
  <c r="U1223" i="24" s="1"/>
  <c r="Q1223" i="24"/>
  <c r="M1223" i="24"/>
  <c r="L1223" i="24"/>
  <c r="N1223" i="24" s="1"/>
  <c r="W1222" i="24"/>
  <c r="V1222" i="24"/>
  <c r="R1222" i="24"/>
  <c r="S1222" i="24" s="1"/>
  <c r="T1222" i="24" s="1"/>
  <c r="U1222" i="24" s="1"/>
  <c r="Q1222" i="24"/>
  <c r="M1222" i="24"/>
  <c r="L1222" i="24"/>
  <c r="N1222" i="24" s="1"/>
  <c r="W1221" i="24"/>
  <c r="V1221" i="24"/>
  <c r="R1221" i="24"/>
  <c r="S1221" i="24" s="1"/>
  <c r="T1221" i="24" s="1"/>
  <c r="U1221" i="24" s="1"/>
  <c r="Q1221" i="24"/>
  <c r="M1221" i="24"/>
  <c r="L1221" i="24"/>
  <c r="N1221" i="24" s="1"/>
  <c r="W1220" i="24"/>
  <c r="V1220" i="24"/>
  <c r="R1220" i="24"/>
  <c r="S1220" i="24" s="1"/>
  <c r="T1220" i="24" s="1"/>
  <c r="U1220" i="24" s="1"/>
  <c r="Q1220" i="24"/>
  <c r="M1220" i="24"/>
  <c r="L1220" i="24"/>
  <c r="N1220" i="24" s="1"/>
  <c r="W1219" i="24"/>
  <c r="V1219" i="24"/>
  <c r="R1219" i="24"/>
  <c r="S1219" i="24" s="1"/>
  <c r="T1219" i="24" s="1"/>
  <c r="U1219" i="24" s="1"/>
  <c r="Q1219" i="24"/>
  <c r="M1219" i="24"/>
  <c r="L1219" i="24"/>
  <c r="N1219" i="24" s="1"/>
  <c r="W1218" i="24"/>
  <c r="V1218" i="24"/>
  <c r="R1218" i="24"/>
  <c r="S1218" i="24" s="1"/>
  <c r="T1218" i="24" s="1"/>
  <c r="U1218" i="24" s="1"/>
  <c r="Q1218" i="24"/>
  <c r="M1218" i="24"/>
  <c r="L1218" i="24"/>
  <c r="N1218" i="24" s="1"/>
  <c r="W1217" i="24"/>
  <c r="V1217" i="24"/>
  <c r="R1217" i="24"/>
  <c r="S1217" i="24" s="1"/>
  <c r="T1217" i="24" s="1"/>
  <c r="U1217" i="24" s="1"/>
  <c r="Q1217" i="24"/>
  <c r="M1217" i="24"/>
  <c r="L1217" i="24"/>
  <c r="N1217" i="24" s="1"/>
  <c r="W1216" i="24"/>
  <c r="V1216" i="24"/>
  <c r="R1216" i="24"/>
  <c r="S1216" i="24" s="1"/>
  <c r="T1216" i="24" s="1"/>
  <c r="U1216" i="24" s="1"/>
  <c r="Q1216" i="24"/>
  <c r="M1216" i="24"/>
  <c r="L1216" i="24"/>
  <c r="N1216" i="24" s="1"/>
  <c r="W1215" i="24"/>
  <c r="V1215" i="24"/>
  <c r="R1215" i="24"/>
  <c r="S1215" i="24" s="1"/>
  <c r="T1215" i="24" s="1"/>
  <c r="U1215" i="24" s="1"/>
  <c r="Q1215" i="24"/>
  <c r="M1215" i="24"/>
  <c r="L1215" i="24"/>
  <c r="N1215" i="24" s="1"/>
  <c r="W1214" i="24"/>
  <c r="V1214" i="24"/>
  <c r="R1214" i="24"/>
  <c r="S1214" i="24" s="1"/>
  <c r="T1214" i="24" s="1"/>
  <c r="U1214" i="24" s="1"/>
  <c r="Q1214" i="24"/>
  <c r="M1214" i="24"/>
  <c r="L1214" i="24"/>
  <c r="N1214" i="24" s="1"/>
  <c r="W1213" i="24"/>
  <c r="V1213" i="24"/>
  <c r="R1213" i="24"/>
  <c r="S1213" i="24" s="1"/>
  <c r="T1213" i="24" s="1"/>
  <c r="U1213" i="24" s="1"/>
  <c r="Q1213" i="24"/>
  <c r="M1213" i="24"/>
  <c r="L1213" i="24"/>
  <c r="N1213" i="24" s="1"/>
  <c r="W1212" i="24"/>
  <c r="V1212" i="24"/>
  <c r="R1212" i="24"/>
  <c r="S1212" i="24" s="1"/>
  <c r="T1212" i="24" s="1"/>
  <c r="U1212" i="24" s="1"/>
  <c r="Q1212" i="24"/>
  <c r="M1212" i="24"/>
  <c r="L1212" i="24"/>
  <c r="N1212" i="24" s="1"/>
  <c r="W1211" i="24"/>
  <c r="V1211" i="24"/>
  <c r="R1211" i="24"/>
  <c r="S1211" i="24" s="1"/>
  <c r="T1211" i="24" s="1"/>
  <c r="U1211" i="24" s="1"/>
  <c r="Q1211" i="24"/>
  <c r="M1211" i="24"/>
  <c r="L1211" i="24"/>
  <c r="N1211" i="24" s="1"/>
  <c r="W1210" i="24"/>
  <c r="V1210" i="24"/>
  <c r="R1210" i="24"/>
  <c r="S1210" i="24" s="1"/>
  <c r="T1210" i="24" s="1"/>
  <c r="U1210" i="24" s="1"/>
  <c r="Q1210" i="24"/>
  <c r="M1210" i="24"/>
  <c r="L1210" i="24"/>
  <c r="N1210" i="24" s="1"/>
  <c r="W1209" i="24"/>
  <c r="V1209" i="24"/>
  <c r="R1209" i="24"/>
  <c r="S1209" i="24" s="1"/>
  <c r="T1209" i="24" s="1"/>
  <c r="U1209" i="24" s="1"/>
  <c r="Q1209" i="24"/>
  <c r="M1209" i="24"/>
  <c r="L1209" i="24"/>
  <c r="N1209" i="24" s="1"/>
  <c r="W1208" i="24"/>
  <c r="V1208" i="24"/>
  <c r="R1208" i="24"/>
  <c r="S1208" i="24" s="1"/>
  <c r="T1208" i="24" s="1"/>
  <c r="U1208" i="24" s="1"/>
  <c r="Q1208" i="24"/>
  <c r="M1208" i="24"/>
  <c r="L1208" i="24"/>
  <c r="N1208" i="24" s="1"/>
  <c r="W1207" i="24"/>
  <c r="V1207" i="24"/>
  <c r="R1207" i="24"/>
  <c r="S1207" i="24" s="1"/>
  <c r="T1207" i="24" s="1"/>
  <c r="U1207" i="24" s="1"/>
  <c r="Q1207" i="24"/>
  <c r="M1207" i="24"/>
  <c r="L1207" i="24"/>
  <c r="N1207" i="24" s="1"/>
  <c r="W1206" i="24"/>
  <c r="V1206" i="24"/>
  <c r="R1206" i="24"/>
  <c r="S1206" i="24" s="1"/>
  <c r="T1206" i="24" s="1"/>
  <c r="U1206" i="24" s="1"/>
  <c r="Q1206" i="24"/>
  <c r="M1206" i="24"/>
  <c r="L1206" i="24"/>
  <c r="N1206" i="24" s="1"/>
  <c r="W1205" i="24"/>
  <c r="V1205" i="24"/>
  <c r="R1205" i="24"/>
  <c r="S1205" i="24" s="1"/>
  <c r="T1205" i="24" s="1"/>
  <c r="U1205" i="24" s="1"/>
  <c r="Q1205" i="24"/>
  <c r="M1205" i="24"/>
  <c r="L1205" i="24"/>
  <c r="N1205" i="24" s="1"/>
  <c r="W1204" i="24"/>
  <c r="V1204" i="24"/>
  <c r="R1204" i="24"/>
  <c r="S1204" i="24" s="1"/>
  <c r="T1204" i="24" s="1"/>
  <c r="U1204" i="24" s="1"/>
  <c r="Q1204" i="24"/>
  <c r="M1204" i="24"/>
  <c r="L1204" i="24"/>
  <c r="N1204" i="24" s="1"/>
  <c r="W1203" i="24"/>
  <c r="V1203" i="24"/>
  <c r="R1203" i="24"/>
  <c r="S1203" i="24" s="1"/>
  <c r="T1203" i="24" s="1"/>
  <c r="U1203" i="24" s="1"/>
  <c r="Q1203" i="24"/>
  <c r="M1203" i="24"/>
  <c r="L1203" i="24"/>
  <c r="N1203" i="24" s="1"/>
  <c r="W1202" i="24"/>
  <c r="V1202" i="24"/>
  <c r="R1202" i="24"/>
  <c r="S1202" i="24" s="1"/>
  <c r="T1202" i="24" s="1"/>
  <c r="U1202" i="24" s="1"/>
  <c r="Q1202" i="24"/>
  <c r="M1202" i="24"/>
  <c r="L1202" i="24"/>
  <c r="N1202" i="24" s="1"/>
  <c r="W1201" i="24"/>
  <c r="V1201" i="24"/>
  <c r="R1201" i="24"/>
  <c r="S1201" i="24" s="1"/>
  <c r="T1201" i="24" s="1"/>
  <c r="U1201" i="24" s="1"/>
  <c r="Q1201" i="24"/>
  <c r="M1201" i="24"/>
  <c r="L1201" i="24"/>
  <c r="N1201" i="24" s="1"/>
  <c r="W1200" i="24"/>
  <c r="V1200" i="24"/>
  <c r="R1200" i="24"/>
  <c r="S1200" i="24" s="1"/>
  <c r="T1200" i="24" s="1"/>
  <c r="U1200" i="24" s="1"/>
  <c r="Q1200" i="24"/>
  <c r="M1200" i="24"/>
  <c r="L1200" i="24"/>
  <c r="N1200" i="24" s="1"/>
  <c r="W1199" i="24"/>
  <c r="V1199" i="24"/>
  <c r="R1199" i="24"/>
  <c r="S1199" i="24" s="1"/>
  <c r="T1199" i="24" s="1"/>
  <c r="U1199" i="24" s="1"/>
  <c r="Q1199" i="24"/>
  <c r="M1199" i="24"/>
  <c r="L1199" i="24"/>
  <c r="N1199" i="24" s="1"/>
  <c r="W1198" i="24"/>
  <c r="V1198" i="24"/>
  <c r="R1198" i="24"/>
  <c r="S1198" i="24" s="1"/>
  <c r="T1198" i="24" s="1"/>
  <c r="U1198" i="24" s="1"/>
  <c r="Q1198" i="24"/>
  <c r="M1198" i="24"/>
  <c r="L1198" i="24"/>
  <c r="N1198" i="24" s="1"/>
  <c r="W1197" i="24"/>
  <c r="V1197" i="24"/>
  <c r="R1197" i="24"/>
  <c r="S1197" i="24" s="1"/>
  <c r="T1197" i="24" s="1"/>
  <c r="U1197" i="24" s="1"/>
  <c r="Q1197" i="24"/>
  <c r="M1197" i="24"/>
  <c r="L1197" i="24"/>
  <c r="N1197" i="24" s="1"/>
  <c r="W1196" i="24"/>
  <c r="V1196" i="24"/>
  <c r="R1196" i="24"/>
  <c r="S1196" i="24" s="1"/>
  <c r="T1196" i="24" s="1"/>
  <c r="U1196" i="24" s="1"/>
  <c r="Q1196" i="24"/>
  <c r="M1196" i="24"/>
  <c r="L1196" i="24"/>
  <c r="N1196" i="24" s="1"/>
  <c r="W1195" i="24"/>
  <c r="V1195" i="24"/>
  <c r="R1195" i="24"/>
  <c r="S1195" i="24" s="1"/>
  <c r="T1195" i="24" s="1"/>
  <c r="U1195" i="24" s="1"/>
  <c r="Q1195" i="24"/>
  <c r="M1195" i="24"/>
  <c r="L1195" i="24"/>
  <c r="N1195" i="24" s="1"/>
  <c r="W1194" i="24"/>
  <c r="V1194" i="24"/>
  <c r="R1194" i="24"/>
  <c r="S1194" i="24" s="1"/>
  <c r="T1194" i="24" s="1"/>
  <c r="U1194" i="24" s="1"/>
  <c r="Q1194" i="24"/>
  <c r="M1194" i="24"/>
  <c r="L1194" i="24"/>
  <c r="N1194" i="24" s="1"/>
  <c r="W1193" i="24"/>
  <c r="V1193" i="24"/>
  <c r="R1193" i="24"/>
  <c r="S1193" i="24" s="1"/>
  <c r="T1193" i="24" s="1"/>
  <c r="U1193" i="24" s="1"/>
  <c r="Q1193" i="24"/>
  <c r="M1193" i="24"/>
  <c r="L1193" i="24"/>
  <c r="N1193" i="24" s="1"/>
  <c r="W1192" i="24"/>
  <c r="V1192" i="24"/>
  <c r="R1192" i="24"/>
  <c r="S1192" i="24" s="1"/>
  <c r="T1192" i="24" s="1"/>
  <c r="U1192" i="24" s="1"/>
  <c r="Q1192" i="24"/>
  <c r="M1192" i="24"/>
  <c r="L1192" i="24"/>
  <c r="N1192" i="24" s="1"/>
  <c r="W1191" i="24"/>
  <c r="V1191" i="24"/>
  <c r="R1191" i="24"/>
  <c r="S1191" i="24" s="1"/>
  <c r="T1191" i="24" s="1"/>
  <c r="U1191" i="24" s="1"/>
  <c r="Q1191" i="24"/>
  <c r="M1191" i="24"/>
  <c r="L1191" i="24"/>
  <c r="N1191" i="24" s="1"/>
  <c r="W1190" i="24"/>
  <c r="V1190" i="24"/>
  <c r="R1190" i="24"/>
  <c r="S1190" i="24" s="1"/>
  <c r="T1190" i="24" s="1"/>
  <c r="U1190" i="24" s="1"/>
  <c r="Q1190" i="24"/>
  <c r="M1190" i="24"/>
  <c r="L1190" i="24"/>
  <c r="N1190" i="24" s="1"/>
  <c r="W1189" i="24"/>
  <c r="V1189" i="24"/>
  <c r="R1189" i="24"/>
  <c r="S1189" i="24" s="1"/>
  <c r="T1189" i="24" s="1"/>
  <c r="U1189" i="24" s="1"/>
  <c r="Q1189" i="24"/>
  <c r="M1189" i="24"/>
  <c r="L1189" i="24"/>
  <c r="N1189" i="24" s="1"/>
  <c r="W1188" i="24"/>
  <c r="V1188" i="24"/>
  <c r="R1188" i="24"/>
  <c r="S1188" i="24" s="1"/>
  <c r="T1188" i="24" s="1"/>
  <c r="U1188" i="24" s="1"/>
  <c r="Q1188" i="24"/>
  <c r="M1188" i="24"/>
  <c r="L1188" i="24"/>
  <c r="N1188" i="24" s="1"/>
  <c r="W1187" i="24"/>
  <c r="V1187" i="24"/>
  <c r="R1187" i="24"/>
  <c r="S1187" i="24" s="1"/>
  <c r="T1187" i="24" s="1"/>
  <c r="U1187" i="24" s="1"/>
  <c r="Q1187" i="24"/>
  <c r="M1187" i="24"/>
  <c r="L1187" i="24"/>
  <c r="N1187" i="24" s="1"/>
  <c r="W1186" i="24"/>
  <c r="V1186" i="24"/>
  <c r="R1186" i="24"/>
  <c r="S1186" i="24" s="1"/>
  <c r="T1186" i="24" s="1"/>
  <c r="U1186" i="24" s="1"/>
  <c r="Q1186" i="24"/>
  <c r="M1186" i="24"/>
  <c r="L1186" i="24"/>
  <c r="N1186" i="24" s="1"/>
  <c r="W1185" i="24"/>
  <c r="V1185" i="24"/>
  <c r="R1185" i="24"/>
  <c r="S1185" i="24" s="1"/>
  <c r="T1185" i="24" s="1"/>
  <c r="U1185" i="24" s="1"/>
  <c r="Q1185" i="24"/>
  <c r="M1185" i="24"/>
  <c r="L1185" i="24"/>
  <c r="N1185" i="24" s="1"/>
  <c r="W1184" i="24"/>
  <c r="V1184" i="24"/>
  <c r="R1184" i="24"/>
  <c r="S1184" i="24" s="1"/>
  <c r="T1184" i="24" s="1"/>
  <c r="U1184" i="24" s="1"/>
  <c r="Q1184" i="24"/>
  <c r="M1184" i="24"/>
  <c r="L1184" i="24"/>
  <c r="N1184" i="24" s="1"/>
  <c r="W1183" i="24"/>
  <c r="V1183" i="24"/>
  <c r="R1183" i="24"/>
  <c r="S1183" i="24" s="1"/>
  <c r="T1183" i="24" s="1"/>
  <c r="U1183" i="24" s="1"/>
  <c r="Q1183" i="24"/>
  <c r="M1183" i="24"/>
  <c r="L1183" i="24"/>
  <c r="N1183" i="24" s="1"/>
  <c r="W1182" i="24"/>
  <c r="V1182" i="24"/>
  <c r="R1182" i="24"/>
  <c r="S1182" i="24" s="1"/>
  <c r="T1182" i="24" s="1"/>
  <c r="U1182" i="24" s="1"/>
  <c r="Q1182" i="24"/>
  <c r="M1182" i="24"/>
  <c r="L1182" i="24"/>
  <c r="N1182" i="24" s="1"/>
  <c r="W1181" i="24"/>
  <c r="V1181" i="24"/>
  <c r="R1181" i="24"/>
  <c r="S1181" i="24" s="1"/>
  <c r="T1181" i="24" s="1"/>
  <c r="U1181" i="24" s="1"/>
  <c r="Q1181" i="24"/>
  <c r="M1181" i="24"/>
  <c r="L1181" i="24"/>
  <c r="N1181" i="24" s="1"/>
  <c r="W1180" i="24"/>
  <c r="V1180" i="24"/>
  <c r="R1180" i="24"/>
  <c r="S1180" i="24" s="1"/>
  <c r="T1180" i="24" s="1"/>
  <c r="U1180" i="24" s="1"/>
  <c r="Q1180" i="24"/>
  <c r="M1180" i="24"/>
  <c r="L1180" i="24"/>
  <c r="N1180" i="24" s="1"/>
  <c r="W1179" i="24"/>
  <c r="V1179" i="24"/>
  <c r="R1179" i="24"/>
  <c r="S1179" i="24" s="1"/>
  <c r="T1179" i="24" s="1"/>
  <c r="U1179" i="24" s="1"/>
  <c r="Q1179" i="24"/>
  <c r="M1179" i="24"/>
  <c r="L1179" i="24"/>
  <c r="N1179" i="24" s="1"/>
  <c r="W1178" i="24"/>
  <c r="V1178" i="24"/>
  <c r="R1178" i="24"/>
  <c r="S1178" i="24" s="1"/>
  <c r="T1178" i="24" s="1"/>
  <c r="U1178" i="24" s="1"/>
  <c r="Q1178" i="24"/>
  <c r="M1178" i="24"/>
  <c r="L1178" i="24"/>
  <c r="N1178" i="24" s="1"/>
  <c r="W1177" i="24"/>
  <c r="V1177" i="24"/>
  <c r="R1177" i="24"/>
  <c r="S1177" i="24" s="1"/>
  <c r="T1177" i="24" s="1"/>
  <c r="U1177" i="24" s="1"/>
  <c r="Q1177" i="24"/>
  <c r="M1177" i="24"/>
  <c r="L1177" i="24"/>
  <c r="N1177" i="24" s="1"/>
  <c r="W1176" i="24"/>
  <c r="V1176" i="24"/>
  <c r="R1176" i="24"/>
  <c r="S1176" i="24" s="1"/>
  <c r="T1176" i="24" s="1"/>
  <c r="U1176" i="24" s="1"/>
  <c r="Q1176" i="24"/>
  <c r="M1176" i="24"/>
  <c r="L1176" i="24"/>
  <c r="N1176" i="24" s="1"/>
  <c r="W1175" i="24"/>
  <c r="V1175" i="24"/>
  <c r="R1175" i="24"/>
  <c r="S1175" i="24" s="1"/>
  <c r="T1175" i="24" s="1"/>
  <c r="U1175" i="24" s="1"/>
  <c r="Q1175" i="24"/>
  <c r="M1175" i="24"/>
  <c r="L1175" i="24"/>
  <c r="N1175" i="24" s="1"/>
  <c r="W1174" i="24"/>
  <c r="V1174" i="24"/>
  <c r="R1174" i="24"/>
  <c r="S1174" i="24" s="1"/>
  <c r="T1174" i="24" s="1"/>
  <c r="U1174" i="24" s="1"/>
  <c r="Q1174" i="24"/>
  <c r="M1174" i="24"/>
  <c r="L1174" i="24"/>
  <c r="N1174" i="24" s="1"/>
  <c r="W1173" i="24"/>
  <c r="V1173" i="24"/>
  <c r="R1173" i="24"/>
  <c r="S1173" i="24" s="1"/>
  <c r="T1173" i="24" s="1"/>
  <c r="U1173" i="24" s="1"/>
  <c r="Q1173" i="24"/>
  <c r="M1173" i="24"/>
  <c r="L1173" i="24"/>
  <c r="N1173" i="24" s="1"/>
  <c r="W1172" i="24"/>
  <c r="V1172" i="24"/>
  <c r="R1172" i="24"/>
  <c r="S1172" i="24" s="1"/>
  <c r="T1172" i="24" s="1"/>
  <c r="U1172" i="24" s="1"/>
  <c r="Q1172" i="24"/>
  <c r="M1172" i="24"/>
  <c r="L1172" i="24"/>
  <c r="N1172" i="24" s="1"/>
  <c r="W1171" i="24"/>
  <c r="V1171" i="24"/>
  <c r="R1171" i="24"/>
  <c r="S1171" i="24" s="1"/>
  <c r="T1171" i="24" s="1"/>
  <c r="U1171" i="24" s="1"/>
  <c r="Q1171" i="24"/>
  <c r="M1171" i="24"/>
  <c r="L1171" i="24"/>
  <c r="N1171" i="24" s="1"/>
  <c r="W1170" i="24"/>
  <c r="V1170" i="24"/>
  <c r="R1170" i="24"/>
  <c r="S1170" i="24" s="1"/>
  <c r="T1170" i="24" s="1"/>
  <c r="U1170" i="24" s="1"/>
  <c r="Q1170" i="24"/>
  <c r="M1170" i="24"/>
  <c r="L1170" i="24"/>
  <c r="N1170" i="24" s="1"/>
  <c r="W1169" i="24"/>
  <c r="V1169" i="24"/>
  <c r="S1169" i="24"/>
  <c r="T1169" i="24" s="1"/>
  <c r="U1169" i="24" s="1"/>
  <c r="R1169" i="24"/>
  <c r="Q1169" i="24"/>
  <c r="M1169" i="24"/>
  <c r="L1169" i="24"/>
  <c r="N1169" i="24" s="1"/>
  <c r="W1168" i="24"/>
  <c r="V1168" i="24"/>
  <c r="R1168" i="24"/>
  <c r="S1168" i="24" s="1"/>
  <c r="T1168" i="24" s="1"/>
  <c r="U1168" i="24" s="1"/>
  <c r="Q1168" i="24"/>
  <c r="M1168" i="24"/>
  <c r="L1168" i="24"/>
  <c r="N1168" i="24" s="1"/>
  <c r="W1167" i="24"/>
  <c r="V1167" i="24"/>
  <c r="R1167" i="24"/>
  <c r="S1167" i="24" s="1"/>
  <c r="T1167" i="24" s="1"/>
  <c r="U1167" i="24" s="1"/>
  <c r="Q1167" i="24"/>
  <c r="M1167" i="24"/>
  <c r="L1167" i="24"/>
  <c r="N1167" i="24" s="1"/>
  <c r="W1166" i="24"/>
  <c r="V1166" i="24"/>
  <c r="R1166" i="24"/>
  <c r="S1166" i="24" s="1"/>
  <c r="T1166" i="24" s="1"/>
  <c r="U1166" i="24" s="1"/>
  <c r="Q1166" i="24"/>
  <c r="M1166" i="24"/>
  <c r="L1166" i="24"/>
  <c r="N1166" i="24" s="1"/>
  <c r="W1165" i="24"/>
  <c r="V1165" i="24"/>
  <c r="R1165" i="24"/>
  <c r="S1165" i="24" s="1"/>
  <c r="T1165" i="24" s="1"/>
  <c r="U1165" i="24" s="1"/>
  <c r="Q1165" i="24"/>
  <c r="M1165" i="24"/>
  <c r="L1165" i="24"/>
  <c r="N1165" i="24" s="1"/>
  <c r="W1164" i="24"/>
  <c r="V1164" i="24"/>
  <c r="R1164" i="24"/>
  <c r="S1164" i="24" s="1"/>
  <c r="T1164" i="24" s="1"/>
  <c r="U1164" i="24" s="1"/>
  <c r="Q1164" i="24"/>
  <c r="M1164" i="24"/>
  <c r="L1164" i="24"/>
  <c r="N1164" i="24" s="1"/>
  <c r="W1163" i="24"/>
  <c r="V1163" i="24"/>
  <c r="R1163" i="24"/>
  <c r="S1163" i="24" s="1"/>
  <c r="T1163" i="24" s="1"/>
  <c r="U1163" i="24" s="1"/>
  <c r="Q1163" i="24"/>
  <c r="M1163" i="24"/>
  <c r="L1163" i="24"/>
  <c r="N1163" i="24" s="1"/>
  <c r="W1162" i="24"/>
  <c r="V1162" i="24"/>
  <c r="R1162" i="24"/>
  <c r="S1162" i="24" s="1"/>
  <c r="T1162" i="24" s="1"/>
  <c r="U1162" i="24" s="1"/>
  <c r="Q1162" i="24"/>
  <c r="M1162" i="24"/>
  <c r="L1162" i="24"/>
  <c r="N1162" i="24" s="1"/>
  <c r="W1161" i="24"/>
  <c r="V1161" i="24"/>
  <c r="R1161" i="24"/>
  <c r="S1161" i="24" s="1"/>
  <c r="T1161" i="24" s="1"/>
  <c r="U1161" i="24" s="1"/>
  <c r="Q1161" i="24"/>
  <c r="M1161" i="24"/>
  <c r="L1161" i="24"/>
  <c r="N1161" i="24" s="1"/>
  <c r="W1160" i="24"/>
  <c r="V1160" i="24"/>
  <c r="R1160" i="24"/>
  <c r="S1160" i="24" s="1"/>
  <c r="T1160" i="24" s="1"/>
  <c r="U1160" i="24" s="1"/>
  <c r="Q1160" i="24"/>
  <c r="M1160" i="24"/>
  <c r="L1160" i="24"/>
  <c r="N1160" i="24" s="1"/>
  <c r="W1159" i="24"/>
  <c r="V1159" i="24"/>
  <c r="R1159" i="24"/>
  <c r="S1159" i="24" s="1"/>
  <c r="T1159" i="24" s="1"/>
  <c r="U1159" i="24" s="1"/>
  <c r="Q1159" i="24"/>
  <c r="M1159" i="24"/>
  <c r="L1159" i="24"/>
  <c r="N1159" i="24" s="1"/>
  <c r="W1158" i="24"/>
  <c r="V1158" i="24"/>
  <c r="R1158" i="24"/>
  <c r="S1158" i="24" s="1"/>
  <c r="T1158" i="24" s="1"/>
  <c r="U1158" i="24" s="1"/>
  <c r="Q1158" i="24"/>
  <c r="M1158" i="24"/>
  <c r="L1158" i="24"/>
  <c r="N1158" i="24" s="1"/>
  <c r="W1157" i="24"/>
  <c r="V1157" i="24"/>
  <c r="R1157" i="24"/>
  <c r="S1157" i="24" s="1"/>
  <c r="T1157" i="24" s="1"/>
  <c r="U1157" i="24" s="1"/>
  <c r="Q1157" i="24"/>
  <c r="M1157" i="24"/>
  <c r="L1157" i="24"/>
  <c r="N1157" i="24" s="1"/>
  <c r="W1156" i="24"/>
  <c r="V1156" i="24"/>
  <c r="R1156" i="24"/>
  <c r="S1156" i="24" s="1"/>
  <c r="T1156" i="24" s="1"/>
  <c r="U1156" i="24" s="1"/>
  <c r="Q1156" i="24"/>
  <c r="M1156" i="24"/>
  <c r="L1156" i="24"/>
  <c r="N1156" i="24" s="1"/>
  <c r="W1155" i="24"/>
  <c r="V1155" i="24"/>
  <c r="R1155" i="24"/>
  <c r="S1155" i="24" s="1"/>
  <c r="T1155" i="24" s="1"/>
  <c r="U1155" i="24" s="1"/>
  <c r="Q1155" i="24"/>
  <c r="M1155" i="24"/>
  <c r="L1155" i="24"/>
  <c r="N1155" i="24" s="1"/>
  <c r="W1154" i="24"/>
  <c r="V1154" i="24"/>
  <c r="R1154" i="24"/>
  <c r="S1154" i="24" s="1"/>
  <c r="T1154" i="24" s="1"/>
  <c r="U1154" i="24" s="1"/>
  <c r="Q1154" i="24"/>
  <c r="M1154" i="24"/>
  <c r="L1154" i="24"/>
  <c r="N1154" i="24" s="1"/>
  <c r="W1153" i="24"/>
  <c r="V1153" i="24"/>
  <c r="R1153" i="24"/>
  <c r="S1153" i="24" s="1"/>
  <c r="T1153" i="24" s="1"/>
  <c r="U1153" i="24" s="1"/>
  <c r="Q1153" i="24"/>
  <c r="M1153" i="24"/>
  <c r="L1153" i="24"/>
  <c r="N1153" i="24" s="1"/>
  <c r="W1152" i="24"/>
  <c r="V1152" i="24"/>
  <c r="R1152" i="24"/>
  <c r="S1152" i="24" s="1"/>
  <c r="T1152" i="24" s="1"/>
  <c r="U1152" i="24" s="1"/>
  <c r="Q1152" i="24"/>
  <c r="M1152" i="24"/>
  <c r="L1152" i="24"/>
  <c r="N1152" i="24" s="1"/>
  <c r="W1151" i="24"/>
  <c r="V1151" i="24"/>
  <c r="R1151" i="24"/>
  <c r="S1151" i="24" s="1"/>
  <c r="T1151" i="24" s="1"/>
  <c r="U1151" i="24" s="1"/>
  <c r="Q1151" i="24"/>
  <c r="M1151" i="24"/>
  <c r="L1151" i="24"/>
  <c r="N1151" i="24" s="1"/>
  <c r="W1150" i="24"/>
  <c r="V1150" i="24"/>
  <c r="R1150" i="24"/>
  <c r="S1150" i="24" s="1"/>
  <c r="T1150" i="24" s="1"/>
  <c r="U1150" i="24" s="1"/>
  <c r="Q1150" i="24"/>
  <c r="M1150" i="24"/>
  <c r="L1150" i="24"/>
  <c r="N1150" i="24" s="1"/>
  <c r="W1149" i="24"/>
  <c r="V1149" i="24"/>
  <c r="R1149" i="24"/>
  <c r="S1149" i="24" s="1"/>
  <c r="T1149" i="24" s="1"/>
  <c r="U1149" i="24" s="1"/>
  <c r="Q1149" i="24"/>
  <c r="M1149" i="24"/>
  <c r="L1149" i="24"/>
  <c r="N1149" i="24" s="1"/>
  <c r="W1148" i="24"/>
  <c r="V1148" i="24"/>
  <c r="R1148" i="24"/>
  <c r="S1148" i="24" s="1"/>
  <c r="T1148" i="24" s="1"/>
  <c r="U1148" i="24" s="1"/>
  <c r="Q1148" i="24"/>
  <c r="M1148" i="24"/>
  <c r="L1148" i="24"/>
  <c r="N1148" i="24" s="1"/>
  <c r="W1147" i="24"/>
  <c r="V1147" i="24"/>
  <c r="R1147" i="24"/>
  <c r="S1147" i="24" s="1"/>
  <c r="T1147" i="24" s="1"/>
  <c r="U1147" i="24" s="1"/>
  <c r="Q1147" i="24"/>
  <c r="M1147" i="24"/>
  <c r="L1147" i="24"/>
  <c r="N1147" i="24" s="1"/>
  <c r="W1146" i="24"/>
  <c r="V1146" i="24"/>
  <c r="R1146" i="24"/>
  <c r="S1146" i="24" s="1"/>
  <c r="T1146" i="24" s="1"/>
  <c r="U1146" i="24" s="1"/>
  <c r="Q1146" i="24"/>
  <c r="M1146" i="24"/>
  <c r="L1146" i="24"/>
  <c r="N1146" i="24" s="1"/>
  <c r="W1145" i="24"/>
  <c r="V1145" i="24"/>
  <c r="R1145" i="24"/>
  <c r="S1145" i="24" s="1"/>
  <c r="T1145" i="24" s="1"/>
  <c r="U1145" i="24" s="1"/>
  <c r="Q1145" i="24"/>
  <c r="M1145" i="24"/>
  <c r="L1145" i="24"/>
  <c r="N1145" i="24" s="1"/>
  <c r="W1144" i="24"/>
  <c r="V1144" i="24"/>
  <c r="R1144" i="24"/>
  <c r="S1144" i="24" s="1"/>
  <c r="T1144" i="24" s="1"/>
  <c r="U1144" i="24" s="1"/>
  <c r="Q1144" i="24"/>
  <c r="M1144" i="24"/>
  <c r="L1144" i="24"/>
  <c r="N1144" i="24" s="1"/>
  <c r="W1143" i="24"/>
  <c r="V1143" i="24"/>
  <c r="R1143" i="24"/>
  <c r="S1143" i="24" s="1"/>
  <c r="T1143" i="24" s="1"/>
  <c r="U1143" i="24" s="1"/>
  <c r="Q1143" i="24"/>
  <c r="M1143" i="24"/>
  <c r="L1143" i="24"/>
  <c r="N1143" i="24" s="1"/>
  <c r="W1142" i="24"/>
  <c r="V1142" i="24"/>
  <c r="R1142" i="24"/>
  <c r="S1142" i="24" s="1"/>
  <c r="T1142" i="24" s="1"/>
  <c r="U1142" i="24" s="1"/>
  <c r="Q1142" i="24"/>
  <c r="M1142" i="24"/>
  <c r="L1142" i="24"/>
  <c r="N1142" i="24" s="1"/>
  <c r="W1141" i="24"/>
  <c r="V1141" i="24"/>
  <c r="R1141" i="24"/>
  <c r="S1141" i="24" s="1"/>
  <c r="T1141" i="24" s="1"/>
  <c r="U1141" i="24" s="1"/>
  <c r="Q1141" i="24"/>
  <c r="M1141" i="24"/>
  <c r="L1141" i="24"/>
  <c r="N1141" i="24" s="1"/>
  <c r="W1140" i="24"/>
  <c r="V1140" i="24"/>
  <c r="R1140" i="24"/>
  <c r="S1140" i="24" s="1"/>
  <c r="T1140" i="24" s="1"/>
  <c r="U1140" i="24" s="1"/>
  <c r="Q1140" i="24"/>
  <c r="M1140" i="24"/>
  <c r="L1140" i="24"/>
  <c r="N1140" i="24" s="1"/>
  <c r="W1139" i="24"/>
  <c r="V1139" i="24"/>
  <c r="R1139" i="24"/>
  <c r="S1139" i="24" s="1"/>
  <c r="T1139" i="24" s="1"/>
  <c r="U1139" i="24" s="1"/>
  <c r="Q1139" i="24"/>
  <c r="M1139" i="24"/>
  <c r="L1139" i="24"/>
  <c r="N1139" i="24" s="1"/>
  <c r="W1138" i="24"/>
  <c r="V1138" i="24"/>
  <c r="R1138" i="24"/>
  <c r="S1138" i="24" s="1"/>
  <c r="T1138" i="24" s="1"/>
  <c r="U1138" i="24" s="1"/>
  <c r="Q1138" i="24"/>
  <c r="M1138" i="24"/>
  <c r="L1138" i="24"/>
  <c r="N1138" i="24" s="1"/>
  <c r="W1137" i="24"/>
  <c r="V1137" i="24"/>
  <c r="R1137" i="24"/>
  <c r="S1137" i="24" s="1"/>
  <c r="T1137" i="24" s="1"/>
  <c r="U1137" i="24" s="1"/>
  <c r="Q1137" i="24"/>
  <c r="M1137" i="24"/>
  <c r="L1137" i="24"/>
  <c r="N1137" i="24" s="1"/>
  <c r="W1136" i="24"/>
  <c r="V1136" i="24"/>
  <c r="R1136" i="24"/>
  <c r="S1136" i="24" s="1"/>
  <c r="T1136" i="24" s="1"/>
  <c r="U1136" i="24" s="1"/>
  <c r="Q1136" i="24"/>
  <c r="M1136" i="24"/>
  <c r="L1136" i="24"/>
  <c r="N1136" i="24" s="1"/>
  <c r="W1135" i="24"/>
  <c r="V1135" i="24"/>
  <c r="S1135" i="24"/>
  <c r="T1135" i="24" s="1"/>
  <c r="U1135" i="24" s="1"/>
  <c r="R1135" i="24"/>
  <c r="Q1135" i="24"/>
  <c r="M1135" i="24"/>
  <c r="L1135" i="24"/>
  <c r="N1135" i="24" s="1"/>
  <c r="W1134" i="24"/>
  <c r="V1134" i="24"/>
  <c r="R1134" i="24"/>
  <c r="S1134" i="24" s="1"/>
  <c r="T1134" i="24" s="1"/>
  <c r="U1134" i="24" s="1"/>
  <c r="Q1134" i="24"/>
  <c r="M1134" i="24"/>
  <c r="L1134" i="24"/>
  <c r="N1134" i="24" s="1"/>
  <c r="W1133" i="24"/>
  <c r="V1133" i="24"/>
  <c r="R1133" i="24"/>
  <c r="S1133" i="24" s="1"/>
  <c r="T1133" i="24" s="1"/>
  <c r="U1133" i="24" s="1"/>
  <c r="Q1133" i="24"/>
  <c r="M1133" i="24"/>
  <c r="L1133" i="24"/>
  <c r="N1133" i="24" s="1"/>
  <c r="W1132" i="24"/>
  <c r="V1132" i="24"/>
  <c r="R1132" i="24"/>
  <c r="S1132" i="24" s="1"/>
  <c r="T1132" i="24" s="1"/>
  <c r="U1132" i="24" s="1"/>
  <c r="Q1132" i="24"/>
  <c r="M1132" i="24"/>
  <c r="L1132" i="24"/>
  <c r="N1132" i="24" s="1"/>
  <c r="W1131" i="24"/>
  <c r="V1131" i="24"/>
  <c r="R1131" i="24"/>
  <c r="S1131" i="24" s="1"/>
  <c r="T1131" i="24" s="1"/>
  <c r="U1131" i="24" s="1"/>
  <c r="Q1131" i="24"/>
  <c r="M1131" i="24"/>
  <c r="L1131" i="24"/>
  <c r="N1131" i="24" s="1"/>
  <c r="W1130" i="24"/>
  <c r="V1130" i="24"/>
  <c r="R1130" i="24"/>
  <c r="S1130" i="24" s="1"/>
  <c r="T1130" i="24" s="1"/>
  <c r="U1130" i="24" s="1"/>
  <c r="Q1130" i="24"/>
  <c r="M1130" i="24"/>
  <c r="L1130" i="24"/>
  <c r="N1130" i="24" s="1"/>
  <c r="W1129" i="24"/>
  <c r="V1129" i="24"/>
  <c r="R1129" i="24"/>
  <c r="S1129" i="24" s="1"/>
  <c r="T1129" i="24" s="1"/>
  <c r="U1129" i="24" s="1"/>
  <c r="Q1129" i="24"/>
  <c r="M1129" i="24"/>
  <c r="L1129" i="24"/>
  <c r="N1129" i="24" s="1"/>
  <c r="W1128" i="24"/>
  <c r="V1128" i="24"/>
  <c r="R1128" i="24"/>
  <c r="S1128" i="24" s="1"/>
  <c r="T1128" i="24" s="1"/>
  <c r="U1128" i="24" s="1"/>
  <c r="Q1128" i="24"/>
  <c r="M1128" i="24"/>
  <c r="L1128" i="24"/>
  <c r="N1128" i="24" s="1"/>
  <c r="W1127" i="24"/>
  <c r="V1127" i="24"/>
  <c r="R1127" i="24"/>
  <c r="S1127" i="24" s="1"/>
  <c r="T1127" i="24" s="1"/>
  <c r="U1127" i="24" s="1"/>
  <c r="Q1127" i="24"/>
  <c r="M1127" i="24"/>
  <c r="L1127" i="24"/>
  <c r="N1127" i="24" s="1"/>
  <c r="W1126" i="24"/>
  <c r="V1126" i="24"/>
  <c r="R1126" i="24"/>
  <c r="S1126" i="24" s="1"/>
  <c r="T1126" i="24" s="1"/>
  <c r="U1126" i="24" s="1"/>
  <c r="Q1126" i="24"/>
  <c r="M1126" i="24"/>
  <c r="L1126" i="24"/>
  <c r="N1126" i="24" s="1"/>
  <c r="W1125" i="24"/>
  <c r="V1125" i="24"/>
  <c r="R1125" i="24"/>
  <c r="S1125" i="24" s="1"/>
  <c r="T1125" i="24" s="1"/>
  <c r="U1125" i="24" s="1"/>
  <c r="Q1125" i="24"/>
  <c r="M1125" i="24"/>
  <c r="L1125" i="24"/>
  <c r="N1125" i="24" s="1"/>
  <c r="W1124" i="24"/>
  <c r="V1124" i="24"/>
  <c r="R1124" i="24"/>
  <c r="S1124" i="24" s="1"/>
  <c r="T1124" i="24" s="1"/>
  <c r="U1124" i="24" s="1"/>
  <c r="Q1124" i="24"/>
  <c r="M1124" i="24"/>
  <c r="L1124" i="24"/>
  <c r="N1124" i="24" s="1"/>
  <c r="W1123" i="24"/>
  <c r="V1123" i="24"/>
  <c r="R1123" i="24"/>
  <c r="S1123" i="24" s="1"/>
  <c r="T1123" i="24" s="1"/>
  <c r="U1123" i="24" s="1"/>
  <c r="Q1123" i="24"/>
  <c r="M1123" i="24"/>
  <c r="L1123" i="24"/>
  <c r="N1123" i="24" s="1"/>
  <c r="W1122" i="24"/>
  <c r="V1122" i="24"/>
  <c r="R1122" i="24"/>
  <c r="S1122" i="24" s="1"/>
  <c r="T1122" i="24" s="1"/>
  <c r="U1122" i="24" s="1"/>
  <c r="Q1122" i="24"/>
  <c r="M1122" i="24"/>
  <c r="L1122" i="24"/>
  <c r="N1122" i="24" s="1"/>
  <c r="W1121" i="24"/>
  <c r="V1121" i="24"/>
  <c r="R1121" i="24"/>
  <c r="S1121" i="24" s="1"/>
  <c r="T1121" i="24" s="1"/>
  <c r="U1121" i="24" s="1"/>
  <c r="Q1121" i="24"/>
  <c r="M1121" i="24"/>
  <c r="L1121" i="24"/>
  <c r="N1121" i="24" s="1"/>
  <c r="W1120" i="24"/>
  <c r="V1120" i="24"/>
  <c r="R1120" i="24"/>
  <c r="S1120" i="24" s="1"/>
  <c r="T1120" i="24" s="1"/>
  <c r="U1120" i="24" s="1"/>
  <c r="Q1120" i="24"/>
  <c r="M1120" i="24"/>
  <c r="L1120" i="24"/>
  <c r="N1120" i="24" s="1"/>
  <c r="W1119" i="24"/>
  <c r="V1119" i="24"/>
  <c r="R1119" i="24"/>
  <c r="S1119" i="24" s="1"/>
  <c r="T1119" i="24" s="1"/>
  <c r="U1119" i="24" s="1"/>
  <c r="Q1119" i="24"/>
  <c r="M1119" i="24"/>
  <c r="L1119" i="24"/>
  <c r="N1119" i="24" s="1"/>
  <c r="W1118" i="24"/>
  <c r="V1118" i="24"/>
  <c r="R1118" i="24"/>
  <c r="S1118" i="24" s="1"/>
  <c r="T1118" i="24" s="1"/>
  <c r="U1118" i="24" s="1"/>
  <c r="Q1118" i="24"/>
  <c r="M1118" i="24"/>
  <c r="L1118" i="24"/>
  <c r="N1118" i="24" s="1"/>
  <c r="W1117" i="24"/>
  <c r="V1117" i="24"/>
  <c r="R1117" i="24"/>
  <c r="S1117" i="24" s="1"/>
  <c r="T1117" i="24" s="1"/>
  <c r="U1117" i="24" s="1"/>
  <c r="Q1117" i="24"/>
  <c r="M1117" i="24"/>
  <c r="L1117" i="24"/>
  <c r="N1117" i="24" s="1"/>
  <c r="W1116" i="24"/>
  <c r="V1116" i="24"/>
  <c r="R1116" i="24"/>
  <c r="S1116" i="24" s="1"/>
  <c r="T1116" i="24" s="1"/>
  <c r="U1116" i="24" s="1"/>
  <c r="Q1116" i="24"/>
  <c r="M1116" i="24"/>
  <c r="L1116" i="24"/>
  <c r="N1116" i="24" s="1"/>
  <c r="W1115" i="24"/>
  <c r="V1115" i="24"/>
  <c r="R1115" i="24"/>
  <c r="S1115" i="24" s="1"/>
  <c r="T1115" i="24" s="1"/>
  <c r="U1115" i="24" s="1"/>
  <c r="Q1115" i="24"/>
  <c r="M1115" i="24"/>
  <c r="L1115" i="24"/>
  <c r="N1115" i="24" s="1"/>
  <c r="W1114" i="24"/>
  <c r="V1114" i="24"/>
  <c r="R1114" i="24"/>
  <c r="S1114" i="24" s="1"/>
  <c r="T1114" i="24" s="1"/>
  <c r="U1114" i="24" s="1"/>
  <c r="Q1114" i="24"/>
  <c r="M1114" i="24"/>
  <c r="L1114" i="24"/>
  <c r="N1114" i="24" s="1"/>
  <c r="W1113" i="24"/>
  <c r="V1113" i="24"/>
  <c r="R1113" i="24"/>
  <c r="S1113" i="24" s="1"/>
  <c r="T1113" i="24" s="1"/>
  <c r="U1113" i="24" s="1"/>
  <c r="Q1113" i="24"/>
  <c r="M1113" i="24"/>
  <c r="L1113" i="24"/>
  <c r="N1113" i="24" s="1"/>
  <c r="W1112" i="24"/>
  <c r="V1112" i="24"/>
  <c r="R1112" i="24"/>
  <c r="S1112" i="24" s="1"/>
  <c r="T1112" i="24" s="1"/>
  <c r="U1112" i="24" s="1"/>
  <c r="Q1112" i="24"/>
  <c r="M1112" i="24"/>
  <c r="L1112" i="24"/>
  <c r="N1112" i="24" s="1"/>
  <c r="W1111" i="24"/>
  <c r="V1111" i="24"/>
  <c r="S1111" i="24"/>
  <c r="T1111" i="24" s="1"/>
  <c r="U1111" i="24" s="1"/>
  <c r="R1111" i="24"/>
  <c r="Q1111" i="24"/>
  <c r="M1111" i="24"/>
  <c r="L1111" i="24"/>
  <c r="N1111" i="24" s="1"/>
  <c r="W1110" i="24"/>
  <c r="V1110" i="24"/>
  <c r="R1110" i="24"/>
  <c r="S1110" i="24" s="1"/>
  <c r="T1110" i="24" s="1"/>
  <c r="U1110" i="24" s="1"/>
  <c r="Q1110" i="24"/>
  <c r="M1110" i="24"/>
  <c r="L1110" i="24"/>
  <c r="N1110" i="24" s="1"/>
  <c r="W1109" i="24"/>
  <c r="V1109" i="24"/>
  <c r="R1109" i="24"/>
  <c r="S1109" i="24" s="1"/>
  <c r="T1109" i="24" s="1"/>
  <c r="U1109" i="24" s="1"/>
  <c r="Q1109" i="24"/>
  <c r="M1109" i="24"/>
  <c r="L1109" i="24"/>
  <c r="N1109" i="24" s="1"/>
  <c r="W1108" i="24"/>
  <c r="V1108" i="24"/>
  <c r="R1108" i="24"/>
  <c r="S1108" i="24" s="1"/>
  <c r="T1108" i="24" s="1"/>
  <c r="U1108" i="24" s="1"/>
  <c r="Q1108" i="24"/>
  <c r="M1108" i="24"/>
  <c r="L1108" i="24"/>
  <c r="N1108" i="24" s="1"/>
  <c r="W1107" i="24"/>
  <c r="V1107" i="24"/>
  <c r="R1107" i="24"/>
  <c r="S1107" i="24" s="1"/>
  <c r="T1107" i="24" s="1"/>
  <c r="U1107" i="24" s="1"/>
  <c r="Q1107" i="24"/>
  <c r="M1107" i="24"/>
  <c r="L1107" i="24"/>
  <c r="N1107" i="24" s="1"/>
  <c r="W1106" i="24"/>
  <c r="V1106" i="24"/>
  <c r="R1106" i="24"/>
  <c r="S1106" i="24" s="1"/>
  <c r="T1106" i="24" s="1"/>
  <c r="U1106" i="24" s="1"/>
  <c r="Q1106" i="24"/>
  <c r="M1106" i="24"/>
  <c r="L1106" i="24"/>
  <c r="N1106" i="24" s="1"/>
  <c r="W1105" i="24"/>
  <c r="V1105" i="24"/>
  <c r="R1105" i="24"/>
  <c r="S1105" i="24" s="1"/>
  <c r="T1105" i="24" s="1"/>
  <c r="U1105" i="24" s="1"/>
  <c r="Q1105" i="24"/>
  <c r="M1105" i="24"/>
  <c r="L1105" i="24"/>
  <c r="N1105" i="24" s="1"/>
  <c r="W1104" i="24"/>
  <c r="V1104" i="24"/>
  <c r="R1104" i="24"/>
  <c r="S1104" i="24" s="1"/>
  <c r="T1104" i="24" s="1"/>
  <c r="U1104" i="24" s="1"/>
  <c r="Q1104" i="24"/>
  <c r="M1104" i="24"/>
  <c r="L1104" i="24"/>
  <c r="N1104" i="24" s="1"/>
  <c r="W1103" i="24"/>
  <c r="V1103" i="24"/>
  <c r="R1103" i="24"/>
  <c r="S1103" i="24" s="1"/>
  <c r="T1103" i="24" s="1"/>
  <c r="U1103" i="24" s="1"/>
  <c r="Q1103" i="24"/>
  <c r="M1103" i="24"/>
  <c r="L1103" i="24"/>
  <c r="N1103" i="24" s="1"/>
  <c r="W1102" i="24"/>
  <c r="V1102" i="24"/>
  <c r="R1102" i="24"/>
  <c r="S1102" i="24" s="1"/>
  <c r="T1102" i="24" s="1"/>
  <c r="U1102" i="24" s="1"/>
  <c r="Q1102" i="24"/>
  <c r="M1102" i="24"/>
  <c r="L1102" i="24"/>
  <c r="N1102" i="24" s="1"/>
  <c r="W1101" i="24"/>
  <c r="V1101" i="24"/>
  <c r="R1101" i="24"/>
  <c r="S1101" i="24" s="1"/>
  <c r="T1101" i="24" s="1"/>
  <c r="U1101" i="24" s="1"/>
  <c r="Q1101" i="24"/>
  <c r="M1101" i="24"/>
  <c r="L1101" i="24"/>
  <c r="N1101" i="24" s="1"/>
  <c r="W1100" i="24"/>
  <c r="V1100" i="24"/>
  <c r="R1100" i="24"/>
  <c r="S1100" i="24" s="1"/>
  <c r="T1100" i="24" s="1"/>
  <c r="U1100" i="24" s="1"/>
  <c r="Q1100" i="24"/>
  <c r="M1100" i="24"/>
  <c r="L1100" i="24"/>
  <c r="N1100" i="24" s="1"/>
  <c r="W1099" i="24"/>
  <c r="V1099" i="24"/>
  <c r="R1099" i="24"/>
  <c r="S1099" i="24" s="1"/>
  <c r="T1099" i="24" s="1"/>
  <c r="U1099" i="24" s="1"/>
  <c r="Q1099" i="24"/>
  <c r="M1099" i="24"/>
  <c r="L1099" i="24"/>
  <c r="N1099" i="24" s="1"/>
  <c r="W1098" i="24"/>
  <c r="V1098" i="24"/>
  <c r="R1098" i="24"/>
  <c r="S1098" i="24" s="1"/>
  <c r="T1098" i="24" s="1"/>
  <c r="U1098" i="24" s="1"/>
  <c r="Q1098" i="24"/>
  <c r="M1098" i="24"/>
  <c r="L1098" i="24"/>
  <c r="N1098" i="24" s="1"/>
  <c r="W1097" i="24"/>
  <c r="V1097" i="24"/>
  <c r="R1097" i="24"/>
  <c r="S1097" i="24" s="1"/>
  <c r="T1097" i="24" s="1"/>
  <c r="U1097" i="24" s="1"/>
  <c r="Q1097" i="24"/>
  <c r="M1097" i="24"/>
  <c r="L1097" i="24"/>
  <c r="N1097" i="24" s="1"/>
  <c r="W1096" i="24"/>
  <c r="V1096" i="24"/>
  <c r="R1096" i="24"/>
  <c r="S1096" i="24" s="1"/>
  <c r="T1096" i="24" s="1"/>
  <c r="U1096" i="24" s="1"/>
  <c r="Q1096" i="24"/>
  <c r="M1096" i="24"/>
  <c r="L1096" i="24"/>
  <c r="N1096" i="24" s="1"/>
  <c r="W1095" i="24"/>
  <c r="V1095" i="24"/>
  <c r="R1095" i="24"/>
  <c r="S1095" i="24" s="1"/>
  <c r="T1095" i="24" s="1"/>
  <c r="U1095" i="24" s="1"/>
  <c r="Q1095" i="24"/>
  <c r="M1095" i="24"/>
  <c r="L1095" i="24"/>
  <c r="N1095" i="24" s="1"/>
  <c r="W1094" i="24"/>
  <c r="V1094" i="24"/>
  <c r="R1094" i="24"/>
  <c r="S1094" i="24" s="1"/>
  <c r="T1094" i="24" s="1"/>
  <c r="U1094" i="24" s="1"/>
  <c r="Q1094" i="24"/>
  <c r="M1094" i="24"/>
  <c r="L1094" i="24"/>
  <c r="N1094" i="24" s="1"/>
  <c r="W1093" i="24"/>
  <c r="V1093" i="24"/>
  <c r="R1093" i="24"/>
  <c r="S1093" i="24" s="1"/>
  <c r="T1093" i="24" s="1"/>
  <c r="U1093" i="24" s="1"/>
  <c r="Q1093" i="24"/>
  <c r="M1093" i="24"/>
  <c r="L1093" i="24"/>
  <c r="N1093" i="24" s="1"/>
  <c r="W1092" i="24"/>
  <c r="V1092" i="24"/>
  <c r="R1092" i="24"/>
  <c r="S1092" i="24" s="1"/>
  <c r="T1092" i="24" s="1"/>
  <c r="U1092" i="24" s="1"/>
  <c r="Q1092" i="24"/>
  <c r="M1092" i="24"/>
  <c r="L1092" i="24"/>
  <c r="N1092" i="24" s="1"/>
  <c r="W1091" i="24"/>
  <c r="V1091" i="24"/>
  <c r="R1091" i="24"/>
  <c r="S1091" i="24" s="1"/>
  <c r="T1091" i="24" s="1"/>
  <c r="U1091" i="24" s="1"/>
  <c r="Q1091" i="24"/>
  <c r="M1091" i="24"/>
  <c r="L1091" i="24"/>
  <c r="N1091" i="24" s="1"/>
  <c r="W1090" i="24"/>
  <c r="V1090" i="24"/>
  <c r="R1090" i="24"/>
  <c r="S1090" i="24" s="1"/>
  <c r="T1090" i="24" s="1"/>
  <c r="U1090" i="24" s="1"/>
  <c r="Q1090" i="24"/>
  <c r="M1090" i="24"/>
  <c r="L1090" i="24"/>
  <c r="N1090" i="24" s="1"/>
  <c r="W1089" i="24"/>
  <c r="V1089" i="24"/>
  <c r="R1089" i="24"/>
  <c r="S1089" i="24" s="1"/>
  <c r="T1089" i="24" s="1"/>
  <c r="U1089" i="24" s="1"/>
  <c r="Q1089" i="24"/>
  <c r="M1089" i="24"/>
  <c r="L1089" i="24"/>
  <c r="N1089" i="24" s="1"/>
  <c r="W1088" i="24"/>
  <c r="V1088" i="24"/>
  <c r="R1088" i="24"/>
  <c r="S1088" i="24" s="1"/>
  <c r="T1088" i="24" s="1"/>
  <c r="U1088" i="24" s="1"/>
  <c r="Q1088" i="24"/>
  <c r="M1088" i="24"/>
  <c r="L1088" i="24"/>
  <c r="N1088" i="24" s="1"/>
  <c r="W1087" i="24"/>
  <c r="V1087" i="24"/>
  <c r="R1087" i="24"/>
  <c r="S1087" i="24" s="1"/>
  <c r="T1087" i="24" s="1"/>
  <c r="U1087" i="24" s="1"/>
  <c r="Q1087" i="24"/>
  <c r="M1087" i="24"/>
  <c r="L1087" i="24"/>
  <c r="N1087" i="24" s="1"/>
  <c r="W1086" i="24"/>
  <c r="V1086" i="24"/>
  <c r="R1086" i="24"/>
  <c r="S1086" i="24" s="1"/>
  <c r="T1086" i="24" s="1"/>
  <c r="U1086" i="24" s="1"/>
  <c r="Q1086" i="24"/>
  <c r="M1086" i="24"/>
  <c r="L1086" i="24"/>
  <c r="N1086" i="24" s="1"/>
  <c r="W1085" i="24"/>
  <c r="V1085" i="24"/>
  <c r="R1085" i="24"/>
  <c r="S1085" i="24" s="1"/>
  <c r="T1085" i="24" s="1"/>
  <c r="U1085" i="24" s="1"/>
  <c r="Q1085" i="24"/>
  <c r="M1085" i="24"/>
  <c r="L1085" i="24"/>
  <c r="N1085" i="24" s="1"/>
  <c r="W1084" i="24"/>
  <c r="V1084" i="24"/>
  <c r="R1084" i="24"/>
  <c r="S1084" i="24" s="1"/>
  <c r="T1084" i="24" s="1"/>
  <c r="U1084" i="24" s="1"/>
  <c r="Q1084" i="24"/>
  <c r="M1084" i="24"/>
  <c r="L1084" i="24"/>
  <c r="N1084" i="24" s="1"/>
  <c r="W1083" i="24"/>
  <c r="V1083" i="24"/>
  <c r="R1083" i="24"/>
  <c r="S1083" i="24" s="1"/>
  <c r="T1083" i="24" s="1"/>
  <c r="U1083" i="24" s="1"/>
  <c r="Q1083" i="24"/>
  <c r="M1083" i="24"/>
  <c r="L1083" i="24"/>
  <c r="N1083" i="24" s="1"/>
  <c r="W1082" i="24"/>
  <c r="V1082" i="24"/>
  <c r="R1082" i="24"/>
  <c r="S1082" i="24" s="1"/>
  <c r="T1082" i="24" s="1"/>
  <c r="U1082" i="24" s="1"/>
  <c r="Q1082" i="24"/>
  <c r="M1082" i="24"/>
  <c r="L1082" i="24"/>
  <c r="N1082" i="24" s="1"/>
  <c r="W1081" i="24"/>
  <c r="V1081" i="24"/>
  <c r="R1081" i="24"/>
  <c r="S1081" i="24" s="1"/>
  <c r="T1081" i="24" s="1"/>
  <c r="U1081" i="24" s="1"/>
  <c r="Q1081" i="24"/>
  <c r="M1081" i="24"/>
  <c r="L1081" i="24"/>
  <c r="N1081" i="24" s="1"/>
  <c r="W1080" i="24"/>
  <c r="V1080" i="24"/>
  <c r="R1080" i="24"/>
  <c r="S1080" i="24" s="1"/>
  <c r="T1080" i="24" s="1"/>
  <c r="U1080" i="24" s="1"/>
  <c r="Q1080" i="24"/>
  <c r="M1080" i="24"/>
  <c r="L1080" i="24"/>
  <c r="N1080" i="24" s="1"/>
  <c r="W1079" i="24"/>
  <c r="V1079" i="24"/>
  <c r="R1079" i="24"/>
  <c r="S1079" i="24" s="1"/>
  <c r="T1079" i="24" s="1"/>
  <c r="U1079" i="24" s="1"/>
  <c r="Q1079" i="24"/>
  <c r="M1079" i="24"/>
  <c r="L1079" i="24"/>
  <c r="N1079" i="24" s="1"/>
  <c r="W1078" i="24"/>
  <c r="V1078" i="24"/>
  <c r="R1078" i="24"/>
  <c r="S1078" i="24" s="1"/>
  <c r="T1078" i="24" s="1"/>
  <c r="U1078" i="24" s="1"/>
  <c r="Q1078" i="24"/>
  <c r="M1078" i="24"/>
  <c r="L1078" i="24"/>
  <c r="N1078" i="24" s="1"/>
  <c r="W1077" i="24"/>
  <c r="V1077" i="24"/>
  <c r="R1077" i="24"/>
  <c r="S1077" i="24" s="1"/>
  <c r="T1077" i="24" s="1"/>
  <c r="U1077" i="24" s="1"/>
  <c r="Q1077" i="24"/>
  <c r="M1077" i="24"/>
  <c r="L1077" i="24"/>
  <c r="N1077" i="24" s="1"/>
  <c r="W1076" i="24"/>
  <c r="V1076" i="24"/>
  <c r="R1076" i="24"/>
  <c r="S1076" i="24" s="1"/>
  <c r="T1076" i="24" s="1"/>
  <c r="U1076" i="24" s="1"/>
  <c r="Q1076" i="24"/>
  <c r="M1076" i="24"/>
  <c r="L1076" i="24"/>
  <c r="N1076" i="24" s="1"/>
  <c r="W1075" i="24"/>
  <c r="V1075" i="24"/>
  <c r="R1075" i="24"/>
  <c r="S1075" i="24" s="1"/>
  <c r="T1075" i="24" s="1"/>
  <c r="U1075" i="24" s="1"/>
  <c r="Q1075" i="24"/>
  <c r="M1075" i="24"/>
  <c r="L1075" i="24"/>
  <c r="N1075" i="24" s="1"/>
  <c r="W1074" i="24"/>
  <c r="V1074" i="24"/>
  <c r="R1074" i="24"/>
  <c r="S1074" i="24" s="1"/>
  <c r="T1074" i="24" s="1"/>
  <c r="U1074" i="24" s="1"/>
  <c r="Q1074" i="24"/>
  <c r="M1074" i="24"/>
  <c r="L1074" i="24"/>
  <c r="N1074" i="24" s="1"/>
  <c r="W1073" i="24"/>
  <c r="V1073" i="24"/>
  <c r="R1073" i="24"/>
  <c r="S1073" i="24" s="1"/>
  <c r="T1073" i="24" s="1"/>
  <c r="U1073" i="24" s="1"/>
  <c r="Q1073" i="24"/>
  <c r="M1073" i="24"/>
  <c r="L1073" i="24"/>
  <c r="N1073" i="24" s="1"/>
  <c r="W1072" i="24"/>
  <c r="V1072" i="24"/>
  <c r="R1072" i="24"/>
  <c r="S1072" i="24" s="1"/>
  <c r="T1072" i="24" s="1"/>
  <c r="U1072" i="24" s="1"/>
  <c r="Q1072" i="24"/>
  <c r="M1072" i="24"/>
  <c r="L1072" i="24"/>
  <c r="N1072" i="24" s="1"/>
  <c r="W1071" i="24"/>
  <c r="V1071" i="24"/>
  <c r="R1071" i="24"/>
  <c r="S1071" i="24" s="1"/>
  <c r="T1071" i="24" s="1"/>
  <c r="U1071" i="24" s="1"/>
  <c r="Q1071" i="24"/>
  <c r="M1071" i="24"/>
  <c r="L1071" i="24"/>
  <c r="N1071" i="24" s="1"/>
  <c r="W1070" i="24"/>
  <c r="V1070" i="24"/>
  <c r="R1070" i="24"/>
  <c r="S1070" i="24" s="1"/>
  <c r="T1070" i="24" s="1"/>
  <c r="U1070" i="24" s="1"/>
  <c r="Q1070" i="24"/>
  <c r="M1070" i="24"/>
  <c r="L1070" i="24"/>
  <c r="N1070" i="24" s="1"/>
  <c r="W1069" i="24"/>
  <c r="V1069" i="24"/>
  <c r="R1069" i="24"/>
  <c r="S1069" i="24" s="1"/>
  <c r="T1069" i="24" s="1"/>
  <c r="U1069" i="24" s="1"/>
  <c r="Q1069" i="24"/>
  <c r="M1069" i="24"/>
  <c r="L1069" i="24"/>
  <c r="N1069" i="24" s="1"/>
  <c r="W1068" i="24"/>
  <c r="V1068" i="24"/>
  <c r="R1068" i="24"/>
  <c r="S1068" i="24" s="1"/>
  <c r="T1068" i="24" s="1"/>
  <c r="U1068" i="24" s="1"/>
  <c r="Q1068" i="24"/>
  <c r="M1068" i="24"/>
  <c r="L1068" i="24"/>
  <c r="N1068" i="24" s="1"/>
  <c r="W1067" i="24"/>
  <c r="V1067" i="24"/>
  <c r="R1067" i="24"/>
  <c r="S1067" i="24" s="1"/>
  <c r="T1067" i="24" s="1"/>
  <c r="U1067" i="24" s="1"/>
  <c r="Q1067" i="24"/>
  <c r="M1067" i="24"/>
  <c r="L1067" i="24"/>
  <c r="N1067" i="24" s="1"/>
  <c r="W1066" i="24"/>
  <c r="V1066" i="24"/>
  <c r="R1066" i="24"/>
  <c r="S1066" i="24" s="1"/>
  <c r="T1066" i="24" s="1"/>
  <c r="U1066" i="24" s="1"/>
  <c r="Q1066" i="24"/>
  <c r="M1066" i="24"/>
  <c r="L1066" i="24"/>
  <c r="N1066" i="24" s="1"/>
  <c r="W1065" i="24"/>
  <c r="V1065" i="24"/>
  <c r="R1065" i="24"/>
  <c r="S1065" i="24" s="1"/>
  <c r="T1065" i="24" s="1"/>
  <c r="U1065" i="24" s="1"/>
  <c r="Q1065" i="24"/>
  <c r="M1065" i="24"/>
  <c r="L1065" i="24"/>
  <c r="N1065" i="24" s="1"/>
  <c r="W1064" i="24"/>
  <c r="V1064" i="24"/>
  <c r="R1064" i="24"/>
  <c r="S1064" i="24" s="1"/>
  <c r="T1064" i="24" s="1"/>
  <c r="U1064" i="24" s="1"/>
  <c r="Q1064" i="24"/>
  <c r="M1064" i="24"/>
  <c r="L1064" i="24"/>
  <c r="N1064" i="24" s="1"/>
  <c r="W1063" i="24"/>
  <c r="V1063" i="24"/>
  <c r="R1063" i="24"/>
  <c r="S1063" i="24" s="1"/>
  <c r="T1063" i="24" s="1"/>
  <c r="U1063" i="24" s="1"/>
  <c r="Q1063" i="24"/>
  <c r="M1063" i="24"/>
  <c r="L1063" i="24"/>
  <c r="N1063" i="24" s="1"/>
  <c r="W1062" i="24"/>
  <c r="V1062" i="24"/>
  <c r="R1062" i="24"/>
  <c r="S1062" i="24" s="1"/>
  <c r="T1062" i="24" s="1"/>
  <c r="U1062" i="24" s="1"/>
  <c r="Q1062" i="24"/>
  <c r="M1062" i="24"/>
  <c r="L1062" i="24"/>
  <c r="N1062" i="24" s="1"/>
  <c r="W1061" i="24"/>
  <c r="V1061" i="24"/>
  <c r="R1061" i="24"/>
  <c r="S1061" i="24" s="1"/>
  <c r="T1061" i="24" s="1"/>
  <c r="U1061" i="24" s="1"/>
  <c r="Q1061" i="24"/>
  <c r="M1061" i="24"/>
  <c r="L1061" i="24"/>
  <c r="N1061" i="24" s="1"/>
  <c r="W1060" i="24"/>
  <c r="V1060" i="24"/>
  <c r="R1060" i="24"/>
  <c r="S1060" i="24" s="1"/>
  <c r="T1060" i="24" s="1"/>
  <c r="U1060" i="24" s="1"/>
  <c r="Q1060" i="24"/>
  <c r="M1060" i="24"/>
  <c r="L1060" i="24"/>
  <c r="N1060" i="24" s="1"/>
  <c r="W1059" i="24"/>
  <c r="V1059" i="24"/>
  <c r="R1059" i="24"/>
  <c r="S1059" i="24" s="1"/>
  <c r="T1059" i="24" s="1"/>
  <c r="U1059" i="24" s="1"/>
  <c r="Q1059" i="24"/>
  <c r="M1059" i="24"/>
  <c r="L1059" i="24"/>
  <c r="N1059" i="24" s="1"/>
  <c r="W1058" i="24"/>
  <c r="V1058" i="24"/>
  <c r="R1058" i="24"/>
  <c r="S1058" i="24" s="1"/>
  <c r="T1058" i="24" s="1"/>
  <c r="U1058" i="24" s="1"/>
  <c r="Q1058" i="24"/>
  <c r="M1058" i="24"/>
  <c r="L1058" i="24"/>
  <c r="N1058" i="24" s="1"/>
  <c r="W1057" i="24"/>
  <c r="V1057" i="24"/>
  <c r="R1057" i="24"/>
  <c r="S1057" i="24" s="1"/>
  <c r="T1057" i="24" s="1"/>
  <c r="U1057" i="24" s="1"/>
  <c r="Q1057" i="24"/>
  <c r="M1057" i="24"/>
  <c r="L1057" i="24"/>
  <c r="N1057" i="24" s="1"/>
  <c r="W1056" i="24"/>
  <c r="V1056" i="24"/>
  <c r="R1056" i="24"/>
  <c r="S1056" i="24" s="1"/>
  <c r="T1056" i="24" s="1"/>
  <c r="U1056" i="24" s="1"/>
  <c r="Q1056" i="24"/>
  <c r="M1056" i="24"/>
  <c r="L1056" i="24"/>
  <c r="N1056" i="24" s="1"/>
  <c r="W1055" i="24"/>
  <c r="V1055" i="24"/>
  <c r="R1055" i="24"/>
  <c r="S1055" i="24" s="1"/>
  <c r="T1055" i="24" s="1"/>
  <c r="U1055" i="24" s="1"/>
  <c r="Q1055" i="24"/>
  <c r="M1055" i="24"/>
  <c r="L1055" i="24"/>
  <c r="N1055" i="24" s="1"/>
  <c r="W1054" i="24"/>
  <c r="V1054" i="24"/>
  <c r="R1054" i="24"/>
  <c r="S1054" i="24" s="1"/>
  <c r="T1054" i="24" s="1"/>
  <c r="U1054" i="24" s="1"/>
  <c r="Q1054" i="24"/>
  <c r="M1054" i="24"/>
  <c r="L1054" i="24"/>
  <c r="N1054" i="24" s="1"/>
  <c r="W1053" i="24"/>
  <c r="V1053" i="24"/>
  <c r="R1053" i="24"/>
  <c r="S1053" i="24" s="1"/>
  <c r="T1053" i="24" s="1"/>
  <c r="U1053" i="24" s="1"/>
  <c r="Q1053" i="24"/>
  <c r="M1053" i="24"/>
  <c r="L1053" i="24"/>
  <c r="N1053" i="24" s="1"/>
  <c r="W1052" i="24"/>
  <c r="V1052" i="24"/>
  <c r="R1052" i="24"/>
  <c r="S1052" i="24" s="1"/>
  <c r="T1052" i="24" s="1"/>
  <c r="U1052" i="24" s="1"/>
  <c r="Q1052" i="24"/>
  <c r="M1052" i="24"/>
  <c r="L1052" i="24"/>
  <c r="N1052" i="24" s="1"/>
  <c r="W1051" i="24"/>
  <c r="V1051" i="24"/>
  <c r="R1051" i="24"/>
  <c r="S1051" i="24" s="1"/>
  <c r="T1051" i="24" s="1"/>
  <c r="U1051" i="24" s="1"/>
  <c r="Q1051" i="24"/>
  <c r="M1051" i="24"/>
  <c r="L1051" i="24"/>
  <c r="N1051" i="24" s="1"/>
  <c r="W1050" i="24"/>
  <c r="V1050" i="24"/>
  <c r="R1050" i="24"/>
  <c r="S1050" i="24" s="1"/>
  <c r="T1050" i="24" s="1"/>
  <c r="U1050" i="24" s="1"/>
  <c r="Q1050" i="24"/>
  <c r="M1050" i="24"/>
  <c r="L1050" i="24"/>
  <c r="N1050" i="24" s="1"/>
  <c r="W1049" i="24"/>
  <c r="V1049" i="24"/>
  <c r="R1049" i="24"/>
  <c r="S1049" i="24" s="1"/>
  <c r="T1049" i="24" s="1"/>
  <c r="U1049" i="24" s="1"/>
  <c r="Q1049" i="24"/>
  <c r="M1049" i="24"/>
  <c r="L1049" i="24"/>
  <c r="N1049" i="24" s="1"/>
  <c r="W1048" i="24"/>
  <c r="V1048" i="24"/>
  <c r="R1048" i="24"/>
  <c r="S1048" i="24" s="1"/>
  <c r="T1048" i="24" s="1"/>
  <c r="U1048" i="24" s="1"/>
  <c r="Q1048" i="24"/>
  <c r="M1048" i="24"/>
  <c r="L1048" i="24"/>
  <c r="N1048" i="24" s="1"/>
  <c r="W1047" i="24"/>
  <c r="V1047" i="24"/>
  <c r="S1047" i="24"/>
  <c r="T1047" i="24" s="1"/>
  <c r="U1047" i="24" s="1"/>
  <c r="R1047" i="24"/>
  <c r="Q1047" i="24"/>
  <c r="M1047" i="24"/>
  <c r="L1047" i="24"/>
  <c r="N1047" i="24" s="1"/>
  <c r="W1046" i="24"/>
  <c r="V1046" i="24"/>
  <c r="R1046" i="24"/>
  <c r="S1046" i="24" s="1"/>
  <c r="T1046" i="24" s="1"/>
  <c r="U1046" i="24" s="1"/>
  <c r="Q1046" i="24"/>
  <c r="M1046" i="24"/>
  <c r="L1046" i="24"/>
  <c r="N1046" i="24" s="1"/>
  <c r="W1045" i="24"/>
  <c r="V1045" i="24"/>
  <c r="R1045" i="24"/>
  <c r="S1045" i="24" s="1"/>
  <c r="T1045" i="24" s="1"/>
  <c r="U1045" i="24" s="1"/>
  <c r="Q1045" i="24"/>
  <c r="M1045" i="24"/>
  <c r="L1045" i="24"/>
  <c r="N1045" i="24" s="1"/>
  <c r="W1044" i="24"/>
  <c r="V1044" i="24"/>
  <c r="R1044" i="24"/>
  <c r="S1044" i="24" s="1"/>
  <c r="T1044" i="24" s="1"/>
  <c r="U1044" i="24" s="1"/>
  <c r="Q1044" i="24"/>
  <c r="M1044" i="24"/>
  <c r="L1044" i="24"/>
  <c r="N1044" i="24" s="1"/>
  <c r="W1043" i="24"/>
  <c r="V1043" i="24"/>
  <c r="R1043" i="24"/>
  <c r="S1043" i="24" s="1"/>
  <c r="T1043" i="24" s="1"/>
  <c r="U1043" i="24" s="1"/>
  <c r="Q1043" i="24"/>
  <c r="M1043" i="24"/>
  <c r="L1043" i="24"/>
  <c r="N1043" i="24" s="1"/>
  <c r="W1042" i="24"/>
  <c r="V1042" i="24"/>
  <c r="R1042" i="24"/>
  <c r="S1042" i="24" s="1"/>
  <c r="T1042" i="24" s="1"/>
  <c r="U1042" i="24" s="1"/>
  <c r="Q1042" i="24"/>
  <c r="M1042" i="24"/>
  <c r="L1042" i="24"/>
  <c r="N1042" i="24" s="1"/>
  <c r="W1041" i="24"/>
  <c r="V1041" i="24"/>
  <c r="R1041" i="24"/>
  <c r="S1041" i="24" s="1"/>
  <c r="T1041" i="24" s="1"/>
  <c r="U1041" i="24" s="1"/>
  <c r="Q1041" i="24"/>
  <c r="M1041" i="24"/>
  <c r="L1041" i="24"/>
  <c r="N1041" i="24" s="1"/>
  <c r="W1040" i="24"/>
  <c r="V1040" i="24"/>
  <c r="R1040" i="24"/>
  <c r="S1040" i="24" s="1"/>
  <c r="T1040" i="24" s="1"/>
  <c r="U1040" i="24" s="1"/>
  <c r="Q1040" i="24"/>
  <c r="M1040" i="24"/>
  <c r="L1040" i="24"/>
  <c r="N1040" i="24" s="1"/>
  <c r="W1039" i="24"/>
  <c r="V1039" i="24"/>
  <c r="R1039" i="24"/>
  <c r="S1039" i="24" s="1"/>
  <c r="T1039" i="24" s="1"/>
  <c r="U1039" i="24" s="1"/>
  <c r="Q1039" i="24"/>
  <c r="M1039" i="24"/>
  <c r="L1039" i="24"/>
  <c r="N1039" i="24" s="1"/>
  <c r="W1038" i="24"/>
  <c r="V1038" i="24"/>
  <c r="R1038" i="24"/>
  <c r="S1038" i="24" s="1"/>
  <c r="T1038" i="24" s="1"/>
  <c r="U1038" i="24" s="1"/>
  <c r="Q1038" i="24"/>
  <c r="M1038" i="24"/>
  <c r="L1038" i="24"/>
  <c r="N1038" i="24" s="1"/>
  <c r="W1037" i="24"/>
  <c r="V1037" i="24"/>
  <c r="R1037" i="24"/>
  <c r="S1037" i="24" s="1"/>
  <c r="T1037" i="24" s="1"/>
  <c r="U1037" i="24" s="1"/>
  <c r="Q1037" i="24"/>
  <c r="M1037" i="24"/>
  <c r="L1037" i="24"/>
  <c r="N1037" i="24" s="1"/>
  <c r="W1036" i="24"/>
  <c r="V1036" i="24"/>
  <c r="R1036" i="24"/>
  <c r="S1036" i="24" s="1"/>
  <c r="T1036" i="24" s="1"/>
  <c r="U1036" i="24" s="1"/>
  <c r="Q1036" i="24"/>
  <c r="M1036" i="24"/>
  <c r="L1036" i="24"/>
  <c r="N1036" i="24" s="1"/>
  <c r="W1035" i="24"/>
  <c r="V1035" i="24"/>
  <c r="R1035" i="24"/>
  <c r="S1035" i="24" s="1"/>
  <c r="T1035" i="24" s="1"/>
  <c r="U1035" i="24" s="1"/>
  <c r="Q1035" i="24"/>
  <c r="M1035" i="24"/>
  <c r="L1035" i="24"/>
  <c r="N1035" i="24" s="1"/>
  <c r="W1034" i="24"/>
  <c r="V1034" i="24"/>
  <c r="R1034" i="24"/>
  <c r="S1034" i="24" s="1"/>
  <c r="T1034" i="24" s="1"/>
  <c r="U1034" i="24" s="1"/>
  <c r="Q1034" i="24"/>
  <c r="M1034" i="24"/>
  <c r="L1034" i="24"/>
  <c r="N1034" i="24" s="1"/>
  <c r="W1033" i="24"/>
  <c r="V1033" i="24"/>
  <c r="R1033" i="24"/>
  <c r="S1033" i="24" s="1"/>
  <c r="T1033" i="24" s="1"/>
  <c r="U1033" i="24" s="1"/>
  <c r="Q1033" i="24"/>
  <c r="M1033" i="24"/>
  <c r="L1033" i="24"/>
  <c r="N1033" i="24" s="1"/>
  <c r="W1032" i="24"/>
  <c r="V1032" i="24"/>
  <c r="R1032" i="24"/>
  <c r="S1032" i="24" s="1"/>
  <c r="T1032" i="24" s="1"/>
  <c r="U1032" i="24" s="1"/>
  <c r="Q1032" i="24"/>
  <c r="M1032" i="24"/>
  <c r="L1032" i="24"/>
  <c r="N1032" i="24" s="1"/>
  <c r="W1031" i="24"/>
  <c r="V1031" i="24"/>
  <c r="R1031" i="24"/>
  <c r="S1031" i="24" s="1"/>
  <c r="T1031" i="24" s="1"/>
  <c r="U1031" i="24" s="1"/>
  <c r="Q1031" i="24"/>
  <c r="M1031" i="24"/>
  <c r="L1031" i="24"/>
  <c r="N1031" i="24" s="1"/>
  <c r="W1030" i="24"/>
  <c r="V1030" i="24"/>
  <c r="R1030" i="24"/>
  <c r="S1030" i="24" s="1"/>
  <c r="T1030" i="24" s="1"/>
  <c r="U1030" i="24" s="1"/>
  <c r="Q1030" i="24"/>
  <c r="M1030" i="24"/>
  <c r="L1030" i="24"/>
  <c r="N1030" i="24" s="1"/>
  <c r="W1029" i="24"/>
  <c r="V1029" i="24"/>
  <c r="R1029" i="24"/>
  <c r="S1029" i="24" s="1"/>
  <c r="T1029" i="24" s="1"/>
  <c r="U1029" i="24" s="1"/>
  <c r="Q1029" i="24"/>
  <c r="M1029" i="24"/>
  <c r="L1029" i="24"/>
  <c r="N1029" i="24" s="1"/>
  <c r="W1028" i="24"/>
  <c r="V1028" i="24"/>
  <c r="R1028" i="24"/>
  <c r="S1028" i="24" s="1"/>
  <c r="T1028" i="24" s="1"/>
  <c r="U1028" i="24" s="1"/>
  <c r="Q1028" i="24"/>
  <c r="M1028" i="24"/>
  <c r="L1028" i="24"/>
  <c r="N1028" i="24" s="1"/>
  <c r="W1027" i="24"/>
  <c r="V1027" i="24"/>
  <c r="R1027" i="24"/>
  <c r="S1027" i="24" s="1"/>
  <c r="T1027" i="24" s="1"/>
  <c r="U1027" i="24" s="1"/>
  <c r="Q1027" i="24"/>
  <c r="M1027" i="24"/>
  <c r="L1027" i="24"/>
  <c r="N1027" i="24" s="1"/>
  <c r="W1026" i="24"/>
  <c r="V1026" i="24"/>
  <c r="R1026" i="24"/>
  <c r="S1026" i="24" s="1"/>
  <c r="T1026" i="24" s="1"/>
  <c r="U1026" i="24" s="1"/>
  <c r="Q1026" i="24"/>
  <c r="M1026" i="24"/>
  <c r="L1026" i="24"/>
  <c r="N1026" i="24" s="1"/>
  <c r="W1025" i="24"/>
  <c r="V1025" i="24"/>
  <c r="R1025" i="24"/>
  <c r="S1025" i="24" s="1"/>
  <c r="T1025" i="24" s="1"/>
  <c r="U1025" i="24" s="1"/>
  <c r="Q1025" i="24"/>
  <c r="M1025" i="24"/>
  <c r="L1025" i="24"/>
  <c r="N1025" i="24" s="1"/>
  <c r="W1024" i="24"/>
  <c r="V1024" i="24"/>
  <c r="R1024" i="24"/>
  <c r="S1024" i="24" s="1"/>
  <c r="T1024" i="24" s="1"/>
  <c r="U1024" i="24" s="1"/>
  <c r="Q1024" i="24"/>
  <c r="M1024" i="24"/>
  <c r="L1024" i="24"/>
  <c r="N1024" i="24" s="1"/>
  <c r="W1023" i="24"/>
  <c r="V1023" i="24"/>
  <c r="R1023" i="24"/>
  <c r="S1023" i="24" s="1"/>
  <c r="T1023" i="24" s="1"/>
  <c r="U1023" i="24" s="1"/>
  <c r="Q1023" i="24"/>
  <c r="M1023" i="24"/>
  <c r="L1023" i="24"/>
  <c r="N1023" i="24" s="1"/>
  <c r="W1022" i="24"/>
  <c r="V1022" i="24"/>
  <c r="R1022" i="24"/>
  <c r="S1022" i="24" s="1"/>
  <c r="T1022" i="24" s="1"/>
  <c r="U1022" i="24" s="1"/>
  <c r="Q1022" i="24"/>
  <c r="M1022" i="24"/>
  <c r="L1022" i="24"/>
  <c r="N1022" i="24" s="1"/>
  <c r="W1021" i="24"/>
  <c r="V1021" i="24"/>
  <c r="R1021" i="24"/>
  <c r="S1021" i="24" s="1"/>
  <c r="T1021" i="24" s="1"/>
  <c r="U1021" i="24" s="1"/>
  <c r="Q1021" i="24"/>
  <c r="M1021" i="24"/>
  <c r="L1021" i="24"/>
  <c r="N1021" i="24" s="1"/>
  <c r="W1020" i="24"/>
  <c r="V1020" i="24"/>
  <c r="R1020" i="24"/>
  <c r="S1020" i="24" s="1"/>
  <c r="T1020" i="24" s="1"/>
  <c r="U1020" i="24" s="1"/>
  <c r="Q1020" i="24"/>
  <c r="M1020" i="24"/>
  <c r="L1020" i="24"/>
  <c r="N1020" i="24" s="1"/>
  <c r="W1019" i="24"/>
  <c r="V1019" i="24"/>
  <c r="R1019" i="24"/>
  <c r="S1019" i="24" s="1"/>
  <c r="T1019" i="24" s="1"/>
  <c r="U1019" i="24" s="1"/>
  <c r="Q1019" i="24"/>
  <c r="M1019" i="24"/>
  <c r="L1019" i="24"/>
  <c r="N1019" i="24" s="1"/>
  <c r="W1018" i="24"/>
  <c r="V1018" i="24"/>
  <c r="R1018" i="24"/>
  <c r="S1018" i="24" s="1"/>
  <c r="T1018" i="24" s="1"/>
  <c r="U1018" i="24" s="1"/>
  <c r="Q1018" i="24"/>
  <c r="M1018" i="24"/>
  <c r="L1018" i="24"/>
  <c r="N1018" i="24" s="1"/>
  <c r="W1017" i="24"/>
  <c r="V1017" i="24"/>
  <c r="R1017" i="24"/>
  <c r="S1017" i="24" s="1"/>
  <c r="T1017" i="24" s="1"/>
  <c r="U1017" i="24" s="1"/>
  <c r="Q1017" i="24"/>
  <c r="M1017" i="24"/>
  <c r="L1017" i="24"/>
  <c r="N1017" i="24" s="1"/>
  <c r="W1016" i="24"/>
  <c r="V1016" i="24"/>
  <c r="R1016" i="24"/>
  <c r="S1016" i="24" s="1"/>
  <c r="T1016" i="24" s="1"/>
  <c r="U1016" i="24" s="1"/>
  <c r="Q1016" i="24"/>
  <c r="M1016" i="24"/>
  <c r="L1016" i="24"/>
  <c r="N1016" i="24" s="1"/>
  <c r="W1015" i="24"/>
  <c r="V1015" i="24"/>
  <c r="S1015" i="24"/>
  <c r="T1015" i="24" s="1"/>
  <c r="U1015" i="24" s="1"/>
  <c r="R1015" i="24"/>
  <c r="Q1015" i="24"/>
  <c r="M1015" i="24"/>
  <c r="L1015" i="24"/>
  <c r="N1015" i="24" s="1"/>
  <c r="W1014" i="24"/>
  <c r="V1014" i="24"/>
  <c r="R1014" i="24"/>
  <c r="S1014" i="24" s="1"/>
  <c r="T1014" i="24" s="1"/>
  <c r="U1014" i="24" s="1"/>
  <c r="Q1014" i="24"/>
  <c r="M1014" i="24"/>
  <c r="L1014" i="24"/>
  <c r="N1014" i="24" s="1"/>
  <c r="W1013" i="24"/>
  <c r="V1013" i="24"/>
  <c r="R1013" i="24"/>
  <c r="S1013" i="24" s="1"/>
  <c r="T1013" i="24" s="1"/>
  <c r="U1013" i="24" s="1"/>
  <c r="Q1013" i="24"/>
  <c r="M1013" i="24"/>
  <c r="L1013" i="24"/>
  <c r="N1013" i="24" s="1"/>
  <c r="W1012" i="24"/>
  <c r="V1012" i="24"/>
  <c r="R1012" i="24"/>
  <c r="S1012" i="24" s="1"/>
  <c r="T1012" i="24" s="1"/>
  <c r="U1012" i="24" s="1"/>
  <c r="Q1012" i="24"/>
  <c r="M1012" i="24"/>
  <c r="L1012" i="24"/>
  <c r="N1012" i="24" s="1"/>
  <c r="W1011" i="24"/>
  <c r="V1011" i="24"/>
  <c r="R1011" i="24"/>
  <c r="S1011" i="24" s="1"/>
  <c r="T1011" i="24" s="1"/>
  <c r="U1011" i="24" s="1"/>
  <c r="Q1011" i="24"/>
  <c r="M1011" i="24"/>
  <c r="L1011" i="24"/>
  <c r="N1011" i="24" s="1"/>
  <c r="W1010" i="24"/>
  <c r="V1010" i="24"/>
  <c r="R1010" i="24"/>
  <c r="S1010" i="24" s="1"/>
  <c r="T1010" i="24" s="1"/>
  <c r="U1010" i="24" s="1"/>
  <c r="Q1010" i="24"/>
  <c r="M1010" i="24"/>
  <c r="L1010" i="24"/>
  <c r="N1010" i="24" s="1"/>
  <c r="W1009" i="24"/>
  <c r="V1009" i="24"/>
  <c r="R1009" i="24"/>
  <c r="S1009" i="24" s="1"/>
  <c r="T1009" i="24" s="1"/>
  <c r="U1009" i="24" s="1"/>
  <c r="Q1009" i="24"/>
  <c r="M1009" i="24"/>
  <c r="L1009" i="24"/>
  <c r="N1009" i="24" s="1"/>
  <c r="W1008" i="24"/>
  <c r="V1008" i="24"/>
  <c r="R1008" i="24"/>
  <c r="S1008" i="24" s="1"/>
  <c r="T1008" i="24" s="1"/>
  <c r="U1008" i="24" s="1"/>
  <c r="Q1008" i="24"/>
  <c r="M1008" i="24"/>
  <c r="L1008" i="24"/>
  <c r="N1008" i="24" s="1"/>
  <c r="W1007" i="24"/>
  <c r="V1007" i="24"/>
  <c r="R1007" i="24"/>
  <c r="S1007" i="24" s="1"/>
  <c r="T1007" i="24" s="1"/>
  <c r="U1007" i="24" s="1"/>
  <c r="Q1007" i="24"/>
  <c r="M1007" i="24"/>
  <c r="L1007" i="24"/>
  <c r="N1007" i="24" s="1"/>
  <c r="W1006" i="24"/>
  <c r="V1006" i="24"/>
  <c r="R1006" i="24"/>
  <c r="S1006" i="24" s="1"/>
  <c r="T1006" i="24" s="1"/>
  <c r="U1006" i="24" s="1"/>
  <c r="Q1006" i="24"/>
  <c r="M1006" i="24"/>
  <c r="L1006" i="24"/>
  <c r="N1006" i="24" s="1"/>
  <c r="W1005" i="24"/>
  <c r="V1005" i="24"/>
  <c r="R1005" i="24"/>
  <c r="S1005" i="24" s="1"/>
  <c r="T1005" i="24" s="1"/>
  <c r="U1005" i="24" s="1"/>
  <c r="Q1005" i="24"/>
  <c r="M1005" i="24"/>
  <c r="L1005" i="24"/>
  <c r="N1005" i="24" s="1"/>
  <c r="W1004" i="24"/>
  <c r="V1004" i="24"/>
  <c r="R1004" i="24"/>
  <c r="S1004" i="24" s="1"/>
  <c r="T1004" i="24" s="1"/>
  <c r="U1004" i="24" s="1"/>
  <c r="Q1004" i="24"/>
  <c r="M1004" i="24"/>
  <c r="L1004" i="24"/>
  <c r="N1004" i="24" s="1"/>
  <c r="W1003" i="24"/>
  <c r="V1003" i="24"/>
  <c r="R1003" i="24"/>
  <c r="S1003" i="24" s="1"/>
  <c r="T1003" i="24" s="1"/>
  <c r="U1003" i="24" s="1"/>
  <c r="Q1003" i="24"/>
  <c r="M1003" i="24"/>
  <c r="L1003" i="24"/>
  <c r="N1003" i="24" s="1"/>
  <c r="W1002" i="24"/>
  <c r="V1002" i="24"/>
  <c r="R1002" i="24"/>
  <c r="S1002" i="24" s="1"/>
  <c r="T1002" i="24" s="1"/>
  <c r="U1002" i="24" s="1"/>
  <c r="Q1002" i="24"/>
  <c r="M1002" i="24"/>
  <c r="L1002" i="24"/>
  <c r="N1002" i="24" s="1"/>
  <c r="W1001" i="24"/>
  <c r="V1001" i="24"/>
  <c r="R1001" i="24"/>
  <c r="S1001" i="24" s="1"/>
  <c r="T1001" i="24" s="1"/>
  <c r="U1001" i="24" s="1"/>
  <c r="Q1001" i="24"/>
  <c r="M1001" i="24"/>
  <c r="L1001" i="24"/>
  <c r="N1001" i="24" s="1"/>
  <c r="W1000" i="24"/>
  <c r="V1000" i="24"/>
  <c r="R1000" i="24"/>
  <c r="S1000" i="24" s="1"/>
  <c r="T1000" i="24" s="1"/>
  <c r="U1000" i="24" s="1"/>
  <c r="Q1000" i="24"/>
  <c r="M1000" i="24"/>
  <c r="L1000" i="24"/>
  <c r="N1000" i="24" s="1"/>
  <c r="W999" i="24"/>
  <c r="V999" i="24"/>
  <c r="R999" i="24"/>
  <c r="S999" i="24" s="1"/>
  <c r="T999" i="24" s="1"/>
  <c r="U999" i="24" s="1"/>
  <c r="Q999" i="24"/>
  <c r="M999" i="24"/>
  <c r="L999" i="24"/>
  <c r="N999" i="24" s="1"/>
  <c r="W998" i="24"/>
  <c r="V998" i="24"/>
  <c r="R998" i="24"/>
  <c r="S998" i="24" s="1"/>
  <c r="T998" i="24" s="1"/>
  <c r="U998" i="24" s="1"/>
  <c r="Q998" i="24"/>
  <c r="M998" i="24"/>
  <c r="L998" i="24"/>
  <c r="N998" i="24" s="1"/>
  <c r="W997" i="24"/>
  <c r="V997" i="24"/>
  <c r="R997" i="24"/>
  <c r="S997" i="24" s="1"/>
  <c r="T997" i="24" s="1"/>
  <c r="U997" i="24" s="1"/>
  <c r="Q997" i="24"/>
  <c r="M997" i="24"/>
  <c r="L997" i="24"/>
  <c r="N997" i="24" s="1"/>
  <c r="W996" i="24"/>
  <c r="V996" i="24"/>
  <c r="R996" i="24"/>
  <c r="S996" i="24" s="1"/>
  <c r="T996" i="24" s="1"/>
  <c r="U996" i="24" s="1"/>
  <c r="Q996" i="24"/>
  <c r="M996" i="24"/>
  <c r="L996" i="24"/>
  <c r="N996" i="24" s="1"/>
  <c r="W995" i="24"/>
  <c r="V995" i="24"/>
  <c r="R995" i="24"/>
  <c r="S995" i="24" s="1"/>
  <c r="T995" i="24" s="1"/>
  <c r="U995" i="24" s="1"/>
  <c r="Q995" i="24"/>
  <c r="M995" i="24"/>
  <c r="L995" i="24"/>
  <c r="N995" i="24" s="1"/>
  <c r="W994" i="24"/>
  <c r="V994" i="24"/>
  <c r="R994" i="24"/>
  <c r="S994" i="24" s="1"/>
  <c r="T994" i="24" s="1"/>
  <c r="U994" i="24" s="1"/>
  <c r="Q994" i="24"/>
  <c r="M994" i="24"/>
  <c r="L994" i="24"/>
  <c r="N994" i="24" s="1"/>
  <c r="W993" i="24"/>
  <c r="V993" i="24"/>
  <c r="R993" i="24"/>
  <c r="S993" i="24" s="1"/>
  <c r="T993" i="24" s="1"/>
  <c r="U993" i="24" s="1"/>
  <c r="Q993" i="24"/>
  <c r="M993" i="24"/>
  <c r="L993" i="24"/>
  <c r="N993" i="24" s="1"/>
  <c r="W992" i="24"/>
  <c r="V992" i="24"/>
  <c r="R992" i="24"/>
  <c r="S992" i="24" s="1"/>
  <c r="T992" i="24" s="1"/>
  <c r="U992" i="24" s="1"/>
  <c r="Q992" i="24"/>
  <c r="M992" i="24"/>
  <c r="L992" i="24"/>
  <c r="N992" i="24" s="1"/>
  <c r="W991" i="24"/>
  <c r="V991" i="24"/>
  <c r="R991" i="24"/>
  <c r="S991" i="24" s="1"/>
  <c r="T991" i="24" s="1"/>
  <c r="U991" i="24" s="1"/>
  <c r="Q991" i="24"/>
  <c r="M991" i="24"/>
  <c r="L991" i="24"/>
  <c r="N991" i="24" s="1"/>
  <c r="W990" i="24"/>
  <c r="V990" i="24"/>
  <c r="R990" i="24"/>
  <c r="S990" i="24" s="1"/>
  <c r="T990" i="24" s="1"/>
  <c r="U990" i="24" s="1"/>
  <c r="Q990" i="24"/>
  <c r="M990" i="24"/>
  <c r="L990" i="24"/>
  <c r="N990" i="24" s="1"/>
  <c r="W989" i="24"/>
  <c r="V989" i="24"/>
  <c r="R989" i="24"/>
  <c r="S989" i="24" s="1"/>
  <c r="T989" i="24" s="1"/>
  <c r="U989" i="24" s="1"/>
  <c r="Q989" i="24"/>
  <c r="M989" i="24"/>
  <c r="L989" i="24"/>
  <c r="N989" i="24" s="1"/>
  <c r="W988" i="24"/>
  <c r="V988" i="24"/>
  <c r="R988" i="24"/>
  <c r="S988" i="24" s="1"/>
  <c r="T988" i="24" s="1"/>
  <c r="U988" i="24" s="1"/>
  <c r="Q988" i="24"/>
  <c r="M988" i="24"/>
  <c r="L988" i="24"/>
  <c r="N988" i="24" s="1"/>
  <c r="W987" i="24"/>
  <c r="V987" i="24"/>
  <c r="R987" i="24"/>
  <c r="S987" i="24" s="1"/>
  <c r="T987" i="24" s="1"/>
  <c r="U987" i="24" s="1"/>
  <c r="Q987" i="24"/>
  <c r="M987" i="24"/>
  <c r="L987" i="24"/>
  <c r="N987" i="24" s="1"/>
  <c r="W986" i="24"/>
  <c r="V986" i="24"/>
  <c r="R986" i="24"/>
  <c r="S986" i="24" s="1"/>
  <c r="T986" i="24" s="1"/>
  <c r="U986" i="24" s="1"/>
  <c r="Q986" i="24"/>
  <c r="M986" i="24"/>
  <c r="L986" i="24"/>
  <c r="N986" i="24" s="1"/>
  <c r="W985" i="24"/>
  <c r="V985" i="24"/>
  <c r="R985" i="24"/>
  <c r="S985" i="24" s="1"/>
  <c r="T985" i="24" s="1"/>
  <c r="U985" i="24" s="1"/>
  <c r="Q985" i="24"/>
  <c r="M985" i="24"/>
  <c r="L985" i="24"/>
  <c r="N985" i="24" s="1"/>
  <c r="W984" i="24"/>
  <c r="V984" i="24"/>
  <c r="R984" i="24"/>
  <c r="S984" i="24" s="1"/>
  <c r="T984" i="24" s="1"/>
  <c r="U984" i="24" s="1"/>
  <c r="Q984" i="24"/>
  <c r="M984" i="24"/>
  <c r="L984" i="24"/>
  <c r="N984" i="24" s="1"/>
  <c r="W983" i="24"/>
  <c r="V983" i="24"/>
  <c r="S983" i="24"/>
  <c r="T983" i="24" s="1"/>
  <c r="U983" i="24" s="1"/>
  <c r="R983" i="24"/>
  <c r="Q983" i="24"/>
  <c r="M983" i="24"/>
  <c r="L983" i="24"/>
  <c r="N983" i="24" s="1"/>
  <c r="W982" i="24"/>
  <c r="V982" i="24"/>
  <c r="R982" i="24"/>
  <c r="S982" i="24" s="1"/>
  <c r="T982" i="24" s="1"/>
  <c r="U982" i="24" s="1"/>
  <c r="Q982" i="24"/>
  <c r="M982" i="24"/>
  <c r="L982" i="24"/>
  <c r="N982" i="24" s="1"/>
  <c r="W981" i="24"/>
  <c r="V981" i="24"/>
  <c r="R981" i="24"/>
  <c r="S981" i="24" s="1"/>
  <c r="T981" i="24" s="1"/>
  <c r="U981" i="24" s="1"/>
  <c r="Q981" i="24"/>
  <c r="M981" i="24"/>
  <c r="L981" i="24"/>
  <c r="N981" i="24" s="1"/>
  <c r="W980" i="24"/>
  <c r="V980" i="24"/>
  <c r="R980" i="24"/>
  <c r="S980" i="24" s="1"/>
  <c r="T980" i="24" s="1"/>
  <c r="U980" i="24" s="1"/>
  <c r="Q980" i="24"/>
  <c r="M980" i="24"/>
  <c r="L980" i="24"/>
  <c r="N980" i="24" s="1"/>
  <c r="W979" i="24"/>
  <c r="V979" i="24"/>
  <c r="R979" i="24"/>
  <c r="S979" i="24" s="1"/>
  <c r="T979" i="24" s="1"/>
  <c r="U979" i="24" s="1"/>
  <c r="Q979" i="24"/>
  <c r="M979" i="24"/>
  <c r="L979" i="24"/>
  <c r="N979" i="24" s="1"/>
  <c r="W978" i="24"/>
  <c r="V978" i="24"/>
  <c r="R978" i="24"/>
  <c r="S978" i="24" s="1"/>
  <c r="T978" i="24" s="1"/>
  <c r="U978" i="24" s="1"/>
  <c r="Q978" i="24"/>
  <c r="M978" i="24"/>
  <c r="L978" i="24"/>
  <c r="N978" i="24" s="1"/>
  <c r="W977" i="24"/>
  <c r="V977" i="24"/>
  <c r="R977" i="24"/>
  <c r="S977" i="24" s="1"/>
  <c r="T977" i="24" s="1"/>
  <c r="U977" i="24" s="1"/>
  <c r="Q977" i="24"/>
  <c r="M977" i="24"/>
  <c r="L977" i="24"/>
  <c r="N977" i="24" s="1"/>
  <c r="W976" i="24"/>
  <c r="V976" i="24"/>
  <c r="R976" i="24"/>
  <c r="S976" i="24" s="1"/>
  <c r="T976" i="24" s="1"/>
  <c r="U976" i="24" s="1"/>
  <c r="Q976" i="24"/>
  <c r="M976" i="24"/>
  <c r="L976" i="24"/>
  <c r="N976" i="24" s="1"/>
  <c r="W975" i="24"/>
  <c r="V975" i="24"/>
  <c r="R975" i="24"/>
  <c r="S975" i="24" s="1"/>
  <c r="T975" i="24" s="1"/>
  <c r="U975" i="24" s="1"/>
  <c r="Q975" i="24"/>
  <c r="M975" i="24"/>
  <c r="L975" i="24"/>
  <c r="N975" i="24" s="1"/>
  <c r="W974" i="24"/>
  <c r="V974" i="24"/>
  <c r="R974" i="24"/>
  <c r="S974" i="24" s="1"/>
  <c r="T974" i="24" s="1"/>
  <c r="U974" i="24" s="1"/>
  <c r="Q974" i="24"/>
  <c r="M974" i="24"/>
  <c r="L974" i="24"/>
  <c r="N974" i="24" s="1"/>
  <c r="W973" i="24"/>
  <c r="V973" i="24"/>
  <c r="R973" i="24"/>
  <c r="S973" i="24" s="1"/>
  <c r="T973" i="24" s="1"/>
  <c r="U973" i="24" s="1"/>
  <c r="Q973" i="24"/>
  <c r="M973" i="24"/>
  <c r="L973" i="24"/>
  <c r="N973" i="24" s="1"/>
  <c r="W972" i="24"/>
  <c r="V972" i="24"/>
  <c r="R972" i="24"/>
  <c r="S972" i="24" s="1"/>
  <c r="T972" i="24" s="1"/>
  <c r="U972" i="24" s="1"/>
  <c r="Q972" i="24"/>
  <c r="M972" i="24"/>
  <c r="L972" i="24"/>
  <c r="N972" i="24" s="1"/>
  <c r="W971" i="24"/>
  <c r="V971" i="24"/>
  <c r="R971" i="24"/>
  <c r="S971" i="24" s="1"/>
  <c r="T971" i="24" s="1"/>
  <c r="U971" i="24" s="1"/>
  <c r="Q971" i="24"/>
  <c r="M971" i="24"/>
  <c r="L971" i="24"/>
  <c r="N971" i="24" s="1"/>
  <c r="W970" i="24"/>
  <c r="V970" i="24"/>
  <c r="R970" i="24"/>
  <c r="S970" i="24" s="1"/>
  <c r="T970" i="24" s="1"/>
  <c r="U970" i="24" s="1"/>
  <c r="Q970" i="24"/>
  <c r="M970" i="24"/>
  <c r="L970" i="24"/>
  <c r="N970" i="24" s="1"/>
  <c r="W969" i="24"/>
  <c r="V969" i="24"/>
  <c r="R969" i="24"/>
  <c r="S969" i="24" s="1"/>
  <c r="T969" i="24" s="1"/>
  <c r="U969" i="24" s="1"/>
  <c r="Q969" i="24"/>
  <c r="M969" i="24"/>
  <c r="L969" i="24"/>
  <c r="N969" i="24" s="1"/>
  <c r="W968" i="24"/>
  <c r="V968" i="24"/>
  <c r="R968" i="24"/>
  <c r="S968" i="24" s="1"/>
  <c r="T968" i="24" s="1"/>
  <c r="U968" i="24" s="1"/>
  <c r="Q968" i="24"/>
  <c r="M968" i="24"/>
  <c r="L968" i="24"/>
  <c r="N968" i="24" s="1"/>
  <c r="W967" i="24"/>
  <c r="V967" i="24"/>
  <c r="R967" i="24"/>
  <c r="S967" i="24" s="1"/>
  <c r="T967" i="24" s="1"/>
  <c r="U967" i="24" s="1"/>
  <c r="Q967" i="24"/>
  <c r="M967" i="24"/>
  <c r="L967" i="24"/>
  <c r="N967" i="24" s="1"/>
  <c r="W966" i="24"/>
  <c r="V966" i="24"/>
  <c r="R966" i="24"/>
  <c r="S966" i="24" s="1"/>
  <c r="T966" i="24" s="1"/>
  <c r="U966" i="24" s="1"/>
  <c r="Q966" i="24"/>
  <c r="M966" i="24"/>
  <c r="L966" i="24"/>
  <c r="N966" i="24" s="1"/>
  <c r="W965" i="24"/>
  <c r="V965" i="24"/>
  <c r="R965" i="24"/>
  <c r="S965" i="24" s="1"/>
  <c r="T965" i="24" s="1"/>
  <c r="U965" i="24" s="1"/>
  <c r="Q965" i="24"/>
  <c r="M965" i="24"/>
  <c r="L965" i="24"/>
  <c r="N965" i="24" s="1"/>
  <c r="W964" i="24"/>
  <c r="V964" i="24"/>
  <c r="R964" i="24"/>
  <c r="S964" i="24" s="1"/>
  <c r="T964" i="24" s="1"/>
  <c r="U964" i="24" s="1"/>
  <c r="Q964" i="24"/>
  <c r="M964" i="24"/>
  <c r="L964" i="24"/>
  <c r="N964" i="24" s="1"/>
  <c r="W963" i="24"/>
  <c r="V963" i="24"/>
  <c r="R963" i="24"/>
  <c r="S963" i="24" s="1"/>
  <c r="T963" i="24" s="1"/>
  <c r="U963" i="24" s="1"/>
  <c r="Q963" i="24"/>
  <c r="M963" i="24"/>
  <c r="L963" i="24"/>
  <c r="N963" i="24" s="1"/>
  <c r="W962" i="24"/>
  <c r="V962" i="24"/>
  <c r="R962" i="24"/>
  <c r="S962" i="24" s="1"/>
  <c r="T962" i="24" s="1"/>
  <c r="U962" i="24" s="1"/>
  <c r="Q962" i="24"/>
  <c r="M962" i="24"/>
  <c r="L962" i="24"/>
  <c r="N962" i="24" s="1"/>
  <c r="W961" i="24"/>
  <c r="V961" i="24"/>
  <c r="R961" i="24"/>
  <c r="S961" i="24" s="1"/>
  <c r="T961" i="24" s="1"/>
  <c r="U961" i="24" s="1"/>
  <c r="Q961" i="24"/>
  <c r="M961" i="24"/>
  <c r="L961" i="24"/>
  <c r="N961" i="24" s="1"/>
  <c r="W960" i="24"/>
  <c r="V960" i="24"/>
  <c r="R960" i="24"/>
  <c r="S960" i="24" s="1"/>
  <c r="T960" i="24" s="1"/>
  <c r="U960" i="24" s="1"/>
  <c r="Q960" i="24"/>
  <c r="M960" i="24"/>
  <c r="L960" i="24"/>
  <c r="N960" i="24" s="1"/>
  <c r="W959" i="24"/>
  <c r="V959" i="24"/>
  <c r="R959" i="24"/>
  <c r="S959" i="24" s="1"/>
  <c r="T959" i="24" s="1"/>
  <c r="U959" i="24" s="1"/>
  <c r="Q959" i="24"/>
  <c r="M959" i="24"/>
  <c r="L959" i="24"/>
  <c r="N959" i="24" s="1"/>
  <c r="W958" i="24"/>
  <c r="V958" i="24"/>
  <c r="R958" i="24"/>
  <c r="S958" i="24" s="1"/>
  <c r="T958" i="24" s="1"/>
  <c r="U958" i="24" s="1"/>
  <c r="Q958" i="24"/>
  <c r="M958" i="24"/>
  <c r="L958" i="24"/>
  <c r="N958" i="24" s="1"/>
  <c r="W957" i="24"/>
  <c r="V957" i="24"/>
  <c r="R957" i="24"/>
  <c r="S957" i="24" s="1"/>
  <c r="T957" i="24" s="1"/>
  <c r="U957" i="24" s="1"/>
  <c r="Q957" i="24"/>
  <c r="M957" i="24"/>
  <c r="L957" i="24"/>
  <c r="N957" i="24" s="1"/>
  <c r="W956" i="24"/>
  <c r="V956" i="24"/>
  <c r="R956" i="24"/>
  <c r="S956" i="24" s="1"/>
  <c r="T956" i="24" s="1"/>
  <c r="U956" i="24" s="1"/>
  <c r="Q956" i="24"/>
  <c r="M956" i="24"/>
  <c r="L956" i="24"/>
  <c r="N956" i="24" s="1"/>
  <c r="W955" i="24"/>
  <c r="V955" i="24"/>
  <c r="R955" i="24"/>
  <c r="S955" i="24" s="1"/>
  <c r="T955" i="24" s="1"/>
  <c r="U955" i="24" s="1"/>
  <c r="Q955" i="24"/>
  <c r="M955" i="24"/>
  <c r="L955" i="24"/>
  <c r="N955" i="24" s="1"/>
  <c r="W954" i="24"/>
  <c r="V954" i="24"/>
  <c r="R954" i="24"/>
  <c r="S954" i="24" s="1"/>
  <c r="T954" i="24" s="1"/>
  <c r="U954" i="24" s="1"/>
  <c r="Q954" i="24"/>
  <c r="M954" i="24"/>
  <c r="L954" i="24"/>
  <c r="N954" i="24" s="1"/>
  <c r="W953" i="24"/>
  <c r="V953" i="24"/>
  <c r="R953" i="24"/>
  <c r="S953" i="24" s="1"/>
  <c r="T953" i="24" s="1"/>
  <c r="U953" i="24" s="1"/>
  <c r="Q953" i="24"/>
  <c r="M953" i="24"/>
  <c r="L953" i="24"/>
  <c r="N953" i="24" s="1"/>
  <c r="W952" i="24"/>
  <c r="V952" i="24"/>
  <c r="R952" i="24"/>
  <c r="S952" i="24" s="1"/>
  <c r="T952" i="24" s="1"/>
  <c r="U952" i="24" s="1"/>
  <c r="Q952" i="24"/>
  <c r="M952" i="24"/>
  <c r="L952" i="24"/>
  <c r="N952" i="24" s="1"/>
  <c r="W951" i="24"/>
  <c r="V951" i="24"/>
  <c r="R951" i="24"/>
  <c r="S951" i="24" s="1"/>
  <c r="T951" i="24" s="1"/>
  <c r="U951" i="24" s="1"/>
  <c r="Q951" i="24"/>
  <c r="M951" i="24"/>
  <c r="L951" i="24"/>
  <c r="N951" i="24" s="1"/>
  <c r="W950" i="24"/>
  <c r="V950" i="24"/>
  <c r="R950" i="24"/>
  <c r="S950" i="24" s="1"/>
  <c r="T950" i="24" s="1"/>
  <c r="U950" i="24" s="1"/>
  <c r="Q950" i="24"/>
  <c r="M950" i="24"/>
  <c r="L950" i="24"/>
  <c r="N950" i="24" s="1"/>
  <c r="W949" i="24"/>
  <c r="V949" i="24"/>
  <c r="S949" i="24"/>
  <c r="T949" i="24" s="1"/>
  <c r="U949" i="24" s="1"/>
  <c r="R949" i="24"/>
  <c r="Q949" i="24"/>
  <c r="M949" i="24"/>
  <c r="L949" i="24"/>
  <c r="N949" i="24" s="1"/>
  <c r="W948" i="24"/>
  <c r="V948" i="24"/>
  <c r="R948" i="24"/>
  <c r="S948" i="24" s="1"/>
  <c r="T948" i="24" s="1"/>
  <c r="U948" i="24" s="1"/>
  <c r="Q948" i="24"/>
  <c r="M948" i="24"/>
  <c r="L948" i="24"/>
  <c r="N948" i="24" s="1"/>
  <c r="W947" i="24"/>
  <c r="V947" i="24"/>
  <c r="R947" i="24"/>
  <c r="S947" i="24" s="1"/>
  <c r="T947" i="24" s="1"/>
  <c r="U947" i="24" s="1"/>
  <c r="Q947" i="24"/>
  <c r="M947" i="24"/>
  <c r="L947" i="24"/>
  <c r="N947" i="24" s="1"/>
  <c r="W946" i="24"/>
  <c r="V946" i="24"/>
  <c r="R946" i="24"/>
  <c r="S946" i="24" s="1"/>
  <c r="T946" i="24" s="1"/>
  <c r="U946" i="24" s="1"/>
  <c r="Q946" i="24"/>
  <c r="M946" i="24"/>
  <c r="L946" i="24"/>
  <c r="N946" i="24" s="1"/>
  <c r="W945" i="24"/>
  <c r="V945" i="24"/>
  <c r="R945" i="24"/>
  <c r="S945" i="24" s="1"/>
  <c r="T945" i="24" s="1"/>
  <c r="U945" i="24" s="1"/>
  <c r="Q945" i="24"/>
  <c r="M945" i="24"/>
  <c r="L945" i="24"/>
  <c r="N945" i="24" s="1"/>
  <c r="W944" i="24"/>
  <c r="V944" i="24"/>
  <c r="R944" i="24"/>
  <c r="S944" i="24" s="1"/>
  <c r="T944" i="24" s="1"/>
  <c r="U944" i="24" s="1"/>
  <c r="Q944" i="24"/>
  <c r="M944" i="24"/>
  <c r="L944" i="24"/>
  <c r="N944" i="24" s="1"/>
  <c r="W943" i="24"/>
  <c r="V943" i="24"/>
  <c r="R943" i="24"/>
  <c r="S943" i="24" s="1"/>
  <c r="T943" i="24" s="1"/>
  <c r="U943" i="24" s="1"/>
  <c r="Q943" i="24"/>
  <c r="M943" i="24"/>
  <c r="L943" i="24"/>
  <c r="N943" i="24" s="1"/>
  <c r="W942" i="24"/>
  <c r="V942" i="24"/>
  <c r="R942" i="24"/>
  <c r="S942" i="24" s="1"/>
  <c r="T942" i="24" s="1"/>
  <c r="U942" i="24" s="1"/>
  <c r="Q942" i="24"/>
  <c r="M942" i="24"/>
  <c r="L942" i="24"/>
  <c r="N942" i="24" s="1"/>
  <c r="W941" i="24"/>
  <c r="V941" i="24"/>
  <c r="R941" i="24"/>
  <c r="S941" i="24" s="1"/>
  <c r="T941" i="24" s="1"/>
  <c r="U941" i="24" s="1"/>
  <c r="Q941" i="24"/>
  <c r="M941" i="24"/>
  <c r="L941" i="24"/>
  <c r="N941" i="24" s="1"/>
  <c r="W940" i="24"/>
  <c r="V940" i="24"/>
  <c r="R940" i="24"/>
  <c r="S940" i="24" s="1"/>
  <c r="T940" i="24" s="1"/>
  <c r="U940" i="24" s="1"/>
  <c r="Q940" i="24"/>
  <c r="M940" i="24"/>
  <c r="L940" i="24"/>
  <c r="N940" i="24" s="1"/>
  <c r="W939" i="24"/>
  <c r="V939" i="24"/>
  <c r="R939" i="24"/>
  <c r="S939" i="24" s="1"/>
  <c r="T939" i="24" s="1"/>
  <c r="U939" i="24" s="1"/>
  <c r="Q939" i="24"/>
  <c r="M939" i="24"/>
  <c r="L939" i="24"/>
  <c r="N939" i="24" s="1"/>
  <c r="W938" i="24"/>
  <c r="V938" i="24"/>
  <c r="R938" i="24"/>
  <c r="S938" i="24" s="1"/>
  <c r="T938" i="24" s="1"/>
  <c r="U938" i="24" s="1"/>
  <c r="Q938" i="24"/>
  <c r="M938" i="24"/>
  <c r="L938" i="24"/>
  <c r="N938" i="24" s="1"/>
  <c r="W937" i="24"/>
  <c r="V937" i="24"/>
  <c r="R937" i="24"/>
  <c r="S937" i="24" s="1"/>
  <c r="T937" i="24" s="1"/>
  <c r="U937" i="24" s="1"/>
  <c r="Q937" i="24"/>
  <c r="M937" i="24"/>
  <c r="L937" i="24"/>
  <c r="N937" i="24" s="1"/>
  <c r="W936" i="24"/>
  <c r="V936" i="24"/>
  <c r="R936" i="24"/>
  <c r="S936" i="24" s="1"/>
  <c r="T936" i="24" s="1"/>
  <c r="U936" i="24" s="1"/>
  <c r="Q936" i="24"/>
  <c r="M936" i="24"/>
  <c r="L936" i="24"/>
  <c r="N936" i="24" s="1"/>
  <c r="W935" i="24"/>
  <c r="V935" i="24"/>
  <c r="R935" i="24"/>
  <c r="S935" i="24" s="1"/>
  <c r="T935" i="24" s="1"/>
  <c r="U935" i="24" s="1"/>
  <c r="Q935" i="24"/>
  <c r="M935" i="24"/>
  <c r="L935" i="24"/>
  <c r="N935" i="24" s="1"/>
  <c r="W934" i="24"/>
  <c r="V934" i="24"/>
  <c r="R934" i="24"/>
  <c r="S934" i="24" s="1"/>
  <c r="T934" i="24" s="1"/>
  <c r="U934" i="24" s="1"/>
  <c r="Q934" i="24"/>
  <c r="M934" i="24"/>
  <c r="L934" i="24"/>
  <c r="N934" i="24" s="1"/>
  <c r="W933" i="24"/>
  <c r="V933" i="24"/>
  <c r="R933" i="24"/>
  <c r="S933" i="24" s="1"/>
  <c r="T933" i="24" s="1"/>
  <c r="U933" i="24" s="1"/>
  <c r="Q933" i="24"/>
  <c r="M933" i="24"/>
  <c r="L933" i="24"/>
  <c r="N933" i="24" s="1"/>
  <c r="W932" i="24"/>
  <c r="V932" i="24"/>
  <c r="R932" i="24"/>
  <c r="S932" i="24" s="1"/>
  <c r="T932" i="24" s="1"/>
  <c r="U932" i="24" s="1"/>
  <c r="Q932" i="24"/>
  <c r="M932" i="24"/>
  <c r="L932" i="24"/>
  <c r="N932" i="24" s="1"/>
  <c r="W931" i="24"/>
  <c r="V931" i="24"/>
  <c r="U931" i="24"/>
  <c r="R931" i="24"/>
  <c r="S931" i="24" s="1"/>
  <c r="T931" i="24" s="1"/>
  <c r="Q931" i="24"/>
  <c r="M931" i="24"/>
  <c r="L931" i="24"/>
  <c r="N931" i="24" s="1"/>
  <c r="W930" i="24"/>
  <c r="V930" i="24"/>
  <c r="R930" i="24"/>
  <c r="S930" i="24" s="1"/>
  <c r="T930" i="24" s="1"/>
  <c r="U930" i="24" s="1"/>
  <c r="Q930" i="24"/>
  <c r="M930" i="24"/>
  <c r="L930" i="24"/>
  <c r="N930" i="24" s="1"/>
  <c r="W929" i="24"/>
  <c r="V929" i="24"/>
  <c r="R929" i="24"/>
  <c r="S929" i="24" s="1"/>
  <c r="T929" i="24" s="1"/>
  <c r="U929" i="24" s="1"/>
  <c r="Q929" i="24"/>
  <c r="M929" i="24"/>
  <c r="L929" i="24"/>
  <c r="N929" i="24" s="1"/>
  <c r="W928" i="24"/>
  <c r="V928" i="24"/>
  <c r="R928" i="24"/>
  <c r="S928" i="24" s="1"/>
  <c r="T928" i="24" s="1"/>
  <c r="U928" i="24" s="1"/>
  <c r="Q928" i="24"/>
  <c r="M928" i="24"/>
  <c r="L928" i="24"/>
  <c r="N928" i="24" s="1"/>
  <c r="W927" i="24"/>
  <c r="V927" i="24"/>
  <c r="R927" i="24"/>
  <c r="S927" i="24" s="1"/>
  <c r="T927" i="24" s="1"/>
  <c r="U927" i="24" s="1"/>
  <c r="Q927" i="24"/>
  <c r="M927" i="24"/>
  <c r="L927" i="24"/>
  <c r="N927" i="24" s="1"/>
  <c r="W926" i="24"/>
  <c r="V926" i="24"/>
  <c r="R926" i="24"/>
  <c r="S926" i="24" s="1"/>
  <c r="T926" i="24" s="1"/>
  <c r="U926" i="24" s="1"/>
  <c r="Q926" i="24"/>
  <c r="M926" i="24"/>
  <c r="L926" i="24"/>
  <c r="N926" i="24" s="1"/>
  <c r="W925" i="24"/>
  <c r="V925" i="24"/>
  <c r="R925" i="24"/>
  <c r="S925" i="24" s="1"/>
  <c r="T925" i="24" s="1"/>
  <c r="U925" i="24" s="1"/>
  <c r="Q925" i="24"/>
  <c r="M925" i="24"/>
  <c r="L925" i="24"/>
  <c r="N925" i="24" s="1"/>
  <c r="W924" i="24"/>
  <c r="V924" i="24"/>
  <c r="R924" i="24"/>
  <c r="S924" i="24" s="1"/>
  <c r="T924" i="24" s="1"/>
  <c r="U924" i="24" s="1"/>
  <c r="Q924" i="24"/>
  <c r="M924" i="24"/>
  <c r="L924" i="24"/>
  <c r="N924" i="24" s="1"/>
  <c r="W923" i="24"/>
  <c r="V923" i="24"/>
  <c r="R923" i="24"/>
  <c r="S923" i="24" s="1"/>
  <c r="T923" i="24" s="1"/>
  <c r="U923" i="24" s="1"/>
  <c r="Q923" i="24"/>
  <c r="M923" i="24"/>
  <c r="L923" i="24"/>
  <c r="N923" i="24" s="1"/>
  <c r="W922" i="24"/>
  <c r="V922" i="24"/>
  <c r="R922" i="24"/>
  <c r="S922" i="24" s="1"/>
  <c r="T922" i="24" s="1"/>
  <c r="U922" i="24" s="1"/>
  <c r="Q922" i="24"/>
  <c r="M922" i="24"/>
  <c r="L922" i="24"/>
  <c r="N922" i="24" s="1"/>
  <c r="W921" i="24"/>
  <c r="V921" i="24"/>
  <c r="R921" i="24"/>
  <c r="S921" i="24" s="1"/>
  <c r="T921" i="24" s="1"/>
  <c r="U921" i="24" s="1"/>
  <c r="Q921" i="24"/>
  <c r="M921" i="24"/>
  <c r="L921" i="24"/>
  <c r="N921" i="24" s="1"/>
  <c r="W920" i="24"/>
  <c r="V920" i="24"/>
  <c r="R920" i="24"/>
  <c r="S920" i="24" s="1"/>
  <c r="T920" i="24" s="1"/>
  <c r="U920" i="24" s="1"/>
  <c r="Q920" i="24"/>
  <c r="M920" i="24"/>
  <c r="L920" i="24"/>
  <c r="N920" i="24" s="1"/>
  <c r="W919" i="24"/>
  <c r="V919" i="24"/>
  <c r="R919" i="24"/>
  <c r="S919" i="24" s="1"/>
  <c r="T919" i="24" s="1"/>
  <c r="U919" i="24" s="1"/>
  <c r="Q919" i="24"/>
  <c r="M919" i="24"/>
  <c r="L919" i="24"/>
  <c r="N919" i="24" s="1"/>
  <c r="W918" i="24"/>
  <c r="V918" i="24"/>
  <c r="R918" i="24"/>
  <c r="S918" i="24" s="1"/>
  <c r="T918" i="24" s="1"/>
  <c r="U918" i="24" s="1"/>
  <c r="Q918" i="24"/>
  <c r="M918" i="24"/>
  <c r="L918" i="24"/>
  <c r="N918" i="24" s="1"/>
  <c r="W917" i="24"/>
  <c r="V917" i="24"/>
  <c r="R917" i="24"/>
  <c r="S917" i="24" s="1"/>
  <c r="T917" i="24" s="1"/>
  <c r="U917" i="24" s="1"/>
  <c r="Q917" i="24"/>
  <c r="M917" i="24"/>
  <c r="L917" i="24"/>
  <c r="N917" i="24" s="1"/>
  <c r="W916" i="24"/>
  <c r="V916" i="24"/>
  <c r="R916" i="24"/>
  <c r="S916" i="24" s="1"/>
  <c r="T916" i="24" s="1"/>
  <c r="U916" i="24" s="1"/>
  <c r="Q916" i="24"/>
  <c r="M916" i="24"/>
  <c r="L916" i="24"/>
  <c r="N916" i="24" s="1"/>
  <c r="W915" i="24"/>
  <c r="V915" i="24"/>
  <c r="S915" i="24"/>
  <c r="T915" i="24" s="1"/>
  <c r="U915" i="24" s="1"/>
  <c r="R915" i="24"/>
  <c r="Q915" i="24"/>
  <c r="M915" i="24"/>
  <c r="L915" i="24"/>
  <c r="N915" i="24" s="1"/>
  <c r="W914" i="24"/>
  <c r="V914" i="24"/>
  <c r="R914" i="24"/>
  <c r="S914" i="24" s="1"/>
  <c r="T914" i="24" s="1"/>
  <c r="U914" i="24" s="1"/>
  <c r="Q914" i="24"/>
  <c r="M914" i="24"/>
  <c r="L914" i="24"/>
  <c r="N914" i="24" s="1"/>
  <c r="W913" i="24"/>
  <c r="V913" i="24"/>
  <c r="R913" i="24"/>
  <c r="S913" i="24" s="1"/>
  <c r="T913" i="24" s="1"/>
  <c r="U913" i="24" s="1"/>
  <c r="Q913" i="24"/>
  <c r="M913" i="24"/>
  <c r="L913" i="24"/>
  <c r="N913" i="24" s="1"/>
  <c r="W912" i="24"/>
  <c r="V912" i="24"/>
  <c r="R912" i="24"/>
  <c r="S912" i="24" s="1"/>
  <c r="T912" i="24" s="1"/>
  <c r="U912" i="24" s="1"/>
  <c r="Q912" i="24"/>
  <c r="M912" i="24"/>
  <c r="L912" i="24"/>
  <c r="N912" i="24" s="1"/>
  <c r="W911" i="24"/>
  <c r="V911" i="24"/>
  <c r="R911" i="24"/>
  <c r="S911" i="24" s="1"/>
  <c r="T911" i="24" s="1"/>
  <c r="U911" i="24" s="1"/>
  <c r="Q911" i="24"/>
  <c r="M911" i="24"/>
  <c r="L911" i="24"/>
  <c r="N911" i="24" s="1"/>
  <c r="W910" i="24"/>
  <c r="V910" i="24"/>
  <c r="R910" i="24"/>
  <c r="S910" i="24" s="1"/>
  <c r="T910" i="24" s="1"/>
  <c r="U910" i="24" s="1"/>
  <c r="Q910" i="24"/>
  <c r="M910" i="24"/>
  <c r="L910" i="24"/>
  <c r="N910" i="24" s="1"/>
  <c r="W909" i="24"/>
  <c r="V909" i="24"/>
  <c r="R909" i="24"/>
  <c r="S909" i="24" s="1"/>
  <c r="T909" i="24" s="1"/>
  <c r="U909" i="24" s="1"/>
  <c r="Q909" i="24"/>
  <c r="M909" i="24"/>
  <c r="L909" i="24"/>
  <c r="N909" i="24" s="1"/>
  <c r="W908" i="24"/>
  <c r="V908" i="24"/>
  <c r="R908" i="24"/>
  <c r="S908" i="24" s="1"/>
  <c r="T908" i="24" s="1"/>
  <c r="U908" i="24" s="1"/>
  <c r="Q908" i="24"/>
  <c r="M908" i="24"/>
  <c r="L908" i="24"/>
  <c r="N908" i="24" s="1"/>
  <c r="W907" i="24"/>
  <c r="V907" i="24"/>
  <c r="R907" i="24"/>
  <c r="S907" i="24" s="1"/>
  <c r="T907" i="24" s="1"/>
  <c r="U907" i="24" s="1"/>
  <c r="Q907" i="24"/>
  <c r="M907" i="24"/>
  <c r="L907" i="24"/>
  <c r="N907" i="24" s="1"/>
  <c r="W906" i="24"/>
  <c r="V906" i="24"/>
  <c r="R906" i="24"/>
  <c r="S906" i="24" s="1"/>
  <c r="T906" i="24" s="1"/>
  <c r="U906" i="24" s="1"/>
  <c r="Q906" i="24"/>
  <c r="M906" i="24"/>
  <c r="L906" i="24"/>
  <c r="N906" i="24" s="1"/>
  <c r="W905" i="24"/>
  <c r="V905" i="24"/>
  <c r="R905" i="24"/>
  <c r="S905" i="24" s="1"/>
  <c r="T905" i="24" s="1"/>
  <c r="U905" i="24" s="1"/>
  <c r="Q905" i="24"/>
  <c r="M905" i="24"/>
  <c r="L905" i="24"/>
  <c r="N905" i="24" s="1"/>
  <c r="W904" i="24"/>
  <c r="V904" i="24"/>
  <c r="R904" i="24"/>
  <c r="S904" i="24" s="1"/>
  <c r="T904" i="24" s="1"/>
  <c r="U904" i="24" s="1"/>
  <c r="Q904" i="24"/>
  <c r="M904" i="24"/>
  <c r="L904" i="24"/>
  <c r="N904" i="24" s="1"/>
  <c r="W903" i="24"/>
  <c r="V903" i="24"/>
  <c r="R903" i="24"/>
  <c r="S903" i="24" s="1"/>
  <c r="T903" i="24" s="1"/>
  <c r="U903" i="24" s="1"/>
  <c r="Q903" i="24"/>
  <c r="M903" i="24"/>
  <c r="L903" i="24"/>
  <c r="N903" i="24" s="1"/>
  <c r="W902" i="24"/>
  <c r="V902" i="24"/>
  <c r="R902" i="24"/>
  <c r="S902" i="24" s="1"/>
  <c r="T902" i="24" s="1"/>
  <c r="U902" i="24" s="1"/>
  <c r="Q902" i="24"/>
  <c r="M902" i="24"/>
  <c r="L902" i="24"/>
  <c r="N902" i="24" s="1"/>
  <c r="W901" i="24"/>
  <c r="V901" i="24"/>
  <c r="R901" i="24"/>
  <c r="S901" i="24" s="1"/>
  <c r="T901" i="24" s="1"/>
  <c r="U901" i="24" s="1"/>
  <c r="Q901" i="24"/>
  <c r="M901" i="24"/>
  <c r="L901" i="24"/>
  <c r="N901" i="24" s="1"/>
  <c r="W900" i="24"/>
  <c r="V900" i="24"/>
  <c r="R900" i="24"/>
  <c r="S900" i="24" s="1"/>
  <c r="T900" i="24" s="1"/>
  <c r="U900" i="24" s="1"/>
  <c r="Q900" i="24"/>
  <c r="M900" i="24"/>
  <c r="L900" i="24"/>
  <c r="N900" i="24" s="1"/>
  <c r="W899" i="24"/>
  <c r="V899" i="24"/>
  <c r="R899" i="24"/>
  <c r="S899" i="24" s="1"/>
  <c r="T899" i="24" s="1"/>
  <c r="U899" i="24" s="1"/>
  <c r="Q899" i="24"/>
  <c r="M899" i="24"/>
  <c r="L899" i="24"/>
  <c r="N899" i="24" s="1"/>
  <c r="W898" i="24"/>
  <c r="V898" i="24"/>
  <c r="R898" i="24"/>
  <c r="S898" i="24" s="1"/>
  <c r="T898" i="24" s="1"/>
  <c r="U898" i="24" s="1"/>
  <c r="Q898" i="24"/>
  <c r="M898" i="24"/>
  <c r="L898" i="24"/>
  <c r="N898" i="24" s="1"/>
  <c r="W897" i="24"/>
  <c r="V897" i="24"/>
  <c r="R897" i="24"/>
  <c r="S897" i="24" s="1"/>
  <c r="T897" i="24" s="1"/>
  <c r="U897" i="24" s="1"/>
  <c r="Q897" i="24"/>
  <c r="M897" i="24"/>
  <c r="L897" i="24"/>
  <c r="N897" i="24" s="1"/>
  <c r="W896" i="24"/>
  <c r="V896" i="24"/>
  <c r="R896" i="24"/>
  <c r="S896" i="24" s="1"/>
  <c r="T896" i="24" s="1"/>
  <c r="U896" i="24" s="1"/>
  <c r="Q896" i="24"/>
  <c r="M896" i="24"/>
  <c r="L896" i="24"/>
  <c r="N896" i="24" s="1"/>
  <c r="W895" i="24"/>
  <c r="V895" i="24"/>
  <c r="R895" i="24"/>
  <c r="S895" i="24" s="1"/>
  <c r="T895" i="24" s="1"/>
  <c r="U895" i="24" s="1"/>
  <c r="Q895" i="24"/>
  <c r="M895" i="24"/>
  <c r="L895" i="24"/>
  <c r="N895" i="24" s="1"/>
  <c r="W894" i="24"/>
  <c r="V894" i="24"/>
  <c r="R894" i="24"/>
  <c r="S894" i="24" s="1"/>
  <c r="T894" i="24" s="1"/>
  <c r="U894" i="24" s="1"/>
  <c r="Q894" i="24"/>
  <c r="M894" i="24"/>
  <c r="L894" i="24"/>
  <c r="N894" i="24" s="1"/>
  <c r="W893" i="24"/>
  <c r="V893" i="24"/>
  <c r="R893" i="24"/>
  <c r="S893" i="24" s="1"/>
  <c r="T893" i="24" s="1"/>
  <c r="U893" i="24" s="1"/>
  <c r="Q893" i="24"/>
  <c r="M893" i="24"/>
  <c r="L893" i="24"/>
  <c r="N893" i="24" s="1"/>
  <c r="W892" i="24"/>
  <c r="V892" i="24"/>
  <c r="R892" i="24"/>
  <c r="S892" i="24" s="1"/>
  <c r="T892" i="24" s="1"/>
  <c r="U892" i="24" s="1"/>
  <c r="Q892" i="24"/>
  <c r="M892" i="24"/>
  <c r="L892" i="24"/>
  <c r="N892" i="24" s="1"/>
  <c r="W891" i="24"/>
  <c r="V891" i="24"/>
  <c r="R891" i="24"/>
  <c r="S891" i="24" s="1"/>
  <c r="T891" i="24" s="1"/>
  <c r="U891" i="24" s="1"/>
  <c r="Q891" i="24"/>
  <c r="M891" i="24"/>
  <c r="L891" i="24"/>
  <c r="N891" i="24" s="1"/>
  <c r="W890" i="24"/>
  <c r="V890" i="24"/>
  <c r="R890" i="24"/>
  <c r="S890" i="24" s="1"/>
  <c r="T890" i="24" s="1"/>
  <c r="U890" i="24" s="1"/>
  <c r="Q890" i="24"/>
  <c r="M890" i="24"/>
  <c r="L890" i="24"/>
  <c r="N890" i="24" s="1"/>
  <c r="W889" i="24"/>
  <c r="V889" i="24"/>
  <c r="R889" i="24"/>
  <c r="S889" i="24" s="1"/>
  <c r="T889" i="24" s="1"/>
  <c r="U889" i="24" s="1"/>
  <c r="Q889" i="24"/>
  <c r="M889" i="24"/>
  <c r="L889" i="24"/>
  <c r="N889" i="24" s="1"/>
  <c r="W888" i="24"/>
  <c r="V888" i="24"/>
  <c r="R888" i="24"/>
  <c r="S888" i="24" s="1"/>
  <c r="T888" i="24" s="1"/>
  <c r="U888" i="24" s="1"/>
  <c r="Q888" i="24"/>
  <c r="M888" i="24"/>
  <c r="L888" i="24"/>
  <c r="N888" i="24" s="1"/>
  <c r="W887" i="24"/>
  <c r="V887" i="24"/>
  <c r="R887" i="24"/>
  <c r="S887" i="24" s="1"/>
  <c r="T887" i="24" s="1"/>
  <c r="U887" i="24" s="1"/>
  <c r="Q887" i="24"/>
  <c r="M887" i="24"/>
  <c r="L887" i="24"/>
  <c r="N887" i="24" s="1"/>
  <c r="W886" i="24"/>
  <c r="V886" i="24"/>
  <c r="R886" i="24"/>
  <c r="S886" i="24" s="1"/>
  <c r="T886" i="24" s="1"/>
  <c r="U886" i="24" s="1"/>
  <c r="Q886" i="24"/>
  <c r="M886" i="24"/>
  <c r="L886" i="24"/>
  <c r="N886" i="24" s="1"/>
  <c r="W885" i="24"/>
  <c r="V885" i="24"/>
  <c r="R885" i="24"/>
  <c r="S885" i="24" s="1"/>
  <c r="T885" i="24" s="1"/>
  <c r="U885" i="24" s="1"/>
  <c r="Q885" i="24"/>
  <c r="M885" i="24"/>
  <c r="L885" i="24"/>
  <c r="N885" i="24" s="1"/>
  <c r="W884" i="24"/>
  <c r="V884" i="24"/>
  <c r="R884" i="24"/>
  <c r="S884" i="24" s="1"/>
  <c r="T884" i="24" s="1"/>
  <c r="U884" i="24" s="1"/>
  <c r="Q884" i="24"/>
  <c r="M884" i="24"/>
  <c r="L884" i="24"/>
  <c r="N884" i="24" s="1"/>
  <c r="W883" i="24"/>
  <c r="V883" i="24"/>
  <c r="R883" i="24"/>
  <c r="S883" i="24" s="1"/>
  <c r="T883" i="24" s="1"/>
  <c r="U883" i="24" s="1"/>
  <c r="Q883" i="24"/>
  <c r="M883" i="24"/>
  <c r="L883" i="24"/>
  <c r="N883" i="24" s="1"/>
  <c r="W882" i="24"/>
  <c r="V882" i="24"/>
  <c r="R882" i="24"/>
  <c r="S882" i="24" s="1"/>
  <c r="T882" i="24" s="1"/>
  <c r="U882" i="24" s="1"/>
  <c r="Q882" i="24"/>
  <c r="M882" i="24"/>
  <c r="L882" i="24"/>
  <c r="N882" i="24" s="1"/>
  <c r="W881" i="24"/>
  <c r="V881" i="24"/>
  <c r="R881" i="24"/>
  <c r="S881" i="24" s="1"/>
  <c r="T881" i="24" s="1"/>
  <c r="U881" i="24" s="1"/>
  <c r="Q881" i="24"/>
  <c r="M881" i="24"/>
  <c r="L881" i="24"/>
  <c r="N881" i="24" s="1"/>
  <c r="W880" i="24"/>
  <c r="V880" i="24"/>
  <c r="R880" i="24"/>
  <c r="S880" i="24" s="1"/>
  <c r="T880" i="24" s="1"/>
  <c r="U880" i="24" s="1"/>
  <c r="Q880" i="24"/>
  <c r="M880" i="24"/>
  <c r="L880" i="24"/>
  <c r="N880" i="24" s="1"/>
  <c r="W879" i="24"/>
  <c r="V879" i="24"/>
  <c r="R879" i="24"/>
  <c r="S879" i="24" s="1"/>
  <c r="T879" i="24" s="1"/>
  <c r="U879" i="24" s="1"/>
  <c r="Q879" i="24"/>
  <c r="M879" i="24"/>
  <c r="L879" i="24"/>
  <c r="N879" i="24" s="1"/>
  <c r="W878" i="24"/>
  <c r="V878" i="24"/>
  <c r="R878" i="24"/>
  <c r="S878" i="24" s="1"/>
  <c r="T878" i="24" s="1"/>
  <c r="U878" i="24" s="1"/>
  <c r="Q878" i="24"/>
  <c r="M878" i="24"/>
  <c r="L878" i="24"/>
  <c r="N878" i="24" s="1"/>
  <c r="W877" i="24"/>
  <c r="V877" i="24"/>
  <c r="R877" i="24"/>
  <c r="S877" i="24" s="1"/>
  <c r="T877" i="24" s="1"/>
  <c r="U877" i="24" s="1"/>
  <c r="Q877" i="24"/>
  <c r="M877" i="24"/>
  <c r="L877" i="24"/>
  <c r="N877" i="24" s="1"/>
  <c r="W876" i="24"/>
  <c r="V876" i="24"/>
  <c r="R876" i="24"/>
  <c r="S876" i="24" s="1"/>
  <c r="T876" i="24" s="1"/>
  <c r="U876" i="24" s="1"/>
  <c r="Q876" i="24"/>
  <c r="M876" i="24"/>
  <c r="L876" i="24"/>
  <c r="N876" i="24" s="1"/>
  <c r="W875" i="24"/>
  <c r="V875" i="24"/>
  <c r="R875" i="24"/>
  <c r="S875" i="24" s="1"/>
  <c r="T875" i="24" s="1"/>
  <c r="U875" i="24" s="1"/>
  <c r="Q875" i="24"/>
  <c r="M875" i="24"/>
  <c r="L875" i="24"/>
  <c r="N875" i="24" s="1"/>
  <c r="W874" i="24"/>
  <c r="V874" i="24"/>
  <c r="R874" i="24"/>
  <c r="S874" i="24" s="1"/>
  <c r="T874" i="24" s="1"/>
  <c r="U874" i="24" s="1"/>
  <c r="Q874" i="24"/>
  <c r="M874" i="24"/>
  <c r="L874" i="24"/>
  <c r="N874" i="24" s="1"/>
  <c r="W873" i="24"/>
  <c r="V873" i="24"/>
  <c r="R873" i="24"/>
  <c r="S873" i="24" s="1"/>
  <c r="T873" i="24" s="1"/>
  <c r="U873" i="24" s="1"/>
  <c r="Q873" i="24"/>
  <c r="M873" i="24"/>
  <c r="L873" i="24"/>
  <c r="N873" i="24" s="1"/>
  <c r="W872" i="24"/>
  <c r="V872" i="24"/>
  <c r="R872" i="24"/>
  <c r="S872" i="24" s="1"/>
  <c r="T872" i="24" s="1"/>
  <c r="U872" i="24" s="1"/>
  <c r="Q872" i="24"/>
  <c r="M872" i="24"/>
  <c r="L872" i="24"/>
  <c r="N872" i="24" s="1"/>
  <c r="W871" i="24"/>
  <c r="V871" i="24"/>
  <c r="R871" i="24"/>
  <c r="S871" i="24" s="1"/>
  <c r="T871" i="24" s="1"/>
  <c r="U871" i="24" s="1"/>
  <c r="Q871" i="24"/>
  <c r="M871" i="24"/>
  <c r="L871" i="24"/>
  <c r="N871" i="24" s="1"/>
  <c r="W870" i="24"/>
  <c r="V870" i="24"/>
  <c r="R870" i="24"/>
  <c r="S870" i="24" s="1"/>
  <c r="T870" i="24" s="1"/>
  <c r="U870" i="24" s="1"/>
  <c r="Q870" i="24"/>
  <c r="M870" i="24"/>
  <c r="L870" i="24"/>
  <c r="N870" i="24" s="1"/>
  <c r="W869" i="24"/>
  <c r="V869" i="24"/>
  <c r="R869" i="24"/>
  <c r="S869" i="24" s="1"/>
  <c r="T869" i="24" s="1"/>
  <c r="U869" i="24" s="1"/>
  <c r="Q869" i="24"/>
  <c r="M869" i="24"/>
  <c r="L869" i="24"/>
  <c r="N869" i="24" s="1"/>
  <c r="W868" i="24"/>
  <c r="V868" i="24"/>
  <c r="S868" i="24"/>
  <c r="T868" i="24" s="1"/>
  <c r="U868" i="24" s="1"/>
  <c r="R868" i="24"/>
  <c r="Q868" i="24"/>
  <c r="M868" i="24"/>
  <c r="L868" i="24"/>
  <c r="N868" i="24" s="1"/>
  <c r="W867" i="24"/>
  <c r="V867" i="24"/>
  <c r="R867" i="24"/>
  <c r="S867" i="24" s="1"/>
  <c r="T867" i="24" s="1"/>
  <c r="U867" i="24" s="1"/>
  <c r="Q867" i="24"/>
  <c r="M867" i="24"/>
  <c r="L867" i="24"/>
  <c r="N867" i="24" s="1"/>
  <c r="W866" i="24"/>
  <c r="V866" i="24"/>
  <c r="R866" i="24"/>
  <c r="S866" i="24" s="1"/>
  <c r="T866" i="24" s="1"/>
  <c r="U866" i="24" s="1"/>
  <c r="Q866" i="24"/>
  <c r="M866" i="24"/>
  <c r="L866" i="24"/>
  <c r="N866" i="24" s="1"/>
  <c r="W865" i="24"/>
  <c r="V865" i="24"/>
  <c r="R865" i="24"/>
  <c r="S865" i="24" s="1"/>
  <c r="T865" i="24" s="1"/>
  <c r="U865" i="24" s="1"/>
  <c r="Q865" i="24"/>
  <c r="M865" i="24"/>
  <c r="L865" i="24"/>
  <c r="N865" i="24" s="1"/>
  <c r="W864" i="24"/>
  <c r="V864" i="24"/>
  <c r="R864" i="24"/>
  <c r="S864" i="24" s="1"/>
  <c r="T864" i="24" s="1"/>
  <c r="U864" i="24" s="1"/>
  <c r="Q864" i="24"/>
  <c r="M864" i="24"/>
  <c r="L864" i="24"/>
  <c r="N864" i="24" s="1"/>
  <c r="W863" i="24"/>
  <c r="V863" i="24"/>
  <c r="R863" i="24"/>
  <c r="S863" i="24" s="1"/>
  <c r="T863" i="24" s="1"/>
  <c r="U863" i="24" s="1"/>
  <c r="Q863" i="24"/>
  <c r="M863" i="24"/>
  <c r="L863" i="24"/>
  <c r="N863" i="24" s="1"/>
  <c r="W862" i="24"/>
  <c r="V862" i="24"/>
  <c r="R862" i="24"/>
  <c r="S862" i="24" s="1"/>
  <c r="T862" i="24" s="1"/>
  <c r="U862" i="24" s="1"/>
  <c r="Q862" i="24"/>
  <c r="M862" i="24"/>
  <c r="L862" i="24"/>
  <c r="N862" i="24" s="1"/>
  <c r="W861" i="24"/>
  <c r="V861" i="24"/>
  <c r="R861" i="24"/>
  <c r="S861" i="24" s="1"/>
  <c r="T861" i="24" s="1"/>
  <c r="U861" i="24" s="1"/>
  <c r="Q861" i="24"/>
  <c r="M861" i="24"/>
  <c r="L861" i="24"/>
  <c r="N861" i="24" s="1"/>
  <c r="W860" i="24"/>
  <c r="V860" i="24"/>
  <c r="R860" i="24"/>
  <c r="S860" i="24" s="1"/>
  <c r="T860" i="24" s="1"/>
  <c r="U860" i="24" s="1"/>
  <c r="Q860" i="24"/>
  <c r="N860" i="24"/>
  <c r="M860" i="24"/>
  <c r="L860" i="24"/>
  <c r="W859" i="24"/>
  <c r="V859" i="24"/>
  <c r="R859" i="24"/>
  <c r="S859" i="24" s="1"/>
  <c r="T859" i="24" s="1"/>
  <c r="U859" i="24" s="1"/>
  <c r="Q859" i="24"/>
  <c r="M859" i="24"/>
  <c r="L859" i="24"/>
  <c r="N859" i="24" s="1"/>
  <c r="W858" i="24"/>
  <c r="V858" i="24"/>
  <c r="R858" i="24"/>
  <c r="S858" i="24" s="1"/>
  <c r="T858" i="24" s="1"/>
  <c r="U858" i="24" s="1"/>
  <c r="Q858" i="24"/>
  <c r="M858" i="24"/>
  <c r="L858" i="24"/>
  <c r="W857" i="24"/>
  <c r="V857" i="24"/>
  <c r="R857" i="24"/>
  <c r="S857" i="24" s="1"/>
  <c r="T857" i="24" s="1"/>
  <c r="U857" i="24" s="1"/>
  <c r="Q857" i="24"/>
  <c r="M857" i="24"/>
  <c r="L857" i="24"/>
  <c r="N857" i="24" s="1"/>
  <c r="W856" i="24"/>
  <c r="V856" i="24"/>
  <c r="R856" i="24"/>
  <c r="S856" i="24" s="1"/>
  <c r="T856" i="24" s="1"/>
  <c r="U856" i="24" s="1"/>
  <c r="Q856" i="24"/>
  <c r="M856" i="24"/>
  <c r="L856" i="24"/>
  <c r="N856" i="24" s="1"/>
  <c r="W855" i="24"/>
  <c r="V855" i="24"/>
  <c r="R855" i="24"/>
  <c r="S855" i="24" s="1"/>
  <c r="T855" i="24" s="1"/>
  <c r="U855" i="24" s="1"/>
  <c r="Q855" i="24"/>
  <c r="M855" i="24"/>
  <c r="L855" i="24"/>
  <c r="N855" i="24" s="1"/>
  <c r="W854" i="24"/>
  <c r="V854" i="24"/>
  <c r="R854" i="24"/>
  <c r="S854" i="24" s="1"/>
  <c r="T854" i="24" s="1"/>
  <c r="U854" i="24" s="1"/>
  <c r="Q854" i="24"/>
  <c r="M854" i="24"/>
  <c r="L854" i="24"/>
  <c r="W853" i="24"/>
  <c r="V853" i="24"/>
  <c r="R853" i="24"/>
  <c r="S853" i="24" s="1"/>
  <c r="T853" i="24" s="1"/>
  <c r="U853" i="24" s="1"/>
  <c r="Q853" i="24"/>
  <c r="M853" i="24"/>
  <c r="L853" i="24"/>
  <c r="N853" i="24" s="1"/>
  <c r="W852" i="24"/>
  <c r="V852" i="24"/>
  <c r="R852" i="24"/>
  <c r="S852" i="24" s="1"/>
  <c r="T852" i="24" s="1"/>
  <c r="U852" i="24" s="1"/>
  <c r="Q852" i="24"/>
  <c r="M852" i="24"/>
  <c r="L852" i="24"/>
  <c r="N852" i="24" s="1"/>
  <c r="W851" i="24"/>
  <c r="V851" i="24"/>
  <c r="R851" i="24"/>
  <c r="S851" i="24" s="1"/>
  <c r="T851" i="24" s="1"/>
  <c r="U851" i="24" s="1"/>
  <c r="Q851" i="24"/>
  <c r="M851" i="24"/>
  <c r="L851" i="24"/>
  <c r="W850" i="24"/>
  <c r="V850" i="24"/>
  <c r="R850" i="24"/>
  <c r="S850" i="24" s="1"/>
  <c r="T850" i="24" s="1"/>
  <c r="U850" i="24" s="1"/>
  <c r="Q850" i="24"/>
  <c r="M850" i="24"/>
  <c r="L850" i="24"/>
  <c r="W849" i="24"/>
  <c r="V849" i="24"/>
  <c r="R849" i="24"/>
  <c r="S849" i="24" s="1"/>
  <c r="T849" i="24" s="1"/>
  <c r="U849" i="24" s="1"/>
  <c r="Q849" i="24"/>
  <c r="M849" i="24"/>
  <c r="L849" i="24"/>
  <c r="W848" i="24"/>
  <c r="V848" i="24"/>
  <c r="R848" i="24"/>
  <c r="S848" i="24" s="1"/>
  <c r="T848" i="24" s="1"/>
  <c r="U848" i="24" s="1"/>
  <c r="Q848" i="24"/>
  <c r="M848" i="24"/>
  <c r="L848" i="24"/>
  <c r="N848" i="24" s="1"/>
  <c r="W847" i="24"/>
  <c r="V847" i="24"/>
  <c r="R847" i="24"/>
  <c r="S847" i="24" s="1"/>
  <c r="T847" i="24" s="1"/>
  <c r="U847" i="24" s="1"/>
  <c r="Q847" i="24"/>
  <c r="M847" i="24"/>
  <c r="L847" i="24"/>
  <c r="N847" i="24" s="1"/>
  <c r="W846" i="24"/>
  <c r="V846" i="24"/>
  <c r="R846" i="24"/>
  <c r="S846" i="24" s="1"/>
  <c r="T846" i="24" s="1"/>
  <c r="U846" i="24" s="1"/>
  <c r="Q846" i="24"/>
  <c r="M846" i="24"/>
  <c r="L846" i="24"/>
  <c r="W845" i="24"/>
  <c r="V845" i="24"/>
  <c r="R845" i="24"/>
  <c r="S845" i="24" s="1"/>
  <c r="T845" i="24" s="1"/>
  <c r="U845" i="24" s="1"/>
  <c r="Q845" i="24"/>
  <c r="M845" i="24"/>
  <c r="L845" i="24"/>
  <c r="N845" i="24" s="1"/>
  <c r="W844" i="24"/>
  <c r="V844" i="24"/>
  <c r="R844" i="24"/>
  <c r="S844" i="24" s="1"/>
  <c r="T844" i="24" s="1"/>
  <c r="U844" i="24" s="1"/>
  <c r="Q844" i="24"/>
  <c r="N844" i="24"/>
  <c r="M844" i="24"/>
  <c r="L844" i="24"/>
  <c r="W843" i="24"/>
  <c r="V843" i="24"/>
  <c r="R843" i="24"/>
  <c r="S843" i="24" s="1"/>
  <c r="T843" i="24" s="1"/>
  <c r="U843" i="24" s="1"/>
  <c r="Q843" i="24"/>
  <c r="M843" i="24"/>
  <c r="L843" i="24"/>
  <c r="N843" i="24" s="1"/>
  <c r="W842" i="24"/>
  <c r="V842" i="24"/>
  <c r="R842" i="24"/>
  <c r="S842" i="24" s="1"/>
  <c r="T842" i="24" s="1"/>
  <c r="U842" i="24" s="1"/>
  <c r="Q842" i="24"/>
  <c r="M842" i="24"/>
  <c r="L842" i="24"/>
  <c r="W841" i="24"/>
  <c r="V841" i="24"/>
  <c r="R841" i="24"/>
  <c r="S841" i="24" s="1"/>
  <c r="T841" i="24" s="1"/>
  <c r="U841" i="24" s="1"/>
  <c r="Q841" i="24"/>
  <c r="M841" i="24"/>
  <c r="L841" i="24"/>
  <c r="N841" i="24" s="1"/>
  <c r="W840" i="24"/>
  <c r="V840" i="24"/>
  <c r="R840" i="24"/>
  <c r="S840" i="24" s="1"/>
  <c r="T840" i="24" s="1"/>
  <c r="U840" i="24" s="1"/>
  <c r="Q840" i="24"/>
  <c r="M840" i="24"/>
  <c r="L840" i="24"/>
  <c r="N840" i="24" s="1"/>
  <c r="W839" i="24"/>
  <c r="V839" i="24"/>
  <c r="R839" i="24"/>
  <c r="S839" i="24" s="1"/>
  <c r="T839" i="24" s="1"/>
  <c r="U839" i="24" s="1"/>
  <c r="Q839" i="24"/>
  <c r="N839" i="24"/>
  <c r="M839" i="24"/>
  <c r="L839" i="24"/>
  <c r="W838" i="24"/>
  <c r="V838" i="24"/>
  <c r="R838" i="24"/>
  <c r="S838" i="24" s="1"/>
  <c r="T838" i="24" s="1"/>
  <c r="U838" i="24" s="1"/>
  <c r="Q838" i="24"/>
  <c r="M838" i="24"/>
  <c r="L838" i="24"/>
  <c r="W837" i="24"/>
  <c r="V837" i="24"/>
  <c r="R837" i="24"/>
  <c r="S837" i="24" s="1"/>
  <c r="T837" i="24" s="1"/>
  <c r="U837" i="24" s="1"/>
  <c r="Q837" i="24"/>
  <c r="M837" i="24"/>
  <c r="L837" i="24"/>
  <c r="N837" i="24" s="1"/>
  <c r="W836" i="24"/>
  <c r="V836" i="24"/>
  <c r="R836" i="24"/>
  <c r="S836" i="24" s="1"/>
  <c r="T836" i="24" s="1"/>
  <c r="U836" i="24" s="1"/>
  <c r="Q836" i="24"/>
  <c r="N836" i="24"/>
  <c r="M836" i="24"/>
  <c r="L836" i="24"/>
  <c r="W835" i="24"/>
  <c r="V835" i="24"/>
  <c r="R835" i="24"/>
  <c r="S835" i="24" s="1"/>
  <c r="T835" i="24" s="1"/>
  <c r="U835" i="24" s="1"/>
  <c r="Q835" i="24"/>
  <c r="M835" i="24"/>
  <c r="L835" i="24"/>
  <c r="N835" i="24" s="1"/>
  <c r="W834" i="24"/>
  <c r="V834" i="24"/>
  <c r="R834" i="24"/>
  <c r="S834" i="24" s="1"/>
  <c r="T834" i="24" s="1"/>
  <c r="U834" i="24" s="1"/>
  <c r="Q834" i="24"/>
  <c r="M834" i="24"/>
  <c r="L834" i="24"/>
  <c r="W833" i="24"/>
  <c r="V833" i="24"/>
  <c r="R833" i="24"/>
  <c r="S833" i="24" s="1"/>
  <c r="T833" i="24" s="1"/>
  <c r="U833" i="24" s="1"/>
  <c r="Q833" i="24"/>
  <c r="M833" i="24"/>
  <c r="L833" i="24"/>
  <c r="N833" i="24" s="1"/>
  <c r="W832" i="24"/>
  <c r="V832" i="24"/>
  <c r="R832" i="24"/>
  <c r="S832" i="24" s="1"/>
  <c r="T832" i="24" s="1"/>
  <c r="U832" i="24" s="1"/>
  <c r="Q832" i="24"/>
  <c r="M832" i="24"/>
  <c r="L832" i="24"/>
  <c r="N832" i="24" s="1"/>
  <c r="W831" i="24"/>
  <c r="V831" i="24"/>
  <c r="R831" i="24"/>
  <c r="S831" i="24" s="1"/>
  <c r="T831" i="24" s="1"/>
  <c r="U831" i="24" s="1"/>
  <c r="Q831" i="24"/>
  <c r="M831" i="24"/>
  <c r="L831" i="24"/>
  <c r="N831" i="24" s="1"/>
  <c r="W830" i="24"/>
  <c r="V830" i="24"/>
  <c r="R830" i="24"/>
  <c r="S830" i="24" s="1"/>
  <c r="T830" i="24" s="1"/>
  <c r="U830" i="24" s="1"/>
  <c r="Q830" i="24"/>
  <c r="M830" i="24"/>
  <c r="L830" i="24"/>
  <c r="W829" i="24"/>
  <c r="V829" i="24"/>
  <c r="R829" i="24"/>
  <c r="S829" i="24" s="1"/>
  <c r="T829" i="24" s="1"/>
  <c r="U829" i="24" s="1"/>
  <c r="Q829" i="24"/>
  <c r="M829" i="24"/>
  <c r="L829" i="24"/>
  <c r="N829" i="24" s="1"/>
  <c r="W828" i="24"/>
  <c r="V828" i="24"/>
  <c r="R828" i="24"/>
  <c r="S828" i="24" s="1"/>
  <c r="T828" i="24" s="1"/>
  <c r="U828" i="24" s="1"/>
  <c r="Q828" i="24"/>
  <c r="M828" i="24"/>
  <c r="L828" i="24"/>
  <c r="N828" i="24" s="1"/>
  <c r="W827" i="24"/>
  <c r="V827" i="24"/>
  <c r="R827" i="24"/>
  <c r="S827" i="24" s="1"/>
  <c r="T827" i="24" s="1"/>
  <c r="U827" i="24" s="1"/>
  <c r="Q827" i="24"/>
  <c r="N827" i="24"/>
  <c r="M827" i="24"/>
  <c r="L827" i="24"/>
  <c r="W826" i="24"/>
  <c r="V826" i="24"/>
  <c r="R826" i="24"/>
  <c r="S826" i="24" s="1"/>
  <c r="T826" i="24" s="1"/>
  <c r="U826" i="24" s="1"/>
  <c r="Q826" i="24"/>
  <c r="M826" i="24"/>
  <c r="L826" i="24"/>
  <c r="W825" i="24"/>
  <c r="V825" i="24"/>
  <c r="R825" i="24"/>
  <c r="S825" i="24" s="1"/>
  <c r="T825" i="24" s="1"/>
  <c r="U825" i="24" s="1"/>
  <c r="Q825" i="24"/>
  <c r="M825" i="24"/>
  <c r="L825" i="24"/>
  <c r="N825" i="24" s="1"/>
  <c r="W824" i="24"/>
  <c r="V824" i="24"/>
  <c r="R824" i="24"/>
  <c r="S824" i="24" s="1"/>
  <c r="T824" i="24" s="1"/>
  <c r="U824" i="24" s="1"/>
  <c r="Q824" i="24"/>
  <c r="M824" i="24"/>
  <c r="L824" i="24"/>
  <c r="N824" i="24" s="1"/>
  <c r="W823" i="24"/>
  <c r="V823" i="24"/>
  <c r="R823" i="24"/>
  <c r="S823" i="24" s="1"/>
  <c r="T823" i="24" s="1"/>
  <c r="U823" i="24" s="1"/>
  <c r="Q823" i="24"/>
  <c r="M823" i="24"/>
  <c r="L823" i="24"/>
  <c r="N823" i="24" s="1"/>
  <c r="W822" i="24"/>
  <c r="V822" i="24"/>
  <c r="R822" i="24"/>
  <c r="S822" i="24" s="1"/>
  <c r="T822" i="24" s="1"/>
  <c r="U822" i="24" s="1"/>
  <c r="Q822" i="24"/>
  <c r="M822" i="24"/>
  <c r="L822" i="24"/>
  <c r="W821" i="24"/>
  <c r="V821" i="24"/>
  <c r="R821" i="24"/>
  <c r="S821" i="24" s="1"/>
  <c r="T821" i="24" s="1"/>
  <c r="U821" i="24" s="1"/>
  <c r="Q821" i="24"/>
  <c r="M821" i="24"/>
  <c r="L821" i="24"/>
  <c r="N821" i="24" s="1"/>
  <c r="W820" i="24"/>
  <c r="V820" i="24"/>
  <c r="R820" i="24"/>
  <c r="S820" i="24" s="1"/>
  <c r="T820" i="24" s="1"/>
  <c r="U820" i="24" s="1"/>
  <c r="Q820" i="24"/>
  <c r="M820" i="24"/>
  <c r="L820" i="24"/>
  <c r="N820" i="24" s="1"/>
  <c r="W819" i="24"/>
  <c r="V819" i="24"/>
  <c r="R819" i="24"/>
  <c r="S819" i="24" s="1"/>
  <c r="T819" i="24" s="1"/>
  <c r="U819" i="24" s="1"/>
  <c r="Q819" i="24"/>
  <c r="M819" i="24"/>
  <c r="L819" i="24"/>
  <c r="N819" i="24" s="1"/>
  <c r="W818" i="24"/>
  <c r="V818" i="24"/>
  <c r="R818" i="24"/>
  <c r="S818" i="24" s="1"/>
  <c r="T818" i="24" s="1"/>
  <c r="U818" i="24" s="1"/>
  <c r="Q818" i="24"/>
  <c r="M818" i="24"/>
  <c r="L818" i="24"/>
  <c r="W817" i="24"/>
  <c r="V817" i="24"/>
  <c r="R817" i="24"/>
  <c r="S817" i="24" s="1"/>
  <c r="T817" i="24" s="1"/>
  <c r="U817" i="24" s="1"/>
  <c r="Q817" i="24"/>
  <c r="M817" i="24"/>
  <c r="L817" i="24"/>
  <c r="N817" i="24" s="1"/>
  <c r="W816" i="24"/>
  <c r="V816" i="24"/>
  <c r="R816" i="24"/>
  <c r="S816" i="24" s="1"/>
  <c r="T816" i="24" s="1"/>
  <c r="U816" i="24" s="1"/>
  <c r="Q816" i="24"/>
  <c r="M816" i="24"/>
  <c r="L816" i="24"/>
  <c r="N816" i="24" s="1"/>
  <c r="W815" i="24"/>
  <c r="V815" i="24"/>
  <c r="R815" i="24"/>
  <c r="S815" i="24" s="1"/>
  <c r="T815" i="24" s="1"/>
  <c r="U815" i="24" s="1"/>
  <c r="Q815" i="24"/>
  <c r="M815" i="24"/>
  <c r="L815" i="24"/>
  <c r="N815" i="24" s="1"/>
  <c r="W814" i="24"/>
  <c r="V814" i="24"/>
  <c r="R814" i="24"/>
  <c r="S814" i="24" s="1"/>
  <c r="T814" i="24" s="1"/>
  <c r="U814" i="24" s="1"/>
  <c r="Q814" i="24"/>
  <c r="M814" i="24"/>
  <c r="L814" i="24"/>
  <c r="W813" i="24"/>
  <c r="V813" i="24"/>
  <c r="R813" i="24"/>
  <c r="S813" i="24" s="1"/>
  <c r="T813" i="24" s="1"/>
  <c r="U813" i="24" s="1"/>
  <c r="Q813" i="24"/>
  <c r="M813" i="24"/>
  <c r="L813" i="24"/>
  <c r="N813" i="24" s="1"/>
  <c r="W812" i="24"/>
  <c r="V812" i="24"/>
  <c r="R812" i="24"/>
  <c r="S812" i="24" s="1"/>
  <c r="T812" i="24" s="1"/>
  <c r="U812" i="24" s="1"/>
  <c r="Q812" i="24"/>
  <c r="M812" i="24"/>
  <c r="L812" i="24"/>
  <c r="N812" i="24" s="1"/>
  <c r="W811" i="24"/>
  <c r="V811" i="24"/>
  <c r="R811" i="24"/>
  <c r="S811" i="24" s="1"/>
  <c r="T811" i="24" s="1"/>
  <c r="U811" i="24" s="1"/>
  <c r="Q811" i="24"/>
  <c r="M811" i="24"/>
  <c r="L811" i="24"/>
  <c r="N811" i="24" s="1"/>
  <c r="W810" i="24"/>
  <c r="V810" i="24"/>
  <c r="R810" i="24"/>
  <c r="S810" i="24" s="1"/>
  <c r="T810" i="24" s="1"/>
  <c r="U810" i="24" s="1"/>
  <c r="Q810" i="24"/>
  <c r="M810" i="24"/>
  <c r="L810" i="24"/>
  <c r="W809" i="24"/>
  <c r="V809" i="24"/>
  <c r="R809" i="24"/>
  <c r="S809" i="24" s="1"/>
  <c r="T809" i="24" s="1"/>
  <c r="U809" i="24" s="1"/>
  <c r="Q809" i="24"/>
  <c r="M809" i="24"/>
  <c r="L809" i="24"/>
  <c r="N809" i="24" s="1"/>
  <c r="W808" i="24"/>
  <c r="V808" i="24"/>
  <c r="R808" i="24"/>
  <c r="S808" i="24" s="1"/>
  <c r="T808" i="24" s="1"/>
  <c r="U808" i="24" s="1"/>
  <c r="Q808" i="24"/>
  <c r="M808" i="24"/>
  <c r="L808" i="24"/>
  <c r="N808" i="24" s="1"/>
  <c r="W807" i="24"/>
  <c r="V807" i="24"/>
  <c r="R807" i="24"/>
  <c r="S807" i="24" s="1"/>
  <c r="T807" i="24" s="1"/>
  <c r="U807" i="24" s="1"/>
  <c r="Q807" i="24"/>
  <c r="M807" i="24"/>
  <c r="L807" i="24"/>
  <c r="N807" i="24" s="1"/>
  <c r="W806" i="24"/>
  <c r="V806" i="24"/>
  <c r="R806" i="24"/>
  <c r="S806" i="24" s="1"/>
  <c r="T806" i="24" s="1"/>
  <c r="U806" i="24" s="1"/>
  <c r="Q806" i="24"/>
  <c r="M806" i="24"/>
  <c r="L806" i="24"/>
  <c r="W805" i="24"/>
  <c r="V805" i="24"/>
  <c r="R805" i="24"/>
  <c r="S805" i="24" s="1"/>
  <c r="T805" i="24" s="1"/>
  <c r="U805" i="24" s="1"/>
  <c r="Q805" i="24"/>
  <c r="M805" i="24"/>
  <c r="L805" i="24"/>
  <c r="N805" i="24" s="1"/>
  <c r="W804" i="24"/>
  <c r="V804" i="24"/>
  <c r="R804" i="24"/>
  <c r="S804" i="24" s="1"/>
  <c r="T804" i="24" s="1"/>
  <c r="U804" i="24" s="1"/>
  <c r="Q804" i="24"/>
  <c r="M804" i="24"/>
  <c r="L804" i="24"/>
  <c r="N804" i="24" s="1"/>
  <c r="W803" i="24"/>
  <c r="V803" i="24"/>
  <c r="R803" i="24"/>
  <c r="S803" i="24" s="1"/>
  <c r="T803" i="24" s="1"/>
  <c r="U803" i="24" s="1"/>
  <c r="Q803" i="24"/>
  <c r="M803" i="24"/>
  <c r="L803" i="24"/>
  <c r="N803" i="24" s="1"/>
  <c r="W802" i="24"/>
  <c r="V802" i="24"/>
  <c r="R802" i="24"/>
  <c r="S802" i="24" s="1"/>
  <c r="T802" i="24" s="1"/>
  <c r="U802" i="24" s="1"/>
  <c r="Q802" i="24"/>
  <c r="M802" i="24"/>
  <c r="L802" i="24"/>
  <c r="W801" i="24"/>
  <c r="V801" i="24"/>
  <c r="R801" i="24"/>
  <c r="S801" i="24" s="1"/>
  <c r="T801" i="24" s="1"/>
  <c r="U801" i="24" s="1"/>
  <c r="Q801" i="24"/>
  <c r="M801" i="24"/>
  <c r="L801" i="24"/>
  <c r="N801" i="24" s="1"/>
  <c r="W800" i="24"/>
  <c r="V800" i="24"/>
  <c r="R800" i="24"/>
  <c r="S800" i="24" s="1"/>
  <c r="T800" i="24" s="1"/>
  <c r="U800" i="24" s="1"/>
  <c r="Q800" i="24"/>
  <c r="M800" i="24"/>
  <c r="L800" i="24"/>
  <c r="N800" i="24" s="1"/>
  <c r="W799" i="24"/>
  <c r="V799" i="24"/>
  <c r="R799" i="24"/>
  <c r="S799" i="24" s="1"/>
  <c r="T799" i="24" s="1"/>
  <c r="U799" i="24" s="1"/>
  <c r="Q799" i="24"/>
  <c r="M799" i="24"/>
  <c r="L799" i="24"/>
  <c r="N799" i="24" s="1"/>
  <c r="W798" i="24"/>
  <c r="V798" i="24"/>
  <c r="R798" i="24"/>
  <c r="S798" i="24" s="1"/>
  <c r="T798" i="24" s="1"/>
  <c r="U798" i="24" s="1"/>
  <c r="Q798" i="24"/>
  <c r="M798" i="24"/>
  <c r="L798" i="24"/>
  <c r="W797" i="24"/>
  <c r="V797" i="24"/>
  <c r="R797" i="24"/>
  <c r="S797" i="24" s="1"/>
  <c r="T797" i="24" s="1"/>
  <c r="U797" i="24" s="1"/>
  <c r="Q797" i="24"/>
  <c r="M797" i="24"/>
  <c r="L797" i="24"/>
  <c r="N797" i="24" s="1"/>
  <c r="W796" i="24"/>
  <c r="V796" i="24"/>
  <c r="R796" i="24"/>
  <c r="S796" i="24" s="1"/>
  <c r="T796" i="24" s="1"/>
  <c r="U796" i="24" s="1"/>
  <c r="Q796" i="24"/>
  <c r="M796" i="24"/>
  <c r="L796" i="24"/>
  <c r="N796" i="24" s="1"/>
  <c r="C796" i="24"/>
  <c r="C797" i="24" s="1"/>
  <c r="C798" i="24" s="1"/>
  <c r="C799" i="24" s="1"/>
  <c r="C800" i="24" s="1"/>
  <c r="C801" i="24" s="1"/>
  <c r="C802" i="24" s="1"/>
  <c r="C803" i="24" s="1"/>
  <c r="C804" i="24" s="1"/>
  <c r="C805" i="24" s="1"/>
  <c r="C806" i="24" s="1"/>
  <c r="C807" i="24" s="1"/>
  <c r="C808" i="24" s="1"/>
  <c r="C809" i="24" s="1"/>
  <c r="C810" i="24" s="1"/>
  <c r="C811" i="24" s="1"/>
  <c r="C812" i="24" s="1"/>
  <c r="C813" i="24" s="1"/>
  <c r="C814" i="24" s="1"/>
  <c r="C815" i="24" s="1"/>
  <c r="C816" i="24" s="1"/>
  <c r="C817" i="24" s="1"/>
  <c r="C818" i="24" s="1"/>
  <c r="C819" i="24" s="1"/>
  <c r="C820" i="24" s="1"/>
  <c r="C821" i="24" s="1"/>
  <c r="C822" i="24" s="1"/>
  <c r="C823" i="24" s="1"/>
  <c r="C824" i="24" s="1"/>
  <c r="C825" i="24" s="1"/>
  <c r="C826" i="24" s="1"/>
  <c r="C827" i="24" s="1"/>
  <c r="C828" i="24" s="1"/>
  <c r="C829" i="24" s="1"/>
  <c r="C830" i="24" s="1"/>
  <c r="C831" i="24" s="1"/>
  <c r="C832" i="24" s="1"/>
  <c r="C833" i="24" s="1"/>
  <c r="C834" i="24" s="1"/>
  <c r="C835" i="24" s="1"/>
  <c r="C836" i="24" s="1"/>
  <c r="C837" i="24" s="1"/>
  <c r="C838" i="24" s="1"/>
  <c r="C839" i="24" s="1"/>
  <c r="C840" i="24" s="1"/>
  <c r="C841" i="24" s="1"/>
  <c r="C842" i="24" s="1"/>
  <c r="C843" i="24" s="1"/>
  <c r="C844" i="24" s="1"/>
  <c r="C845" i="24" s="1"/>
  <c r="C846" i="24" s="1"/>
  <c r="C847" i="24" s="1"/>
  <c r="C848" i="24" s="1"/>
  <c r="C849" i="24" s="1"/>
  <c r="C850" i="24" s="1"/>
  <c r="C851" i="24" s="1"/>
  <c r="C852" i="24" s="1"/>
  <c r="C853" i="24" s="1"/>
  <c r="C854" i="24" s="1"/>
  <c r="C855" i="24" s="1"/>
  <c r="C856" i="24" s="1"/>
  <c r="C857" i="24" s="1"/>
  <c r="C858" i="24" s="1"/>
  <c r="C859" i="24" s="1"/>
  <c r="C860" i="24" s="1"/>
  <c r="C861" i="24" s="1"/>
  <c r="C862" i="24" s="1"/>
  <c r="C863" i="24" s="1"/>
  <c r="C864" i="24" s="1"/>
  <c r="C865" i="24" s="1"/>
  <c r="C866" i="24" s="1"/>
  <c r="C867" i="24" s="1"/>
  <c r="C868" i="24" s="1"/>
  <c r="C869" i="24" s="1"/>
  <c r="C870" i="24" s="1"/>
  <c r="C871" i="24" s="1"/>
  <c r="C872" i="24" s="1"/>
  <c r="C873" i="24" s="1"/>
  <c r="C874" i="24" s="1"/>
  <c r="C875" i="24" s="1"/>
  <c r="C876" i="24" s="1"/>
  <c r="C877" i="24" s="1"/>
  <c r="C878" i="24" s="1"/>
  <c r="C879" i="24" s="1"/>
  <c r="C880" i="24" s="1"/>
  <c r="C881" i="24" s="1"/>
  <c r="C882" i="24" s="1"/>
  <c r="C883" i="24" s="1"/>
  <c r="C884" i="24" s="1"/>
  <c r="C885" i="24" s="1"/>
  <c r="C886" i="24" s="1"/>
  <c r="C887" i="24" s="1"/>
  <c r="C888" i="24" s="1"/>
  <c r="C889" i="24" s="1"/>
  <c r="C890" i="24" s="1"/>
  <c r="C891" i="24" s="1"/>
  <c r="C892" i="24" s="1"/>
  <c r="C893" i="24" s="1"/>
  <c r="C894" i="24" s="1"/>
  <c r="C895" i="24" s="1"/>
  <c r="C896" i="24" s="1"/>
  <c r="C897" i="24" s="1"/>
  <c r="C898" i="24" s="1"/>
  <c r="C899" i="24" s="1"/>
  <c r="C900" i="24" s="1"/>
  <c r="C901" i="24" s="1"/>
  <c r="C902" i="24" s="1"/>
  <c r="C903" i="24" s="1"/>
  <c r="C904" i="24" s="1"/>
  <c r="C905" i="24" s="1"/>
  <c r="C906" i="24" s="1"/>
  <c r="C907" i="24" s="1"/>
  <c r="C908" i="24" s="1"/>
  <c r="C909" i="24" s="1"/>
  <c r="C910" i="24" s="1"/>
  <c r="C911" i="24" s="1"/>
  <c r="C912" i="24" s="1"/>
  <c r="C913" i="24" s="1"/>
  <c r="C914" i="24" s="1"/>
  <c r="C915" i="24" s="1"/>
  <c r="C916" i="24" s="1"/>
  <c r="C917" i="24" s="1"/>
  <c r="C918" i="24" s="1"/>
  <c r="C919" i="24" s="1"/>
  <c r="C920" i="24" s="1"/>
  <c r="C921" i="24" s="1"/>
  <c r="C922" i="24" s="1"/>
  <c r="C923" i="24" s="1"/>
  <c r="C924" i="24" s="1"/>
  <c r="C925" i="24" s="1"/>
  <c r="C926" i="24" s="1"/>
  <c r="C927" i="24" s="1"/>
  <c r="C928" i="24" s="1"/>
  <c r="C929" i="24" s="1"/>
  <c r="C930" i="24" s="1"/>
  <c r="C931" i="24" s="1"/>
  <c r="C932" i="24" s="1"/>
  <c r="C933" i="24" s="1"/>
  <c r="C934" i="24" s="1"/>
  <c r="C935" i="24" s="1"/>
  <c r="C936" i="24" s="1"/>
  <c r="C937" i="24" s="1"/>
  <c r="C938" i="24" s="1"/>
  <c r="C939" i="24" s="1"/>
  <c r="C940" i="24" s="1"/>
  <c r="C941" i="24" s="1"/>
  <c r="C942" i="24" s="1"/>
  <c r="C943" i="24" s="1"/>
  <c r="C944" i="24" s="1"/>
  <c r="C945" i="24" s="1"/>
  <c r="C946" i="24" s="1"/>
  <c r="C947" i="24" s="1"/>
  <c r="C948" i="24" s="1"/>
  <c r="C949" i="24" s="1"/>
  <c r="C950" i="24" s="1"/>
  <c r="C951" i="24" s="1"/>
  <c r="C952" i="24" s="1"/>
  <c r="C953" i="24" s="1"/>
  <c r="C954" i="24" s="1"/>
  <c r="C955" i="24" s="1"/>
  <c r="C956" i="24" s="1"/>
  <c r="C957" i="24" s="1"/>
  <c r="C958" i="24" s="1"/>
  <c r="C959" i="24" s="1"/>
  <c r="C960" i="24" s="1"/>
  <c r="C961" i="24" s="1"/>
  <c r="C962" i="24" s="1"/>
  <c r="C963" i="24" s="1"/>
  <c r="C964" i="24" s="1"/>
  <c r="C965" i="24" s="1"/>
  <c r="C966" i="24" s="1"/>
  <c r="C967" i="24" s="1"/>
  <c r="C968" i="24" s="1"/>
  <c r="C969" i="24" s="1"/>
  <c r="C970" i="24" s="1"/>
  <c r="C971" i="24" s="1"/>
  <c r="C972" i="24" s="1"/>
  <c r="C973" i="24" s="1"/>
  <c r="C974" i="24" s="1"/>
  <c r="C975" i="24" s="1"/>
  <c r="C976" i="24" s="1"/>
  <c r="C977" i="24" s="1"/>
  <c r="C978" i="24" s="1"/>
  <c r="C979" i="24" s="1"/>
  <c r="C980" i="24" s="1"/>
  <c r="C981" i="24" s="1"/>
  <c r="C982" i="24" s="1"/>
  <c r="C983" i="24" s="1"/>
  <c r="C984" i="24" s="1"/>
  <c r="C985" i="24" s="1"/>
  <c r="C986" i="24" s="1"/>
  <c r="C987" i="24" s="1"/>
  <c r="C988" i="24" s="1"/>
  <c r="C989" i="24" s="1"/>
  <c r="C990" i="24" s="1"/>
  <c r="C991" i="24" s="1"/>
  <c r="C992" i="24" s="1"/>
  <c r="C993" i="24" s="1"/>
  <c r="C994" i="24" s="1"/>
  <c r="C995" i="24" s="1"/>
  <c r="C996" i="24" s="1"/>
  <c r="C997" i="24" s="1"/>
  <c r="C998" i="24" s="1"/>
  <c r="C999" i="24" s="1"/>
  <c r="C1000" i="24" s="1"/>
  <c r="C1001" i="24" s="1"/>
  <c r="C1002" i="24" s="1"/>
  <c r="C1003" i="24" s="1"/>
  <c r="C1004" i="24" s="1"/>
  <c r="C1005" i="24" s="1"/>
  <c r="C1006" i="24" s="1"/>
  <c r="C1007" i="24" s="1"/>
  <c r="C1008" i="24" s="1"/>
  <c r="C1009" i="24" s="1"/>
  <c r="C1010" i="24" s="1"/>
  <c r="C1011" i="24" s="1"/>
  <c r="C1012" i="24" s="1"/>
  <c r="C1013" i="24" s="1"/>
  <c r="C1014" i="24" s="1"/>
  <c r="C1015" i="24" s="1"/>
  <c r="C1016" i="24" s="1"/>
  <c r="C1017" i="24" s="1"/>
  <c r="C1018" i="24" s="1"/>
  <c r="C1019" i="24" s="1"/>
  <c r="C1020" i="24" s="1"/>
  <c r="C1021" i="24" s="1"/>
  <c r="C1022" i="24" s="1"/>
  <c r="C1023" i="24" s="1"/>
  <c r="C1024" i="24" s="1"/>
  <c r="C1025" i="24" s="1"/>
  <c r="C1026" i="24" s="1"/>
  <c r="C1027" i="24" s="1"/>
  <c r="C1028" i="24" s="1"/>
  <c r="C1029" i="24" s="1"/>
  <c r="C1030" i="24" s="1"/>
  <c r="C1031" i="24" s="1"/>
  <c r="C1032" i="24" s="1"/>
  <c r="C1033" i="24" s="1"/>
  <c r="C1034" i="24" s="1"/>
  <c r="C1035" i="24" s="1"/>
  <c r="C1036" i="24" s="1"/>
  <c r="C1037" i="24" s="1"/>
  <c r="C1038" i="24" s="1"/>
  <c r="C1039" i="24" s="1"/>
  <c r="C1040" i="24" s="1"/>
  <c r="C1041" i="24" s="1"/>
  <c r="C1042" i="24" s="1"/>
  <c r="C1043" i="24" s="1"/>
  <c r="C1044" i="24" s="1"/>
  <c r="C1045" i="24" s="1"/>
  <c r="C1046" i="24" s="1"/>
  <c r="C1047" i="24" s="1"/>
  <c r="C1048" i="24" s="1"/>
  <c r="C1049" i="24" s="1"/>
  <c r="C1050" i="24" s="1"/>
  <c r="C1051" i="24" s="1"/>
  <c r="C1052" i="24" s="1"/>
  <c r="C1053" i="24" s="1"/>
  <c r="C1054" i="24" s="1"/>
  <c r="C1055" i="24" s="1"/>
  <c r="C1056" i="24" s="1"/>
  <c r="C1057" i="24" s="1"/>
  <c r="C1058" i="24" s="1"/>
  <c r="C1059" i="24" s="1"/>
  <c r="C1060" i="24" s="1"/>
  <c r="C1061" i="24" s="1"/>
  <c r="C1062" i="24" s="1"/>
  <c r="C1063" i="24" s="1"/>
  <c r="C1064" i="24" s="1"/>
  <c r="C1065" i="24" s="1"/>
  <c r="C1066" i="24" s="1"/>
  <c r="C1067" i="24" s="1"/>
  <c r="C1068" i="24" s="1"/>
  <c r="C1069" i="24" s="1"/>
  <c r="C1070" i="24" s="1"/>
  <c r="C1071" i="24" s="1"/>
  <c r="C1072" i="24" s="1"/>
  <c r="C1073" i="24" s="1"/>
  <c r="C1074" i="24" s="1"/>
  <c r="C1075" i="24" s="1"/>
  <c r="C1076" i="24" s="1"/>
  <c r="C1077" i="24" s="1"/>
  <c r="C1078" i="24" s="1"/>
  <c r="C1079" i="24" s="1"/>
  <c r="C1080" i="24" s="1"/>
  <c r="C1081" i="24" s="1"/>
  <c r="C1082" i="24" s="1"/>
  <c r="C1083" i="24" s="1"/>
  <c r="C1084" i="24" s="1"/>
  <c r="C1085" i="24" s="1"/>
  <c r="C1086" i="24" s="1"/>
  <c r="C1087" i="24" s="1"/>
  <c r="C1088" i="24" s="1"/>
  <c r="C1089" i="24" s="1"/>
  <c r="C1090" i="24" s="1"/>
  <c r="C1091" i="24" s="1"/>
  <c r="C1092" i="24" s="1"/>
  <c r="C1093" i="24" s="1"/>
  <c r="C1094" i="24" s="1"/>
  <c r="C1095" i="24" s="1"/>
  <c r="C1096" i="24" s="1"/>
  <c r="C1097" i="24" s="1"/>
  <c r="C1098" i="24" s="1"/>
  <c r="C1099" i="24" s="1"/>
  <c r="C1100" i="24" s="1"/>
  <c r="C1101" i="24" s="1"/>
  <c r="C1102" i="24" s="1"/>
  <c r="C1103" i="24" s="1"/>
  <c r="C1104" i="24" s="1"/>
  <c r="C1105" i="24" s="1"/>
  <c r="C1106" i="24" s="1"/>
  <c r="C1107" i="24" s="1"/>
  <c r="C1108" i="24" s="1"/>
  <c r="C1109" i="24" s="1"/>
  <c r="C1110" i="24" s="1"/>
  <c r="C1111" i="24" s="1"/>
  <c r="C1112" i="24" s="1"/>
  <c r="C1113" i="24" s="1"/>
  <c r="C1114" i="24" s="1"/>
  <c r="C1115" i="24" s="1"/>
  <c r="C1116" i="24" s="1"/>
  <c r="C1117" i="24" s="1"/>
  <c r="C1118" i="24" s="1"/>
  <c r="C1119" i="24" s="1"/>
  <c r="C1120" i="24" s="1"/>
  <c r="C1121" i="24" s="1"/>
  <c r="C1122" i="24" s="1"/>
  <c r="C1123" i="24" s="1"/>
  <c r="C1124" i="24" s="1"/>
  <c r="C1125" i="24" s="1"/>
  <c r="C1126" i="24" s="1"/>
  <c r="C1127" i="24" s="1"/>
  <c r="C1128" i="24" s="1"/>
  <c r="C1129" i="24" s="1"/>
  <c r="C1130" i="24" s="1"/>
  <c r="C1131" i="24" s="1"/>
  <c r="C1132" i="24" s="1"/>
  <c r="C1133" i="24" s="1"/>
  <c r="C1134" i="24" s="1"/>
  <c r="C1135" i="24" s="1"/>
  <c r="C1136" i="24" s="1"/>
  <c r="C1137" i="24" s="1"/>
  <c r="C1138" i="24" s="1"/>
  <c r="C1139" i="24" s="1"/>
  <c r="C1140" i="24" s="1"/>
  <c r="C1141" i="24" s="1"/>
  <c r="C1142" i="24" s="1"/>
  <c r="C1143" i="24" s="1"/>
  <c r="C1144" i="24" s="1"/>
  <c r="C1145" i="24" s="1"/>
  <c r="C1146" i="24" s="1"/>
  <c r="C1147" i="24" s="1"/>
  <c r="C1148" i="24" s="1"/>
  <c r="C1149" i="24" s="1"/>
  <c r="C1150" i="24" s="1"/>
  <c r="C1151" i="24" s="1"/>
  <c r="C1152" i="24" s="1"/>
  <c r="C1153" i="24" s="1"/>
  <c r="C1154" i="24" s="1"/>
  <c r="C1155" i="24" s="1"/>
  <c r="C1156" i="24" s="1"/>
  <c r="C1157" i="24" s="1"/>
  <c r="C1158" i="24" s="1"/>
  <c r="C1159" i="24" s="1"/>
  <c r="C1160" i="24" s="1"/>
  <c r="C1161" i="24" s="1"/>
  <c r="C1162" i="24" s="1"/>
  <c r="C1163" i="24" s="1"/>
  <c r="C1164" i="24" s="1"/>
  <c r="C1165" i="24" s="1"/>
  <c r="C1166" i="24" s="1"/>
  <c r="C1167" i="24" s="1"/>
  <c r="C1168" i="24" s="1"/>
  <c r="C1169" i="24" s="1"/>
  <c r="C1170" i="24" s="1"/>
  <c r="C1171" i="24" s="1"/>
  <c r="C1172" i="24" s="1"/>
  <c r="C1173" i="24" s="1"/>
  <c r="C1174" i="24" s="1"/>
  <c r="C1175" i="24" s="1"/>
  <c r="C1176" i="24" s="1"/>
  <c r="C1177" i="24" s="1"/>
  <c r="C1178" i="24" s="1"/>
  <c r="C1179" i="24" s="1"/>
  <c r="C1180" i="24" s="1"/>
  <c r="C1181" i="24" s="1"/>
  <c r="C1182" i="24" s="1"/>
  <c r="C1183" i="24" s="1"/>
  <c r="C1184" i="24" s="1"/>
  <c r="C1185" i="24" s="1"/>
  <c r="C1186" i="24" s="1"/>
  <c r="C1187" i="24" s="1"/>
  <c r="C1188" i="24" s="1"/>
  <c r="C1189" i="24" s="1"/>
  <c r="C1190" i="24" s="1"/>
  <c r="C1191" i="24" s="1"/>
  <c r="C1192" i="24" s="1"/>
  <c r="C1193" i="24" s="1"/>
  <c r="C1194" i="24" s="1"/>
  <c r="C1195" i="24" s="1"/>
  <c r="C1196" i="24" s="1"/>
  <c r="C1197" i="24" s="1"/>
  <c r="C1198" i="24" s="1"/>
  <c r="C1199" i="24" s="1"/>
  <c r="C1200" i="24" s="1"/>
  <c r="C1201" i="24" s="1"/>
  <c r="C1202" i="24" s="1"/>
  <c r="C1203" i="24" s="1"/>
  <c r="C1204" i="24" s="1"/>
  <c r="C1205" i="24" s="1"/>
  <c r="C1206" i="24" s="1"/>
  <c r="C1207" i="24" s="1"/>
  <c r="C1208" i="24" s="1"/>
  <c r="C1209" i="24" s="1"/>
  <c r="C1210" i="24" s="1"/>
  <c r="C1211" i="24" s="1"/>
  <c r="C1212" i="24" s="1"/>
  <c r="C1213" i="24" s="1"/>
  <c r="C1214" i="24" s="1"/>
  <c r="C1215" i="24" s="1"/>
  <c r="C1216" i="24" s="1"/>
  <c r="C1217" i="24" s="1"/>
  <c r="C1218" i="24" s="1"/>
  <c r="C1219" i="24" s="1"/>
  <c r="C1220" i="24" s="1"/>
  <c r="C1221" i="24" s="1"/>
  <c r="C1222" i="24" s="1"/>
  <c r="C1223" i="24" s="1"/>
  <c r="C1224" i="24" s="1"/>
  <c r="C1225" i="24" s="1"/>
  <c r="C1226" i="24" s="1"/>
  <c r="C1227" i="24" s="1"/>
  <c r="C1228" i="24" s="1"/>
  <c r="C1229" i="24" s="1"/>
  <c r="C1230" i="24" s="1"/>
  <c r="C1231" i="24" s="1"/>
  <c r="C1232" i="24" s="1"/>
  <c r="C1233" i="24" s="1"/>
  <c r="C1234" i="24" s="1"/>
  <c r="C1235" i="24" s="1"/>
  <c r="C1236" i="24" s="1"/>
  <c r="C1237" i="24" s="1"/>
  <c r="C1238" i="24" s="1"/>
  <c r="C1239" i="24" s="1"/>
  <c r="C1240" i="24" s="1"/>
  <c r="C1241" i="24" s="1"/>
  <c r="C1242" i="24" s="1"/>
  <c r="C1243" i="24" s="1"/>
  <c r="C1244" i="24" s="1"/>
  <c r="C1245" i="24" s="1"/>
  <c r="C1246" i="24" s="1"/>
  <c r="C1247" i="24" s="1"/>
  <c r="C1248" i="24" s="1"/>
  <c r="C1249" i="24" s="1"/>
  <c r="C1250" i="24" s="1"/>
  <c r="C1251" i="24" s="1"/>
  <c r="C1252" i="24" s="1"/>
  <c r="C1253" i="24" s="1"/>
  <c r="C1254" i="24" s="1"/>
  <c r="C1255" i="24" s="1"/>
  <c r="C1256" i="24" s="1"/>
  <c r="C1257" i="24" s="1"/>
  <c r="C1258" i="24" s="1"/>
  <c r="C1259" i="24" s="1"/>
  <c r="C1260" i="24" s="1"/>
  <c r="C1261" i="24" s="1"/>
  <c r="C1262" i="24" s="1"/>
  <c r="C1263" i="24" s="1"/>
  <c r="C1264" i="24" s="1"/>
  <c r="C1265" i="24" s="1"/>
  <c r="C1266" i="24" s="1"/>
  <c r="C1267" i="24" s="1"/>
  <c r="C1268" i="24" s="1"/>
  <c r="C1269" i="24" s="1"/>
  <c r="C1270" i="24" s="1"/>
  <c r="C1271" i="24" s="1"/>
  <c r="C1272" i="24" s="1"/>
  <c r="C1273" i="24" s="1"/>
  <c r="C1274" i="24" s="1"/>
  <c r="C1275" i="24" s="1"/>
  <c r="C1276" i="24" s="1"/>
  <c r="C1277" i="24" s="1"/>
  <c r="C1278" i="24" s="1"/>
  <c r="C1279" i="24" s="1"/>
  <c r="C1280" i="24" s="1"/>
  <c r="C1281" i="24" s="1"/>
  <c r="C1282" i="24" s="1"/>
  <c r="C1283" i="24" s="1"/>
  <c r="C1284" i="24" s="1"/>
  <c r="C1285" i="24" s="1"/>
  <c r="C1286" i="24" s="1"/>
  <c r="C1287" i="24" s="1"/>
  <c r="C1288" i="24" s="1"/>
  <c r="C1289" i="24" s="1"/>
  <c r="C1290" i="24" s="1"/>
  <c r="C1291" i="24" s="1"/>
  <c r="C1292" i="24" s="1"/>
  <c r="C1293" i="24" s="1"/>
  <c r="C1294" i="24" s="1"/>
  <c r="C1295" i="24" s="1"/>
  <c r="C1296" i="24" s="1"/>
  <c r="C1297" i="24" s="1"/>
  <c r="C1298" i="24" s="1"/>
  <c r="C1299" i="24" s="1"/>
  <c r="C1300" i="24" s="1"/>
  <c r="C1301" i="24" s="1"/>
  <c r="C1302" i="24" s="1"/>
  <c r="C1303" i="24" s="1"/>
  <c r="C1304" i="24" s="1"/>
  <c r="C1305" i="24" s="1"/>
  <c r="C1306" i="24" s="1"/>
  <c r="C1307" i="24" s="1"/>
  <c r="C1308" i="24" s="1"/>
  <c r="C1309" i="24" s="1"/>
  <c r="C1310" i="24" s="1"/>
  <c r="C1311" i="24" s="1"/>
  <c r="C1312" i="24" s="1"/>
  <c r="C1313" i="24" s="1"/>
  <c r="C1314" i="24" s="1"/>
  <c r="C1315" i="24" s="1"/>
  <c r="C1316" i="24" s="1"/>
  <c r="C1317" i="24" s="1"/>
  <c r="C1318" i="24" s="1"/>
  <c r="C1319" i="24" s="1"/>
  <c r="C1320" i="24" s="1"/>
  <c r="C1321" i="24" s="1"/>
  <c r="C1322" i="24" s="1"/>
  <c r="C1323" i="24" s="1"/>
  <c r="C1324" i="24" s="1"/>
  <c r="C1325" i="24" s="1"/>
  <c r="C1326" i="24" s="1"/>
  <c r="C1327" i="24" s="1"/>
  <c r="C1328" i="24" s="1"/>
  <c r="C1329" i="24" s="1"/>
  <c r="C1330" i="24" s="1"/>
  <c r="C1331" i="24" s="1"/>
  <c r="C1332" i="24" s="1"/>
  <c r="C1333" i="24" s="1"/>
  <c r="C1334" i="24" s="1"/>
  <c r="C1335" i="24" s="1"/>
  <c r="C1336" i="24" s="1"/>
  <c r="C1337" i="24" s="1"/>
  <c r="C1338" i="24" s="1"/>
  <c r="C1339" i="24" s="1"/>
  <c r="C1340" i="24" s="1"/>
  <c r="C1341" i="24" s="1"/>
  <c r="C1342" i="24" s="1"/>
  <c r="C1343" i="24" s="1"/>
  <c r="C1344" i="24" s="1"/>
  <c r="C1345" i="24" s="1"/>
  <c r="C1346" i="24" s="1"/>
  <c r="C1347" i="24" s="1"/>
  <c r="C1348" i="24" s="1"/>
  <c r="C1349" i="24" s="1"/>
  <c r="C1350" i="24" s="1"/>
  <c r="C1351" i="24" s="1"/>
  <c r="C1352" i="24" s="1"/>
  <c r="C1353" i="24" s="1"/>
  <c r="C1354" i="24" s="1"/>
  <c r="C1355" i="24" s="1"/>
  <c r="C1356" i="24" s="1"/>
  <c r="C1357" i="24" s="1"/>
  <c r="C1358" i="24" s="1"/>
  <c r="C1359" i="24" s="1"/>
  <c r="C1360" i="24" s="1"/>
  <c r="C1361" i="24" s="1"/>
  <c r="C1362" i="24" s="1"/>
  <c r="C1363" i="24" s="1"/>
  <c r="C1364" i="24" s="1"/>
  <c r="C1365" i="24" s="1"/>
  <c r="C1366" i="24" s="1"/>
  <c r="C1367" i="24" s="1"/>
  <c r="C1368" i="24" s="1"/>
  <c r="C1369" i="24" s="1"/>
  <c r="C1370" i="24" s="1"/>
  <c r="C1371" i="24" s="1"/>
  <c r="C1372" i="24" s="1"/>
  <c r="C1373" i="24" s="1"/>
  <c r="C1374" i="24" s="1"/>
  <c r="C1375" i="24" s="1"/>
  <c r="C1376" i="24" s="1"/>
  <c r="C1377" i="24" s="1"/>
  <c r="C1378" i="24" s="1"/>
  <c r="C1379" i="24" s="1"/>
  <c r="C1380" i="24" s="1"/>
  <c r="C1381" i="24" s="1"/>
  <c r="C1382" i="24" s="1"/>
  <c r="C1383" i="24" s="1"/>
  <c r="C1384" i="24" s="1"/>
  <c r="C1385" i="24" s="1"/>
  <c r="C1386" i="24" s="1"/>
  <c r="C1387" i="24" s="1"/>
  <c r="C1388" i="24" s="1"/>
  <c r="C1389" i="24" s="1"/>
  <c r="C1390" i="24" s="1"/>
  <c r="C1391" i="24" s="1"/>
  <c r="C1392" i="24" s="1"/>
  <c r="C1393" i="24" s="1"/>
  <c r="C1394" i="24" s="1"/>
  <c r="C1395" i="24" s="1"/>
  <c r="C1396" i="24" s="1"/>
  <c r="C1397" i="24" s="1"/>
  <c r="C1398" i="24" s="1"/>
  <c r="C1399" i="24" s="1"/>
  <c r="C1400" i="24" s="1"/>
  <c r="C1401" i="24" s="1"/>
  <c r="C1402" i="24" s="1"/>
  <c r="C1403" i="24" s="1"/>
  <c r="C1404" i="24" s="1"/>
  <c r="C1405" i="24" s="1"/>
  <c r="C1406" i="24" s="1"/>
  <c r="C1407" i="24" s="1"/>
  <c r="C1408" i="24" s="1"/>
  <c r="C1409" i="24" s="1"/>
  <c r="C1410" i="24" s="1"/>
  <c r="C1411" i="24" s="1"/>
  <c r="C1412" i="24" s="1"/>
  <c r="C1413" i="24" s="1"/>
  <c r="C1414" i="24" s="1"/>
  <c r="C1415" i="24" s="1"/>
  <c r="C1416" i="24" s="1"/>
  <c r="C1417" i="24" s="1"/>
  <c r="C1418" i="24" s="1"/>
  <c r="C1419" i="24" s="1"/>
  <c r="C1420" i="24" s="1"/>
  <c r="C1421" i="24" s="1"/>
  <c r="C1422" i="24" s="1"/>
  <c r="C1423" i="24" s="1"/>
  <c r="C1424" i="24" s="1"/>
  <c r="C1425" i="24" s="1"/>
  <c r="C1426" i="24" s="1"/>
  <c r="C1427" i="24" s="1"/>
  <c r="C1428" i="24" s="1"/>
  <c r="C1429" i="24" s="1"/>
  <c r="C1430" i="24" s="1"/>
  <c r="C1431" i="24" s="1"/>
  <c r="C1432" i="24" s="1"/>
  <c r="C1433" i="24" s="1"/>
  <c r="C1434" i="24" s="1"/>
  <c r="C1435" i="24" s="1"/>
  <c r="C1436" i="24" s="1"/>
  <c r="C1437" i="24" s="1"/>
  <c r="C1438" i="24" s="1"/>
  <c r="C1439" i="24" s="1"/>
  <c r="C1440" i="24" s="1"/>
  <c r="C1441" i="24" s="1"/>
  <c r="C1442" i="24" s="1"/>
  <c r="C1443" i="24" s="1"/>
  <c r="C1444" i="24" s="1"/>
  <c r="C1445" i="24" s="1"/>
  <c r="C1446" i="24" s="1"/>
  <c r="C1447" i="24" s="1"/>
  <c r="C1448" i="24" s="1"/>
  <c r="C1449" i="24" s="1"/>
  <c r="C1450" i="24" s="1"/>
  <c r="C1451" i="24" s="1"/>
  <c r="C1452" i="24" s="1"/>
  <c r="C1453" i="24" s="1"/>
  <c r="C1454" i="24" s="1"/>
  <c r="C1455" i="24" s="1"/>
  <c r="C1456" i="24" s="1"/>
  <c r="C1457" i="24" s="1"/>
  <c r="C1458" i="24" s="1"/>
  <c r="C1459" i="24" s="1"/>
  <c r="C1460" i="24" s="1"/>
  <c r="C1461" i="24" s="1"/>
  <c r="C1462" i="24" s="1"/>
  <c r="C1463" i="24" s="1"/>
  <c r="C1464" i="24" s="1"/>
  <c r="C1465" i="24" s="1"/>
  <c r="C1466" i="24" s="1"/>
  <c r="C1467" i="24" s="1"/>
  <c r="C1468" i="24" s="1"/>
  <c r="C1469" i="24" s="1"/>
  <c r="C1470" i="24" s="1"/>
  <c r="C1471" i="24" s="1"/>
  <c r="C1472" i="24" s="1"/>
  <c r="C1473" i="24" s="1"/>
  <c r="C1474" i="24" s="1"/>
  <c r="C1475" i="24" s="1"/>
  <c r="C1476" i="24" s="1"/>
  <c r="C1477" i="24" s="1"/>
  <c r="C1478" i="24" s="1"/>
  <c r="C1479" i="24" s="1"/>
  <c r="C1480" i="24" s="1"/>
  <c r="C1481" i="24" s="1"/>
  <c r="C1482" i="24" s="1"/>
  <c r="C1483" i="24" s="1"/>
  <c r="C1484" i="24" s="1"/>
  <c r="C1485" i="24" s="1"/>
  <c r="C1486" i="24" s="1"/>
  <c r="C1487" i="24" s="1"/>
  <c r="C1488" i="24" s="1"/>
  <c r="C1489" i="24" s="1"/>
  <c r="C1490" i="24" s="1"/>
  <c r="C1491" i="24" s="1"/>
  <c r="C1492" i="24" s="1"/>
  <c r="C1493" i="24" s="1"/>
  <c r="C1494" i="24" s="1"/>
  <c r="C1495" i="24" s="1"/>
  <c r="C1496" i="24" s="1"/>
  <c r="C1497" i="24" s="1"/>
  <c r="C1498" i="24" s="1"/>
  <c r="C1499" i="24" s="1"/>
  <c r="C1500" i="24" s="1"/>
  <c r="C1501" i="24" s="1"/>
  <c r="C1502" i="24" s="1"/>
  <c r="C1503" i="24" s="1"/>
  <c r="C1504" i="24" s="1"/>
  <c r="C1505" i="24" s="1"/>
  <c r="C1506" i="24" s="1"/>
  <c r="C1507" i="24" s="1"/>
  <c r="C1508" i="24" s="1"/>
  <c r="C1509" i="24" s="1"/>
  <c r="C1510" i="24" s="1"/>
  <c r="C1511" i="24" s="1"/>
  <c r="C1512" i="24" s="1"/>
  <c r="C1513" i="24" s="1"/>
  <c r="C1514" i="24" s="1"/>
  <c r="C1515" i="24" s="1"/>
  <c r="C1516" i="24" s="1"/>
  <c r="C1517" i="24" s="1"/>
  <c r="C1518" i="24" s="1"/>
  <c r="C1519" i="24" s="1"/>
  <c r="C1520" i="24" s="1"/>
  <c r="C1521" i="24" s="1"/>
  <c r="C1522" i="24" s="1"/>
  <c r="C1523" i="24" s="1"/>
  <c r="C1524" i="24" s="1"/>
  <c r="C1525" i="24" s="1"/>
  <c r="C1526" i="24" s="1"/>
  <c r="C1527" i="24" s="1"/>
  <c r="C1528" i="24" s="1"/>
  <c r="C1529" i="24" s="1"/>
  <c r="C1530" i="24" s="1"/>
  <c r="C1531" i="24" s="1"/>
  <c r="C1532" i="24" s="1"/>
  <c r="C1533" i="24" s="1"/>
  <c r="C1534" i="24" s="1"/>
  <c r="C1535" i="24" s="1"/>
  <c r="C1536" i="24" s="1"/>
  <c r="C1537" i="24" s="1"/>
  <c r="C1538" i="24" s="1"/>
  <c r="C1539" i="24" s="1"/>
  <c r="C1540" i="24" s="1"/>
  <c r="C1541" i="24" s="1"/>
  <c r="C1542" i="24" s="1"/>
  <c r="C1543" i="24" s="1"/>
  <c r="C1544" i="24" s="1"/>
  <c r="C1545" i="24" s="1"/>
  <c r="W795" i="24"/>
  <c r="V795" i="24"/>
  <c r="R795" i="24"/>
  <c r="S795" i="24" s="1"/>
  <c r="T795" i="24" s="1"/>
  <c r="U795" i="24" s="1"/>
  <c r="Q795" i="24"/>
  <c r="M795" i="24"/>
  <c r="L795" i="24"/>
  <c r="N795" i="24" s="1"/>
  <c r="W794" i="24"/>
  <c r="V794" i="24"/>
  <c r="R794" i="24"/>
  <c r="S794" i="24" s="1"/>
  <c r="T794" i="24" s="1"/>
  <c r="U794" i="24" s="1"/>
  <c r="Q794" i="24"/>
  <c r="M794" i="24"/>
  <c r="L794" i="24"/>
  <c r="W793" i="24"/>
  <c r="V793" i="24"/>
  <c r="R793" i="24"/>
  <c r="S793" i="24" s="1"/>
  <c r="T793" i="24" s="1"/>
  <c r="U793" i="24" s="1"/>
  <c r="Q793" i="24"/>
  <c r="M793" i="24"/>
  <c r="L793" i="24"/>
  <c r="N793" i="24" s="1"/>
  <c r="W792" i="24"/>
  <c r="V792" i="24"/>
  <c r="R792" i="24"/>
  <c r="S792" i="24" s="1"/>
  <c r="T792" i="24" s="1"/>
  <c r="U792" i="24" s="1"/>
  <c r="Q792" i="24"/>
  <c r="M792" i="24"/>
  <c r="L792" i="24"/>
  <c r="N792" i="24" s="1"/>
  <c r="W791" i="24"/>
  <c r="V791" i="24"/>
  <c r="R791" i="24"/>
  <c r="S791" i="24" s="1"/>
  <c r="T791" i="24" s="1"/>
  <c r="U791" i="24" s="1"/>
  <c r="Q791" i="24"/>
  <c r="N791" i="24"/>
  <c r="M791" i="24"/>
  <c r="L791" i="24"/>
  <c r="W790" i="24"/>
  <c r="V790" i="24"/>
  <c r="T790" i="24"/>
  <c r="U790" i="24" s="1"/>
  <c r="R790" i="24"/>
  <c r="S790" i="24" s="1"/>
  <c r="Q790" i="24"/>
  <c r="M790" i="24"/>
  <c r="L790" i="24"/>
  <c r="N790" i="24" s="1"/>
  <c r="W789" i="24"/>
  <c r="V789" i="24"/>
  <c r="R789" i="24"/>
  <c r="S789" i="24" s="1"/>
  <c r="T789" i="24" s="1"/>
  <c r="U789" i="24" s="1"/>
  <c r="Q789" i="24"/>
  <c r="M789" i="24"/>
  <c r="L789" i="24"/>
  <c r="W788" i="24"/>
  <c r="V788" i="24"/>
  <c r="R788" i="24"/>
  <c r="S788" i="24" s="1"/>
  <c r="T788" i="24" s="1"/>
  <c r="U788" i="24" s="1"/>
  <c r="Q788" i="24"/>
  <c r="M788" i="24"/>
  <c r="L788" i="24"/>
  <c r="N788" i="24" s="1"/>
  <c r="W787" i="24"/>
  <c r="V787" i="24"/>
  <c r="R787" i="24"/>
  <c r="S787" i="24" s="1"/>
  <c r="T787" i="24" s="1"/>
  <c r="U787" i="24" s="1"/>
  <c r="Q787" i="24"/>
  <c r="M787" i="24"/>
  <c r="L787" i="24"/>
  <c r="N787" i="24" s="1"/>
  <c r="W786" i="24"/>
  <c r="V786" i="24"/>
  <c r="R786" i="24"/>
  <c r="S786" i="24" s="1"/>
  <c r="T786" i="24" s="1"/>
  <c r="U786" i="24" s="1"/>
  <c r="Q786" i="24"/>
  <c r="M786" i="24"/>
  <c r="L786" i="24"/>
  <c r="N786" i="24" s="1"/>
  <c r="W785" i="24"/>
  <c r="V785" i="24"/>
  <c r="R785" i="24"/>
  <c r="S785" i="24" s="1"/>
  <c r="T785" i="24" s="1"/>
  <c r="U785" i="24" s="1"/>
  <c r="Q785" i="24"/>
  <c r="M785" i="24"/>
  <c r="L785" i="24"/>
  <c r="N785" i="24" s="1"/>
  <c r="W784" i="24"/>
  <c r="V784" i="24"/>
  <c r="R784" i="24"/>
  <c r="S784" i="24" s="1"/>
  <c r="T784" i="24" s="1"/>
  <c r="U784" i="24" s="1"/>
  <c r="Q784" i="24"/>
  <c r="M784" i="24"/>
  <c r="L784" i="24"/>
  <c r="N784" i="24" s="1"/>
  <c r="W783" i="24"/>
  <c r="V783" i="24"/>
  <c r="R783" i="24"/>
  <c r="S783" i="24" s="1"/>
  <c r="T783" i="24" s="1"/>
  <c r="U783" i="24" s="1"/>
  <c r="Q783" i="24"/>
  <c r="M783" i="24"/>
  <c r="L783" i="24"/>
  <c r="N783" i="24" s="1"/>
  <c r="W782" i="24"/>
  <c r="V782" i="24"/>
  <c r="R782" i="24"/>
  <c r="S782" i="24" s="1"/>
  <c r="T782" i="24" s="1"/>
  <c r="U782" i="24" s="1"/>
  <c r="Q782" i="24"/>
  <c r="M782" i="24"/>
  <c r="L782" i="24"/>
  <c r="N782" i="24" s="1"/>
  <c r="W781" i="24"/>
  <c r="V781" i="24"/>
  <c r="R781" i="24"/>
  <c r="S781" i="24" s="1"/>
  <c r="T781" i="24" s="1"/>
  <c r="U781" i="24" s="1"/>
  <c r="Q781" i="24"/>
  <c r="M781" i="24"/>
  <c r="L781" i="24"/>
  <c r="N781" i="24" s="1"/>
  <c r="W780" i="24"/>
  <c r="V780" i="24"/>
  <c r="R780" i="24"/>
  <c r="S780" i="24" s="1"/>
  <c r="T780" i="24" s="1"/>
  <c r="U780" i="24" s="1"/>
  <c r="Q780" i="24"/>
  <c r="N780" i="24"/>
  <c r="M780" i="24"/>
  <c r="L780" i="24"/>
  <c r="W779" i="24"/>
  <c r="V779" i="24"/>
  <c r="R779" i="24"/>
  <c r="S779" i="24" s="1"/>
  <c r="T779" i="24" s="1"/>
  <c r="U779" i="24" s="1"/>
  <c r="Q779" i="24"/>
  <c r="M779" i="24"/>
  <c r="L779" i="24"/>
  <c r="N779" i="24" s="1"/>
  <c r="W778" i="24"/>
  <c r="V778" i="24"/>
  <c r="R778" i="24"/>
  <c r="S778" i="24" s="1"/>
  <c r="T778" i="24" s="1"/>
  <c r="U778" i="24" s="1"/>
  <c r="Q778" i="24"/>
  <c r="M778" i="24"/>
  <c r="L778" i="24"/>
  <c r="W777" i="24"/>
  <c r="V777" i="24"/>
  <c r="R777" i="24"/>
  <c r="S777" i="24" s="1"/>
  <c r="T777" i="24" s="1"/>
  <c r="U777" i="24" s="1"/>
  <c r="Q777" i="24"/>
  <c r="M777" i="24"/>
  <c r="L777" i="24"/>
  <c r="N777" i="24" s="1"/>
  <c r="W776" i="24"/>
  <c r="V776" i="24"/>
  <c r="R776" i="24"/>
  <c r="S776" i="24" s="1"/>
  <c r="T776" i="24" s="1"/>
  <c r="U776" i="24" s="1"/>
  <c r="Q776" i="24"/>
  <c r="M776" i="24"/>
  <c r="L776" i="24"/>
  <c r="N776" i="24" s="1"/>
  <c r="W775" i="24"/>
  <c r="V775" i="24"/>
  <c r="R775" i="24"/>
  <c r="S775" i="24" s="1"/>
  <c r="T775" i="24" s="1"/>
  <c r="U775" i="24" s="1"/>
  <c r="Q775" i="24"/>
  <c r="N775" i="24"/>
  <c r="M775" i="24"/>
  <c r="L775" i="24"/>
  <c r="W774" i="24"/>
  <c r="V774" i="24"/>
  <c r="R774" i="24"/>
  <c r="S774" i="24" s="1"/>
  <c r="T774" i="24" s="1"/>
  <c r="U774" i="24" s="1"/>
  <c r="Q774" i="24"/>
  <c r="M774" i="24"/>
  <c r="L774" i="24"/>
  <c r="N774" i="24" s="1"/>
  <c r="W773" i="24"/>
  <c r="V773" i="24"/>
  <c r="R773" i="24"/>
  <c r="S773" i="24" s="1"/>
  <c r="T773" i="24" s="1"/>
  <c r="U773" i="24" s="1"/>
  <c r="Q773" i="24"/>
  <c r="M773" i="24"/>
  <c r="L773" i="24"/>
  <c r="N773" i="24" s="1"/>
  <c r="W772" i="24"/>
  <c r="V772" i="24"/>
  <c r="R772" i="24"/>
  <c r="S772" i="24" s="1"/>
  <c r="T772" i="24" s="1"/>
  <c r="U772" i="24" s="1"/>
  <c r="Q772" i="24"/>
  <c r="M772" i="24"/>
  <c r="L772" i="24"/>
  <c r="N772" i="24" s="1"/>
  <c r="W771" i="24"/>
  <c r="V771" i="24"/>
  <c r="R771" i="24"/>
  <c r="S771" i="24" s="1"/>
  <c r="T771" i="24" s="1"/>
  <c r="U771" i="24" s="1"/>
  <c r="Q771" i="24"/>
  <c r="M771" i="24"/>
  <c r="L771" i="24"/>
  <c r="N771" i="24" s="1"/>
  <c r="W770" i="24"/>
  <c r="V770" i="24"/>
  <c r="R770" i="24"/>
  <c r="S770" i="24" s="1"/>
  <c r="T770" i="24" s="1"/>
  <c r="U770" i="24" s="1"/>
  <c r="Q770" i="24"/>
  <c r="M770" i="24"/>
  <c r="L770" i="24"/>
  <c r="N770" i="24" s="1"/>
  <c r="W769" i="24"/>
  <c r="V769" i="24"/>
  <c r="R769" i="24"/>
  <c r="S769" i="24" s="1"/>
  <c r="T769" i="24" s="1"/>
  <c r="U769" i="24" s="1"/>
  <c r="Q769" i="24"/>
  <c r="M769" i="24"/>
  <c r="L769" i="24"/>
  <c r="N769" i="24" s="1"/>
  <c r="W768" i="24"/>
  <c r="V768" i="24"/>
  <c r="R768" i="24"/>
  <c r="S768" i="24" s="1"/>
  <c r="T768" i="24" s="1"/>
  <c r="U768" i="24" s="1"/>
  <c r="Q768" i="24"/>
  <c r="M768" i="24"/>
  <c r="L768" i="24"/>
  <c r="N768" i="24" s="1"/>
  <c r="W767" i="24"/>
  <c r="V767" i="24"/>
  <c r="R767" i="24"/>
  <c r="S767" i="24" s="1"/>
  <c r="T767" i="24" s="1"/>
  <c r="U767" i="24" s="1"/>
  <c r="Q767" i="24"/>
  <c r="M767" i="24"/>
  <c r="L767" i="24"/>
  <c r="W766" i="24"/>
  <c r="V766" i="24"/>
  <c r="R766" i="24"/>
  <c r="S766" i="24" s="1"/>
  <c r="T766" i="24" s="1"/>
  <c r="U766" i="24" s="1"/>
  <c r="Q766" i="24"/>
  <c r="M766" i="24"/>
  <c r="L766" i="24"/>
  <c r="N766" i="24" s="1"/>
  <c r="W765" i="24"/>
  <c r="V765" i="24"/>
  <c r="R765" i="24"/>
  <c r="S765" i="24" s="1"/>
  <c r="T765" i="24" s="1"/>
  <c r="U765" i="24" s="1"/>
  <c r="Q765" i="24"/>
  <c r="M765" i="24"/>
  <c r="L765" i="24"/>
  <c r="N765" i="24" s="1"/>
  <c r="W764" i="24"/>
  <c r="V764" i="24"/>
  <c r="R764" i="24"/>
  <c r="S764" i="24" s="1"/>
  <c r="T764" i="24" s="1"/>
  <c r="U764" i="24" s="1"/>
  <c r="Q764" i="24"/>
  <c r="M764" i="24"/>
  <c r="L764" i="24"/>
  <c r="N764" i="24" s="1"/>
  <c r="W763" i="24"/>
  <c r="V763" i="24"/>
  <c r="R763" i="24"/>
  <c r="S763" i="24" s="1"/>
  <c r="T763" i="24" s="1"/>
  <c r="U763" i="24" s="1"/>
  <c r="Q763" i="24"/>
  <c r="M763" i="24"/>
  <c r="L763" i="24"/>
  <c r="N763" i="24" s="1"/>
  <c r="W762" i="24"/>
  <c r="V762" i="24"/>
  <c r="R762" i="24"/>
  <c r="S762" i="24" s="1"/>
  <c r="T762" i="24" s="1"/>
  <c r="U762" i="24" s="1"/>
  <c r="Q762" i="24"/>
  <c r="M762" i="24"/>
  <c r="L762" i="24"/>
  <c r="W761" i="24"/>
  <c r="V761" i="24"/>
  <c r="R761" i="24"/>
  <c r="S761" i="24" s="1"/>
  <c r="T761" i="24" s="1"/>
  <c r="U761" i="24" s="1"/>
  <c r="Q761" i="24"/>
  <c r="M761" i="24"/>
  <c r="L761" i="24"/>
  <c r="N761" i="24" s="1"/>
  <c r="W760" i="24"/>
  <c r="V760" i="24"/>
  <c r="R760" i="24"/>
  <c r="S760" i="24" s="1"/>
  <c r="T760" i="24" s="1"/>
  <c r="U760" i="24" s="1"/>
  <c r="Q760" i="24"/>
  <c r="M760" i="24"/>
  <c r="L760" i="24"/>
  <c r="N760" i="24" s="1"/>
  <c r="W759" i="24"/>
  <c r="V759" i="24"/>
  <c r="R759" i="24"/>
  <c r="S759" i="24" s="1"/>
  <c r="T759" i="24" s="1"/>
  <c r="U759" i="24" s="1"/>
  <c r="Q759" i="24"/>
  <c r="N759" i="24"/>
  <c r="M759" i="24"/>
  <c r="L759" i="24"/>
  <c r="W758" i="24"/>
  <c r="V758" i="24"/>
  <c r="R758" i="24"/>
  <c r="S758" i="24" s="1"/>
  <c r="T758" i="24" s="1"/>
  <c r="U758" i="24" s="1"/>
  <c r="Q758" i="24"/>
  <c r="M758" i="24"/>
  <c r="L758" i="24"/>
  <c r="N758" i="24" s="1"/>
  <c r="W757" i="24"/>
  <c r="V757" i="24"/>
  <c r="R757" i="24"/>
  <c r="S757" i="24" s="1"/>
  <c r="T757" i="24" s="1"/>
  <c r="U757" i="24" s="1"/>
  <c r="Q757" i="24"/>
  <c r="M757" i="24"/>
  <c r="L757" i="24"/>
  <c r="W756" i="24"/>
  <c r="V756" i="24"/>
  <c r="R756" i="24"/>
  <c r="S756" i="24" s="1"/>
  <c r="T756" i="24" s="1"/>
  <c r="U756" i="24" s="1"/>
  <c r="Q756" i="24"/>
  <c r="M756" i="24"/>
  <c r="L756" i="24"/>
  <c r="N756" i="24" s="1"/>
  <c r="W755" i="24"/>
  <c r="V755" i="24"/>
  <c r="R755" i="24"/>
  <c r="S755" i="24" s="1"/>
  <c r="T755" i="24" s="1"/>
  <c r="U755" i="24" s="1"/>
  <c r="Q755" i="24"/>
  <c r="M755" i="24"/>
  <c r="L755" i="24"/>
  <c r="N755" i="24" s="1"/>
  <c r="W754" i="24"/>
  <c r="V754" i="24"/>
  <c r="R754" i="24"/>
  <c r="S754" i="24" s="1"/>
  <c r="T754" i="24" s="1"/>
  <c r="U754" i="24" s="1"/>
  <c r="Q754" i="24"/>
  <c r="M754" i="24"/>
  <c r="L754" i="24"/>
  <c r="N754" i="24" s="1"/>
  <c r="W753" i="24"/>
  <c r="V753" i="24"/>
  <c r="R753" i="24"/>
  <c r="S753" i="24" s="1"/>
  <c r="T753" i="24" s="1"/>
  <c r="U753" i="24" s="1"/>
  <c r="Q753" i="24"/>
  <c r="M753" i="24"/>
  <c r="L753" i="24"/>
  <c r="N753" i="24" s="1"/>
  <c r="W752" i="24"/>
  <c r="V752" i="24"/>
  <c r="R752" i="24"/>
  <c r="S752" i="24" s="1"/>
  <c r="T752" i="24" s="1"/>
  <c r="U752" i="24" s="1"/>
  <c r="Q752" i="24"/>
  <c r="M752" i="24"/>
  <c r="L752" i="24"/>
  <c r="N752" i="24" s="1"/>
  <c r="W751" i="24"/>
  <c r="V751" i="24"/>
  <c r="R751" i="24"/>
  <c r="S751" i="24" s="1"/>
  <c r="T751" i="24" s="1"/>
  <c r="U751" i="24" s="1"/>
  <c r="Q751" i="24"/>
  <c r="M751" i="24"/>
  <c r="L751" i="24"/>
  <c r="N751" i="24" s="1"/>
  <c r="W750" i="24"/>
  <c r="V750" i="24"/>
  <c r="R750" i="24"/>
  <c r="S750" i="24" s="1"/>
  <c r="T750" i="24" s="1"/>
  <c r="U750" i="24" s="1"/>
  <c r="Q750" i="24"/>
  <c r="M750" i="24"/>
  <c r="L750" i="24"/>
  <c r="N750" i="24" s="1"/>
  <c r="W749" i="24"/>
  <c r="V749" i="24"/>
  <c r="R749" i="24"/>
  <c r="S749" i="24" s="1"/>
  <c r="T749" i="24" s="1"/>
  <c r="U749" i="24" s="1"/>
  <c r="Q749" i="24"/>
  <c r="M749" i="24"/>
  <c r="L749" i="24"/>
  <c r="N749" i="24" s="1"/>
  <c r="W748" i="24"/>
  <c r="V748" i="24"/>
  <c r="R748" i="24"/>
  <c r="S748" i="24" s="1"/>
  <c r="T748" i="24" s="1"/>
  <c r="U748" i="24" s="1"/>
  <c r="Q748" i="24"/>
  <c r="M748" i="24"/>
  <c r="L748" i="24"/>
  <c r="N748" i="24" s="1"/>
  <c r="W747" i="24"/>
  <c r="V747" i="24"/>
  <c r="R747" i="24"/>
  <c r="S747" i="24" s="1"/>
  <c r="T747" i="24" s="1"/>
  <c r="U747" i="24" s="1"/>
  <c r="Q747" i="24"/>
  <c r="M747" i="24"/>
  <c r="L747" i="24"/>
  <c r="N747" i="24" s="1"/>
  <c r="W746" i="24"/>
  <c r="V746" i="24"/>
  <c r="R746" i="24"/>
  <c r="S746" i="24" s="1"/>
  <c r="T746" i="24" s="1"/>
  <c r="U746" i="24" s="1"/>
  <c r="Q746" i="24"/>
  <c r="M746" i="24"/>
  <c r="L746" i="24"/>
  <c r="W745" i="24"/>
  <c r="V745" i="24"/>
  <c r="R745" i="24"/>
  <c r="S745" i="24" s="1"/>
  <c r="T745" i="24" s="1"/>
  <c r="U745" i="24" s="1"/>
  <c r="Q745" i="24"/>
  <c r="M745" i="24"/>
  <c r="L745" i="24"/>
  <c r="N745" i="24" s="1"/>
  <c r="W744" i="24"/>
  <c r="V744" i="24"/>
  <c r="R744" i="24"/>
  <c r="S744" i="24" s="1"/>
  <c r="T744" i="24" s="1"/>
  <c r="U744" i="24" s="1"/>
  <c r="Q744" i="24"/>
  <c r="M744" i="24"/>
  <c r="L744" i="24"/>
  <c r="N744" i="24" s="1"/>
  <c r="W743" i="24"/>
  <c r="V743" i="24"/>
  <c r="R743" i="24"/>
  <c r="S743" i="24" s="1"/>
  <c r="T743" i="24" s="1"/>
  <c r="U743" i="24" s="1"/>
  <c r="Q743" i="24"/>
  <c r="M743" i="24"/>
  <c r="L743" i="24"/>
  <c r="N743" i="24" s="1"/>
  <c r="W742" i="24"/>
  <c r="V742" i="24"/>
  <c r="T742" i="24"/>
  <c r="U742" i="24" s="1"/>
  <c r="R742" i="24"/>
  <c r="S742" i="24" s="1"/>
  <c r="Q742" i="24"/>
  <c r="M742" i="24"/>
  <c r="L742" i="24"/>
  <c r="W741" i="24"/>
  <c r="V741" i="24"/>
  <c r="R741" i="24"/>
  <c r="S741" i="24" s="1"/>
  <c r="T741" i="24" s="1"/>
  <c r="U741" i="24" s="1"/>
  <c r="Q741" i="24"/>
  <c r="M741" i="24"/>
  <c r="L741" i="24"/>
  <c r="W740" i="24"/>
  <c r="V740" i="24"/>
  <c r="R740" i="24"/>
  <c r="S740" i="24" s="1"/>
  <c r="T740" i="24" s="1"/>
  <c r="U740" i="24" s="1"/>
  <c r="Q740" i="24"/>
  <c r="N740" i="24"/>
  <c r="M740" i="24"/>
  <c r="L740" i="24"/>
  <c r="W739" i="24"/>
  <c r="V739" i="24"/>
  <c r="R739" i="24"/>
  <c r="S739" i="24" s="1"/>
  <c r="T739" i="24" s="1"/>
  <c r="U739" i="24" s="1"/>
  <c r="Q739" i="24"/>
  <c r="M739" i="24"/>
  <c r="L739" i="24"/>
  <c r="N739" i="24" s="1"/>
  <c r="W738" i="24"/>
  <c r="V738" i="24"/>
  <c r="R738" i="24"/>
  <c r="S738" i="24" s="1"/>
  <c r="T738" i="24" s="1"/>
  <c r="U738" i="24" s="1"/>
  <c r="Q738" i="24"/>
  <c r="M738" i="24"/>
  <c r="L738" i="24"/>
  <c r="N738" i="24" s="1"/>
  <c r="W737" i="24"/>
  <c r="V737" i="24"/>
  <c r="R737" i="24"/>
  <c r="S737" i="24" s="1"/>
  <c r="T737" i="24" s="1"/>
  <c r="U737" i="24" s="1"/>
  <c r="Q737" i="24"/>
  <c r="M737" i="24"/>
  <c r="L737" i="24"/>
  <c r="N737" i="24" s="1"/>
  <c r="W736" i="24"/>
  <c r="V736" i="24"/>
  <c r="R736" i="24"/>
  <c r="S736" i="24" s="1"/>
  <c r="T736" i="24" s="1"/>
  <c r="U736" i="24" s="1"/>
  <c r="Q736" i="24"/>
  <c r="M736" i="24"/>
  <c r="L736" i="24"/>
  <c r="N736" i="24" s="1"/>
  <c r="W735" i="24"/>
  <c r="V735" i="24"/>
  <c r="R735" i="24"/>
  <c r="S735" i="24" s="1"/>
  <c r="T735" i="24" s="1"/>
  <c r="U735" i="24" s="1"/>
  <c r="Q735" i="24"/>
  <c r="M735" i="24"/>
  <c r="L735" i="24"/>
  <c r="W734" i="24"/>
  <c r="V734" i="24"/>
  <c r="R734" i="24"/>
  <c r="S734" i="24" s="1"/>
  <c r="T734" i="24" s="1"/>
  <c r="U734" i="24" s="1"/>
  <c r="Q734" i="24"/>
  <c r="M734" i="24"/>
  <c r="L734" i="24"/>
  <c r="W733" i="24"/>
  <c r="V733" i="24"/>
  <c r="R733" i="24"/>
  <c r="S733" i="24" s="1"/>
  <c r="T733" i="24" s="1"/>
  <c r="U733" i="24" s="1"/>
  <c r="Q733" i="24"/>
  <c r="M733" i="24"/>
  <c r="L733" i="24"/>
  <c r="N733" i="24" s="1"/>
  <c r="W732" i="24"/>
  <c r="V732" i="24"/>
  <c r="R732" i="24"/>
  <c r="S732" i="24" s="1"/>
  <c r="T732" i="24" s="1"/>
  <c r="U732" i="24" s="1"/>
  <c r="Q732" i="24"/>
  <c r="M732" i="24"/>
  <c r="L732" i="24"/>
  <c r="N732" i="24" s="1"/>
  <c r="W731" i="24"/>
  <c r="V731" i="24"/>
  <c r="R731" i="24"/>
  <c r="S731" i="24" s="1"/>
  <c r="T731" i="24" s="1"/>
  <c r="U731" i="24" s="1"/>
  <c r="Q731" i="24"/>
  <c r="M731" i="24"/>
  <c r="L731" i="24"/>
  <c r="N731" i="24" s="1"/>
  <c r="W730" i="24"/>
  <c r="V730" i="24"/>
  <c r="R730" i="24"/>
  <c r="S730" i="24" s="1"/>
  <c r="T730" i="24" s="1"/>
  <c r="U730" i="24" s="1"/>
  <c r="Q730" i="24"/>
  <c r="M730" i="24"/>
  <c r="L730" i="24"/>
  <c r="W729" i="24"/>
  <c r="V729" i="24"/>
  <c r="R729" i="24"/>
  <c r="S729" i="24" s="1"/>
  <c r="T729" i="24" s="1"/>
  <c r="U729" i="24" s="1"/>
  <c r="Q729" i="24"/>
  <c r="M729" i="24"/>
  <c r="L729" i="24"/>
  <c r="N729" i="24" s="1"/>
  <c r="W728" i="24"/>
  <c r="V728" i="24"/>
  <c r="R728" i="24"/>
  <c r="S728" i="24" s="1"/>
  <c r="T728" i="24" s="1"/>
  <c r="U728" i="24" s="1"/>
  <c r="Q728" i="24"/>
  <c r="M728" i="24"/>
  <c r="L728" i="24"/>
  <c r="N728" i="24" s="1"/>
  <c r="W727" i="24"/>
  <c r="V727" i="24"/>
  <c r="R727" i="24"/>
  <c r="S727" i="24" s="1"/>
  <c r="T727" i="24" s="1"/>
  <c r="U727" i="24" s="1"/>
  <c r="Q727" i="24"/>
  <c r="M727" i="24"/>
  <c r="L727" i="24"/>
  <c r="N727" i="24" s="1"/>
  <c r="W726" i="24"/>
  <c r="V726" i="24"/>
  <c r="R726" i="24"/>
  <c r="S726" i="24" s="1"/>
  <c r="T726" i="24" s="1"/>
  <c r="U726" i="24" s="1"/>
  <c r="Q726" i="24"/>
  <c r="M726" i="24"/>
  <c r="L726" i="24"/>
  <c r="N726" i="24" s="1"/>
  <c r="W725" i="24"/>
  <c r="V725" i="24"/>
  <c r="R725" i="24"/>
  <c r="S725" i="24" s="1"/>
  <c r="T725" i="24" s="1"/>
  <c r="U725" i="24" s="1"/>
  <c r="Q725" i="24"/>
  <c r="M725" i="24"/>
  <c r="L725" i="24"/>
  <c r="N725" i="24" s="1"/>
  <c r="W724" i="24"/>
  <c r="V724" i="24"/>
  <c r="R724" i="24"/>
  <c r="S724" i="24" s="1"/>
  <c r="T724" i="24" s="1"/>
  <c r="U724" i="24" s="1"/>
  <c r="Q724" i="24"/>
  <c r="N724" i="24"/>
  <c r="M724" i="24"/>
  <c r="L724" i="24"/>
  <c r="W723" i="24"/>
  <c r="V723" i="24"/>
  <c r="R723" i="24"/>
  <c r="S723" i="24" s="1"/>
  <c r="T723" i="24" s="1"/>
  <c r="U723" i="24" s="1"/>
  <c r="Q723" i="24"/>
  <c r="M723" i="24"/>
  <c r="L723" i="24"/>
  <c r="N723" i="24" s="1"/>
  <c r="W722" i="24"/>
  <c r="V722" i="24"/>
  <c r="R722" i="24"/>
  <c r="S722" i="24" s="1"/>
  <c r="T722" i="24" s="1"/>
  <c r="U722" i="24" s="1"/>
  <c r="Q722" i="24"/>
  <c r="M722" i="24"/>
  <c r="L722" i="24"/>
  <c r="N722" i="24" s="1"/>
  <c r="W721" i="24"/>
  <c r="V721" i="24"/>
  <c r="R721" i="24"/>
  <c r="S721" i="24" s="1"/>
  <c r="T721" i="24" s="1"/>
  <c r="U721" i="24" s="1"/>
  <c r="Q721" i="24"/>
  <c r="M721" i="24"/>
  <c r="L721" i="24"/>
  <c r="N721" i="24" s="1"/>
  <c r="W720" i="24"/>
  <c r="V720" i="24"/>
  <c r="R720" i="24"/>
  <c r="S720" i="24" s="1"/>
  <c r="T720" i="24" s="1"/>
  <c r="U720" i="24" s="1"/>
  <c r="Q720" i="24"/>
  <c r="M720" i="24"/>
  <c r="L720" i="24"/>
  <c r="N720" i="24" s="1"/>
  <c r="W719" i="24"/>
  <c r="V719" i="24"/>
  <c r="R719" i="24"/>
  <c r="S719" i="24" s="1"/>
  <c r="T719" i="24" s="1"/>
  <c r="U719" i="24" s="1"/>
  <c r="Q719" i="24"/>
  <c r="M719" i="24"/>
  <c r="L719" i="24"/>
  <c r="N719" i="24" s="1"/>
  <c r="W718" i="24"/>
  <c r="V718" i="24"/>
  <c r="R718" i="24"/>
  <c r="S718" i="24" s="1"/>
  <c r="T718" i="24" s="1"/>
  <c r="U718" i="24" s="1"/>
  <c r="Q718" i="24"/>
  <c r="M718" i="24"/>
  <c r="L718" i="24"/>
  <c r="N718" i="24" s="1"/>
  <c r="W717" i="24"/>
  <c r="V717" i="24"/>
  <c r="R717" i="24"/>
  <c r="S717" i="24" s="1"/>
  <c r="T717" i="24" s="1"/>
  <c r="U717" i="24" s="1"/>
  <c r="Q717" i="24"/>
  <c r="M717" i="24"/>
  <c r="L717" i="24"/>
  <c r="N717" i="24" s="1"/>
  <c r="W716" i="24"/>
  <c r="V716" i="24"/>
  <c r="R716" i="24"/>
  <c r="S716" i="24" s="1"/>
  <c r="T716" i="24" s="1"/>
  <c r="U716" i="24" s="1"/>
  <c r="Q716" i="24"/>
  <c r="M716" i="24"/>
  <c r="L716" i="24"/>
  <c r="N716" i="24" s="1"/>
  <c r="W715" i="24"/>
  <c r="V715" i="24"/>
  <c r="R715" i="24"/>
  <c r="S715" i="24" s="1"/>
  <c r="T715" i="24" s="1"/>
  <c r="U715" i="24" s="1"/>
  <c r="Q715" i="24"/>
  <c r="N715" i="24"/>
  <c r="M715" i="24"/>
  <c r="L715" i="24"/>
  <c r="W714" i="24"/>
  <c r="V714" i="24"/>
  <c r="R714" i="24"/>
  <c r="S714" i="24" s="1"/>
  <c r="T714" i="24" s="1"/>
  <c r="U714" i="24" s="1"/>
  <c r="Q714" i="24"/>
  <c r="M714" i="24"/>
  <c r="L714" i="24"/>
  <c r="W713" i="24"/>
  <c r="V713" i="24"/>
  <c r="R713" i="24"/>
  <c r="S713" i="24" s="1"/>
  <c r="T713" i="24" s="1"/>
  <c r="U713" i="24" s="1"/>
  <c r="Q713" i="24"/>
  <c r="M713" i="24"/>
  <c r="L713" i="24"/>
  <c r="W712" i="24"/>
  <c r="V712" i="24"/>
  <c r="R712" i="24"/>
  <c r="S712" i="24" s="1"/>
  <c r="T712" i="24" s="1"/>
  <c r="U712" i="24" s="1"/>
  <c r="Q712" i="24"/>
  <c r="M712" i="24"/>
  <c r="L712" i="24"/>
  <c r="N712" i="24" s="1"/>
  <c r="W711" i="24"/>
  <c r="V711" i="24"/>
  <c r="R711" i="24"/>
  <c r="S711" i="24" s="1"/>
  <c r="T711" i="24" s="1"/>
  <c r="U711" i="24" s="1"/>
  <c r="Q711" i="24"/>
  <c r="M711" i="24"/>
  <c r="L711" i="24"/>
  <c r="N711" i="24" s="1"/>
  <c r="W710" i="24"/>
  <c r="V710" i="24"/>
  <c r="R710" i="24"/>
  <c r="S710" i="24" s="1"/>
  <c r="T710" i="24" s="1"/>
  <c r="U710" i="24" s="1"/>
  <c r="Q710" i="24"/>
  <c r="M710" i="24"/>
  <c r="L710" i="24"/>
  <c r="N710" i="24" s="1"/>
  <c r="W709" i="24"/>
  <c r="V709" i="24"/>
  <c r="R709" i="24"/>
  <c r="S709" i="24" s="1"/>
  <c r="T709" i="24" s="1"/>
  <c r="U709" i="24" s="1"/>
  <c r="Q709" i="24"/>
  <c r="M709" i="24"/>
  <c r="L709" i="24"/>
  <c r="N709" i="24" s="1"/>
  <c r="W708" i="24"/>
  <c r="V708" i="24"/>
  <c r="R708" i="24"/>
  <c r="S708" i="24" s="1"/>
  <c r="T708" i="24" s="1"/>
  <c r="U708" i="24" s="1"/>
  <c r="Q708" i="24"/>
  <c r="M708" i="24"/>
  <c r="L708" i="24"/>
  <c r="N708" i="24" s="1"/>
  <c r="W707" i="24"/>
  <c r="V707" i="24"/>
  <c r="R707" i="24"/>
  <c r="S707" i="24" s="1"/>
  <c r="T707" i="24" s="1"/>
  <c r="U707" i="24" s="1"/>
  <c r="Q707" i="24"/>
  <c r="M707" i="24"/>
  <c r="L707" i="24"/>
  <c r="N707" i="24" s="1"/>
  <c r="W706" i="24"/>
  <c r="V706" i="24"/>
  <c r="R706" i="24"/>
  <c r="S706" i="24" s="1"/>
  <c r="T706" i="24" s="1"/>
  <c r="U706" i="24" s="1"/>
  <c r="Q706" i="24"/>
  <c r="M706" i="24"/>
  <c r="L706" i="24"/>
  <c r="N706" i="24" s="1"/>
  <c r="W705" i="24"/>
  <c r="V705" i="24"/>
  <c r="R705" i="24"/>
  <c r="S705" i="24" s="1"/>
  <c r="T705" i="24" s="1"/>
  <c r="U705" i="24" s="1"/>
  <c r="Q705" i="24"/>
  <c r="M705" i="24"/>
  <c r="L705" i="24"/>
  <c r="W704" i="24"/>
  <c r="V704" i="24"/>
  <c r="R704" i="24"/>
  <c r="S704" i="24" s="1"/>
  <c r="T704" i="24" s="1"/>
  <c r="U704" i="24" s="1"/>
  <c r="Q704" i="24"/>
  <c r="M704" i="24"/>
  <c r="L704" i="24"/>
  <c r="N704" i="24" s="1"/>
  <c r="W703" i="24"/>
  <c r="V703" i="24"/>
  <c r="R703" i="24"/>
  <c r="S703" i="24" s="1"/>
  <c r="T703" i="24" s="1"/>
  <c r="U703" i="24" s="1"/>
  <c r="Q703" i="24"/>
  <c r="N703" i="24"/>
  <c r="M703" i="24"/>
  <c r="L703" i="24"/>
  <c r="W702" i="24"/>
  <c r="V702" i="24"/>
  <c r="R702" i="24"/>
  <c r="S702" i="24" s="1"/>
  <c r="T702" i="24" s="1"/>
  <c r="U702" i="24" s="1"/>
  <c r="Q702" i="24"/>
  <c r="N702" i="24"/>
  <c r="M702" i="24"/>
  <c r="L702" i="24"/>
  <c r="W701" i="24"/>
  <c r="V701" i="24"/>
  <c r="R701" i="24"/>
  <c r="S701" i="24" s="1"/>
  <c r="T701" i="24" s="1"/>
  <c r="U701" i="24" s="1"/>
  <c r="Q701" i="24"/>
  <c r="M701" i="24"/>
  <c r="L701" i="24"/>
  <c r="N701" i="24" s="1"/>
  <c r="W700" i="24"/>
  <c r="V700" i="24"/>
  <c r="R700" i="24"/>
  <c r="S700" i="24" s="1"/>
  <c r="T700" i="24" s="1"/>
  <c r="U700" i="24" s="1"/>
  <c r="Q700" i="24"/>
  <c r="M700" i="24"/>
  <c r="L700" i="24"/>
  <c r="N700" i="24" s="1"/>
  <c r="W699" i="24"/>
  <c r="V699" i="24"/>
  <c r="R699" i="24"/>
  <c r="S699" i="24" s="1"/>
  <c r="T699" i="24" s="1"/>
  <c r="U699" i="24" s="1"/>
  <c r="Q699" i="24"/>
  <c r="M699" i="24"/>
  <c r="L699" i="24"/>
  <c r="N699" i="24" s="1"/>
  <c r="W698" i="24"/>
  <c r="V698" i="24"/>
  <c r="R698" i="24"/>
  <c r="S698" i="24" s="1"/>
  <c r="T698" i="24" s="1"/>
  <c r="U698" i="24" s="1"/>
  <c r="Q698" i="24"/>
  <c r="M698" i="24"/>
  <c r="L698" i="24"/>
  <c r="N698" i="24" s="1"/>
  <c r="W697" i="24"/>
  <c r="V697" i="24"/>
  <c r="R697" i="24"/>
  <c r="S697" i="24" s="1"/>
  <c r="T697" i="24" s="1"/>
  <c r="U697" i="24" s="1"/>
  <c r="Q697" i="24"/>
  <c r="M697" i="24"/>
  <c r="L697" i="24"/>
  <c r="W696" i="24"/>
  <c r="V696" i="24"/>
  <c r="R696" i="24"/>
  <c r="S696" i="24" s="1"/>
  <c r="T696" i="24" s="1"/>
  <c r="U696" i="24" s="1"/>
  <c r="Q696" i="24"/>
  <c r="M696" i="24"/>
  <c r="L696" i="24"/>
  <c r="N696" i="24" s="1"/>
  <c r="W695" i="24"/>
  <c r="V695" i="24"/>
  <c r="R695" i="24"/>
  <c r="S695" i="24" s="1"/>
  <c r="T695" i="24" s="1"/>
  <c r="U695" i="24" s="1"/>
  <c r="Q695" i="24"/>
  <c r="M695" i="24"/>
  <c r="L695" i="24"/>
  <c r="N695" i="24" s="1"/>
  <c r="W694" i="24"/>
  <c r="V694" i="24"/>
  <c r="R694" i="24"/>
  <c r="S694" i="24" s="1"/>
  <c r="T694" i="24" s="1"/>
  <c r="U694" i="24" s="1"/>
  <c r="Q694" i="24"/>
  <c r="M694" i="24"/>
  <c r="L694" i="24"/>
  <c r="N694" i="24" s="1"/>
  <c r="W693" i="24"/>
  <c r="V693" i="24"/>
  <c r="R693" i="24"/>
  <c r="S693" i="24" s="1"/>
  <c r="T693" i="24" s="1"/>
  <c r="U693" i="24" s="1"/>
  <c r="Q693" i="24"/>
  <c r="M693" i="24"/>
  <c r="L693" i="24"/>
  <c r="N693" i="24" s="1"/>
  <c r="W692" i="24"/>
  <c r="V692" i="24"/>
  <c r="R692" i="24"/>
  <c r="S692" i="24" s="1"/>
  <c r="T692" i="24" s="1"/>
  <c r="U692" i="24" s="1"/>
  <c r="Q692" i="24"/>
  <c r="M692" i="24"/>
  <c r="L692" i="24"/>
  <c r="N692" i="24" s="1"/>
  <c r="W691" i="24"/>
  <c r="V691" i="24"/>
  <c r="R691" i="24"/>
  <c r="S691" i="24" s="1"/>
  <c r="T691" i="24" s="1"/>
  <c r="U691" i="24" s="1"/>
  <c r="Q691" i="24"/>
  <c r="M691" i="24"/>
  <c r="L691" i="24"/>
  <c r="N691" i="24" s="1"/>
  <c r="W690" i="24"/>
  <c r="V690" i="24"/>
  <c r="R690" i="24"/>
  <c r="S690" i="24" s="1"/>
  <c r="T690" i="24" s="1"/>
  <c r="U690" i="24" s="1"/>
  <c r="Q690" i="24"/>
  <c r="N690" i="24"/>
  <c r="M690" i="24"/>
  <c r="L690" i="24"/>
  <c r="W689" i="24"/>
  <c r="V689" i="24"/>
  <c r="R689" i="24"/>
  <c r="S689" i="24" s="1"/>
  <c r="T689" i="24" s="1"/>
  <c r="U689" i="24" s="1"/>
  <c r="Q689" i="24"/>
  <c r="M689" i="24"/>
  <c r="L689" i="24"/>
  <c r="W688" i="24"/>
  <c r="V688" i="24"/>
  <c r="R688" i="24"/>
  <c r="S688" i="24" s="1"/>
  <c r="T688" i="24" s="1"/>
  <c r="U688" i="24" s="1"/>
  <c r="Q688" i="24"/>
  <c r="M688" i="24"/>
  <c r="L688" i="24"/>
  <c r="N688" i="24" s="1"/>
  <c r="W687" i="24"/>
  <c r="V687" i="24"/>
  <c r="R687" i="24"/>
  <c r="S687" i="24" s="1"/>
  <c r="T687" i="24" s="1"/>
  <c r="U687" i="24" s="1"/>
  <c r="Q687" i="24"/>
  <c r="M687" i="24"/>
  <c r="L687" i="24"/>
  <c r="N687" i="24" s="1"/>
  <c r="W686" i="24"/>
  <c r="V686" i="24"/>
  <c r="R686" i="24"/>
  <c r="S686" i="24" s="1"/>
  <c r="T686" i="24" s="1"/>
  <c r="U686" i="24" s="1"/>
  <c r="Q686" i="24"/>
  <c r="M686" i="24"/>
  <c r="L686" i="24"/>
  <c r="N686" i="24" s="1"/>
  <c r="W685" i="24"/>
  <c r="V685" i="24"/>
  <c r="R685" i="24"/>
  <c r="S685" i="24" s="1"/>
  <c r="T685" i="24" s="1"/>
  <c r="U685" i="24" s="1"/>
  <c r="Q685" i="24"/>
  <c r="M685" i="24"/>
  <c r="L685" i="24"/>
  <c r="N685" i="24" s="1"/>
  <c r="W684" i="24"/>
  <c r="V684" i="24"/>
  <c r="R684" i="24"/>
  <c r="S684" i="24" s="1"/>
  <c r="T684" i="24" s="1"/>
  <c r="U684" i="24" s="1"/>
  <c r="Q684" i="24"/>
  <c r="M684" i="24"/>
  <c r="L684" i="24"/>
  <c r="N684" i="24" s="1"/>
  <c r="W683" i="24"/>
  <c r="V683" i="24"/>
  <c r="R683" i="24"/>
  <c r="S683" i="24" s="1"/>
  <c r="T683" i="24" s="1"/>
  <c r="U683" i="24" s="1"/>
  <c r="Q683" i="24"/>
  <c r="M683" i="24"/>
  <c r="L683" i="24"/>
  <c r="N683" i="24" s="1"/>
  <c r="W682" i="24"/>
  <c r="V682" i="24"/>
  <c r="R682" i="24"/>
  <c r="S682" i="24" s="1"/>
  <c r="T682" i="24" s="1"/>
  <c r="U682" i="24" s="1"/>
  <c r="Q682" i="24"/>
  <c r="M682" i="24"/>
  <c r="L682" i="24"/>
  <c r="N682" i="24" s="1"/>
  <c r="W681" i="24"/>
  <c r="V681" i="24"/>
  <c r="R681" i="24"/>
  <c r="S681" i="24" s="1"/>
  <c r="T681" i="24" s="1"/>
  <c r="U681" i="24" s="1"/>
  <c r="Q681" i="24"/>
  <c r="M681" i="24"/>
  <c r="L681" i="24"/>
  <c r="W680" i="24"/>
  <c r="V680" i="24"/>
  <c r="R680" i="24"/>
  <c r="S680" i="24" s="1"/>
  <c r="T680" i="24" s="1"/>
  <c r="U680" i="24" s="1"/>
  <c r="Q680" i="24"/>
  <c r="M680" i="24"/>
  <c r="L680" i="24"/>
  <c r="N680" i="24" s="1"/>
  <c r="W679" i="24"/>
  <c r="V679" i="24"/>
  <c r="R679" i="24"/>
  <c r="S679" i="24" s="1"/>
  <c r="T679" i="24" s="1"/>
  <c r="U679" i="24" s="1"/>
  <c r="Q679" i="24"/>
  <c r="N679" i="24"/>
  <c r="M679" i="24"/>
  <c r="L679" i="24"/>
  <c r="W678" i="24"/>
  <c r="V678" i="24"/>
  <c r="R678" i="24"/>
  <c r="S678" i="24" s="1"/>
  <c r="T678" i="24" s="1"/>
  <c r="U678" i="24" s="1"/>
  <c r="Q678" i="24"/>
  <c r="M678" i="24"/>
  <c r="L678" i="24"/>
  <c r="N678" i="24" s="1"/>
  <c r="W677" i="24"/>
  <c r="V677" i="24"/>
  <c r="R677" i="24"/>
  <c r="S677" i="24" s="1"/>
  <c r="T677" i="24" s="1"/>
  <c r="U677" i="24" s="1"/>
  <c r="Q677" i="24"/>
  <c r="M677" i="24"/>
  <c r="L677" i="24"/>
  <c r="N677" i="24" s="1"/>
  <c r="W676" i="24"/>
  <c r="V676" i="24"/>
  <c r="R676" i="24"/>
  <c r="S676" i="24" s="1"/>
  <c r="T676" i="24" s="1"/>
  <c r="U676" i="24" s="1"/>
  <c r="Q676" i="24"/>
  <c r="M676" i="24"/>
  <c r="L676" i="24"/>
  <c r="N676" i="24" s="1"/>
  <c r="W675" i="24"/>
  <c r="V675" i="24"/>
  <c r="R675" i="24"/>
  <c r="S675" i="24" s="1"/>
  <c r="T675" i="24" s="1"/>
  <c r="U675" i="24" s="1"/>
  <c r="Q675" i="24"/>
  <c r="M675" i="24"/>
  <c r="L675" i="24"/>
  <c r="N675" i="24" s="1"/>
  <c r="W674" i="24"/>
  <c r="V674" i="24"/>
  <c r="R674" i="24"/>
  <c r="S674" i="24" s="1"/>
  <c r="T674" i="24" s="1"/>
  <c r="U674" i="24" s="1"/>
  <c r="Q674" i="24"/>
  <c r="M674" i="24"/>
  <c r="L674" i="24"/>
  <c r="N674" i="24" s="1"/>
  <c r="W673" i="24"/>
  <c r="V673" i="24"/>
  <c r="R673" i="24"/>
  <c r="S673" i="24" s="1"/>
  <c r="T673" i="24" s="1"/>
  <c r="U673" i="24" s="1"/>
  <c r="Q673" i="24"/>
  <c r="M673" i="24"/>
  <c r="L673" i="24"/>
  <c r="W672" i="24"/>
  <c r="V672" i="24"/>
  <c r="R672" i="24"/>
  <c r="S672" i="24" s="1"/>
  <c r="T672" i="24" s="1"/>
  <c r="U672" i="24" s="1"/>
  <c r="Q672" i="24"/>
  <c r="M672" i="24"/>
  <c r="L672" i="24"/>
  <c r="N672" i="24" s="1"/>
  <c r="W671" i="24"/>
  <c r="V671" i="24"/>
  <c r="R671" i="24"/>
  <c r="S671" i="24" s="1"/>
  <c r="T671" i="24" s="1"/>
  <c r="U671" i="24" s="1"/>
  <c r="Q671" i="24"/>
  <c r="M671" i="24"/>
  <c r="L671" i="24"/>
  <c r="N671" i="24" s="1"/>
  <c r="W670" i="24"/>
  <c r="V670" i="24"/>
  <c r="R670" i="24"/>
  <c r="S670" i="24" s="1"/>
  <c r="T670" i="24" s="1"/>
  <c r="U670" i="24" s="1"/>
  <c r="Q670" i="24"/>
  <c r="N670" i="24"/>
  <c r="M670" i="24"/>
  <c r="L670" i="24"/>
  <c r="W669" i="24"/>
  <c r="V669" i="24"/>
  <c r="R669" i="24"/>
  <c r="S669" i="24" s="1"/>
  <c r="T669" i="24" s="1"/>
  <c r="U669" i="24" s="1"/>
  <c r="Q669" i="24"/>
  <c r="M669" i="24"/>
  <c r="L669" i="24"/>
  <c r="N669" i="24" s="1"/>
  <c r="W668" i="24"/>
  <c r="V668" i="24"/>
  <c r="R668" i="24"/>
  <c r="S668" i="24" s="1"/>
  <c r="T668" i="24" s="1"/>
  <c r="U668" i="24" s="1"/>
  <c r="Q668" i="24"/>
  <c r="M668" i="24"/>
  <c r="L668" i="24"/>
  <c r="N668" i="24" s="1"/>
  <c r="W667" i="24"/>
  <c r="V667" i="24"/>
  <c r="R667" i="24"/>
  <c r="S667" i="24" s="1"/>
  <c r="T667" i="24" s="1"/>
  <c r="U667" i="24" s="1"/>
  <c r="Q667" i="24"/>
  <c r="M667" i="24"/>
  <c r="L667" i="24"/>
  <c r="N667" i="24" s="1"/>
  <c r="W666" i="24"/>
  <c r="V666" i="24"/>
  <c r="R666" i="24"/>
  <c r="S666" i="24" s="1"/>
  <c r="T666" i="24" s="1"/>
  <c r="U666" i="24" s="1"/>
  <c r="Q666" i="24"/>
  <c r="M666" i="24"/>
  <c r="L666" i="24"/>
  <c r="N666" i="24" s="1"/>
  <c r="W665" i="24"/>
  <c r="V665" i="24"/>
  <c r="R665" i="24"/>
  <c r="S665" i="24" s="1"/>
  <c r="T665" i="24" s="1"/>
  <c r="U665" i="24" s="1"/>
  <c r="Q665" i="24"/>
  <c r="M665" i="24"/>
  <c r="L665" i="24"/>
  <c r="W664" i="24"/>
  <c r="V664" i="24"/>
  <c r="R664" i="24"/>
  <c r="S664" i="24" s="1"/>
  <c r="T664" i="24" s="1"/>
  <c r="U664" i="24" s="1"/>
  <c r="Q664" i="24"/>
  <c r="M664" i="24"/>
  <c r="L664" i="24"/>
  <c r="N664" i="24" s="1"/>
  <c r="W663" i="24"/>
  <c r="V663" i="24"/>
  <c r="R663" i="24"/>
  <c r="S663" i="24" s="1"/>
  <c r="T663" i="24" s="1"/>
  <c r="U663" i="24" s="1"/>
  <c r="Q663" i="24"/>
  <c r="M663" i="24"/>
  <c r="L663" i="24"/>
  <c r="N663" i="24" s="1"/>
  <c r="W662" i="24"/>
  <c r="V662" i="24"/>
  <c r="R662" i="24"/>
  <c r="S662" i="24" s="1"/>
  <c r="T662" i="24" s="1"/>
  <c r="U662" i="24" s="1"/>
  <c r="Q662" i="24"/>
  <c r="M662" i="24"/>
  <c r="L662" i="24"/>
  <c r="N662" i="24" s="1"/>
  <c r="W661" i="24"/>
  <c r="V661" i="24"/>
  <c r="R661" i="24"/>
  <c r="S661" i="24" s="1"/>
  <c r="T661" i="24" s="1"/>
  <c r="U661" i="24" s="1"/>
  <c r="Q661" i="24"/>
  <c r="M661" i="24"/>
  <c r="L661" i="24"/>
  <c r="N661" i="24" s="1"/>
  <c r="W660" i="24"/>
  <c r="V660" i="24"/>
  <c r="R660" i="24"/>
  <c r="S660" i="24" s="1"/>
  <c r="T660" i="24" s="1"/>
  <c r="U660" i="24" s="1"/>
  <c r="Q660" i="24"/>
  <c r="M660" i="24"/>
  <c r="L660" i="24"/>
  <c r="N660" i="24" s="1"/>
  <c r="W659" i="24"/>
  <c r="V659" i="24"/>
  <c r="R659" i="24"/>
  <c r="S659" i="24" s="1"/>
  <c r="T659" i="24" s="1"/>
  <c r="U659" i="24" s="1"/>
  <c r="Q659" i="24"/>
  <c r="M659" i="24"/>
  <c r="L659" i="24"/>
  <c r="N659" i="24" s="1"/>
  <c r="W658" i="24"/>
  <c r="V658" i="24"/>
  <c r="R658" i="24"/>
  <c r="S658" i="24" s="1"/>
  <c r="T658" i="24" s="1"/>
  <c r="U658" i="24" s="1"/>
  <c r="Q658" i="24"/>
  <c r="M658" i="24"/>
  <c r="L658" i="24"/>
  <c r="N658" i="24" s="1"/>
  <c r="W657" i="24"/>
  <c r="V657" i="24"/>
  <c r="R657" i="24"/>
  <c r="S657" i="24" s="1"/>
  <c r="T657" i="24" s="1"/>
  <c r="U657" i="24" s="1"/>
  <c r="Q657" i="24"/>
  <c r="M657" i="24"/>
  <c r="L657" i="24"/>
  <c r="W656" i="24"/>
  <c r="V656" i="24"/>
  <c r="R656" i="24"/>
  <c r="S656" i="24" s="1"/>
  <c r="T656" i="24" s="1"/>
  <c r="U656" i="24" s="1"/>
  <c r="Q656" i="24"/>
  <c r="M656" i="24"/>
  <c r="L656" i="24"/>
  <c r="N656" i="24" s="1"/>
  <c r="W655" i="24"/>
  <c r="V655" i="24"/>
  <c r="R655" i="24"/>
  <c r="S655" i="24" s="1"/>
  <c r="T655" i="24" s="1"/>
  <c r="U655" i="24" s="1"/>
  <c r="Q655" i="24"/>
  <c r="M655" i="24"/>
  <c r="L655" i="24"/>
  <c r="N655" i="24" s="1"/>
  <c r="W654" i="24"/>
  <c r="V654" i="24"/>
  <c r="R654" i="24"/>
  <c r="S654" i="24" s="1"/>
  <c r="T654" i="24" s="1"/>
  <c r="U654" i="24" s="1"/>
  <c r="Q654" i="24"/>
  <c r="M654" i="24"/>
  <c r="L654" i="24"/>
  <c r="N654" i="24" s="1"/>
  <c r="W653" i="24"/>
  <c r="V653" i="24"/>
  <c r="R653" i="24"/>
  <c r="S653" i="24" s="1"/>
  <c r="T653" i="24" s="1"/>
  <c r="U653" i="24" s="1"/>
  <c r="Q653" i="24"/>
  <c r="M653" i="24"/>
  <c r="L653" i="24"/>
  <c r="N653" i="24" s="1"/>
  <c r="W652" i="24"/>
  <c r="V652" i="24"/>
  <c r="R652" i="24"/>
  <c r="S652" i="24" s="1"/>
  <c r="T652" i="24" s="1"/>
  <c r="U652" i="24" s="1"/>
  <c r="Q652" i="24"/>
  <c r="M652" i="24"/>
  <c r="L652" i="24"/>
  <c r="N652" i="24" s="1"/>
  <c r="W651" i="24"/>
  <c r="V651" i="24"/>
  <c r="R651" i="24"/>
  <c r="S651" i="24" s="1"/>
  <c r="T651" i="24" s="1"/>
  <c r="U651" i="24" s="1"/>
  <c r="Q651" i="24"/>
  <c r="M651" i="24"/>
  <c r="L651" i="24"/>
  <c r="N651" i="24" s="1"/>
  <c r="W650" i="24"/>
  <c r="V650" i="24"/>
  <c r="R650" i="24"/>
  <c r="S650" i="24" s="1"/>
  <c r="T650" i="24" s="1"/>
  <c r="U650" i="24" s="1"/>
  <c r="Q650" i="24"/>
  <c r="M650" i="24"/>
  <c r="L650" i="24"/>
  <c r="N650" i="24" s="1"/>
  <c r="W649" i="24"/>
  <c r="V649" i="24"/>
  <c r="R649" i="24"/>
  <c r="S649" i="24" s="1"/>
  <c r="T649" i="24" s="1"/>
  <c r="U649" i="24" s="1"/>
  <c r="Q649" i="24"/>
  <c r="M649" i="24"/>
  <c r="L649" i="24"/>
  <c r="W648" i="24"/>
  <c r="V648" i="24"/>
  <c r="R648" i="24"/>
  <c r="S648" i="24" s="1"/>
  <c r="T648" i="24" s="1"/>
  <c r="U648" i="24" s="1"/>
  <c r="Q648" i="24"/>
  <c r="M648" i="24"/>
  <c r="L648" i="24"/>
  <c r="N648" i="24" s="1"/>
  <c r="W647" i="24"/>
  <c r="V647" i="24"/>
  <c r="R647" i="24"/>
  <c r="S647" i="24" s="1"/>
  <c r="T647" i="24" s="1"/>
  <c r="U647" i="24" s="1"/>
  <c r="Q647" i="24"/>
  <c r="N647" i="24"/>
  <c r="M647" i="24"/>
  <c r="L647" i="24"/>
  <c r="W646" i="24"/>
  <c r="V646" i="24"/>
  <c r="R646" i="24"/>
  <c r="S646" i="24" s="1"/>
  <c r="T646" i="24" s="1"/>
  <c r="U646" i="24" s="1"/>
  <c r="Q646" i="24"/>
  <c r="M646" i="24"/>
  <c r="L646" i="24"/>
  <c r="N646" i="24" s="1"/>
  <c r="W645" i="24"/>
  <c r="V645" i="24"/>
  <c r="R645" i="24"/>
  <c r="S645" i="24" s="1"/>
  <c r="T645" i="24" s="1"/>
  <c r="U645" i="24" s="1"/>
  <c r="Q645" i="24"/>
  <c r="M645" i="24"/>
  <c r="L645" i="24"/>
  <c r="N645" i="24" s="1"/>
  <c r="W644" i="24"/>
  <c r="V644" i="24"/>
  <c r="R644" i="24"/>
  <c r="S644" i="24" s="1"/>
  <c r="T644" i="24" s="1"/>
  <c r="U644" i="24" s="1"/>
  <c r="Q644" i="24"/>
  <c r="M644" i="24"/>
  <c r="L644" i="24"/>
  <c r="N644" i="24" s="1"/>
  <c r="W643" i="24"/>
  <c r="V643" i="24"/>
  <c r="R643" i="24"/>
  <c r="S643" i="24" s="1"/>
  <c r="T643" i="24" s="1"/>
  <c r="U643" i="24" s="1"/>
  <c r="Q643" i="24"/>
  <c r="M643" i="24"/>
  <c r="L643" i="24"/>
  <c r="N643" i="24" s="1"/>
  <c r="W642" i="24"/>
  <c r="V642" i="24"/>
  <c r="R642" i="24"/>
  <c r="S642" i="24" s="1"/>
  <c r="T642" i="24" s="1"/>
  <c r="U642" i="24" s="1"/>
  <c r="Q642" i="24"/>
  <c r="M642" i="24"/>
  <c r="L642" i="24"/>
  <c r="N642" i="24" s="1"/>
  <c r="W641" i="24"/>
  <c r="V641" i="24"/>
  <c r="R641" i="24"/>
  <c r="S641" i="24" s="1"/>
  <c r="T641" i="24" s="1"/>
  <c r="U641" i="24" s="1"/>
  <c r="Q641" i="24"/>
  <c r="M641" i="24"/>
  <c r="L641" i="24"/>
  <c r="W640" i="24"/>
  <c r="V640" i="24"/>
  <c r="R640" i="24"/>
  <c r="S640" i="24" s="1"/>
  <c r="T640" i="24" s="1"/>
  <c r="U640" i="24" s="1"/>
  <c r="Q640" i="24"/>
  <c r="M640" i="24"/>
  <c r="L640" i="24"/>
  <c r="N640" i="24" s="1"/>
  <c r="W639" i="24"/>
  <c r="V639" i="24"/>
  <c r="R639" i="24"/>
  <c r="S639" i="24" s="1"/>
  <c r="T639" i="24" s="1"/>
  <c r="U639" i="24" s="1"/>
  <c r="Q639" i="24"/>
  <c r="M639" i="24"/>
  <c r="L639" i="24"/>
  <c r="N639" i="24" s="1"/>
  <c r="W638" i="24"/>
  <c r="V638" i="24"/>
  <c r="R638" i="24"/>
  <c r="S638" i="24" s="1"/>
  <c r="T638" i="24" s="1"/>
  <c r="U638" i="24" s="1"/>
  <c r="Q638" i="24"/>
  <c r="M638" i="24"/>
  <c r="L638" i="24"/>
  <c r="N638" i="24" s="1"/>
  <c r="W637" i="24"/>
  <c r="V637" i="24"/>
  <c r="R637" i="24"/>
  <c r="S637" i="24" s="1"/>
  <c r="T637" i="24" s="1"/>
  <c r="U637" i="24" s="1"/>
  <c r="Q637" i="24"/>
  <c r="M637" i="24"/>
  <c r="L637" i="24"/>
  <c r="N637" i="24" s="1"/>
  <c r="W636" i="24"/>
  <c r="V636" i="24"/>
  <c r="R636" i="24"/>
  <c r="S636" i="24" s="1"/>
  <c r="T636" i="24" s="1"/>
  <c r="U636" i="24" s="1"/>
  <c r="Q636" i="24"/>
  <c r="M636" i="24"/>
  <c r="L636" i="24"/>
  <c r="N636" i="24" s="1"/>
  <c r="W635" i="24"/>
  <c r="V635" i="24"/>
  <c r="R635" i="24"/>
  <c r="S635" i="24" s="1"/>
  <c r="T635" i="24" s="1"/>
  <c r="U635" i="24" s="1"/>
  <c r="Q635" i="24"/>
  <c r="M635" i="24"/>
  <c r="L635" i="24"/>
  <c r="N635" i="24" s="1"/>
  <c r="W634" i="24"/>
  <c r="V634" i="24"/>
  <c r="R634" i="24"/>
  <c r="S634" i="24" s="1"/>
  <c r="T634" i="24" s="1"/>
  <c r="U634" i="24" s="1"/>
  <c r="Q634" i="24"/>
  <c r="M634" i="24"/>
  <c r="L634" i="24"/>
  <c r="N634" i="24" s="1"/>
  <c r="W633" i="24"/>
  <c r="V633" i="24"/>
  <c r="R633" i="24"/>
  <c r="S633" i="24" s="1"/>
  <c r="T633" i="24" s="1"/>
  <c r="U633" i="24" s="1"/>
  <c r="Q633" i="24"/>
  <c r="M633" i="24"/>
  <c r="L633" i="24"/>
  <c r="W632" i="24"/>
  <c r="V632" i="24"/>
  <c r="R632" i="24"/>
  <c r="S632" i="24" s="1"/>
  <c r="T632" i="24" s="1"/>
  <c r="U632" i="24" s="1"/>
  <c r="Q632" i="24"/>
  <c r="M632" i="24"/>
  <c r="L632" i="24"/>
  <c r="N632" i="24" s="1"/>
  <c r="W631" i="24"/>
  <c r="V631" i="24"/>
  <c r="R631" i="24"/>
  <c r="S631" i="24" s="1"/>
  <c r="T631" i="24" s="1"/>
  <c r="U631" i="24" s="1"/>
  <c r="Q631" i="24"/>
  <c r="M631" i="24"/>
  <c r="L631" i="24"/>
  <c r="N631" i="24" s="1"/>
  <c r="W630" i="24"/>
  <c r="V630" i="24"/>
  <c r="R630" i="24"/>
  <c r="S630" i="24" s="1"/>
  <c r="T630" i="24" s="1"/>
  <c r="U630" i="24" s="1"/>
  <c r="Q630" i="24"/>
  <c r="M630" i="24"/>
  <c r="L630" i="24"/>
  <c r="N630" i="24" s="1"/>
  <c r="W629" i="24"/>
  <c r="V629" i="24"/>
  <c r="R629" i="24"/>
  <c r="S629" i="24" s="1"/>
  <c r="T629" i="24" s="1"/>
  <c r="U629" i="24" s="1"/>
  <c r="Q629" i="24"/>
  <c r="M629" i="24"/>
  <c r="L629" i="24"/>
  <c r="N629" i="24" s="1"/>
  <c r="W628" i="24"/>
  <c r="V628" i="24"/>
  <c r="R628" i="24"/>
  <c r="S628" i="24" s="1"/>
  <c r="T628" i="24" s="1"/>
  <c r="U628" i="24" s="1"/>
  <c r="Q628" i="24"/>
  <c r="M628" i="24"/>
  <c r="L628" i="24"/>
  <c r="N628" i="24" s="1"/>
  <c r="W627" i="24"/>
  <c r="V627" i="24"/>
  <c r="R627" i="24"/>
  <c r="S627" i="24" s="1"/>
  <c r="T627" i="24" s="1"/>
  <c r="U627" i="24" s="1"/>
  <c r="Q627" i="24"/>
  <c r="M627" i="24"/>
  <c r="L627" i="24"/>
  <c r="N627" i="24" s="1"/>
  <c r="W626" i="24"/>
  <c r="V626" i="24"/>
  <c r="R626" i="24"/>
  <c r="S626" i="24" s="1"/>
  <c r="T626" i="24" s="1"/>
  <c r="U626" i="24" s="1"/>
  <c r="Q626" i="24"/>
  <c r="M626" i="24"/>
  <c r="L626" i="24"/>
  <c r="N626" i="24" s="1"/>
  <c r="W625" i="24"/>
  <c r="V625" i="24"/>
  <c r="R625" i="24"/>
  <c r="S625" i="24" s="1"/>
  <c r="T625" i="24" s="1"/>
  <c r="U625" i="24" s="1"/>
  <c r="Q625" i="24"/>
  <c r="M625" i="24"/>
  <c r="L625" i="24"/>
  <c r="W624" i="24"/>
  <c r="V624" i="24"/>
  <c r="R624" i="24"/>
  <c r="S624" i="24" s="1"/>
  <c r="T624" i="24" s="1"/>
  <c r="U624" i="24" s="1"/>
  <c r="Q624" i="24"/>
  <c r="M624" i="24"/>
  <c r="L624" i="24"/>
  <c r="W623" i="24"/>
  <c r="V623" i="24"/>
  <c r="R623" i="24"/>
  <c r="S623" i="24" s="1"/>
  <c r="T623" i="24" s="1"/>
  <c r="U623" i="24" s="1"/>
  <c r="Q623" i="24"/>
  <c r="M623" i="24"/>
  <c r="L623" i="24"/>
  <c r="N623" i="24" s="1"/>
  <c r="W622" i="24"/>
  <c r="V622" i="24"/>
  <c r="R622" i="24"/>
  <c r="S622" i="24" s="1"/>
  <c r="T622" i="24" s="1"/>
  <c r="U622" i="24" s="1"/>
  <c r="Q622" i="24"/>
  <c r="M622" i="24"/>
  <c r="L622" i="24"/>
  <c r="N622" i="24" s="1"/>
  <c r="W621" i="24"/>
  <c r="V621" i="24"/>
  <c r="R621" i="24"/>
  <c r="S621" i="24" s="1"/>
  <c r="T621" i="24" s="1"/>
  <c r="U621" i="24" s="1"/>
  <c r="Q621" i="24"/>
  <c r="M621" i="24"/>
  <c r="L621" i="24"/>
  <c r="N621" i="24" s="1"/>
  <c r="W620" i="24"/>
  <c r="V620" i="24"/>
  <c r="R620" i="24"/>
  <c r="S620" i="24" s="1"/>
  <c r="T620" i="24" s="1"/>
  <c r="U620" i="24" s="1"/>
  <c r="Q620" i="24"/>
  <c r="M620" i="24"/>
  <c r="L620" i="24"/>
  <c r="N620" i="24" s="1"/>
  <c r="W619" i="24"/>
  <c r="V619" i="24"/>
  <c r="R619" i="24"/>
  <c r="S619" i="24" s="1"/>
  <c r="T619" i="24" s="1"/>
  <c r="U619" i="24" s="1"/>
  <c r="Q619" i="24"/>
  <c r="M619" i="24"/>
  <c r="L619" i="24"/>
  <c r="N619" i="24" s="1"/>
  <c r="W618" i="24"/>
  <c r="V618" i="24"/>
  <c r="R618" i="24"/>
  <c r="S618" i="24" s="1"/>
  <c r="T618" i="24" s="1"/>
  <c r="U618" i="24" s="1"/>
  <c r="Q618" i="24"/>
  <c r="M618" i="24"/>
  <c r="L618" i="24"/>
  <c r="N618" i="24" s="1"/>
  <c r="W617" i="24"/>
  <c r="V617" i="24"/>
  <c r="R617" i="24"/>
  <c r="S617" i="24" s="1"/>
  <c r="T617" i="24" s="1"/>
  <c r="U617" i="24" s="1"/>
  <c r="Q617" i="24"/>
  <c r="M617" i="24"/>
  <c r="L617" i="24"/>
  <c r="N617" i="24" s="1"/>
  <c r="W616" i="24"/>
  <c r="V616" i="24"/>
  <c r="R616" i="24"/>
  <c r="S616" i="24" s="1"/>
  <c r="T616" i="24" s="1"/>
  <c r="U616" i="24" s="1"/>
  <c r="Q616" i="24"/>
  <c r="M616" i="24"/>
  <c r="L616" i="24"/>
  <c r="W615" i="24"/>
  <c r="V615" i="24"/>
  <c r="R615" i="24"/>
  <c r="S615" i="24" s="1"/>
  <c r="T615" i="24" s="1"/>
  <c r="U615" i="24" s="1"/>
  <c r="Q615" i="24"/>
  <c r="M615" i="24"/>
  <c r="L615" i="24"/>
  <c r="N615" i="24" s="1"/>
  <c r="W614" i="24"/>
  <c r="V614" i="24"/>
  <c r="R614" i="24"/>
  <c r="S614" i="24" s="1"/>
  <c r="T614" i="24" s="1"/>
  <c r="U614" i="24" s="1"/>
  <c r="Q614" i="24"/>
  <c r="M614" i="24"/>
  <c r="L614" i="24"/>
  <c r="N614" i="24" s="1"/>
  <c r="W613" i="24"/>
  <c r="V613" i="24"/>
  <c r="R613" i="24"/>
  <c r="S613" i="24" s="1"/>
  <c r="T613" i="24" s="1"/>
  <c r="U613" i="24" s="1"/>
  <c r="Q613" i="24"/>
  <c r="M613" i="24"/>
  <c r="L613" i="24"/>
  <c r="N613" i="24" s="1"/>
  <c r="W612" i="24"/>
  <c r="V612" i="24"/>
  <c r="R612" i="24"/>
  <c r="S612" i="24" s="1"/>
  <c r="T612" i="24" s="1"/>
  <c r="U612" i="24" s="1"/>
  <c r="Q612" i="24"/>
  <c r="M612" i="24"/>
  <c r="L612" i="24"/>
  <c r="N612" i="24" s="1"/>
  <c r="W611" i="24"/>
  <c r="V611" i="24"/>
  <c r="R611" i="24"/>
  <c r="S611" i="24" s="1"/>
  <c r="T611" i="24" s="1"/>
  <c r="U611" i="24" s="1"/>
  <c r="Q611" i="24"/>
  <c r="M611" i="24"/>
  <c r="L611" i="24"/>
  <c r="N611" i="24" s="1"/>
  <c r="W610" i="24"/>
  <c r="V610" i="24"/>
  <c r="R610" i="24"/>
  <c r="S610" i="24" s="1"/>
  <c r="T610" i="24" s="1"/>
  <c r="U610" i="24" s="1"/>
  <c r="Q610" i="24"/>
  <c r="M610" i="24"/>
  <c r="L610" i="24"/>
  <c r="N610" i="24" s="1"/>
  <c r="W609" i="24"/>
  <c r="V609" i="24"/>
  <c r="R609" i="24"/>
  <c r="S609" i="24" s="1"/>
  <c r="T609" i="24" s="1"/>
  <c r="U609" i="24" s="1"/>
  <c r="Q609" i="24"/>
  <c r="M609" i="24"/>
  <c r="L609" i="24"/>
  <c r="N609" i="24" s="1"/>
  <c r="W608" i="24"/>
  <c r="V608" i="24"/>
  <c r="R608" i="24"/>
  <c r="S608" i="24" s="1"/>
  <c r="T608" i="24" s="1"/>
  <c r="U608" i="24" s="1"/>
  <c r="Q608" i="24"/>
  <c r="M608" i="24"/>
  <c r="L608" i="24"/>
  <c r="W607" i="24"/>
  <c r="V607" i="24"/>
  <c r="R607" i="24"/>
  <c r="S607" i="24" s="1"/>
  <c r="T607" i="24" s="1"/>
  <c r="U607" i="24" s="1"/>
  <c r="Q607" i="24"/>
  <c r="M607" i="24"/>
  <c r="L607" i="24"/>
  <c r="N607" i="24" s="1"/>
  <c r="W606" i="24"/>
  <c r="V606" i="24"/>
  <c r="R606" i="24"/>
  <c r="S606" i="24" s="1"/>
  <c r="T606" i="24" s="1"/>
  <c r="U606" i="24" s="1"/>
  <c r="Q606" i="24"/>
  <c r="M606" i="24"/>
  <c r="L606" i="24"/>
  <c r="N606" i="24" s="1"/>
  <c r="W605" i="24"/>
  <c r="V605" i="24"/>
  <c r="R605" i="24"/>
  <c r="S605" i="24" s="1"/>
  <c r="T605" i="24" s="1"/>
  <c r="U605" i="24" s="1"/>
  <c r="Q605" i="24"/>
  <c r="M605" i="24"/>
  <c r="L605" i="24"/>
  <c r="N605" i="24" s="1"/>
  <c r="W604" i="24"/>
  <c r="V604" i="24"/>
  <c r="R604" i="24"/>
  <c r="S604" i="24" s="1"/>
  <c r="T604" i="24" s="1"/>
  <c r="U604" i="24" s="1"/>
  <c r="Q604" i="24"/>
  <c r="M604" i="24"/>
  <c r="L604" i="24"/>
  <c r="N604" i="24" s="1"/>
  <c r="W603" i="24"/>
  <c r="V603" i="24"/>
  <c r="R603" i="24"/>
  <c r="S603" i="24" s="1"/>
  <c r="T603" i="24" s="1"/>
  <c r="U603" i="24" s="1"/>
  <c r="Q603" i="24"/>
  <c r="M603" i="24"/>
  <c r="L603" i="24"/>
  <c r="N603" i="24" s="1"/>
  <c r="W602" i="24"/>
  <c r="V602" i="24"/>
  <c r="R602" i="24"/>
  <c r="S602" i="24" s="1"/>
  <c r="T602" i="24" s="1"/>
  <c r="U602" i="24" s="1"/>
  <c r="Q602" i="24"/>
  <c r="M602" i="24"/>
  <c r="L602" i="24"/>
  <c r="N602" i="24" s="1"/>
  <c r="W601" i="24"/>
  <c r="V601" i="24"/>
  <c r="R601" i="24"/>
  <c r="S601" i="24" s="1"/>
  <c r="T601" i="24" s="1"/>
  <c r="U601" i="24" s="1"/>
  <c r="Q601" i="24"/>
  <c r="M601" i="24"/>
  <c r="L601" i="24"/>
  <c r="N601" i="24" s="1"/>
  <c r="W600" i="24"/>
  <c r="V600" i="24"/>
  <c r="R600" i="24"/>
  <c r="S600" i="24" s="1"/>
  <c r="T600" i="24" s="1"/>
  <c r="U600" i="24" s="1"/>
  <c r="Q600" i="24"/>
  <c r="M600" i="24"/>
  <c r="L600" i="24"/>
  <c r="W599" i="24"/>
  <c r="V599" i="24"/>
  <c r="R599" i="24"/>
  <c r="S599" i="24" s="1"/>
  <c r="T599" i="24" s="1"/>
  <c r="U599" i="24" s="1"/>
  <c r="Q599" i="24"/>
  <c r="N599" i="24"/>
  <c r="M599" i="24"/>
  <c r="L599" i="24"/>
  <c r="W598" i="24"/>
  <c r="V598" i="24"/>
  <c r="R598" i="24"/>
  <c r="S598" i="24" s="1"/>
  <c r="T598" i="24" s="1"/>
  <c r="U598" i="24" s="1"/>
  <c r="Q598" i="24"/>
  <c r="M598" i="24"/>
  <c r="L598" i="24"/>
  <c r="N598" i="24" s="1"/>
  <c r="W597" i="24"/>
  <c r="V597" i="24"/>
  <c r="R597" i="24"/>
  <c r="S597" i="24" s="1"/>
  <c r="T597" i="24" s="1"/>
  <c r="U597" i="24" s="1"/>
  <c r="Q597" i="24"/>
  <c r="M597" i="24"/>
  <c r="L597" i="24"/>
  <c r="N597" i="24" s="1"/>
  <c r="W596" i="24"/>
  <c r="V596" i="24"/>
  <c r="R596" i="24"/>
  <c r="S596" i="24" s="1"/>
  <c r="T596" i="24" s="1"/>
  <c r="U596" i="24" s="1"/>
  <c r="Q596" i="24"/>
  <c r="M596" i="24"/>
  <c r="L596" i="24"/>
  <c r="N596" i="24" s="1"/>
  <c r="W595" i="24"/>
  <c r="V595" i="24"/>
  <c r="R595" i="24"/>
  <c r="S595" i="24" s="1"/>
  <c r="T595" i="24" s="1"/>
  <c r="U595" i="24" s="1"/>
  <c r="Q595" i="24"/>
  <c r="M595" i="24"/>
  <c r="L595" i="24"/>
  <c r="N595" i="24" s="1"/>
  <c r="W594" i="24"/>
  <c r="V594" i="24"/>
  <c r="R594" i="24"/>
  <c r="S594" i="24" s="1"/>
  <c r="T594" i="24" s="1"/>
  <c r="U594" i="24" s="1"/>
  <c r="Q594" i="24"/>
  <c r="N594" i="24"/>
  <c r="M594" i="24"/>
  <c r="L594" i="24"/>
  <c r="W593" i="24"/>
  <c r="V593" i="24"/>
  <c r="R593" i="24"/>
  <c r="S593" i="24" s="1"/>
  <c r="T593" i="24" s="1"/>
  <c r="U593" i="24" s="1"/>
  <c r="Q593" i="24"/>
  <c r="M593" i="24"/>
  <c r="L593" i="24"/>
  <c r="N593" i="24" s="1"/>
  <c r="W592" i="24"/>
  <c r="V592" i="24"/>
  <c r="R592" i="24"/>
  <c r="S592" i="24" s="1"/>
  <c r="T592" i="24" s="1"/>
  <c r="U592" i="24" s="1"/>
  <c r="Q592" i="24"/>
  <c r="M592" i="24"/>
  <c r="L592" i="24"/>
  <c r="W591" i="24"/>
  <c r="V591" i="24"/>
  <c r="R591" i="24"/>
  <c r="S591" i="24" s="1"/>
  <c r="T591" i="24" s="1"/>
  <c r="U591" i="24" s="1"/>
  <c r="Q591" i="24"/>
  <c r="M591" i="24"/>
  <c r="L591" i="24"/>
  <c r="N591" i="24" s="1"/>
  <c r="W590" i="24"/>
  <c r="V590" i="24"/>
  <c r="R590" i="24"/>
  <c r="S590" i="24" s="1"/>
  <c r="T590" i="24" s="1"/>
  <c r="U590" i="24" s="1"/>
  <c r="Q590" i="24"/>
  <c r="M590" i="24"/>
  <c r="L590" i="24"/>
  <c r="N590" i="24" s="1"/>
  <c r="W589" i="24"/>
  <c r="V589" i="24"/>
  <c r="R589" i="24"/>
  <c r="S589" i="24" s="1"/>
  <c r="T589" i="24" s="1"/>
  <c r="U589" i="24" s="1"/>
  <c r="Q589" i="24"/>
  <c r="M589" i="24"/>
  <c r="L589" i="24"/>
  <c r="N589" i="24" s="1"/>
  <c r="W588" i="24"/>
  <c r="V588" i="24"/>
  <c r="R588" i="24"/>
  <c r="S588" i="24" s="1"/>
  <c r="T588" i="24" s="1"/>
  <c r="U588" i="24" s="1"/>
  <c r="Q588" i="24"/>
  <c r="M588" i="24"/>
  <c r="L588" i="24"/>
  <c r="N588" i="24" s="1"/>
  <c r="W587" i="24"/>
  <c r="V587" i="24"/>
  <c r="R587" i="24"/>
  <c r="S587" i="24" s="1"/>
  <c r="T587" i="24" s="1"/>
  <c r="U587" i="24" s="1"/>
  <c r="Q587" i="24"/>
  <c r="M587" i="24"/>
  <c r="L587" i="24"/>
  <c r="N587" i="24" s="1"/>
  <c r="W586" i="24"/>
  <c r="V586" i="24"/>
  <c r="R586" i="24"/>
  <c r="S586" i="24" s="1"/>
  <c r="T586" i="24" s="1"/>
  <c r="U586" i="24" s="1"/>
  <c r="Q586" i="24"/>
  <c r="M586" i="24"/>
  <c r="L586" i="24"/>
  <c r="N586" i="24" s="1"/>
  <c r="W585" i="24"/>
  <c r="V585" i="24"/>
  <c r="R585" i="24"/>
  <c r="S585" i="24" s="1"/>
  <c r="T585" i="24" s="1"/>
  <c r="U585" i="24" s="1"/>
  <c r="Q585" i="24"/>
  <c r="M585" i="24"/>
  <c r="L585" i="24"/>
  <c r="N585" i="24" s="1"/>
  <c r="W584" i="24"/>
  <c r="V584" i="24"/>
  <c r="R584" i="24"/>
  <c r="S584" i="24" s="1"/>
  <c r="T584" i="24" s="1"/>
  <c r="U584" i="24" s="1"/>
  <c r="Q584" i="24"/>
  <c r="M584" i="24"/>
  <c r="L584" i="24"/>
  <c r="W583" i="24"/>
  <c r="V583" i="24"/>
  <c r="R583" i="24"/>
  <c r="S583" i="24" s="1"/>
  <c r="T583" i="24" s="1"/>
  <c r="U583" i="24" s="1"/>
  <c r="Q583" i="24"/>
  <c r="M583" i="24"/>
  <c r="L583" i="24"/>
  <c r="N583" i="24" s="1"/>
  <c r="W582" i="24"/>
  <c r="V582" i="24"/>
  <c r="R582" i="24"/>
  <c r="S582" i="24" s="1"/>
  <c r="T582" i="24" s="1"/>
  <c r="U582" i="24" s="1"/>
  <c r="Q582" i="24"/>
  <c r="M582" i="24"/>
  <c r="L582" i="24"/>
  <c r="N582" i="24" s="1"/>
  <c r="W581" i="24"/>
  <c r="V581" i="24"/>
  <c r="R581" i="24"/>
  <c r="S581" i="24" s="1"/>
  <c r="T581" i="24" s="1"/>
  <c r="U581" i="24" s="1"/>
  <c r="Q581" i="24"/>
  <c r="M581" i="24"/>
  <c r="L581" i="24"/>
  <c r="N581" i="24" s="1"/>
  <c r="W580" i="24"/>
  <c r="V580" i="24"/>
  <c r="R580" i="24"/>
  <c r="S580" i="24" s="1"/>
  <c r="T580" i="24" s="1"/>
  <c r="U580" i="24" s="1"/>
  <c r="Q580" i="24"/>
  <c r="M580" i="24"/>
  <c r="L580" i="24"/>
  <c r="N580" i="24" s="1"/>
  <c r="W579" i="24"/>
  <c r="V579" i="24"/>
  <c r="R579" i="24"/>
  <c r="S579" i="24" s="1"/>
  <c r="T579" i="24" s="1"/>
  <c r="U579" i="24" s="1"/>
  <c r="Q579" i="24"/>
  <c r="M579" i="24"/>
  <c r="L579" i="24"/>
  <c r="N579" i="24" s="1"/>
  <c r="W578" i="24"/>
  <c r="V578" i="24"/>
  <c r="R578" i="24"/>
  <c r="S578" i="24" s="1"/>
  <c r="T578" i="24" s="1"/>
  <c r="U578" i="24" s="1"/>
  <c r="Q578" i="24"/>
  <c r="M578" i="24"/>
  <c r="L578" i="24"/>
  <c r="N578" i="24" s="1"/>
  <c r="C578" i="24"/>
  <c r="C579" i="24" s="1"/>
  <c r="C580" i="24" s="1"/>
  <c r="C581" i="24" s="1"/>
  <c r="C582" i="24" s="1"/>
  <c r="C583" i="24" s="1"/>
  <c r="C584" i="24" s="1"/>
  <c r="C585" i="24" s="1"/>
  <c r="C586" i="24" s="1"/>
  <c r="C587" i="24" s="1"/>
  <c r="C588" i="24" s="1"/>
  <c r="C589" i="24" s="1"/>
  <c r="C590" i="24" s="1"/>
  <c r="C591" i="24" s="1"/>
  <c r="C592" i="24" s="1"/>
  <c r="C593" i="24" s="1"/>
  <c r="C594" i="24" s="1"/>
  <c r="C595" i="24" s="1"/>
  <c r="C596" i="24" s="1"/>
  <c r="C597" i="24" s="1"/>
  <c r="C598" i="24" s="1"/>
  <c r="C599" i="24" s="1"/>
  <c r="C600" i="24" s="1"/>
  <c r="C601" i="24" s="1"/>
  <c r="C602" i="24" s="1"/>
  <c r="C603" i="24" s="1"/>
  <c r="C604" i="24" s="1"/>
  <c r="C605" i="24" s="1"/>
  <c r="C606" i="24" s="1"/>
  <c r="C607" i="24" s="1"/>
  <c r="C608" i="24" s="1"/>
  <c r="C609" i="24" s="1"/>
  <c r="C610" i="24" s="1"/>
  <c r="C611" i="24" s="1"/>
  <c r="C612" i="24" s="1"/>
  <c r="C613" i="24" s="1"/>
  <c r="C614" i="24" s="1"/>
  <c r="C615" i="24" s="1"/>
  <c r="C616" i="24" s="1"/>
  <c r="C617" i="24" s="1"/>
  <c r="C618" i="24" s="1"/>
  <c r="C619" i="24" s="1"/>
  <c r="C620" i="24" s="1"/>
  <c r="C621" i="24" s="1"/>
  <c r="C622" i="24" s="1"/>
  <c r="C623" i="24" s="1"/>
  <c r="C624" i="24" s="1"/>
  <c r="C625" i="24" s="1"/>
  <c r="C626" i="24" s="1"/>
  <c r="C627" i="24" s="1"/>
  <c r="C628" i="24" s="1"/>
  <c r="C629" i="24" s="1"/>
  <c r="C630" i="24" s="1"/>
  <c r="C631" i="24" s="1"/>
  <c r="C632" i="24" s="1"/>
  <c r="C633" i="24" s="1"/>
  <c r="C634" i="24" s="1"/>
  <c r="C635" i="24" s="1"/>
  <c r="C636" i="24" s="1"/>
  <c r="C637" i="24" s="1"/>
  <c r="C638" i="24" s="1"/>
  <c r="C639" i="24" s="1"/>
  <c r="C640" i="24" s="1"/>
  <c r="C641" i="24" s="1"/>
  <c r="C642" i="24" s="1"/>
  <c r="C643" i="24" s="1"/>
  <c r="C644" i="24" s="1"/>
  <c r="C645" i="24" s="1"/>
  <c r="C646" i="24" s="1"/>
  <c r="C647" i="24" s="1"/>
  <c r="C648" i="24" s="1"/>
  <c r="C649" i="24" s="1"/>
  <c r="C650" i="24" s="1"/>
  <c r="C651" i="24" s="1"/>
  <c r="C652" i="24" s="1"/>
  <c r="C653" i="24" s="1"/>
  <c r="C654" i="24" s="1"/>
  <c r="C655" i="24" s="1"/>
  <c r="C656" i="24" s="1"/>
  <c r="C657" i="24" s="1"/>
  <c r="C658" i="24" s="1"/>
  <c r="C659" i="24" s="1"/>
  <c r="C660" i="24" s="1"/>
  <c r="C661" i="24" s="1"/>
  <c r="C662" i="24" s="1"/>
  <c r="C663" i="24" s="1"/>
  <c r="C664" i="24" s="1"/>
  <c r="C665" i="24" s="1"/>
  <c r="C666" i="24" s="1"/>
  <c r="C667" i="24" s="1"/>
  <c r="C668" i="24" s="1"/>
  <c r="C669" i="24" s="1"/>
  <c r="C670" i="24" s="1"/>
  <c r="C671" i="24" s="1"/>
  <c r="C672" i="24" s="1"/>
  <c r="C673" i="24" s="1"/>
  <c r="C674" i="24" s="1"/>
  <c r="C675" i="24" s="1"/>
  <c r="C676" i="24" s="1"/>
  <c r="C677" i="24" s="1"/>
  <c r="C678" i="24" s="1"/>
  <c r="C679" i="24" s="1"/>
  <c r="C680" i="24" s="1"/>
  <c r="C681" i="24" s="1"/>
  <c r="C682" i="24" s="1"/>
  <c r="C683" i="24" s="1"/>
  <c r="C684" i="24" s="1"/>
  <c r="C685" i="24" s="1"/>
  <c r="C686" i="24" s="1"/>
  <c r="C687" i="24" s="1"/>
  <c r="C688" i="24" s="1"/>
  <c r="C689" i="24" s="1"/>
  <c r="C690" i="24" s="1"/>
  <c r="C691" i="24" s="1"/>
  <c r="C692" i="24" s="1"/>
  <c r="C693" i="24" s="1"/>
  <c r="C694" i="24" s="1"/>
  <c r="C695" i="24" s="1"/>
  <c r="C696" i="24" s="1"/>
  <c r="C697" i="24" s="1"/>
  <c r="C698" i="24" s="1"/>
  <c r="C699" i="24" s="1"/>
  <c r="C700" i="24" s="1"/>
  <c r="C701" i="24" s="1"/>
  <c r="C702" i="24" s="1"/>
  <c r="C703" i="24" s="1"/>
  <c r="C704" i="24" s="1"/>
  <c r="C705" i="24" s="1"/>
  <c r="C706" i="24" s="1"/>
  <c r="C707" i="24" s="1"/>
  <c r="C708" i="24" s="1"/>
  <c r="C709" i="24" s="1"/>
  <c r="C710" i="24" s="1"/>
  <c r="C711" i="24" s="1"/>
  <c r="C712" i="24" s="1"/>
  <c r="C713" i="24" s="1"/>
  <c r="C714" i="24" s="1"/>
  <c r="C715" i="24" s="1"/>
  <c r="C716" i="24" s="1"/>
  <c r="C717" i="24" s="1"/>
  <c r="C718" i="24" s="1"/>
  <c r="C719" i="24" s="1"/>
  <c r="C720" i="24" s="1"/>
  <c r="C721" i="24" s="1"/>
  <c r="C722" i="24" s="1"/>
  <c r="C723" i="24" s="1"/>
  <c r="C724" i="24" s="1"/>
  <c r="C725" i="24" s="1"/>
  <c r="C726" i="24" s="1"/>
  <c r="C727" i="24" s="1"/>
  <c r="C728" i="24" s="1"/>
  <c r="C729" i="24" s="1"/>
  <c r="C730" i="24" s="1"/>
  <c r="C731" i="24" s="1"/>
  <c r="C732" i="24" s="1"/>
  <c r="C733" i="24" s="1"/>
  <c r="C734" i="24" s="1"/>
  <c r="C735" i="24" s="1"/>
  <c r="C736" i="24" s="1"/>
  <c r="C737" i="24" s="1"/>
  <c r="C738" i="24" s="1"/>
  <c r="C739" i="24" s="1"/>
  <c r="C740" i="24" s="1"/>
  <c r="C741" i="24" s="1"/>
  <c r="C742" i="24" s="1"/>
  <c r="C743" i="24" s="1"/>
  <c r="C744" i="24" s="1"/>
  <c r="C745" i="24" s="1"/>
  <c r="C746" i="24" s="1"/>
  <c r="C747" i="24" s="1"/>
  <c r="C748" i="24" s="1"/>
  <c r="C749" i="24" s="1"/>
  <c r="C750" i="24" s="1"/>
  <c r="C751" i="24" s="1"/>
  <c r="C752" i="24" s="1"/>
  <c r="C753" i="24" s="1"/>
  <c r="C754" i="24" s="1"/>
  <c r="C755" i="24" s="1"/>
  <c r="C756" i="24" s="1"/>
  <c r="C757" i="24" s="1"/>
  <c r="C758" i="24" s="1"/>
  <c r="C759" i="24" s="1"/>
  <c r="C760" i="24" s="1"/>
  <c r="C761" i="24" s="1"/>
  <c r="C762" i="24" s="1"/>
  <c r="C763" i="24" s="1"/>
  <c r="C764" i="24" s="1"/>
  <c r="C765" i="24" s="1"/>
  <c r="C766" i="24" s="1"/>
  <c r="C767" i="24" s="1"/>
  <c r="C768" i="24" s="1"/>
  <c r="C769" i="24" s="1"/>
  <c r="C770" i="24" s="1"/>
  <c r="C771" i="24" s="1"/>
  <c r="C772" i="24" s="1"/>
  <c r="C773" i="24" s="1"/>
  <c r="C774" i="24" s="1"/>
  <c r="C775" i="24" s="1"/>
  <c r="C776" i="24" s="1"/>
  <c r="C777" i="24" s="1"/>
  <c r="C778" i="24" s="1"/>
  <c r="C779" i="24" s="1"/>
  <c r="C780" i="24" s="1"/>
  <c r="C781" i="24" s="1"/>
  <c r="C782" i="24" s="1"/>
  <c r="C783" i="24" s="1"/>
  <c r="C784" i="24" s="1"/>
  <c r="C785" i="24" s="1"/>
  <c r="C786" i="24" s="1"/>
  <c r="C787" i="24" s="1"/>
  <c r="C788" i="24" s="1"/>
  <c r="C789" i="24" s="1"/>
  <c r="C790" i="24" s="1"/>
  <c r="C791" i="24" s="1"/>
  <c r="C792" i="24" s="1"/>
  <c r="C793" i="24" s="1"/>
  <c r="C794" i="24" s="1"/>
  <c r="C795" i="24" s="1"/>
  <c r="W577" i="24"/>
  <c r="V577" i="24"/>
  <c r="R577" i="24"/>
  <c r="S577" i="24" s="1"/>
  <c r="T577" i="24" s="1"/>
  <c r="U577" i="24" s="1"/>
  <c r="Q577" i="24"/>
  <c r="M577" i="24"/>
  <c r="L577" i="24"/>
  <c r="N577" i="24" s="1"/>
  <c r="W576" i="24"/>
  <c r="V576" i="24"/>
  <c r="R576" i="24"/>
  <c r="S576" i="24" s="1"/>
  <c r="T576" i="24" s="1"/>
  <c r="U576" i="24" s="1"/>
  <c r="Q576" i="24"/>
  <c r="M576" i="24"/>
  <c r="L576" i="24"/>
  <c r="W575" i="24"/>
  <c r="V575" i="24"/>
  <c r="R575" i="24"/>
  <c r="S575" i="24" s="1"/>
  <c r="T575" i="24" s="1"/>
  <c r="U575" i="24" s="1"/>
  <c r="Q575" i="24"/>
  <c r="M575" i="24"/>
  <c r="L575" i="24"/>
  <c r="N575" i="24" s="1"/>
  <c r="W574" i="24"/>
  <c r="V574" i="24"/>
  <c r="R574" i="24"/>
  <c r="S574" i="24" s="1"/>
  <c r="T574" i="24" s="1"/>
  <c r="U574" i="24" s="1"/>
  <c r="Q574" i="24"/>
  <c r="M574" i="24"/>
  <c r="L574" i="24"/>
  <c r="N574" i="24" s="1"/>
  <c r="W573" i="24"/>
  <c r="V573" i="24"/>
  <c r="R573" i="24"/>
  <c r="S573" i="24" s="1"/>
  <c r="T573" i="24" s="1"/>
  <c r="U573" i="24" s="1"/>
  <c r="Q573" i="24"/>
  <c r="M573" i="24"/>
  <c r="L573" i="24"/>
  <c r="N573" i="24" s="1"/>
  <c r="W572" i="24"/>
  <c r="V572" i="24"/>
  <c r="R572" i="24"/>
  <c r="S572" i="24" s="1"/>
  <c r="T572" i="24" s="1"/>
  <c r="U572" i="24" s="1"/>
  <c r="Q572" i="24"/>
  <c r="M572" i="24"/>
  <c r="L572" i="24"/>
  <c r="W571" i="24"/>
  <c r="V571" i="24"/>
  <c r="R571" i="24"/>
  <c r="S571" i="24" s="1"/>
  <c r="T571" i="24" s="1"/>
  <c r="U571" i="24" s="1"/>
  <c r="Q571" i="24"/>
  <c r="N571" i="24"/>
  <c r="M571" i="24"/>
  <c r="L571" i="24"/>
  <c r="W570" i="24"/>
  <c r="V570" i="24"/>
  <c r="R570" i="24"/>
  <c r="S570" i="24" s="1"/>
  <c r="T570" i="24" s="1"/>
  <c r="U570" i="24" s="1"/>
  <c r="Q570" i="24"/>
  <c r="N570" i="24"/>
  <c r="M570" i="24"/>
  <c r="L570" i="24"/>
  <c r="W569" i="24"/>
  <c r="V569" i="24"/>
  <c r="R569" i="24"/>
  <c r="S569" i="24" s="1"/>
  <c r="T569" i="24" s="1"/>
  <c r="U569" i="24" s="1"/>
  <c r="Q569" i="24"/>
  <c r="M569" i="24"/>
  <c r="L569" i="24"/>
  <c r="W568" i="24"/>
  <c r="V568" i="24"/>
  <c r="R568" i="24"/>
  <c r="S568" i="24" s="1"/>
  <c r="T568" i="24" s="1"/>
  <c r="U568" i="24" s="1"/>
  <c r="Q568" i="24"/>
  <c r="M568" i="24"/>
  <c r="L568" i="24"/>
  <c r="N568" i="24" s="1"/>
  <c r="W567" i="24"/>
  <c r="V567" i="24"/>
  <c r="R567" i="24"/>
  <c r="S567" i="24" s="1"/>
  <c r="T567" i="24" s="1"/>
  <c r="U567" i="24" s="1"/>
  <c r="Q567" i="24"/>
  <c r="M567" i="24"/>
  <c r="L567" i="24"/>
  <c r="N567" i="24" s="1"/>
  <c r="W566" i="24"/>
  <c r="V566" i="24"/>
  <c r="R566" i="24"/>
  <c r="S566" i="24" s="1"/>
  <c r="T566" i="24" s="1"/>
  <c r="U566" i="24" s="1"/>
  <c r="Q566" i="24"/>
  <c r="M566" i="24"/>
  <c r="L566" i="24"/>
  <c r="N566" i="24" s="1"/>
  <c r="W565" i="24"/>
  <c r="V565" i="24"/>
  <c r="R565" i="24"/>
  <c r="S565" i="24" s="1"/>
  <c r="T565" i="24" s="1"/>
  <c r="U565" i="24" s="1"/>
  <c r="Q565" i="24"/>
  <c r="M565" i="24"/>
  <c r="L565" i="24"/>
  <c r="N565" i="24" s="1"/>
  <c r="W564" i="24"/>
  <c r="V564" i="24"/>
  <c r="R564" i="24"/>
  <c r="S564" i="24" s="1"/>
  <c r="T564" i="24" s="1"/>
  <c r="U564" i="24" s="1"/>
  <c r="Q564" i="24"/>
  <c r="M564" i="24"/>
  <c r="L564" i="24"/>
  <c r="N564" i="24" s="1"/>
  <c r="W563" i="24"/>
  <c r="V563" i="24"/>
  <c r="R563" i="24"/>
  <c r="S563" i="24" s="1"/>
  <c r="T563" i="24" s="1"/>
  <c r="U563" i="24" s="1"/>
  <c r="Q563" i="24"/>
  <c r="M563" i="24"/>
  <c r="L563" i="24"/>
  <c r="N563" i="24" s="1"/>
  <c r="W562" i="24"/>
  <c r="V562" i="24"/>
  <c r="R562" i="24"/>
  <c r="S562" i="24" s="1"/>
  <c r="T562" i="24" s="1"/>
  <c r="U562" i="24" s="1"/>
  <c r="Q562" i="24"/>
  <c r="M562" i="24"/>
  <c r="L562" i="24"/>
  <c r="W561" i="24"/>
  <c r="V561" i="24"/>
  <c r="R561" i="24"/>
  <c r="S561" i="24" s="1"/>
  <c r="T561" i="24" s="1"/>
  <c r="U561" i="24" s="1"/>
  <c r="Q561" i="24"/>
  <c r="M561" i="24"/>
  <c r="L561" i="24"/>
  <c r="N561" i="24" s="1"/>
  <c r="W560" i="24"/>
  <c r="V560" i="24"/>
  <c r="R560" i="24"/>
  <c r="S560" i="24" s="1"/>
  <c r="T560" i="24" s="1"/>
  <c r="U560" i="24" s="1"/>
  <c r="Q560" i="24"/>
  <c r="M560" i="24"/>
  <c r="L560" i="24"/>
  <c r="N560" i="24" s="1"/>
  <c r="W559" i="24"/>
  <c r="V559" i="24"/>
  <c r="R559" i="24"/>
  <c r="S559" i="24" s="1"/>
  <c r="T559" i="24" s="1"/>
  <c r="U559" i="24" s="1"/>
  <c r="Q559" i="24"/>
  <c r="M559" i="24"/>
  <c r="L559" i="24"/>
  <c r="N559" i="24" s="1"/>
  <c r="W558" i="24"/>
  <c r="V558" i="24"/>
  <c r="R558" i="24"/>
  <c r="S558" i="24" s="1"/>
  <c r="T558" i="24" s="1"/>
  <c r="U558" i="24" s="1"/>
  <c r="Q558" i="24"/>
  <c r="M558" i="24"/>
  <c r="L558" i="24"/>
  <c r="N558" i="24" s="1"/>
  <c r="W557" i="24"/>
  <c r="V557" i="24"/>
  <c r="R557" i="24"/>
  <c r="S557" i="24" s="1"/>
  <c r="T557" i="24" s="1"/>
  <c r="U557" i="24" s="1"/>
  <c r="Q557" i="24"/>
  <c r="M557" i="24"/>
  <c r="L557" i="24"/>
  <c r="N557" i="24" s="1"/>
  <c r="W556" i="24"/>
  <c r="V556" i="24"/>
  <c r="R556" i="24"/>
  <c r="S556" i="24" s="1"/>
  <c r="T556" i="24" s="1"/>
  <c r="U556" i="24" s="1"/>
  <c r="Q556" i="24"/>
  <c r="M556" i="24"/>
  <c r="L556" i="24"/>
  <c r="N556" i="24" s="1"/>
  <c r="W555" i="24"/>
  <c r="V555" i="24"/>
  <c r="R555" i="24"/>
  <c r="S555" i="24" s="1"/>
  <c r="T555" i="24" s="1"/>
  <c r="U555" i="24" s="1"/>
  <c r="Q555" i="24"/>
  <c r="M555" i="24"/>
  <c r="L555" i="24"/>
  <c r="N555" i="24" s="1"/>
  <c r="W554" i="24"/>
  <c r="V554" i="24"/>
  <c r="R554" i="24"/>
  <c r="S554" i="24" s="1"/>
  <c r="T554" i="24" s="1"/>
  <c r="U554" i="24" s="1"/>
  <c r="Q554" i="24"/>
  <c r="M554" i="24"/>
  <c r="L554" i="24"/>
  <c r="W553" i="24"/>
  <c r="V553" i="24"/>
  <c r="R553" i="24"/>
  <c r="S553" i="24" s="1"/>
  <c r="T553" i="24" s="1"/>
  <c r="U553" i="24" s="1"/>
  <c r="Q553" i="24"/>
  <c r="M553" i="24"/>
  <c r="L553" i="24"/>
  <c r="N553" i="24" s="1"/>
  <c r="W552" i="24"/>
  <c r="V552" i="24"/>
  <c r="R552" i="24"/>
  <c r="S552" i="24" s="1"/>
  <c r="T552" i="24" s="1"/>
  <c r="U552" i="24" s="1"/>
  <c r="Q552" i="24"/>
  <c r="M552" i="24"/>
  <c r="L552" i="24"/>
  <c r="N552" i="24" s="1"/>
  <c r="W551" i="24"/>
  <c r="V551" i="24"/>
  <c r="R551" i="24"/>
  <c r="S551" i="24" s="1"/>
  <c r="T551" i="24" s="1"/>
  <c r="U551" i="24" s="1"/>
  <c r="Q551" i="24"/>
  <c r="M551" i="24"/>
  <c r="L551" i="24"/>
  <c r="N551" i="24" s="1"/>
  <c r="W550" i="24"/>
  <c r="V550" i="24"/>
  <c r="R550" i="24"/>
  <c r="S550" i="24" s="1"/>
  <c r="T550" i="24" s="1"/>
  <c r="U550" i="24" s="1"/>
  <c r="Q550" i="24"/>
  <c r="M550" i="24"/>
  <c r="L550" i="24"/>
  <c r="N550" i="24" s="1"/>
  <c r="W549" i="24"/>
  <c r="V549" i="24"/>
  <c r="R549" i="24"/>
  <c r="S549" i="24" s="1"/>
  <c r="T549" i="24" s="1"/>
  <c r="U549" i="24" s="1"/>
  <c r="Q549" i="24"/>
  <c r="M549" i="24"/>
  <c r="L549" i="24"/>
  <c r="N549" i="24" s="1"/>
  <c r="W548" i="24"/>
  <c r="V548" i="24"/>
  <c r="R548" i="24"/>
  <c r="S548" i="24" s="1"/>
  <c r="T548" i="24" s="1"/>
  <c r="U548" i="24" s="1"/>
  <c r="Q548" i="24"/>
  <c r="N548" i="24"/>
  <c r="M548" i="24"/>
  <c r="L548" i="24"/>
  <c r="W547" i="24"/>
  <c r="V547" i="24"/>
  <c r="R547" i="24"/>
  <c r="S547" i="24" s="1"/>
  <c r="T547" i="24" s="1"/>
  <c r="U547" i="24" s="1"/>
  <c r="Q547" i="24"/>
  <c r="M547" i="24"/>
  <c r="L547" i="24"/>
  <c r="N547" i="24" s="1"/>
  <c r="W546" i="24"/>
  <c r="V546" i="24"/>
  <c r="R546" i="24"/>
  <c r="S546" i="24" s="1"/>
  <c r="T546" i="24" s="1"/>
  <c r="U546" i="24" s="1"/>
  <c r="Q546" i="24"/>
  <c r="M546" i="24"/>
  <c r="L546" i="24"/>
  <c r="W545" i="24"/>
  <c r="V545" i="24"/>
  <c r="R545" i="24"/>
  <c r="S545" i="24" s="1"/>
  <c r="T545" i="24" s="1"/>
  <c r="U545" i="24" s="1"/>
  <c r="Q545" i="24"/>
  <c r="N545" i="24"/>
  <c r="M545" i="24"/>
  <c r="L545" i="24"/>
  <c r="W544" i="24"/>
  <c r="V544" i="24"/>
  <c r="R544" i="24"/>
  <c r="S544" i="24" s="1"/>
  <c r="T544" i="24" s="1"/>
  <c r="U544" i="24" s="1"/>
  <c r="Q544" i="24"/>
  <c r="M544" i="24"/>
  <c r="L544" i="24"/>
  <c r="N544" i="24" s="1"/>
  <c r="W543" i="24"/>
  <c r="V543" i="24"/>
  <c r="R543" i="24"/>
  <c r="S543" i="24" s="1"/>
  <c r="T543" i="24" s="1"/>
  <c r="U543" i="24" s="1"/>
  <c r="Q543" i="24"/>
  <c r="M543" i="24"/>
  <c r="L543" i="24"/>
  <c r="N543" i="24" s="1"/>
  <c r="W542" i="24"/>
  <c r="V542" i="24"/>
  <c r="R542" i="24"/>
  <c r="S542" i="24" s="1"/>
  <c r="T542" i="24" s="1"/>
  <c r="U542" i="24" s="1"/>
  <c r="Q542" i="24"/>
  <c r="M542" i="24"/>
  <c r="L542" i="24"/>
  <c r="N542" i="24" s="1"/>
  <c r="W541" i="24"/>
  <c r="V541" i="24"/>
  <c r="R541" i="24"/>
  <c r="S541" i="24" s="1"/>
  <c r="T541" i="24" s="1"/>
  <c r="U541" i="24" s="1"/>
  <c r="Q541" i="24"/>
  <c r="N541" i="24"/>
  <c r="M541" i="24"/>
  <c r="L541" i="24"/>
  <c r="W540" i="24"/>
  <c r="V540" i="24"/>
  <c r="R540" i="24"/>
  <c r="S540" i="24" s="1"/>
  <c r="T540" i="24" s="1"/>
  <c r="U540" i="24" s="1"/>
  <c r="Q540" i="24"/>
  <c r="N540" i="24"/>
  <c r="M540" i="24"/>
  <c r="L540" i="24"/>
  <c r="W539" i="24"/>
  <c r="V539" i="24"/>
  <c r="R539" i="24"/>
  <c r="S539" i="24" s="1"/>
  <c r="T539" i="24" s="1"/>
  <c r="U539" i="24" s="1"/>
  <c r="Q539" i="24"/>
  <c r="M539" i="24"/>
  <c r="L539" i="24"/>
  <c r="N539" i="24" s="1"/>
  <c r="W538" i="24"/>
  <c r="V538" i="24"/>
  <c r="R538" i="24"/>
  <c r="S538" i="24" s="1"/>
  <c r="T538" i="24" s="1"/>
  <c r="U538" i="24" s="1"/>
  <c r="Q538" i="24"/>
  <c r="M538" i="24"/>
  <c r="L538" i="24"/>
  <c r="W537" i="24"/>
  <c r="V537" i="24"/>
  <c r="R537" i="24"/>
  <c r="S537" i="24" s="1"/>
  <c r="T537" i="24" s="1"/>
  <c r="U537" i="24" s="1"/>
  <c r="Q537" i="24"/>
  <c r="M537" i="24"/>
  <c r="L537" i="24"/>
  <c r="N537" i="24" s="1"/>
  <c r="W536" i="24"/>
  <c r="V536" i="24"/>
  <c r="R536" i="24"/>
  <c r="S536" i="24" s="1"/>
  <c r="T536" i="24" s="1"/>
  <c r="U536" i="24" s="1"/>
  <c r="Q536" i="24"/>
  <c r="M536" i="24"/>
  <c r="L536" i="24"/>
  <c r="N536" i="24" s="1"/>
  <c r="W535" i="24"/>
  <c r="V535" i="24"/>
  <c r="R535" i="24"/>
  <c r="S535" i="24" s="1"/>
  <c r="T535" i="24" s="1"/>
  <c r="U535" i="24" s="1"/>
  <c r="Q535" i="24"/>
  <c r="M535" i="24"/>
  <c r="L535" i="24"/>
  <c r="N535" i="24" s="1"/>
  <c r="W534" i="24"/>
  <c r="V534" i="24"/>
  <c r="R534" i="24"/>
  <c r="S534" i="24" s="1"/>
  <c r="T534" i="24" s="1"/>
  <c r="U534" i="24" s="1"/>
  <c r="Q534" i="24"/>
  <c r="M534" i="24"/>
  <c r="L534" i="24"/>
  <c r="N534" i="24" s="1"/>
  <c r="W533" i="24"/>
  <c r="V533" i="24"/>
  <c r="R533" i="24"/>
  <c r="S533" i="24" s="1"/>
  <c r="T533" i="24" s="1"/>
  <c r="U533" i="24" s="1"/>
  <c r="Q533" i="24"/>
  <c r="M533" i="24"/>
  <c r="L533" i="24"/>
  <c r="N533" i="24" s="1"/>
  <c r="W532" i="24"/>
  <c r="V532" i="24"/>
  <c r="R532" i="24"/>
  <c r="S532" i="24" s="1"/>
  <c r="T532" i="24" s="1"/>
  <c r="U532" i="24" s="1"/>
  <c r="Q532" i="24"/>
  <c r="M532" i="24"/>
  <c r="L532" i="24"/>
  <c r="N532" i="24" s="1"/>
  <c r="W531" i="24"/>
  <c r="V531" i="24"/>
  <c r="R531" i="24"/>
  <c r="S531" i="24" s="1"/>
  <c r="T531" i="24" s="1"/>
  <c r="U531" i="24" s="1"/>
  <c r="Q531" i="24"/>
  <c r="M531" i="24"/>
  <c r="L531" i="24"/>
  <c r="N531" i="24" s="1"/>
  <c r="W530" i="24"/>
  <c r="V530" i="24"/>
  <c r="R530" i="24"/>
  <c r="S530" i="24" s="1"/>
  <c r="T530" i="24" s="1"/>
  <c r="U530" i="24" s="1"/>
  <c r="Q530" i="24"/>
  <c r="M530" i="24"/>
  <c r="L530" i="24"/>
  <c r="W529" i="24"/>
  <c r="V529" i="24"/>
  <c r="R529" i="24"/>
  <c r="S529" i="24" s="1"/>
  <c r="T529" i="24" s="1"/>
  <c r="U529" i="24" s="1"/>
  <c r="Q529" i="24"/>
  <c r="M529" i="24"/>
  <c r="L529" i="24"/>
  <c r="N529" i="24" s="1"/>
  <c r="W528" i="24"/>
  <c r="V528" i="24"/>
  <c r="R528" i="24"/>
  <c r="S528" i="24" s="1"/>
  <c r="T528" i="24" s="1"/>
  <c r="U528" i="24" s="1"/>
  <c r="Q528" i="24"/>
  <c r="M528" i="24"/>
  <c r="L528" i="24"/>
  <c r="N528" i="24" s="1"/>
  <c r="W527" i="24"/>
  <c r="V527" i="24"/>
  <c r="R527" i="24"/>
  <c r="S527" i="24" s="1"/>
  <c r="T527" i="24" s="1"/>
  <c r="U527" i="24" s="1"/>
  <c r="Q527" i="24"/>
  <c r="M527" i="24"/>
  <c r="L527" i="24"/>
  <c r="N527" i="24" s="1"/>
  <c r="W526" i="24"/>
  <c r="V526" i="24"/>
  <c r="R526" i="24"/>
  <c r="S526" i="24" s="1"/>
  <c r="T526" i="24" s="1"/>
  <c r="U526" i="24" s="1"/>
  <c r="Q526" i="24"/>
  <c r="M526" i="24"/>
  <c r="L526" i="24"/>
  <c r="N526" i="24" s="1"/>
  <c r="W525" i="24"/>
  <c r="V525" i="24"/>
  <c r="R525" i="24"/>
  <c r="S525" i="24" s="1"/>
  <c r="T525" i="24" s="1"/>
  <c r="U525" i="24" s="1"/>
  <c r="Q525" i="24"/>
  <c r="M525" i="24"/>
  <c r="L525" i="24"/>
  <c r="N525" i="24" s="1"/>
  <c r="W524" i="24"/>
  <c r="V524" i="24"/>
  <c r="R524" i="24"/>
  <c r="S524" i="24" s="1"/>
  <c r="T524" i="24" s="1"/>
  <c r="U524" i="24" s="1"/>
  <c r="Q524" i="24"/>
  <c r="M524" i="24"/>
  <c r="L524" i="24"/>
  <c r="N524" i="24" s="1"/>
  <c r="W523" i="24"/>
  <c r="V523" i="24"/>
  <c r="R523" i="24"/>
  <c r="S523" i="24" s="1"/>
  <c r="T523" i="24" s="1"/>
  <c r="U523" i="24" s="1"/>
  <c r="Q523" i="24"/>
  <c r="M523" i="24"/>
  <c r="L523" i="24"/>
  <c r="N523" i="24" s="1"/>
  <c r="W522" i="24"/>
  <c r="V522" i="24"/>
  <c r="R522" i="24"/>
  <c r="S522" i="24" s="1"/>
  <c r="T522" i="24" s="1"/>
  <c r="U522" i="24" s="1"/>
  <c r="Q522" i="24"/>
  <c r="M522" i="24"/>
  <c r="L522" i="24"/>
  <c r="W521" i="24"/>
  <c r="V521" i="24"/>
  <c r="R521" i="24"/>
  <c r="S521" i="24" s="1"/>
  <c r="T521" i="24" s="1"/>
  <c r="U521" i="24" s="1"/>
  <c r="Q521" i="24"/>
  <c r="M521" i="24"/>
  <c r="L521" i="24"/>
  <c r="N521" i="24" s="1"/>
  <c r="W520" i="24"/>
  <c r="V520" i="24"/>
  <c r="R520" i="24"/>
  <c r="S520" i="24" s="1"/>
  <c r="T520" i="24" s="1"/>
  <c r="U520" i="24" s="1"/>
  <c r="Q520" i="24"/>
  <c r="M520" i="24"/>
  <c r="L520" i="24"/>
  <c r="N520" i="24" s="1"/>
  <c r="W519" i="24"/>
  <c r="V519" i="24"/>
  <c r="R519" i="24"/>
  <c r="S519" i="24" s="1"/>
  <c r="T519" i="24" s="1"/>
  <c r="U519" i="24" s="1"/>
  <c r="Q519" i="24"/>
  <c r="M519" i="24"/>
  <c r="L519" i="24"/>
  <c r="N519" i="24" s="1"/>
  <c r="W518" i="24"/>
  <c r="V518" i="24"/>
  <c r="R518" i="24"/>
  <c r="S518" i="24" s="1"/>
  <c r="T518" i="24" s="1"/>
  <c r="U518" i="24" s="1"/>
  <c r="Q518" i="24"/>
  <c r="M518" i="24"/>
  <c r="L518" i="24"/>
  <c r="N518" i="24" s="1"/>
  <c r="W517" i="24"/>
  <c r="V517" i="24"/>
  <c r="R517" i="24"/>
  <c r="S517" i="24" s="1"/>
  <c r="T517" i="24" s="1"/>
  <c r="U517" i="24" s="1"/>
  <c r="Q517" i="24"/>
  <c r="M517" i="24"/>
  <c r="L517" i="24"/>
  <c r="N517" i="24" s="1"/>
  <c r="W516" i="24"/>
  <c r="V516" i="24"/>
  <c r="R516" i="24"/>
  <c r="S516" i="24" s="1"/>
  <c r="T516" i="24" s="1"/>
  <c r="U516" i="24" s="1"/>
  <c r="Q516" i="24"/>
  <c r="M516" i="24"/>
  <c r="L516" i="24"/>
  <c r="N516" i="24" s="1"/>
  <c r="W515" i="24"/>
  <c r="V515" i="24"/>
  <c r="R515" i="24"/>
  <c r="S515" i="24" s="1"/>
  <c r="T515" i="24" s="1"/>
  <c r="U515" i="24" s="1"/>
  <c r="Q515" i="24"/>
  <c r="M515" i="24"/>
  <c r="L515" i="24"/>
  <c r="N515" i="24" s="1"/>
  <c r="W514" i="24"/>
  <c r="V514" i="24"/>
  <c r="R514" i="24"/>
  <c r="S514" i="24" s="1"/>
  <c r="T514" i="24" s="1"/>
  <c r="U514" i="24" s="1"/>
  <c r="Q514" i="24"/>
  <c r="M514" i="24"/>
  <c r="L514" i="24"/>
  <c r="W513" i="24"/>
  <c r="V513" i="24"/>
  <c r="R513" i="24"/>
  <c r="S513" i="24" s="1"/>
  <c r="T513" i="24" s="1"/>
  <c r="U513" i="24" s="1"/>
  <c r="Q513" i="24"/>
  <c r="N513" i="24"/>
  <c r="M513" i="24"/>
  <c r="L513" i="24"/>
  <c r="C513" i="24"/>
  <c r="C514" i="24" s="1"/>
  <c r="C515" i="24" s="1"/>
  <c r="C516" i="24" s="1"/>
  <c r="C517" i="24" s="1"/>
  <c r="C518" i="24" s="1"/>
  <c r="C519" i="24" s="1"/>
  <c r="C520" i="24" s="1"/>
  <c r="C521" i="24" s="1"/>
  <c r="C522" i="24" s="1"/>
  <c r="C523" i="24" s="1"/>
  <c r="C524" i="24" s="1"/>
  <c r="C525" i="24" s="1"/>
  <c r="C526" i="24" s="1"/>
  <c r="C527" i="24" s="1"/>
  <c r="C528" i="24" s="1"/>
  <c r="C529" i="24" s="1"/>
  <c r="C530" i="24" s="1"/>
  <c r="C531" i="24" s="1"/>
  <c r="C532" i="24" s="1"/>
  <c r="C533" i="24" s="1"/>
  <c r="C534" i="24" s="1"/>
  <c r="C535" i="24" s="1"/>
  <c r="C536" i="24" s="1"/>
  <c r="C537" i="24" s="1"/>
  <c r="C538" i="24" s="1"/>
  <c r="C539" i="24" s="1"/>
  <c r="C540" i="24" s="1"/>
  <c r="C541" i="24" s="1"/>
  <c r="C542" i="24" s="1"/>
  <c r="C543" i="24" s="1"/>
  <c r="C544" i="24" s="1"/>
  <c r="C545" i="24" s="1"/>
  <c r="C546" i="24" s="1"/>
  <c r="C547" i="24" s="1"/>
  <c r="C548" i="24" s="1"/>
  <c r="C549" i="24" s="1"/>
  <c r="C550" i="24" s="1"/>
  <c r="C551" i="24" s="1"/>
  <c r="C552" i="24" s="1"/>
  <c r="C553" i="24" s="1"/>
  <c r="C554" i="24" s="1"/>
  <c r="C555" i="24" s="1"/>
  <c r="C556" i="24" s="1"/>
  <c r="C557" i="24" s="1"/>
  <c r="C558" i="24" s="1"/>
  <c r="C559" i="24" s="1"/>
  <c r="C560" i="24" s="1"/>
  <c r="C561" i="24" s="1"/>
  <c r="C562" i="24" s="1"/>
  <c r="C563" i="24" s="1"/>
  <c r="C564" i="24" s="1"/>
  <c r="C565" i="24" s="1"/>
  <c r="C566" i="24" s="1"/>
  <c r="C567" i="24" s="1"/>
  <c r="C568" i="24" s="1"/>
  <c r="C569" i="24" s="1"/>
  <c r="C570" i="24" s="1"/>
  <c r="C571" i="24" s="1"/>
  <c r="C572" i="24" s="1"/>
  <c r="C573" i="24" s="1"/>
  <c r="C574" i="24" s="1"/>
  <c r="C575" i="24" s="1"/>
  <c r="C576" i="24" s="1"/>
  <c r="C577" i="24" s="1"/>
  <c r="W512" i="24"/>
  <c r="V512" i="24"/>
  <c r="R512" i="24"/>
  <c r="S512" i="24" s="1"/>
  <c r="T512" i="24" s="1"/>
  <c r="U512" i="24" s="1"/>
  <c r="Q512" i="24"/>
  <c r="M512" i="24"/>
  <c r="L512" i="24"/>
  <c r="N512" i="24" s="1"/>
  <c r="W511" i="24"/>
  <c r="V511" i="24"/>
  <c r="R511" i="24"/>
  <c r="S511" i="24" s="1"/>
  <c r="T511" i="24" s="1"/>
  <c r="U511" i="24" s="1"/>
  <c r="Q511" i="24"/>
  <c r="M511" i="24"/>
  <c r="L511" i="24"/>
  <c r="N511" i="24" s="1"/>
  <c r="W510" i="24"/>
  <c r="V510" i="24"/>
  <c r="R510" i="24"/>
  <c r="S510" i="24" s="1"/>
  <c r="T510" i="24" s="1"/>
  <c r="U510" i="24" s="1"/>
  <c r="Q510" i="24"/>
  <c r="M510" i="24"/>
  <c r="L510" i="24"/>
  <c r="N510" i="24" s="1"/>
  <c r="W509" i="24"/>
  <c r="V509" i="24"/>
  <c r="R509" i="24"/>
  <c r="S509" i="24" s="1"/>
  <c r="T509" i="24" s="1"/>
  <c r="U509" i="24" s="1"/>
  <c r="Q509" i="24"/>
  <c r="M509" i="24"/>
  <c r="L509" i="24"/>
  <c r="N509" i="24" s="1"/>
  <c r="W508" i="24"/>
  <c r="V508" i="24"/>
  <c r="R508" i="24"/>
  <c r="S508" i="24" s="1"/>
  <c r="T508" i="24" s="1"/>
  <c r="U508" i="24" s="1"/>
  <c r="Q508" i="24"/>
  <c r="M508" i="24"/>
  <c r="L508" i="24"/>
  <c r="N508" i="24" s="1"/>
  <c r="W507" i="24"/>
  <c r="V507" i="24"/>
  <c r="R507" i="24"/>
  <c r="S507" i="24" s="1"/>
  <c r="T507" i="24" s="1"/>
  <c r="U507" i="24" s="1"/>
  <c r="Q507" i="24"/>
  <c r="M507" i="24"/>
  <c r="L507" i="24"/>
  <c r="W506" i="24"/>
  <c r="V506" i="24"/>
  <c r="R506" i="24"/>
  <c r="S506" i="24" s="1"/>
  <c r="T506" i="24" s="1"/>
  <c r="U506" i="24" s="1"/>
  <c r="Q506" i="24"/>
  <c r="M506" i="24"/>
  <c r="L506" i="24"/>
  <c r="N506" i="24" s="1"/>
  <c r="W505" i="24"/>
  <c r="V505" i="24"/>
  <c r="R505" i="24"/>
  <c r="S505" i="24" s="1"/>
  <c r="T505" i="24" s="1"/>
  <c r="U505" i="24" s="1"/>
  <c r="Q505" i="24"/>
  <c r="M505" i="24"/>
  <c r="L505" i="24"/>
  <c r="N505" i="24" s="1"/>
  <c r="W504" i="24"/>
  <c r="V504" i="24"/>
  <c r="R504" i="24"/>
  <c r="S504" i="24" s="1"/>
  <c r="T504" i="24" s="1"/>
  <c r="U504" i="24" s="1"/>
  <c r="Q504" i="24"/>
  <c r="M504" i="24"/>
  <c r="L504" i="24"/>
  <c r="N504" i="24" s="1"/>
  <c r="W503" i="24"/>
  <c r="V503" i="24"/>
  <c r="R503" i="24"/>
  <c r="S503" i="24" s="1"/>
  <c r="T503" i="24" s="1"/>
  <c r="U503" i="24" s="1"/>
  <c r="Q503" i="24"/>
  <c r="M503" i="24"/>
  <c r="L503" i="24"/>
  <c r="N503" i="24" s="1"/>
  <c r="W502" i="24"/>
  <c r="V502" i="24"/>
  <c r="R502" i="24"/>
  <c r="S502" i="24" s="1"/>
  <c r="T502" i="24" s="1"/>
  <c r="U502" i="24" s="1"/>
  <c r="Q502" i="24"/>
  <c r="M502" i="24"/>
  <c r="L502" i="24"/>
  <c r="N502" i="24" s="1"/>
  <c r="W501" i="24"/>
  <c r="V501" i="24"/>
  <c r="R501" i="24"/>
  <c r="S501" i="24" s="1"/>
  <c r="T501" i="24" s="1"/>
  <c r="U501" i="24" s="1"/>
  <c r="Q501" i="24"/>
  <c r="M501" i="24"/>
  <c r="L501" i="24"/>
  <c r="N501" i="24" s="1"/>
  <c r="W500" i="24"/>
  <c r="V500" i="24"/>
  <c r="R500" i="24"/>
  <c r="S500" i="24" s="1"/>
  <c r="T500" i="24" s="1"/>
  <c r="U500" i="24" s="1"/>
  <c r="Q500" i="24"/>
  <c r="N500" i="24"/>
  <c r="M500" i="24"/>
  <c r="L500" i="24"/>
  <c r="W499" i="24"/>
  <c r="V499" i="24"/>
  <c r="R499" i="24"/>
  <c r="S499" i="24" s="1"/>
  <c r="T499" i="24" s="1"/>
  <c r="U499" i="24" s="1"/>
  <c r="Q499" i="24"/>
  <c r="M499" i="24"/>
  <c r="L499" i="24"/>
  <c r="W498" i="24"/>
  <c r="V498" i="24"/>
  <c r="R498" i="24"/>
  <c r="S498" i="24" s="1"/>
  <c r="T498" i="24" s="1"/>
  <c r="U498" i="24" s="1"/>
  <c r="Q498" i="24"/>
  <c r="M498" i="24"/>
  <c r="L498" i="24"/>
  <c r="N498" i="24" s="1"/>
  <c r="W497" i="24"/>
  <c r="V497" i="24"/>
  <c r="R497" i="24"/>
  <c r="S497" i="24" s="1"/>
  <c r="T497" i="24" s="1"/>
  <c r="U497" i="24" s="1"/>
  <c r="Q497" i="24"/>
  <c r="N497" i="24"/>
  <c r="M497" i="24"/>
  <c r="L497" i="24"/>
  <c r="W496" i="24"/>
  <c r="V496" i="24"/>
  <c r="R496" i="24"/>
  <c r="S496" i="24" s="1"/>
  <c r="T496" i="24" s="1"/>
  <c r="U496" i="24" s="1"/>
  <c r="Q496" i="24"/>
  <c r="M496" i="24"/>
  <c r="L496" i="24"/>
  <c r="N496" i="24" s="1"/>
  <c r="W495" i="24"/>
  <c r="V495" i="24"/>
  <c r="R495" i="24"/>
  <c r="S495" i="24" s="1"/>
  <c r="T495" i="24" s="1"/>
  <c r="U495" i="24" s="1"/>
  <c r="Q495" i="24"/>
  <c r="M495" i="24"/>
  <c r="L495" i="24"/>
  <c r="N495" i="24" s="1"/>
  <c r="W494" i="24"/>
  <c r="V494" i="24"/>
  <c r="R494" i="24"/>
  <c r="S494" i="24" s="1"/>
  <c r="T494" i="24" s="1"/>
  <c r="U494" i="24" s="1"/>
  <c r="Q494" i="24"/>
  <c r="M494" i="24"/>
  <c r="L494" i="24"/>
  <c r="N494" i="24" s="1"/>
  <c r="W493" i="24"/>
  <c r="V493" i="24"/>
  <c r="R493" i="24"/>
  <c r="S493" i="24" s="1"/>
  <c r="T493" i="24" s="1"/>
  <c r="U493" i="24" s="1"/>
  <c r="Q493" i="24"/>
  <c r="M493" i="24"/>
  <c r="L493" i="24"/>
  <c r="N493" i="24" s="1"/>
  <c r="W492" i="24"/>
  <c r="V492" i="24"/>
  <c r="R492" i="24"/>
  <c r="S492" i="24" s="1"/>
  <c r="T492" i="24" s="1"/>
  <c r="U492" i="24" s="1"/>
  <c r="Q492" i="24"/>
  <c r="M492" i="24"/>
  <c r="L492" i="24"/>
  <c r="W491" i="24"/>
  <c r="V491" i="24"/>
  <c r="R491" i="24"/>
  <c r="S491" i="24" s="1"/>
  <c r="T491" i="24" s="1"/>
  <c r="U491" i="24" s="1"/>
  <c r="Q491" i="24"/>
  <c r="M491" i="24"/>
  <c r="L491" i="24"/>
  <c r="N491" i="24" s="1"/>
  <c r="W490" i="24"/>
  <c r="V490" i="24"/>
  <c r="R490" i="24"/>
  <c r="S490" i="24" s="1"/>
  <c r="T490" i="24" s="1"/>
  <c r="U490" i="24" s="1"/>
  <c r="Q490" i="24"/>
  <c r="M490" i="24"/>
  <c r="L490" i="24"/>
  <c r="N490" i="24" s="1"/>
  <c r="W489" i="24"/>
  <c r="V489" i="24"/>
  <c r="R489" i="24"/>
  <c r="S489" i="24" s="1"/>
  <c r="T489" i="24" s="1"/>
  <c r="U489" i="24" s="1"/>
  <c r="Q489" i="24"/>
  <c r="M489" i="24"/>
  <c r="L489" i="24"/>
  <c r="N489" i="24" s="1"/>
  <c r="W488" i="24"/>
  <c r="V488" i="24"/>
  <c r="R488" i="24"/>
  <c r="S488" i="24" s="1"/>
  <c r="T488" i="24" s="1"/>
  <c r="U488" i="24" s="1"/>
  <c r="Q488" i="24"/>
  <c r="M488" i="24"/>
  <c r="L488" i="24"/>
  <c r="N488" i="24" s="1"/>
  <c r="W487" i="24"/>
  <c r="V487" i="24"/>
  <c r="R487" i="24"/>
  <c r="S487" i="24" s="1"/>
  <c r="T487" i="24" s="1"/>
  <c r="U487" i="24" s="1"/>
  <c r="Q487" i="24"/>
  <c r="M487" i="24"/>
  <c r="L487" i="24"/>
  <c r="N487" i="24" s="1"/>
  <c r="W486" i="24"/>
  <c r="V486" i="24"/>
  <c r="R486" i="24"/>
  <c r="S486" i="24" s="1"/>
  <c r="T486" i="24" s="1"/>
  <c r="U486" i="24" s="1"/>
  <c r="Q486" i="24"/>
  <c r="M486" i="24"/>
  <c r="L486" i="24"/>
  <c r="N486" i="24" s="1"/>
  <c r="W485" i="24"/>
  <c r="V485" i="24"/>
  <c r="R485" i="24"/>
  <c r="S485" i="24" s="1"/>
  <c r="T485" i="24" s="1"/>
  <c r="U485" i="24" s="1"/>
  <c r="Q485" i="24"/>
  <c r="M485" i="24"/>
  <c r="L485" i="24"/>
  <c r="N485" i="24" s="1"/>
  <c r="W484" i="24"/>
  <c r="V484" i="24"/>
  <c r="R484" i="24"/>
  <c r="S484" i="24" s="1"/>
  <c r="T484" i="24" s="1"/>
  <c r="U484" i="24" s="1"/>
  <c r="Q484" i="24"/>
  <c r="M484" i="24"/>
  <c r="L484" i="24"/>
  <c r="N484" i="24" s="1"/>
  <c r="W483" i="24"/>
  <c r="V483" i="24"/>
  <c r="R483" i="24"/>
  <c r="S483" i="24" s="1"/>
  <c r="T483" i="24" s="1"/>
  <c r="U483" i="24" s="1"/>
  <c r="Q483" i="24"/>
  <c r="M483" i="24"/>
  <c r="L483" i="24"/>
  <c r="W482" i="24"/>
  <c r="V482" i="24"/>
  <c r="R482" i="24"/>
  <c r="S482" i="24" s="1"/>
  <c r="T482" i="24" s="1"/>
  <c r="U482" i="24" s="1"/>
  <c r="Q482" i="24"/>
  <c r="M482" i="24"/>
  <c r="L482" i="24"/>
  <c r="C482" i="24"/>
  <c r="C483" i="24" s="1"/>
  <c r="C484" i="24" s="1"/>
  <c r="C485" i="24" s="1"/>
  <c r="C486" i="24" s="1"/>
  <c r="C487" i="24" s="1"/>
  <c r="C488" i="24" s="1"/>
  <c r="C489" i="24" s="1"/>
  <c r="C490" i="24" s="1"/>
  <c r="C491" i="24" s="1"/>
  <c r="C492" i="24" s="1"/>
  <c r="C493" i="24" s="1"/>
  <c r="C494" i="24" s="1"/>
  <c r="C495" i="24" s="1"/>
  <c r="C496" i="24" s="1"/>
  <c r="C497" i="24" s="1"/>
  <c r="C498" i="24" s="1"/>
  <c r="C499" i="24" s="1"/>
  <c r="C500" i="24" s="1"/>
  <c r="C501" i="24" s="1"/>
  <c r="C502" i="24" s="1"/>
  <c r="C503" i="24" s="1"/>
  <c r="C504" i="24" s="1"/>
  <c r="C505" i="24" s="1"/>
  <c r="C506" i="24" s="1"/>
  <c r="C507" i="24" s="1"/>
  <c r="C508" i="24" s="1"/>
  <c r="C509" i="24" s="1"/>
  <c r="C510" i="24" s="1"/>
  <c r="C511" i="24" s="1"/>
  <c r="C512" i="24" s="1"/>
  <c r="W481" i="24"/>
  <c r="V481" i="24"/>
  <c r="R481" i="24"/>
  <c r="S481" i="24" s="1"/>
  <c r="T481" i="24" s="1"/>
  <c r="U481" i="24" s="1"/>
  <c r="Q481" i="24"/>
  <c r="M481" i="24"/>
  <c r="L481" i="24"/>
  <c r="N481" i="24" s="1"/>
  <c r="W480" i="24"/>
  <c r="V480" i="24"/>
  <c r="R480" i="24"/>
  <c r="S480" i="24" s="1"/>
  <c r="T480" i="24" s="1"/>
  <c r="U480" i="24" s="1"/>
  <c r="Q480" i="24"/>
  <c r="M480" i="24"/>
  <c r="L480" i="24"/>
  <c r="W479" i="24"/>
  <c r="V479" i="24"/>
  <c r="R479" i="24"/>
  <c r="S479" i="24" s="1"/>
  <c r="T479" i="24" s="1"/>
  <c r="U479" i="24" s="1"/>
  <c r="Q479" i="24"/>
  <c r="M479" i="24"/>
  <c r="L479" i="24"/>
  <c r="N479" i="24" s="1"/>
  <c r="W478" i="24"/>
  <c r="V478" i="24"/>
  <c r="R478" i="24"/>
  <c r="S478" i="24" s="1"/>
  <c r="T478" i="24" s="1"/>
  <c r="U478" i="24" s="1"/>
  <c r="Q478" i="24"/>
  <c r="M478" i="24"/>
  <c r="L478" i="24"/>
  <c r="N478" i="24" s="1"/>
  <c r="W477" i="24"/>
  <c r="V477" i="24"/>
  <c r="R477" i="24"/>
  <c r="S477" i="24" s="1"/>
  <c r="T477" i="24" s="1"/>
  <c r="U477" i="24" s="1"/>
  <c r="Q477" i="24"/>
  <c r="M477" i="24"/>
  <c r="L477" i="24"/>
  <c r="N477" i="24" s="1"/>
  <c r="C477" i="24"/>
  <c r="C478" i="24" s="1"/>
  <c r="C479" i="24" s="1"/>
  <c r="C480" i="24" s="1"/>
  <c r="C481" i="24" s="1"/>
  <c r="W476" i="24"/>
  <c r="V476" i="24"/>
  <c r="R476" i="24"/>
  <c r="S476" i="24" s="1"/>
  <c r="T476" i="24" s="1"/>
  <c r="U476" i="24" s="1"/>
  <c r="Q476" i="24"/>
  <c r="M476" i="24"/>
  <c r="L476" i="24"/>
  <c r="N476" i="24" s="1"/>
  <c r="W475" i="24"/>
  <c r="V475" i="24"/>
  <c r="R475" i="24"/>
  <c r="S475" i="24" s="1"/>
  <c r="T475" i="24" s="1"/>
  <c r="U475" i="24" s="1"/>
  <c r="Q475" i="24"/>
  <c r="M475" i="24"/>
  <c r="L475" i="24"/>
  <c r="N475" i="24" s="1"/>
  <c r="W474" i="24"/>
  <c r="V474" i="24"/>
  <c r="R474" i="24"/>
  <c r="S474" i="24" s="1"/>
  <c r="T474" i="24" s="1"/>
  <c r="U474" i="24" s="1"/>
  <c r="Q474" i="24"/>
  <c r="M474" i="24"/>
  <c r="L474" i="24"/>
  <c r="N474" i="24" s="1"/>
  <c r="W473" i="24"/>
  <c r="V473" i="24"/>
  <c r="R473" i="24"/>
  <c r="S473" i="24" s="1"/>
  <c r="T473" i="24" s="1"/>
  <c r="U473" i="24" s="1"/>
  <c r="Q473" i="24"/>
  <c r="M473" i="24"/>
  <c r="L473" i="24"/>
  <c r="N473" i="24" s="1"/>
  <c r="W472" i="24"/>
  <c r="V472" i="24"/>
  <c r="R472" i="24"/>
  <c r="S472" i="24" s="1"/>
  <c r="T472" i="24" s="1"/>
  <c r="U472" i="24" s="1"/>
  <c r="Q472" i="24"/>
  <c r="M472" i="24"/>
  <c r="L472" i="24"/>
  <c r="N472" i="24" s="1"/>
  <c r="W471" i="24"/>
  <c r="V471" i="24"/>
  <c r="R471" i="24"/>
  <c r="S471" i="24" s="1"/>
  <c r="T471" i="24" s="1"/>
  <c r="U471" i="24" s="1"/>
  <c r="Q471" i="24"/>
  <c r="M471" i="24"/>
  <c r="L471" i="24"/>
  <c r="W470" i="24"/>
  <c r="V470" i="24"/>
  <c r="R470" i="24"/>
  <c r="S470" i="24" s="1"/>
  <c r="T470" i="24" s="1"/>
  <c r="U470" i="24" s="1"/>
  <c r="Q470" i="24"/>
  <c r="M470" i="24"/>
  <c r="L470" i="24"/>
  <c r="W469" i="24"/>
  <c r="V469" i="24"/>
  <c r="R469" i="24"/>
  <c r="S469" i="24" s="1"/>
  <c r="T469" i="24" s="1"/>
  <c r="U469" i="24" s="1"/>
  <c r="Q469" i="24"/>
  <c r="N469" i="24"/>
  <c r="M469" i="24"/>
  <c r="L469" i="24"/>
  <c r="W468" i="24"/>
  <c r="V468" i="24"/>
  <c r="R468" i="24"/>
  <c r="S468" i="24" s="1"/>
  <c r="T468" i="24" s="1"/>
  <c r="U468" i="24" s="1"/>
  <c r="Q468" i="24"/>
  <c r="M468" i="24"/>
  <c r="L468" i="24"/>
  <c r="N468" i="24" s="1"/>
  <c r="W467" i="24"/>
  <c r="V467" i="24"/>
  <c r="R467" i="24"/>
  <c r="S467" i="24" s="1"/>
  <c r="T467" i="24" s="1"/>
  <c r="U467" i="24" s="1"/>
  <c r="Q467" i="24"/>
  <c r="M467" i="24"/>
  <c r="L467" i="24"/>
  <c r="N467" i="24" s="1"/>
  <c r="W466" i="24"/>
  <c r="V466" i="24"/>
  <c r="R466" i="24"/>
  <c r="S466" i="24" s="1"/>
  <c r="T466" i="24" s="1"/>
  <c r="U466" i="24" s="1"/>
  <c r="Q466" i="24"/>
  <c r="M466" i="24"/>
  <c r="L466" i="24"/>
  <c r="N466" i="24" s="1"/>
  <c r="W465" i="24"/>
  <c r="V465" i="24"/>
  <c r="R465" i="24"/>
  <c r="S465" i="24" s="1"/>
  <c r="T465" i="24" s="1"/>
  <c r="U465" i="24" s="1"/>
  <c r="Q465" i="24"/>
  <c r="M465" i="24"/>
  <c r="L465" i="24"/>
  <c r="N465" i="24" s="1"/>
  <c r="W464" i="24"/>
  <c r="V464" i="24"/>
  <c r="R464" i="24"/>
  <c r="S464" i="24" s="1"/>
  <c r="T464" i="24" s="1"/>
  <c r="U464" i="24" s="1"/>
  <c r="Q464" i="24"/>
  <c r="M464" i="24"/>
  <c r="L464" i="24"/>
  <c r="W463" i="24"/>
  <c r="V463" i="24"/>
  <c r="R463" i="24"/>
  <c r="S463" i="24" s="1"/>
  <c r="T463" i="24" s="1"/>
  <c r="U463" i="24" s="1"/>
  <c r="Q463" i="24"/>
  <c r="M463" i="24"/>
  <c r="L463" i="24"/>
  <c r="N463" i="24" s="1"/>
  <c r="C463" i="24"/>
  <c r="C464" i="24" s="1"/>
  <c r="C465" i="24" s="1"/>
  <c r="C466" i="24" s="1"/>
  <c r="C467" i="24" s="1"/>
  <c r="C468" i="24" s="1"/>
  <c r="C469" i="24" s="1"/>
  <c r="C470" i="24" s="1"/>
  <c r="C471" i="24" s="1"/>
  <c r="C472" i="24" s="1"/>
  <c r="C473" i="24" s="1"/>
  <c r="C474" i="24" s="1"/>
  <c r="C475" i="24" s="1"/>
  <c r="C476" i="24" s="1"/>
  <c r="W462" i="24"/>
  <c r="V462" i="24"/>
  <c r="R462" i="24"/>
  <c r="S462" i="24" s="1"/>
  <c r="T462" i="24" s="1"/>
  <c r="U462" i="24" s="1"/>
  <c r="Q462" i="24"/>
  <c r="M462" i="24"/>
  <c r="L462" i="24"/>
  <c r="N462" i="24" s="1"/>
  <c r="W461" i="24"/>
  <c r="V461" i="24"/>
  <c r="R461" i="24"/>
  <c r="S461" i="24" s="1"/>
  <c r="T461" i="24" s="1"/>
  <c r="U461" i="24" s="1"/>
  <c r="Q461" i="24"/>
  <c r="L461" i="24"/>
  <c r="N461" i="24" s="1"/>
  <c r="W460" i="24"/>
  <c r="V460" i="24"/>
  <c r="R460" i="24"/>
  <c r="S460" i="24" s="1"/>
  <c r="T460" i="24" s="1"/>
  <c r="U460" i="24" s="1"/>
  <c r="Q460" i="24"/>
  <c r="M460" i="24"/>
  <c r="L460" i="24"/>
  <c r="N460" i="24" s="1"/>
  <c r="W459" i="24"/>
  <c r="V459" i="24"/>
  <c r="R459" i="24"/>
  <c r="S459" i="24" s="1"/>
  <c r="T459" i="24" s="1"/>
  <c r="U459" i="24" s="1"/>
  <c r="Q459" i="24"/>
  <c r="M459" i="24"/>
  <c r="L459" i="24"/>
  <c r="N459" i="24" s="1"/>
  <c r="W458" i="24"/>
  <c r="V458" i="24"/>
  <c r="R458" i="24"/>
  <c r="S458" i="24" s="1"/>
  <c r="T458" i="24" s="1"/>
  <c r="U458" i="24" s="1"/>
  <c r="Q458" i="24"/>
  <c r="M458" i="24"/>
  <c r="L458" i="24"/>
  <c r="W457" i="24"/>
  <c r="V457" i="24"/>
  <c r="R457" i="24"/>
  <c r="S457" i="24" s="1"/>
  <c r="T457" i="24" s="1"/>
  <c r="U457" i="24" s="1"/>
  <c r="Q457" i="24"/>
  <c r="M457" i="24"/>
  <c r="L457" i="24"/>
  <c r="W456" i="24"/>
  <c r="V456" i="24"/>
  <c r="R456" i="24"/>
  <c r="S456" i="24" s="1"/>
  <c r="T456" i="24" s="1"/>
  <c r="U456" i="24" s="1"/>
  <c r="Q456" i="24"/>
  <c r="M456" i="24"/>
  <c r="L456" i="24"/>
  <c r="N456" i="24" s="1"/>
  <c r="W455" i="24"/>
  <c r="V455" i="24"/>
  <c r="R455" i="24"/>
  <c r="S455" i="24" s="1"/>
  <c r="T455" i="24" s="1"/>
  <c r="U455" i="24" s="1"/>
  <c r="Q455" i="24"/>
  <c r="M455" i="24"/>
  <c r="L455" i="24"/>
  <c r="N455" i="24" s="1"/>
  <c r="W454" i="24"/>
  <c r="V454" i="24"/>
  <c r="R454" i="24"/>
  <c r="S454" i="24" s="1"/>
  <c r="T454" i="24" s="1"/>
  <c r="U454" i="24" s="1"/>
  <c r="Q454" i="24"/>
  <c r="M454" i="24"/>
  <c r="L454" i="24"/>
  <c r="N454" i="24" s="1"/>
  <c r="W453" i="24"/>
  <c r="V453" i="24"/>
  <c r="R453" i="24"/>
  <c r="S453" i="24" s="1"/>
  <c r="T453" i="24" s="1"/>
  <c r="U453" i="24" s="1"/>
  <c r="Q453" i="24"/>
  <c r="M453" i="24"/>
  <c r="L453" i="24"/>
  <c r="N453" i="24" s="1"/>
  <c r="W452" i="24"/>
  <c r="V452" i="24"/>
  <c r="R452" i="24"/>
  <c r="S452" i="24" s="1"/>
  <c r="T452" i="24" s="1"/>
  <c r="U452" i="24" s="1"/>
  <c r="Q452" i="24"/>
  <c r="M452" i="24"/>
  <c r="L452" i="24"/>
  <c r="N452" i="24" s="1"/>
  <c r="W451" i="24"/>
  <c r="V451" i="24"/>
  <c r="S451" i="24"/>
  <c r="T451" i="24" s="1"/>
  <c r="U451" i="24" s="1"/>
  <c r="R451" i="24"/>
  <c r="Q451" i="24"/>
  <c r="M451" i="24"/>
  <c r="L451" i="24"/>
  <c r="W450" i="24"/>
  <c r="V450" i="24"/>
  <c r="R450" i="24"/>
  <c r="S450" i="24" s="1"/>
  <c r="T450" i="24" s="1"/>
  <c r="U450" i="24" s="1"/>
  <c r="Q450" i="24"/>
  <c r="M450" i="24"/>
  <c r="L450" i="24"/>
  <c r="N450" i="24" s="1"/>
  <c r="W449" i="24"/>
  <c r="V449" i="24"/>
  <c r="R449" i="24"/>
  <c r="S449" i="24" s="1"/>
  <c r="T449" i="24" s="1"/>
  <c r="U449" i="24" s="1"/>
  <c r="Q449" i="24"/>
  <c r="M449" i="24"/>
  <c r="L449" i="24"/>
  <c r="N449" i="24" s="1"/>
  <c r="W448" i="24"/>
  <c r="V448" i="24"/>
  <c r="R448" i="24"/>
  <c r="S448" i="24" s="1"/>
  <c r="T448" i="24" s="1"/>
  <c r="U448" i="24" s="1"/>
  <c r="Q448" i="24"/>
  <c r="M448" i="24"/>
  <c r="L448" i="24"/>
  <c r="N448" i="24" s="1"/>
  <c r="C448" i="24"/>
  <c r="C449" i="24" s="1"/>
  <c r="C450" i="24" s="1"/>
  <c r="C451" i="24" s="1"/>
  <c r="C452" i="24" s="1"/>
  <c r="C453" i="24" s="1"/>
  <c r="C454" i="24" s="1"/>
  <c r="C455" i="24" s="1"/>
  <c r="C456" i="24" s="1"/>
  <c r="C457" i="24" s="1"/>
  <c r="C458" i="24" s="1"/>
  <c r="C459" i="24" s="1"/>
  <c r="C460" i="24" s="1"/>
  <c r="C461" i="24" s="1"/>
  <c r="C462" i="24" s="1"/>
  <c r="W447" i="24"/>
  <c r="V447" i="24"/>
  <c r="R447" i="24"/>
  <c r="S447" i="24" s="1"/>
  <c r="T447" i="24" s="1"/>
  <c r="U447" i="24" s="1"/>
  <c r="Q447" i="24"/>
  <c r="M447" i="24"/>
  <c r="L447" i="24"/>
  <c r="N447" i="24" s="1"/>
  <c r="C447" i="24"/>
  <c r="W446" i="24"/>
  <c r="V446" i="24"/>
  <c r="R446" i="24"/>
  <c r="S446" i="24" s="1"/>
  <c r="T446" i="24" s="1"/>
  <c r="U446" i="24" s="1"/>
  <c r="Q446" i="24"/>
  <c r="M446" i="24"/>
  <c r="L446" i="24"/>
  <c r="N446" i="24" s="1"/>
  <c r="W445" i="24"/>
  <c r="V445" i="24"/>
  <c r="R445" i="24"/>
  <c r="S445" i="24" s="1"/>
  <c r="T445" i="24" s="1"/>
  <c r="U445" i="24" s="1"/>
  <c r="Q445" i="24"/>
  <c r="M445" i="24"/>
  <c r="L445" i="24"/>
  <c r="N445" i="24" s="1"/>
  <c r="W444" i="24"/>
  <c r="V444" i="24"/>
  <c r="R444" i="24"/>
  <c r="S444" i="24" s="1"/>
  <c r="T444" i="24" s="1"/>
  <c r="U444" i="24" s="1"/>
  <c r="Q444" i="24"/>
  <c r="M444" i="24"/>
  <c r="L444" i="24"/>
  <c r="W443" i="24"/>
  <c r="V443" i="24"/>
  <c r="R443" i="24"/>
  <c r="S443" i="24" s="1"/>
  <c r="T443" i="24" s="1"/>
  <c r="U443" i="24" s="1"/>
  <c r="Q443" i="24"/>
  <c r="M443" i="24"/>
  <c r="L443" i="24"/>
  <c r="N443" i="24" s="1"/>
  <c r="W442" i="24"/>
  <c r="V442" i="24"/>
  <c r="R442" i="24"/>
  <c r="S442" i="24" s="1"/>
  <c r="T442" i="24" s="1"/>
  <c r="U442" i="24" s="1"/>
  <c r="Q442" i="24"/>
  <c r="M442" i="24"/>
  <c r="L442" i="24"/>
  <c r="N442" i="24" s="1"/>
  <c r="W441" i="24"/>
  <c r="V441" i="24"/>
  <c r="R441" i="24"/>
  <c r="S441" i="24" s="1"/>
  <c r="T441" i="24" s="1"/>
  <c r="U441" i="24" s="1"/>
  <c r="Q441" i="24"/>
  <c r="M441" i="24"/>
  <c r="L441" i="24"/>
  <c r="N441" i="24" s="1"/>
  <c r="W440" i="24"/>
  <c r="V440" i="24"/>
  <c r="R440" i="24"/>
  <c r="S440" i="24" s="1"/>
  <c r="T440" i="24" s="1"/>
  <c r="U440" i="24" s="1"/>
  <c r="Q440" i="24"/>
  <c r="M440" i="24"/>
  <c r="L440" i="24"/>
  <c r="W439" i="24"/>
  <c r="V439" i="24"/>
  <c r="R439" i="24"/>
  <c r="S439" i="24" s="1"/>
  <c r="T439" i="24" s="1"/>
  <c r="U439" i="24" s="1"/>
  <c r="Q439" i="24"/>
  <c r="M439" i="24"/>
  <c r="L439" i="24"/>
  <c r="N439" i="24" s="1"/>
  <c r="W438" i="24"/>
  <c r="V438" i="24"/>
  <c r="R438" i="24"/>
  <c r="S438" i="24" s="1"/>
  <c r="T438" i="24" s="1"/>
  <c r="U438" i="24" s="1"/>
  <c r="Q438" i="24"/>
  <c r="M438" i="24"/>
  <c r="L438" i="24"/>
  <c r="N438" i="24" s="1"/>
  <c r="W437" i="24"/>
  <c r="V437" i="24"/>
  <c r="R437" i="24"/>
  <c r="S437" i="24" s="1"/>
  <c r="T437" i="24" s="1"/>
  <c r="U437" i="24" s="1"/>
  <c r="Q437" i="24"/>
  <c r="N437" i="24"/>
  <c r="M437" i="24"/>
  <c r="L437" i="24"/>
  <c r="W436" i="24"/>
  <c r="V436" i="24"/>
  <c r="R436" i="24"/>
  <c r="S436" i="24" s="1"/>
  <c r="T436" i="24" s="1"/>
  <c r="U436" i="24" s="1"/>
  <c r="Q436" i="24"/>
  <c r="M436" i="24"/>
  <c r="L436" i="24"/>
  <c r="W435" i="24"/>
  <c r="V435" i="24"/>
  <c r="R435" i="24"/>
  <c r="S435" i="24" s="1"/>
  <c r="T435" i="24" s="1"/>
  <c r="U435" i="24" s="1"/>
  <c r="Q435" i="24"/>
  <c r="M435" i="24"/>
  <c r="L435" i="24"/>
  <c r="N435" i="24" s="1"/>
  <c r="W434" i="24"/>
  <c r="V434" i="24"/>
  <c r="R434" i="24"/>
  <c r="S434" i="24" s="1"/>
  <c r="T434" i="24" s="1"/>
  <c r="U434" i="24" s="1"/>
  <c r="Q434" i="24"/>
  <c r="M434" i="24"/>
  <c r="L434" i="24"/>
  <c r="N434" i="24" s="1"/>
  <c r="W433" i="24"/>
  <c r="V433" i="24"/>
  <c r="R433" i="24"/>
  <c r="S433" i="24" s="1"/>
  <c r="T433" i="24" s="1"/>
  <c r="U433" i="24" s="1"/>
  <c r="Q433" i="24"/>
  <c r="M433" i="24"/>
  <c r="L433" i="24"/>
  <c r="N433" i="24" s="1"/>
  <c r="W432" i="24"/>
  <c r="V432" i="24"/>
  <c r="R432" i="24"/>
  <c r="S432" i="24" s="1"/>
  <c r="T432" i="24" s="1"/>
  <c r="U432" i="24" s="1"/>
  <c r="Q432" i="24"/>
  <c r="M432" i="24"/>
  <c r="L432" i="24"/>
  <c r="W431" i="24"/>
  <c r="V431" i="24"/>
  <c r="R431" i="24"/>
  <c r="S431" i="24" s="1"/>
  <c r="T431" i="24" s="1"/>
  <c r="U431" i="24" s="1"/>
  <c r="Q431" i="24"/>
  <c r="M431" i="24"/>
  <c r="L431" i="24"/>
  <c r="N431" i="24" s="1"/>
  <c r="W430" i="24"/>
  <c r="V430" i="24"/>
  <c r="R430" i="24"/>
  <c r="S430" i="24" s="1"/>
  <c r="T430" i="24" s="1"/>
  <c r="U430" i="24" s="1"/>
  <c r="Q430" i="24"/>
  <c r="N430" i="24"/>
  <c r="M430" i="24"/>
  <c r="L430" i="24"/>
  <c r="W429" i="24"/>
  <c r="V429" i="24"/>
  <c r="R429" i="24"/>
  <c r="S429" i="24" s="1"/>
  <c r="T429" i="24" s="1"/>
  <c r="U429" i="24" s="1"/>
  <c r="Q429" i="24"/>
  <c r="M429" i="24"/>
  <c r="L429" i="24"/>
  <c r="N429" i="24" s="1"/>
  <c r="W428" i="24"/>
  <c r="V428" i="24"/>
  <c r="R428" i="24"/>
  <c r="S428" i="24" s="1"/>
  <c r="T428" i="24" s="1"/>
  <c r="U428" i="24" s="1"/>
  <c r="Q428" i="24"/>
  <c r="M428" i="24"/>
  <c r="L428" i="24"/>
  <c r="W427" i="24"/>
  <c r="V427" i="24"/>
  <c r="R427" i="24"/>
  <c r="S427" i="24" s="1"/>
  <c r="T427" i="24" s="1"/>
  <c r="U427" i="24" s="1"/>
  <c r="Q427" i="24"/>
  <c r="M427" i="24"/>
  <c r="L427" i="24"/>
  <c r="N427" i="24" s="1"/>
  <c r="W426" i="24"/>
  <c r="V426" i="24"/>
  <c r="R426" i="24"/>
  <c r="S426" i="24" s="1"/>
  <c r="T426" i="24" s="1"/>
  <c r="U426" i="24" s="1"/>
  <c r="Q426" i="24"/>
  <c r="M426" i="24"/>
  <c r="L426" i="24"/>
  <c r="N426" i="24" s="1"/>
  <c r="W425" i="24"/>
  <c r="V425" i="24"/>
  <c r="R425" i="24"/>
  <c r="S425" i="24" s="1"/>
  <c r="T425" i="24" s="1"/>
  <c r="U425" i="24" s="1"/>
  <c r="Q425" i="24"/>
  <c r="N425" i="24"/>
  <c r="M425" i="24"/>
  <c r="L425" i="24"/>
  <c r="W424" i="24"/>
  <c r="V424" i="24"/>
  <c r="R424" i="24"/>
  <c r="S424" i="24" s="1"/>
  <c r="T424" i="24" s="1"/>
  <c r="U424" i="24" s="1"/>
  <c r="Q424" i="24"/>
  <c r="M424" i="24"/>
  <c r="L424" i="24"/>
  <c r="W423" i="24"/>
  <c r="V423" i="24"/>
  <c r="R423" i="24"/>
  <c r="S423" i="24" s="1"/>
  <c r="T423" i="24" s="1"/>
  <c r="U423" i="24" s="1"/>
  <c r="Q423" i="24"/>
  <c r="M423" i="24"/>
  <c r="L423" i="24"/>
  <c r="N423" i="24" s="1"/>
  <c r="W422" i="24"/>
  <c r="V422" i="24"/>
  <c r="R422" i="24"/>
  <c r="S422" i="24" s="1"/>
  <c r="T422" i="24" s="1"/>
  <c r="U422" i="24" s="1"/>
  <c r="Q422" i="24"/>
  <c r="M422" i="24"/>
  <c r="L422" i="24"/>
  <c r="N422" i="24" s="1"/>
  <c r="W421" i="24"/>
  <c r="V421" i="24"/>
  <c r="R421" i="24"/>
  <c r="S421" i="24" s="1"/>
  <c r="T421" i="24" s="1"/>
  <c r="U421" i="24" s="1"/>
  <c r="Q421" i="24"/>
  <c r="M421" i="24"/>
  <c r="L421" i="24"/>
  <c r="N421" i="24" s="1"/>
  <c r="W420" i="24"/>
  <c r="V420" i="24"/>
  <c r="R420" i="24"/>
  <c r="S420" i="24" s="1"/>
  <c r="T420" i="24" s="1"/>
  <c r="U420" i="24" s="1"/>
  <c r="Q420" i="24"/>
  <c r="M420" i="24"/>
  <c r="L420" i="24"/>
  <c r="W419" i="24"/>
  <c r="V419" i="24"/>
  <c r="R419" i="24"/>
  <c r="S419" i="24" s="1"/>
  <c r="T419" i="24" s="1"/>
  <c r="U419" i="24" s="1"/>
  <c r="Q419" i="24"/>
  <c r="M419" i="24"/>
  <c r="L419" i="24"/>
  <c r="N419" i="24" s="1"/>
  <c r="W418" i="24"/>
  <c r="V418" i="24"/>
  <c r="R418" i="24"/>
  <c r="S418" i="24" s="1"/>
  <c r="T418" i="24" s="1"/>
  <c r="U418" i="24" s="1"/>
  <c r="Q418" i="24"/>
  <c r="M418" i="24"/>
  <c r="L418" i="24"/>
  <c r="N418" i="24" s="1"/>
  <c r="W417" i="24"/>
  <c r="V417" i="24"/>
  <c r="R417" i="24"/>
  <c r="S417" i="24" s="1"/>
  <c r="T417" i="24" s="1"/>
  <c r="U417" i="24" s="1"/>
  <c r="Q417" i="24"/>
  <c r="M417" i="24"/>
  <c r="L417" i="24"/>
  <c r="N417" i="24" s="1"/>
  <c r="W416" i="24"/>
  <c r="V416" i="24"/>
  <c r="R416" i="24"/>
  <c r="S416" i="24" s="1"/>
  <c r="T416" i="24" s="1"/>
  <c r="U416" i="24" s="1"/>
  <c r="Q416" i="24"/>
  <c r="M416" i="24"/>
  <c r="L416" i="24"/>
  <c r="W415" i="24"/>
  <c r="V415" i="24"/>
  <c r="R415" i="24"/>
  <c r="S415" i="24" s="1"/>
  <c r="T415" i="24" s="1"/>
  <c r="U415" i="24" s="1"/>
  <c r="Q415" i="24"/>
  <c r="M415" i="24"/>
  <c r="L415" i="24"/>
  <c r="N415" i="24" s="1"/>
  <c r="W414" i="24"/>
  <c r="V414" i="24"/>
  <c r="R414" i="24"/>
  <c r="S414" i="24" s="1"/>
  <c r="T414" i="24" s="1"/>
  <c r="U414" i="24" s="1"/>
  <c r="Q414" i="24"/>
  <c r="M414" i="24"/>
  <c r="L414" i="24"/>
  <c r="N414" i="24" s="1"/>
  <c r="W413" i="24"/>
  <c r="V413" i="24"/>
  <c r="R413" i="24"/>
  <c r="S413" i="24" s="1"/>
  <c r="T413" i="24" s="1"/>
  <c r="U413" i="24" s="1"/>
  <c r="Q413" i="24"/>
  <c r="M413" i="24"/>
  <c r="L413" i="24"/>
  <c r="N413" i="24" s="1"/>
  <c r="C413" i="24"/>
  <c r="C414" i="24" s="1"/>
  <c r="C415" i="24" s="1"/>
  <c r="C416" i="24" s="1"/>
  <c r="C417" i="24" s="1"/>
  <c r="C418" i="24" s="1"/>
  <c r="C419" i="24" s="1"/>
  <c r="C420" i="24" s="1"/>
  <c r="C421" i="24" s="1"/>
  <c r="C422" i="24" s="1"/>
  <c r="C423" i="24" s="1"/>
  <c r="C424" i="24" s="1"/>
  <c r="C425" i="24" s="1"/>
  <c r="C426" i="24" s="1"/>
  <c r="C427" i="24" s="1"/>
  <c r="C428" i="24" s="1"/>
  <c r="C429" i="24" s="1"/>
  <c r="C430" i="24" s="1"/>
  <c r="C431" i="24" s="1"/>
  <c r="C432" i="24" s="1"/>
  <c r="C433" i="24" s="1"/>
  <c r="C434" i="24" s="1"/>
  <c r="C435" i="24" s="1"/>
  <c r="C436" i="24" s="1"/>
  <c r="C437" i="24" s="1"/>
  <c r="C438" i="24" s="1"/>
  <c r="C439" i="24" s="1"/>
  <c r="C440" i="24" s="1"/>
  <c r="C441" i="24" s="1"/>
  <c r="C442" i="24" s="1"/>
  <c r="C443" i="24" s="1"/>
  <c r="C444" i="24" s="1"/>
  <c r="C445" i="24" s="1"/>
  <c r="C446" i="24" s="1"/>
  <c r="W412" i="24"/>
  <c r="V412" i="24"/>
  <c r="R412" i="24"/>
  <c r="S412" i="24" s="1"/>
  <c r="T412" i="24" s="1"/>
  <c r="U412" i="24" s="1"/>
  <c r="Q412" i="24"/>
  <c r="M412" i="24"/>
  <c r="L412" i="24"/>
  <c r="W411" i="24"/>
  <c r="V411" i="24"/>
  <c r="R411" i="24"/>
  <c r="S411" i="24" s="1"/>
  <c r="T411" i="24" s="1"/>
  <c r="U411" i="24" s="1"/>
  <c r="Q411" i="24"/>
  <c r="M411" i="24"/>
  <c r="L411" i="24"/>
  <c r="N411" i="24" s="1"/>
  <c r="W410" i="24"/>
  <c r="V410" i="24"/>
  <c r="R410" i="24"/>
  <c r="S410" i="24" s="1"/>
  <c r="T410" i="24" s="1"/>
  <c r="U410" i="24" s="1"/>
  <c r="Q410" i="24"/>
  <c r="M410" i="24"/>
  <c r="L410" i="24"/>
  <c r="N410" i="24" s="1"/>
  <c r="W409" i="24"/>
  <c r="V409" i="24"/>
  <c r="R409" i="24"/>
  <c r="S409" i="24" s="1"/>
  <c r="T409" i="24" s="1"/>
  <c r="U409" i="24" s="1"/>
  <c r="Q409" i="24"/>
  <c r="M409" i="24"/>
  <c r="L409" i="24"/>
  <c r="N409" i="24" s="1"/>
  <c r="W408" i="24"/>
  <c r="V408" i="24"/>
  <c r="R408" i="24"/>
  <c r="S408" i="24" s="1"/>
  <c r="T408" i="24" s="1"/>
  <c r="U408" i="24" s="1"/>
  <c r="Q408" i="24"/>
  <c r="M408" i="24"/>
  <c r="L408" i="24"/>
  <c r="W407" i="24"/>
  <c r="V407" i="24"/>
  <c r="R407" i="24"/>
  <c r="S407" i="24" s="1"/>
  <c r="T407" i="24" s="1"/>
  <c r="U407" i="24" s="1"/>
  <c r="Q407" i="24"/>
  <c r="M407" i="24"/>
  <c r="L407" i="24"/>
  <c r="N407" i="24" s="1"/>
  <c r="W406" i="24"/>
  <c r="V406" i="24"/>
  <c r="R406" i="24"/>
  <c r="S406" i="24" s="1"/>
  <c r="T406" i="24" s="1"/>
  <c r="U406" i="24" s="1"/>
  <c r="Q406" i="24"/>
  <c r="M406" i="24"/>
  <c r="L406" i="24"/>
  <c r="N406" i="24" s="1"/>
  <c r="W405" i="24"/>
  <c r="V405" i="24"/>
  <c r="R405" i="24"/>
  <c r="S405" i="24" s="1"/>
  <c r="T405" i="24" s="1"/>
  <c r="U405" i="24" s="1"/>
  <c r="Q405" i="24"/>
  <c r="M405" i="24"/>
  <c r="L405" i="24"/>
  <c r="N405" i="24" s="1"/>
  <c r="W404" i="24"/>
  <c r="V404" i="24"/>
  <c r="S404" i="24"/>
  <c r="T404" i="24" s="1"/>
  <c r="U404" i="24" s="1"/>
  <c r="R404" i="24"/>
  <c r="Q404" i="24"/>
  <c r="M404" i="24"/>
  <c r="L404" i="24"/>
  <c r="W403" i="24"/>
  <c r="V403" i="24"/>
  <c r="R403" i="24"/>
  <c r="S403" i="24" s="1"/>
  <c r="T403" i="24" s="1"/>
  <c r="U403" i="24" s="1"/>
  <c r="Q403" i="24"/>
  <c r="M403" i="24"/>
  <c r="L403" i="24"/>
  <c r="N403" i="24" s="1"/>
  <c r="W402" i="24"/>
  <c r="V402" i="24"/>
  <c r="R402" i="24"/>
  <c r="S402" i="24" s="1"/>
  <c r="T402" i="24" s="1"/>
  <c r="U402" i="24" s="1"/>
  <c r="Q402" i="24"/>
  <c r="M402" i="24"/>
  <c r="L402" i="24"/>
  <c r="N402" i="24" s="1"/>
  <c r="W401" i="24"/>
  <c r="V401" i="24"/>
  <c r="R401" i="24"/>
  <c r="S401" i="24" s="1"/>
  <c r="T401" i="24" s="1"/>
  <c r="U401" i="24" s="1"/>
  <c r="Q401" i="24"/>
  <c r="M401" i="24"/>
  <c r="L401" i="24"/>
  <c r="N401" i="24" s="1"/>
  <c r="W400" i="24"/>
  <c r="V400" i="24"/>
  <c r="R400" i="24"/>
  <c r="S400" i="24" s="1"/>
  <c r="T400" i="24" s="1"/>
  <c r="U400" i="24" s="1"/>
  <c r="Q400" i="24"/>
  <c r="M400" i="24"/>
  <c r="L400" i="24"/>
  <c r="W399" i="24"/>
  <c r="V399" i="24"/>
  <c r="R399" i="24"/>
  <c r="S399" i="24" s="1"/>
  <c r="T399" i="24" s="1"/>
  <c r="U399" i="24" s="1"/>
  <c r="Q399" i="24"/>
  <c r="M399" i="24"/>
  <c r="L399" i="24"/>
  <c r="N399" i="24" s="1"/>
  <c r="W398" i="24"/>
  <c r="V398" i="24"/>
  <c r="R398" i="24"/>
  <c r="S398" i="24" s="1"/>
  <c r="T398" i="24" s="1"/>
  <c r="U398" i="24" s="1"/>
  <c r="Q398" i="24"/>
  <c r="M398" i="24"/>
  <c r="L398" i="24"/>
  <c r="N398" i="24" s="1"/>
  <c r="C398" i="24"/>
  <c r="C399" i="24" s="1"/>
  <c r="C400" i="24" s="1"/>
  <c r="C401" i="24" s="1"/>
  <c r="C402" i="24" s="1"/>
  <c r="C403" i="24" s="1"/>
  <c r="C404" i="24" s="1"/>
  <c r="C405" i="24" s="1"/>
  <c r="C406" i="24" s="1"/>
  <c r="C407" i="24" s="1"/>
  <c r="C408" i="24" s="1"/>
  <c r="C409" i="24" s="1"/>
  <c r="C410" i="24" s="1"/>
  <c r="C411" i="24" s="1"/>
  <c r="C412" i="24" s="1"/>
  <c r="W397" i="24"/>
  <c r="V397" i="24"/>
  <c r="R397" i="24"/>
  <c r="S397" i="24" s="1"/>
  <c r="T397" i="24" s="1"/>
  <c r="U397" i="24" s="1"/>
  <c r="Q397" i="24"/>
  <c r="M397" i="24"/>
  <c r="L397" i="24"/>
  <c r="N397" i="24" s="1"/>
  <c r="W396" i="24"/>
  <c r="V396" i="24"/>
  <c r="R396" i="24"/>
  <c r="S396" i="24" s="1"/>
  <c r="T396" i="24" s="1"/>
  <c r="U396" i="24" s="1"/>
  <c r="Q396" i="24"/>
  <c r="M396" i="24"/>
  <c r="L396" i="24"/>
  <c r="W395" i="24"/>
  <c r="V395" i="24"/>
  <c r="R395" i="24"/>
  <c r="S395" i="24" s="1"/>
  <c r="T395" i="24" s="1"/>
  <c r="U395" i="24" s="1"/>
  <c r="Q395" i="24"/>
  <c r="M395" i="24"/>
  <c r="L395" i="24"/>
  <c r="N395" i="24" s="1"/>
  <c r="W394" i="24"/>
  <c r="V394" i="24"/>
  <c r="R394" i="24"/>
  <c r="S394" i="24" s="1"/>
  <c r="T394" i="24" s="1"/>
  <c r="U394" i="24" s="1"/>
  <c r="Q394" i="24"/>
  <c r="M394" i="24"/>
  <c r="L394" i="24"/>
  <c r="N394" i="24" s="1"/>
  <c r="W393" i="24"/>
  <c r="V393" i="24"/>
  <c r="R393" i="24"/>
  <c r="S393" i="24" s="1"/>
  <c r="T393" i="24" s="1"/>
  <c r="U393" i="24" s="1"/>
  <c r="Q393" i="24"/>
  <c r="M393" i="24"/>
  <c r="L393" i="24"/>
  <c r="N393" i="24" s="1"/>
  <c r="W392" i="24"/>
  <c r="V392" i="24"/>
  <c r="R392" i="24"/>
  <c r="S392" i="24" s="1"/>
  <c r="T392" i="24" s="1"/>
  <c r="U392" i="24" s="1"/>
  <c r="Q392" i="24"/>
  <c r="M392" i="24"/>
  <c r="L392" i="24"/>
  <c r="N392" i="24" s="1"/>
  <c r="W391" i="24"/>
  <c r="V391" i="24"/>
  <c r="R391" i="24"/>
  <c r="S391" i="24" s="1"/>
  <c r="T391" i="24" s="1"/>
  <c r="U391" i="24" s="1"/>
  <c r="Q391" i="24"/>
  <c r="M391" i="24"/>
  <c r="L391" i="24"/>
  <c r="N391" i="24" s="1"/>
  <c r="W390" i="24"/>
  <c r="V390" i="24"/>
  <c r="R390" i="24"/>
  <c r="S390" i="24" s="1"/>
  <c r="T390" i="24" s="1"/>
  <c r="U390" i="24" s="1"/>
  <c r="Q390" i="24"/>
  <c r="M390" i="24"/>
  <c r="L390" i="24"/>
  <c r="N390" i="24" s="1"/>
  <c r="W389" i="24"/>
  <c r="V389" i="24"/>
  <c r="R389" i="24"/>
  <c r="S389" i="24" s="1"/>
  <c r="T389" i="24" s="1"/>
  <c r="U389" i="24" s="1"/>
  <c r="Q389" i="24"/>
  <c r="M389" i="24"/>
  <c r="L389" i="24"/>
  <c r="N389" i="24" s="1"/>
  <c r="W388" i="24"/>
  <c r="V388" i="24"/>
  <c r="R388" i="24"/>
  <c r="S388" i="24" s="1"/>
  <c r="T388" i="24" s="1"/>
  <c r="U388" i="24" s="1"/>
  <c r="Q388" i="24"/>
  <c r="M388" i="24"/>
  <c r="L388" i="24"/>
  <c r="W387" i="24"/>
  <c r="V387" i="24"/>
  <c r="R387" i="24"/>
  <c r="S387" i="24" s="1"/>
  <c r="T387" i="24" s="1"/>
  <c r="U387" i="24" s="1"/>
  <c r="Q387" i="24"/>
  <c r="M387" i="24"/>
  <c r="L387" i="24"/>
  <c r="N387" i="24" s="1"/>
  <c r="W386" i="24"/>
  <c r="V386" i="24"/>
  <c r="R386" i="24"/>
  <c r="S386" i="24" s="1"/>
  <c r="T386" i="24" s="1"/>
  <c r="U386" i="24" s="1"/>
  <c r="Q386" i="24"/>
  <c r="N386" i="24"/>
  <c r="M386" i="24"/>
  <c r="L386" i="24"/>
  <c r="W385" i="24"/>
  <c r="V385" i="24"/>
  <c r="R385" i="24"/>
  <c r="S385" i="24" s="1"/>
  <c r="T385" i="24" s="1"/>
  <c r="U385" i="24" s="1"/>
  <c r="Q385" i="24"/>
  <c r="N385" i="24"/>
  <c r="M385" i="24"/>
  <c r="L385" i="24"/>
  <c r="W384" i="24"/>
  <c r="V384" i="24"/>
  <c r="R384" i="24"/>
  <c r="S384" i="24" s="1"/>
  <c r="T384" i="24" s="1"/>
  <c r="U384" i="24" s="1"/>
  <c r="Q384" i="24"/>
  <c r="M384" i="24"/>
  <c r="L384" i="24"/>
  <c r="N384" i="24" s="1"/>
  <c r="W383" i="24"/>
  <c r="V383" i="24"/>
  <c r="R383" i="24"/>
  <c r="S383" i="24" s="1"/>
  <c r="T383" i="24" s="1"/>
  <c r="U383" i="24" s="1"/>
  <c r="Q383" i="24"/>
  <c r="M383" i="24"/>
  <c r="L383" i="24"/>
  <c r="N383" i="24" s="1"/>
  <c r="W382" i="24"/>
  <c r="V382" i="24"/>
  <c r="R382" i="24"/>
  <c r="S382" i="24" s="1"/>
  <c r="T382" i="24" s="1"/>
  <c r="U382" i="24" s="1"/>
  <c r="Q382" i="24"/>
  <c r="M382" i="24"/>
  <c r="L382" i="24"/>
  <c r="N382" i="24" s="1"/>
  <c r="W381" i="24"/>
  <c r="V381" i="24"/>
  <c r="R381" i="24"/>
  <c r="S381" i="24" s="1"/>
  <c r="T381" i="24" s="1"/>
  <c r="U381" i="24" s="1"/>
  <c r="Q381" i="24"/>
  <c r="M381" i="24"/>
  <c r="L381" i="24"/>
  <c r="N381" i="24" s="1"/>
  <c r="W380" i="24"/>
  <c r="V380" i="24"/>
  <c r="R380" i="24"/>
  <c r="S380" i="24" s="1"/>
  <c r="T380" i="24" s="1"/>
  <c r="U380" i="24" s="1"/>
  <c r="Q380" i="24"/>
  <c r="M380" i="24"/>
  <c r="L380" i="24"/>
  <c r="N380" i="24" s="1"/>
  <c r="W379" i="24"/>
  <c r="V379" i="24"/>
  <c r="R379" i="24"/>
  <c r="S379" i="24" s="1"/>
  <c r="T379" i="24" s="1"/>
  <c r="U379" i="24" s="1"/>
  <c r="Q379" i="24"/>
  <c r="M379" i="24"/>
  <c r="L379" i="24"/>
  <c r="N379" i="24" s="1"/>
  <c r="W378" i="24"/>
  <c r="V378" i="24"/>
  <c r="R378" i="24"/>
  <c r="S378" i="24" s="1"/>
  <c r="T378" i="24" s="1"/>
  <c r="U378" i="24" s="1"/>
  <c r="Q378" i="24"/>
  <c r="M378" i="24"/>
  <c r="L378" i="24"/>
  <c r="N378" i="24" s="1"/>
  <c r="W377" i="24"/>
  <c r="V377" i="24"/>
  <c r="R377" i="24"/>
  <c r="S377" i="24" s="1"/>
  <c r="T377" i="24" s="1"/>
  <c r="U377" i="24" s="1"/>
  <c r="Q377" i="24"/>
  <c r="M377" i="24"/>
  <c r="L377" i="24"/>
  <c r="N377" i="24" s="1"/>
  <c r="C377" i="24"/>
  <c r="C378" i="24" s="1"/>
  <c r="C379" i="24" s="1"/>
  <c r="C380" i="24" s="1"/>
  <c r="C381" i="24" s="1"/>
  <c r="C382" i="24" s="1"/>
  <c r="C383" i="24" s="1"/>
  <c r="C384" i="24" s="1"/>
  <c r="C385" i="24" s="1"/>
  <c r="C386" i="24" s="1"/>
  <c r="C387" i="24" s="1"/>
  <c r="C388" i="24" s="1"/>
  <c r="C389" i="24" s="1"/>
  <c r="C390" i="24" s="1"/>
  <c r="C391" i="24" s="1"/>
  <c r="C392" i="24" s="1"/>
  <c r="C393" i="24" s="1"/>
  <c r="C394" i="24" s="1"/>
  <c r="C395" i="24" s="1"/>
  <c r="C396" i="24" s="1"/>
  <c r="C397" i="24" s="1"/>
  <c r="W376" i="24"/>
  <c r="V376" i="24"/>
  <c r="R376" i="24"/>
  <c r="S376" i="24" s="1"/>
  <c r="T376" i="24" s="1"/>
  <c r="U376" i="24" s="1"/>
  <c r="Q376" i="24"/>
  <c r="M376" i="24"/>
  <c r="L376" i="24"/>
  <c r="N376" i="24" s="1"/>
  <c r="W375" i="24"/>
  <c r="V375" i="24"/>
  <c r="R375" i="24"/>
  <c r="S375" i="24" s="1"/>
  <c r="T375" i="24" s="1"/>
  <c r="U375" i="24" s="1"/>
  <c r="Q375" i="24"/>
  <c r="M375" i="24"/>
  <c r="L375" i="24"/>
  <c r="N375" i="24" s="1"/>
  <c r="W374" i="24"/>
  <c r="V374" i="24"/>
  <c r="R374" i="24"/>
  <c r="S374" i="24" s="1"/>
  <c r="T374" i="24" s="1"/>
  <c r="U374" i="24" s="1"/>
  <c r="Q374" i="24"/>
  <c r="M374" i="24"/>
  <c r="L374" i="24"/>
  <c r="N374" i="24" s="1"/>
  <c r="W373" i="24"/>
  <c r="V373" i="24"/>
  <c r="R373" i="24"/>
  <c r="S373" i="24" s="1"/>
  <c r="T373" i="24" s="1"/>
  <c r="U373" i="24" s="1"/>
  <c r="Q373" i="24"/>
  <c r="M373" i="24"/>
  <c r="L373" i="24"/>
  <c r="N373" i="24" s="1"/>
  <c r="W372" i="24"/>
  <c r="V372" i="24"/>
  <c r="R372" i="24"/>
  <c r="S372" i="24" s="1"/>
  <c r="T372" i="24" s="1"/>
  <c r="U372" i="24" s="1"/>
  <c r="Q372" i="24"/>
  <c r="M372" i="24"/>
  <c r="L372" i="24"/>
  <c r="W371" i="24"/>
  <c r="V371" i="24"/>
  <c r="R371" i="24"/>
  <c r="S371" i="24" s="1"/>
  <c r="T371" i="24" s="1"/>
  <c r="U371" i="24" s="1"/>
  <c r="Q371" i="24"/>
  <c r="M371" i="24"/>
  <c r="L371" i="24"/>
  <c r="N371" i="24" s="1"/>
  <c r="W370" i="24"/>
  <c r="V370" i="24"/>
  <c r="R370" i="24"/>
  <c r="S370" i="24" s="1"/>
  <c r="T370" i="24" s="1"/>
  <c r="U370" i="24" s="1"/>
  <c r="Q370" i="24"/>
  <c r="M370" i="24"/>
  <c r="L370" i="24"/>
  <c r="N370" i="24" s="1"/>
  <c r="W369" i="24"/>
  <c r="V369" i="24"/>
  <c r="R369" i="24"/>
  <c r="S369" i="24" s="1"/>
  <c r="T369" i="24" s="1"/>
  <c r="U369" i="24" s="1"/>
  <c r="Q369" i="24"/>
  <c r="M369" i="24"/>
  <c r="L369" i="24"/>
  <c r="N369" i="24" s="1"/>
  <c r="W368" i="24"/>
  <c r="V368" i="24"/>
  <c r="R368" i="24"/>
  <c r="S368" i="24" s="1"/>
  <c r="T368" i="24" s="1"/>
  <c r="U368" i="24" s="1"/>
  <c r="Q368" i="24"/>
  <c r="M368" i="24"/>
  <c r="L368" i="24"/>
  <c r="W367" i="24"/>
  <c r="V367" i="24"/>
  <c r="R367" i="24"/>
  <c r="S367" i="24" s="1"/>
  <c r="T367" i="24" s="1"/>
  <c r="U367" i="24" s="1"/>
  <c r="Q367" i="24"/>
  <c r="M367" i="24"/>
  <c r="L367" i="24"/>
  <c r="N367" i="24" s="1"/>
  <c r="W366" i="24"/>
  <c r="V366" i="24"/>
  <c r="R366" i="24"/>
  <c r="S366" i="24" s="1"/>
  <c r="T366" i="24" s="1"/>
  <c r="U366" i="24" s="1"/>
  <c r="Q366" i="24"/>
  <c r="M366" i="24"/>
  <c r="L366" i="24"/>
  <c r="N366" i="24" s="1"/>
  <c r="W365" i="24"/>
  <c r="V365" i="24"/>
  <c r="R365" i="24"/>
  <c r="S365" i="24" s="1"/>
  <c r="T365" i="24" s="1"/>
  <c r="U365" i="24" s="1"/>
  <c r="Q365" i="24"/>
  <c r="M365" i="24"/>
  <c r="L365" i="24"/>
  <c r="N365" i="24" s="1"/>
  <c r="W364" i="24"/>
  <c r="V364" i="24"/>
  <c r="R364" i="24"/>
  <c r="S364" i="24" s="1"/>
  <c r="T364" i="24" s="1"/>
  <c r="U364" i="24" s="1"/>
  <c r="Q364" i="24"/>
  <c r="M364" i="24"/>
  <c r="L364" i="24"/>
  <c r="W363" i="24"/>
  <c r="V363" i="24"/>
  <c r="R363" i="24"/>
  <c r="S363" i="24" s="1"/>
  <c r="T363" i="24" s="1"/>
  <c r="U363" i="24" s="1"/>
  <c r="Q363" i="24"/>
  <c r="M363" i="24"/>
  <c r="L363" i="24"/>
  <c r="N363" i="24" s="1"/>
  <c r="W362" i="24"/>
  <c r="V362" i="24"/>
  <c r="R362" i="24"/>
  <c r="S362" i="24" s="1"/>
  <c r="T362" i="24" s="1"/>
  <c r="U362" i="24" s="1"/>
  <c r="Q362" i="24"/>
  <c r="M362" i="24"/>
  <c r="L362" i="24"/>
  <c r="N362" i="24" s="1"/>
  <c r="W361" i="24"/>
  <c r="V361" i="24"/>
  <c r="R361" i="24"/>
  <c r="S361" i="24" s="1"/>
  <c r="T361" i="24" s="1"/>
  <c r="U361" i="24" s="1"/>
  <c r="Q361" i="24"/>
  <c r="M361" i="24"/>
  <c r="L361" i="24"/>
  <c r="N361" i="24" s="1"/>
  <c r="W360" i="24"/>
  <c r="V360" i="24"/>
  <c r="S360" i="24"/>
  <c r="T360" i="24" s="1"/>
  <c r="U360" i="24" s="1"/>
  <c r="R360" i="24"/>
  <c r="Q360" i="24"/>
  <c r="M360" i="24"/>
  <c r="L360" i="24"/>
  <c r="N360" i="24" s="1"/>
  <c r="W359" i="24"/>
  <c r="V359" i="24"/>
  <c r="R359" i="24"/>
  <c r="S359" i="24" s="1"/>
  <c r="T359" i="24" s="1"/>
  <c r="U359" i="24" s="1"/>
  <c r="Q359" i="24"/>
  <c r="M359" i="24"/>
  <c r="L359" i="24"/>
  <c r="N359" i="24" s="1"/>
  <c r="C359" i="24"/>
  <c r="C360" i="24" s="1"/>
  <c r="C361" i="24" s="1"/>
  <c r="C362" i="24" s="1"/>
  <c r="C363" i="24" s="1"/>
  <c r="C364" i="24" s="1"/>
  <c r="C365" i="24" s="1"/>
  <c r="C366" i="24" s="1"/>
  <c r="C367" i="24" s="1"/>
  <c r="C368" i="24" s="1"/>
  <c r="C369" i="24" s="1"/>
  <c r="C370" i="24" s="1"/>
  <c r="C371" i="24" s="1"/>
  <c r="C372" i="24" s="1"/>
  <c r="C373" i="24" s="1"/>
  <c r="C374" i="24" s="1"/>
  <c r="C375" i="24" s="1"/>
  <c r="C376" i="24" s="1"/>
  <c r="W358" i="24"/>
  <c r="V358" i="24"/>
  <c r="R358" i="24"/>
  <c r="S358" i="24" s="1"/>
  <c r="T358" i="24" s="1"/>
  <c r="U358" i="24" s="1"/>
  <c r="Q358" i="24"/>
  <c r="M358" i="24"/>
  <c r="L358" i="24"/>
  <c r="N358" i="24" s="1"/>
  <c r="C358" i="24"/>
  <c r="W357" i="24"/>
  <c r="V357" i="24"/>
  <c r="R357" i="24"/>
  <c r="S357" i="24" s="1"/>
  <c r="T357" i="24" s="1"/>
  <c r="U357" i="24" s="1"/>
  <c r="Q357" i="24"/>
  <c r="N357" i="24"/>
  <c r="M357" i="24"/>
  <c r="W356" i="24"/>
  <c r="V356" i="24"/>
  <c r="R356" i="24"/>
  <c r="S356" i="24" s="1"/>
  <c r="T356" i="24" s="1"/>
  <c r="U356" i="24" s="1"/>
  <c r="Q356" i="24"/>
  <c r="N356" i="24"/>
  <c r="M356" i="24"/>
  <c r="W355" i="24"/>
  <c r="V355" i="24"/>
  <c r="R355" i="24"/>
  <c r="S355" i="24" s="1"/>
  <c r="T355" i="24" s="1"/>
  <c r="U355" i="24" s="1"/>
  <c r="Q355" i="24"/>
  <c r="N355" i="24"/>
  <c r="M355" i="24"/>
  <c r="W354" i="24"/>
  <c r="V354" i="24"/>
  <c r="R354" i="24"/>
  <c r="S354" i="24" s="1"/>
  <c r="T354" i="24" s="1"/>
  <c r="U354" i="24" s="1"/>
  <c r="Q354" i="24"/>
  <c r="N354" i="24"/>
  <c r="M354" i="24"/>
  <c r="W353" i="24"/>
  <c r="V353" i="24"/>
  <c r="R353" i="24"/>
  <c r="S353" i="24" s="1"/>
  <c r="T353" i="24" s="1"/>
  <c r="U353" i="24" s="1"/>
  <c r="Q353" i="24"/>
  <c r="N353" i="24"/>
  <c r="M353" i="24"/>
  <c r="W352" i="24"/>
  <c r="V352" i="24"/>
  <c r="R352" i="24"/>
  <c r="S352" i="24" s="1"/>
  <c r="T352" i="24" s="1"/>
  <c r="U352" i="24" s="1"/>
  <c r="Q352" i="24"/>
  <c r="N352" i="24"/>
  <c r="M352" i="24"/>
  <c r="W351" i="24"/>
  <c r="V351" i="24"/>
  <c r="R351" i="24"/>
  <c r="S351" i="24" s="1"/>
  <c r="T351" i="24" s="1"/>
  <c r="U351" i="24" s="1"/>
  <c r="Q351" i="24"/>
  <c r="N351" i="24"/>
  <c r="M351" i="24"/>
  <c r="C351" i="24"/>
  <c r="C352" i="24" s="1"/>
  <c r="C353" i="24" s="1"/>
  <c r="C354" i="24" s="1"/>
  <c r="C355" i="24" s="1"/>
  <c r="C356" i="24" s="1"/>
  <c r="C357" i="24" s="1"/>
  <c r="W350" i="24"/>
  <c r="V350" i="24"/>
  <c r="R350" i="24"/>
  <c r="S350" i="24" s="1"/>
  <c r="T350" i="24" s="1"/>
  <c r="U350" i="24" s="1"/>
  <c r="Q350" i="24"/>
  <c r="N350" i="24"/>
  <c r="M350" i="24"/>
  <c r="W349" i="24"/>
  <c r="V349" i="24"/>
  <c r="R349" i="24"/>
  <c r="S349" i="24" s="1"/>
  <c r="T349" i="24" s="1"/>
  <c r="U349" i="24" s="1"/>
  <c r="Q349" i="24"/>
  <c r="N349" i="24"/>
  <c r="M349" i="24"/>
  <c r="W348" i="24"/>
  <c r="V348" i="24"/>
  <c r="R348" i="24"/>
  <c r="S348" i="24" s="1"/>
  <c r="T348" i="24" s="1"/>
  <c r="U348" i="24" s="1"/>
  <c r="Q348" i="24"/>
  <c r="N348" i="24"/>
  <c r="M348" i="24"/>
  <c r="W347" i="24"/>
  <c r="V347" i="24"/>
  <c r="R347" i="24"/>
  <c r="S347" i="24" s="1"/>
  <c r="T347" i="24" s="1"/>
  <c r="U347" i="24" s="1"/>
  <c r="Q347" i="24"/>
  <c r="N347" i="24"/>
  <c r="M347" i="24"/>
  <c r="W346" i="24"/>
  <c r="V346" i="24"/>
  <c r="R346" i="24"/>
  <c r="S346" i="24" s="1"/>
  <c r="T346" i="24" s="1"/>
  <c r="U346" i="24" s="1"/>
  <c r="Q346" i="24"/>
  <c r="N346" i="24"/>
  <c r="M346" i="24"/>
  <c r="W345" i="24"/>
  <c r="V345" i="24"/>
  <c r="R345" i="24"/>
  <c r="S345" i="24" s="1"/>
  <c r="T345" i="24" s="1"/>
  <c r="U345" i="24" s="1"/>
  <c r="Q345" i="24"/>
  <c r="N345" i="24"/>
  <c r="M345" i="24"/>
  <c r="W344" i="24"/>
  <c r="V344" i="24"/>
  <c r="R344" i="24"/>
  <c r="S344" i="24" s="1"/>
  <c r="T344" i="24" s="1"/>
  <c r="U344" i="24" s="1"/>
  <c r="Q344" i="24"/>
  <c r="N344" i="24"/>
  <c r="M344" i="24"/>
  <c r="W343" i="24"/>
  <c r="V343" i="24"/>
  <c r="R343" i="24"/>
  <c r="S343" i="24" s="1"/>
  <c r="T343" i="24" s="1"/>
  <c r="U343" i="24" s="1"/>
  <c r="Q343" i="24"/>
  <c r="N343" i="24"/>
  <c r="M343" i="24"/>
  <c r="W342" i="24"/>
  <c r="V342" i="24"/>
  <c r="R342" i="24"/>
  <c r="S342" i="24" s="1"/>
  <c r="T342" i="24" s="1"/>
  <c r="U342" i="24" s="1"/>
  <c r="Q342" i="24"/>
  <c r="N342" i="24"/>
  <c r="M342" i="24"/>
  <c r="W341" i="24"/>
  <c r="V341" i="24"/>
  <c r="R341" i="24"/>
  <c r="S341" i="24" s="1"/>
  <c r="T341" i="24" s="1"/>
  <c r="U341" i="24" s="1"/>
  <c r="Q341" i="24"/>
  <c r="N341" i="24"/>
  <c r="M341" i="24"/>
  <c r="W340" i="24"/>
  <c r="V340" i="24"/>
  <c r="R340" i="24"/>
  <c r="S340" i="24" s="1"/>
  <c r="T340" i="24" s="1"/>
  <c r="U340" i="24" s="1"/>
  <c r="Q340" i="24"/>
  <c r="N340" i="24"/>
  <c r="M340" i="24"/>
  <c r="W339" i="24"/>
  <c r="V339" i="24"/>
  <c r="R339" i="24"/>
  <c r="S339" i="24" s="1"/>
  <c r="T339" i="24" s="1"/>
  <c r="U339" i="24" s="1"/>
  <c r="Q339" i="24"/>
  <c r="N339" i="24"/>
  <c r="M339" i="24"/>
  <c r="W338" i="24"/>
  <c r="V338" i="24"/>
  <c r="R338" i="24"/>
  <c r="S338" i="24" s="1"/>
  <c r="T338" i="24" s="1"/>
  <c r="U338" i="24" s="1"/>
  <c r="Q338" i="24"/>
  <c r="N338" i="24"/>
  <c r="M338" i="24"/>
  <c r="W337" i="24"/>
  <c r="V337" i="24"/>
  <c r="R337" i="24"/>
  <c r="S337" i="24" s="1"/>
  <c r="T337" i="24" s="1"/>
  <c r="U337" i="24" s="1"/>
  <c r="Q337" i="24"/>
  <c r="N337" i="24"/>
  <c r="M337" i="24"/>
  <c r="W336" i="24"/>
  <c r="V336" i="24"/>
  <c r="R336" i="24"/>
  <c r="S336" i="24" s="1"/>
  <c r="T336" i="24" s="1"/>
  <c r="U336" i="24" s="1"/>
  <c r="Q336" i="24"/>
  <c r="N336" i="24"/>
  <c r="M336" i="24"/>
  <c r="W335" i="24"/>
  <c r="V335" i="24"/>
  <c r="R335" i="24"/>
  <c r="S335" i="24" s="1"/>
  <c r="T335" i="24" s="1"/>
  <c r="U335" i="24" s="1"/>
  <c r="Q335" i="24"/>
  <c r="N335" i="24"/>
  <c r="M335" i="24"/>
  <c r="W334" i="24"/>
  <c r="V334" i="24"/>
  <c r="R334" i="24"/>
  <c r="S334" i="24" s="1"/>
  <c r="T334" i="24" s="1"/>
  <c r="U334" i="24" s="1"/>
  <c r="Q334" i="24"/>
  <c r="N334" i="24"/>
  <c r="M334" i="24"/>
  <c r="W333" i="24"/>
  <c r="V333" i="24"/>
  <c r="R333" i="24"/>
  <c r="S333" i="24" s="1"/>
  <c r="T333" i="24" s="1"/>
  <c r="U333" i="24" s="1"/>
  <c r="Q333" i="24"/>
  <c r="N333" i="24"/>
  <c r="M333" i="24"/>
  <c r="W332" i="24"/>
  <c r="V332" i="24"/>
  <c r="R332" i="24"/>
  <c r="S332" i="24" s="1"/>
  <c r="T332" i="24" s="1"/>
  <c r="U332" i="24" s="1"/>
  <c r="Q332" i="24"/>
  <c r="N332" i="24"/>
  <c r="M332" i="24"/>
  <c r="W331" i="24"/>
  <c r="V331" i="24"/>
  <c r="R331" i="24"/>
  <c r="S331" i="24" s="1"/>
  <c r="T331" i="24" s="1"/>
  <c r="U331" i="24" s="1"/>
  <c r="Q331" i="24"/>
  <c r="N331" i="24"/>
  <c r="M331" i="24"/>
  <c r="W330" i="24"/>
  <c r="V330" i="24"/>
  <c r="R330" i="24"/>
  <c r="S330" i="24" s="1"/>
  <c r="T330" i="24" s="1"/>
  <c r="U330" i="24" s="1"/>
  <c r="Q330" i="24"/>
  <c r="N330" i="24"/>
  <c r="M330" i="24"/>
  <c r="W329" i="24"/>
  <c r="V329" i="24"/>
  <c r="R329" i="24"/>
  <c r="S329" i="24" s="1"/>
  <c r="T329" i="24" s="1"/>
  <c r="U329" i="24" s="1"/>
  <c r="Q329" i="24"/>
  <c r="N329" i="24"/>
  <c r="M329" i="24"/>
  <c r="W328" i="24"/>
  <c r="V328" i="24"/>
  <c r="R328" i="24"/>
  <c r="S328" i="24" s="1"/>
  <c r="T328" i="24" s="1"/>
  <c r="U328" i="24" s="1"/>
  <c r="Q328" i="24"/>
  <c r="N328" i="24"/>
  <c r="M328" i="24"/>
  <c r="W327" i="24"/>
  <c r="V327" i="24"/>
  <c r="R327" i="24"/>
  <c r="S327" i="24" s="1"/>
  <c r="T327" i="24" s="1"/>
  <c r="U327" i="24" s="1"/>
  <c r="Q327" i="24"/>
  <c r="N327" i="24"/>
  <c r="M327" i="24"/>
  <c r="W326" i="24"/>
  <c r="V326" i="24"/>
  <c r="R326" i="24"/>
  <c r="S326" i="24" s="1"/>
  <c r="T326" i="24" s="1"/>
  <c r="U326" i="24" s="1"/>
  <c r="Q326" i="24"/>
  <c r="N326" i="24"/>
  <c r="M326" i="24"/>
  <c r="W325" i="24"/>
  <c r="V325" i="24"/>
  <c r="R325" i="24"/>
  <c r="S325" i="24" s="1"/>
  <c r="T325" i="24" s="1"/>
  <c r="U325" i="24" s="1"/>
  <c r="Q325" i="24"/>
  <c r="N325" i="24"/>
  <c r="M325" i="24"/>
  <c r="W324" i="24"/>
  <c r="V324" i="24"/>
  <c r="R324" i="24"/>
  <c r="S324" i="24" s="1"/>
  <c r="T324" i="24" s="1"/>
  <c r="U324" i="24" s="1"/>
  <c r="Q324" i="24"/>
  <c r="N324" i="24"/>
  <c r="M324" i="24"/>
  <c r="W323" i="24"/>
  <c r="V323" i="24"/>
  <c r="R323" i="24"/>
  <c r="S323" i="24" s="1"/>
  <c r="T323" i="24" s="1"/>
  <c r="U323" i="24" s="1"/>
  <c r="Q323" i="24"/>
  <c r="N323" i="24"/>
  <c r="M323" i="24"/>
  <c r="W322" i="24"/>
  <c r="V322" i="24"/>
  <c r="R322" i="24"/>
  <c r="S322" i="24" s="1"/>
  <c r="T322" i="24" s="1"/>
  <c r="U322" i="24" s="1"/>
  <c r="Q322" i="24"/>
  <c r="N322" i="24"/>
  <c r="M322" i="24"/>
  <c r="W321" i="24"/>
  <c r="V321" i="24"/>
  <c r="R321" i="24"/>
  <c r="S321" i="24" s="1"/>
  <c r="T321" i="24" s="1"/>
  <c r="U321" i="24" s="1"/>
  <c r="Q321" i="24"/>
  <c r="N321" i="24"/>
  <c r="M321" i="24"/>
  <c r="C321" i="24"/>
  <c r="C322" i="24" s="1"/>
  <c r="C323" i="24" s="1"/>
  <c r="C324" i="24" s="1"/>
  <c r="C325" i="24" s="1"/>
  <c r="C326" i="24" s="1"/>
  <c r="C327" i="24" s="1"/>
  <c r="C328" i="24" s="1"/>
  <c r="C329" i="24" s="1"/>
  <c r="C330" i="24" s="1"/>
  <c r="C331" i="24" s="1"/>
  <c r="C332" i="24" s="1"/>
  <c r="C333" i="24" s="1"/>
  <c r="C334" i="24" s="1"/>
  <c r="C335" i="24" s="1"/>
  <c r="C336" i="24" s="1"/>
  <c r="C337" i="24" s="1"/>
  <c r="C338" i="24" s="1"/>
  <c r="C339" i="24" s="1"/>
  <c r="C340" i="24" s="1"/>
  <c r="C341" i="24" s="1"/>
  <c r="C342" i="24" s="1"/>
  <c r="C343" i="24" s="1"/>
  <c r="C344" i="24" s="1"/>
  <c r="C345" i="24" s="1"/>
  <c r="C346" i="24" s="1"/>
  <c r="C347" i="24" s="1"/>
  <c r="C348" i="24" s="1"/>
  <c r="C349" i="24" s="1"/>
  <c r="C350" i="24" s="1"/>
  <c r="W320" i="24"/>
  <c r="V320" i="24"/>
  <c r="R320" i="24"/>
  <c r="S320" i="24" s="1"/>
  <c r="T320" i="24" s="1"/>
  <c r="U320" i="24" s="1"/>
  <c r="Q320" i="24"/>
  <c r="N320" i="24"/>
  <c r="M320" i="24"/>
  <c r="W319" i="24"/>
  <c r="V319" i="24"/>
  <c r="R319" i="24"/>
  <c r="S319" i="24" s="1"/>
  <c r="T319" i="24" s="1"/>
  <c r="U319" i="24" s="1"/>
  <c r="Q319" i="24"/>
  <c r="N319" i="24"/>
  <c r="M319" i="24"/>
  <c r="W318" i="24"/>
  <c r="V318" i="24"/>
  <c r="R318" i="24"/>
  <c r="S318" i="24" s="1"/>
  <c r="T318" i="24" s="1"/>
  <c r="U318" i="24" s="1"/>
  <c r="Q318" i="24"/>
  <c r="N318" i="24"/>
  <c r="M318" i="24"/>
  <c r="W317" i="24"/>
  <c r="V317" i="24"/>
  <c r="R317" i="24"/>
  <c r="S317" i="24" s="1"/>
  <c r="T317" i="24" s="1"/>
  <c r="U317" i="24" s="1"/>
  <c r="Q317" i="24"/>
  <c r="N317" i="24"/>
  <c r="M317" i="24"/>
  <c r="W316" i="24"/>
  <c r="V316" i="24"/>
  <c r="R316" i="24"/>
  <c r="S316" i="24" s="1"/>
  <c r="T316" i="24" s="1"/>
  <c r="U316" i="24" s="1"/>
  <c r="Q316" i="24"/>
  <c r="N316" i="24"/>
  <c r="M316" i="24"/>
  <c r="W315" i="24"/>
  <c r="V315" i="24"/>
  <c r="R315" i="24"/>
  <c r="S315" i="24" s="1"/>
  <c r="T315" i="24" s="1"/>
  <c r="U315" i="24" s="1"/>
  <c r="Q315" i="24"/>
  <c r="N315" i="24"/>
  <c r="M315" i="24"/>
  <c r="W314" i="24"/>
  <c r="V314" i="24"/>
  <c r="R314" i="24"/>
  <c r="S314" i="24" s="1"/>
  <c r="T314" i="24" s="1"/>
  <c r="U314" i="24" s="1"/>
  <c r="Q314" i="24"/>
  <c r="N314" i="24"/>
  <c r="M314" i="24"/>
  <c r="W313" i="24"/>
  <c r="V313" i="24"/>
  <c r="R313" i="24"/>
  <c r="S313" i="24" s="1"/>
  <c r="T313" i="24" s="1"/>
  <c r="U313" i="24" s="1"/>
  <c r="Q313" i="24"/>
  <c r="N313" i="24"/>
  <c r="M313" i="24"/>
  <c r="W312" i="24"/>
  <c r="V312" i="24"/>
  <c r="R312" i="24"/>
  <c r="S312" i="24" s="1"/>
  <c r="T312" i="24" s="1"/>
  <c r="U312" i="24" s="1"/>
  <c r="Q312" i="24"/>
  <c r="N312" i="24"/>
  <c r="M312" i="24"/>
  <c r="W311" i="24"/>
  <c r="V311" i="24"/>
  <c r="R311" i="24"/>
  <c r="S311" i="24" s="1"/>
  <c r="T311" i="24" s="1"/>
  <c r="U311" i="24" s="1"/>
  <c r="Q311" i="24"/>
  <c r="N311" i="24"/>
  <c r="M311" i="24"/>
  <c r="W310" i="24"/>
  <c r="V310" i="24"/>
  <c r="R310" i="24"/>
  <c r="S310" i="24" s="1"/>
  <c r="T310" i="24" s="1"/>
  <c r="U310" i="24" s="1"/>
  <c r="Q310" i="24"/>
  <c r="N310" i="24"/>
  <c r="M310" i="24"/>
  <c r="W309" i="24"/>
  <c r="V309" i="24"/>
  <c r="R309" i="24"/>
  <c r="S309" i="24" s="1"/>
  <c r="T309" i="24" s="1"/>
  <c r="U309" i="24" s="1"/>
  <c r="Q309" i="24"/>
  <c r="N309" i="24"/>
  <c r="M309" i="24"/>
  <c r="W308" i="24"/>
  <c r="V308" i="24"/>
  <c r="R308" i="24"/>
  <c r="S308" i="24" s="1"/>
  <c r="T308" i="24" s="1"/>
  <c r="U308" i="24" s="1"/>
  <c r="Q308" i="24"/>
  <c r="N308" i="24"/>
  <c r="M308" i="24"/>
  <c r="W307" i="24"/>
  <c r="V307" i="24"/>
  <c r="R307" i="24"/>
  <c r="S307" i="24" s="1"/>
  <c r="T307" i="24" s="1"/>
  <c r="U307" i="24" s="1"/>
  <c r="Q307" i="24"/>
  <c r="N307" i="24"/>
  <c r="M307" i="24"/>
  <c r="W306" i="24"/>
  <c r="V306" i="24"/>
  <c r="R306" i="24"/>
  <c r="S306" i="24" s="1"/>
  <c r="T306" i="24" s="1"/>
  <c r="U306" i="24" s="1"/>
  <c r="Q306" i="24"/>
  <c r="N306" i="24"/>
  <c r="M306" i="24"/>
  <c r="W305" i="24"/>
  <c r="V305" i="24"/>
  <c r="R305" i="24"/>
  <c r="S305" i="24" s="1"/>
  <c r="T305" i="24" s="1"/>
  <c r="U305" i="24" s="1"/>
  <c r="Q305" i="24"/>
  <c r="N305" i="24"/>
  <c r="M305" i="24"/>
  <c r="W304" i="24"/>
  <c r="V304" i="24"/>
  <c r="R304" i="24"/>
  <c r="S304" i="24" s="1"/>
  <c r="T304" i="24" s="1"/>
  <c r="U304" i="24" s="1"/>
  <c r="Q304" i="24"/>
  <c r="N304" i="24"/>
  <c r="M304" i="24"/>
  <c r="W303" i="24"/>
  <c r="V303" i="24"/>
  <c r="R303" i="24"/>
  <c r="S303" i="24" s="1"/>
  <c r="T303" i="24" s="1"/>
  <c r="U303" i="24" s="1"/>
  <c r="Q303" i="24"/>
  <c r="N303" i="24"/>
  <c r="M303" i="24"/>
  <c r="W302" i="24"/>
  <c r="V302" i="24"/>
  <c r="R302" i="24"/>
  <c r="S302" i="24" s="1"/>
  <c r="T302" i="24" s="1"/>
  <c r="U302" i="24" s="1"/>
  <c r="Q302" i="24"/>
  <c r="N302" i="24"/>
  <c r="M302" i="24"/>
  <c r="W301" i="24"/>
  <c r="V301" i="24"/>
  <c r="R301" i="24"/>
  <c r="S301" i="24" s="1"/>
  <c r="T301" i="24" s="1"/>
  <c r="U301" i="24" s="1"/>
  <c r="Q301" i="24"/>
  <c r="N301" i="24"/>
  <c r="M301" i="24"/>
  <c r="W300" i="24"/>
  <c r="V300" i="24"/>
  <c r="R300" i="24"/>
  <c r="S300" i="24" s="1"/>
  <c r="T300" i="24" s="1"/>
  <c r="U300" i="24" s="1"/>
  <c r="Q300" i="24"/>
  <c r="N300" i="24"/>
  <c r="M300" i="24"/>
  <c r="W299" i="24"/>
  <c r="V299" i="24"/>
  <c r="R299" i="24"/>
  <c r="S299" i="24" s="1"/>
  <c r="T299" i="24" s="1"/>
  <c r="U299" i="24" s="1"/>
  <c r="Q299" i="24"/>
  <c r="N299" i="24"/>
  <c r="M299" i="24"/>
  <c r="W298" i="24"/>
  <c r="V298" i="24"/>
  <c r="R298" i="24"/>
  <c r="S298" i="24" s="1"/>
  <c r="T298" i="24" s="1"/>
  <c r="U298" i="24" s="1"/>
  <c r="Q298" i="24"/>
  <c r="N298" i="24"/>
  <c r="M298" i="24"/>
  <c r="W297" i="24"/>
  <c r="V297" i="24"/>
  <c r="R297" i="24"/>
  <c r="S297" i="24" s="1"/>
  <c r="T297" i="24" s="1"/>
  <c r="U297" i="24" s="1"/>
  <c r="Q297" i="24"/>
  <c r="N297" i="24"/>
  <c r="M297" i="24"/>
  <c r="W296" i="24"/>
  <c r="V296" i="24"/>
  <c r="R296" i="24"/>
  <c r="S296" i="24" s="1"/>
  <c r="T296" i="24" s="1"/>
  <c r="U296" i="24" s="1"/>
  <c r="Q296" i="24"/>
  <c r="N296" i="24"/>
  <c r="M296" i="24"/>
  <c r="W295" i="24"/>
  <c r="V295" i="24"/>
  <c r="R295" i="24"/>
  <c r="S295" i="24" s="1"/>
  <c r="T295" i="24" s="1"/>
  <c r="U295" i="24" s="1"/>
  <c r="Q295" i="24"/>
  <c r="N295" i="24"/>
  <c r="M295" i="24"/>
  <c r="W294" i="24"/>
  <c r="V294" i="24"/>
  <c r="R294" i="24"/>
  <c r="S294" i="24" s="1"/>
  <c r="T294" i="24" s="1"/>
  <c r="U294" i="24" s="1"/>
  <c r="Q294" i="24"/>
  <c r="N294" i="24"/>
  <c r="M294" i="24"/>
  <c r="W293" i="24"/>
  <c r="V293" i="24"/>
  <c r="R293" i="24"/>
  <c r="S293" i="24" s="1"/>
  <c r="T293" i="24" s="1"/>
  <c r="U293" i="24" s="1"/>
  <c r="Q293" i="24"/>
  <c r="N293" i="24"/>
  <c r="M293" i="24"/>
  <c r="W292" i="24"/>
  <c r="V292" i="24"/>
  <c r="R292" i="24"/>
  <c r="S292" i="24" s="1"/>
  <c r="T292" i="24" s="1"/>
  <c r="U292" i="24" s="1"/>
  <c r="Q292" i="24"/>
  <c r="N292" i="24"/>
  <c r="M292" i="24"/>
  <c r="W291" i="24"/>
  <c r="V291" i="24"/>
  <c r="R291" i="24"/>
  <c r="S291" i="24" s="1"/>
  <c r="T291" i="24" s="1"/>
  <c r="U291" i="24" s="1"/>
  <c r="Q291" i="24"/>
  <c r="N291" i="24"/>
  <c r="M291" i="24"/>
  <c r="W290" i="24"/>
  <c r="V290" i="24"/>
  <c r="R290" i="24"/>
  <c r="S290" i="24" s="1"/>
  <c r="T290" i="24" s="1"/>
  <c r="U290" i="24" s="1"/>
  <c r="Q290" i="24"/>
  <c r="N290" i="24"/>
  <c r="M290" i="24"/>
  <c r="W289" i="24"/>
  <c r="V289" i="24"/>
  <c r="R289" i="24"/>
  <c r="S289" i="24" s="1"/>
  <c r="T289" i="24" s="1"/>
  <c r="U289" i="24" s="1"/>
  <c r="Q289" i="24"/>
  <c r="N289" i="24"/>
  <c r="M289" i="24"/>
  <c r="W288" i="24"/>
  <c r="V288" i="24"/>
  <c r="R288" i="24"/>
  <c r="S288" i="24" s="1"/>
  <c r="T288" i="24" s="1"/>
  <c r="U288" i="24" s="1"/>
  <c r="Q288" i="24"/>
  <c r="N288" i="24"/>
  <c r="M288" i="24"/>
  <c r="W287" i="24"/>
  <c r="V287" i="24"/>
  <c r="R287" i="24"/>
  <c r="S287" i="24" s="1"/>
  <c r="T287" i="24" s="1"/>
  <c r="U287" i="24" s="1"/>
  <c r="Q287" i="24"/>
  <c r="N287" i="24"/>
  <c r="M287" i="24"/>
  <c r="W286" i="24"/>
  <c r="V286" i="24"/>
  <c r="R286" i="24"/>
  <c r="S286" i="24" s="1"/>
  <c r="T286" i="24" s="1"/>
  <c r="U286" i="24" s="1"/>
  <c r="Q286" i="24"/>
  <c r="N286" i="24"/>
  <c r="M286" i="24"/>
  <c r="W285" i="24"/>
  <c r="V285" i="24"/>
  <c r="R285" i="24"/>
  <c r="S285" i="24" s="1"/>
  <c r="T285" i="24" s="1"/>
  <c r="U285" i="24" s="1"/>
  <c r="Q285" i="24"/>
  <c r="N285" i="24"/>
  <c r="M285" i="24"/>
  <c r="W284" i="24"/>
  <c r="V284" i="24"/>
  <c r="R284" i="24"/>
  <c r="S284" i="24" s="1"/>
  <c r="T284" i="24" s="1"/>
  <c r="U284" i="24" s="1"/>
  <c r="Q284" i="24"/>
  <c r="N284" i="24"/>
  <c r="M284" i="24"/>
  <c r="W283" i="24"/>
  <c r="V283" i="24"/>
  <c r="R283" i="24"/>
  <c r="S283" i="24" s="1"/>
  <c r="T283" i="24" s="1"/>
  <c r="U283" i="24" s="1"/>
  <c r="Q283" i="24"/>
  <c r="N283" i="24"/>
  <c r="M283" i="24"/>
  <c r="W282" i="24"/>
  <c r="V282" i="24"/>
  <c r="R282" i="24"/>
  <c r="S282" i="24" s="1"/>
  <c r="T282" i="24" s="1"/>
  <c r="U282" i="24" s="1"/>
  <c r="Q282" i="24"/>
  <c r="N282" i="24"/>
  <c r="M282" i="24"/>
  <c r="W281" i="24"/>
  <c r="V281" i="24"/>
  <c r="R281" i="24"/>
  <c r="S281" i="24" s="1"/>
  <c r="T281" i="24" s="1"/>
  <c r="U281" i="24" s="1"/>
  <c r="Q281" i="24"/>
  <c r="N281" i="24"/>
  <c r="M281" i="24"/>
  <c r="W280" i="24"/>
  <c r="V280" i="24"/>
  <c r="R280" i="24"/>
  <c r="S280" i="24" s="1"/>
  <c r="T280" i="24" s="1"/>
  <c r="U280" i="24" s="1"/>
  <c r="Q280" i="24"/>
  <c r="N280" i="24"/>
  <c r="M280" i="24"/>
  <c r="W279" i="24"/>
  <c r="V279" i="24"/>
  <c r="R279" i="24"/>
  <c r="S279" i="24" s="1"/>
  <c r="T279" i="24" s="1"/>
  <c r="U279" i="24" s="1"/>
  <c r="Q279" i="24"/>
  <c r="N279" i="24"/>
  <c r="M279" i="24"/>
  <c r="W278" i="24"/>
  <c r="V278" i="24"/>
  <c r="S278" i="24"/>
  <c r="T278" i="24" s="1"/>
  <c r="U278" i="24" s="1"/>
  <c r="R278" i="24"/>
  <c r="Q278" i="24"/>
  <c r="N278" i="24"/>
  <c r="M278" i="24"/>
  <c r="W277" i="24"/>
  <c r="V277" i="24"/>
  <c r="R277" i="24"/>
  <c r="S277" i="24" s="1"/>
  <c r="T277" i="24" s="1"/>
  <c r="U277" i="24" s="1"/>
  <c r="Q277" i="24"/>
  <c r="N277" i="24"/>
  <c r="M277" i="24"/>
  <c r="W276" i="24"/>
  <c r="V276" i="24"/>
  <c r="R276" i="24"/>
  <c r="S276" i="24" s="1"/>
  <c r="T276" i="24" s="1"/>
  <c r="U276" i="24" s="1"/>
  <c r="Q276" i="24"/>
  <c r="N276" i="24"/>
  <c r="M276" i="24"/>
  <c r="W275" i="24"/>
  <c r="V275" i="24"/>
  <c r="R275" i="24"/>
  <c r="S275" i="24" s="1"/>
  <c r="T275" i="24" s="1"/>
  <c r="U275" i="24" s="1"/>
  <c r="Q275" i="24"/>
  <c r="N275" i="24"/>
  <c r="M275" i="24"/>
  <c r="W274" i="24"/>
  <c r="V274" i="24"/>
  <c r="R274" i="24"/>
  <c r="S274" i="24" s="1"/>
  <c r="T274" i="24" s="1"/>
  <c r="U274" i="24" s="1"/>
  <c r="Q274" i="24"/>
  <c r="N274" i="24"/>
  <c r="M274" i="24"/>
  <c r="W273" i="24"/>
  <c r="V273" i="24"/>
  <c r="R273" i="24"/>
  <c r="S273" i="24" s="1"/>
  <c r="T273" i="24" s="1"/>
  <c r="U273" i="24" s="1"/>
  <c r="Q273" i="24"/>
  <c r="N273" i="24"/>
  <c r="M273" i="24"/>
  <c r="W272" i="24"/>
  <c r="V272" i="24"/>
  <c r="R272" i="24"/>
  <c r="S272" i="24" s="1"/>
  <c r="T272" i="24" s="1"/>
  <c r="U272" i="24" s="1"/>
  <c r="Q272" i="24"/>
  <c r="N272" i="24"/>
  <c r="M272" i="24"/>
  <c r="W271" i="24"/>
  <c r="V271" i="24"/>
  <c r="R271" i="24"/>
  <c r="S271" i="24" s="1"/>
  <c r="T271" i="24" s="1"/>
  <c r="U271" i="24" s="1"/>
  <c r="Q271" i="24"/>
  <c r="N271" i="24"/>
  <c r="M271" i="24"/>
  <c r="W270" i="24"/>
  <c r="V270" i="24"/>
  <c r="R270" i="24"/>
  <c r="S270" i="24" s="1"/>
  <c r="T270" i="24" s="1"/>
  <c r="U270" i="24" s="1"/>
  <c r="Q270" i="24"/>
  <c r="N270" i="24"/>
  <c r="M270" i="24"/>
  <c r="W269" i="24"/>
  <c r="V269" i="24"/>
  <c r="R269" i="24"/>
  <c r="S269" i="24" s="1"/>
  <c r="T269" i="24" s="1"/>
  <c r="U269" i="24" s="1"/>
  <c r="Q269" i="24"/>
  <c r="N269" i="24"/>
  <c r="M269" i="24"/>
  <c r="W268" i="24"/>
  <c r="V268" i="24"/>
  <c r="R268" i="24"/>
  <c r="S268" i="24" s="1"/>
  <c r="T268" i="24" s="1"/>
  <c r="U268" i="24" s="1"/>
  <c r="Q268" i="24"/>
  <c r="N268" i="24"/>
  <c r="M268" i="24"/>
  <c r="W267" i="24"/>
  <c r="V267" i="24"/>
  <c r="R267" i="24"/>
  <c r="S267" i="24" s="1"/>
  <c r="T267" i="24" s="1"/>
  <c r="U267" i="24" s="1"/>
  <c r="Q267" i="24"/>
  <c r="N267" i="24"/>
  <c r="M267" i="24"/>
  <c r="W266" i="24"/>
  <c r="V266" i="24"/>
  <c r="R266" i="24"/>
  <c r="S266" i="24" s="1"/>
  <c r="T266" i="24" s="1"/>
  <c r="U266" i="24" s="1"/>
  <c r="Q266" i="24"/>
  <c r="N266" i="24"/>
  <c r="M266" i="24"/>
  <c r="W265" i="24"/>
  <c r="V265" i="24"/>
  <c r="R265" i="24"/>
  <c r="S265" i="24" s="1"/>
  <c r="T265" i="24" s="1"/>
  <c r="U265" i="24" s="1"/>
  <c r="Q265" i="24"/>
  <c r="N265" i="24"/>
  <c r="M265" i="24"/>
  <c r="W264" i="24"/>
  <c r="V264" i="24"/>
  <c r="R264" i="24"/>
  <c r="S264" i="24" s="1"/>
  <c r="T264" i="24" s="1"/>
  <c r="U264" i="24" s="1"/>
  <c r="Q264" i="24"/>
  <c r="N264" i="24"/>
  <c r="M264" i="24"/>
  <c r="W263" i="24"/>
  <c r="V263" i="24"/>
  <c r="R263" i="24"/>
  <c r="S263" i="24" s="1"/>
  <c r="T263" i="24" s="1"/>
  <c r="U263" i="24" s="1"/>
  <c r="Q263" i="24"/>
  <c r="N263" i="24"/>
  <c r="M263" i="24"/>
  <c r="W262" i="24"/>
  <c r="V262" i="24"/>
  <c r="R262" i="24"/>
  <c r="S262" i="24" s="1"/>
  <c r="T262" i="24" s="1"/>
  <c r="U262" i="24" s="1"/>
  <c r="Q262" i="24"/>
  <c r="N262" i="24"/>
  <c r="M262" i="24"/>
  <c r="W261" i="24"/>
  <c r="V261" i="24"/>
  <c r="R261" i="24"/>
  <c r="S261" i="24" s="1"/>
  <c r="T261" i="24" s="1"/>
  <c r="U261" i="24" s="1"/>
  <c r="Q261" i="24"/>
  <c r="N261" i="24"/>
  <c r="M261" i="24"/>
  <c r="W260" i="24"/>
  <c r="V260" i="24"/>
  <c r="R260" i="24"/>
  <c r="S260" i="24" s="1"/>
  <c r="T260" i="24" s="1"/>
  <c r="U260" i="24" s="1"/>
  <c r="Q260" i="24"/>
  <c r="N260" i="24"/>
  <c r="M260" i="24"/>
  <c r="W259" i="24"/>
  <c r="V259" i="24"/>
  <c r="R259" i="24"/>
  <c r="S259" i="24" s="1"/>
  <c r="T259" i="24" s="1"/>
  <c r="U259" i="24" s="1"/>
  <c r="Q259" i="24"/>
  <c r="N259" i="24"/>
  <c r="M259" i="24"/>
  <c r="W258" i="24"/>
  <c r="V258" i="24"/>
  <c r="R258" i="24"/>
  <c r="S258" i="24" s="1"/>
  <c r="T258" i="24" s="1"/>
  <c r="U258" i="24" s="1"/>
  <c r="Q258" i="24"/>
  <c r="N258" i="24"/>
  <c r="M258" i="24"/>
  <c r="W257" i="24"/>
  <c r="V257" i="24"/>
  <c r="R257" i="24"/>
  <c r="S257" i="24" s="1"/>
  <c r="T257" i="24" s="1"/>
  <c r="U257" i="24" s="1"/>
  <c r="Q257" i="24"/>
  <c r="N257" i="24"/>
  <c r="M257" i="24"/>
  <c r="W256" i="24"/>
  <c r="V256" i="24"/>
  <c r="R256" i="24"/>
  <c r="S256" i="24" s="1"/>
  <c r="T256" i="24" s="1"/>
  <c r="U256" i="24" s="1"/>
  <c r="Q256" i="24"/>
  <c r="N256" i="24"/>
  <c r="M256" i="24"/>
  <c r="W255" i="24"/>
  <c r="V255" i="24"/>
  <c r="R255" i="24"/>
  <c r="S255" i="24" s="1"/>
  <c r="T255" i="24" s="1"/>
  <c r="U255" i="24" s="1"/>
  <c r="Q255" i="24"/>
  <c r="N255" i="24"/>
  <c r="M255" i="24"/>
  <c r="W254" i="24"/>
  <c r="V254" i="24"/>
  <c r="R254" i="24"/>
  <c r="S254" i="24" s="1"/>
  <c r="T254" i="24" s="1"/>
  <c r="U254" i="24" s="1"/>
  <c r="Q254" i="24"/>
  <c r="N254" i="24"/>
  <c r="M254" i="24"/>
  <c r="W253" i="24"/>
  <c r="V253" i="24"/>
  <c r="R253" i="24"/>
  <c r="S253" i="24" s="1"/>
  <c r="T253" i="24" s="1"/>
  <c r="U253" i="24" s="1"/>
  <c r="Q253" i="24"/>
  <c r="N253" i="24"/>
  <c r="M253" i="24"/>
  <c r="W252" i="24"/>
  <c r="V252" i="24"/>
  <c r="R252" i="24"/>
  <c r="S252" i="24" s="1"/>
  <c r="T252" i="24" s="1"/>
  <c r="U252" i="24" s="1"/>
  <c r="Q252" i="24"/>
  <c r="N252" i="24"/>
  <c r="M252" i="24"/>
  <c r="W251" i="24"/>
  <c r="V251" i="24"/>
  <c r="S251" i="24"/>
  <c r="T251" i="24" s="1"/>
  <c r="U251" i="24" s="1"/>
  <c r="R251" i="24"/>
  <c r="Q251" i="24"/>
  <c r="N251" i="24"/>
  <c r="M251" i="24"/>
  <c r="W250" i="24"/>
  <c r="V250" i="24"/>
  <c r="R250" i="24"/>
  <c r="S250" i="24" s="1"/>
  <c r="T250" i="24" s="1"/>
  <c r="U250" i="24" s="1"/>
  <c r="Q250" i="24"/>
  <c r="N250" i="24"/>
  <c r="M250" i="24"/>
  <c r="W249" i="24"/>
  <c r="V249" i="24"/>
  <c r="R249" i="24"/>
  <c r="S249" i="24" s="1"/>
  <c r="T249" i="24" s="1"/>
  <c r="U249" i="24" s="1"/>
  <c r="Q249" i="24"/>
  <c r="N249" i="24"/>
  <c r="M249" i="24"/>
  <c r="W248" i="24"/>
  <c r="V248" i="24"/>
  <c r="R248" i="24"/>
  <c r="S248" i="24" s="1"/>
  <c r="T248" i="24" s="1"/>
  <c r="U248" i="24" s="1"/>
  <c r="Q248" i="24"/>
  <c r="N248" i="24"/>
  <c r="M248" i="24"/>
  <c r="W247" i="24"/>
  <c r="V247" i="24"/>
  <c r="R247" i="24"/>
  <c r="S247" i="24" s="1"/>
  <c r="T247" i="24" s="1"/>
  <c r="U247" i="24" s="1"/>
  <c r="Q247" i="24"/>
  <c r="N247" i="24"/>
  <c r="M247" i="24"/>
  <c r="W246" i="24"/>
  <c r="V246" i="24"/>
  <c r="R246" i="24"/>
  <c r="S246" i="24" s="1"/>
  <c r="T246" i="24" s="1"/>
  <c r="U246" i="24" s="1"/>
  <c r="Q246" i="24"/>
  <c r="N246" i="24"/>
  <c r="M246" i="24"/>
  <c r="W245" i="24"/>
  <c r="V245" i="24"/>
  <c r="R245" i="24"/>
  <c r="S245" i="24" s="1"/>
  <c r="T245" i="24" s="1"/>
  <c r="U245" i="24" s="1"/>
  <c r="Q245" i="24"/>
  <c r="N245" i="24"/>
  <c r="M245" i="24"/>
  <c r="W244" i="24"/>
  <c r="V244" i="24"/>
  <c r="R244" i="24"/>
  <c r="S244" i="24" s="1"/>
  <c r="T244" i="24" s="1"/>
  <c r="U244" i="24" s="1"/>
  <c r="Q244" i="24"/>
  <c r="N244" i="24"/>
  <c r="M244" i="24"/>
  <c r="W243" i="24"/>
  <c r="V243" i="24"/>
  <c r="R243" i="24"/>
  <c r="S243" i="24" s="1"/>
  <c r="T243" i="24" s="1"/>
  <c r="U243" i="24" s="1"/>
  <c r="Q243" i="24"/>
  <c r="N243" i="24"/>
  <c r="M243" i="24"/>
  <c r="W242" i="24"/>
  <c r="V242" i="24"/>
  <c r="R242" i="24"/>
  <c r="S242" i="24" s="1"/>
  <c r="T242" i="24" s="1"/>
  <c r="U242" i="24" s="1"/>
  <c r="Q242" i="24"/>
  <c r="N242" i="24"/>
  <c r="M242" i="24"/>
  <c r="W241" i="24"/>
  <c r="V241" i="24"/>
  <c r="R241" i="24"/>
  <c r="S241" i="24" s="1"/>
  <c r="T241" i="24" s="1"/>
  <c r="U241" i="24" s="1"/>
  <c r="Q241" i="24"/>
  <c r="N241" i="24"/>
  <c r="M241" i="24"/>
  <c r="W240" i="24"/>
  <c r="V240" i="24"/>
  <c r="R240" i="24"/>
  <c r="S240" i="24" s="1"/>
  <c r="T240" i="24" s="1"/>
  <c r="U240" i="24" s="1"/>
  <c r="Q240" i="24"/>
  <c r="N240" i="24"/>
  <c r="M240" i="24"/>
  <c r="W239" i="24"/>
  <c r="V239" i="24"/>
  <c r="R239" i="24"/>
  <c r="S239" i="24" s="1"/>
  <c r="T239" i="24" s="1"/>
  <c r="U239" i="24" s="1"/>
  <c r="Q239" i="24"/>
  <c r="N239" i="24"/>
  <c r="M239" i="24"/>
  <c r="W238" i="24"/>
  <c r="V238" i="24"/>
  <c r="R238" i="24"/>
  <c r="S238" i="24" s="1"/>
  <c r="T238" i="24" s="1"/>
  <c r="U238" i="24" s="1"/>
  <c r="Q238" i="24"/>
  <c r="N238" i="24"/>
  <c r="M238" i="24"/>
  <c r="W237" i="24"/>
  <c r="V237" i="24"/>
  <c r="R237" i="24"/>
  <c r="S237" i="24" s="1"/>
  <c r="T237" i="24" s="1"/>
  <c r="U237" i="24" s="1"/>
  <c r="Q237" i="24"/>
  <c r="N237" i="24"/>
  <c r="M237" i="24"/>
  <c r="W236" i="24"/>
  <c r="V236" i="24"/>
  <c r="R236" i="24"/>
  <c r="S236" i="24" s="1"/>
  <c r="T236" i="24" s="1"/>
  <c r="U236" i="24" s="1"/>
  <c r="Q236" i="24"/>
  <c r="N236" i="24"/>
  <c r="M236" i="24"/>
  <c r="W235" i="24"/>
  <c r="V235" i="24"/>
  <c r="R235" i="24"/>
  <c r="S235" i="24" s="1"/>
  <c r="T235" i="24" s="1"/>
  <c r="U235" i="24" s="1"/>
  <c r="Q235" i="24"/>
  <c r="N235" i="24"/>
  <c r="M235" i="24"/>
  <c r="W234" i="24"/>
  <c r="V234" i="24"/>
  <c r="R234" i="24"/>
  <c r="S234" i="24" s="1"/>
  <c r="T234" i="24" s="1"/>
  <c r="U234" i="24" s="1"/>
  <c r="Q234" i="24"/>
  <c r="N234" i="24"/>
  <c r="M234" i="24"/>
  <c r="W233" i="24"/>
  <c r="V233" i="24"/>
  <c r="R233" i="24"/>
  <c r="S233" i="24" s="1"/>
  <c r="T233" i="24" s="1"/>
  <c r="U233" i="24" s="1"/>
  <c r="Q233" i="24"/>
  <c r="N233" i="24"/>
  <c r="M233" i="24"/>
  <c r="W232" i="24"/>
  <c r="V232" i="24"/>
  <c r="R232" i="24"/>
  <c r="S232" i="24" s="1"/>
  <c r="T232" i="24" s="1"/>
  <c r="U232" i="24" s="1"/>
  <c r="Q232" i="24"/>
  <c r="N232" i="24"/>
  <c r="M232" i="24"/>
  <c r="W231" i="24"/>
  <c r="V231" i="24"/>
  <c r="R231" i="24"/>
  <c r="S231" i="24" s="1"/>
  <c r="T231" i="24" s="1"/>
  <c r="U231" i="24" s="1"/>
  <c r="Q231" i="24"/>
  <c r="N231" i="24"/>
  <c r="M231" i="24"/>
  <c r="W230" i="24"/>
  <c r="V230" i="24"/>
  <c r="R230" i="24"/>
  <c r="S230" i="24" s="1"/>
  <c r="T230" i="24" s="1"/>
  <c r="U230" i="24" s="1"/>
  <c r="Q230" i="24"/>
  <c r="N230" i="24"/>
  <c r="M230" i="24"/>
  <c r="W229" i="24"/>
  <c r="V229" i="24"/>
  <c r="R229" i="24"/>
  <c r="S229" i="24" s="1"/>
  <c r="T229" i="24" s="1"/>
  <c r="U229" i="24" s="1"/>
  <c r="Q229" i="24"/>
  <c r="N229" i="24"/>
  <c r="M229" i="24"/>
  <c r="W228" i="24"/>
  <c r="V228" i="24"/>
  <c r="R228" i="24"/>
  <c r="S228" i="24" s="1"/>
  <c r="T228" i="24" s="1"/>
  <c r="U228" i="24" s="1"/>
  <c r="Q228" i="24"/>
  <c r="N228" i="24"/>
  <c r="M228" i="24"/>
  <c r="W227" i="24"/>
  <c r="V227" i="24"/>
  <c r="R227" i="24"/>
  <c r="S227" i="24" s="1"/>
  <c r="T227" i="24" s="1"/>
  <c r="U227" i="24" s="1"/>
  <c r="Q227" i="24"/>
  <c r="N227" i="24"/>
  <c r="M227" i="24"/>
  <c r="W226" i="24"/>
  <c r="V226" i="24"/>
  <c r="R226" i="24"/>
  <c r="S226" i="24" s="1"/>
  <c r="T226" i="24" s="1"/>
  <c r="U226" i="24" s="1"/>
  <c r="Q226" i="24"/>
  <c r="N226" i="24"/>
  <c r="M226" i="24"/>
  <c r="W225" i="24"/>
  <c r="V225" i="24"/>
  <c r="R225" i="24"/>
  <c r="S225" i="24" s="1"/>
  <c r="T225" i="24" s="1"/>
  <c r="U225" i="24" s="1"/>
  <c r="Q225" i="24"/>
  <c r="N225" i="24"/>
  <c r="M225" i="24"/>
  <c r="W224" i="24"/>
  <c r="V224" i="24"/>
  <c r="R224" i="24"/>
  <c r="S224" i="24" s="1"/>
  <c r="T224" i="24" s="1"/>
  <c r="U224" i="24" s="1"/>
  <c r="Q224" i="24"/>
  <c r="N224" i="24"/>
  <c r="M224" i="24"/>
  <c r="W223" i="24"/>
  <c r="V223" i="24"/>
  <c r="R223" i="24"/>
  <c r="S223" i="24" s="1"/>
  <c r="T223" i="24" s="1"/>
  <c r="U223" i="24" s="1"/>
  <c r="Q223" i="24"/>
  <c r="N223" i="24"/>
  <c r="M223" i="24"/>
  <c r="W222" i="24"/>
  <c r="V222" i="24"/>
  <c r="R222" i="24"/>
  <c r="S222" i="24" s="1"/>
  <c r="T222" i="24" s="1"/>
  <c r="U222" i="24" s="1"/>
  <c r="Q222" i="24"/>
  <c r="N222" i="24"/>
  <c r="M222" i="24"/>
  <c r="W221" i="24"/>
  <c r="V221" i="24"/>
  <c r="R221" i="24"/>
  <c r="S221" i="24" s="1"/>
  <c r="T221" i="24" s="1"/>
  <c r="U221" i="24" s="1"/>
  <c r="Q221" i="24"/>
  <c r="N221" i="24"/>
  <c r="M221" i="24"/>
  <c r="W220" i="24"/>
  <c r="V220" i="24"/>
  <c r="R220" i="24"/>
  <c r="S220" i="24" s="1"/>
  <c r="T220" i="24" s="1"/>
  <c r="U220" i="24" s="1"/>
  <c r="Q220" i="24"/>
  <c r="N220" i="24"/>
  <c r="M220" i="24"/>
  <c r="W219" i="24"/>
  <c r="V219" i="24"/>
  <c r="S219" i="24"/>
  <c r="T219" i="24" s="1"/>
  <c r="U219" i="24" s="1"/>
  <c r="R219" i="24"/>
  <c r="Q219" i="24"/>
  <c r="N219" i="24"/>
  <c r="M219" i="24"/>
  <c r="W218" i="24"/>
  <c r="V218" i="24"/>
  <c r="R218" i="24"/>
  <c r="S218" i="24" s="1"/>
  <c r="T218" i="24" s="1"/>
  <c r="U218" i="24" s="1"/>
  <c r="Q218" i="24"/>
  <c r="N218" i="24"/>
  <c r="M218" i="24"/>
  <c r="W217" i="24"/>
  <c r="V217" i="24"/>
  <c r="R217" i="24"/>
  <c r="S217" i="24" s="1"/>
  <c r="T217" i="24" s="1"/>
  <c r="U217" i="24" s="1"/>
  <c r="Q217" i="24"/>
  <c r="N217" i="24"/>
  <c r="M217" i="24"/>
  <c r="W216" i="24"/>
  <c r="V216" i="24"/>
  <c r="R216" i="24"/>
  <c r="S216" i="24" s="1"/>
  <c r="T216" i="24" s="1"/>
  <c r="U216" i="24" s="1"/>
  <c r="Q216" i="24"/>
  <c r="N216" i="24"/>
  <c r="M216" i="24"/>
  <c r="W215" i="24"/>
  <c r="V215" i="24"/>
  <c r="R215" i="24"/>
  <c r="S215" i="24" s="1"/>
  <c r="T215" i="24" s="1"/>
  <c r="U215" i="24" s="1"/>
  <c r="Q215" i="24"/>
  <c r="N215" i="24"/>
  <c r="M215" i="24"/>
  <c r="W214" i="24"/>
  <c r="V214" i="24"/>
  <c r="R214" i="24"/>
  <c r="S214" i="24" s="1"/>
  <c r="T214" i="24" s="1"/>
  <c r="U214" i="24" s="1"/>
  <c r="Q214" i="24"/>
  <c r="N214" i="24"/>
  <c r="M214" i="24"/>
  <c r="W213" i="24"/>
  <c r="V213" i="24"/>
  <c r="R213" i="24"/>
  <c r="S213" i="24" s="1"/>
  <c r="T213" i="24" s="1"/>
  <c r="U213" i="24" s="1"/>
  <c r="Q213" i="24"/>
  <c r="N213" i="24"/>
  <c r="M213" i="24"/>
  <c r="W212" i="24"/>
  <c r="V212" i="24"/>
  <c r="R212" i="24"/>
  <c r="S212" i="24" s="1"/>
  <c r="T212" i="24" s="1"/>
  <c r="U212" i="24" s="1"/>
  <c r="Q212" i="24"/>
  <c r="N212" i="24"/>
  <c r="M212" i="24"/>
  <c r="W211" i="24"/>
  <c r="V211" i="24"/>
  <c r="R211" i="24"/>
  <c r="S211" i="24" s="1"/>
  <c r="T211" i="24" s="1"/>
  <c r="U211" i="24" s="1"/>
  <c r="Q211" i="24"/>
  <c r="N211" i="24"/>
  <c r="M211" i="24"/>
  <c r="W210" i="24"/>
  <c r="V210" i="24"/>
  <c r="R210" i="24"/>
  <c r="S210" i="24" s="1"/>
  <c r="T210" i="24" s="1"/>
  <c r="U210" i="24" s="1"/>
  <c r="Q210" i="24"/>
  <c r="N210" i="24"/>
  <c r="M210" i="24"/>
  <c r="W209" i="24"/>
  <c r="V209" i="24"/>
  <c r="R209" i="24"/>
  <c r="S209" i="24" s="1"/>
  <c r="T209" i="24" s="1"/>
  <c r="U209" i="24" s="1"/>
  <c r="Q209" i="24"/>
  <c r="N209" i="24"/>
  <c r="M209" i="24"/>
  <c r="W208" i="24"/>
  <c r="V208" i="24"/>
  <c r="R208" i="24"/>
  <c r="S208" i="24" s="1"/>
  <c r="T208" i="24" s="1"/>
  <c r="U208" i="24" s="1"/>
  <c r="Q208" i="24"/>
  <c r="N208" i="24"/>
  <c r="M208" i="24"/>
  <c r="W207" i="24"/>
  <c r="V207" i="24"/>
  <c r="R207" i="24"/>
  <c r="S207" i="24" s="1"/>
  <c r="T207" i="24" s="1"/>
  <c r="U207" i="24" s="1"/>
  <c r="Q207" i="24"/>
  <c r="N207" i="24"/>
  <c r="M207" i="24"/>
  <c r="W206" i="24"/>
  <c r="V206" i="24"/>
  <c r="R206" i="24"/>
  <c r="S206" i="24" s="1"/>
  <c r="T206" i="24" s="1"/>
  <c r="U206" i="24" s="1"/>
  <c r="Q206" i="24"/>
  <c r="N206" i="24"/>
  <c r="M206" i="24"/>
  <c r="W205" i="24"/>
  <c r="V205" i="24"/>
  <c r="R205" i="24"/>
  <c r="S205" i="24" s="1"/>
  <c r="T205" i="24" s="1"/>
  <c r="U205" i="24" s="1"/>
  <c r="Q205" i="24"/>
  <c r="N205" i="24"/>
  <c r="M205" i="24"/>
  <c r="W204" i="24"/>
  <c r="V204" i="24"/>
  <c r="R204" i="24"/>
  <c r="S204" i="24" s="1"/>
  <c r="T204" i="24" s="1"/>
  <c r="U204" i="24" s="1"/>
  <c r="Q204" i="24"/>
  <c r="N204" i="24"/>
  <c r="M204" i="24"/>
  <c r="W203" i="24"/>
  <c r="V203" i="24"/>
  <c r="R203" i="24"/>
  <c r="S203" i="24" s="1"/>
  <c r="T203" i="24" s="1"/>
  <c r="U203" i="24" s="1"/>
  <c r="Q203" i="24"/>
  <c r="N203" i="24"/>
  <c r="M203" i="24"/>
  <c r="W202" i="24"/>
  <c r="V202" i="24"/>
  <c r="R202" i="24"/>
  <c r="S202" i="24" s="1"/>
  <c r="T202" i="24" s="1"/>
  <c r="U202" i="24" s="1"/>
  <c r="Q202" i="24"/>
  <c r="N202" i="24"/>
  <c r="M202" i="24"/>
  <c r="W201" i="24"/>
  <c r="V201" i="24"/>
  <c r="R201" i="24"/>
  <c r="S201" i="24" s="1"/>
  <c r="T201" i="24" s="1"/>
  <c r="U201" i="24" s="1"/>
  <c r="Q201" i="24"/>
  <c r="N201" i="24"/>
  <c r="M201" i="24"/>
  <c r="W200" i="24"/>
  <c r="V200" i="24"/>
  <c r="R200" i="24"/>
  <c r="S200" i="24" s="1"/>
  <c r="T200" i="24" s="1"/>
  <c r="U200" i="24" s="1"/>
  <c r="Q200" i="24"/>
  <c r="N200" i="24"/>
  <c r="M200" i="24"/>
  <c r="W199" i="24"/>
  <c r="V199" i="24"/>
  <c r="R199" i="24"/>
  <c r="S199" i="24" s="1"/>
  <c r="T199" i="24" s="1"/>
  <c r="U199" i="24" s="1"/>
  <c r="Q199" i="24"/>
  <c r="N199" i="24"/>
  <c r="M199" i="24"/>
  <c r="W198" i="24"/>
  <c r="V198" i="24"/>
  <c r="R198" i="24"/>
  <c r="S198" i="24" s="1"/>
  <c r="T198" i="24" s="1"/>
  <c r="U198" i="24" s="1"/>
  <c r="Q198" i="24"/>
  <c r="N198" i="24"/>
  <c r="M198" i="24"/>
  <c r="W197" i="24"/>
  <c r="V197" i="24"/>
  <c r="R197" i="24"/>
  <c r="S197" i="24" s="1"/>
  <c r="T197" i="24" s="1"/>
  <c r="U197" i="24" s="1"/>
  <c r="Q197" i="24"/>
  <c r="N197" i="24"/>
  <c r="M197" i="24"/>
  <c r="W196" i="24"/>
  <c r="V196" i="24"/>
  <c r="R196" i="24"/>
  <c r="S196" i="24" s="1"/>
  <c r="T196" i="24" s="1"/>
  <c r="U196" i="24" s="1"/>
  <c r="Q196" i="24"/>
  <c r="N196" i="24"/>
  <c r="M196" i="24"/>
  <c r="W195" i="24"/>
  <c r="V195" i="24"/>
  <c r="R195" i="24"/>
  <c r="S195" i="24" s="1"/>
  <c r="T195" i="24" s="1"/>
  <c r="U195" i="24" s="1"/>
  <c r="Q195" i="24"/>
  <c r="N195" i="24"/>
  <c r="M195" i="24"/>
  <c r="W194" i="24"/>
  <c r="V194" i="24"/>
  <c r="R194" i="24"/>
  <c r="S194" i="24" s="1"/>
  <c r="T194" i="24" s="1"/>
  <c r="U194" i="24" s="1"/>
  <c r="Q194" i="24"/>
  <c r="N194" i="24"/>
  <c r="M194" i="24"/>
  <c r="W193" i="24"/>
  <c r="V193" i="24"/>
  <c r="R193" i="24"/>
  <c r="S193" i="24" s="1"/>
  <c r="T193" i="24" s="1"/>
  <c r="U193" i="24" s="1"/>
  <c r="Q193" i="24"/>
  <c r="N193" i="24"/>
  <c r="M193" i="24"/>
  <c r="W192" i="24"/>
  <c r="V192" i="24"/>
  <c r="R192" i="24"/>
  <c r="S192" i="24" s="1"/>
  <c r="T192" i="24" s="1"/>
  <c r="U192" i="24" s="1"/>
  <c r="Q192" i="24"/>
  <c r="N192" i="24"/>
  <c r="M192" i="24"/>
  <c r="W191" i="24"/>
  <c r="V191" i="24"/>
  <c r="R191" i="24"/>
  <c r="S191" i="24" s="1"/>
  <c r="T191" i="24" s="1"/>
  <c r="U191" i="24" s="1"/>
  <c r="Q191" i="24"/>
  <c r="N191" i="24"/>
  <c r="M191" i="24"/>
  <c r="W190" i="24"/>
  <c r="V190" i="24"/>
  <c r="R190" i="24"/>
  <c r="S190" i="24" s="1"/>
  <c r="T190" i="24" s="1"/>
  <c r="U190" i="24" s="1"/>
  <c r="Q190" i="24"/>
  <c r="N190" i="24"/>
  <c r="M190" i="24"/>
  <c r="W189" i="24"/>
  <c r="V189" i="24"/>
  <c r="R189" i="24"/>
  <c r="S189" i="24" s="1"/>
  <c r="T189" i="24" s="1"/>
  <c r="U189" i="24" s="1"/>
  <c r="Q189" i="24"/>
  <c r="N189" i="24"/>
  <c r="M189" i="24"/>
  <c r="W188" i="24"/>
  <c r="V188" i="24"/>
  <c r="R188" i="24"/>
  <c r="S188" i="24" s="1"/>
  <c r="T188" i="24" s="1"/>
  <c r="U188" i="24" s="1"/>
  <c r="Q188" i="24"/>
  <c r="N188" i="24"/>
  <c r="M188" i="24"/>
  <c r="W187" i="24"/>
  <c r="V187" i="24"/>
  <c r="R187" i="24"/>
  <c r="S187" i="24" s="1"/>
  <c r="T187" i="24" s="1"/>
  <c r="U187" i="24" s="1"/>
  <c r="Q187" i="24"/>
  <c r="N187" i="24"/>
  <c r="M187" i="24"/>
  <c r="W186" i="24"/>
  <c r="V186" i="24"/>
  <c r="R186" i="24"/>
  <c r="S186" i="24" s="1"/>
  <c r="T186" i="24" s="1"/>
  <c r="U186" i="24" s="1"/>
  <c r="Q186" i="24"/>
  <c r="N186" i="24"/>
  <c r="M186" i="24"/>
  <c r="W185" i="24"/>
  <c r="V185" i="24"/>
  <c r="R185" i="24"/>
  <c r="S185" i="24" s="1"/>
  <c r="T185" i="24" s="1"/>
  <c r="U185" i="24" s="1"/>
  <c r="Q185" i="24"/>
  <c r="N185" i="24"/>
  <c r="M185" i="24"/>
  <c r="W184" i="24"/>
  <c r="V184" i="24"/>
  <c r="R184" i="24"/>
  <c r="S184" i="24" s="1"/>
  <c r="T184" i="24" s="1"/>
  <c r="U184" i="24" s="1"/>
  <c r="Q184" i="24"/>
  <c r="N184" i="24"/>
  <c r="M184" i="24"/>
  <c r="W183" i="24"/>
  <c r="V183" i="24"/>
  <c r="R183" i="24"/>
  <c r="S183" i="24" s="1"/>
  <c r="T183" i="24" s="1"/>
  <c r="U183" i="24" s="1"/>
  <c r="Q183" i="24"/>
  <c r="N183" i="24"/>
  <c r="M183" i="24"/>
  <c r="W182" i="24"/>
  <c r="V182" i="24"/>
  <c r="R182" i="24"/>
  <c r="S182" i="24" s="1"/>
  <c r="T182" i="24" s="1"/>
  <c r="U182" i="24" s="1"/>
  <c r="Q182" i="24"/>
  <c r="N182" i="24"/>
  <c r="M182" i="24"/>
  <c r="W181" i="24"/>
  <c r="V181" i="24"/>
  <c r="R181" i="24"/>
  <c r="S181" i="24" s="1"/>
  <c r="T181" i="24" s="1"/>
  <c r="U181" i="24" s="1"/>
  <c r="Q181" i="24"/>
  <c r="N181" i="24"/>
  <c r="M181" i="24"/>
  <c r="W180" i="24"/>
  <c r="V180" i="24"/>
  <c r="R180" i="24"/>
  <c r="S180" i="24" s="1"/>
  <c r="T180" i="24" s="1"/>
  <c r="U180" i="24" s="1"/>
  <c r="Q180" i="24"/>
  <c r="N180" i="24"/>
  <c r="M180" i="24"/>
  <c r="W179" i="24"/>
  <c r="V179" i="24"/>
  <c r="R179" i="24"/>
  <c r="S179" i="24" s="1"/>
  <c r="T179" i="24" s="1"/>
  <c r="U179" i="24" s="1"/>
  <c r="Q179" i="24"/>
  <c r="N179" i="24"/>
  <c r="M179" i="24"/>
  <c r="W178" i="24"/>
  <c r="V178" i="24"/>
  <c r="R178" i="24"/>
  <c r="S178" i="24" s="1"/>
  <c r="T178" i="24" s="1"/>
  <c r="U178" i="24" s="1"/>
  <c r="Q178" i="24"/>
  <c r="N178" i="24"/>
  <c r="M178" i="24"/>
  <c r="W177" i="24"/>
  <c r="V177" i="24"/>
  <c r="R177" i="24"/>
  <c r="S177" i="24" s="1"/>
  <c r="T177" i="24" s="1"/>
  <c r="U177" i="24" s="1"/>
  <c r="Q177" i="24"/>
  <c r="N177" i="24"/>
  <c r="M177" i="24"/>
  <c r="W176" i="24"/>
  <c r="V176" i="24"/>
  <c r="R176" i="24"/>
  <c r="S176" i="24" s="1"/>
  <c r="T176" i="24" s="1"/>
  <c r="U176" i="24" s="1"/>
  <c r="Q176" i="24"/>
  <c r="N176" i="24"/>
  <c r="M176" i="24"/>
  <c r="W175" i="24"/>
  <c r="V175" i="24"/>
  <c r="R175" i="24"/>
  <c r="S175" i="24" s="1"/>
  <c r="T175" i="24" s="1"/>
  <c r="U175" i="24" s="1"/>
  <c r="Q175" i="24"/>
  <c r="N175" i="24"/>
  <c r="M175" i="24"/>
  <c r="W174" i="24"/>
  <c r="V174" i="24"/>
  <c r="R174" i="24"/>
  <c r="S174" i="24" s="1"/>
  <c r="T174" i="24" s="1"/>
  <c r="U174" i="24" s="1"/>
  <c r="Q174" i="24"/>
  <c r="N174" i="24"/>
  <c r="M174" i="24"/>
  <c r="W173" i="24"/>
  <c r="V173" i="24"/>
  <c r="R173" i="24"/>
  <c r="S173" i="24" s="1"/>
  <c r="T173" i="24" s="1"/>
  <c r="U173" i="24" s="1"/>
  <c r="Q173" i="24"/>
  <c r="N173" i="24"/>
  <c r="M173" i="24"/>
  <c r="W172" i="24"/>
  <c r="V172" i="24"/>
  <c r="R172" i="24"/>
  <c r="S172" i="24" s="1"/>
  <c r="T172" i="24" s="1"/>
  <c r="U172" i="24" s="1"/>
  <c r="Q172" i="24"/>
  <c r="N172" i="24"/>
  <c r="M172" i="24"/>
  <c r="W171" i="24"/>
  <c r="V171" i="24"/>
  <c r="R171" i="24"/>
  <c r="S171" i="24" s="1"/>
  <c r="T171" i="24" s="1"/>
  <c r="U171" i="24" s="1"/>
  <c r="Q171" i="24"/>
  <c r="N171" i="24"/>
  <c r="M171" i="24"/>
  <c r="W170" i="24"/>
  <c r="V170" i="24"/>
  <c r="R170" i="24"/>
  <c r="S170" i="24" s="1"/>
  <c r="T170" i="24" s="1"/>
  <c r="U170" i="24" s="1"/>
  <c r="Q170" i="24"/>
  <c r="N170" i="24"/>
  <c r="M170" i="24"/>
  <c r="W169" i="24"/>
  <c r="V169" i="24"/>
  <c r="R169" i="24"/>
  <c r="S169" i="24" s="1"/>
  <c r="T169" i="24" s="1"/>
  <c r="U169" i="24" s="1"/>
  <c r="Q169" i="24"/>
  <c r="N169" i="24"/>
  <c r="M169" i="24"/>
  <c r="W168" i="24"/>
  <c r="V168" i="24"/>
  <c r="R168" i="24"/>
  <c r="S168" i="24" s="1"/>
  <c r="T168" i="24" s="1"/>
  <c r="U168" i="24" s="1"/>
  <c r="Q168" i="24"/>
  <c r="N168" i="24"/>
  <c r="M168" i="24"/>
  <c r="W167" i="24"/>
  <c r="V167" i="24"/>
  <c r="R167" i="24"/>
  <c r="S167" i="24" s="1"/>
  <c r="T167" i="24" s="1"/>
  <c r="U167" i="24" s="1"/>
  <c r="Q167" i="24"/>
  <c r="N167" i="24"/>
  <c r="M167" i="24"/>
  <c r="W166" i="24"/>
  <c r="V166" i="24"/>
  <c r="R166" i="24"/>
  <c r="S166" i="24" s="1"/>
  <c r="T166" i="24" s="1"/>
  <c r="U166" i="24" s="1"/>
  <c r="Q166" i="24"/>
  <c r="N166" i="24"/>
  <c r="M166" i="24"/>
  <c r="W165" i="24"/>
  <c r="V165" i="24"/>
  <c r="R165" i="24"/>
  <c r="S165" i="24" s="1"/>
  <c r="T165" i="24" s="1"/>
  <c r="U165" i="24" s="1"/>
  <c r="Q165" i="24"/>
  <c r="N165" i="24"/>
  <c r="M165" i="24"/>
  <c r="W164" i="24"/>
  <c r="V164" i="24"/>
  <c r="R164" i="24"/>
  <c r="S164" i="24" s="1"/>
  <c r="T164" i="24" s="1"/>
  <c r="U164" i="24" s="1"/>
  <c r="Q164" i="24"/>
  <c r="N164" i="24"/>
  <c r="M164" i="24"/>
  <c r="W163" i="24"/>
  <c r="V163" i="24"/>
  <c r="R163" i="24"/>
  <c r="S163" i="24" s="1"/>
  <c r="T163" i="24" s="1"/>
  <c r="U163" i="24" s="1"/>
  <c r="Q163" i="24"/>
  <c r="N163" i="24"/>
  <c r="M163" i="24"/>
  <c r="W162" i="24"/>
  <c r="V162" i="24"/>
  <c r="R162" i="24"/>
  <c r="S162" i="24" s="1"/>
  <c r="T162" i="24" s="1"/>
  <c r="U162" i="24" s="1"/>
  <c r="Q162" i="24"/>
  <c r="N162" i="24"/>
  <c r="M162" i="24"/>
  <c r="W161" i="24"/>
  <c r="V161" i="24"/>
  <c r="R161" i="24"/>
  <c r="S161" i="24" s="1"/>
  <c r="T161" i="24" s="1"/>
  <c r="U161" i="24" s="1"/>
  <c r="Q161" i="24"/>
  <c r="N161" i="24"/>
  <c r="M161" i="24"/>
  <c r="W160" i="24"/>
  <c r="V160" i="24"/>
  <c r="R160" i="24"/>
  <c r="S160" i="24" s="1"/>
  <c r="T160" i="24" s="1"/>
  <c r="U160" i="24" s="1"/>
  <c r="Q160" i="24"/>
  <c r="N160" i="24"/>
  <c r="M160" i="24"/>
  <c r="W159" i="24"/>
  <c r="V159" i="24"/>
  <c r="R159" i="24"/>
  <c r="S159" i="24" s="1"/>
  <c r="T159" i="24" s="1"/>
  <c r="U159" i="24" s="1"/>
  <c r="Q159" i="24"/>
  <c r="N159" i="24"/>
  <c r="M159" i="24"/>
  <c r="W158" i="24"/>
  <c r="V158" i="24"/>
  <c r="R158" i="24"/>
  <c r="S158" i="24" s="1"/>
  <c r="T158" i="24" s="1"/>
  <c r="U158" i="24" s="1"/>
  <c r="Q158" i="24"/>
  <c r="N158" i="24"/>
  <c r="M158" i="24"/>
  <c r="W157" i="24"/>
  <c r="V157" i="24"/>
  <c r="R157" i="24"/>
  <c r="S157" i="24" s="1"/>
  <c r="T157" i="24" s="1"/>
  <c r="U157" i="24" s="1"/>
  <c r="Q157" i="24"/>
  <c r="N157" i="24"/>
  <c r="M157" i="24"/>
  <c r="W156" i="24"/>
  <c r="V156" i="24"/>
  <c r="R156" i="24"/>
  <c r="S156" i="24" s="1"/>
  <c r="T156" i="24" s="1"/>
  <c r="U156" i="24" s="1"/>
  <c r="Q156" i="24"/>
  <c r="N156" i="24"/>
  <c r="M156" i="24"/>
  <c r="W155" i="24"/>
  <c r="V155" i="24"/>
  <c r="R155" i="24"/>
  <c r="S155" i="24" s="1"/>
  <c r="T155" i="24" s="1"/>
  <c r="U155" i="24" s="1"/>
  <c r="Q155" i="24"/>
  <c r="N155" i="24"/>
  <c r="M155" i="24"/>
  <c r="W154" i="24"/>
  <c r="V154" i="24"/>
  <c r="R154" i="24"/>
  <c r="S154" i="24" s="1"/>
  <c r="T154" i="24" s="1"/>
  <c r="U154" i="24" s="1"/>
  <c r="Q154" i="24"/>
  <c r="N154" i="24"/>
  <c r="M154" i="24"/>
  <c r="W153" i="24"/>
  <c r="V153" i="24"/>
  <c r="R153" i="24"/>
  <c r="S153" i="24" s="1"/>
  <c r="T153" i="24" s="1"/>
  <c r="U153" i="24" s="1"/>
  <c r="Q153" i="24"/>
  <c r="N153" i="24"/>
  <c r="M153" i="24"/>
  <c r="W152" i="24"/>
  <c r="V152" i="24"/>
  <c r="R152" i="24"/>
  <c r="S152" i="24" s="1"/>
  <c r="T152" i="24" s="1"/>
  <c r="U152" i="24" s="1"/>
  <c r="Q152" i="24"/>
  <c r="N152" i="24"/>
  <c r="M152" i="24"/>
  <c r="W151" i="24"/>
  <c r="V151" i="24"/>
  <c r="R151" i="24"/>
  <c r="S151" i="24" s="1"/>
  <c r="T151" i="24" s="1"/>
  <c r="U151" i="24" s="1"/>
  <c r="Q151" i="24"/>
  <c r="N151" i="24"/>
  <c r="M151" i="24"/>
  <c r="W150" i="24"/>
  <c r="V150" i="24"/>
  <c r="S150" i="24"/>
  <c r="T150" i="24" s="1"/>
  <c r="U150" i="24" s="1"/>
  <c r="R150" i="24"/>
  <c r="Q150" i="24"/>
  <c r="N150" i="24"/>
  <c r="M150" i="24"/>
  <c r="W149" i="24"/>
  <c r="V149" i="24"/>
  <c r="R149" i="24"/>
  <c r="S149" i="24" s="1"/>
  <c r="T149" i="24" s="1"/>
  <c r="U149" i="24" s="1"/>
  <c r="Q149" i="24"/>
  <c r="N149" i="24"/>
  <c r="M149" i="24"/>
  <c r="W148" i="24"/>
  <c r="V148" i="24"/>
  <c r="R148" i="24"/>
  <c r="S148" i="24" s="1"/>
  <c r="T148" i="24" s="1"/>
  <c r="U148" i="24" s="1"/>
  <c r="Q148" i="24"/>
  <c r="N148" i="24"/>
  <c r="M148" i="24"/>
  <c r="W147" i="24"/>
  <c r="V147" i="24"/>
  <c r="R147" i="24"/>
  <c r="S147" i="24" s="1"/>
  <c r="T147" i="24" s="1"/>
  <c r="U147" i="24" s="1"/>
  <c r="Q147" i="24"/>
  <c r="N147" i="24"/>
  <c r="M147" i="24"/>
  <c r="W146" i="24"/>
  <c r="V146" i="24"/>
  <c r="R146" i="24"/>
  <c r="S146" i="24" s="1"/>
  <c r="T146" i="24" s="1"/>
  <c r="U146" i="24" s="1"/>
  <c r="Q146" i="24"/>
  <c r="N146" i="24"/>
  <c r="M146" i="24"/>
  <c r="W145" i="24"/>
  <c r="V145" i="24"/>
  <c r="R145" i="24"/>
  <c r="S145" i="24" s="1"/>
  <c r="T145" i="24" s="1"/>
  <c r="U145" i="24" s="1"/>
  <c r="Q145" i="24"/>
  <c r="N145" i="24"/>
  <c r="M145" i="24"/>
  <c r="W144" i="24"/>
  <c r="V144" i="24"/>
  <c r="R144" i="24"/>
  <c r="S144" i="24" s="1"/>
  <c r="T144" i="24" s="1"/>
  <c r="U144" i="24" s="1"/>
  <c r="Q144" i="24"/>
  <c r="N144" i="24"/>
  <c r="M144" i="24"/>
  <c r="W143" i="24"/>
  <c r="V143" i="24"/>
  <c r="R143" i="24"/>
  <c r="S143" i="24" s="1"/>
  <c r="T143" i="24" s="1"/>
  <c r="U143" i="24" s="1"/>
  <c r="Q143" i="24"/>
  <c r="N143" i="24"/>
  <c r="M143" i="24"/>
  <c r="W142" i="24"/>
  <c r="V142" i="24"/>
  <c r="R142" i="24"/>
  <c r="S142" i="24" s="1"/>
  <c r="T142" i="24" s="1"/>
  <c r="U142" i="24" s="1"/>
  <c r="Q142" i="24"/>
  <c r="N142" i="24"/>
  <c r="M142" i="24"/>
  <c r="W141" i="24"/>
  <c r="V141" i="24"/>
  <c r="R141" i="24"/>
  <c r="S141" i="24" s="1"/>
  <c r="T141" i="24" s="1"/>
  <c r="U141" i="24" s="1"/>
  <c r="Q141" i="24"/>
  <c r="N141" i="24"/>
  <c r="M141" i="24"/>
  <c r="W140" i="24"/>
  <c r="V140" i="24"/>
  <c r="R140" i="24"/>
  <c r="S140" i="24" s="1"/>
  <c r="T140" i="24" s="1"/>
  <c r="U140" i="24" s="1"/>
  <c r="Q140" i="24"/>
  <c r="N140" i="24"/>
  <c r="M140" i="24"/>
  <c r="W139" i="24"/>
  <c r="V139" i="24"/>
  <c r="R139" i="24"/>
  <c r="S139" i="24" s="1"/>
  <c r="T139" i="24" s="1"/>
  <c r="U139" i="24" s="1"/>
  <c r="Q139" i="24"/>
  <c r="N139" i="24"/>
  <c r="M139" i="24"/>
  <c r="W138" i="24"/>
  <c r="V138" i="24"/>
  <c r="R138" i="24"/>
  <c r="S138" i="24" s="1"/>
  <c r="T138" i="24" s="1"/>
  <c r="U138" i="24" s="1"/>
  <c r="Q138" i="24"/>
  <c r="N138" i="24"/>
  <c r="M138" i="24"/>
  <c r="W137" i="24"/>
  <c r="V137" i="24"/>
  <c r="R137" i="24"/>
  <c r="S137" i="24" s="1"/>
  <c r="T137" i="24" s="1"/>
  <c r="U137" i="24" s="1"/>
  <c r="Q137" i="24"/>
  <c r="N137" i="24"/>
  <c r="M137" i="24"/>
  <c r="W136" i="24"/>
  <c r="V136" i="24"/>
  <c r="R136" i="24"/>
  <c r="S136" i="24" s="1"/>
  <c r="T136" i="24" s="1"/>
  <c r="U136" i="24" s="1"/>
  <c r="Q136" i="24"/>
  <c r="N136" i="24"/>
  <c r="M136" i="24"/>
  <c r="W135" i="24"/>
  <c r="V135" i="24"/>
  <c r="R135" i="24"/>
  <c r="S135" i="24" s="1"/>
  <c r="T135" i="24" s="1"/>
  <c r="U135" i="24" s="1"/>
  <c r="Q135" i="24"/>
  <c r="N135" i="24"/>
  <c r="M135" i="24"/>
  <c r="W134" i="24"/>
  <c r="V134" i="24"/>
  <c r="R134" i="24"/>
  <c r="S134" i="24" s="1"/>
  <c r="T134" i="24" s="1"/>
  <c r="U134" i="24" s="1"/>
  <c r="Q134" i="24"/>
  <c r="N134" i="24"/>
  <c r="M134" i="24"/>
  <c r="W133" i="24"/>
  <c r="V133" i="24"/>
  <c r="R133" i="24"/>
  <c r="S133" i="24" s="1"/>
  <c r="T133" i="24" s="1"/>
  <c r="U133" i="24" s="1"/>
  <c r="Q133" i="24"/>
  <c r="N133" i="24"/>
  <c r="M133" i="24"/>
  <c r="W132" i="24"/>
  <c r="V132" i="24"/>
  <c r="R132" i="24"/>
  <c r="S132" i="24" s="1"/>
  <c r="T132" i="24" s="1"/>
  <c r="U132" i="24" s="1"/>
  <c r="Q132" i="24"/>
  <c r="N132" i="24"/>
  <c r="M132" i="24"/>
  <c r="W131" i="24"/>
  <c r="V131" i="24"/>
  <c r="R131" i="24"/>
  <c r="S131" i="24" s="1"/>
  <c r="T131" i="24" s="1"/>
  <c r="U131" i="24" s="1"/>
  <c r="Q131" i="24"/>
  <c r="N131" i="24"/>
  <c r="M131" i="24"/>
  <c r="W130" i="24"/>
  <c r="V130" i="24"/>
  <c r="R130" i="24"/>
  <c r="S130" i="24" s="1"/>
  <c r="T130" i="24" s="1"/>
  <c r="U130" i="24" s="1"/>
  <c r="Q130" i="24"/>
  <c r="N130" i="24"/>
  <c r="M130" i="24"/>
  <c r="W129" i="24"/>
  <c r="V129" i="24"/>
  <c r="R129" i="24"/>
  <c r="S129" i="24" s="1"/>
  <c r="T129" i="24" s="1"/>
  <c r="U129" i="24" s="1"/>
  <c r="Q129" i="24"/>
  <c r="N129" i="24"/>
  <c r="M129" i="24"/>
  <c r="W128" i="24"/>
  <c r="V128" i="24"/>
  <c r="R128" i="24"/>
  <c r="S128" i="24" s="1"/>
  <c r="T128" i="24" s="1"/>
  <c r="U128" i="24" s="1"/>
  <c r="Q128" i="24"/>
  <c r="N128" i="24"/>
  <c r="M128" i="24"/>
  <c r="W127" i="24"/>
  <c r="V127" i="24"/>
  <c r="R127" i="24"/>
  <c r="S127" i="24" s="1"/>
  <c r="T127" i="24" s="1"/>
  <c r="U127" i="24" s="1"/>
  <c r="Q127" i="24"/>
  <c r="N127" i="24"/>
  <c r="M127" i="24"/>
  <c r="W126" i="24"/>
  <c r="V126" i="24"/>
  <c r="R126" i="24"/>
  <c r="S126" i="24" s="1"/>
  <c r="T126" i="24" s="1"/>
  <c r="U126" i="24" s="1"/>
  <c r="Q126" i="24"/>
  <c r="N126" i="24"/>
  <c r="M126" i="24"/>
  <c r="W125" i="24"/>
  <c r="V125" i="24"/>
  <c r="R125" i="24"/>
  <c r="S125" i="24" s="1"/>
  <c r="T125" i="24" s="1"/>
  <c r="U125" i="24" s="1"/>
  <c r="Q125" i="24"/>
  <c r="N125" i="24"/>
  <c r="M125" i="24"/>
  <c r="W124" i="24"/>
  <c r="V124" i="24"/>
  <c r="R124" i="24"/>
  <c r="S124" i="24" s="1"/>
  <c r="T124" i="24" s="1"/>
  <c r="U124" i="24" s="1"/>
  <c r="Q124" i="24"/>
  <c r="N124" i="24"/>
  <c r="M124" i="24"/>
  <c r="W123" i="24"/>
  <c r="V123" i="24"/>
  <c r="S123" i="24"/>
  <c r="T123" i="24" s="1"/>
  <c r="U123" i="24" s="1"/>
  <c r="R123" i="24"/>
  <c r="Q123" i="24"/>
  <c r="N123" i="24"/>
  <c r="M123" i="24"/>
  <c r="W122" i="24"/>
  <c r="V122" i="24"/>
  <c r="R122" i="24"/>
  <c r="S122" i="24" s="1"/>
  <c r="T122" i="24" s="1"/>
  <c r="U122" i="24" s="1"/>
  <c r="Q122" i="24"/>
  <c r="N122" i="24"/>
  <c r="M122" i="24"/>
  <c r="W121" i="24"/>
  <c r="V121" i="24"/>
  <c r="R121" i="24"/>
  <c r="S121" i="24" s="1"/>
  <c r="T121" i="24" s="1"/>
  <c r="U121" i="24" s="1"/>
  <c r="Q121" i="24"/>
  <c r="N121" i="24"/>
  <c r="M121" i="24"/>
  <c r="W120" i="24"/>
  <c r="V120" i="24"/>
  <c r="R120" i="24"/>
  <c r="S120" i="24" s="1"/>
  <c r="T120" i="24" s="1"/>
  <c r="U120" i="24" s="1"/>
  <c r="Q120" i="24"/>
  <c r="N120" i="24"/>
  <c r="M120" i="24"/>
  <c r="W119" i="24"/>
  <c r="V119" i="24"/>
  <c r="R119" i="24"/>
  <c r="S119" i="24" s="1"/>
  <c r="T119" i="24" s="1"/>
  <c r="U119" i="24" s="1"/>
  <c r="Q119" i="24"/>
  <c r="N119" i="24"/>
  <c r="M119" i="24"/>
  <c r="W118" i="24"/>
  <c r="V118" i="24"/>
  <c r="R118" i="24"/>
  <c r="S118" i="24" s="1"/>
  <c r="T118" i="24" s="1"/>
  <c r="U118" i="24" s="1"/>
  <c r="Q118" i="24"/>
  <c r="N118" i="24"/>
  <c r="M118" i="24"/>
  <c r="W117" i="24"/>
  <c r="V117" i="24"/>
  <c r="R117" i="24"/>
  <c r="S117" i="24" s="1"/>
  <c r="T117" i="24" s="1"/>
  <c r="U117" i="24" s="1"/>
  <c r="Q117" i="24"/>
  <c r="N117" i="24"/>
  <c r="M117" i="24"/>
  <c r="W116" i="24"/>
  <c r="V116" i="24"/>
  <c r="R116" i="24"/>
  <c r="S116" i="24" s="1"/>
  <c r="T116" i="24" s="1"/>
  <c r="U116" i="24" s="1"/>
  <c r="Q116" i="24"/>
  <c r="N116" i="24"/>
  <c r="M116" i="24"/>
  <c r="W115" i="24"/>
  <c r="V115" i="24"/>
  <c r="R115" i="24"/>
  <c r="S115" i="24" s="1"/>
  <c r="T115" i="24" s="1"/>
  <c r="U115" i="24" s="1"/>
  <c r="Q115" i="24"/>
  <c r="N115" i="24"/>
  <c r="M115" i="24"/>
  <c r="W114" i="24"/>
  <c r="V114" i="24"/>
  <c r="R114" i="24"/>
  <c r="S114" i="24" s="1"/>
  <c r="T114" i="24" s="1"/>
  <c r="U114" i="24" s="1"/>
  <c r="Q114" i="24"/>
  <c r="N114" i="24"/>
  <c r="M114" i="24"/>
  <c r="W113" i="24"/>
  <c r="V113" i="24"/>
  <c r="R113" i="24"/>
  <c r="S113" i="24" s="1"/>
  <c r="T113" i="24" s="1"/>
  <c r="U113" i="24" s="1"/>
  <c r="Q113" i="24"/>
  <c r="N113" i="24"/>
  <c r="M113" i="24"/>
  <c r="W112" i="24"/>
  <c r="V112" i="24"/>
  <c r="R112" i="24"/>
  <c r="S112" i="24" s="1"/>
  <c r="T112" i="24" s="1"/>
  <c r="U112" i="24" s="1"/>
  <c r="Q112" i="24"/>
  <c r="N112" i="24"/>
  <c r="M112" i="24"/>
  <c r="W111" i="24"/>
  <c r="V111" i="24"/>
  <c r="R111" i="24"/>
  <c r="S111" i="24" s="1"/>
  <c r="T111" i="24" s="1"/>
  <c r="U111" i="24" s="1"/>
  <c r="Q111" i="24"/>
  <c r="N111" i="24"/>
  <c r="M111" i="24"/>
  <c r="W110" i="24"/>
  <c r="V110" i="24"/>
  <c r="R110" i="24"/>
  <c r="S110" i="24" s="1"/>
  <c r="T110" i="24" s="1"/>
  <c r="U110" i="24" s="1"/>
  <c r="Q110" i="24"/>
  <c r="N110" i="24"/>
  <c r="M110" i="24"/>
  <c r="W109" i="24"/>
  <c r="V109" i="24"/>
  <c r="R109" i="24"/>
  <c r="S109" i="24" s="1"/>
  <c r="T109" i="24" s="1"/>
  <c r="U109" i="24" s="1"/>
  <c r="Q109" i="24"/>
  <c r="N109" i="24"/>
  <c r="M109" i="24"/>
  <c r="W108" i="24"/>
  <c r="V108" i="24"/>
  <c r="R108" i="24"/>
  <c r="S108" i="24" s="1"/>
  <c r="T108" i="24" s="1"/>
  <c r="U108" i="24" s="1"/>
  <c r="Q108" i="24"/>
  <c r="N108" i="24"/>
  <c r="M108" i="24"/>
  <c r="W107" i="24"/>
  <c r="V107" i="24"/>
  <c r="R107" i="24"/>
  <c r="S107" i="24" s="1"/>
  <c r="T107" i="24" s="1"/>
  <c r="U107" i="24" s="1"/>
  <c r="Q107" i="24"/>
  <c r="N107" i="24"/>
  <c r="M107" i="24"/>
  <c r="W106" i="24"/>
  <c r="V106" i="24"/>
  <c r="R106" i="24"/>
  <c r="S106" i="24" s="1"/>
  <c r="T106" i="24" s="1"/>
  <c r="U106" i="24" s="1"/>
  <c r="Q106" i="24"/>
  <c r="N106" i="24"/>
  <c r="M106" i="24"/>
  <c r="W105" i="24"/>
  <c r="V105" i="24"/>
  <c r="R105" i="24"/>
  <c r="S105" i="24" s="1"/>
  <c r="T105" i="24" s="1"/>
  <c r="U105" i="24" s="1"/>
  <c r="Q105" i="24"/>
  <c r="N105" i="24"/>
  <c r="M105" i="24"/>
  <c r="W104" i="24"/>
  <c r="V104" i="24"/>
  <c r="R104" i="24"/>
  <c r="S104" i="24" s="1"/>
  <c r="T104" i="24" s="1"/>
  <c r="U104" i="24" s="1"/>
  <c r="Q104" i="24"/>
  <c r="N104" i="24"/>
  <c r="M104" i="24"/>
  <c r="W103" i="24"/>
  <c r="V103" i="24"/>
  <c r="R103" i="24"/>
  <c r="S103" i="24" s="1"/>
  <c r="T103" i="24" s="1"/>
  <c r="U103" i="24" s="1"/>
  <c r="Q103" i="24"/>
  <c r="N103" i="24"/>
  <c r="M103" i="24"/>
  <c r="W102" i="24"/>
  <c r="V102" i="24"/>
  <c r="R102" i="24"/>
  <c r="S102" i="24" s="1"/>
  <c r="T102" i="24" s="1"/>
  <c r="U102" i="24" s="1"/>
  <c r="Q102" i="24"/>
  <c r="N102" i="24"/>
  <c r="M102" i="24"/>
  <c r="W101" i="24"/>
  <c r="V101" i="24"/>
  <c r="R101" i="24"/>
  <c r="S101" i="24" s="1"/>
  <c r="T101" i="24" s="1"/>
  <c r="U101" i="24" s="1"/>
  <c r="Q101" i="24"/>
  <c r="N101" i="24"/>
  <c r="M101" i="24"/>
  <c r="W100" i="24"/>
  <c r="V100" i="24"/>
  <c r="R100" i="24"/>
  <c r="S100" i="24" s="1"/>
  <c r="T100" i="24" s="1"/>
  <c r="U100" i="24" s="1"/>
  <c r="Q100" i="24"/>
  <c r="N100" i="24"/>
  <c r="M100" i="24"/>
  <c r="W99" i="24"/>
  <c r="V99" i="24"/>
  <c r="R99" i="24"/>
  <c r="S99" i="24" s="1"/>
  <c r="T99" i="24" s="1"/>
  <c r="U99" i="24" s="1"/>
  <c r="Q99" i="24"/>
  <c r="N99" i="24"/>
  <c r="M99" i="24"/>
  <c r="W98" i="24"/>
  <c r="V98" i="24"/>
  <c r="R98" i="24"/>
  <c r="S98" i="24" s="1"/>
  <c r="T98" i="24" s="1"/>
  <c r="U98" i="24" s="1"/>
  <c r="Q98" i="24"/>
  <c r="N98" i="24"/>
  <c r="M98" i="24"/>
  <c r="W97" i="24"/>
  <c r="V97" i="24"/>
  <c r="R97" i="24"/>
  <c r="S97" i="24" s="1"/>
  <c r="T97" i="24" s="1"/>
  <c r="U97" i="24" s="1"/>
  <c r="Q97" i="24"/>
  <c r="N97" i="24"/>
  <c r="M97" i="24"/>
  <c r="C97" i="24"/>
  <c r="C98" i="24" s="1"/>
  <c r="C99" i="24" s="1"/>
  <c r="C100" i="24" s="1"/>
  <c r="C101" i="24" s="1"/>
  <c r="C102" i="24" s="1"/>
  <c r="C103" i="24" s="1"/>
  <c r="C104" i="24" s="1"/>
  <c r="C105" i="24" s="1"/>
  <c r="C106" i="24" s="1"/>
  <c r="C107" i="24" s="1"/>
  <c r="C108" i="24" s="1"/>
  <c r="C109" i="24" s="1"/>
  <c r="C110" i="24" s="1"/>
  <c r="C111" i="24" s="1"/>
  <c r="C112" i="24" s="1"/>
  <c r="C113" i="24" s="1"/>
  <c r="C114" i="24" s="1"/>
  <c r="C115" i="24" s="1"/>
  <c r="C116" i="24" s="1"/>
  <c r="C117" i="24" s="1"/>
  <c r="C118" i="24" s="1"/>
  <c r="C119" i="24" s="1"/>
  <c r="C120" i="24" s="1"/>
  <c r="C121" i="24" s="1"/>
  <c r="C122" i="24" s="1"/>
  <c r="C123" i="24" s="1"/>
  <c r="C124" i="24" s="1"/>
  <c r="C125" i="24" s="1"/>
  <c r="C126" i="24" s="1"/>
  <c r="C127" i="24" s="1"/>
  <c r="C128" i="24" s="1"/>
  <c r="C129" i="24" s="1"/>
  <c r="C130" i="24" s="1"/>
  <c r="C131" i="24" s="1"/>
  <c r="C132" i="24" s="1"/>
  <c r="C133" i="24" s="1"/>
  <c r="C134" i="24" s="1"/>
  <c r="C135" i="24" s="1"/>
  <c r="C136" i="24" s="1"/>
  <c r="C137" i="24" s="1"/>
  <c r="C138" i="24" s="1"/>
  <c r="C139" i="24" s="1"/>
  <c r="C140" i="24" s="1"/>
  <c r="C141" i="24" s="1"/>
  <c r="C142" i="24" s="1"/>
  <c r="C143" i="24" s="1"/>
  <c r="C144" i="24" s="1"/>
  <c r="C145" i="24" s="1"/>
  <c r="C146" i="24" s="1"/>
  <c r="C147" i="24" s="1"/>
  <c r="C148" i="24" s="1"/>
  <c r="C149" i="24" s="1"/>
  <c r="C150" i="24" s="1"/>
  <c r="C151" i="24" s="1"/>
  <c r="C152" i="24" s="1"/>
  <c r="C153" i="24" s="1"/>
  <c r="C154" i="24" s="1"/>
  <c r="C155" i="24" s="1"/>
  <c r="C156" i="24" s="1"/>
  <c r="C157" i="24" s="1"/>
  <c r="C158" i="24" s="1"/>
  <c r="C159" i="24" s="1"/>
  <c r="C160" i="24" s="1"/>
  <c r="C161" i="24" s="1"/>
  <c r="C162" i="24" s="1"/>
  <c r="C163" i="24" s="1"/>
  <c r="C164" i="24" s="1"/>
  <c r="C165" i="24" s="1"/>
  <c r="C166" i="24" s="1"/>
  <c r="C167" i="24" s="1"/>
  <c r="C168" i="24" s="1"/>
  <c r="C169" i="24" s="1"/>
  <c r="C170" i="24" s="1"/>
  <c r="C171" i="24" s="1"/>
  <c r="C172" i="24" s="1"/>
  <c r="C173" i="24" s="1"/>
  <c r="C174" i="24" s="1"/>
  <c r="C175" i="24" s="1"/>
  <c r="C176" i="24" s="1"/>
  <c r="C177" i="24" s="1"/>
  <c r="C178" i="24" s="1"/>
  <c r="C179" i="24" s="1"/>
  <c r="C180" i="24" s="1"/>
  <c r="C181" i="24" s="1"/>
  <c r="C182" i="24" s="1"/>
  <c r="C183" i="24" s="1"/>
  <c r="C184" i="24" s="1"/>
  <c r="C185" i="24" s="1"/>
  <c r="C186" i="24" s="1"/>
  <c r="C187" i="24" s="1"/>
  <c r="C188" i="24" s="1"/>
  <c r="C189" i="24" s="1"/>
  <c r="C190" i="24" s="1"/>
  <c r="C191" i="24" s="1"/>
  <c r="C192" i="24" s="1"/>
  <c r="C193" i="24" s="1"/>
  <c r="C194" i="24" s="1"/>
  <c r="C195" i="24" s="1"/>
  <c r="C196" i="24" s="1"/>
  <c r="C197" i="24" s="1"/>
  <c r="C198" i="24" s="1"/>
  <c r="C199" i="24" s="1"/>
  <c r="C200" i="24" s="1"/>
  <c r="C201" i="24" s="1"/>
  <c r="C202" i="24" s="1"/>
  <c r="C203" i="24" s="1"/>
  <c r="C204" i="24" s="1"/>
  <c r="C205" i="24" s="1"/>
  <c r="C206" i="24" s="1"/>
  <c r="C207" i="24" s="1"/>
  <c r="C208" i="24" s="1"/>
  <c r="C209" i="24" s="1"/>
  <c r="C210" i="24" s="1"/>
  <c r="C211" i="24" s="1"/>
  <c r="C212" i="24" s="1"/>
  <c r="C213" i="24" s="1"/>
  <c r="C214" i="24" s="1"/>
  <c r="C215" i="24" s="1"/>
  <c r="C216" i="24" s="1"/>
  <c r="C217" i="24" s="1"/>
  <c r="C218" i="24" s="1"/>
  <c r="C219" i="24" s="1"/>
  <c r="C220" i="24" s="1"/>
  <c r="C221" i="24" s="1"/>
  <c r="C222" i="24" s="1"/>
  <c r="C223" i="24" s="1"/>
  <c r="C224" i="24" s="1"/>
  <c r="C225" i="24" s="1"/>
  <c r="C226" i="24" s="1"/>
  <c r="C227" i="24" s="1"/>
  <c r="C228" i="24" s="1"/>
  <c r="C229" i="24" s="1"/>
  <c r="C230" i="24" s="1"/>
  <c r="C231" i="24" s="1"/>
  <c r="C232" i="24" s="1"/>
  <c r="C233" i="24" s="1"/>
  <c r="C234" i="24" s="1"/>
  <c r="C235" i="24" s="1"/>
  <c r="C236" i="24" s="1"/>
  <c r="C237" i="24" s="1"/>
  <c r="C238" i="24" s="1"/>
  <c r="C239" i="24" s="1"/>
  <c r="C240" i="24" s="1"/>
  <c r="C241" i="24" s="1"/>
  <c r="C242" i="24" s="1"/>
  <c r="C243" i="24" s="1"/>
  <c r="C244" i="24" s="1"/>
  <c r="C245" i="24" s="1"/>
  <c r="C246" i="24" s="1"/>
  <c r="C247" i="24" s="1"/>
  <c r="C248" i="24" s="1"/>
  <c r="C249" i="24" s="1"/>
  <c r="C250" i="24" s="1"/>
  <c r="C251" i="24" s="1"/>
  <c r="C252" i="24" s="1"/>
  <c r="C253" i="24" s="1"/>
  <c r="C254" i="24" s="1"/>
  <c r="C255" i="24" s="1"/>
  <c r="C256" i="24" s="1"/>
  <c r="C257" i="24" s="1"/>
  <c r="C258" i="24" s="1"/>
  <c r="C259" i="24" s="1"/>
  <c r="C260" i="24" s="1"/>
  <c r="C261" i="24" s="1"/>
  <c r="C262" i="24" s="1"/>
  <c r="C263" i="24" s="1"/>
  <c r="C264" i="24" s="1"/>
  <c r="C265" i="24" s="1"/>
  <c r="C266" i="24" s="1"/>
  <c r="C267" i="24" s="1"/>
  <c r="C268" i="24" s="1"/>
  <c r="C269" i="24" s="1"/>
  <c r="C270" i="24" s="1"/>
  <c r="C271" i="24" s="1"/>
  <c r="C272" i="24" s="1"/>
  <c r="C273" i="24" s="1"/>
  <c r="C274" i="24" s="1"/>
  <c r="C275" i="24" s="1"/>
  <c r="C276" i="24" s="1"/>
  <c r="C277" i="24" s="1"/>
  <c r="C278" i="24" s="1"/>
  <c r="C279" i="24" s="1"/>
  <c r="C280" i="24" s="1"/>
  <c r="C281" i="24" s="1"/>
  <c r="C282" i="24" s="1"/>
  <c r="C283" i="24" s="1"/>
  <c r="C284" i="24" s="1"/>
  <c r="C285" i="24" s="1"/>
  <c r="C286" i="24" s="1"/>
  <c r="C287" i="24" s="1"/>
  <c r="C288" i="24" s="1"/>
  <c r="C289" i="24" s="1"/>
  <c r="C290" i="24" s="1"/>
  <c r="C291" i="24" s="1"/>
  <c r="C292" i="24" s="1"/>
  <c r="C293" i="24" s="1"/>
  <c r="C294" i="24" s="1"/>
  <c r="C295" i="24" s="1"/>
  <c r="C296" i="24" s="1"/>
  <c r="C297" i="24" s="1"/>
  <c r="C298" i="24" s="1"/>
  <c r="C299" i="24" s="1"/>
  <c r="C300" i="24" s="1"/>
  <c r="C301" i="24" s="1"/>
  <c r="C302" i="24" s="1"/>
  <c r="C303" i="24" s="1"/>
  <c r="C304" i="24" s="1"/>
  <c r="C305" i="24" s="1"/>
  <c r="C306" i="24" s="1"/>
  <c r="C307" i="24" s="1"/>
  <c r="C308" i="24" s="1"/>
  <c r="C309" i="24" s="1"/>
  <c r="C310" i="24" s="1"/>
  <c r="C311" i="24" s="1"/>
  <c r="C312" i="24" s="1"/>
  <c r="C313" i="24" s="1"/>
  <c r="C314" i="24" s="1"/>
  <c r="C315" i="24" s="1"/>
  <c r="C316" i="24" s="1"/>
  <c r="C317" i="24" s="1"/>
  <c r="C318" i="24" s="1"/>
  <c r="C319" i="24" s="1"/>
  <c r="C320" i="24" s="1"/>
  <c r="W96" i="24"/>
  <c r="V96" i="24"/>
  <c r="R96" i="24"/>
  <c r="S96" i="24" s="1"/>
  <c r="T96" i="24" s="1"/>
  <c r="U96" i="24" s="1"/>
  <c r="Q96" i="24"/>
  <c r="N96" i="24"/>
  <c r="M96" i="24"/>
  <c r="W95" i="24"/>
  <c r="V95" i="24"/>
  <c r="R95" i="24"/>
  <c r="S95" i="24" s="1"/>
  <c r="T95" i="24" s="1"/>
  <c r="U95" i="24" s="1"/>
  <c r="Q95" i="24"/>
  <c r="N95" i="24"/>
  <c r="M95" i="24"/>
  <c r="W94" i="24"/>
  <c r="V94" i="24"/>
  <c r="R94" i="24"/>
  <c r="S94" i="24" s="1"/>
  <c r="T94" i="24" s="1"/>
  <c r="U94" i="24" s="1"/>
  <c r="Q94" i="24"/>
  <c r="N94" i="24"/>
  <c r="M94" i="24"/>
  <c r="W93" i="24"/>
  <c r="V93" i="24"/>
  <c r="R93" i="24"/>
  <c r="S93" i="24" s="1"/>
  <c r="T93" i="24" s="1"/>
  <c r="U93" i="24" s="1"/>
  <c r="Q93" i="24"/>
  <c r="N93" i="24"/>
  <c r="M93" i="24"/>
  <c r="W92" i="24"/>
  <c r="V92" i="24"/>
  <c r="R92" i="24"/>
  <c r="S92" i="24" s="1"/>
  <c r="T92" i="24" s="1"/>
  <c r="U92" i="24" s="1"/>
  <c r="Q92" i="24"/>
  <c r="N92" i="24"/>
  <c r="M92" i="24"/>
  <c r="W91" i="24"/>
  <c r="V91" i="24"/>
  <c r="R91" i="24"/>
  <c r="S91" i="24" s="1"/>
  <c r="T91" i="24" s="1"/>
  <c r="U91" i="24" s="1"/>
  <c r="Q91" i="24"/>
  <c r="N91" i="24"/>
  <c r="M91" i="24"/>
  <c r="W90" i="24"/>
  <c r="V90" i="24"/>
  <c r="R90" i="24"/>
  <c r="S90" i="24" s="1"/>
  <c r="T90" i="24" s="1"/>
  <c r="U90" i="24" s="1"/>
  <c r="Q90" i="24"/>
  <c r="N90" i="24"/>
  <c r="M90" i="24"/>
  <c r="W89" i="24"/>
  <c r="V89" i="24"/>
  <c r="R89" i="24"/>
  <c r="S89" i="24" s="1"/>
  <c r="T89" i="24" s="1"/>
  <c r="U89" i="24" s="1"/>
  <c r="Q89" i="24"/>
  <c r="N89" i="24"/>
  <c r="M89" i="24"/>
  <c r="W88" i="24"/>
  <c r="V88" i="24"/>
  <c r="R88" i="24"/>
  <c r="S88" i="24" s="1"/>
  <c r="T88" i="24" s="1"/>
  <c r="U88" i="24" s="1"/>
  <c r="Q88" i="24"/>
  <c r="N88" i="24"/>
  <c r="M88" i="24"/>
  <c r="W87" i="24"/>
  <c r="V87" i="24"/>
  <c r="R87" i="24"/>
  <c r="S87" i="24" s="1"/>
  <c r="T87" i="24" s="1"/>
  <c r="U87" i="24" s="1"/>
  <c r="Q87" i="24"/>
  <c r="N87" i="24"/>
  <c r="M87" i="24"/>
  <c r="W86" i="24"/>
  <c r="V86" i="24"/>
  <c r="R86" i="24"/>
  <c r="S86" i="24" s="1"/>
  <c r="T86" i="24" s="1"/>
  <c r="U86" i="24" s="1"/>
  <c r="Q86" i="24"/>
  <c r="N86" i="24"/>
  <c r="M86" i="24"/>
  <c r="W85" i="24"/>
  <c r="V85" i="24"/>
  <c r="R85" i="24"/>
  <c r="S85" i="24" s="1"/>
  <c r="T85" i="24" s="1"/>
  <c r="U85" i="24" s="1"/>
  <c r="Q85" i="24"/>
  <c r="N85" i="24"/>
  <c r="M85" i="24"/>
  <c r="W84" i="24"/>
  <c r="V84" i="24"/>
  <c r="R84" i="24"/>
  <c r="S84" i="24" s="1"/>
  <c r="T84" i="24" s="1"/>
  <c r="U84" i="24" s="1"/>
  <c r="Q84" i="24"/>
  <c r="N84" i="24"/>
  <c r="M84" i="24"/>
  <c r="W83" i="24"/>
  <c r="V83" i="24"/>
  <c r="R83" i="24"/>
  <c r="S83" i="24" s="1"/>
  <c r="T83" i="24" s="1"/>
  <c r="U83" i="24" s="1"/>
  <c r="Q83" i="24"/>
  <c r="N83" i="24"/>
  <c r="M83" i="24"/>
  <c r="W82" i="24"/>
  <c r="V82" i="24"/>
  <c r="R82" i="24"/>
  <c r="S82" i="24" s="1"/>
  <c r="T82" i="24" s="1"/>
  <c r="U82" i="24" s="1"/>
  <c r="Q82" i="24"/>
  <c r="N82" i="24"/>
  <c r="M82" i="24"/>
  <c r="W81" i="24"/>
  <c r="V81" i="24"/>
  <c r="R81" i="24"/>
  <c r="S81" i="24" s="1"/>
  <c r="T81" i="24" s="1"/>
  <c r="U81" i="24" s="1"/>
  <c r="Q81" i="24"/>
  <c r="N81" i="24"/>
  <c r="M81" i="24"/>
  <c r="W80" i="24"/>
  <c r="V80" i="24"/>
  <c r="R80" i="24"/>
  <c r="S80" i="24" s="1"/>
  <c r="T80" i="24" s="1"/>
  <c r="U80" i="24" s="1"/>
  <c r="Q80" i="24"/>
  <c r="N80" i="24"/>
  <c r="M80" i="24"/>
  <c r="W79" i="24"/>
  <c r="V79" i="24"/>
  <c r="R79" i="24"/>
  <c r="S79" i="24" s="1"/>
  <c r="T79" i="24" s="1"/>
  <c r="U79" i="24" s="1"/>
  <c r="Q79" i="24"/>
  <c r="N79" i="24"/>
  <c r="M79" i="24"/>
  <c r="W78" i="24"/>
  <c r="V78" i="24"/>
  <c r="R78" i="24"/>
  <c r="S78" i="24" s="1"/>
  <c r="T78" i="24" s="1"/>
  <c r="U78" i="24" s="1"/>
  <c r="Q78" i="24"/>
  <c r="N78" i="24"/>
  <c r="M78" i="24"/>
  <c r="W77" i="24"/>
  <c r="V77" i="24"/>
  <c r="R77" i="24"/>
  <c r="S77" i="24" s="1"/>
  <c r="T77" i="24" s="1"/>
  <c r="U77" i="24" s="1"/>
  <c r="Q77" i="24"/>
  <c r="N77" i="24"/>
  <c r="M77" i="24"/>
  <c r="W76" i="24"/>
  <c r="V76" i="24"/>
  <c r="R76" i="24"/>
  <c r="S76" i="24" s="1"/>
  <c r="T76" i="24" s="1"/>
  <c r="U76" i="24" s="1"/>
  <c r="Q76" i="24"/>
  <c r="N76" i="24"/>
  <c r="M76" i="24"/>
  <c r="W75" i="24"/>
  <c r="V75" i="24"/>
  <c r="R75" i="24"/>
  <c r="S75" i="24" s="1"/>
  <c r="T75" i="24" s="1"/>
  <c r="U75" i="24" s="1"/>
  <c r="Q75" i="24"/>
  <c r="N75" i="24"/>
  <c r="M75" i="24"/>
  <c r="W74" i="24"/>
  <c r="V74" i="24"/>
  <c r="R74" i="24"/>
  <c r="S74" i="24" s="1"/>
  <c r="T74" i="24" s="1"/>
  <c r="U74" i="24" s="1"/>
  <c r="Q74" i="24"/>
  <c r="N74" i="24"/>
  <c r="M74" i="24"/>
  <c r="W73" i="24"/>
  <c r="V73" i="24"/>
  <c r="R73" i="24"/>
  <c r="S73" i="24" s="1"/>
  <c r="T73" i="24" s="1"/>
  <c r="U73" i="24" s="1"/>
  <c r="Q73" i="24"/>
  <c r="N73" i="24"/>
  <c r="M73" i="24"/>
  <c r="W72" i="24"/>
  <c r="V72" i="24"/>
  <c r="R72" i="24"/>
  <c r="S72" i="24" s="1"/>
  <c r="T72" i="24" s="1"/>
  <c r="U72" i="24" s="1"/>
  <c r="Q72" i="24"/>
  <c r="N72" i="24"/>
  <c r="M72" i="24"/>
  <c r="W71" i="24"/>
  <c r="V71" i="24"/>
  <c r="R71" i="24"/>
  <c r="S71" i="24" s="1"/>
  <c r="T71" i="24" s="1"/>
  <c r="U71" i="24" s="1"/>
  <c r="Q71" i="24"/>
  <c r="N71" i="24"/>
  <c r="M71" i="24"/>
  <c r="W70" i="24"/>
  <c r="V70" i="24"/>
  <c r="R70" i="24"/>
  <c r="S70" i="24" s="1"/>
  <c r="T70" i="24" s="1"/>
  <c r="U70" i="24" s="1"/>
  <c r="Q70" i="24"/>
  <c r="N70" i="24"/>
  <c r="M70" i="24"/>
  <c r="W69" i="24"/>
  <c r="V69" i="24"/>
  <c r="R69" i="24"/>
  <c r="S69" i="24" s="1"/>
  <c r="T69" i="24" s="1"/>
  <c r="U69" i="24" s="1"/>
  <c r="Q69" i="24"/>
  <c r="N69" i="24"/>
  <c r="M69" i="24"/>
  <c r="W68" i="24"/>
  <c r="V68" i="24"/>
  <c r="R68" i="24"/>
  <c r="S68" i="24" s="1"/>
  <c r="T68" i="24" s="1"/>
  <c r="U68" i="24" s="1"/>
  <c r="Q68" i="24"/>
  <c r="N68" i="24"/>
  <c r="M68" i="24"/>
  <c r="W67" i="24"/>
  <c r="V67" i="24"/>
  <c r="R67" i="24"/>
  <c r="S67" i="24" s="1"/>
  <c r="T67" i="24" s="1"/>
  <c r="U67" i="24" s="1"/>
  <c r="Q67" i="24"/>
  <c r="N67" i="24"/>
  <c r="M67" i="24"/>
  <c r="W66" i="24"/>
  <c r="V66" i="24"/>
  <c r="R66" i="24"/>
  <c r="S66" i="24" s="1"/>
  <c r="T66" i="24" s="1"/>
  <c r="U66" i="24" s="1"/>
  <c r="Q66" i="24"/>
  <c r="N66" i="24"/>
  <c r="M66" i="24"/>
  <c r="W65" i="24"/>
  <c r="V65" i="24"/>
  <c r="R65" i="24"/>
  <c r="S65" i="24" s="1"/>
  <c r="T65" i="24" s="1"/>
  <c r="U65" i="24" s="1"/>
  <c r="Q65" i="24"/>
  <c r="N65" i="24"/>
  <c r="M65" i="24"/>
  <c r="W64" i="24"/>
  <c r="V64" i="24"/>
  <c r="R64" i="24"/>
  <c r="S64" i="24" s="1"/>
  <c r="T64" i="24" s="1"/>
  <c r="U64" i="24" s="1"/>
  <c r="Q64" i="24"/>
  <c r="N64" i="24"/>
  <c r="M64" i="24"/>
  <c r="W63" i="24"/>
  <c r="V63" i="24"/>
  <c r="R63" i="24"/>
  <c r="S63" i="24" s="1"/>
  <c r="T63" i="24" s="1"/>
  <c r="U63" i="24" s="1"/>
  <c r="Q63" i="24"/>
  <c r="N63" i="24"/>
  <c r="M63" i="24"/>
  <c r="W62" i="24"/>
  <c r="V62" i="24"/>
  <c r="R62" i="24"/>
  <c r="S62" i="24" s="1"/>
  <c r="T62" i="24" s="1"/>
  <c r="U62" i="24" s="1"/>
  <c r="Q62" i="24"/>
  <c r="N62" i="24"/>
  <c r="M62" i="24"/>
  <c r="W61" i="24"/>
  <c r="V61" i="24"/>
  <c r="R61" i="24"/>
  <c r="S61" i="24" s="1"/>
  <c r="T61" i="24" s="1"/>
  <c r="U61" i="24" s="1"/>
  <c r="Q61" i="24"/>
  <c r="N61" i="24"/>
  <c r="M61" i="24"/>
  <c r="W60" i="24"/>
  <c r="V60" i="24"/>
  <c r="R60" i="24"/>
  <c r="S60" i="24" s="1"/>
  <c r="T60" i="24" s="1"/>
  <c r="U60" i="24" s="1"/>
  <c r="Q60" i="24"/>
  <c r="N60" i="24"/>
  <c r="M60" i="24"/>
  <c r="W59" i="24"/>
  <c r="V59" i="24"/>
  <c r="R59" i="24"/>
  <c r="S59" i="24" s="1"/>
  <c r="T59" i="24" s="1"/>
  <c r="U59" i="24" s="1"/>
  <c r="Q59" i="24"/>
  <c r="N59" i="24"/>
  <c r="M59" i="24"/>
  <c r="W58" i="24"/>
  <c r="V58" i="24"/>
  <c r="R58" i="24"/>
  <c r="S58" i="24" s="1"/>
  <c r="T58" i="24" s="1"/>
  <c r="U58" i="24" s="1"/>
  <c r="Q58" i="24"/>
  <c r="N58" i="24"/>
  <c r="M58" i="24"/>
  <c r="W57" i="24"/>
  <c r="V57" i="24"/>
  <c r="R57" i="24"/>
  <c r="S57" i="24" s="1"/>
  <c r="T57" i="24" s="1"/>
  <c r="U57" i="24" s="1"/>
  <c r="Q57" i="24"/>
  <c r="N57" i="24"/>
  <c r="M57" i="24"/>
  <c r="W56" i="24"/>
  <c r="V56" i="24"/>
  <c r="R56" i="24"/>
  <c r="S56" i="24" s="1"/>
  <c r="T56" i="24" s="1"/>
  <c r="U56" i="24" s="1"/>
  <c r="Q56" i="24"/>
  <c r="N56" i="24"/>
  <c r="M56" i="24"/>
  <c r="W55" i="24"/>
  <c r="V55" i="24"/>
  <c r="R55" i="24"/>
  <c r="S55" i="24" s="1"/>
  <c r="T55" i="24" s="1"/>
  <c r="U55" i="24" s="1"/>
  <c r="Q55" i="24"/>
  <c r="N55" i="24"/>
  <c r="M55" i="24"/>
  <c r="W54" i="24"/>
  <c r="V54" i="24"/>
  <c r="R54" i="24"/>
  <c r="S54" i="24" s="1"/>
  <c r="T54" i="24" s="1"/>
  <c r="U54" i="24" s="1"/>
  <c r="Q54" i="24"/>
  <c r="N54" i="24"/>
  <c r="M54" i="24"/>
  <c r="W53" i="24"/>
  <c r="V53" i="24"/>
  <c r="R53" i="24"/>
  <c r="S53" i="24" s="1"/>
  <c r="T53" i="24" s="1"/>
  <c r="U53" i="24" s="1"/>
  <c r="Q53" i="24"/>
  <c r="N53" i="24"/>
  <c r="M53" i="24"/>
  <c r="W52" i="24"/>
  <c r="V52" i="24"/>
  <c r="R52" i="24"/>
  <c r="S52" i="24" s="1"/>
  <c r="T52" i="24" s="1"/>
  <c r="U52" i="24" s="1"/>
  <c r="Q52" i="24"/>
  <c r="N52" i="24"/>
  <c r="M52" i="24"/>
  <c r="W51" i="24"/>
  <c r="V51" i="24"/>
  <c r="R51" i="24"/>
  <c r="S51" i="24" s="1"/>
  <c r="T51" i="24" s="1"/>
  <c r="U51" i="24" s="1"/>
  <c r="Q51" i="24"/>
  <c r="N51" i="24"/>
  <c r="M51" i="24"/>
  <c r="W50" i="24"/>
  <c r="V50" i="24"/>
  <c r="T50" i="24"/>
  <c r="U50" i="24" s="1"/>
  <c r="R50" i="24"/>
  <c r="S50" i="24" s="1"/>
  <c r="Q50" i="24"/>
  <c r="N50" i="24"/>
  <c r="M50" i="24"/>
  <c r="W49" i="24"/>
  <c r="V49" i="24"/>
  <c r="R49" i="24"/>
  <c r="S49" i="24" s="1"/>
  <c r="T49" i="24" s="1"/>
  <c r="U49" i="24" s="1"/>
  <c r="Q49" i="24"/>
  <c r="N49" i="24"/>
  <c r="M49" i="24"/>
  <c r="W48" i="24"/>
  <c r="V48" i="24"/>
  <c r="R48" i="24"/>
  <c r="S48" i="24" s="1"/>
  <c r="T48" i="24" s="1"/>
  <c r="U48" i="24" s="1"/>
  <c r="Q48" i="24"/>
  <c r="N48" i="24"/>
  <c r="M48" i="24"/>
  <c r="W47" i="24"/>
  <c r="V47" i="24"/>
  <c r="R47" i="24"/>
  <c r="S47" i="24" s="1"/>
  <c r="T47" i="24" s="1"/>
  <c r="U47" i="24" s="1"/>
  <c r="Q47" i="24"/>
  <c r="N47" i="24"/>
  <c r="M47" i="24"/>
  <c r="W46" i="24"/>
  <c r="V46" i="24"/>
  <c r="R46" i="24"/>
  <c r="S46" i="24" s="1"/>
  <c r="T46" i="24" s="1"/>
  <c r="U46" i="24" s="1"/>
  <c r="Q46" i="24"/>
  <c r="N46" i="24"/>
  <c r="M46" i="24"/>
  <c r="W45" i="24"/>
  <c r="V45" i="24"/>
  <c r="R45" i="24"/>
  <c r="S45" i="24" s="1"/>
  <c r="T45" i="24" s="1"/>
  <c r="U45" i="24" s="1"/>
  <c r="Q45" i="24"/>
  <c r="N45" i="24"/>
  <c r="M45" i="24"/>
  <c r="W44" i="24"/>
  <c r="V44" i="24"/>
  <c r="R44" i="24"/>
  <c r="S44" i="24" s="1"/>
  <c r="T44" i="24" s="1"/>
  <c r="U44" i="24" s="1"/>
  <c r="Q44" i="24"/>
  <c r="N44" i="24"/>
  <c r="M44" i="24"/>
  <c r="W43" i="24"/>
  <c r="V43" i="24"/>
  <c r="R43" i="24"/>
  <c r="S43" i="24" s="1"/>
  <c r="T43" i="24" s="1"/>
  <c r="U43" i="24" s="1"/>
  <c r="Q43" i="24"/>
  <c r="N43" i="24"/>
  <c r="M43" i="24"/>
  <c r="W42" i="24"/>
  <c r="V42" i="24"/>
  <c r="R42" i="24"/>
  <c r="S42" i="24" s="1"/>
  <c r="T42" i="24" s="1"/>
  <c r="U42" i="24" s="1"/>
  <c r="Q42" i="24"/>
  <c r="N42" i="24"/>
  <c r="M42" i="24"/>
  <c r="W41" i="24"/>
  <c r="V41" i="24"/>
  <c r="R41" i="24"/>
  <c r="S41" i="24" s="1"/>
  <c r="T41" i="24" s="1"/>
  <c r="U41" i="24" s="1"/>
  <c r="Q41" i="24"/>
  <c r="N41" i="24"/>
  <c r="M41" i="24"/>
  <c r="W40" i="24"/>
  <c r="V40" i="24"/>
  <c r="R40" i="24"/>
  <c r="S40" i="24" s="1"/>
  <c r="T40" i="24" s="1"/>
  <c r="U40" i="24" s="1"/>
  <c r="Q40" i="24"/>
  <c r="N40" i="24"/>
  <c r="M40" i="24"/>
  <c r="W39" i="24"/>
  <c r="V39" i="24"/>
  <c r="R39" i="24"/>
  <c r="S39" i="24" s="1"/>
  <c r="T39" i="24" s="1"/>
  <c r="U39" i="24" s="1"/>
  <c r="Q39" i="24"/>
  <c r="N39" i="24"/>
  <c r="M39" i="24"/>
  <c r="W38" i="24"/>
  <c r="V38" i="24"/>
  <c r="R38" i="24"/>
  <c r="S38" i="24" s="1"/>
  <c r="T38" i="24" s="1"/>
  <c r="U38" i="24" s="1"/>
  <c r="Q38" i="24"/>
  <c r="N38" i="24"/>
  <c r="M38" i="24"/>
  <c r="W37" i="24"/>
  <c r="V37" i="24"/>
  <c r="R37" i="24"/>
  <c r="S37" i="24" s="1"/>
  <c r="T37" i="24" s="1"/>
  <c r="U37" i="24" s="1"/>
  <c r="Q37" i="24"/>
  <c r="N37" i="24"/>
  <c r="M37" i="24"/>
  <c r="W36" i="24"/>
  <c r="V36" i="24"/>
  <c r="R36" i="24"/>
  <c r="S36" i="24" s="1"/>
  <c r="T36" i="24" s="1"/>
  <c r="U36" i="24" s="1"/>
  <c r="Q36" i="24"/>
  <c r="N36" i="24"/>
  <c r="M36" i="24"/>
  <c r="W35" i="24"/>
  <c r="V35" i="24"/>
  <c r="R35" i="24"/>
  <c r="S35" i="24" s="1"/>
  <c r="T35" i="24" s="1"/>
  <c r="U35" i="24" s="1"/>
  <c r="Q35" i="24"/>
  <c r="N35" i="24"/>
  <c r="M35" i="24"/>
  <c r="C35" i="24"/>
  <c r="C36" i="24" s="1"/>
  <c r="C37" i="24" s="1"/>
  <c r="C38" i="24" s="1"/>
  <c r="C39" i="24" s="1"/>
  <c r="C40" i="24" s="1"/>
  <c r="C41" i="24" s="1"/>
  <c r="C42" i="24" s="1"/>
  <c r="C43" i="24" s="1"/>
  <c r="C44" i="24" s="1"/>
  <c r="C45" i="24" s="1"/>
  <c r="C46" i="24" s="1"/>
  <c r="C47" i="24" s="1"/>
  <c r="C48" i="24" s="1"/>
  <c r="C49" i="24" s="1"/>
  <c r="C50" i="24" s="1"/>
  <c r="C51" i="24" s="1"/>
  <c r="C52" i="24" s="1"/>
  <c r="C53" i="24" s="1"/>
  <c r="C54" i="24" s="1"/>
  <c r="C55" i="24" s="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C85" i="24" s="1"/>
  <c r="C86" i="24" s="1"/>
  <c r="C87" i="24" s="1"/>
  <c r="C88" i="24" s="1"/>
  <c r="C89" i="24" s="1"/>
  <c r="C90" i="24" s="1"/>
  <c r="C91" i="24" s="1"/>
  <c r="C92" i="24" s="1"/>
  <c r="C93" i="24" s="1"/>
  <c r="C94" i="24" s="1"/>
  <c r="C95" i="24" s="1"/>
  <c r="C96" i="24" s="1"/>
  <c r="W34" i="24"/>
  <c r="V34" i="24"/>
  <c r="R34" i="24"/>
  <c r="S34" i="24" s="1"/>
  <c r="T34" i="24" s="1"/>
  <c r="U34" i="24" s="1"/>
  <c r="Q34" i="24"/>
  <c r="N34" i="24"/>
  <c r="M34" i="24"/>
  <c r="W33" i="24"/>
  <c r="V33" i="24"/>
  <c r="R33" i="24"/>
  <c r="S33" i="24" s="1"/>
  <c r="T33" i="24" s="1"/>
  <c r="U33" i="24" s="1"/>
  <c r="Q33" i="24"/>
  <c r="N33" i="24"/>
  <c r="M33" i="24"/>
  <c r="C33" i="24"/>
  <c r="C34" i="24" s="1"/>
  <c r="W32" i="24"/>
  <c r="V32" i="24"/>
  <c r="R32" i="24"/>
  <c r="S32" i="24" s="1"/>
  <c r="T32" i="24" s="1"/>
  <c r="U32" i="24" s="1"/>
  <c r="Q32" i="24"/>
  <c r="N32" i="24"/>
  <c r="M32" i="24"/>
  <c r="W31" i="24"/>
  <c r="V31" i="24"/>
  <c r="R31" i="24"/>
  <c r="S31" i="24" s="1"/>
  <c r="T31" i="24" s="1"/>
  <c r="U31" i="24" s="1"/>
  <c r="Q31" i="24"/>
  <c r="N31" i="24"/>
  <c r="M31" i="24"/>
  <c r="W30" i="24"/>
  <c r="V30" i="24"/>
  <c r="R30" i="24"/>
  <c r="S30" i="24" s="1"/>
  <c r="T30" i="24" s="1"/>
  <c r="U30" i="24" s="1"/>
  <c r="Q30" i="24"/>
  <c r="N30" i="24"/>
  <c r="M30" i="24"/>
  <c r="W29" i="24"/>
  <c r="V29" i="24"/>
  <c r="R29" i="24"/>
  <c r="S29" i="24" s="1"/>
  <c r="T29" i="24" s="1"/>
  <c r="U29" i="24" s="1"/>
  <c r="Q29" i="24"/>
  <c r="N29" i="24"/>
  <c r="M29" i="24"/>
  <c r="W28" i="24"/>
  <c r="V28" i="24"/>
  <c r="R28" i="24"/>
  <c r="S28" i="24" s="1"/>
  <c r="T28" i="24" s="1"/>
  <c r="U28" i="24" s="1"/>
  <c r="Q28" i="24"/>
  <c r="N28" i="24"/>
  <c r="M28" i="24"/>
  <c r="W27" i="24"/>
  <c r="V27" i="24"/>
  <c r="R27" i="24"/>
  <c r="S27" i="24" s="1"/>
  <c r="T27" i="24" s="1"/>
  <c r="U27" i="24" s="1"/>
  <c r="Q27" i="24"/>
  <c r="N27" i="24"/>
  <c r="M27" i="24"/>
  <c r="W26" i="24"/>
  <c r="V26" i="24"/>
  <c r="R26" i="24"/>
  <c r="S26" i="24" s="1"/>
  <c r="T26" i="24" s="1"/>
  <c r="U26" i="24" s="1"/>
  <c r="Q26" i="24"/>
  <c r="N26" i="24"/>
  <c r="M26" i="24"/>
  <c r="W25" i="24"/>
  <c r="V25" i="24"/>
  <c r="R25" i="24"/>
  <c r="S25" i="24" s="1"/>
  <c r="T25" i="24" s="1"/>
  <c r="U25" i="24" s="1"/>
  <c r="Q25" i="24"/>
  <c r="N25" i="24"/>
  <c r="M25" i="24"/>
  <c r="W24" i="24"/>
  <c r="V24" i="24"/>
  <c r="R24" i="24"/>
  <c r="S24" i="24" s="1"/>
  <c r="T24" i="24" s="1"/>
  <c r="U24" i="24" s="1"/>
  <c r="Q24" i="24"/>
  <c r="N24" i="24"/>
  <c r="M24" i="24"/>
  <c r="W23" i="24"/>
  <c r="V23" i="24"/>
  <c r="R23" i="24"/>
  <c r="S23" i="24" s="1"/>
  <c r="T23" i="24" s="1"/>
  <c r="U23" i="24" s="1"/>
  <c r="Q23" i="24"/>
  <c r="N23" i="24"/>
  <c r="M23" i="24"/>
  <c r="W22" i="24"/>
  <c r="V22" i="24"/>
  <c r="R22" i="24"/>
  <c r="S22" i="24" s="1"/>
  <c r="T22" i="24" s="1"/>
  <c r="U22" i="24" s="1"/>
  <c r="Q22" i="24"/>
  <c r="N22" i="24"/>
  <c r="M22" i="24"/>
  <c r="W21" i="24"/>
  <c r="V21" i="24"/>
  <c r="R21" i="24"/>
  <c r="S21" i="24" s="1"/>
  <c r="T21" i="24" s="1"/>
  <c r="U21" i="24" s="1"/>
  <c r="Q21" i="24"/>
  <c r="N21" i="24"/>
  <c r="M21" i="24"/>
  <c r="W20" i="24"/>
  <c r="V20" i="24"/>
  <c r="R20" i="24"/>
  <c r="S20" i="24" s="1"/>
  <c r="T20" i="24" s="1"/>
  <c r="U20" i="24" s="1"/>
  <c r="Q20" i="24"/>
  <c r="N20" i="24"/>
  <c r="M20" i="24"/>
  <c r="W19" i="24"/>
  <c r="V19" i="24"/>
  <c r="R19" i="24"/>
  <c r="S19" i="24" s="1"/>
  <c r="T19" i="24" s="1"/>
  <c r="U19" i="24" s="1"/>
  <c r="Q19" i="24"/>
  <c r="N19" i="24"/>
  <c r="M19" i="24"/>
  <c r="W18" i="24"/>
  <c r="V18" i="24"/>
  <c r="R18" i="24"/>
  <c r="S18" i="24" s="1"/>
  <c r="T18" i="24" s="1"/>
  <c r="U18" i="24" s="1"/>
  <c r="Q18" i="24"/>
  <c r="N18" i="24"/>
  <c r="M18" i="24"/>
  <c r="W17" i="24"/>
  <c r="V17" i="24"/>
  <c r="R17" i="24"/>
  <c r="S17" i="24" s="1"/>
  <c r="T17" i="24" s="1"/>
  <c r="U17" i="24" s="1"/>
  <c r="Q17" i="24"/>
  <c r="N17" i="24"/>
  <c r="M17" i="24"/>
  <c r="W16" i="24"/>
  <c r="V16" i="24"/>
  <c r="R16" i="24"/>
  <c r="S16" i="24" s="1"/>
  <c r="T16" i="24" s="1"/>
  <c r="U16" i="24" s="1"/>
  <c r="Q16" i="24"/>
  <c r="N16" i="24"/>
  <c r="M16" i="24"/>
  <c r="W15" i="24"/>
  <c r="V15" i="24"/>
  <c r="R15" i="24"/>
  <c r="S15" i="24" s="1"/>
  <c r="T15" i="24" s="1"/>
  <c r="U15" i="24" s="1"/>
  <c r="Q15" i="24"/>
  <c r="N15" i="24"/>
  <c r="M15" i="24"/>
  <c r="W14" i="24"/>
  <c r="V14" i="24"/>
  <c r="R14" i="24"/>
  <c r="S14" i="24" s="1"/>
  <c r="T14" i="24" s="1"/>
  <c r="U14" i="24" s="1"/>
  <c r="Q14" i="24"/>
  <c r="N14" i="24"/>
  <c r="M14" i="24"/>
  <c r="W13" i="24"/>
  <c r="V13" i="24"/>
  <c r="R13" i="24"/>
  <c r="S13" i="24" s="1"/>
  <c r="T13" i="24" s="1"/>
  <c r="U13" i="24" s="1"/>
  <c r="Q13" i="24"/>
  <c r="N13" i="24"/>
  <c r="M13" i="24"/>
  <c r="C13" i="24"/>
  <c r="C14" i="24" s="1"/>
  <c r="C15" i="24" s="1"/>
  <c r="C16" i="24" s="1"/>
  <c r="C17" i="24" s="1"/>
  <c r="C18" i="24" s="1"/>
  <c r="C19" i="24" s="1"/>
  <c r="C20" i="24" s="1"/>
  <c r="C21" i="24" s="1"/>
  <c r="C22" i="24" s="1"/>
  <c r="C23" i="24" s="1"/>
  <c r="C24" i="24" s="1"/>
  <c r="C25" i="24" s="1"/>
  <c r="C26" i="24" s="1"/>
  <c r="C27" i="24" s="1"/>
  <c r="C28" i="24" s="1"/>
  <c r="C29" i="24" s="1"/>
  <c r="C30" i="24" s="1"/>
  <c r="C31" i="24" s="1"/>
  <c r="C32" i="24" s="1"/>
  <c r="W12" i="24"/>
  <c r="V12" i="24"/>
  <c r="R12" i="24"/>
  <c r="S12" i="24" s="1"/>
  <c r="T12" i="24" s="1"/>
  <c r="U12" i="24" s="1"/>
  <c r="Q12" i="24"/>
  <c r="N12" i="24"/>
  <c r="M12" i="24"/>
  <c r="W11" i="24"/>
  <c r="V11" i="24"/>
  <c r="R11" i="24"/>
  <c r="S11" i="24" s="1"/>
  <c r="T11" i="24" s="1"/>
  <c r="U11" i="24" s="1"/>
  <c r="Q11" i="24"/>
  <c r="N11" i="24"/>
  <c r="M11" i="24"/>
  <c r="W10" i="24"/>
  <c r="V10" i="24"/>
  <c r="R10" i="24"/>
  <c r="S10" i="24" s="1"/>
  <c r="T10" i="24" s="1"/>
  <c r="U10" i="24" s="1"/>
  <c r="Q10" i="24"/>
  <c r="N10" i="24"/>
  <c r="M10" i="24"/>
  <c r="W9" i="24"/>
  <c r="V9" i="24"/>
  <c r="R9" i="24"/>
  <c r="S9" i="24" s="1"/>
  <c r="T9" i="24" s="1"/>
  <c r="U9" i="24" s="1"/>
  <c r="Q9" i="24"/>
  <c r="N9" i="24"/>
  <c r="M9" i="24"/>
  <c r="W8" i="24"/>
  <c r="V8" i="24"/>
  <c r="R8" i="24"/>
  <c r="S8" i="24" s="1"/>
  <c r="T8" i="24" s="1"/>
  <c r="U8" i="24" s="1"/>
  <c r="Q8" i="24"/>
  <c r="N8" i="24"/>
  <c r="M8" i="24"/>
  <c r="W7" i="24"/>
  <c r="V7" i="24"/>
  <c r="R7" i="24"/>
  <c r="S7" i="24" s="1"/>
  <c r="T7" i="24" s="1"/>
  <c r="U7" i="24" s="1"/>
  <c r="Q7" i="24"/>
  <c r="N7" i="24"/>
  <c r="M7" i="24"/>
  <c r="W6" i="24"/>
  <c r="V6" i="24"/>
  <c r="R6" i="24"/>
  <c r="S6" i="24" s="1"/>
  <c r="T6" i="24" s="1"/>
  <c r="U6" i="24" s="1"/>
  <c r="Q6" i="24"/>
  <c r="N6" i="24"/>
  <c r="M6" i="24"/>
  <c r="W5" i="24"/>
  <c r="V5" i="24"/>
  <c r="R5" i="24"/>
  <c r="S5" i="24" s="1"/>
  <c r="T5" i="24" s="1"/>
  <c r="U5" i="24" s="1"/>
  <c r="Q5" i="24"/>
  <c r="N5" i="24"/>
  <c r="M5" i="24"/>
  <c r="A5" i="24"/>
  <c r="A6" i="24" s="1"/>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A217" i="24" s="1"/>
  <c r="A218" i="24" s="1"/>
  <c r="A219" i="24" s="1"/>
  <c r="A220" i="24" s="1"/>
  <c r="A221" i="24" s="1"/>
  <c r="A222" i="24" s="1"/>
  <c r="A223" i="24" s="1"/>
  <c r="A224" i="24" s="1"/>
  <c r="A225" i="24" s="1"/>
  <c r="A226" i="24" s="1"/>
  <c r="A227" i="24" s="1"/>
  <c r="A228" i="24" s="1"/>
  <c r="A229" i="24" s="1"/>
  <c r="A230" i="24" s="1"/>
  <c r="A231" i="24" s="1"/>
  <c r="A232" i="24" s="1"/>
  <c r="A233" i="24" s="1"/>
  <c r="A234" i="24" s="1"/>
  <c r="A235" i="24" s="1"/>
  <c r="A236" i="24" s="1"/>
  <c r="A237" i="24" s="1"/>
  <c r="A238" i="24" s="1"/>
  <c r="A239" i="24" s="1"/>
  <c r="A240" i="24" s="1"/>
  <c r="A241" i="24" s="1"/>
  <c r="A242" i="24" s="1"/>
  <c r="A243" i="24" s="1"/>
  <c r="A244" i="24" s="1"/>
  <c r="A245" i="24" s="1"/>
  <c r="A246" i="24" s="1"/>
  <c r="A247" i="24" s="1"/>
  <c r="A248" i="24" s="1"/>
  <c r="A249" i="24" s="1"/>
  <c r="A250" i="24" s="1"/>
  <c r="A251" i="24" s="1"/>
  <c r="A252" i="24" s="1"/>
  <c r="A253" i="24" s="1"/>
  <c r="A254" i="24" s="1"/>
  <c r="A255" i="24" s="1"/>
  <c r="A256" i="24" s="1"/>
  <c r="A257" i="24" s="1"/>
  <c r="A258" i="24" s="1"/>
  <c r="A259" i="24" s="1"/>
  <c r="A260" i="24" s="1"/>
  <c r="A261" i="24" s="1"/>
  <c r="A262" i="24" s="1"/>
  <c r="A263" i="24" s="1"/>
  <c r="A264" i="24" s="1"/>
  <c r="A265" i="24" s="1"/>
  <c r="A266" i="24" s="1"/>
  <c r="A267" i="24" s="1"/>
  <c r="A268" i="24" s="1"/>
  <c r="A269" i="24" s="1"/>
  <c r="A270" i="24" s="1"/>
  <c r="A271" i="24" s="1"/>
  <c r="A272" i="24" s="1"/>
  <c r="A273" i="24" s="1"/>
  <c r="A274" i="24" s="1"/>
  <c r="A275" i="24" s="1"/>
  <c r="A276" i="24" s="1"/>
  <c r="A277" i="24" s="1"/>
  <c r="A278" i="24" s="1"/>
  <c r="A279" i="24" s="1"/>
  <c r="A280" i="24" s="1"/>
  <c r="A281" i="24" s="1"/>
  <c r="A282" i="24" s="1"/>
  <c r="A283" i="24" s="1"/>
  <c r="A284" i="24" s="1"/>
  <c r="A285" i="24" s="1"/>
  <c r="A286" i="24" s="1"/>
  <c r="A287" i="24" s="1"/>
  <c r="A288" i="24" s="1"/>
  <c r="A289" i="24" s="1"/>
  <c r="A290" i="24" s="1"/>
  <c r="A291" i="24" s="1"/>
  <c r="A292" i="24" s="1"/>
  <c r="A293" i="24" s="1"/>
  <c r="A294" i="24" s="1"/>
  <c r="A295" i="24" s="1"/>
  <c r="A296" i="24" s="1"/>
  <c r="A297" i="24" s="1"/>
  <c r="A298" i="24" s="1"/>
  <c r="A299" i="24" s="1"/>
  <c r="A300" i="24" s="1"/>
  <c r="A301" i="24" s="1"/>
  <c r="A302" i="24" s="1"/>
  <c r="A303" i="24" s="1"/>
  <c r="A304" i="24" s="1"/>
  <c r="A305" i="24" s="1"/>
  <c r="A306" i="24" s="1"/>
  <c r="A307" i="24" s="1"/>
  <c r="A308" i="24" s="1"/>
  <c r="A309" i="24" s="1"/>
  <c r="A310" i="24" s="1"/>
  <c r="A311" i="24" s="1"/>
  <c r="A312" i="24" s="1"/>
  <c r="A313" i="24" s="1"/>
  <c r="A314" i="24" s="1"/>
  <c r="A315" i="24" s="1"/>
  <c r="A316" i="24" s="1"/>
  <c r="A317" i="24" s="1"/>
  <c r="A318" i="24" s="1"/>
  <c r="A319" i="24" s="1"/>
  <c r="A320" i="24" s="1"/>
  <c r="A321" i="24" s="1"/>
  <c r="A322" i="24" s="1"/>
  <c r="A323" i="24" s="1"/>
  <c r="A324" i="24" s="1"/>
  <c r="A325" i="24" s="1"/>
  <c r="A326" i="24" s="1"/>
  <c r="A327" i="24" s="1"/>
  <c r="A328" i="24" s="1"/>
  <c r="A329" i="24" s="1"/>
  <c r="A330" i="24" s="1"/>
  <c r="A331" i="24" s="1"/>
  <c r="A332" i="24" s="1"/>
  <c r="A333" i="24" s="1"/>
  <c r="A334" i="24" s="1"/>
  <c r="A335" i="24" s="1"/>
  <c r="A336" i="24" s="1"/>
  <c r="A337" i="24" s="1"/>
  <c r="A338" i="24" s="1"/>
  <c r="A339" i="24" s="1"/>
  <c r="A340" i="24" s="1"/>
  <c r="A341" i="24" s="1"/>
  <c r="A342" i="24" s="1"/>
  <c r="A343" i="24" s="1"/>
  <c r="A344" i="24" s="1"/>
  <c r="A345" i="24" s="1"/>
  <c r="A346" i="24" s="1"/>
  <c r="A347" i="24" s="1"/>
  <c r="A348" i="24" s="1"/>
  <c r="A349" i="24" s="1"/>
  <c r="A350" i="24" s="1"/>
  <c r="A351" i="24" s="1"/>
  <c r="A352" i="24" s="1"/>
  <c r="A353" i="24" s="1"/>
  <c r="A354" i="24" s="1"/>
  <c r="A355" i="24" s="1"/>
  <c r="A356" i="24" s="1"/>
  <c r="A357" i="24" s="1"/>
  <c r="A358" i="24" s="1"/>
  <c r="A359" i="24" s="1"/>
  <c r="A360" i="24" s="1"/>
  <c r="A361" i="24" s="1"/>
  <c r="A362" i="24" s="1"/>
  <c r="A363" i="24" s="1"/>
  <c r="A364" i="24" s="1"/>
  <c r="A365" i="24" s="1"/>
  <c r="A366" i="24" s="1"/>
  <c r="A367" i="24" s="1"/>
  <c r="A368" i="24" s="1"/>
  <c r="A369" i="24" s="1"/>
  <c r="A370" i="24" s="1"/>
  <c r="A371" i="24" s="1"/>
  <c r="A372" i="24" s="1"/>
  <c r="A373" i="24" s="1"/>
  <c r="A374" i="24" s="1"/>
  <c r="A375" i="24" s="1"/>
  <c r="A376" i="24" s="1"/>
  <c r="A377" i="24" s="1"/>
  <c r="A378" i="24" s="1"/>
  <c r="A379" i="24" s="1"/>
  <c r="A380" i="24" s="1"/>
  <c r="A381" i="24" s="1"/>
  <c r="A382" i="24" s="1"/>
  <c r="A383" i="24" s="1"/>
  <c r="A384" i="24" s="1"/>
  <c r="A385" i="24" s="1"/>
  <c r="A386" i="24" s="1"/>
  <c r="A387" i="24" s="1"/>
  <c r="A388" i="24" s="1"/>
  <c r="A389" i="24" s="1"/>
  <c r="A390" i="24" s="1"/>
  <c r="A391" i="24" s="1"/>
  <c r="A392" i="24" s="1"/>
  <c r="A393" i="24" s="1"/>
  <c r="A394" i="24" s="1"/>
  <c r="A395" i="24" s="1"/>
  <c r="A396" i="24" s="1"/>
  <c r="A397" i="24" s="1"/>
  <c r="A398" i="24" s="1"/>
  <c r="A399" i="24" s="1"/>
  <c r="A400" i="24" s="1"/>
  <c r="A401" i="24" s="1"/>
  <c r="A402" i="24" s="1"/>
  <c r="A403" i="24" s="1"/>
  <c r="A404" i="24" s="1"/>
  <c r="A405" i="24" s="1"/>
  <c r="A406" i="24" s="1"/>
  <c r="A407" i="24" s="1"/>
  <c r="A408" i="24" s="1"/>
  <c r="A409" i="24" s="1"/>
  <c r="A410" i="24" s="1"/>
  <c r="A411" i="24" s="1"/>
  <c r="A412" i="24" s="1"/>
  <c r="A413" i="24" s="1"/>
  <c r="A414" i="24" s="1"/>
  <c r="A415" i="24" s="1"/>
  <c r="A416" i="24" s="1"/>
  <c r="A417" i="24" s="1"/>
  <c r="A418" i="24" s="1"/>
  <c r="A419" i="24" s="1"/>
  <c r="A420" i="24" s="1"/>
  <c r="A421" i="24" s="1"/>
  <c r="A422" i="24" s="1"/>
  <c r="A423" i="24" s="1"/>
  <c r="A424" i="24" s="1"/>
  <c r="A425" i="24" s="1"/>
  <c r="A426" i="24" s="1"/>
  <c r="A427" i="24" s="1"/>
  <c r="A428" i="24" s="1"/>
  <c r="A429" i="24" s="1"/>
  <c r="A430" i="24" s="1"/>
  <c r="A431" i="24" s="1"/>
  <c r="A432" i="24" s="1"/>
  <c r="A433" i="24" s="1"/>
  <c r="A434" i="24" s="1"/>
  <c r="A435" i="24" s="1"/>
  <c r="A436" i="24" s="1"/>
  <c r="A437" i="24" s="1"/>
  <c r="A438" i="24" s="1"/>
  <c r="A439" i="24" s="1"/>
  <c r="A440" i="24" s="1"/>
  <c r="A441" i="24" s="1"/>
  <c r="A442" i="24" s="1"/>
  <c r="A443" i="24" s="1"/>
  <c r="A444" i="24" s="1"/>
  <c r="A445" i="24" s="1"/>
  <c r="A446" i="24" s="1"/>
  <c r="A447" i="24" s="1"/>
  <c r="A448" i="24" s="1"/>
  <c r="A449" i="24" s="1"/>
  <c r="A450" i="24" s="1"/>
  <c r="A451" i="24" s="1"/>
  <c r="A452" i="24" s="1"/>
  <c r="A453" i="24" s="1"/>
  <c r="A454" i="24" s="1"/>
  <c r="A455" i="24" s="1"/>
  <c r="A456" i="24" s="1"/>
  <c r="A457" i="24" s="1"/>
  <c r="A458" i="24" s="1"/>
  <c r="A459" i="24" s="1"/>
  <c r="A460" i="24" s="1"/>
  <c r="A461" i="24" s="1"/>
  <c r="A462" i="24" s="1"/>
  <c r="A463" i="24" s="1"/>
  <c r="A464" i="24" s="1"/>
  <c r="A465" i="24" s="1"/>
  <c r="A466" i="24" s="1"/>
  <c r="A467" i="24" s="1"/>
  <c r="A468" i="24" s="1"/>
  <c r="A469" i="24" s="1"/>
  <c r="A470" i="24" s="1"/>
  <c r="A471" i="24" s="1"/>
  <c r="A472" i="24" s="1"/>
  <c r="A473" i="24" s="1"/>
  <c r="A474" i="24" s="1"/>
  <c r="A475" i="24" s="1"/>
  <c r="A476" i="24" s="1"/>
  <c r="A477" i="24" s="1"/>
  <c r="A478" i="24" s="1"/>
  <c r="A479" i="24" s="1"/>
  <c r="A480" i="24" s="1"/>
  <c r="A481" i="24" s="1"/>
  <c r="A482" i="24" s="1"/>
  <c r="A483" i="24" s="1"/>
  <c r="A484" i="24" s="1"/>
  <c r="A485" i="24" s="1"/>
  <c r="A486" i="24" s="1"/>
  <c r="A487" i="24" s="1"/>
  <c r="A488" i="24" s="1"/>
  <c r="A489" i="24" s="1"/>
  <c r="A490" i="24" s="1"/>
  <c r="A491" i="24" s="1"/>
  <c r="A492" i="24" s="1"/>
  <c r="A493" i="24" s="1"/>
  <c r="A494" i="24" s="1"/>
  <c r="A495" i="24" s="1"/>
  <c r="A496" i="24" s="1"/>
  <c r="A497" i="24" s="1"/>
  <c r="A498" i="24" s="1"/>
  <c r="A499" i="24" s="1"/>
  <c r="A500" i="24" s="1"/>
  <c r="A501" i="24" s="1"/>
  <c r="A502" i="24" s="1"/>
  <c r="A503" i="24" s="1"/>
  <c r="A504" i="24" s="1"/>
  <c r="A505" i="24" s="1"/>
  <c r="A506" i="24" s="1"/>
  <c r="A507" i="24" s="1"/>
  <c r="A508" i="24" s="1"/>
  <c r="A509" i="24" s="1"/>
  <c r="A510" i="24" s="1"/>
  <c r="A511" i="24" s="1"/>
  <c r="A512" i="24" s="1"/>
  <c r="A513" i="24" s="1"/>
  <c r="A514" i="24" s="1"/>
  <c r="A515" i="24" s="1"/>
  <c r="A516" i="24" s="1"/>
  <c r="A517" i="24" s="1"/>
  <c r="A518" i="24" s="1"/>
  <c r="A519" i="24" s="1"/>
  <c r="A520" i="24" s="1"/>
  <c r="A521" i="24" s="1"/>
  <c r="A522" i="24" s="1"/>
  <c r="A523" i="24" s="1"/>
  <c r="A524" i="24" s="1"/>
  <c r="A525" i="24" s="1"/>
  <c r="A526" i="24" s="1"/>
  <c r="A527" i="24" s="1"/>
  <c r="A528" i="24" s="1"/>
  <c r="A529" i="24" s="1"/>
  <c r="A530" i="24" s="1"/>
  <c r="A531" i="24" s="1"/>
  <c r="A532" i="24" s="1"/>
  <c r="A533" i="24" s="1"/>
  <c r="A534" i="24" s="1"/>
  <c r="A535" i="24" s="1"/>
  <c r="A536" i="24" s="1"/>
  <c r="A537" i="24" s="1"/>
  <c r="A538" i="24" s="1"/>
  <c r="A539" i="24" s="1"/>
  <c r="A540" i="24" s="1"/>
  <c r="A541" i="24" s="1"/>
  <c r="A542" i="24" s="1"/>
  <c r="A543" i="24" s="1"/>
  <c r="A544" i="24" s="1"/>
  <c r="A545" i="24" s="1"/>
  <c r="A546" i="24" s="1"/>
  <c r="A547" i="24" s="1"/>
  <c r="A548" i="24" s="1"/>
  <c r="A549" i="24" s="1"/>
  <c r="A550" i="24" s="1"/>
  <c r="A551" i="24" s="1"/>
  <c r="A552" i="24" s="1"/>
  <c r="A553" i="24" s="1"/>
  <c r="A554" i="24" s="1"/>
  <c r="A555" i="24" s="1"/>
  <c r="A556" i="24" s="1"/>
  <c r="A557" i="24" s="1"/>
  <c r="A558" i="24" s="1"/>
  <c r="A559" i="24" s="1"/>
  <c r="A560" i="24" s="1"/>
  <c r="A561" i="24" s="1"/>
  <c r="A562" i="24" s="1"/>
  <c r="A563" i="24" s="1"/>
  <c r="A564" i="24" s="1"/>
  <c r="A565" i="24" s="1"/>
  <c r="A566" i="24" s="1"/>
  <c r="A567" i="24" s="1"/>
  <c r="A568" i="24" s="1"/>
  <c r="A569" i="24" s="1"/>
  <c r="A570" i="24" s="1"/>
  <c r="A571" i="24" s="1"/>
  <c r="A572" i="24" s="1"/>
  <c r="A573" i="24" s="1"/>
  <c r="A574" i="24" s="1"/>
  <c r="A575" i="24" s="1"/>
  <c r="A576" i="24" s="1"/>
  <c r="A577" i="24" s="1"/>
  <c r="A578" i="24" s="1"/>
  <c r="A579" i="24" s="1"/>
  <c r="A580" i="24" s="1"/>
  <c r="A581" i="24" s="1"/>
  <c r="A582" i="24" s="1"/>
  <c r="A583" i="24" s="1"/>
  <c r="A584" i="24" s="1"/>
  <c r="A585" i="24" s="1"/>
  <c r="A586" i="24" s="1"/>
  <c r="A587" i="24" s="1"/>
  <c r="A588" i="24" s="1"/>
  <c r="A589" i="24" s="1"/>
  <c r="A590" i="24" s="1"/>
  <c r="A591" i="24" s="1"/>
  <c r="A592" i="24" s="1"/>
  <c r="A593" i="24" s="1"/>
  <c r="A594" i="24" s="1"/>
  <c r="A595" i="24" s="1"/>
  <c r="A596" i="24" s="1"/>
  <c r="A597" i="24" s="1"/>
  <c r="A598" i="24" s="1"/>
  <c r="A599" i="24" s="1"/>
  <c r="A600" i="24" s="1"/>
  <c r="A601" i="24" s="1"/>
  <c r="A602" i="24" s="1"/>
  <c r="A603" i="24" s="1"/>
  <c r="A604" i="24" s="1"/>
  <c r="A605" i="24" s="1"/>
  <c r="A606" i="24" s="1"/>
  <c r="A607" i="24" s="1"/>
  <c r="A608" i="24" s="1"/>
  <c r="A609" i="24" s="1"/>
  <c r="A610" i="24" s="1"/>
  <c r="A611" i="24" s="1"/>
  <c r="A612" i="24" s="1"/>
  <c r="A613" i="24" s="1"/>
  <c r="A614" i="24" s="1"/>
  <c r="A615" i="24" s="1"/>
  <c r="A616" i="24" s="1"/>
  <c r="A617" i="24" s="1"/>
  <c r="A618" i="24" s="1"/>
  <c r="A619" i="24" s="1"/>
  <c r="A620" i="24" s="1"/>
  <c r="A621" i="24" s="1"/>
  <c r="A622" i="24" s="1"/>
  <c r="A623" i="24" s="1"/>
  <c r="A624" i="24" s="1"/>
  <c r="A625" i="24" s="1"/>
  <c r="A626" i="24" s="1"/>
  <c r="A627" i="24" s="1"/>
  <c r="A628" i="24" s="1"/>
  <c r="A629" i="24" s="1"/>
  <c r="A630" i="24" s="1"/>
  <c r="A631" i="24" s="1"/>
  <c r="A632" i="24" s="1"/>
  <c r="A633" i="24" s="1"/>
  <c r="A634" i="24" s="1"/>
  <c r="A635" i="24" s="1"/>
  <c r="A636" i="24" s="1"/>
  <c r="A637" i="24" s="1"/>
  <c r="A638" i="24" s="1"/>
  <c r="A639" i="24" s="1"/>
  <c r="A640" i="24" s="1"/>
  <c r="A641" i="24" s="1"/>
  <c r="A642" i="24" s="1"/>
  <c r="A643" i="24" s="1"/>
  <c r="A644" i="24" s="1"/>
  <c r="A645" i="24" s="1"/>
  <c r="A646" i="24" s="1"/>
  <c r="A647" i="24" s="1"/>
  <c r="A648" i="24" s="1"/>
  <c r="A649" i="24" s="1"/>
  <c r="A650" i="24" s="1"/>
  <c r="A651" i="24" s="1"/>
  <c r="A652" i="24" s="1"/>
  <c r="A653" i="24" s="1"/>
  <c r="A654" i="24" s="1"/>
  <c r="A655" i="24" s="1"/>
  <c r="A656" i="24" s="1"/>
  <c r="A657" i="24" s="1"/>
  <c r="A658" i="24" s="1"/>
  <c r="A659" i="24" s="1"/>
  <c r="A660" i="24" s="1"/>
  <c r="A661" i="24" s="1"/>
  <c r="A662" i="24" s="1"/>
  <c r="A663" i="24" s="1"/>
  <c r="A664" i="24" s="1"/>
  <c r="A665" i="24" s="1"/>
  <c r="A666" i="24" s="1"/>
  <c r="A667" i="24" s="1"/>
  <c r="A668" i="24" s="1"/>
  <c r="A669" i="24" s="1"/>
  <c r="A670" i="24" s="1"/>
  <c r="A671" i="24" s="1"/>
  <c r="A672" i="24" s="1"/>
  <c r="A673" i="24" s="1"/>
  <c r="A674" i="24" s="1"/>
  <c r="A675" i="24" s="1"/>
  <c r="A676" i="24" s="1"/>
  <c r="A677" i="24" s="1"/>
  <c r="A678" i="24" s="1"/>
  <c r="A679" i="24" s="1"/>
  <c r="A680" i="24" s="1"/>
  <c r="A681" i="24" s="1"/>
  <c r="A682" i="24" s="1"/>
  <c r="A683" i="24" s="1"/>
  <c r="A684" i="24" s="1"/>
  <c r="A685" i="24" s="1"/>
  <c r="A686" i="24" s="1"/>
  <c r="A687" i="24" s="1"/>
  <c r="A688" i="24" s="1"/>
  <c r="A689" i="24" s="1"/>
  <c r="A690" i="24" s="1"/>
  <c r="A691" i="24" s="1"/>
  <c r="A692" i="24" s="1"/>
  <c r="A693" i="24" s="1"/>
  <c r="A694" i="24" s="1"/>
  <c r="A695" i="24" s="1"/>
  <c r="A696" i="24" s="1"/>
  <c r="A697" i="24" s="1"/>
  <c r="A698" i="24" s="1"/>
  <c r="A699" i="24" s="1"/>
  <c r="A700" i="24" s="1"/>
  <c r="A701" i="24" s="1"/>
  <c r="A702" i="24" s="1"/>
  <c r="A703" i="24" s="1"/>
  <c r="A704" i="24" s="1"/>
  <c r="A705" i="24" s="1"/>
  <c r="A706" i="24" s="1"/>
  <c r="A707" i="24" s="1"/>
  <c r="A708" i="24" s="1"/>
  <c r="A709" i="24" s="1"/>
  <c r="A710" i="24" s="1"/>
  <c r="A711" i="24" s="1"/>
  <c r="A712" i="24" s="1"/>
  <c r="A713" i="24" s="1"/>
  <c r="A714" i="24" s="1"/>
  <c r="A715" i="24" s="1"/>
  <c r="A716" i="24" s="1"/>
  <c r="A717" i="24" s="1"/>
  <c r="A718" i="24" s="1"/>
  <c r="A719" i="24" s="1"/>
  <c r="A720" i="24" s="1"/>
  <c r="A721" i="24" s="1"/>
  <c r="A722" i="24" s="1"/>
  <c r="A723" i="24" s="1"/>
  <c r="A724" i="24" s="1"/>
  <c r="A725" i="24" s="1"/>
  <c r="A726" i="24" s="1"/>
  <c r="A727" i="24" s="1"/>
  <c r="A728" i="24" s="1"/>
  <c r="A729" i="24" s="1"/>
  <c r="A730" i="24" s="1"/>
  <c r="A731" i="24" s="1"/>
  <c r="A732" i="24" s="1"/>
  <c r="A733" i="24" s="1"/>
  <c r="A734" i="24" s="1"/>
  <c r="A735" i="24" s="1"/>
  <c r="A736" i="24" s="1"/>
  <c r="A737" i="24" s="1"/>
  <c r="A738" i="24" s="1"/>
  <c r="A739" i="24" s="1"/>
  <c r="A740" i="24" s="1"/>
  <c r="A741" i="24" s="1"/>
  <c r="A742" i="24" s="1"/>
  <c r="A743" i="24" s="1"/>
  <c r="A744" i="24" s="1"/>
  <c r="A745" i="24" s="1"/>
  <c r="A746" i="24" s="1"/>
  <c r="A747" i="24" s="1"/>
  <c r="A748" i="24" s="1"/>
  <c r="A749" i="24" s="1"/>
  <c r="A750" i="24" s="1"/>
  <c r="A751" i="24" s="1"/>
  <c r="A752" i="24" s="1"/>
  <c r="A753" i="24" s="1"/>
  <c r="A754" i="24" s="1"/>
  <c r="A755" i="24" s="1"/>
  <c r="A756" i="24" s="1"/>
  <c r="A757" i="24" s="1"/>
  <c r="A758" i="24" s="1"/>
  <c r="A759" i="24" s="1"/>
  <c r="A760" i="24" s="1"/>
  <c r="A761" i="24" s="1"/>
  <c r="A762" i="24" s="1"/>
  <c r="A763" i="24" s="1"/>
  <c r="A764" i="24" s="1"/>
  <c r="A765" i="24" s="1"/>
  <c r="A766" i="24" s="1"/>
  <c r="A767" i="24" s="1"/>
  <c r="A768" i="24" s="1"/>
  <c r="A769" i="24" s="1"/>
  <c r="A770" i="24" s="1"/>
  <c r="A771" i="24" s="1"/>
  <c r="A772" i="24" s="1"/>
  <c r="A773" i="24" s="1"/>
  <c r="A774" i="24" s="1"/>
  <c r="A775" i="24" s="1"/>
  <c r="A776" i="24" s="1"/>
  <c r="A777" i="24" s="1"/>
  <c r="A778" i="24" s="1"/>
  <c r="A779" i="24" s="1"/>
  <c r="A780" i="24" s="1"/>
  <c r="A781" i="24" s="1"/>
  <c r="A782" i="24" s="1"/>
  <c r="A783" i="24" s="1"/>
  <c r="A784" i="24" s="1"/>
  <c r="A785" i="24" s="1"/>
  <c r="A786" i="24" s="1"/>
  <c r="A787" i="24" s="1"/>
  <c r="A788" i="24" s="1"/>
  <c r="A789" i="24" s="1"/>
  <c r="A790" i="24" s="1"/>
  <c r="A791" i="24" s="1"/>
  <c r="A792" i="24" s="1"/>
  <c r="A793" i="24" s="1"/>
  <c r="A794" i="24" s="1"/>
  <c r="A795" i="24" s="1"/>
  <c r="A796" i="24" s="1"/>
  <c r="A797" i="24" s="1"/>
  <c r="A798" i="24" s="1"/>
  <c r="A799" i="24" s="1"/>
  <c r="A800" i="24" s="1"/>
  <c r="A801" i="24" s="1"/>
  <c r="A802" i="24" s="1"/>
  <c r="A803" i="24" s="1"/>
  <c r="A804" i="24" s="1"/>
  <c r="A805" i="24" s="1"/>
  <c r="A806" i="24" s="1"/>
  <c r="A807" i="24" s="1"/>
  <c r="A808" i="24" s="1"/>
  <c r="A809" i="24" s="1"/>
  <c r="A810" i="24" s="1"/>
  <c r="A811" i="24" s="1"/>
  <c r="A812" i="24" s="1"/>
  <c r="A813" i="24" s="1"/>
  <c r="A814" i="24" s="1"/>
  <c r="A815" i="24" s="1"/>
  <c r="A816" i="24" s="1"/>
  <c r="A817" i="24" s="1"/>
  <c r="A818" i="24" s="1"/>
  <c r="A819" i="24" s="1"/>
  <c r="A820" i="24" s="1"/>
  <c r="A821" i="24" s="1"/>
  <c r="A822" i="24" s="1"/>
  <c r="A823" i="24" s="1"/>
  <c r="A824" i="24" s="1"/>
  <c r="A825" i="24" s="1"/>
  <c r="A826" i="24" s="1"/>
  <c r="A827" i="24" s="1"/>
  <c r="A828" i="24" s="1"/>
  <c r="A829" i="24" s="1"/>
  <c r="A830" i="24" s="1"/>
  <c r="A831" i="24" s="1"/>
  <c r="A832" i="24" s="1"/>
  <c r="A833" i="24" s="1"/>
  <c r="A834" i="24" s="1"/>
  <c r="A835" i="24" s="1"/>
  <c r="A836" i="24" s="1"/>
  <c r="A837" i="24" s="1"/>
  <c r="A838" i="24" s="1"/>
  <c r="A839" i="24" s="1"/>
  <c r="A840" i="24" s="1"/>
  <c r="A841" i="24" s="1"/>
  <c r="A842" i="24" s="1"/>
  <c r="A843" i="24" s="1"/>
  <c r="A844" i="24" s="1"/>
  <c r="A845" i="24" s="1"/>
  <c r="A846" i="24" s="1"/>
  <c r="A847" i="24" s="1"/>
  <c r="A848" i="24" s="1"/>
  <c r="A849" i="24" s="1"/>
  <c r="A850" i="24" s="1"/>
  <c r="A851" i="24" s="1"/>
  <c r="A852" i="24" s="1"/>
  <c r="A853" i="24" s="1"/>
  <c r="A854" i="24" s="1"/>
  <c r="A855" i="24" s="1"/>
  <c r="A856" i="24" s="1"/>
  <c r="A857" i="24" s="1"/>
  <c r="A858" i="24" s="1"/>
  <c r="A859" i="24" s="1"/>
  <c r="A860" i="24" s="1"/>
  <c r="A861" i="24" s="1"/>
  <c r="A862" i="24" s="1"/>
  <c r="A863" i="24" s="1"/>
  <c r="A864" i="24" s="1"/>
  <c r="A865" i="24" s="1"/>
  <c r="A866" i="24" s="1"/>
  <c r="A867" i="24" s="1"/>
  <c r="A868" i="24" s="1"/>
  <c r="A869" i="24" s="1"/>
  <c r="A870" i="24" s="1"/>
  <c r="A871" i="24" s="1"/>
  <c r="A872" i="24" s="1"/>
  <c r="A873" i="24" s="1"/>
  <c r="A874" i="24" s="1"/>
  <c r="A875" i="24" s="1"/>
  <c r="A876" i="24" s="1"/>
  <c r="A877" i="24" s="1"/>
  <c r="A878" i="24" s="1"/>
  <c r="A879" i="24" s="1"/>
  <c r="A880" i="24" s="1"/>
  <c r="A881" i="24" s="1"/>
  <c r="A882" i="24" s="1"/>
  <c r="A883" i="24" s="1"/>
  <c r="A884" i="24" s="1"/>
  <c r="A885" i="24" s="1"/>
  <c r="A886" i="24" s="1"/>
  <c r="A887" i="24" s="1"/>
  <c r="A888" i="24" s="1"/>
  <c r="A889" i="24" s="1"/>
  <c r="A890" i="24" s="1"/>
  <c r="A891" i="24" s="1"/>
  <c r="A892" i="24" s="1"/>
  <c r="A893" i="24" s="1"/>
  <c r="A894" i="24" s="1"/>
  <c r="A895" i="24" s="1"/>
  <c r="A896" i="24" s="1"/>
  <c r="A897" i="24" s="1"/>
  <c r="A898" i="24" s="1"/>
  <c r="A899" i="24" s="1"/>
  <c r="A900" i="24" s="1"/>
  <c r="A901" i="24" s="1"/>
  <c r="A902" i="24" s="1"/>
  <c r="A903" i="24" s="1"/>
  <c r="A904" i="24" s="1"/>
  <c r="A905" i="24" s="1"/>
  <c r="A906" i="24" s="1"/>
  <c r="A907" i="24" s="1"/>
  <c r="A908" i="24" s="1"/>
  <c r="A909" i="24" s="1"/>
  <c r="A910" i="24" s="1"/>
  <c r="A911" i="24" s="1"/>
  <c r="A912" i="24" s="1"/>
  <c r="A913" i="24" s="1"/>
  <c r="A914" i="24" s="1"/>
  <c r="A915" i="24" s="1"/>
  <c r="A916" i="24" s="1"/>
  <c r="A917" i="24" s="1"/>
  <c r="A918" i="24" s="1"/>
  <c r="A919" i="24" s="1"/>
  <c r="A920" i="24" s="1"/>
  <c r="A921" i="24" s="1"/>
  <c r="A922" i="24" s="1"/>
  <c r="A923" i="24" s="1"/>
  <c r="A924" i="24" s="1"/>
  <c r="A925" i="24" s="1"/>
  <c r="A926" i="24" s="1"/>
  <c r="A927" i="24" s="1"/>
  <c r="A928" i="24" s="1"/>
  <c r="A929" i="24" s="1"/>
  <c r="A930" i="24" s="1"/>
  <c r="A931" i="24" s="1"/>
  <c r="A932" i="24" s="1"/>
  <c r="A933" i="24" s="1"/>
  <c r="A934" i="24" s="1"/>
  <c r="A935" i="24" s="1"/>
  <c r="A936" i="24" s="1"/>
  <c r="A937" i="24" s="1"/>
  <c r="A938" i="24" s="1"/>
  <c r="A939" i="24" s="1"/>
  <c r="A940" i="24" s="1"/>
  <c r="A941" i="24" s="1"/>
  <c r="A942" i="24" s="1"/>
  <c r="A943" i="24" s="1"/>
  <c r="A944" i="24" s="1"/>
  <c r="A945" i="24" s="1"/>
  <c r="A946" i="24" s="1"/>
  <c r="A947" i="24" s="1"/>
  <c r="A948" i="24" s="1"/>
  <c r="A949" i="24" s="1"/>
  <c r="A950" i="24" s="1"/>
  <c r="A951" i="24" s="1"/>
  <c r="A952" i="24" s="1"/>
  <c r="A953" i="24" s="1"/>
  <c r="A954" i="24" s="1"/>
  <c r="A955" i="24" s="1"/>
  <c r="A956" i="24" s="1"/>
  <c r="A957" i="24" s="1"/>
  <c r="A958" i="24" s="1"/>
  <c r="A959" i="24" s="1"/>
  <c r="A960" i="24" s="1"/>
  <c r="A961" i="24" s="1"/>
  <c r="A962" i="24" s="1"/>
  <c r="A963" i="24" s="1"/>
  <c r="A964" i="24" s="1"/>
  <c r="A965" i="24" s="1"/>
  <c r="A966" i="24" s="1"/>
  <c r="A967" i="24" s="1"/>
  <c r="A968" i="24" s="1"/>
  <c r="A969" i="24" s="1"/>
  <c r="A970" i="24" s="1"/>
  <c r="A971" i="24" s="1"/>
  <c r="A972" i="24" s="1"/>
  <c r="A973" i="24" s="1"/>
  <c r="A974" i="24" s="1"/>
  <c r="A975" i="24" s="1"/>
  <c r="A976" i="24" s="1"/>
  <c r="A977" i="24" s="1"/>
  <c r="A978" i="24" s="1"/>
  <c r="A979" i="24" s="1"/>
  <c r="A980" i="24" s="1"/>
  <c r="A981" i="24" s="1"/>
  <c r="A982" i="24" s="1"/>
  <c r="A983" i="24" s="1"/>
  <c r="A984" i="24" s="1"/>
  <c r="A985" i="24" s="1"/>
  <c r="A986" i="24" s="1"/>
  <c r="A987" i="24" s="1"/>
  <c r="A988" i="24" s="1"/>
  <c r="A989" i="24" s="1"/>
  <c r="A990" i="24" s="1"/>
  <c r="A991" i="24" s="1"/>
  <c r="A992" i="24" s="1"/>
  <c r="A993" i="24" s="1"/>
  <c r="A994" i="24" s="1"/>
  <c r="A995" i="24" s="1"/>
  <c r="A996" i="24" s="1"/>
  <c r="A997" i="24" s="1"/>
  <c r="A998" i="24" s="1"/>
  <c r="A999" i="24" s="1"/>
  <c r="A1000" i="24" s="1"/>
  <c r="A1001" i="24" s="1"/>
  <c r="A1002" i="24" s="1"/>
  <c r="A1003" i="24" s="1"/>
  <c r="A1004" i="24" s="1"/>
  <c r="A1005" i="24" s="1"/>
  <c r="A1006" i="24" s="1"/>
  <c r="A1007" i="24" s="1"/>
  <c r="A1008" i="24" s="1"/>
  <c r="A1009" i="24" s="1"/>
  <c r="A1010" i="24" s="1"/>
  <c r="A1011" i="24" s="1"/>
  <c r="A1012" i="24" s="1"/>
  <c r="A1013" i="24" s="1"/>
  <c r="A1014" i="24" s="1"/>
  <c r="A1015" i="24" s="1"/>
  <c r="A1016" i="24" s="1"/>
  <c r="A1017" i="24" s="1"/>
  <c r="A1018" i="24" s="1"/>
  <c r="A1019" i="24" s="1"/>
  <c r="A1020" i="24" s="1"/>
  <c r="A1021" i="24" s="1"/>
  <c r="A1022" i="24" s="1"/>
  <c r="A1023" i="24" s="1"/>
  <c r="A1024" i="24" s="1"/>
  <c r="A1025" i="24" s="1"/>
  <c r="A1026" i="24" s="1"/>
  <c r="A1027" i="24" s="1"/>
  <c r="A1028" i="24" s="1"/>
  <c r="A1029" i="24" s="1"/>
  <c r="A1030" i="24" s="1"/>
  <c r="A1031" i="24" s="1"/>
  <c r="A1032" i="24" s="1"/>
  <c r="A1033" i="24" s="1"/>
  <c r="A1034" i="24" s="1"/>
  <c r="A1035" i="24" s="1"/>
  <c r="A1036" i="24" s="1"/>
  <c r="A1037" i="24" s="1"/>
  <c r="A1038" i="24" s="1"/>
  <c r="A1039" i="24" s="1"/>
  <c r="A1040" i="24" s="1"/>
  <c r="A1041" i="24" s="1"/>
  <c r="A1042" i="24" s="1"/>
  <c r="A1043" i="24" s="1"/>
  <c r="A1044" i="24" s="1"/>
  <c r="A1045" i="24" s="1"/>
  <c r="A1046" i="24" s="1"/>
  <c r="A1047" i="24" s="1"/>
  <c r="A1048" i="24" s="1"/>
  <c r="A1049" i="24" s="1"/>
  <c r="A1050" i="24" s="1"/>
  <c r="A1051" i="24" s="1"/>
  <c r="A1052" i="24" s="1"/>
  <c r="A1053" i="24" s="1"/>
  <c r="A1054" i="24" s="1"/>
  <c r="A1055" i="24" s="1"/>
  <c r="A1056" i="24" s="1"/>
  <c r="A1057" i="24" s="1"/>
  <c r="A1058" i="24" s="1"/>
  <c r="A1059" i="24" s="1"/>
  <c r="A1060" i="24" s="1"/>
  <c r="A1061" i="24" s="1"/>
  <c r="A1062" i="24" s="1"/>
  <c r="A1063" i="24" s="1"/>
  <c r="A1064" i="24" s="1"/>
  <c r="A1065" i="24" s="1"/>
  <c r="A1066" i="24" s="1"/>
  <c r="A1067" i="24" s="1"/>
  <c r="A1068" i="24" s="1"/>
  <c r="A1069" i="24" s="1"/>
  <c r="A1070" i="24" s="1"/>
  <c r="A1071" i="24" s="1"/>
  <c r="A1072" i="24" s="1"/>
  <c r="A1073" i="24" s="1"/>
  <c r="A1074" i="24" s="1"/>
  <c r="A1075" i="24" s="1"/>
  <c r="A1076" i="24" s="1"/>
  <c r="A1077" i="24" s="1"/>
  <c r="A1078" i="24" s="1"/>
  <c r="A1079" i="24" s="1"/>
  <c r="A1080" i="24" s="1"/>
  <c r="A1081" i="24" s="1"/>
  <c r="A1082" i="24" s="1"/>
  <c r="A1083" i="24" s="1"/>
  <c r="A1084" i="24" s="1"/>
  <c r="A1085" i="24" s="1"/>
  <c r="A1086" i="24" s="1"/>
  <c r="A1087" i="24" s="1"/>
  <c r="A1088" i="24" s="1"/>
  <c r="A1089" i="24" s="1"/>
  <c r="A1090" i="24" s="1"/>
  <c r="A1091" i="24" s="1"/>
  <c r="A1092" i="24" s="1"/>
  <c r="A1093" i="24" s="1"/>
  <c r="A1094" i="24" s="1"/>
  <c r="A1095" i="24" s="1"/>
  <c r="A1096" i="24" s="1"/>
  <c r="A1097" i="24" s="1"/>
  <c r="A1098" i="24" s="1"/>
  <c r="A1099" i="24" s="1"/>
  <c r="A1100" i="24" s="1"/>
  <c r="A1101" i="24" s="1"/>
  <c r="A1102" i="24" s="1"/>
  <c r="A1103" i="24" s="1"/>
  <c r="A1104" i="24" s="1"/>
  <c r="A1105" i="24" s="1"/>
  <c r="A1106" i="24" s="1"/>
  <c r="A1107" i="24" s="1"/>
  <c r="A1108" i="24" s="1"/>
  <c r="A1109" i="24" s="1"/>
  <c r="A1110" i="24" s="1"/>
  <c r="A1111" i="24" s="1"/>
  <c r="A1112" i="24" s="1"/>
  <c r="A1113" i="24" s="1"/>
  <c r="A1114" i="24" s="1"/>
  <c r="A1115" i="24" s="1"/>
  <c r="A1116" i="24" s="1"/>
  <c r="A1117" i="24" s="1"/>
  <c r="A1118" i="24" s="1"/>
  <c r="A1119" i="24" s="1"/>
  <c r="A1120" i="24" s="1"/>
  <c r="A1121" i="24" s="1"/>
  <c r="A1122" i="24" s="1"/>
  <c r="A1123" i="24" s="1"/>
  <c r="A1124" i="24" s="1"/>
  <c r="A1125" i="24" s="1"/>
  <c r="A1126" i="24" s="1"/>
  <c r="A1127" i="24" s="1"/>
  <c r="A1128" i="24" s="1"/>
  <c r="A1129" i="24" s="1"/>
  <c r="A1130" i="24" s="1"/>
  <c r="A1131" i="24" s="1"/>
  <c r="A1132" i="24" s="1"/>
  <c r="A1133" i="24" s="1"/>
  <c r="A1134" i="24" s="1"/>
  <c r="A1135" i="24" s="1"/>
  <c r="A1136" i="24" s="1"/>
  <c r="A1137" i="24" s="1"/>
  <c r="A1138" i="24" s="1"/>
  <c r="A1139" i="24" s="1"/>
  <c r="A1140" i="24" s="1"/>
  <c r="A1141" i="24" s="1"/>
  <c r="A1142" i="24" s="1"/>
  <c r="A1143" i="24" s="1"/>
  <c r="A1144" i="24" s="1"/>
  <c r="A1145" i="24" s="1"/>
  <c r="A1146" i="24" s="1"/>
  <c r="A1147" i="24" s="1"/>
  <c r="A1148" i="24" s="1"/>
  <c r="A1149" i="24" s="1"/>
  <c r="A1150" i="24" s="1"/>
  <c r="A1151" i="24" s="1"/>
  <c r="A1152" i="24" s="1"/>
  <c r="A1153" i="24" s="1"/>
  <c r="A1154" i="24" s="1"/>
  <c r="A1155" i="24" s="1"/>
  <c r="A1156" i="24" s="1"/>
  <c r="A1157" i="24" s="1"/>
  <c r="A1158" i="24" s="1"/>
  <c r="A1159" i="24" s="1"/>
  <c r="A1160" i="24" s="1"/>
  <c r="A1161" i="24" s="1"/>
  <c r="A1162" i="24" s="1"/>
  <c r="A1163" i="24" s="1"/>
  <c r="A1164" i="24" s="1"/>
  <c r="A1165" i="24" s="1"/>
  <c r="A1166" i="24" s="1"/>
  <c r="A1167" i="24" s="1"/>
  <c r="A1168" i="24" s="1"/>
  <c r="A1169" i="24" s="1"/>
  <c r="A1170" i="24" s="1"/>
  <c r="A1171" i="24" s="1"/>
  <c r="A1172" i="24" s="1"/>
  <c r="A1173" i="24" s="1"/>
  <c r="A1174" i="24" s="1"/>
  <c r="A1175" i="24" s="1"/>
  <c r="A1176" i="24" s="1"/>
  <c r="A1177" i="24" s="1"/>
  <c r="A1178" i="24" s="1"/>
  <c r="A1179" i="24" s="1"/>
  <c r="A1180" i="24" s="1"/>
  <c r="A1181" i="24" s="1"/>
  <c r="A1182" i="24" s="1"/>
  <c r="A1183" i="24" s="1"/>
  <c r="A1184" i="24" s="1"/>
  <c r="A1185" i="24" s="1"/>
  <c r="A1186" i="24" s="1"/>
  <c r="A1187" i="24" s="1"/>
  <c r="A1188" i="24" s="1"/>
  <c r="A1189" i="24" s="1"/>
  <c r="A1190" i="24" s="1"/>
  <c r="A1191" i="24" s="1"/>
  <c r="A1192" i="24" s="1"/>
  <c r="A1193" i="24" s="1"/>
  <c r="A1194" i="24" s="1"/>
  <c r="A1195" i="24" s="1"/>
  <c r="A1196" i="24" s="1"/>
  <c r="A1197" i="24" s="1"/>
  <c r="A1198" i="24" s="1"/>
  <c r="A1199" i="24" s="1"/>
  <c r="A1200" i="24" s="1"/>
  <c r="A1201" i="24" s="1"/>
  <c r="A1202" i="24" s="1"/>
  <c r="A1203" i="24" s="1"/>
  <c r="A1204" i="24" s="1"/>
  <c r="A1205" i="24" s="1"/>
  <c r="A1206" i="24" s="1"/>
  <c r="A1207" i="24" s="1"/>
  <c r="A1208" i="24" s="1"/>
  <c r="A1209" i="24" s="1"/>
  <c r="A1210" i="24" s="1"/>
  <c r="A1211" i="24" s="1"/>
  <c r="A1212" i="24" s="1"/>
  <c r="A1213" i="24" s="1"/>
  <c r="A1214" i="24" s="1"/>
  <c r="A1215" i="24" s="1"/>
  <c r="A1216" i="24" s="1"/>
  <c r="A1217" i="24" s="1"/>
  <c r="A1218" i="24" s="1"/>
  <c r="A1219" i="24" s="1"/>
  <c r="A1220" i="24" s="1"/>
  <c r="A1221" i="24" s="1"/>
  <c r="A1222" i="24" s="1"/>
  <c r="A1223" i="24" s="1"/>
  <c r="A1224" i="24" s="1"/>
  <c r="A1225" i="24" s="1"/>
  <c r="A1226" i="24" s="1"/>
  <c r="A1227" i="24" s="1"/>
  <c r="A1228" i="24" s="1"/>
  <c r="A1229" i="24" s="1"/>
  <c r="A1230" i="24" s="1"/>
  <c r="A1231" i="24" s="1"/>
  <c r="A1232" i="24" s="1"/>
  <c r="A1233" i="24" s="1"/>
  <c r="A1234" i="24" s="1"/>
  <c r="A1235" i="24" s="1"/>
  <c r="A1236" i="24" s="1"/>
  <c r="A1237" i="24" s="1"/>
  <c r="A1238" i="24" s="1"/>
  <c r="A1239" i="24" s="1"/>
  <c r="A1240" i="24" s="1"/>
  <c r="A1241" i="24" s="1"/>
  <c r="A1242" i="24" s="1"/>
  <c r="A1243" i="24" s="1"/>
  <c r="A1244" i="24" s="1"/>
  <c r="A1245" i="24" s="1"/>
  <c r="A1246" i="24" s="1"/>
  <c r="A1247" i="24" s="1"/>
  <c r="A1248" i="24" s="1"/>
  <c r="A1249" i="24" s="1"/>
  <c r="A1250" i="24" s="1"/>
  <c r="A1251" i="24" s="1"/>
  <c r="A1252" i="24" s="1"/>
  <c r="A1253" i="24" s="1"/>
  <c r="A1254" i="24" s="1"/>
  <c r="A1255" i="24" s="1"/>
  <c r="A1256" i="24" s="1"/>
  <c r="A1257" i="24" s="1"/>
  <c r="A1258" i="24" s="1"/>
  <c r="A1259" i="24" s="1"/>
  <c r="A1260" i="24" s="1"/>
  <c r="A1261" i="24" s="1"/>
  <c r="A1262" i="24" s="1"/>
  <c r="A1263" i="24" s="1"/>
  <c r="A1264" i="24" s="1"/>
  <c r="A1265" i="24" s="1"/>
  <c r="A1266" i="24" s="1"/>
  <c r="A1267" i="24" s="1"/>
  <c r="A1268" i="24" s="1"/>
  <c r="A1269" i="24" s="1"/>
  <c r="A1270" i="24" s="1"/>
  <c r="A1271" i="24" s="1"/>
  <c r="A1272" i="24" s="1"/>
  <c r="A1273" i="24" s="1"/>
  <c r="A1274" i="24" s="1"/>
  <c r="A1275" i="24" s="1"/>
  <c r="A1276" i="24" s="1"/>
  <c r="A1277" i="24" s="1"/>
  <c r="A1278" i="24" s="1"/>
  <c r="A1279" i="24" s="1"/>
  <c r="A1280" i="24" s="1"/>
  <c r="A1281" i="24" s="1"/>
  <c r="A1282" i="24" s="1"/>
  <c r="A1283" i="24" s="1"/>
  <c r="A1284" i="24" s="1"/>
  <c r="A1285" i="24" s="1"/>
  <c r="A1286" i="24" s="1"/>
  <c r="A1287" i="24" s="1"/>
  <c r="A1288" i="24" s="1"/>
  <c r="A1289" i="24" s="1"/>
  <c r="A1290" i="24" s="1"/>
  <c r="A1291" i="24" s="1"/>
  <c r="A1292" i="24" s="1"/>
  <c r="A1293" i="24" s="1"/>
  <c r="A1294" i="24" s="1"/>
  <c r="A1295" i="24" s="1"/>
  <c r="A1296" i="24" s="1"/>
  <c r="A1297" i="24" s="1"/>
  <c r="A1298" i="24" s="1"/>
  <c r="A1299" i="24" s="1"/>
  <c r="A1300" i="24" s="1"/>
  <c r="A1301" i="24" s="1"/>
  <c r="A1302" i="24" s="1"/>
  <c r="A1303" i="24" s="1"/>
  <c r="A1304" i="24" s="1"/>
  <c r="A1305" i="24" s="1"/>
  <c r="A1306" i="24" s="1"/>
  <c r="A1307" i="24" s="1"/>
  <c r="A1308" i="24" s="1"/>
  <c r="A1309" i="24" s="1"/>
  <c r="A1310" i="24" s="1"/>
  <c r="A1311" i="24" s="1"/>
  <c r="A1312" i="24" s="1"/>
  <c r="A1313" i="24" s="1"/>
  <c r="A1314" i="24" s="1"/>
  <c r="A1315" i="24" s="1"/>
  <c r="A1316" i="24" s="1"/>
  <c r="A1317" i="24" s="1"/>
  <c r="A1318" i="24" s="1"/>
  <c r="A1319" i="24" s="1"/>
  <c r="A1320" i="24" s="1"/>
  <c r="A1321" i="24" s="1"/>
  <c r="A1322" i="24" s="1"/>
  <c r="A1323" i="24" s="1"/>
  <c r="A1324" i="24" s="1"/>
  <c r="A1325" i="24" s="1"/>
  <c r="A1326" i="24" s="1"/>
  <c r="A1327" i="24" s="1"/>
  <c r="A1328" i="24" s="1"/>
  <c r="A1329" i="24" s="1"/>
  <c r="A1330" i="24" s="1"/>
  <c r="A1331" i="24" s="1"/>
  <c r="A1332" i="24" s="1"/>
  <c r="A1333" i="24" s="1"/>
  <c r="A1334" i="24" s="1"/>
  <c r="A1335" i="24" s="1"/>
  <c r="A1336" i="24" s="1"/>
  <c r="A1337" i="24" s="1"/>
  <c r="A1338" i="24" s="1"/>
  <c r="A1339" i="24" s="1"/>
  <c r="A1340" i="24" s="1"/>
  <c r="A1341" i="24" s="1"/>
  <c r="A1342" i="24" s="1"/>
  <c r="A1343" i="24" s="1"/>
  <c r="A1344" i="24" s="1"/>
  <c r="A1345" i="24" s="1"/>
  <c r="A1346" i="24" s="1"/>
  <c r="A1347" i="24" s="1"/>
  <c r="A1348" i="24" s="1"/>
  <c r="A1349" i="24" s="1"/>
  <c r="A1350" i="24" s="1"/>
  <c r="A1351" i="24" s="1"/>
  <c r="A1352" i="24" s="1"/>
  <c r="A1353" i="24" s="1"/>
  <c r="A1354" i="24" s="1"/>
  <c r="A1355" i="24" s="1"/>
  <c r="A1356" i="24" s="1"/>
  <c r="A1357" i="24" s="1"/>
  <c r="A1358" i="24" s="1"/>
  <c r="A1359" i="24" s="1"/>
  <c r="A1360" i="24" s="1"/>
  <c r="A1361" i="24" s="1"/>
  <c r="A1362" i="24" s="1"/>
  <c r="A1363" i="24" s="1"/>
  <c r="A1364" i="24" s="1"/>
  <c r="A1365" i="24" s="1"/>
  <c r="A1366" i="24" s="1"/>
  <c r="A1367" i="24" s="1"/>
  <c r="A1368" i="24" s="1"/>
  <c r="A1369" i="24" s="1"/>
  <c r="A1370" i="24" s="1"/>
  <c r="A1371" i="24" s="1"/>
  <c r="A1372" i="24" s="1"/>
  <c r="A1373" i="24" s="1"/>
  <c r="A1374" i="24" s="1"/>
  <c r="A1375" i="24" s="1"/>
  <c r="A1376" i="24" s="1"/>
  <c r="A1377" i="24" s="1"/>
  <c r="A1378" i="24" s="1"/>
  <c r="A1379" i="24" s="1"/>
  <c r="A1380" i="24" s="1"/>
  <c r="A1381" i="24" s="1"/>
  <c r="A1382" i="24" s="1"/>
  <c r="A1383" i="24" s="1"/>
  <c r="A1384" i="24" s="1"/>
  <c r="A1385" i="24" s="1"/>
  <c r="A1386" i="24" s="1"/>
  <c r="A1387" i="24" s="1"/>
  <c r="A1388" i="24" s="1"/>
  <c r="A1389" i="24" s="1"/>
  <c r="A1390" i="24" s="1"/>
  <c r="A1391" i="24" s="1"/>
  <c r="A1392" i="24" s="1"/>
  <c r="A1393" i="24" s="1"/>
  <c r="A1394" i="24" s="1"/>
  <c r="A1395" i="24" s="1"/>
  <c r="A1396" i="24" s="1"/>
  <c r="A1397" i="24" s="1"/>
  <c r="A1398" i="24" s="1"/>
  <c r="A1399" i="24" s="1"/>
  <c r="A1400" i="24" s="1"/>
  <c r="A1401" i="24" s="1"/>
  <c r="A1402" i="24" s="1"/>
  <c r="A1403" i="24" s="1"/>
  <c r="A1404" i="24" s="1"/>
  <c r="A1405" i="24" s="1"/>
  <c r="A1406" i="24" s="1"/>
  <c r="A1407" i="24" s="1"/>
  <c r="A1408" i="24" s="1"/>
  <c r="A1409" i="24" s="1"/>
  <c r="A1410" i="24" s="1"/>
  <c r="A1411" i="24" s="1"/>
  <c r="A1412" i="24" s="1"/>
  <c r="A1413" i="24" s="1"/>
  <c r="A1414" i="24" s="1"/>
  <c r="A1415" i="24" s="1"/>
  <c r="A1416" i="24" s="1"/>
  <c r="A1417" i="24" s="1"/>
  <c r="A1418" i="24" s="1"/>
  <c r="A1419" i="24" s="1"/>
  <c r="A1420" i="24" s="1"/>
  <c r="A1421" i="24" s="1"/>
  <c r="A1422" i="24" s="1"/>
  <c r="A1423" i="24" s="1"/>
  <c r="A1424" i="24" s="1"/>
  <c r="A1425" i="24" s="1"/>
  <c r="A1426" i="24" s="1"/>
  <c r="A1427" i="24" s="1"/>
  <c r="A1428" i="24" s="1"/>
  <c r="A1429" i="24" s="1"/>
  <c r="A1430" i="24" s="1"/>
  <c r="A1431" i="24" s="1"/>
  <c r="A1432" i="24" s="1"/>
  <c r="A1433" i="24" s="1"/>
  <c r="A1434" i="24" s="1"/>
  <c r="A1435" i="24" s="1"/>
  <c r="A1436" i="24" s="1"/>
  <c r="A1437" i="24" s="1"/>
  <c r="A1438" i="24" s="1"/>
  <c r="A1439" i="24" s="1"/>
  <c r="A1440" i="24" s="1"/>
  <c r="A1441" i="24" s="1"/>
  <c r="A1442" i="24" s="1"/>
  <c r="A1443" i="24" s="1"/>
  <c r="A1444" i="24" s="1"/>
  <c r="A1445" i="24" s="1"/>
  <c r="A1446" i="24" s="1"/>
  <c r="A1447" i="24" s="1"/>
  <c r="A1448" i="24" s="1"/>
  <c r="A1449" i="24" s="1"/>
  <c r="A1450" i="24" s="1"/>
  <c r="A1451" i="24" s="1"/>
  <c r="A1452" i="24" s="1"/>
  <c r="A1453" i="24" s="1"/>
  <c r="A1454" i="24" s="1"/>
  <c r="A1455" i="24" s="1"/>
  <c r="A1456" i="24" s="1"/>
  <c r="A1457" i="24" s="1"/>
  <c r="A1458" i="24" s="1"/>
  <c r="A1459" i="24" s="1"/>
  <c r="A1460" i="24" s="1"/>
  <c r="A1461" i="24" s="1"/>
  <c r="A1462" i="24" s="1"/>
  <c r="A1463" i="24" s="1"/>
  <c r="A1464" i="24" s="1"/>
  <c r="A1465" i="24" s="1"/>
  <c r="A1466" i="24" s="1"/>
  <c r="A1467" i="24" s="1"/>
  <c r="A1468" i="24" s="1"/>
  <c r="A1469" i="24" s="1"/>
  <c r="A1470" i="24" s="1"/>
  <c r="A1471" i="24" s="1"/>
  <c r="A1472" i="24" s="1"/>
  <c r="A1473" i="24" s="1"/>
  <c r="A1474" i="24" s="1"/>
  <c r="A1475" i="24" s="1"/>
  <c r="A1476" i="24" s="1"/>
  <c r="A1477" i="24" s="1"/>
  <c r="A1478" i="24" s="1"/>
  <c r="A1479" i="24" s="1"/>
  <c r="A1480" i="24" s="1"/>
  <c r="A1481" i="24" s="1"/>
  <c r="A1482" i="24" s="1"/>
  <c r="A1483" i="24" s="1"/>
  <c r="A1484" i="24" s="1"/>
  <c r="A1485" i="24" s="1"/>
  <c r="A1486" i="24" s="1"/>
  <c r="A1487" i="24" s="1"/>
  <c r="A1488" i="24" s="1"/>
  <c r="A1489" i="24" s="1"/>
  <c r="A1490" i="24" s="1"/>
  <c r="A1491" i="24" s="1"/>
  <c r="A1492" i="24" s="1"/>
  <c r="A1493" i="24" s="1"/>
  <c r="A1494" i="24" s="1"/>
  <c r="A1495" i="24" s="1"/>
  <c r="A1496" i="24" s="1"/>
  <c r="A1497" i="24" s="1"/>
  <c r="A1498" i="24" s="1"/>
  <c r="A1499" i="24" s="1"/>
  <c r="A1500" i="24" s="1"/>
  <c r="A1501" i="24" s="1"/>
  <c r="A1502" i="24" s="1"/>
  <c r="A1503" i="24" s="1"/>
  <c r="A1504" i="24" s="1"/>
  <c r="A1505" i="24" s="1"/>
  <c r="A1506" i="24" s="1"/>
  <c r="A1507" i="24" s="1"/>
  <c r="A1508" i="24" s="1"/>
  <c r="A1509" i="24" s="1"/>
  <c r="A1510" i="24" s="1"/>
  <c r="A1511" i="24" s="1"/>
  <c r="A1512" i="24" s="1"/>
  <c r="A1513" i="24" s="1"/>
  <c r="A1514" i="24" s="1"/>
  <c r="A1515" i="24" s="1"/>
  <c r="A1516" i="24" s="1"/>
  <c r="A1517" i="24" s="1"/>
  <c r="A1518" i="24" s="1"/>
  <c r="A1519" i="24" s="1"/>
  <c r="A1520" i="24" s="1"/>
  <c r="A1521" i="24" s="1"/>
  <c r="A1522" i="24" s="1"/>
  <c r="A1523" i="24" s="1"/>
  <c r="A1524" i="24" s="1"/>
  <c r="A1525" i="24" s="1"/>
  <c r="A1526" i="24" s="1"/>
  <c r="A1527" i="24" s="1"/>
  <c r="A1528" i="24" s="1"/>
  <c r="A1529" i="24" s="1"/>
  <c r="A1530" i="24" s="1"/>
  <c r="A1531" i="24" s="1"/>
  <c r="A1532" i="24" s="1"/>
  <c r="A1533" i="24" s="1"/>
  <c r="A1534" i="24" s="1"/>
  <c r="A1535" i="24" s="1"/>
  <c r="A1536" i="24" s="1"/>
  <c r="A1537" i="24" s="1"/>
  <c r="A1538" i="24" s="1"/>
  <c r="A1539" i="24" s="1"/>
  <c r="A1540" i="24" s="1"/>
  <c r="A1541" i="24" s="1"/>
  <c r="A1542" i="24" s="1"/>
  <c r="A1543" i="24" s="1"/>
  <c r="A1544" i="24" s="1"/>
  <c r="A1545" i="24" s="1"/>
  <c r="A1546" i="24" s="1"/>
  <c r="A1547" i="24" s="1"/>
  <c r="A1548" i="24" s="1"/>
  <c r="A1549" i="24" s="1"/>
  <c r="A1550" i="24" s="1"/>
  <c r="A1551" i="24" s="1"/>
  <c r="A1552" i="24" s="1"/>
  <c r="A1553" i="24" s="1"/>
  <c r="A1554" i="24" s="1"/>
  <c r="A1555" i="24" s="1"/>
  <c r="A1556" i="24" s="1"/>
  <c r="A1557" i="24" s="1"/>
  <c r="A1558" i="24" s="1"/>
  <c r="A1559" i="24" s="1"/>
  <c r="A1560" i="24" s="1"/>
  <c r="A1561" i="24" s="1"/>
  <c r="A1562" i="24" s="1"/>
  <c r="A1563" i="24" s="1"/>
  <c r="A1564" i="24" s="1"/>
  <c r="A1565" i="24" s="1"/>
  <c r="A1566" i="24" s="1"/>
  <c r="A1567" i="24" s="1"/>
  <c r="A1568" i="24" s="1"/>
  <c r="A1569" i="24" s="1"/>
  <c r="A1570" i="24" s="1"/>
  <c r="A1571" i="24" s="1"/>
  <c r="A1572" i="24" s="1"/>
  <c r="A1573" i="24" s="1"/>
  <c r="A1574" i="24" s="1"/>
  <c r="A1575" i="24" s="1"/>
  <c r="A1576" i="24" s="1"/>
  <c r="A1577" i="24" s="1"/>
  <c r="A1578" i="24" s="1"/>
  <c r="A1579" i="24" s="1"/>
  <c r="A1580" i="24" s="1"/>
  <c r="A1581" i="24" s="1"/>
  <c r="A1582" i="24" s="1"/>
  <c r="A1583" i="24" s="1"/>
  <c r="A1584" i="24" s="1"/>
  <c r="A1585" i="24" s="1"/>
  <c r="A1586" i="24" s="1"/>
  <c r="A1587" i="24" s="1"/>
  <c r="A1588" i="24" s="1"/>
  <c r="A1589" i="24" s="1"/>
  <c r="A1590" i="24" s="1"/>
  <c r="A1591" i="24" s="1"/>
  <c r="A1592" i="24" s="1"/>
  <c r="A1593" i="24" s="1"/>
  <c r="A1594" i="24" s="1"/>
  <c r="A1595" i="24" s="1"/>
  <c r="A1596" i="24" s="1"/>
  <c r="A1597" i="24" s="1"/>
  <c r="A1598" i="24" s="1"/>
  <c r="A1599" i="24" s="1"/>
  <c r="A1600" i="24" s="1"/>
  <c r="A1601" i="24" s="1"/>
  <c r="A1602" i="24" s="1"/>
  <c r="A1603" i="24" s="1"/>
  <c r="A1604" i="24" s="1"/>
  <c r="A1605" i="24" s="1"/>
  <c r="A1606" i="24" s="1"/>
  <c r="A1607" i="24" s="1"/>
  <c r="A1608" i="24" s="1"/>
  <c r="A1609" i="24" s="1"/>
  <c r="A1610" i="24" s="1"/>
  <c r="A1611" i="24" s="1"/>
  <c r="A1612" i="24" s="1"/>
  <c r="A1613" i="24" s="1"/>
  <c r="A1614" i="24" s="1"/>
  <c r="A1615" i="24" s="1"/>
  <c r="A1616" i="24" s="1"/>
  <c r="A1617" i="24" s="1"/>
  <c r="A1618" i="24" s="1"/>
  <c r="A1619" i="24" s="1"/>
  <c r="A1620" i="24" s="1"/>
  <c r="A1621" i="24" s="1"/>
  <c r="A1622" i="24" s="1"/>
  <c r="A1623" i="24" s="1"/>
  <c r="A1624" i="24" s="1"/>
  <c r="A1625" i="24" s="1"/>
  <c r="A1626" i="24" s="1"/>
  <c r="A1627" i="24" s="1"/>
  <c r="A1628" i="24" s="1"/>
  <c r="A1629" i="24" s="1"/>
  <c r="A1630" i="24" s="1"/>
  <c r="A1631" i="24" s="1"/>
  <c r="A1632" i="24" s="1"/>
  <c r="A1633" i="24" s="1"/>
  <c r="A1634" i="24" s="1"/>
  <c r="A1635" i="24" s="1"/>
  <c r="A1636" i="24" s="1"/>
  <c r="A1637" i="24" s="1"/>
  <c r="A1638" i="24" s="1"/>
  <c r="A1639" i="24" s="1"/>
  <c r="A1640" i="24" s="1"/>
  <c r="A1641" i="24" s="1"/>
  <c r="A1642" i="24" s="1"/>
  <c r="W4" i="24"/>
  <c r="V4" i="24"/>
  <c r="R4" i="24"/>
  <c r="S4" i="24" s="1"/>
  <c r="T4" i="24" s="1"/>
  <c r="U4" i="24" s="1"/>
  <c r="Q4" i="24"/>
  <c r="N4" i="24"/>
  <c r="M4" i="24"/>
  <c r="C4" i="24"/>
  <c r="C5" i="24" s="1"/>
  <c r="C6" i="24" s="1"/>
  <c r="C7" i="24" s="1"/>
  <c r="C8" i="24" s="1"/>
  <c r="C9" i="24" s="1"/>
  <c r="C10" i="24" s="1"/>
  <c r="C11" i="24" s="1"/>
  <c r="C12" i="24" s="1"/>
  <c r="N507" i="24" l="1"/>
  <c r="N514" i="24"/>
  <c r="N530" i="24"/>
  <c r="N546" i="24"/>
  <c r="N471" i="24"/>
  <c r="N483" i="24"/>
  <c r="N499" i="24"/>
  <c r="N572" i="24"/>
  <c r="N641" i="24"/>
  <c r="N705" i="24"/>
  <c r="N458" i="24"/>
  <c r="N522" i="24"/>
  <c r="N538" i="24"/>
  <c r="N554" i="24"/>
  <c r="N562" i="24"/>
  <c r="N673" i="24"/>
  <c r="N625" i="24"/>
  <c r="N657" i="24"/>
  <c r="N689" i="24"/>
  <c r="N735" i="24"/>
  <c r="N849" i="24"/>
  <c r="L1643" i="24"/>
  <c r="N364" i="24"/>
  <c r="N368" i="24"/>
  <c r="N372" i="24"/>
  <c r="N388" i="24"/>
  <c r="N396" i="24"/>
  <c r="N400" i="24"/>
  <c r="N404" i="24"/>
  <c r="N408" i="24"/>
  <c r="N412" i="24"/>
  <c r="N416" i="24"/>
  <c r="N420" i="24"/>
  <c r="N424" i="24"/>
  <c r="N428" i="24"/>
  <c r="N432" i="24"/>
  <c r="N436" i="24"/>
  <c r="N440" i="24"/>
  <c r="N444" i="24"/>
  <c r="N451" i="24"/>
  <c r="N457" i="24"/>
  <c r="N464" i="24"/>
  <c r="N470" i="24"/>
  <c r="N480" i="24"/>
  <c r="N482" i="24"/>
  <c r="N492" i="24"/>
  <c r="N569" i="24"/>
  <c r="N592" i="24"/>
  <c r="N608" i="24"/>
  <c r="N624" i="24"/>
  <c r="N649" i="24"/>
  <c r="N681" i="24"/>
  <c r="N713" i="24"/>
  <c r="N734" i="24"/>
  <c r="N741" i="24"/>
  <c r="N757" i="24"/>
  <c r="N576" i="24"/>
  <c r="N584" i="24"/>
  <c r="N600" i="24"/>
  <c r="N616" i="24"/>
  <c r="N633" i="24"/>
  <c r="N665" i="24"/>
  <c r="N697" i="24"/>
  <c r="N714" i="24"/>
  <c r="N778" i="24"/>
  <c r="N851" i="24"/>
  <c r="N767" i="24"/>
  <c r="N746" i="24"/>
  <c r="N789" i="24"/>
  <c r="N730" i="24"/>
  <c r="N742" i="24"/>
  <c r="N762" i="24"/>
  <c r="N794" i="24"/>
  <c r="N798" i="24"/>
  <c r="N802" i="24"/>
  <c r="N806" i="24"/>
  <c r="N810" i="24"/>
  <c r="N814" i="24"/>
  <c r="N818" i="24"/>
  <c r="N822" i="24"/>
  <c r="N826" i="24"/>
  <c r="N830" i="24"/>
  <c r="N834" i="24"/>
  <c r="N838" i="24"/>
  <c r="N842" i="24"/>
  <c r="N846" i="24"/>
  <c r="N850" i="24"/>
  <c r="N854" i="24"/>
  <c r="N858" i="24"/>
  <c r="C33" i="20" l="1"/>
  <c r="D33" i="20"/>
  <c r="E33" i="20"/>
  <c r="F33" i="20"/>
  <c r="G33" i="20"/>
  <c r="H33" i="20"/>
  <c r="I33" i="20"/>
  <c r="J33" i="20"/>
  <c r="K33" i="20"/>
  <c r="B10" i="3" l="1"/>
  <c r="C10" i="3" s="1"/>
  <c r="E4" i="3"/>
  <c r="E5" i="3"/>
  <c r="E6" i="3"/>
  <c r="E7" i="3"/>
  <c r="E8" i="3"/>
  <c r="E9" i="3"/>
  <c r="D4" i="3"/>
  <c r="D5" i="3"/>
  <c r="D6" i="3"/>
  <c r="D7" i="3"/>
  <c r="D8" i="3"/>
  <c r="D9" i="3"/>
  <c r="C4" i="3"/>
  <c r="C5" i="3"/>
  <c r="C6" i="3"/>
  <c r="C7" i="3"/>
  <c r="C8" i="3"/>
  <c r="C9" i="3"/>
  <c r="B4" i="3"/>
  <c r="B5" i="3"/>
  <c r="B6" i="3"/>
  <c r="B7" i="3"/>
  <c r="B8" i="3"/>
  <c r="B9" i="3"/>
  <c r="B3" i="3"/>
  <c r="D3" i="3" s="1"/>
  <c r="C3" i="3" l="1"/>
  <c r="E3" i="3"/>
  <c r="E10" i="3"/>
  <c r="D10" i="3"/>
  <c r="E11" i="2" l="1"/>
  <c r="C11" i="2"/>
</calcChain>
</file>

<file path=xl/sharedStrings.xml><?xml version="1.0" encoding="utf-8"?>
<sst xmlns="http://schemas.openxmlformats.org/spreadsheetml/2006/main" count="49289" uniqueCount="2661">
  <si>
    <t>Studycafe</t>
  </si>
  <si>
    <t>07AAVPK9481C1Z7</t>
  </si>
  <si>
    <t>8860779306</t>
  </si>
  <si>
    <t>Deepak Gupta</t>
  </si>
  <si>
    <t>dgofficemail.com, 8860779306</t>
  </si>
  <si>
    <t>Quarterly</t>
  </si>
  <si>
    <t>FILED</t>
  </si>
  <si>
    <t>NA</t>
  </si>
  <si>
    <t>T/O less than Rs. 2 Cr</t>
  </si>
  <si>
    <t>Pending</t>
  </si>
  <si>
    <t>Broomies</t>
  </si>
  <si>
    <t>06BSOPM9784N1ZJ</t>
  </si>
  <si>
    <t>9654589582</t>
  </si>
  <si>
    <t>Ishu mann</t>
  </si>
  <si>
    <t>Naman Infotech</t>
  </si>
  <si>
    <t>07AGZPV9708R1ZR</t>
  </si>
  <si>
    <t>9810001892</t>
  </si>
  <si>
    <t>Virendra</t>
  </si>
  <si>
    <t>BIKANERWALA</t>
  </si>
  <si>
    <t>06JRKPS6524M1ZX</t>
  </si>
  <si>
    <t>Khushal singh</t>
  </si>
  <si>
    <t>FILED(NIL)</t>
  </si>
  <si>
    <t>Serial No.</t>
  </si>
  <si>
    <t xml:space="preserve">Business Name </t>
  </si>
  <si>
    <t>GST NO.</t>
  </si>
  <si>
    <t>Registration Date</t>
  </si>
  <si>
    <t>Contact Detail</t>
  </si>
  <si>
    <t>Contact Person</t>
  </si>
  <si>
    <t xml:space="preserve">Business Contact Details </t>
  </si>
  <si>
    <t>NOV GSTR 1</t>
  </si>
  <si>
    <t>NOV GSTR 3B</t>
  </si>
  <si>
    <t>SEP GSTR 3B</t>
  </si>
  <si>
    <t>OCT GSTR 3B</t>
  </si>
  <si>
    <t>GST Annual Return FY 17-18</t>
  </si>
  <si>
    <t>GST Annual Return FY 18-19</t>
  </si>
  <si>
    <t>DEC GSTR 1</t>
  </si>
  <si>
    <t>DEC GSTR 3B</t>
  </si>
  <si>
    <t>JAN GSTR 1</t>
  </si>
  <si>
    <t>JAN GSTR 3B</t>
  </si>
  <si>
    <t>FEB GSTR-3B</t>
  </si>
  <si>
    <t>Deepak</t>
  </si>
  <si>
    <t>Pratibha</t>
  </si>
  <si>
    <t>Name</t>
  </si>
  <si>
    <t>deepak gupta</t>
  </si>
  <si>
    <t xml:space="preserve">  Pratibha goyal</t>
  </si>
  <si>
    <t xml:space="preserve">                     ankit aggarwal</t>
  </si>
  <si>
    <t xml:space="preserve">           katrina           kaif</t>
  </si>
  <si>
    <t xml:space="preserve">                          salman khan</t>
  </si>
  <si>
    <t xml:space="preserve">Amit                          Kumar </t>
  </si>
  <si>
    <t>First Name</t>
  </si>
  <si>
    <t>Last Name</t>
  </si>
  <si>
    <t>Proper</t>
  </si>
  <si>
    <t>Upper</t>
  </si>
  <si>
    <t>Lower</t>
  </si>
  <si>
    <t>Sacttered Date</t>
  </si>
  <si>
    <t>Rajesh          Khanna</t>
  </si>
  <si>
    <t>Katrina</t>
  </si>
  <si>
    <t>Aggarwal</t>
  </si>
  <si>
    <t>Kaif</t>
  </si>
  <si>
    <t>Khan</t>
  </si>
  <si>
    <t>Date</t>
  </si>
  <si>
    <t>Data</t>
  </si>
  <si>
    <t>rakesh34567pandit</t>
  </si>
  <si>
    <t>Correct</t>
  </si>
  <si>
    <t>deepak1234gupta</t>
  </si>
  <si>
    <t>ramesh134kumar</t>
  </si>
  <si>
    <t>rishi876amitkumar</t>
  </si>
  <si>
    <t>parth511goyal</t>
  </si>
  <si>
    <t>gupta</t>
  </si>
  <si>
    <t>kumar</t>
  </si>
  <si>
    <t>goyal</t>
  </si>
  <si>
    <t>amitkumar</t>
  </si>
  <si>
    <t>pandit</t>
  </si>
  <si>
    <t>deepak</t>
  </si>
  <si>
    <t>ramesh</t>
  </si>
  <si>
    <t>parth</t>
  </si>
  <si>
    <t>rishi</t>
  </si>
  <si>
    <t>rakesh</t>
  </si>
  <si>
    <t>Ajay Devgan</t>
  </si>
  <si>
    <t>Amir Khan</t>
  </si>
  <si>
    <t>Kajal Aggarwal</t>
  </si>
  <si>
    <t>Katrina Kaif</t>
  </si>
  <si>
    <t>Sonam Kapoor</t>
  </si>
  <si>
    <t>Abhay Deol</t>
  </si>
  <si>
    <t>Sanjay Dutt</t>
  </si>
  <si>
    <t>Kajal</t>
  </si>
  <si>
    <t>Ajay</t>
  </si>
  <si>
    <t>Amir</t>
  </si>
  <si>
    <t>Sonam</t>
  </si>
  <si>
    <t>Abhay</t>
  </si>
  <si>
    <t>Sanjay</t>
  </si>
  <si>
    <t>Devgan</t>
  </si>
  <si>
    <t>Kapoor</t>
  </si>
  <si>
    <t>Deol</t>
  </si>
  <si>
    <t>Dutt</t>
  </si>
  <si>
    <t>Others</t>
  </si>
  <si>
    <t>Kajal_aggarwal</t>
  </si>
  <si>
    <t>I will Sign Next movie with Kajal Aggarwal</t>
  </si>
  <si>
    <t>I will Sign Next movie with Ajay Devgan</t>
  </si>
  <si>
    <t>I will Sign Next movie with Amir Khan</t>
  </si>
  <si>
    <t>I will Sign Next movie with Katrina Kaif</t>
  </si>
  <si>
    <t>I will Sign Next movie with Sonam Kapoor</t>
  </si>
  <si>
    <t>I will Sign Next movie with Abhay Deol</t>
  </si>
  <si>
    <t>I will Sign Next movie with Sanjay Dutt</t>
  </si>
  <si>
    <t>Ajay_devgan</t>
  </si>
  <si>
    <t>Amir_khan</t>
  </si>
  <si>
    <t>Katrina_kaif</t>
  </si>
  <si>
    <t>Sonam_kapoor</t>
  </si>
  <si>
    <t>Abhay_deol</t>
  </si>
  <si>
    <t>Sanjay_dutt</t>
  </si>
  <si>
    <t>Text</t>
  </si>
  <si>
    <t>Rate</t>
  </si>
  <si>
    <t>Qty</t>
  </si>
  <si>
    <t>To</t>
  </si>
  <si>
    <t>Month</t>
  </si>
  <si>
    <t>Apr</t>
  </si>
  <si>
    <t>May</t>
  </si>
  <si>
    <t>June</t>
  </si>
  <si>
    <t>Jul</t>
  </si>
  <si>
    <t>Aug</t>
  </si>
  <si>
    <t>Sep</t>
  </si>
  <si>
    <t>Oct</t>
  </si>
  <si>
    <t xml:space="preserve">Year </t>
  </si>
  <si>
    <t xml:space="preserve">Car Name </t>
  </si>
  <si>
    <t>Audi</t>
  </si>
  <si>
    <t>Bently</t>
  </si>
  <si>
    <t>BMW</t>
  </si>
  <si>
    <t>Audit</t>
  </si>
  <si>
    <t>Toyata</t>
  </si>
  <si>
    <t>Maruti</t>
  </si>
  <si>
    <t>Honda</t>
  </si>
  <si>
    <t>Flash Fill Magic</t>
  </si>
  <si>
    <t>TDS Deposited Data</t>
  </si>
  <si>
    <t>Ajay Devgan/Kajol</t>
  </si>
  <si>
    <t>Katrina Kaif &amp; Salman</t>
  </si>
  <si>
    <t>Amt</t>
  </si>
  <si>
    <t>Sonam Kapoor   3551.00   30%</t>
  </si>
  <si>
    <t>Ajay Devgan/Kajol 10000.00    5%</t>
  </si>
  <si>
    <t>Kajal Aggarwal    500 .20   10%</t>
  </si>
  <si>
    <t>Amir Khan   1000.10     20%</t>
  </si>
  <si>
    <t>Katrina Kaif &amp; Salman    2000 .50   2%</t>
  </si>
  <si>
    <t>Abhay Deol   232.00 10%</t>
  </si>
  <si>
    <t>Sanjay Dutt  100 .00 2%</t>
  </si>
  <si>
    <t>GST Numbers</t>
  </si>
  <si>
    <t>PAN No</t>
  </si>
  <si>
    <t>State Code</t>
  </si>
  <si>
    <t>07ABKPK9481C1Z7</t>
  </si>
  <si>
    <t>06BMLPM9784N1ZJ</t>
  </si>
  <si>
    <t>07AGAKV9708R1ZR</t>
  </si>
  <si>
    <t>06JRBBS6524M1ZX</t>
  </si>
  <si>
    <t>07BLVPT5415M1Z7</t>
  </si>
  <si>
    <t>06AACCW4904E1ZL</t>
  </si>
  <si>
    <t>07ALQCA4871J1Z6</t>
  </si>
  <si>
    <t>07ABBPT4586B1Z0</t>
  </si>
  <si>
    <t>27BJLMP5238G1Z5</t>
  </si>
  <si>
    <t>07EBPPS7631R2ZT</t>
  </si>
  <si>
    <t>06ABHAA8224K1ZD</t>
  </si>
  <si>
    <t>07ASWAA2953M1Z8</t>
  </si>
  <si>
    <t>06AALCB6087A1ZV</t>
  </si>
  <si>
    <t>07AQJBG9945K1Z8</t>
  </si>
  <si>
    <t>07ABYFP2947N1ZB</t>
  </si>
  <si>
    <t>Year</t>
  </si>
  <si>
    <t>Email</t>
  </si>
  <si>
    <t>gupta.k.deepak@gmail.com, 8860779306</t>
  </si>
  <si>
    <t>gupta.k.deepak@gmail.com</t>
  </si>
  <si>
    <t>abcofficemail@gmail.com,       9971860845</t>
  </si>
  <si>
    <t>abcofficemail@gmail.com</t>
  </si>
  <si>
    <t>pdgupta@gmail.com,            9868434149</t>
  </si>
  <si>
    <t>123@hotmail.com,                  7703980376</t>
  </si>
  <si>
    <t>pdgupta@gmail.com</t>
  </si>
  <si>
    <t>123@hotmail.com</t>
  </si>
  <si>
    <t>Jan</t>
  </si>
  <si>
    <t>Feb</t>
  </si>
  <si>
    <t>Mar</t>
  </si>
  <si>
    <t>July</t>
  </si>
  <si>
    <t>Sales Data</t>
  </si>
  <si>
    <t>Total</t>
  </si>
  <si>
    <r>
      <rPr>
        <b/>
        <sz val="7"/>
        <color rgb="FFFFFFFF"/>
        <rFont val="Times New Roman"/>
        <family val="18"/>
      </rPr>
      <t>Sr. No.</t>
    </r>
  </si>
  <si>
    <r>
      <rPr>
        <b/>
        <sz val="7"/>
        <color rgb="FFFFFFFF"/>
        <rFont val="Times New Roman"/>
        <family val="18"/>
      </rPr>
      <t>Name of Deductor</t>
    </r>
  </si>
  <si>
    <r>
      <rPr>
        <b/>
        <sz val="7"/>
        <color rgb="FFFFFFFF"/>
        <rFont val="Times New Roman"/>
        <family val="18"/>
      </rPr>
      <t>TAN of Deductor</t>
    </r>
  </si>
  <si>
    <r>
      <rPr>
        <b/>
        <sz val="7"/>
        <color rgb="FFFFFFFF"/>
        <rFont val="Times New Roman"/>
        <family val="18"/>
      </rPr>
      <t>Total Amount Paid / Credited</t>
    </r>
  </si>
  <si>
    <r>
      <rPr>
        <b/>
        <sz val="7"/>
        <color rgb="FFFFFFFF"/>
        <rFont val="Times New Roman"/>
        <family val="18"/>
      </rPr>
      <t>Total Tax Deducted</t>
    </r>
    <r>
      <rPr>
        <b/>
        <sz val="5"/>
        <color rgb="FFFFFFFF"/>
        <rFont val="Times New Roman"/>
        <family val="18"/>
      </rPr>
      <t>#</t>
    </r>
  </si>
  <si>
    <r>
      <rPr>
        <b/>
        <sz val="7"/>
        <color rgb="FFFFFFFF"/>
        <rFont val="Times New Roman"/>
        <family val="18"/>
      </rPr>
      <t>Total TDS Deposited</t>
    </r>
  </si>
  <si>
    <r>
      <rPr>
        <sz val="7"/>
        <rFont val="Times New Roman"/>
        <family val="18"/>
      </rPr>
      <t>B.M.ENTERPRISES</t>
    </r>
  </si>
  <si>
    <r>
      <rPr>
        <sz val="7"/>
        <rFont val="Times New Roman"/>
        <family val="18"/>
      </rPr>
      <t>AMRB10091E</t>
    </r>
  </si>
  <si>
    <r>
      <rPr>
        <b/>
        <sz val="7"/>
        <rFont val="Times New Roman"/>
        <family val="18"/>
      </rPr>
      <t>Sr. No.</t>
    </r>
  </si>
  <si>
    <r>
      <rPr>
        <b/>
        <sz val="7"/>
        <rFont val="Times New Roman"/>
        <family val="18"/>
      </rPr>
      <t>Section</t>
    </r>
    <r>
      <rPr>
        <b/>
        <sz val="5"/>
        <rFont val="Times New Roman"/>
        <family val="18"/>
      </rPr>
      <t>1</t>
    </r>
  </si>
  <si>
    <r>
      <rPr>
        <b/>
        <sz val="7"/>
        <rFont val="Times New Roman"/>
        <family val="18"/>
      </rPr>
      <t>Transaction Date</t>
    </r>
  </si>
  <si>
    <r>
      <rPr>
        <b/>
        <sz val="7"/>
        <rFont val="Times New Roman"/>
        <family val="18"/>
      </rPr>
      <t>Status of Booking</t>
    </r>
    <r>
      <rPr>
        <b/>
        <sz val="5"/>
        <rFont val="Times New Roman"/>
        <family val="18"/>
      </rPr>
      <t>*</t>
    </r>
  </si>
  <si>
    <r>
      <rPr>
        <b/>
        <sz val="7"/>
        <rFont val="Times New Roman"/>
        <family val="18"/>
      </rPr>
      <t>Date of Booking</t>
    </r>
  </si>
  <si>
    <r>
      <rPr>
        <b/>
        <sz val="7"/>
        <rFont val="Times New Roman"/>
        <family val="18"/>
      </rPr>
      <t>Remarks</t>
    </r>
    <r>
      <rPr>
        <b/>
        <sz val="5"/>
        <rFont val="Times New Roman"/>
        <family val="18"/>
      </rPr>
      <t>**</t>
    </r>
  </si>
  <si>
    <r>
      <rPr>
        <b/>
        <sz val="7"/>
        <rFont val="Times New Roman"/>
        <family val="18"/>
      </rPr>
      <t>Amount Paid / Credited</t>
    </r>
  </si>
  <si>
    <r>
      <rPr>
        <b/>
        <sz val="7"/>
        <rFont val="Times New Roman"/>
        <family val="18"/>
      </rPr>
      <t>Tax Deducted</t>
    </r>
    <r>
      <rPr>
        <b/>
        <sz val="5"/>
        <rFont val="Times New Roman"/>
        <family val="18"/>
      </rPr>
      <t>##</t>
    </r>
  </si>
  <si>
    <r>
      <rPr>
        <b/>
        <sz val="7"/>
        <rFont val="Times New Roman"/>
        <family val="18"/>
      </rPr>
      <t>TDS Deposited</t>
    </r>
  </si>
  <si>
    <r>
      <rPr>
        <sz val="7"/>
        <rFont val="Times New Roman"/>
        <family val="18"/>
      </rPr>
      <t>194A</t>
    </r>
  </si>
  <si>
    <r>
      <rPr>
        <sz val="7"/>
        <color rgb="FF009933"/>
        <rFont val="Times New Roman"/>
        <family val="18"/>
      </rPr>
      <t>F</t>
    </r>
  </si>
  <si>
    <r>
      <rPr>
        <sz val="7"/>
        <rFont val="Times New Roman"/>
        <family val="18"/>
      </rPr>
      <t>-</t>
    </r>
  </si>
  <si>
    <r>
      <rPr>
        <sz val="7"/>
        <rFont val="Times New Roman"/>
        <family val="18"/>
      </rPr>
      <t>ANNAPOORNA MOTORS M/S,</t>
    </r>
  </si>
  <si>
    <r>
      <rPr>
        <sz val="7"/>
        <rFont val="Times New Roman"/>
        <family val="18"/>
      </rPr>
      <t>BLRA02331A</t>
    </r>
  </si>
  <si>
    <r>
      <rPr>
        <sz val="7"/>
        <rFont val="Times New Roman"/>
        <family val="18"/>
      </rPr>
      <t>KSHIPRA &amp; CO. PRIVATE LIMITED</t>
    </r>
  </si>
  <si>
    <r>
      <rPr>
        <sz val="7"/>
        <rFont val="Times New Roman"/>
        <family val="18"/>
      </rPr>
      <t>BPLK00068F</t>
    </r>
  </si>
  <si>
    <r>
      <rPr>
        <sz val="7"/>
        <rFont val="Times New Roman"/>
        <family val="18"/>
      </rPr>
      <t>194C</t>
    </r>
  </si>
  <si>
    <t>Running Serial No.</t>
  </si>
  <si>
    <t>Challan Serial No.</t>
  </si>
  <si>
    <t xml:space="preserve">Sr. No. </t>
  </si>
  <si>
    <t>Deductee Code (01-Company, 02-Other than Company)</t>
  </si>
  <si>
    <t>PAN of the deductee</t>
  </si>
  <si>
    <t>Name of the deductee</t>
  </si>
  <si>
    <t>Section Code</t>
  </si>
  <si>
    <t>Date of Payment / Credit</t>
  </si>
  <si>
    <t xml:space="preserve">Amount paid / credited Rs. </t>
  </si>
  <si>
    <t>Total TDS                 Rs.</t>
  </si>
  <si>
    <t xml:space="preserve">Total Tax deposited      Rs. </t>
  </si>
  <si>
    <t>Date of deduction</t>
  </si>
  <si>
    <t>Rate at which deducted</t>
  </si>
  <si>
    <t>Reason for non-deduction / lower deduction*</t>
  </si>
  <si>
    <t>Number of the certificate U/s 197 issued by the Assessing Officer for non deduction / lower deduction</t>
  </si>
  <si>
    <t>Section</t>
  </si>
  <si>
    <t>CHECK 1</t>
  </si>
  <si>
    <t>01</t>
  </si>
  <si>
    <t>Durga Lakshmi Enterprises</t>
  </si>
  <si>
    <t>194C-Payment of contractors and sub-contractors-94C</t>
  </si>
  <si>
    <t>T &amp; T Motors Ltd</t>
  </si>
  <si>
    <t>Ts5 Secure Pvt Ltd</t>
  </si>
  <si>
    <t>Hotel Vikram</t>
  </si>
  <si>
    <t>Regent Garage P Ltd</t>
  </si>
  <si>
    <t>Bsa Logistics Pvt Ltd</t>
  </si>
  <si>
    <t>DTDC Courier &amp; Cargo Ltd</t>
  </si>
  <si>
    <t>Amp Motors Pvt Ltd</t>
  </si>
  <si>
    <t>02</t>
  </si>
  <si>
    <t>AHYPP7776P</t>
  </si>
  <si>
    <t>Sun Local Courier Services</t>
  </si>
  <si>
    <t>Modern Graphics</t>
  </si>
  <si>
    <t>SLN Enterprises</t>
  </si>
  <si>
    <t>Gandhi Courier</t>
  </si>
  <si>
    <t>World Dart Express Service</t>
  </si>
  <si>
    <t>ALGPN7496N</t>
  </si>
  <si>
    <t>Vijay Kumar Nayak</t>
  </si>
  <si>
    <t>Om Financials</t>
  </si>
  <si>
    <t>Shiva Courier Service</t>
  </si>
  <si>
    <t>Joshi Enterprises</t>
  </si>
  <si>
    <t>Rahul Enterprises</t>
  </si>
  <si>
    <t>APPPP0870H</t>
  </si>
  <si>
    <t>Sainath Agency Courier Service</t>
  </si>
  <si>
    <t>AAGFN0097G</t>
  </si>
  <si>
    <t>Nav Bharat Electricals-ED01N00005</t>
  </si>
  <si>
    <t>AADFB8890Q</t>
  </si>
  <si>
    <t>B.K. Furnishers-ED01B00010</t>
  </si>
  <si>
    <t>Pushpak Courier</t>
  </si>
  <si>
    <t>Sri Sai-x-Press</t>
  </si>
  <si>
    <t>Amrut  Sampurnananda Ekbote</t>
  </si>
  <si>
    <t>KULDEEP SINGH BABRA</t>
  </si>
  <si>
    <t>194I-Rent of Land or Building or Furniture or Fitting-4IB</t>
  </si>
  <si>
    <t>J's Inn</t>
  </si>
  <si>
    <t>YUVA MOTORS</t>
  </si>
  <si>
    <t>194H-Commission or Brokerage-94H</t>
  </si>
  <si>
    <t>AADCS4467K</t>
  </si>
  <si>
    <t>M/S. SUNIL AUTO SALES PVT LTD.</t>
  </si>
  <si>
    <t>AABCJ7744G</t>
  </si>
  <si>
    <t>M/S. JAI KUMAR ARUN KUMAR (P) LTD.</t>
  </si>
  <si>
    <t>KIPPS SALES (P) LTD.</t>
  </si>
  <si>
    <t>FOCUZ BI WHEEELERS</t>
  </si>
  <si>
    <t>MS &amp; S MOTORS PVT LTV</t>
  </si>
  <si>
    <t>AABCM9064A</t>
  </si>
  <si>
    <t>MILLENIUM MOTORS PVT LTD</t>
  </si>
  <si>
    <t>MAJESTIC MOBIKES PVT LTD</t>
  </si>
  <si>
    <t>NAGAPPA MOTORS PVT LTD</t>
  </si>
  <si>
    <t>BHANU AUTOMOBILES PVT LTD</t>
  </si>
  <si>
    <t>SRI HARSHA MOTORS PVT LTD</t>
  </si>
  <si>
    <t>SRI VENKANNA MOTORS PVT LTD</t>
  </si>
  <si>
    <t>SURYA AUTOMOBILES PVT LTD</t>
  </si>
  <si>
    <t>CENTURY BIKES PVT LTD</t>
  </si>
  <si>
    <t>NANDA AUTOMOBILES</t>
  </si>
  <si>
    <t>SEHGAL AUTORIDERS PVT LTD</t>
  </si>
  <si>
    <t>AAFCS4909Q</t>
  </si>
  <si>
    <t>SAI BIKES PVT LTD</t>
  </si>
  <si>
    <t>PATWA ABHIKARAN PVT LTD</t>
  </si>
  <si>
    <t>KSHIPRA AND COMPANY LTD</t>
  </si>
  <si>
    <t>UPPER INDIA PVT LTD</t>
  </si>
  <si>
    <t>HIMGIRI AUTOMOBILE</t>
  </si>
  <si>
    <t>OSWAL MOTORS</t>
  </si>
  <si>
    <t>AUTONEED INDIA PVT LTD</t>
  </si>
  <si>
    <t>ESSAAY AGENCIES</t>
  </si>
  <si>
    <t>MAHALAXMI AUTOMOTIVE PVT LTD</t>
  </si>
  <si>
    <t>BRIJ BIWHEELERS PVT LTD</t>
  </si>
  <si>
    <t>KRT MOTORS PVT LTD</t>
  </si>
  <si>
    <t>VISHNU MOTORS PLAZA PVT LTD</t>
  </si>
  <si>
    <t>SISODIA AUTOMOBILES PVT LTD</t>
  </si>
  <si>
    <t>STAN WHEELS PVT LTD</t>
  </si>
  <si>
    <t>R M MOTORS PVT LTD</t>
  </si>
  <si>
    <t>SHIVANI MOTORS PVT LTD</t>
  </si>
  <si>
    <t>SHUBHYAN MOTORS PVT LTD</t>
  </si>
  <si>
    <t>CROSS WHEELS AUTO (P) LTD.</t>
  </si>
  <si>
    <t>RELAN MOTORS PVT LTD</t>
  </si>
  <si>
    <t>MORANI MOTORS PVT LTD</t>
  </si>
  <si>
    <t>A R C MOTORS</t>
  </si>
  <si>
    <t>UPPAL MOTORS</t>
  </si>
  <si>
    <t>RAGHUVIR MOTOR AGENCIES PVT LTD</t>
  </si>
  <si>
    <t>DHYUTHI MOTORS PVT LTD</t>
  </si>
  <si>
    <t>SAIDEEP AUTOMOBILE PVT LTD</t>
  </si>
  <si>
    <t>ADYAR MOTORS PVT LTD</t>
  </si>
  <si>
    <t>JASODHA AUTOMOBILES</t>
  </si>
  <si>
    <t>SHREE BANKEY BIHARI AUTO PVT. LTD, BAREILLY</t>
  </si>
  <si>
    <t>NAGSHANTI MOTORS PVT LTD</t>
  </si>
  <si>
    <t>AACCB4888N</t>
  </si>
  <si>
    <t>BARABANKI AUTO SALES AND SERVICE PVT LTD</t>
  </si>
  <si>
    <t>AACCP9680N</t>
  </si>
  <si>
    <t>PHOENIX (MOTORCYCLE DIV) MOTORS PVT LTD</t>
  </si>
  <si>
    <t>ASSOCIATED AUTO SERVICE PVT LTD</t>
  </si>
  <si>
    <t>SHAH MOBIKES PVT LTD</t>
  </si>
  <si>
    <t>KARAN AUTOMOBILES</t>
  </si>
  <si>
    <t>SHRI SHYAMJEE AUTOWHEELS PVT LTD</t>
  </si>
  <si>
    <t>J S FOURWHEEL MOTORS PVT LTD</t>
  </si>
  <si>
    <t>BHIWADI MOTORCYCLES PVT LTD</t>
  </si>
  <si>
    <t>SHIVAKAMAM MOTORS</t>
  </si>
  <si>
    <t>AVNI MOTORS</t>
  </si>
  <si>
    <t>AACCD6486A</t>
  </si>
  <si>
    <t>DIVINE AUTOMOBILES</t>
  </si>
  <si>
    <t>MANI NAGGAPPA MOTORS MADURAI PVT LTD</t>
  </si>
  <si>
    <t>UNIQUE AUTOMOBILES INDIA PVT LTD</t>
  </si>
  <si>
    <t>BADHE AUTO PVT LTD</t>
  </si>
  <si>
    <t>EASWARI AUTOMOBILES PVT LTD</t>
  </si>
  <si>
    <t>AAECP0700H</t>
  </si>
  <si>
    <t>PHOENIX MOTORS PVT LTD</t>
  </si>
  <si>
    <t>RAMAN KUMAR SAWHNEY</t>
  </si>
  <si>
    <t>JASWANT MOTORS</t>
  </si>
  <si>
    <t>SPEEDWAYS</t>
  </si>
  <si>
    <t>AAQFS7646L</t>
  </si>
  <si>
    <t>S GOEL &amp; GOEL</t>
  </si>
  <si>
    <t>NS MOTORS</t>
  </si>
  <si>
    <t>KAMAL ENTERPRISE</t>
  </si>
  <si>
    <t>AAAFR9798J</t>
  </si>
  <si>
    <t>R K MAHAJAN ENTERPRISE</t>
  </si>
  <si>
    <t>KALSI MOTORS</t>
  </si>
  <si>
    <t>SURYA MOTORS</t>
  </si>
  <si>
    <t>SHIVAM AUTO</t>
  </si>
  <si>
    <t>NIRMAL MOTORS</t>
  </si>
  <si>
    <t>KHANNA AUTOMOBILES (JA)</t>
  </si>
  <si>
    <t>SAI ENTERPRISES</t>
  </si>
  <si>
    <t>AAKPG9988R</t>
  </si>
  <si>
    <t xml:space="preserve">AUTONEEDS </t>
  </si>
  <si>
    <t>SAHIB MOTORS</t>
  </si>
  <si>
    <t>GAURAV AUTOMOBILES (K)</t>
  </si>
  <si>
    <t>CHAUDHARY AUTO AGENCY</t>
  </si>
  <si>
    <t>NORTHERN MOTOR</t>
  </si>
  <si>
    <t>SWAMI MOTORS</t>
  </si>
  <si>
    <t>AACFA8668A</t>
  </si>
  <si>
    <t>ATMARAM AUTO</t>
  </si>
  <si>
    <t>DOON VALLEY MOTORS</t>
  </si>
  <si>
    <t>JAWAHAR MOTORS</t>
  </si>
  <si>
    <t>BOMBAY AUTOMOBILES</t>
  </si>
  <si>
    <t>GLOBE AGENCIES</t>
  </si>
  <si>
    <t>AGARWAL AUTO SALES</t>
  </si>
  <si>
    <t>M/S SUN MOTORS</t>
  </si>
  <si>
    <t>CHANDRA AUTOMOBILES</t>
  </si>
  <si>
    <t>U P AUTOMOBILES HARIDWAR</t>
  </si>
  <si>
    <t>BAWA AUTO (D) PVT LTD</t>
  </si>
  <si>
    <t>U P AUTOMOBILES ROORKEE</t>
  </si>
  <si>
    <t>VENUS AUTO</t>
  </si>
  <si>
    <t>KOYENCO BIKES</t>
  </si>
  <si>
    <t>MEGA MOTORS</t>
  </si>
  <si>
    <t>CHERAN AUTOMOBILES</t>
  </si>
  <si>
    <t>PRAKASH MOTORS (B)</t>
  </si>
  <si>
    <t>MAX MOTORS</t>
  </si>
  <si>
    <t>CHADHA AUTO AGENCIES</t>
  </si>
  <si>
    <t>PATSON AGENCIES</t>
  </si>
  <si>
    <t>SOUTHERN AUTO CENTRE</t>
  </si>
  <si>
    <t>SUGUNA AUTOMOBILES (III)</t>
  </si>
  <si>
    <t>AAYFS9870L</t>
  </si>
  <si>
    <t>SUGUNA AUTOMOBILES (I)</t>
  </si>
  <si>
    <t>SANDHYA MOTORS</t>
  </si>
  <si>
    <t>GEM MOTORS</t>
  </si>
  <si>
    <t>RADDU AND RADU AUTO AGENCY</t>
  </si>
  <si>
    <t>ASHOK AUTO AGENCY</t>
  </si>
  <si>
    <t>V K G AUTOMOBILES</t>
  </si>
  <si>
    <t>THE RP MOTORS</t>
  </si>
  <si>
    <t>NITHIYA MOTORS</t>
  </si>
  <si>
    <t>CITY MOTORS</t>
  </si>
  <si>
    <t>NAGAPPA AUTO</t>
  </si>
  <si>
    <t>RMS ENTERPRISES</t>
  </si>
  <si>
    <t>SREE SIVA SANKAR AUTOMOBILES</t>
  </si>
  <si>
    <t>VENKATESHWARA MOTORS</t>
  </si>
  <si>
    <t>MODY MOTORS</t>
  </si>
  <si>
    <t>LAKSHMI MOTORS</t>
  </si>
  <si>
    <t>JAYARAM AUTOMOBILES</t>
  </si>
  <si>
    <t>SRI LAKSHMI MOTORS (H)</t>
  </si>
  <si>
    <t>REDDY BABU MOTORS</t>
  </si>
  <si>
    <t>AKAR MOTORS</t>
  </si>
  <si>
    <t>HIMMAT JAI MOTORS</t>
  </si>
  <si>
    <t>ROYAL MOTORS COMPANY</t>
  </si>
  <si>
    <t>AGARWAL MOTOR CO</t>
  </si>
  <si>
    <t>MODERN MACHINERY STORES</t>
  </si>
  <si>
    <t>SUPREME MOTORS (J)</t>
  </si>
  <si>
    <t>MANAMA MOTORS</t>
  </si>
  <si>
    <t>MAHENDRA MOTORS</t>
  </si>
  <si>
    <t>SHUBHAM MOTORS</t>
  </si>
  <si>
    <t>KUMAR MOTORS</t>
  </si>
  <si>
    <t>SHRADHA AUTOMOBILES</t>
  </si>
  <si>
    <t>AABFD7977J</t>
  </si>
  <si>
    <t>DHRU AUTOMOBILES</t>
  </si>
  <si>
    <t>SIDDHI AUTO</t>
  </si>
  <si>
    <t>SHANTI MOTORS</t>
  </si>
  <si>
    <t>PRAKASH MOTORS (A)</t>
  </si>
  <si>
    <t>METRO MOTORS (N)</t>
  </si>
  <si>
    <t>METRO AUTOMOBILES (VA)</t>
  </si>
  <si>
    <t>AABFK7044F</t>
  </si>
  <si>
    <t>KUMAR AUTOMOBILES</t>
  </si>
  <si>
    <t>BIKES AUTO</t>
  </si>
  <si>
    <t>SINGH CYCLE AND MOTOR CO.</t>
  </si>
  <si>
    <t>N K KUSUMGAR &amp; COMPANY</t>
  </si>
  <si>
    <t>ADITYA AUTO AGENCIES</t>
  </si>
  <si>
    <t>UNITED AGENCY</t>
  </si>
  <si>
    <t>RAJ AUTO</t>
  </si>
  <si>
    <t>S.M.GHATGE &amp; SONS (AUTO)</t>
  </si>
  <si>
    <t>LAXMI AUTOMOBILES (S)</t>
  </si>
  <si>
    <t>SHREE SHREYAS MOTORS</t>
  </si>
  <si>
    <t>AAFFS7884M</t>
  </si>
  <si>
    <t>SAMRAT MOTORS</t>
  </si>
  <si>
    <t>SONAJ &amp; COMPANY</t>
  </si>
  <si>
    <t>BORAWAKE AUTOLINES</t>
  </si>
  <si>
    <t>DEEP AGENCIES</t>
  </si>
  <si>
    <t>PARVATI AUTOMOBILE</t>
  </si>
  <si>
    <t>AABFT4947Q</t>
  </si>
  <si>
    <t>THE CHATTISGARH AUTO CARES</t>
  </si>
  <si>
    <t>RAYMON MOTORS</t>
  </si>
  <si>
    <t>INDIAN SALES CORPORATION</t>
  </si>
  <si>
    <t>GOYAL AUTOMOBILES</t>
  </si>
  <si>
    <t>PAL ENTERPRISES</t>
  </si>
  <si>
    <t>PASHUPATI MOTORS</t>
  </si>
  <si>
    <t>KHANNA AUTOMOBILE - SJ</t>
  </si>
  <si>
    <t>KHANNA AUTOMOBILES (TN)</t>
  </si>
  <si>
    <t>CHARISHMA GOLDWHEELS</t>
  </si>
  <si>
    <t>JAY BHARAT CYCLE &amp; MOPED WORKS</t>
  </si>
  <si>
    <t>SARASWATI ENTERPRISES</t>
  </si>
  <si>
    <t>ROHIT AUTOMOBILES</t>
  </si>
  <si>
    <t>IIAKSHI AUTO SALES</t>
  </si>
  <si>
    <t>SHREE TIRUPATI MOTORS</t>
  </si>
  <si>
    <t>M B MOTORS</t>
  </si>
  <si>
    <t>RAJDHANI AUTO CARE</t>
  </si>
  <si>
    <t>AAFFR7798P</t>
  </si>
  <si>
    <t>RISHABH AUTO</t>
  </si>
  <si>
    <t>SEHGAL AUTOMOBILE</t>
  </si>
  <si>
    <t>SUMANKIRTI SALES CORPORATION</t>
  </si>
  <si>
    <t>SAPNA SANGEETA AUTOMOBILES</t>
  </si>
  <si>
    <t>AAFFR9768K</t>
  </si>
  <si>
    <t>RAJU MOTORS</t>
  </si>
  <si>
    <t>AAXFS8979D</t>
  </si>
  <si>
    <t>SVS MOTORS</t>
  </si>
  <si>
    <t>SATYA SERVICES</t>
  </si>
  <si>
    <t>VARENYAM MOTORS</t>
  </si>
  <si>
    <t>SAI MOTORS (BL)</t>
  </si>
  <si>
    <t>SAHIB AUTOMOBILES</t>
  </si>
  <si>
    <t>ADBPK8040J</t>
  </si>
  <si>
    <t>KHURANA MOTORS</t>
  </si>
  <si>
    <t>VISHAL MOTORS</t>
  </si>
  <si>
    <t>G M MOTORS</t>
  </si>
  <si>
    <t>AGKPK4684Q</t>
  </si>
  <si>
    <t>KADIAN AUTOMOBILES</t>
  </si>
  <si>
    <t>NIKHI MOTORS</t>
  </si>
  <si>
    <t>AGUPS0840G</t>
  </si>
  <si>
    <t>LRN MOTORS</t>
  </si>
  <si>
    <t>T K T MOTORS</t>
  </si>
  <si>
    <t>BALAJI AUTOMOBILES</t>
  </si>
  <si>
    <t>ARUN MOTORS</t>
  </si>
  <si>
    <t>PARASKAR MOTORBIKES</t>
  </si>
  <si>
    <t>YERRAM SETTY MOTORS</t>
  </si>
  <si>
    <t>JCT MOTORS</t>
  </si>
  <si>
    <t>R K AUTOMOBILES</t>
  </si>
  <si>
    <t>SUPREME AUTO (C)</t>
  </si>
  <si>
    <t>RAGEM MOTORS</t>
  </si>
  <si>
    <t>MSK MOTORS</t>
  </si>
  <si>
    <t>SHRADHA MOTORS</t>
  </si>
  <si>
    <t>BELLAD &amp; COMPANY</t>
  </si>
  <si>
    <t>MOHANA AUTOMOBILES</t>
  </si>
  <si>
    <t>SIVA SANKAR MOTORS</t>
  </si>
  <si>
    <t>DASRATH MOTORS</t>
  </si>
  <si>
    <t>SAI MOTORS (L)</t>
  </si>
  <si>
    <t>AADFV4974B</t>
  </si>
  <si>
    <t>VALLI MOTORS</t>
  </si>
  <si>
    <t>AISHWARYA AUTOMOBILES</t>
  </si>
  <si>
    <t>AAMFM4499H</t>
  </si>
  <si>
    <t>METRO MOTORS (D)</t>
  </si>
  <si>
    <t>ARNAV MOTORS</t>
  </si>
  <si>
    <t>SRI LAKSHMI MOTORS (G)</t>
  </si>
  <si>
    <t>C P REDDY AUTOMOBILES</t>
  </si>
  <si>
    <t>KARNAVATI BIKES</t>
  </si>
  <si>
    <t>KUNDAN AUTOMOBILES</t>
  </si>
  <si>
    <t>LAXMI AUTO (A)</t>
  </si>
  <si>
    <t>NAVJIVAN AUTOMOBILE</t>
  </si>
  <si>
    <t>M/S. R.S.AUTOMOBILES</t>
  </si>
  <si>
    <t>SWIFT MOTORS</t>
  </si>
  <si>
    <t>V S S ENTERPRISES</t>
  </si>
  <si>
    <t>JAYDEEP AUTO</t>
  </si>
  <si>
    <t>JAGADESHWARI MOTORS</t>
  </si>
  <si>
    <t>AAHFG7470P</t>
  </si>
  <si>
    <t>GAURAV AUTOMOBILES (M)</t>
  </si>
  <si>
    <t>K S AUTOMOBILES</t>
  </si>
  <si>
    <t>VASANT AUTOMOBILE</t>
  </si>
  <si>
    <t>AAFFJ7440Q</t>
  </si>
  <si>
    <t>JAIN MOTORCYCLE COMPANY</t>
  </si>
  <si>
    <t>ASHUTOSH HERO</t>
  </si>
  <si>
    <t>PRESTIGE MOTORS</t>
  </si>
  <si>
    <t>PRATIBHA MOTORS</t>
  </si>
  <si>
    <t>SAI MOTORS (B)</t>
  </si>
  <si>
    <t>GANPATI AUTOMOBILES</t>
  </si>
  <si>
    <t>RAVIRAM MOTORS</t>
  </si>
  <si>
    <t>ABGPD7994M</t>
  </si>
  <si>
    <t>DHANLAXMI AUTOMOBILES</t>
  </si>
  <si>
    <t>CHAVAN AUTOMOBILE</t>
  </si>
  <si>
    <t>MOHANA MOTORS</t>
  </si>
  <si>
    <t>MANGALAM AUTOMOBILES</t>
  </si>
  <si>
    <t>MY BIKE</t>
  </si>
  <si>
    <t>GALAXY MOTORS</t>
  </si>
  <si>
    <t>RAJARAM DHARNIA ATOMOBILES</t>
  </si>
  <si>
    <t>RAO ABHAY SINGH AUTOMOBILES</t>
  </si>
  <si>
    <t>LOHIA MOTORS</t>
  </si>
  <si>
    <t>SUKHMANI AUTOMOBILES</t>
  </si>
  <si>
    <t>H M MOTORS</t>
  </si>
  <si>
    <t>RK MOTORS</t>
  </si>
  <si>
    <t>M/S. BRIGHT MOTORS</t>
  </si>
  <si>
    <t>ABXPK9678A</t>
  </si>
  <si>
    <t>JYOTI MOTORS</t>
  </si>
  <si>
    <t>AMAN MOTORS</t>
  </si>
  <si>
    <t>VASANTHI MOTORS</t>
  </si>
  <si>
    <t>SRI CHANDU MOTORS</t>
  </si>
  <si>
    <t>BHAGATH MOTORS</t>
  </si>
  <si>
    <t>KOSMO VEHICLES</t>
  </si>
  <si>
    <t>RAM AUTO WORLD</t>
  </si>
  <si>
    <t>AAFFB8804N</t>
  </si>
  <si>
    <t>BHARAT AUTO SALES</t>
  </si>
  <si>
    <t>SAKHTI MOTORS</t>
  </si>
  <si>
    <t>OM MOTORS</t>
  </si>
  <si>
    <t>SHUBHAM AUTOMOBILES</t>
  </si>
  <si>
    <t>AMMAN MOTORS</t>
  </si>
  <si>
    <t>SHIVANI AUTOMOBILES</t>
  </si>
  <si>
    <t>RISHI MOTORS</t>
  </si>
  <si>
    <t>CHARISMA</t>
  </si>
  <si>
    <t>SUPERB MOTOR</t>
  </si>
  <si>
    <t>SHRI RAM MOTORS</t>
  </si>
  <si>
    <t>AVS MOTORS</t>
  </si>
  <si>
    <t>NITIN AUTO SALES</t>
  </si>
  <si>
    <t>POPULAR AUTOMOBILES</t>
  </si>
  <si>
    <t>SINGLA AGENCIES</t>
  </si>
  <si>
    <t>RAUNAK MOTORS</t>
  </si>
  <si>
    <t>SHREE BALAJI MOTORS</t>
  </si>
  <si>
    <t>BHAGWAN MOTORS</t>
  </si>
  <si>
    <t>VARSHA AUTOLINES</t>
  </si>
  <si>
    <t>NARANG HERO</t>
  </si>
  <si>
    <t>CHITTOSHO MOTORS</t>
  </si>
  <si>
    <t>SHIVGANGA AUTOMOBILE</t>
  </si>
  <si>
    <t>AAFFC6606F</t>
  </si>
  <si>
    <t>CHOUDHARY AUTOMOBILES</t>
  </si>
  <si>
    <t>AKASHDEEP MOTORS</t>
  </si>
  <si>
    <t>RASIK MOTORS</t>
  </si>
  <si>
    <t>SANSKAR MOTORS</t>
  </si>
  <si>
    <t>DEALWEL AUTOMOBILES</t>
  </si>
  <si>
    <t>AARSON MOTORS</t>
  </si>
  <si>
    <t>DHRUV AUTOMOBILES</t>
  </si>
  <si>
    <t>PROWHEELS AUTOMOTIVE</t>
  </si>
  <si>
    <t>SUGUNA AUTOMOBILES (II)</t>
  </si>
  <si>
    <t>Blue Lotus Strategy Consulting Pvt Ltd</t>
  </si>
  <si>
    <t>194J-Fees for Professional or Technical Services-94J</t>
  </si>
  <si>
    <t>Sukruti Credit and Risk Managers Pvt Ltd</t>
  </si>
  <si>
    <t>Sigma Outsourcing India(P) Ltd</t>
  </si>
  <si>
    <t>Nucleus Software Exports Ltd.-ED01N00004</t>
  </si>
  <si>
    <t>KELLY SERVICES INDIA PVT LTD</t>
  </si>
  <si>
    <t>Pace Setters Business Solutions Pvt Ltd</t>
  </si>
  <si>
    <t>Shashi Management Consultants Pvt Ltd</t>
  </si>
  <si>
    <t>Astute Corporate Services Pvt. Ltd.</t>
  </si>
  <si>
    <t>AAECA4088K</t>
  </si>
  <si>
    <t>AGPO Management Services P Ltd</t>
  </si>
  <si>
    <t>Icra Ltd</t>
  </si>
  <si>
    <t>Credit Information Bureau India Ltd</t>
  </si>
  <si>
    <t>Astute Management Solutions &amp; Services Pvt Ltd</t>
  </si>
  <si>
    <t>Sigma Ousourcing Services Pvt Ltd</t>
  </si>
  <si>
    <t>It Works @Siyaram(Div. of Ashwini Agencies P Ltd</t>
  </si>
  <si>
    <t>YES BANK LTD</t>
  </si>
  <si>
    <t>International Orthopaedic Rehabilition &amp; Prevention</t>
  </si>
  <si>
    <t>Corporate Travel (P) Ltd</t>
  </si>
  <si>
    <t>Deloitte Haskins &amp; Sells</t>
  </si>
  <si>
    <t>Ashish &amp; Co</t>
  </si>
  <si>
    <t>Samvit Insights</t>
  </si>
  <si>
    <t>Kalyan Consultants</t>
  </si>
  <si>
    <t>Solutions Offshoot</t>
  </si>
  <si>
    <t>S S Kothari Mehta &amp; Co</t>
  </si>
  <si>
    <t>HERO MOTOCORP LIMITED</t>
  </si>
  <si>
    <t>194A-Interest other than interest on securities-94A</t>
  </si>
  <si>
    <t>OVN TRADING ENGINEERS PVT. LTD.</t>
  </si>
  <si>
    <t>Bits &amp; Bytes Integrators Pvt. Ltd.</t>
  </si>
  <si>
    <t>THOMSON PRESS (INDIA)LTD.</t>
  </si>
  <si>
    <t>CMYK GRAPHICS PVT. LTD.</t>
  </si>
  <si>
    <t>FIRST PLUMBING PVT. LTD.</t>
  </si>
  <si>
    <t>APEE ESKAY ENTERPRISES PVT. LTD.</t>
  </si>
  <si>
    <t>OTIS ELEVATOR COMPANY INDIA LIMITED</t>
  </si>
  <si>
    <t>SEHGAL AUTORIDERS PVT LTD-10307</t>
  </si>
  <si>
    <t>MAHALAXMI AUTOMOTIVE PVT LTD-10428</t>
  </si>
  <si>
    <t>Kiran Motors</t>
  </si>
  <si>
    <t>SWASTIK ADVERTISEMENT</t>
  </si>
  <si>
    <t>B.K.FURNISHERS</t>
  </si>
  <si>
    <t>AKSHAT ENTERPRISES</t>
  </si>
  <si>
    <t>SONAJ &amp; COMPANY-10330</t>
  </si>
  <si>
    <t>PRATIBHA MOTORS-11132</t>
  </si>
  <si>
    <t>Surya Automobiles</t>
  </si>
  <si>
    <t>M/S. SEHGAL AUTORIDERS P LTD</t>
  </si>
  <si>
    <t>M/S. HIMGIRI AUTOMOBILES PVT LTD</t>
  </si>
  <si>
    <t>M/S. MAHALAXMI AUTOMOTIVE PVT LTD</t>
  </si>
  <si>
    <t>M/S. MORANI MOTORS PVT LTD</t>
  </si>
  <si>
    <t>M/S. CENTURY BIKES P LTD</t>
  </si>
  <si>
    <t>M/S. SISODIA AUTOMOBILES PVT LTD</t>
  </si>
  <si>
    <t>M/S. KIPPS SALES (P) LTD.</t>
  </si>
  <si>
    <t>M/S. J.S.FOURWHEEL MOTORS PVT LTD.</t>
  </si>
  <si>
    <t>M/S SHAH MOBIKES PVT LTD</t>
  </si>
  <si>
    <t>M/S. AUTO NEEDS (INDIA) PVT LTD</t>
  </si>
  <si>
    <t>M/S.PATWA ABHIKARAN(P) LTD</t>
  </si>
  <si>
    <t>M/S. SHRI BANKEY BIHARI AUTO (P) LTD</t>
  </si>
  <si>
    <t>M/S. KSHIPRA &amp; COMPANY (P) LTD</t>
  </si>
  <si>
    <t>M/S. PRATIBHA MOTORS,</t>
  </si>
  <si>
    <t>M.B. Motors</t>
  </si>
  <si>
    <t>Dhruv Automobiles</t>
  </si>
  <si>
    <t>M/S. ATMARAM AUTO ENTERPRISES</t>
  </si>
  <si>
    <t>M/S. RAJ AUTO</t>
  </si>
  <si>
    <t>M/S. JYOTI MOTORS,</t>
  </si>
  <si>
    <t>Chaudhary Hero</t>
  </si>
  <si>
    <t>Dhanlaxmi Automobiles</t>
  </si>
  <si>
    <t>M/S.LAXMI AUTOMOBILES</t>
  </si>
  <si>
    <t>M/S. SATYA SERVICES</t>
  </si>
  <si>
    <t>M/S. DHRU AUTOMOBILES</t>
  </si>
  <si>
    <t>M/S. KUMAR MOTORS,</t>
  </si>
  <si>
    <t>M/S. AARSON MOTORS</t>
  </si>
  <si>
    <t>M/S. MAHENDRA MOTORS</t>
  </si>
  <si>
    <t>M/S. MODERN MACHINERY STORE,</t>
  </si>
  <si>
    <t>Deep Agencies</t>
  </si>
  <si>
    <t xml:space="preserve">Raju Motors </t>
  </si>
  <si>
    <t>Metro Automobiles</t>
  </si>
  <si>
    <t>M/S. SUPREME MOTORS</t>
  </si>
  <si>
    <t>M/S. SHUBHAM MOTORS</t>
  </si>
  <si>
    <t>M/S. PASHUPATI MOTORS</t>
  </si>
  <si>
    <t>M/S. SHIVANI AUTOMOBILES,</t>
  </si>
  <si>
    <t>U.P. Automobiles</t>
  </si>
  <si>
    <t>M/S. JAWAHAR MOTORS</t>
  </si>
  <si>
    <t>M/S. DOON VALLEY MOTORS</t>
  </si>
  <si>
    <t>Northern Motors</t>
  </si>
  <si>
    <t>M/S. CHAVAN AUTOMOBILES,</t>
  </si>
  <si>
    <t>Tech Process Payment Services Ltd</t>
  </si>
  <si>
    <t>AARCS0409F</t>
  </si>
  <si>
    <t>S D WELLNESS Pvt. Ltd.</t>
  </si>
  <si>
    <t>Sukruti Credit and Risk Managers pvt ltd</t>
  </si>
  <si>
    <t>COMPUTER AGE  MANAGEMENT SERVICES (P) LTD.</t>
  </si>
  <si>
    <t>CORPORATE TRAVEL PRIVATE LTD</t>
  </si>
  <si>
    <t>Crekk Ingenious Solutions</t>
  </si>
  <si>
    <t>ARCHITECT CONSULTANTS</t>
  </si>
  <si>
    <t>JRA &amp; Associates</t>
  </si>
  <si>
    <t>D.N.DAVAR</t>
  </si>
  <si>
    <t>BRIJMOHAN LALL MUNJAL</t>
  </si>
  <si>
    <t>Pawan Munjal</t>
  </si>
  <si>
    <t>Hero Motocorp</t>
  </si>
  <si>
    <t>Citi Corp Finance India Ltd</t>
  </si>
  <si>
    <t>Weather Comfort Engineers Pvt Ltd</t>
  </si>
  <si>
    <t>Creative Info Graphics Pvt Ltd</t>
  </si>
  <si>
    <t>DAAJ Hotel and Resorts Pvt LTd</t>
  </si>
  <si>
    <t>TON Business Solutions P Ltd</t>
  </si>
  <si>
    <t>Deutsche Motoren Pvt Ltd</t>
  </si>
  <si>
    <t>SHUBHYAN MOTORS PVT LTD-10615</t>
  </si>
  <si>
    <t>LAKSHMI MOTORS-10166</t>
  </si>
  <si>
    <t>Axiom Gen Nxt India Pvt Ltd</t>
  </si>
  <si>
    <t>DASRATH MOTORS-10961</t>
  </si>
  <si>
    <t>Thomson Press India Ltd.</t>
  </si>
  <si>
    <t>AAACE6898B</t>
  </si>
  <si>
    <t>THE OBEROI, NEW DELHI</t>
  </si>
  <si>
    <t>ORANGE EVENTS &amp; PRODUCTIONS</t>
  </si>
  <si>
    <t>Vishnu Motorplaza pvt ltd</t>
  </si>
  <si>
    <t>AABCO6680N</t>
  </si>
  <si>
    <t>Orange city link courier pvt ltd</t>
  </si>
  <si>
    <t>Kewal Prints</t>
  </si>
  <si>
    <t>HKGN Enterprises</t>
  </si>
  <si>
    <t>SHREE SAI ENTERPRISES</t>
  </si>
  <si>
    <t>V Yadagiri</t>
  </si>
  <si>
    <t>Orange Advertising &amp; Promotion</t>
  </si>
  <si>
    <t>VARENYAM MOTORS-10716</t>
  </si>
  <si>
    <t>ACLPC4766C</t>
  </si>
  <si>
    <t>Inworks</t>
  </si>
  <si>
    <t>SAMRAT MOTORS-10326</t>
  </si>
  <si>
    <t>INDIAN SALES CORPORATION-10350</t>
  </si>
  <si>
    <t>DJ Communications</t>
  </si>
  <si>
    <t>PHOENIX MOTORS PVT LTD-11381</t>
  </si>
  <si>
    <t>MODERN GRAPHICS</t>
  </si>
  <si>
    <t>Pal Enterprises</t>
  </si>
  <si>
    <t>ESKAY'S SCANNA GRAPHICS</t>
  </si>
  <si>
    <t>Dasarath Motors</t>
  </si>
  <si>
    <t>Sonaj &amp; Co</t>
  </si>
  <si>
    <t>Prowheels Automobiles</t>
  </si>
  <si>
    <t>Metro Motors</t>
  </si>
  <si>
    <t>ADQPP0497F</t>
  </si>
  <si>
    <t>A K Graphics</t>
  </si>
  <si>
    <t>Satya Services</t>
  </si>
  <si>
    <t>Speedways</t>
  </si>
  <si>
    <t>Global Communication</t>
  </si>
  <si>
    <t>Choudhary Motors</t>
  </si>
  <si>
    <t>Swastik Advertisement</t>
  </si>
  <si>
    <t>Samrat motors</t>
  </si>
  <si>
    <t>Raju Motors</t>
  </si>
  <si>
    <t>Surya Automobiles pvt. Ltd.</t>
  </si>
  <si>
    <t>S V associates</t>
  </si>
  <si>
    <t>Sun local courier</t>
  </si>
  <si>
    <t>HKGN Ent</t>
  </si>
  <si>
    <t>World dart</t>
  </si>
  <si>
    <t>AJJPJ8496R</t>
  </si>
  <si>
    <t>Tirupati Courier Services Pvt Ltd</t>
  </si>
  <si>
    <t>Shiva courier</t>
  </si>
  <si>
    <t>Ghandhi courier</t>
  </si>
  <si>
    <t>AABCA9440Q</t>
  </si>
  <si>
    <t>ACE HERO</t>
  </si>
  <si>
    <t>YUVA MOTORS-10016</t>
  </si>
  <si>
    <t>DIVINE AUTO SOURCE PVT LTD</t>
  </si>
  <si>
    <t>NAWANDAR MOTOR AGENCY PVT LTD</t>
  </si>
  <si>
    <t>KHANNA AUTOMOBILES</t>
  </si>
  <si>
    <t>GAURAV AUTOMOBILES</t>
  </si>
  <si>
    <t>CHAUDHARY AUTOMOBILES</t>
  </si>
  <si>
    <t>PRAKASH MOTORS</t>
  </si>
  <si>
    <t>SUGUNA AUTOMOBILES</t>
  </si>
  <si>
    <t>SRI SENTHIL AUTOS</t>
  </si>
  <si>
    <t>THE R P MOTORS</t>
  </si>
  <si>
    <t>SRI LAKSHMI MOTORS</t>
  </si>
  <si>
    <t>NISHA AKAR</t>
  </si>
  <si>
    <t>SUPREME MOTORS</t>
  </si>
  <si>
    <t>RISHAB AKAR</t>
  </si>
  <si>
    <t>AU BHURAWALA</t>
  </si>
  <si>
    <t>UMIYA AUTOMOBILES</t>
  </si>
  <si>
    <t>METRO MOTORS</t>
  </si>
  <si>
    <t>METRO AUTOMOBILES</t>
  </si>
  <si>
    <t>LAXMI AUTOMOBILES</t>
  </si>
  <si>
    <t>CHARISMA GOLDWHEELS</t>
  </si>
  <si>
    <t>PRIYANKA D THACKER</t>
  </si>
  <si>
    <t>RISHABH AUTOS</t>
  </si>
  <si>
    <t>SAI MOTORS</t>
  </si>
  <si>
    <t>RAJDEEP AUTOMOBILES</t>
  </si>
  <si>
    <t>SINGLA AUTOMOBILE</t>
  </si>
  <si>
    <t>SUPREME AUTO</t>
  </si>
  <si>
    <t>LAXMI AUTO</t>
  </si>
  <si>
    <t>H MM MOTORS</t>
  </si>
  <si>
    <t>CHITTOSHO MOTOR</t>
  </si>
  <si>
    <t>SAI BIKES(B)</t>
  </si>
  <si>
    <t>MSK MOTORS J4H</t>
  </si>
  <si>
    <t>MAHALAXMI BIKES</t>
  </si>
  <si>
    <t>Raman Kumar Sawhney</t>
  </si>
  <si>
    <t>M/S SUN MOTORS-10050</t>
  </si>
  <si>
    <t>SUPERB MOTOR-11383</t>
  </si>
  <si>
    <t>M/S. R.S.AUTOMOBILES-11066</t>
  </si>
  <si>
    <t>SRI LAKSHMI MOTORS-10178</t>
  </si>
  <si>
    <t>JAYARAM AUTOMOBILES-10172</t>
  </si>
  <si>
    <t>P5 MOTORS</t>
  </si>
  <si>
    <t>KHANNA AUTOMOBILES (LA)</t>
  </si>
  <si>
    <t>KDN AUTOMOBILE</t>
  </si>
  <si>
    <t>RADHA AUTOMOBILES</t>
  </si>
  <si>
    <t>AAQFM6780P</t>
  </si>
  <si>
    <t>MOKHA AUTORIDERS</t>
  </si>
  <si>
    <t>Kuldip Singh Babra</t>
  </si>
  <si>
    <t>CRISIL</t>
  </si>
  <si>
    <t>Onicra Credit Information Company Ltd</t>
  </si>
  <si>
    <t>Hero Mindmine Institute Ltd.</t>
  </si>
  <si>
    <t>COMPUTER AGE MANAGEMENT SERVICES P LTD</t>
  </si>
  <si>
    <t>GREYTRIX INDIA PVT LTD</t>
  </si>
  <si>
    <t>CAREER SHAPERS HR CONSULTING PVT LTD</t>
  </si>
  <si>
    <t>AAACC6484D</t>
  </si>
  <si>
    <t>CROWN WORLDWIDE MOVERS PVT LTD</t>
  </si>
  <si>
    <t>3I Infotech Ltd</t>
  </si>
  <si>
    <t>Business Octane Solutions Pvt Ltd</t>
  </si>
  <si>
    <t>SCFSERVICES P LTD</t>
  </si>
  <si>
    <t>SIGMA OUTSOURCING SERVICES P LTDF</t>
  </si>
  <si>
    <t xml:space="preserve">SHASHI MANAGEMENT </t>
  </si>
  <si>
    <t>PACE SETTER BUSINESS</t>
  </si>
  <si>
    <t>CROWN WORLDWIDE</t>
  </si>
  <si>
    <t>CHARAN GUPTA CONSULTANTS PVT LTD.</t>
  </si>
  <si>
    <t>Sukruti Credit and Risk</t>
  </si>
  <si>
    <t>Nucleus Software Exports Ltd.</t>
  </si>
  <si>
    <t>PRADEEP K MITTAL</t>
  </si>
  <si>
    <t>Suri &amp; Co</t>
  </si>
  <si>
    <t>G.N. PAWAR</t>
  </si>
  <si>
    <t>RAMSON CREDIT BUREAU</t>
  </si>
  <si>
    <t>Vaish Associates</t>
  </si>
  <si>
    <t>G.S. Rao</t>
  </si>
  <si>
    <t>RAMSON CREDIT NUREAU</t>
  </si>
  <si>
    <t>G N PAWAR</t>
  </si>
  <si>
    <t>KALYAN CONSULTANTS</t>
  </si>
  <si>
    <t>SOLUTIONS OFFSHOT</t>
  </si>
  <si>
    <t>ASHISH &amp; CO</t>
  </si>
  <si>
    <t xml:space="preserve">Samvit </t>
  </si>
  <si>
    <t>AZBPS4948R</t>
  </si>
  <si>
    <t>Logic enterprises</t>
  </si>
  <si>
    <t>TOTAL</t>
  </si>
  <si>
    <t>left 4</t>
  </si>
  <si>
    <t>Right1</t>
  </si>
  <si>
    <t>IF</t>
  </si>
  <si>
    <t>LEN</t>
  </si>
  <si>
    <t>AAACL0747C</t>
  </si>
  <si>
    <t>AABCB8048K</t>
  </si>
  <si>
    <t>AAACD8047H</t>
  </si>
  <si>
    <t>AABFW4079L</t>
  </si>
  <si>
    <t>BMSPK4404L</t>
  </si>
  <si>
    <t>AGWPS9464K</t>
  </si>
  <si>
    <t>AAWPS8464L</t>
  </si>
  <si>
    <t>AAFPJ7464F</t>
  </si>
  <si>
    <t>AAACY0460F</t>
  </si>
  <si>
    <t>AACCK4484B</t>
  </si>
  <si>
    <t>AABCN8674R</t>
  </si>
  <si>
    <t>AABCB4449Q</t>
  </si>
  <si>
    <t>AAFCS4499K</t>
  </si>
  <si>
    <t>AAFCS4744N</t>
  </si>
  <si>
    <t>AAFCS4440A</t>
  </si>
  <si>
    <t>AAACP9944F</t>
  </si>
  <si>
    <t>AACCK4448R</t>
  </si>
  <si>
    <t>AAACA4886F</t>
  </si>
  <si>
    <t>AABCV4940L</t>
  </si>
  <si>
    <t>AAGCS4844H</t>
  </si>
  <si>
    <t>AABCR4668P</t>
  </si>
  <si>
    <t>AACCR6466K</t>
  </si>
  <si>
    <t>AACCB4447F</t>
  </si>
  <si>
    <t>AAFCA9446A</t>
  </si>
  <si>
    <t>AABCU0446F</t>
  </si>
  <si>
    <t>AADCB0464G</t>
  </si>
  <si>
    <t>AAKFS9408D</t>
  </si>
  <si>
    <t>AADFS4747B</t>
  </si>
  <si>
    <t>AABFN4600J</t>
  </si>
  <si>
    <t>AABFC0984A</t>
  </si>
  <si>
    <t>AAAFG7446A</t>
  </si>
  <si>
    <t>ACEPG6004D</t>
  </si>
  <si>
    <t>AACFV4646H</t>
  </si>
  <si>
    <t>AABFP6446A</t>
  </si>
  <si>
    <t>ABLPC4474N</t>
  </si>
  <si>
    <t>AAEFA4496K</t>
  </si>
  <si>
    <t>AABFV6764H</t>
  </si>
  <si>
    <t>AABFT4744K</t>
  </si>
  <si>
    <t>AABFC4974N</t>
  </si>
  <si>
    <t>AADFN4077B</t>
  </si>
  <si>
    <t>AADFM4840B</t>
  </si>
  <si>
    <t>AALFS4448D</t>
  </si>
  <si>
    <t>AACFR6497E</t>
  </si>
  <si>
    <t>ACLPM9440N</t>
  </si>
  <si>
    <t>AAMFS7640L</t>
  </si>
  <si>
    <t>AANPV9046C</t>
  </si>
  <si>
    <t>AACFK8446G</t>
  </si>
  <si>
    <t>AAGFM7044G</t>
  </si>
  <si>
    <t>AAAFN8409Q</t>
  </si>
  <si>
    <t>AABHP0440D</t>
  </si>
  <si>
    <t>ABRPK4748P</t>
  </si>
  <si>
    <t>AADFS4490B</t>
  </si>
  <si>
    <t>ABLFS8494A</t>
  </si>
  <si>
    <t>AAWPC6848Q</t>
  </si>
  <si>
    <t>AABFP8498H</t>
  </si>
  <si>
    <t>AACFR4407F</t>
  </si>
  <si>
    <t>AACFI0864R</t>
  </si>
  <si>
    <t>AGRPG8498D</t>
  </si>
  <si>
    <t>AADPH9094F</t>
  </si>
  <si>
    <t>AABFI4047Q</t>
  </si>
  <si>
    <t>AAKFM8864B</t>
  </si>
  <si>
    <t>AAGFR9440B</t>
  </si>
  <si>
    <t>ALTPS6448G</t>
  </si>
  <si>
    <t>AIXPK8847A</t>
  </si>
  <si>
    <t>AKRPK6447H</t>
  </si>
  <si>
    <t>AAYFS4844K</t>
  </si>
  <si>
    <t>AAAHG7874H</t>
  </si>
  <si>
    <t>ALPPS9904H</t>
  </si>
  <si>
    <t>AEQPS9094H</t>
  </si>
  <si>
    <t>AACPT6464H</t>
  </si>
  <si>
    <t>AAFFC0644C</t>
  </si>
  <si>
    <t>AGYPG7949E</t>
  </si>
  <si>
    <t>AAGFV8040K</t>
  </si>
  <si>
    <t>AFYPS0494Q</t>
  </si>
  <si>
    <t>AFOPC8944Q</t>
  </si>
  <si>
    <t>AXMPS4940A</t>
  </si>
  <si>
    <t>AAJHK7664L</t>
  </si>
  <si>
    <t>AAHFG7804Q</t>
  </si>
  <si>
    <t>AAAAR4984N</t>
  </si>
  <si>
    <t>ABBFS4474F</t>
  </si>
  <si>
    <t>AAFFH4409P</t>
  </si>
  <si>
    <t>AEZPB4476B</t>
  </si>
  <si>
    <t>AAHFV7470K</t>
  </si>
  <si>
    <t>AVXPS8406J</t>
  </si>
  <si>
    <t>AAJFB6044G</t>
  </si>
  <si>
    <t>AAKFK4949J</t>
  </si>
  <si>
    <t>AAGFC9747N</t>
  </si>
  <si>
    <t>ASSPS0740K</t>
  </si>
  <si>
    <t>AAJPN6764E</t>
  </si>
  <si>
    <t>AAYPR4444L</t>
  </si>
  <si>
    <t>AAUFA7748F</t>
  </si>
  <si>
    <t>ABNFS4899H</t>
  </si>
  <si>
    <t>AADFD0074D</t>
  </si>
  <si>
    <t>AAXFA4874R</t>
  </si>
  <si>
    <t>AAOFP9460C</t>
  </si>
  <si>
    <t>AAECB4440L</t>
  </si>
  <si>
    <t>AADCP7747M</t>
  </si>
  <si>
    <t>AALCS8447K</t>
  </si>
  <si>
    <t>AAFCA0444L</t>
  </si>
  <si>
    <t>AAACI0448B</t>
  </si>
  <si>
    <t>AAACY4068D</t>
  </si>
  <si>
    <t>ADXPY4469P</t>
  </si>
  <si>
    <t>AAACH0844J</t>
  </si>
  <si>
    <t>AAACO4876D</t>
  </si>
  <si>
    <t>AACCB4684L</t>
  </si>
  <si>
    <t>AAACT4847F</t>
  </si>
  <si>
    <t>AABCF4444P</t>
  </si>
  <si>
    <t>AAACO0484E</t>
  </si>
  <si>
    <t>AADFD0649D</t>
  </si>
  <si>
    <t>AAHFC7946N</t>
  </si>
  <si>
    <t>AAAFJ4664K</t>
  </si>
  <si>
    <t>AAACW4896F</t>
  </si>
  <si>
    <t>AABCC6449G</t>
  </si>
  <si>
    <t>AAFCA9449B</t>
  </si>
  <si>
    <t>AMFPK4848D</t>
  </si>
  <si>
    <t>ACWPS4044C</t>
  </si>
  <si>
    <t>ACJPV4876E</t>
  </si>
  <si>
    <t>AABCM8674R</t>
  </si>
  <si>
    <t>AACFA4947N</t>
  </si>
  <si>
    <t>AAAFU4448Q</t>
  </si>
  <si>
    <t>AAFFG4769K</t>
  </si>
  <si>
    <t>AACFR4444K</t>
  </si>
  <si>
    <t>ABHPS9848E</t>
  </si>
  <si>
    <t>AMRPK8849N</t>
  </si>
  <si>
    <t>AABCH8744B</t>
  </si>
  <si>
    <t>AADCC7447R</t>
  </si>
  <si>
    <t>AAFCS6864F</t>
  </si>
  <si>
    <t>AAWPP7944B</t>
  </si>
  <si>
    <t>AADCT9047N</t>
  </si>
  <si>
    <t>AACCR6479D</t>
  </si>
  <si>
    <t>AAICA0074F</t>
  </si>
  <si>
    <t>AATPK9674Q</t>
  </si>
  <si>
    <t>AHBPJ0778C</t>
  </si>
  <si>
    <t>AAHPE6470B</t>
  </si>
  <si>
    <t>AAFCS0798R</t>
  </si>
  <si>
    <t>AABCN4867G</t>
  </si>
  <si>
    <t>AAACU4677J</t>
  </si>
  <si>
    <t>AAACE7094R</t>
  </si>
  <si>
    <t>AADCM7779Q</t>
  </si>
  <si>
    <t>AABCB9779B</t>
  </si>
  <si>
    <t>AABCK9067F</t>
  </si>
  <si>
    <t>AACCR4748K</t>
  </si>
  <si>
    <t>AADCS7847K</t>
  </si>
  <si>
    <t>AADCA7674E</t>
  </si>
  <si>
    <t>AAHCS4874Q</t>
  </si>
  <si>
    <t>AABCJ4776N</t>
  </si>
  <si>
    <t>AABCN9477C</t>
  </si>
  <si>
    <t>AAICS7446K</t>
  </si>
  <si>
    <t>AAACJ4879K</t>
  </si>
  <si>
    <t>AAECS4778Q</t>
  </si>
  <si>
    <t>AAKPS4677B</t>
  </si>
  <si>
    <t>AABFK4748N</t>
  </si>
  <si>
    <t>ACPPT4077K</t>
  </si>
  <si>
    <t>AAAFN6878P</t>
  </si>
  <si>
    <t>AAFFS4777F</t>
  </si>
  <si>
    <t>AAEFJ0477A</t>
  </si>
  <si>
    <t>AAEFB4477D</t>
  </si>
  <si>
    <t>AJDPK7446Q</t>
  </si>
  <si>
    <t>ALNPK4784K</t>
  </si>
  <si>
    <t>AAVPM7964G</t>
  </si>
  <si>
    <t>AAGFC4764B</t>
  </si>
  <si>
    <t>AACFC4887M</t>
  </si>
  <si>
    <t>AANFS7464L</t>
  </si>
  <si>
    <t>AAHFS8704E</t>
  </si>
  <si>
    <t>AJIPK7447N</t>
  </si>
  <si>
    <t>ACNPS6778C</t>
  </si>
  <si>
    <t>AABFR7444K</t>
  </si>
  <si>
    <t>ABEPA9749B</t>
  </si>
  <si>
    <t>ACRPG4744D</t>
  </si>
  <si>
    <t>AALFA7897J</t>
  </si>
  <si>
    <t>AACFM7904F</t>
  </si>
  <si>
    <t>AJPLA0474B</t>
  </si>
  <si>
    <t>ALKPS7046D</t>
  </si>
  <si>
    <t>AAVFS6067N</t>
  </si>
  <si>
    <t>AAEFM4470N</t>
  </si>
  <si>
    <t>AADFB4747N</t>
  </si>
  <si>
    <t>AASFS9877R</t>
  </si>
  <si>
    <t>AAAFK7764P</t>
  </si>
  <si>
    <t>AASFS7644A</t>
  </si>
  <si>
    <t>AABPT0776M</t>
  </si>
  <si>
    <t>ANJPS6097J</t>
  </si>
  <si>
    <t>AAFFJ0477J</t>
  </si>
  <si>
    <t>AAMFS7499K</t>
  </si>
  <si>
    <t>ACSPN7744Q</t>
  </si>
  <si>
    <t>AALFM8797M</t>
  </si>
  <si>
    <t>AAFFD4407P</t>
  </si>
  <si>
    <t>ANHPS0977J</t>
  </si>
  <si>
    <t>AANFA7767D</t>
  </si>
  <si>
    <t>AGUPB4477Q</t>
  </si>
  <si>
    <t>AAFFN9977Q</t>
  </si>
  <si>
    <t>AAMPC8874D</t>
  </si>
  <si>
    <t>AHCPK0407F</t>
  </si>
  <si>
    <t>AAPFM4479F</t>
  </si>
  <si>
    <t>AAKFR7848K</t>
  </si>
  <si>
    <t>AAFFR0447G</t>
  </si>
  <si>
    <t>ADQPA9676B</t>
  </si>
  <si>
    <t>AAIFR7877I</t>
  </si>
  <si>
    <t>ASBPP7494P</t>
  </si>
  <si>
    <t>AECPR4744E</t>
  </si>
  <si>
    <t>ABWFS7674E</t>
  </si>
  <si>
    <t>AAIFN7604K</t>
  </si>
  <si>
    <t>AAMFP7704E</t>
  </si>
  <si>
    <t>ACAFS4447H</t>
  </si>
  <si>
    <t>AAHFB9978J</t>
  </si>
  <si>
    <t>AAGFV4748C</t>
  </si>
  <si>
    <t>AAICS7046R</t>
  </si>
  <si>
    <t>AABCC8007B</t>
  </si>
  <si>
    <t>AAHCA7907A</t>
  </si>
  <si>
    <t>AAACC0798Q</t>
  </si>
  <si>
    <t>AAAPC6447C</t>
  </si>
  <si>
    <t>AABFS6770L</t>
  </si>
  <si>
    <t>AAECC7848F</t>
  </si>
  <si>
    <t>AAKCA7748Q</t>
  </si>
  <si>
    <t>AANPG7466B</t>
  </si>
  <si>
    <t>AABCA7447B</t>
  </si>
  <si>
    <t>AABCD4070K</t>
  </si>
  <si>
    <t>AEKPJ8497E</t>
  </si>
  <si>
    <t>AAJFA4708A</t>
  </si>
  <si>
    <t>AAAFJ7477H</t>
  </si>
  <si>
    <t>ANGPS6097J</t>
  </si>
  <si>
    <t>AAIFR7877J</t>
  </si>
  <si>
    <t>AAHFB9979J</t>
  </si>
  <si>
    <t>ACFFS4667G</t>
  </si>
  <si>
    <t>AAWPP6487E</t>
  </si>
  <si>
    <t>AAOFP4794G</t>
  </si>
  <si>
    <t>AAGFK4977E</t>
  </si>
  <si>
    <t>AAPFR7749C</t>
  </si>
  <si>
    <t>AABCO0767G</t>
  </si>
  <si>
    <t>AADCB0470H</t>
  </si>
  <si>
    <t>AABCC7607D</t>
  </si>
  <si>
    <t>AGDPM8977F</t>
  </si>
  <si>
    <t>AHLPR7749D</t>
  </si>
  <si>
    <t>AAACO7718L</t>
  </si>
  <si>
    <t>AAACT1980F</t>
  </si>
  <si>
    <t>AHIPR6147C</t>
  </si>
  <si>
    <t>AFQPG4411E</t>
  </si>
  <si>
    <t>AGLPR4187E</t>
  </si>
  <si>
    <t>AABPL8419M</t>
  </si>
  <si>
    <t>AHMPD1744B</t>
  </si>
  <si>
    <t>AAACB9149J</t>
  </si>
  <si>
    <t>AABCM6401C</t>
  </si>
  <si>
    <t>AAACN7171G</t>
  </si>
  <si>
    <t>AABCC7417J</t>
  </si>
  <si>
    <t>AAACH0841K</t>
  </si>
  <si>
    <t>AAACO4441M</t>
  </si>
  <si>
    <t>AAGCS9717H</t>
  </si>
  <si>
    <t>AACCS1907M</t>
  </si>
  <si>
    <t>AACCC4991R</t>
  </si>
  <si>
    <t>AADCM1046N</t>
  </si>
  <si>
    <t>AAACU1140E</t>
  </si>
  <si>
    <t>AACCD4414G</t>
  </si>
  <si>
    <t>AADCA6601K</t>
  </si>
  <si>
    <t>AAECA7761R</t>
  </si>
  <si>
    <t>AAJCS0177N</t>
  </si>
  <si>
    <t>AACCB4418Q</t>
  </si>
  <si>
    <t>AACCB6819K</t>
  </si>
  <si>
    <t>AAHCS6411K</t>
  </si>
  <si>
    <t>AACCE1489L</t>
  </si>
  <si>
    <t>AAAFJ1997M</t>
  </si>
  <si>
    <t>AJSPS8941K</t>
  </si>
  <si>
    <t>AABFK4141M</t>
  </si>
  <si>
    <t>AERPM1474R</t>
  </si>
  <si>
    <t>AAEFK7149Q</t>
  </si>
  <si>
    <t>ABAFS4841A</t>
  </si>
  <si>
    <t>AAXFS4417M</t>
  </si>
  <si>
    <t>AAAFD7901K</t>
  </si>
  <si>
    <t>AARPA6014D</t>
  </si>
  <si>
    <t>ACMPM4144F</t>
  </si>
  <si>
    <t>AAHFK1747D</t>
  </si>
  <si>
    <t>ABIPT1417F</t>
  </si>
  <si>
    <t>AABFP7417M</t>
  </si>
  <si>
    <t>AAYPD1449R</t>
  </si>
  <si>
    <t>AADFG1164A</t>
  </si>
  <si>
    <t>AAEFS4401M</t>
  </si>
  <si>
    <t>AACFV7414R</t>
  </si>
  <si>
    <t>AAAFL6441E</t>
  </si>
  <si>
    <t>AACFJ8414C</t>
  </si>
  <si>
    <t>AAEFM4417J</t>
  </si>
  <si>
    <t>AAJFS9186N</t>
  </si>
  <si>
    <t>AADFP1046A</t>
  </si>
  <si>
    <t>AAQFS8817F</t>
  </si>
  <si>
    <t>AAAFU4714F</t>
  </si>
  <si>
    <t>AAAFL1418R</t>
  </si>
  <si>
    <t>AAFFB1816N</t>
  </si>
  <si>
    <t>AAQPR1400H</t>
  </si>
  <si>
    <t>AAAFP7147P</t>
  </si>
  <si>
    <t>AOYPP7198J</t>
  </si>
  <si>
    <t>AARFS6144K</t>
  </si>
  <si>
    <t>AKEPK7071M</t>
  </si>
  <si>
    <t>ACVPJ7186R</t>
  </si>
  <si>
    <t>AASFS7419M</t>
  </si>
  <si>
    <t>AAFFV4177N</t>
  </si>
  <si>
    <t>AAFFN4194N</t>
  </si>
  <si>
    <t>AADFT1819R</t>
  </si>
  <si>
    <t>ACZPS1444L</t>
  </si>
  <si>
    <t>AGUPP1190J</t>
  </si>
  <si>
    <t>AAAFY1496R</t>
  </si>
  <si>
    <t>ABUPB6061H</t>
  </si>
  <si>
    <t>AAPFS1874B</t>
  </si>
  <si>
    <t>ADQPV1147C</t>
  </si>
  <si>
    <t>AATFS7197K</t>
  </si>
  <si>
    <t>AAIFK0174D</t>
  </si>
  <si>
    <t>AACFL6196N</t>
  </si>
  <si>
    <t>ABGFS1447H</t>
  </si>
  <si>
    <t>AAFFJ9711G</t>
  </si>
  <si>
    <t>AAJFP4416G</t>
  </si>
  <si>
    <t>AAJFP1468N</t>
  </si>
  <si>
    <t>ABJFS0417Q</t>
  </si>
  <si>
    <t>AAHFG1046B</t>
  </si>
  <si>
    <t>AAEFR1748C</t>
  </si>
  <si>
    <t>AACFL9916E</t>
  </si>
  <si>
    <t>ABEFS7011N</t>
  </si>
  <si>
    <t>AACFO4141L</t>
  </si>
  <si>
    <t>ABUFS1061J</t>
  </si>
  <si>
    <t>ABUFS1647A</t>
  </si>
  <si>
    <t>ABWFS0711F</t>
  </si>
  <si>
    <t>ALYPK4491Q</t>
  </si>
  <si>
    <t>AZJPS1447R</t>
  </si>
  <si>
    <t>AANPD9011F</t>
  </si>
  <si>
    <t>AANFR1497H</t>
  </si>
  <si>
    <t>AAWFM1746P</t>
  </si>
  <si>
    <t>AANCS7491F</t>
  </si>
  <si>
    <t>AAACN1784P</t>
  </si>
  <si>
    <t>AABCK6661K</t>
  </si>
  <si>
    <t>AALCS4791Q</t>
  </si>
  <si>
    <t>AAACA0418R</t>
  </si>
  <si>
    <t>AACCI7186G</t>
  </si>
  <si>
    <t>AABFD4091B</t>
  </si>
  <si>
    <t>AEHPP7104J</t>
  </si>
  <si>
    <t>ACEFS4441D</t>
  </si>
  <si>
    <t>AFOPP9410P</t>
  </si>
  <si>
    <t>AFOPD4461H</t>
  </si>
  <si>
    <t>AAEPA6411A</t>
  </si>
  <si>
    <t>AAFFS1601J</t>
  </si>
  <si>
    <t>AABCB1446D</t>
  </si>
  <si>
    <t>AAACC7071G</t>
  </si>
  <si>
    <t>AAAPD0041E</t>
  </si>
  <si>
    <t>ADZPM7144B</t>
  </si>
  <si>
    <t>ACGPM7140D</t>
  </si>
  <si>
    <t>AAECT7014D</t>
  </si>
  <si>
    <t>AACCA4901H</t>
  </si>
  <si>
    <t>AABCO9179J</t>
  </si>
  <si>
    <t>AALFK9911F</t>
  </si>
  <si>
    <t>AEUPL1844P</t>
  </si>
  <si>
    <t>AUUPG9491P</t>
  </si>
  <si>
    <t>ADMPV4416J</t>
  </si>
  <si>
    <t>BJBPS4941R</t>
  </si>
  <si>
    <t>AABCN9414G</t>
  </si>
  <si>
    <t>AAFFS8481G</t>
  </si>
  <si>
    <t>AACFK7197C</t>
  </si>
  <si>
    <t>AAACT7414E</t>
  </si>
  <si>
    <t>AABCG7411M</t>
  </si>
  <si>
    <t>AAACI1401Q</t>
  </si>
  <si>
    <t>AIEPS7071F</t>
  </si>
  <si>
    <t>AAQFR4419M</t>
  </si>
  <si>
    <t>AAAFV4791K</t>
  </si>
  <si>
    <t xml:space="preserve">S. No </t>
  </si>
  <si>
    <t xml:space="preserve">Tax Deduction Account Number (TAN) of the Deductor </t>
  </si>
  <si>
    <t xml:space="preserve">Name of the Deductor </t>
  </si>
  <si>
    <t>Address of Deductor</t>
  </si>
  <si>
    <t>City</t>
  </si>
  <si>
    <t>State</t>
  </si>
  <si>
    <t>Pin Code</t>
  </si>
  <si>
    <t>Inv. Nos</t>
  </si>
  <si>
    <t xml:space="preserve">Date of Payment / Credit </t>
  </si>
  <si>
    <t xml:space="preserve">Amount Paid </t>
  </si>
  <si>
    <t>Amount out of Total Tax Deducted claimed for this year - as per certificate</t>
  </si>
  <si>
    <t>%</t>
  </si>
  <si>
    <t>Amount booked in the Year</t>
  </si>
  <si>
    <t>Certificate Received Y/N</t>
  </si>
  <si>
    <t>Remarks</t>
  </si>
  <si>
    <t>MUMJ08216F</t>
  </si>
  <si>
    <t>Jacobs Engineering India Pvt. Ltd.</t>
  </si>
  <si>
    <t>Jacos House, Ramkrishna Mandir Road, Kondivita</t>
  </si>
  <si>
    <t>Andheri (E) Mumbai</t>
  </si>
  <si>
    <t>Maharashtra</t>
  </si>
  <si>
    <t>TEC100122</t>
  </si>
  <si>
    <t>Yes</t>
  </si>
  <si>
    <t>TEC100158</t>
  </si>
  <si>
    <t>HYDB00086C</t>
  </si>
  <si>
    <t>BHEL (Hyderabad)</t>
  </si>
  <si>
    <t>BHEL, Hyderabad (Product Shop - HEF)</t>
  </si>
  <si>
    <t xml:space="preserve">RC Puram </t>
  </si>
  <si>
    <t>Hyderabad</t>
  </si>
  <si>
    <t>Andhra Pradesh</t>
  </si>
  <si>
    <t>TEC100146</t>
  </si>
  <si>
    <t>BHEL, Hyderabad (Product Shop - PUMPS)</t>
  </si>
  <si>
    <t>TEC100151</t>
  </si>
  <si>
    <t>BHEL, Hyderabad (Product Shop - SG)</t>
  </si>
  <si>
    <t>TEC100152</t>
  </si>
  <si>
    <t>BHEL, Hyderabad (Product Shop - SPARES)</t>
  </si>
  <si>
    <t>TEC100144</t>
  </si>
  <si>
    <t>CHEB00391G</t>
  </si>
  <si>
    <t>BHEL (Chennai)</t>
  </si>
  <si>
    <t>Piping Centre, 80, G.N. Road, T Nagar</t>
  </si>
  <si>
    <t>Chennai</t>
  </si>
  <si>
    <t>Tamilnadu</t>
  </si>
  <si>
    <t>TEC100130</t>
  </si>
  <si>
    <t>SRTE00116E</t>
  </si>
  <si>
    <t>Enercon India Ltd.</t>
  </si>
  <si>
    <t xml:space="preserve">Daman Unit- Ii (Extension), Unit 2, Survey No. 33 Village Bhimpore, Daman Patalia Road, </t>
  </si>
  <si>
    <t xml:space="preserve"> Daman</t>
  </si>
  <si>
    <t>TEC100112</t>
  </si>
  <si>
    <t>BPLB01131E</t>
  </si>
  <si>
    <t>BHEL (Bhopal)</t>
  </si>
  <si>
    <t>BHEL</t>
  </si>
  <si>
    <t>BHOPAL</t>
  </si>
  <si>
    <t xml:space="preserve">M.P. </t>
  </si>
  <si>
    <t>TEC100104</t>
  </si>
  <si>
    <t>BHEL, Hyderabad (Product Shop - OFE)</t>
  </si>
  <si>
    <t>TEC100145</t>
  </si>
  <si>
    <t>BHEL, Hyderabad (Product Shop - EM)</t>
  </si>
  <si>
    <t>TEC100147</t>
  </si>
  <si>
    <t>BHEL, Hyderabad (Product Shop - PULV)</t>
  </si>
  <si>
    <t>TEC100150</t>
  </si>
  <si>
    <t>CHEB03074B</t>
  </si>
  <si>
    <t>BHEL (Ranipet)</t>
  </si>
  <si>
    <t>BHEL-Boiler Auxiliaries Plant</t>
  </si>
  <si>
    <t>Indira Gandhi Industrial Complex</t>
  </si>
  <si>
    <t>Ranipet</t>
  </si>
  <si>
    <t>TEC100065</t>
  </si>
  <si>
    <t>TEC100101</t>
  </si>
  <si>
    <t>TEC100126</t>
  </si>
  <si>
    <t>AMRB10155F</t>
  </si>
  <si>
    <t>BHEL (Amritsar)</t>
  </si>
  <si>
    <t xml:space="preserve">433,Industrial Complex, Industrial Valve Plant, Goindwal, </t>
  </si>
  <si>
    <t>Tarn Taran, Amritsar</t>
  </si>
  <si>
    <t xml:space="preserve">Punjab </t>
  </si>
  <si>
    <t>TEC100022</t>
  </si>
  <si>
    <t>TEC100134</t>
  </si>
  <si>
    <t>MRTB00557E</t>
  </si>
  <si>
    <t>BHEL (Uttarakhand)</t>
  </si>
  <si>
    <t>Ranipur</t>
  </si>
  <si>
    <t>Haridwar</t>
  </si>
  <si>
    <t>Uttrakhand</t>
  </si>
  <si>
    <t>TEC100067</t>
  </si>
  <si>
    <t>TEC100017</t>
  </si>
  <si>
    <t>MRTA00734G</t>
  </si>
  <si>
    <t>Advance Steel Tubes Limited</t>
  </si>
  <si>
    <t>45/3, Indl. Area, Site-IV, Sahibabad</t>
  </si>
  <si>
    <t>Ghaziabad</t>
  </si>
  <si>
    <t>U P</t>
  </si>
  <si>
    <t>TEC100223</t>
  </si>
  <si>
    <t>CALM00576C</t>
  </si>
  <si>
    <t>Mauria Udyog Limited</t>
  </si>
  <si>
    <t>Sohana Road, Sector - 25</t>
  </si>
  <si>
    <t>Faridabad</t>
  </si>
  <si>
    <t>Haryana</t>
  </si>
  <si>
    <t>TEC100138</t>
  </si>
  <si>
    <t>MRTG00350A</t>
  </si>
  <si>
    <t>Good Luck Steel Tubes Ltd</t>
  </si>
  <si>
    <t>II-F-166-167, Ambedkar Road, Nehru Nagar</t>
  </si>
  <si>
    <t>U.P</t>
  </si>
  <si>
    <t>TEC100226</t>
  </si>
  <si>
    <t>TEC100227</t>
  </si>
  <si>
    <t>Garg Tubes Limited</t>
  </si>
  <si>
    <t>5606, IIIrd Floor, Jasav Palace, Hauz Qazi</t>
  </si>
  <si>
    <t>Delhi</t>
  </si>
  <si>
    <t>TEC100258</t>
  </si>
  <si>
    <t>TEC100257</t>
  </si>
  <si>
    <t>TEC100259</t>
  </si>
  <si>
    <t>TEC100185</t>
  </si>
  <si>
    <t>TEC100222</t>
  </si>
  <si>
    <t>Infiniti Retail Ltd. (A Tata Enterprise)</t>
  </si>
  <si>
    <t>TEC100111</t>
  </si>
  <si>
    <t>TEC100140</t>
  </si>
  <si>
    <t>TEC100166</t>
  </si>
  <si>
    <t>TEC100203</t>
  </si>
  <si>
    <t>TEC100204</t>
  </si>
  <si>
    <t>CHEB03560E</t>
  </si>
  <si>
    <t>BHEL (Trichy)</t>
  </si>
  <si>
    <t>Trichy</t>
  </si>
  <si>
    <t>TEC100068</t>
  </si>
  <si>
    <t>TEC100129</t>
  </si>
  <si>
    <t>BHEL, Hyderabad (Product Shop - TCGT)</t>
  </si>
  <si>
    <t>TEC100153</t>
  </si>
  <si>
    <t>TEC100189</t>
  </si>
  <si>
    <t>TEC100188</t>
  </si>
  <si>
    <t>TEC100187</t>
  </si>
  <si>
    <t>MRTS04618F</t>
  </si>
  <si>
    <t>SSP Private Ltd. Uttarakand</t>
  </si>
  <si>
    <t>C-60A, Eldeco Sidcul Industrial Park, Sitarganj, Sitarganj</t>
  </si>
  <si>
    <t>Sitarganj</t>
  </si>
  <si>
    <t>TEC100165</t>
  </si>
  <si>
    <t>Hindustan Petroleum Corporation Limited</t>
  </si>
  <si>
    <t>TEC100267</t>
  </si>
  <si>
    <t>MUMM30883G</t>
  </si>
  <si>
    <t>Mumbai Metro One Private Limited</t>
  </si>
  <si>
    <t>2nd. Floor, Satellite Silver, Andheri Kurla Road, Marol</t>
  </si>
  <si>
    <t>Mumbai</t>
  </si>
  <si>
    <t>TEC100170</t>
  </si>
  <si>
    <t>TEC100209</t>
  </si>
  <si>
    <t>TEC100176</t>
  </si>
  <si>
    <t>AGRB10623E</t>
  </si>
  <si>
    <t>BHEL (Jhansi)</t>
  </si>
  <si>
    <t>P.O. BHEL, Jhansi, Dist. Jhansi</t>
  </si>
  <si>
    <t>Jhansi</t>
  </si>
  <si>
    <t>TEC100132</t>
  </si>
  <si>
    <t>TEC100128</t>
  </si>
  <si>
    <t>BHEL, Hyderabad (Product Shop - STEEL)</t>
  </si>
  <si>
    <t>TEC100193</t>
  </si>
  <si>
    <t>TEC100208</t>
  </si>
  <si>
    <t>TEC100190</t>
  </si>
  <si>
    <t>TEC100191</t>
  </si>
  <si>
    <t>TEC100192</t>
  </si>
  <si>
    <t>Toyo Engineering India Ltd.</t>
  </si>
  <si>
    <t>TEC100243</t>
  </si>
  <si>
    <t>TEC100244</t>
  </si>
  <si>
    <t>TEC100245</t>
  </si>
  <si>
    <t>TEC100262</t>
  </si>
  <si>
    <t>A 2 Z Filteration  Specialities</t>
  </si>
  <si>
    <t>TEC100261</t>
  </si>
  <si>
    <t>DELS06442C</t>
  </si>
  <si>
    <t>Surya Roshni Limited</t>
  </si>
  <si>
    <t>Prakash Nagar</t>
  </si>
  <si>
    <t>Bahadurgarh</t>
  </si>
  <si>
    <t>TEC100200</t>
  </si>
  <si>
    <t>TEC100288</t>
  </si>
  <si>
    <t>TEC100246</t>
  </si>
  <si>
    <t>CHEE00063A</t>
  </si>
  <si>
    <t>Electronics Corporation of Tamil Nadu Ltd.</t>
  </si>
  <si>
    <t>TEC100079</t>
  </si>
  <si>
    <t>TEC100042</t>
  </si>
  <si>
    <t>TEC100224</t>
  </si>
  <si>
    <t>Rural Electricity Corporation Limitted</t>
  </si>
  <si>
    <t>TEC100287</t>
  </si>
  <si>
    <t>TEC100184</t>
  </si>
  <si>
    <t>DELJ03203E</t>
  </si>
  <si>
    <t>Wood Group Engineering India (P) Ltd.</t>
  </si>
  <si>
    <t>3rd Floor, 17-18 Punj Business Centre, Nehru Place,</t>
  </si>
  <si>
    <t>New Delhi</t>
  </si>
  <si>
    <t>TEC100293</t>
  </si>
  <si>
    <t>TEC100294</t>
  </si>
  <si>
    <t>TEC100295</t>
  </si>
  <si>
    <t>TEC100073</t>
  </si>
  <si>
    <t>TEC100183</t>
  </si>
  <si>
    <t>MUMS37416B</t>
  </si>
  <si>
    <t>Overseas Infrastructure Alliance (India) P Limited</t>
  </si>
  <si>
    <t>402, Subham Centre-I, 4th Floor, 491, Cardinal Gracias Road, Andheri (E)</t>
  </si>
  <si>
    <t>TEC100236</t>
  </si>
  <si>
    <t>TEC100237</t>
  </si>
  <si>
    <t>TEC100207</t>
  </si>
  <si>
    <t>TEC100175</t>
  </si>
  <si>
    <t>TEC100179</t>
  </si>
  <si>
    <t>TEC100250</t>
  </si>
  <si>
    <t>TEC100274</t>
  </si>
  <si>
    <t>TEC100275</t>
  </si>
  <si>
    <t>TEC100280</t>
  </si>
  <si>
    <t>TEC100099</t>
  </si>
  <si>
    <t>TEC100100</t>
  </si>
  <si>
    <t>TEC100081</t>
  </si>
  <si>
    <t>TEC100142</t>
  </si>
  <si>
    <t>TEC100346</t>
  </si>
  <si>
    <t>TEC100272</t>
  </si>
  <si>
    <t>BHEL, Hyderabad (Product Shop - CMM)</t>
  </si>
  <si>
    <t>TEC100091</t>
  </si>
  <si>
    <t>TEC100181</t>
  </si>
  <si>
    <t>TEC100252</t>
  </si>
  <si>
    <t>TEC100342</t>
  </si>
  <si>
    <t>TEC100260</t>
  </si>
  <si>
    <t>TEC100178</t>
  </si>
  <si>
    <t>TEC100249</t>
  </si>
  <si>
    <t>TEC100290</t>
  </si>
  <si>
    <t>TEC100291</t>
  </si>
  <si>
    <t>TEC100167</t>
  </si>
  <si>
    <t>TEC100168</t>
  </si>
  <si>
    <t>TEC100239</t>
  </si>
  <si>
    <t>TEC100240</t>
  </si>
  <si>
    <t>TEC100284</t>
  </si>
  <si>
    <t>TEC100302</t>
  </si>
  <si>
    <t>TEC100383</t>
  </si>
  <si>
    <t>Kulkarni Powder Metallurgical Industries</t>
  </si>
  <si>
    <t>TEC100116</t>
  </si>
  <si>
    <t>TEC100169</t>
  </si>
  <si>
    <t>TEC100238</t>
  </si>
  <si>
    <t>TEC100299</t>
  </si>
  <si>
    <t>TEC100241</t>
  </si>
  <si>
    <t>TEC100119</t>
  </si>
  <si>
    <t>RTKS06041A</t>
  </si>
  <si>
    <t>SSP Private Limited - Haryana</t>
  </si>
  <si>
    <t>13, Mile Stone, Mathura Road</t>
  </si>
  <si>
    <t>TEC100051</t>
  </si>
  <si>
    <t>TEC100289</t>
  </si>
  <si>
    <t>TEC100353</t>
  </si>
  <si>
    <t>TEC100352</t>
  </si>
  <si>
    <t>TEC100354</t>
  </si>
  <si>
    <t>TEC100277</t>
  </si>
  <si>
    <t>TEC100278</t>
  </si>
  <si>
    <t>TEC100273</t>
  </si>
  <si>
    <t>TEC100276</t>
  </si>
  <si>
    <t>TEC100271</t>
  </si>
  <si>
    <t>TEC100037</t>
  </si>
  <si>
    <t>ALDB00377G</t>
  </si>
  <si>
    <t>BHEL (Varanasi)</t>
  </si>
  <si>
    <t>Heavy Equipment Repair Plant, Tarna, Shivpur</t>
  </si>
  <si>
    <t>Varanasi</t>
  </si>
  <si>
    <t>TEC100347</t>
  </si>
  <si>
    <t>TEC100219</t>
  </si>
  <si>
    <t>TEC100268</t>
  </si>
  <si>
    <t>TEC100269</t>
  </si>
  <si>
    <t>TEC100265</t>
  </si>
  <si>
    <t>TEC100362</t>
  </si>
  <si>
    <t>TEC100163</t>
  </si>
  <si>
    <t>TEC100298</t>
  </si>
  <si>
    <t>MRTS01748G</t>
  </si>
  <si>
    <t>SSP Private Ltd. Noida</t>
  </si>
  <si>
    <t xml:space="preserve">Plot no 149, Phase-II,Noida Dadri Road Gautam Budh Nagar, </t>
  </si>
  <si>
    <t>Noida</t>
  </si>
  <si>
    <t>UP</t>
  </si>
  <si>
    <t>TEC100107</t>
  </si>
  <si>
    <t>TEC100108</t>
  </si>
  <si>
    <t>TEC100304</t>
  </si>
  <si>
    <t>TEC100330</t>
  </si>
  <si>
    <t>TEC100392</t>
  </si>
  <si>
    <t>TEC100452</t>
  </si>
  <si>
    <t>TEC100453</t>
  </si>
  <si>
    <t>TEC100350</t>
  </si>
  <si>
    <t>TEC100335</t>
  </si>
  <si>
    <t>TEC100447</t>
  </si>
  <si>
    <t>TEC100395</t>
  </si>
  <si>
    <t>TEC100396</t>
  </si>
  <si>
    <t>TEC100397</t>
  </si>
  <si>
    <t>TEC100398</t>
  </si>
  <si>
    <t>TEC100366</t>
  </si>
  <si>
    <t>HBL Power Systems Limited</t>
  </si>
  <si>
    <t>TEC100623</t>
  </si>
  <si>
    <t>Uttar Gujarat Vij Co. Ltd.</t>
  </si>
  <si>
    <t>TEC080791</t>
  </si>
  <si>
    <t>TEC090152</t>
  </si>
  <si>
    <t>TEC090150</t>
  </si>
  <si>
    <t>TEC090163</t>
  </si>
  <si>
    <t>TEC090164</t>
  </si>
  <si>
    <t>TEC090165</t>
  </si>
  <si>
    <t>TEC090166</t>
  </si>
  <si>
    <t>TEC090167</t>
  </si>
  <si>
    <t>TEC090217</t>
  </si>
  <si>
    <t>TEC090218</t>
  </si>
  <si>
    <t>TEC090219</t>
  </si>
  <si>
    <t>TEC090220</t>
  </si>
  <si>
    <t>TEC090221</t>
  </si>
  <si>
    <t>TEC090223</t>
  </si>
  <si>
    <t>TEC090224</t>
  </si>
  <si>
    <t>TEC090495</t>
  </si>
  <si>
    <t>TEC090303</t>
  </si>
  <si>
    <t>TEC090304</t>
  </si>
  <si>
    <t>TEC090331</t>
  </si>
  <si>
    <t>TEC090330</t>
  </si>
  <si>
    <t>TEC090329</t>
  </si>
  <si>
    <t>TEC090328</t>
  </si>
  <si>
    <t>TEC090436</t>
  </si>
  <si>
    <t>TEC100348</t>
  </si>
  <si>
    <t>TEC100423</t>
  </si>
  <si>
    <t>TEC100393</t>
  </si>
  <si>
    <t>TEC100421</t>
  </si>
  <si>
    <t>TEC100425</t>
  </si>
  <si>
    <t>TEC100300</t>
  </si>
  <si>
    <t>TEC100301</t>
  </si>
  <si>
    <t>TEC100389</t>
  </si>
  <si>
    <t>TEC100359</t>
  </si>
  <si>
    <t>TEC100444</t>
  </si>
  <si>
    <t>TEC100449</t>
  </si>
  <si>
    <t>TEC100355</t>
  </si>
  <si>
    <t>Bay-Forge Limited</t>
  </si>
  <si>
    <t>TEC100341</t>
  </si>
  <si>
    <t>TEC100394</t>
  </si>
  <si>
    <t>TEC100414</t>
  </si>
  <si>
    <t>MUMG10242B</t>
  </si>
  <si>
    <t>Premier Supplies &amp; Services (P) Ltd.</t>
  </si>
  <si>
    <t>503/505, Plot -45, Casablanca, Sector-11, CBD Belapur</t>
  </si>
  <si>
    <t>Navi Mumbai</t>
  </si>
  <si>
    <t>TEC100460</t>
  </si>
  <si>
    <t>TEC100408</t>
  </si>
  <si>
    <t>TEC100409</t>
  </si>
  <si>
    <t>TEC100459</t>
  </si>
  <si>
    <t>TEC100462</t>
  </si>
  <si>
    <t>TEC100458</t>
  </si>
  <si>
    <t>TEC100528</t>
  </si>
  <si>
    <t>TEC100385</t>
  </si>
  <si>
    <t>CHES20939C</t>
  </si>
  <si>
    <t>Saipem India Projects Ltd.</t>
  </si>
  <si>
    <t>Yarlagadda Towers, Fourth Lane, Off Nungambakkam Highm Road,</t>
  </si>
  <si>
    <t>TEC100283</t>
  </si>
  <si>
    <t>TEC100451</t>
  </si>
  <si>
    <t>TEC100529</t>
  </si>
  <si>
    <t>TEC100515</t>
  </si>
  <si>
    <t>TEC100470</t>
  </si>
  <si>
    <t>TEC100340</t>
  </si>
  <si>
    <t>TEC100303</t>
  </si>
  <si>
    <t>Supreme &amp; Co. Pvt. Ltd.</t>
  </si>
  <si>
    <t>TEC100386</t>
  </si>
  <si>
    <t>TEC100387</t>
  </si>
  <si>
    <t>TEC100345</t>
  </si>
  <si>
    <t>GE Consumer &amp; Industrial</t>
  </si>
  <si>
    <t>TEC100331</t>
  </si>
  <si>
    <t>TEC100305</t>
  </si>
  <si>
    <t>TEC100306</t>
  </si>
  <si>
    <t>TEC100307</t>
  </si>
  <si>
    <t>TEC100308</t>
  </si>
  <si>
    <t>TEC100309</t>
  </si>
  <si>
    <t>TEC100311</t>
  </si>
  <si>
    <t>TEC100314</t>
  </si>
  <si>
    <t>TEC100315</t>
  </si>
  <si>
    <t>TEC100333</t>
  </si>
  <si>
    <t>TEC100334</t>
  </si>
  <si>
    <t>TEC100399</t>
  </si>
  <si>
    <t>TEC100402</t>
  </si>
  <si>
    <t>TEC100403</t>
  </si>
  <si>
    <t>TEC100405</t>
  </si>
  <si>
    <t>TEC100522</t>
  </si>
  <si>
    <t>TEC100524</t>
  </si>
  <si>
    <t>TEC100177</t>
  </si>
  <si>
    <t>TEC100485</t>
  </si>
  <si>
    <t>TEC100248</t>
  </si>
  <si>
    <t>TEC100484</t>
  </si>
  <si>
    <t>TEC100526</t>
  </si>
  <si>
    <t>TEC100525</t>
  </si>
  <si>
    <t>TEC100343</t>
  </si>
  <si>
    <t>TEC100390</t>
  </si>
  <si>
    <t>TEC100466</t>
  </si>
  <si>
    <t>TEC100465</t>
  </si>
  <si>
    <t>TEC100446</t>
  </si>
  <si>
    <t>TEC100358</t>
  </si>
  <si>
    <t>BHEL, Hyderabad (Product Shop - PED)</t>
  </si>
  <si>
    <t>TEC100356</t>
  </si>
  <si>
    <t>TEC100443</t>
  </si>
  <si>
    <t>TEC100149</t>
  </si>
  <si>
    <t>TEC100279</t>
  </si>
  <si>
    <t>TEC100092</t>
  </si>
  <si>
    <t>TEC100157</t>
  </si>
  <si>
    <t>TEC100206</t>
  </si>
  <si>
    <t>TEC100523</t>
  </si>
  <si>
    <t>TEC090598</t>
  </si>
  <si>
    <t>TEC100507</t>
  </si>
  <si>
    <t>TEC100412</t>
  </si>
  <si>
    <t>TEC100473</t>
  </si>
  <si>
    <t>TEC100474</t>
  </si>
  <si>
    <t>TEC100475</t>
  </si>
  <si>
    <t>TEC100476</t>
  </si>
  <si>
    <t>TEC100477</t>
  </si>
  <si>
    <t>TEC100478</t>
  </si>
  <si>
    <t>TEC100504</t>
  </si>
  <si>
    <t>TEC100468</t>
  </si>
  <si>
    <t>TEC100156</t>
  </si>
  <si>
    <t>TEC100519</t>
  </si>
  <si>
    <t>Bharat Plate and Vessels Limited</t>
  </si>
  <si>
    <t>TEC100494</t>
  </si>
  <si>
    <t>Sterlite Technologies Limited (U.T)</t>
  </si>
  <si>
    <t>TEC090469</t>
  </si>
  <si>
    <t>TEC100432</t>
  </si>
  <si>
    <t>TEC100467</t>
  </si>
  <si>
    <t>TEC080477</t>
  </si>
  <si>
    <t>TEC100588</t>
  </si>
  <si>
    <t>CHET02391E</t>
  </si>
  <si>
    <t>Technip India Limited</t>
  </si>
  <si>
    <t>19, No. Guindy</t>
  </si>
  <si>
    <t>TEC100336</t>
  </si>
  <si>
    <t>TEC100337</t>
  </si>
  <si>
    <t>TEC100338</t>
  </si>
  <si>
    <t>TEC100410</t>
  </si>
  <si>
    <t>TEC100411</t>
  </si>
  <si>
    <t>TEC100471</t>
  </si>
  <si>
    <t>TEC100532</t>
  </si>
  <si>
    <t>TEC100533</t>
  </si>
  <si>
    <t>TEC100535</t>
  </si>
  <si>
    <t>TEC100531</t>
  </si>
  <si>
    <t>TEC100534</t>
  </si>
  <si>
    <t>TEC100445</t>
  </si>
  <si>
    <t>TEC100521</t>
  </si>
  <si>
    <t>TEC100357</t>
  </si>
  <si>
    <t>TEC100560</t>
  </si>
  <si>
    <t>TEC100592</t>
  </si>
  <si>
    <t>TEC100361</t>
  </si>
  <si>
    <t>TEC100434</t>
  </si>
  <si>
    <t>TEC100103</t>
  </si>
  <si>
    <t>TEC100220</t>
  </si>
  <si>
    <t>TEC100131</t>
  </si>
  <si>
    <t>TEC100180</t>
  </si>
  <si>
    <t>TEC100251</t>
  </si>
  <si>
    <t>TEC100254</t>
  </si>
  <si>
    <t>TEC100351</t>
  </si>
  <si>
    <t>United Drilling Tools Limited Noida</t>
  </si>
  <si>
    <t>TEC100622</t>
  </si>
  <si>
    <t>TEC100255</t>
  </si>
  <si>
    <t>TEC100424</t>
  </si>
  <si>
    <t>TEC100435</t>
  </si>
  <si>
    <t>TEC100530</t>
  </si>
  <si>
    <t>TEC100505</t>
  </si>
  <si>
    <t>TEC100506</t>
  </si>
  <si>
    <t>Jindal Saw Ltd Delhi</t>
  </si>
  <si>
    <t>TEC100569</t>
  </si>
  <si>
    <t>TEC100415</t>
  </si>
  <si>
    <t>TEC100479</t>
  </si>
  <si>
    <t>TEC100594</t>
  </si>
  <si>
    <t>TEC100364</t>
  </si>
  <si>
    <t>TEC100579</t>
  </si>
  <si>
    <t>TEC100576</t>
  </si>
  <si>
    <t>TEC100537</t>
  </si>
  <si>
    <t>TEC100538</t>
  </si>
  <si>
    <t>TEC100542</t>
  </si>
  <si>
    <t>Gammon India Ltd.</t>
  </si>
  <si>
    <t>TEC100513</t>
  </si>
  <si>
    <t>TEC100549</t>
  </si>
  <si>
    <t>TEC100625</t>
  </si>
  <si>
    <t>TEC100669</t>
  </si>
  <si>
    <t>TEC100577</t>
  </si>
  <si>
    <t>TEC100580</t>
  </si>
  <si>
    <t>TEC100575</t>
  </si>
  <si>
    <t>TEC100527</t>
  </si>
  <si>
    <t>TEC100657</t>
  </si>
  <si>
    <t>TEC100665</t>
  </si>
  <si>
    <t>TEC100661</t>
  </si>
  <si>
    <t>TEC100658</t>
  </si>
  <si>
    <t>TEC100360</t>
  </si>
  <si>
    <t>TEC100433</t>
  </si>
  <si>
    <t>TEC100247</t>
  </si>
  <si>
    <t>TEC100417</t>
  </si>
  <si>
    <t>TEC100720</t>
  </si>
  <si>
    <t>TEC100344</t>
  </si>
  <si>
    <t>TEC100419</t>
  </si>
  <si>
    <t>TEC100607</t>
  </si>
  <si>
    <t>TEC100662</t>
  </si>
  <si>
    <t>TEC100659</t>
  </si>
  <si>
    <t>TEC100660</t>
  </si>
  <si>
    <t>TEC100418</t>
  </si>
  <si>
    <t>Advance</t>
  </si>
  <si>
    <t>TEC100649</t>
  </si>
  <si>
    <t>TEC100480</t>
  </si>
  <si>
    <t>TEC100481</t>
  </si>
  <si>
    <t>TEC100539</t>
  </si>
  <si>
    <t>TEC100540</t>
  </si>
  <si>
    <t>TEC100610</t>
  </si>
  <si>
    <t>TEC100609</t>
  </si>
  <si>
    <t>TEC100457</t>
  </si>
  <si>
    <t>TEC100406</t>
  </si>
  <si>
    <t>TEC100456</t>
  </si>
  <si>
    <t>TEC100463</t>
  </si>
  <si>
    <t>TEC100559</t>
  </si>
  <si>
    <t>TEC100544</t>
  </si>
  <si>
    <t>TEC100558</t>
  </si>
  <si>
    <t>TEC100545</t>
  </si>
  <si>
    <t>TEC100546</t>
  </si>
  <si>
    <t>TEC100557</t>
  </si>
  <si>
    <t>TEC100589</t>
  </si>
  <si>
    <t>TEC100436</t>
  </si>
  <si>
    <t>TEC100263</t>
  </si>
  <si>
    <t>TEC100551</t>
  </si>
  <si>
    <t>TEC100380</t>
  </si>
  <si>
    <t>TEC100637</t>
  </si>
  <si>
    <t>Altech Infrastructure (India) Pvt. Ltd</t>
  </si>
  <si>
    <t>TEC100514</t>
  </si>
  <si>
    <t>TEC100566</t>
  </si>
  <si>
    <t>TEC100645</t>
  </si>
  <si>
    <t>TEC100508</t>
  </si>
  <si>
    <t>TEC100509</t>
  </si>
  <si>
    <t>TEC100582</t>
  </si>
  <si>
    <t>TEC100583</t>
  </si>
  <si>
    <t>TEC100590</t>
  </si>
  <si>
    <t>TEC100606</t>
  </si>
  <si>
    <t>TEC100676</t>
  </si>
  <si>
    <t>TEC100571</t>
  </si>
  <si>
    <t>TEC100629</t>
  </si>
  <si>
    <t>Welspun Gujarat Stahi Rohern Limited</t>
  </si>
  <si>
    <t>TEC070632</t>
  </si>
  <si>
    <t>TEC080180</t>
  </si>
  <si>
    <t>TEC100512</t>
  </si>
  <si>
    <t>TEC100697</t>
  </si>
  <si>
    <t>TEC100670</t>
  </si>
  <si>
    <t>TEC100671</t>
  </si>
  <si>
    <t>TEC100488</t>
  </si>
  <si>
    <t>TEC100550</t>
  </si>
  <si>
    <t>TEC100668</t>
  </si>
  <si>
    <t>TEC100700</t>
  </si>
  <si>
    <t>TEC100612</t>
  </si>
  <si>
    <t>TEC100611</t>
  </si>
  <si>
    <t>TEC100725</t>
  </si>
  <si>
    <t>TEC100694</t>
  </si>
  <si>
    <t>TEC100548</t>
  </si>
  <si>
    <t>TEC100520</t>
  </si>
  <si>
    <t>TEC100628</t>
  </si>
  <si>
    <t>TEC100656</t>
  </si>
  <si>
    <t>TEC100454</t>
  </si>
  <si>
    <t>TEC100416</t>
  </si>
  <si>
    <t>TEC090561</t>
  </si>
  <si>
    <t>TEC100400</t>
  </si>
  <si>
    <t>TEC100401</t>
  </si>
  <si>
    <t>TEC100404</t>
  </si>
  <si>
    <t>TEC100407</t>
  </si>
  <si>
    <t>TEC100455</t>
  </si>
  <si>
    <t>TEC100461</t>
  </si>
  <si>
    <t>TEC100464</t>
  </si>
  <si>
    <t>TEC100492</t>
  </si>
  <si>
    <t>TEC100483</t>
  </si>
  <si>
    <t>TEC100632</t>
  </si>
  <si>
    <t>TEC100552</t>
  </si>
  <si>
    <t>Indraprastha Power GenerationCo. Ltd. &amp; Pragati Power Corporation Ltd.</t>
  </si>
  <si>
    <t>TEC100601</t>
  </si>
  <si>
    <t>TEC100562</t>
  </si>
  <si>
    <t>TEC100563</t>
  </si>
  <si>
    <t>TEC100564</t>
  </si>
  <si>
    <t>TEC100565</t>
  </si>
  <si>
    <t>TEC100651</t>
  </si>
  <si>
    <t>TEC100652</t>
  </si>
  <si>
    <t>TEC100653</t>
  </si>
  <si>
    <t>TEC100654</t>
  </si>
  <si>
    <t>TEC100646</t>
  </si>
  <si>
    <t>TEC100567</t>
  </si>
  <si>
    <t>TEC100647</t>
  </si>
  <si>
    <t>TEC100570</t>
  </si>
  <si>
    <t>TEC100641</t>
  </si>
  <si>
    <t>TEC100721</t>
  </si>
  <si>
    <t>Bharti Infratel Limited</t>
  </si>
  <si>
    <t>TEC100228</t>
  </si>
  <si>
    <t>TEC100229</t>
  </si>
  <si>
    <t>TEC100231</t>
  </si>
  <si>
    <t>TEC100233</t>
  </si>
  <si>
    <t>TEC100235</t>
  </si>
  <si>
    <t>TEC100536</t>
  </si>
  <si>
    <t>Hydac (India) Pvt. Ltd.</t>
  </si>
  <si>
    <t>TEC100674</t>
  </si>
  <si>
    <t>Kakatiya Engg. Equipments Pvt. Ltd.</t>
  </si>
  <si>
    <t>TEC100692</t>
  </si>
  <si>
    <t>Jyoti Build Tech Pvt. Ltd.</t>
  </si>
  <si>
    <t>TEC100789</t>
  </si>
  <si>
    <t>TEC100716</t>
  </si>
  <si>
    <t>TEC100717</t>
  </si>
  <si>
    <t>TEC100718</t>
  </si>
  <si>
    <t>TEC100682</t>
  </si>
  <si>
    <t>TEC100683</t>
  </si>
  <si>
    <t>NGPS00112A</t>
  </si>
  <si>
    <t>SSP P Limited - Nagpur</t>
  </si>
  <si>
    <t>TEC100685</t>
  </si>
  <si>
    <t>TEC100605</t>
  </si>
  <si>
    <t>TEC100799</t>
  </si>
  <si>
    <t>TEC100442</t>
  </si>
  <si>
    <t>TEC100448</t>
  </si>
  <si>
    <t>On Account</t>
  </si>
  <si>
    <t>TEC100693</t>
  </si>
  <si>
    <t>TEC100792</t>
  </si>
  <si>
    <t>TEC100738</t>
  </si>
  <si>
    <t>TEC100753</t>
  </si>
  <si>
    <t>Gaurang Products Pvt. Ltd.</t>
  </si>
  <si>
    <t>TEC110180</t>
  </si>
  <si>
    <t>TEC110104</t>
  </si>
  <si>
    <t>VMC India Ltd.</t>
  </si>
  <si>
    <t>TEC110098</t>
  </si>
  <si>
    <t>TEC110097</t>
  </si>
  <si>
    <t>TEC100310</t>
  </si>
  <si>
    <t>TEC100757</t>
  </si>
  <si>
    <t>TEC100758</t>
  </si>
  <si>
    <t>TEC100759</t>
  </si>
  <si>
    <t>TEC100604</t>
  </si>
  <si>
    <t>TEC100684</t>
  </si>
  <si>
    <t>TEC110107</t>
  </si>
  <si>
    <t>TEC100620</t>
  </si>
  <si>
    <t>TEC100678</t>
  </si>
  <si>
    <t>TEC100679</t>
  </si>
  <si>
    <t>TEC100680</t>
  </si>
  <si>
    <t>TEC100760</t>
  </si>
  <si>
    <t>TEC100761</t>
  </si>
  <si>
    <t>TEC100763</t>
  </si>
  <si>
    <t>TEC100791</t>
  </si>
  <si>
    <t>TEC110103</t>
  </si>
  <si>
    <t>Indian Oil Corporation Limited - Panipat</t>
  </si>
  <si>
    <t>TEC110002</t>
  </si>
  <si>
    <t>TEC100677</t>
  </si>
  <si>
    <t>TEC110116</t>
  </si>
  <si>
    <t>TEC100490</t>
  </si>
  <si>
    <t>TEC100595</t>
  </si>
  <si>
    <t>TEC100710</t>
  </si>
  <si>
    <t>TEC100663</t>
  </si>
  <si>
    <t>TEC100748</t>
  </si>
  <si>
    <t>TEC100712</t>
  </si>
  <si>
    <t>TEC100714</t>
  </si>
  <si>
    <t>TEC100713</t>
  </si>
  <si>
    <t>TEC100706</t>
  </si>
  <si>
    <t>TEC100696</t>
  </si>
  <si>
    <t>Oil &amp; Natural Gas Corporation</t>
  </si>
  <si>
    <t>TEC100599</t>
  </si>
  <si>
    <t>TEC100555</t>
  </si>
  <si>
    <t>TEC100635</t>
  </si>
  <si>
    <t>TEC100741</t>
  </si>
  <si>
    <t>TEC100745</t>
  </si>
  <si>
    <t>TEC100486</t>
  </si>
  <si>
    <t>TEC100553</t>
  </si>
  <si>
    <t>TEC100633</t>
  </si>
  <si>
    <t>TEC100650</t>
  </si>
  <si>
    <t>TEC100631</t>
  </si>
  <si>
    <t>TEC100742</t>
  </si>
  <si>
    <t>TEC100701</t>
  </si>
  <si>
    <t>TEC100704</t>
  </si>
  <si>
    <t>TEC100705</t>
  </si>
  <si>
    <t>TEC100709</t>
  </si>
  <si>
    <t>TEC100664</t>
  </si>
  <si>
    <t>TEC100707</t>
  </si>
  <si>
    <t>TEC100731</t>
  </si>
  <si>
    <t>TEC100730</t>
  </si>
  <si>
    <t>TEC100482</t>
  </si>
  <si>
    <t>TEC100627</t>
  </si>
  <si>
    <t>TEC100699</t>
  </si>
  <si>
    <t>TEC110030</t>
  </si>
  <si>
    <t>TEC100729</t>
  </si>
  <si>
    <t>TEC100746</t>
  </si>
  <si>
    <t>TEC110031</t>
  </si>
  <si>
    <t>BHEL (Rudrapur)</t>
  </si>
  <si>
    <t>TEC110037</t>
  </si>
  <si>
    <t>TEC110147</t>
  </si>
  <si>
    <t>TEC100666</t>
  </si>
  <si>
    <t>TEC100667</t>
  </si>
  <si>
    <t>TEC100726</t>
  </si>
  <si>
    <t>BHEL (New Delhi)</t>
  </si>
  <si>
    <t>TEC080485</t>
  </si>
  <si>
    <t>TEC110146</t>
  </si>
  <si>
    <t>TEC110034</t>
  </si>
  <si>
    <t>TEC110079</t>
  </si>
  <si>
    <t>Indus Tower Limited</t>
  </si>
  <si>
    <t>TEC110071</t>
  </si>
  <si>
    <t>TEC110140</t>
  </si>
  <si>
    <t>TEC110150</t>
  </si>
  <si>
    <t>TEC110035</t>
  </si>
  <si>
    <t>TEC110153</t>
  </si>
  <si>
    <t>TEC100630</t>
  </si>
  <si>
    <t>TEC100698</t>
  </si>
  <si>
    <t>TEC100743</t>
  </si>
  <si>
    <t>TEC110032</t>
  </si>
  <si>
    <t>TEC110148</t>
  </si>
  <si>
    <t>Jimcap Electronics Pvt. Ltd.</t>
  </si>
  <si>
    <t>TEC110100</t>
  </si>
  <si>
    <t>TEC110033</t>
  </si>
  <si>
    <t>TEC100744</t>
  </si>
  <si>
    <t>TEC100675</t>
  </si>
  <si>
    <t>TEC100750</t>
  </si>
  <si>
    <t>TEC100751</t>
  </si>
  <si>
    <t>TEC110010</t>
  </si>
  <si>
    <t>Conarch Associate</t>
  </si>
  <si>
    <t>TEC110060</t>
  </si>
  <si>
    <t>TEC100591</t>
  </si>
  <si>
    <t>TEC110058</t>
  </si>
  <si>
    <t>TEC110059</t>
  </si>
  <si>
    <t>TEC110117</t>
  </si>
  <si>
    <t>TEC110003</t>
  </si>
  <si>
    <t>TEC100734</t>
  </si>
  <si>
    <t>TEC110039</t>
  </si>
  <si>
    <t>TEC100491</t>
  </si>
  <si>
    <t>Dakshin Haryana Bijli Vitran Nigam</t>
  </si>
  <si>
    <t>TEC100786</t>
  </si>
  <si>
    <t>TEC110024</t>
  </si>
  <si>
    <t>TEC100774</t>
  </si>
  <si>
    <t>TEC100556</t>
  </si>
  <si>
    <t>TEC100636</t>
  </si>
  <si>
    <t>TEC100703</t>
  </si>
  <si>
    <t>TEC100749</t>
  </si>
  <si>
    <t>TEC110038</t>
  </si>
  <si>
    <t>TEC110061</t>
  </si>
  <si>
    <t>TEC110063</t>
  </si>
  <si>
    <t>TEC110064</t>
  </si>
  <si>
    <t>Cromption Greaves Ltd.</t>
  </si>
  <si>
    <t>TEC110171</t>
  </si>
  <si>
    <t>TEC100762</t>
  </si>
  <si>
    <t>TEC110016</t>
  </si>
  <si>
    <t>TEC110017</t>
  </si>
  <si>
    <t>TEC110091</t>
  </si>
  <si>
    <t>TEC110012</t>
  </si>
  <si>
    <t>TEC100225</t>
  </si>
  <si>
    <t>TEC100230</t>
  </si>
  <si>
    <t>TEC100232</t>
  </si>
  <si>
    <t>TEC100234</t>
  </si>
  <si>
    <t>TEC100543</t>
  </si>
  <si>
    <t>TEC100613</t>
  </si>
  <si>
    <t>TEC100617</t>
  </si>
  <si>
    <t>TEC100618</t>
  </si>
  <si>
    <t>TEC100614</t>
  </si>
  <si>
    <t>TEC100615</t>
  </si>
  <si>
    <t>TEC110172</t>
  </si>
  <si>
    <t>TEC110083</t>
  </si>
  <si>
    <t>TEC110232</t>
  </si>
  <si>
    <t>TEC110004</t>
  </si>
  <si>
    <t>TEC110095</t>
  </si>
  <si>
    <t>TEC110094</t>
  </si>
  <si>
    <t>TEC110093</t>
  </si>
  <si>
    <t>TEC110101</t>
  </si>
  <si>
    <t>DELI02314E</t>
  </si>
  <si>
    <t>Inter Dril Asia Ltd</t>
  </si>
  <si>
    <t>B-57,</t>
  </si>
  <si>
    <t>Soami Nagar</t>
  </si>
  <si>
    <t>TEC100391</t>
  </si>
  <si>
    <t>TEC100655</t>
  </si>
  <si>
    <t>TEC100673</t>
  </si>
  <si>
    <t>Salasar Techno Engineering Pvt Ltd.</t>
  </si>
  <si>
    <t>TEC110173</t>
  </si>
  <si>
    <t>Lab India Instruments</t>
  </si>
  <si>
    <t>TEC080124</t>
  </si>
  <si>
    <t>TEC110237</t>
  </si>
  <si>
    <t>TEC100055</t>
  </si>
  <si>
    <t>Gharpure Engg. &amp; Construction (P) Ltd.</t>
  </si>
  <si>
    <t>TEC110121</t>
  </si>
  <si>
    <r>
      <rPr>
        <sz val="7"/>
        <rFont val="Times New Roman"/>
        <family val="18"/>
      </rPr>
      <t>ATMA RAM AUTO ENTERPRISES</t>
    </r>
  </si>
  <si>
    <r>
      <rPr>
        <sz val="7"/>
        <rFont val="Times New Roman"/>
        <family val="18"/>
      </rPr>
      <t>AGRA10154E</t>
    </r>
  </si>
  <si>
    <r>
      <rPr>
        <sz val="7"/>
        <rFont val="Times New Roman"/>
        <family val="18"/>
      </rPr>
      <t>LAXMI AUTO</t>
    </r>
  </si>
  <si>
    <r>
      <rPr>
        <sz val="7"/>
        <rFont val="Times New Roman"/>
        <family val="18"/>
      </rPr>
      <t>AGRL10275G</t>
    </r>
  </si>
  <si>
    <r>
      <rPr>
        <sz val="7"/>
        <rFont val="Times New Roman"/>
        <family val="18"/>
      </rPr>
      <t>VIKAS AUTO WHEELS</t>
    </r>
  </si>
  <si>
    <r>
      <rPr>
        <sz val="7"/>
        <rFont val="Times New Roman"/>
        <family val="18"/>
      </rPr>
      <t>AGRV10319B</t>
    </r>
  </si>
  <si>
    <r>
      <rPr>
        <sz val="7"/>
        <rFont val="Times New Roman"/>
        <family val="18"/>
      </rPr>
      <t>A.U. BHURAWALA</t>
    </r>
  </si>
  <si>
    <r>
      <rPr>
        <sz val="7"/>
        <rFont val="Times New Roman"/>
        <family val="18"/>
      </rPr>
      <t>AHMA04429F</t>
    </r>
  </si>
  <si>
    <r>
      <rPr>
        <sz val="7"/>
        <rFont val="Times New Roman"/>
        <family val="18"/>
      </rPr>
      <t>KALPANABEN KRUSHNAKANT GUPTA</t>
    </r>
  </si>
  <si>
    <r>
      <rPr>
        <sz val="7"/>
        <rFont val="Times New Roman"/>
        <family val="18"/>
      </rPr>
      <t>AHMK01872D</t>
    </r>
  </si>
  <si>
    <r>
      <rPr>
        <sz val="7"/>
        <rFont val="Times New Roman"/>
        <family val="18"/>
      </rPr>
      <t>PATEL AND COMPANY</t>
    </r>
  </si>
  <si>
    <r>
      <rPr>
        <sz val="7"/>
        <rFont val="Times New Roman"/>
        <family val="18"/>
      </rPr>
      <t>AHMP03399E</t>
    </r>
  </si>
  <si>
    <r>
      <rPr>
        <sz val="7"/>
        <rFont val="Times New Roman"/>
        <family val="18"/>
      </rPr>
      <t>UMA SHANKER AGRAWAL</t>
    </r>
  </si>
  <si>
    <r>
      <rPr>
        <sz val="7"/>
        <rFont val="Times New Roman"/>
        <family val="18"/>
      </rPr>
      <t>ALDU01115C</t>
    </r>
  </si>
  <si>
    <r>
      <rPr>
        <sz val="7"/>
        <rFont val="Times New Roman"/>
        <family val="18"/>
      </rPr>
      <t>J AND K AUTOMOBILES PRIVATE LIMITED</t>
    </r>
  </si>
  <si>
    <r>
      <rPr>
        <sz val="7"/>
        <rFont val="Times New Roman"/>
        <family val="18"/>
      </rPr>
      <t>AMRJ10849G</t>
    </r>
  </si>
  <si>
    <r>
      <rPr>
        <sz val="7"/>
        <rFont val="Times New Roman"/>
        <family val="18"/>
      </rPr>
      <t>SURYA MOTORS</t>
    </r>
  </si>
  <si>
    <r>
      <rPr>
        <sz val="7"/>
        <rFont val="Times New Roman"/>
        <family val="18"/>
      </rPr>
      <t>AMRS12876D</t>
    </r>
  </si>
  <si>
    <r>
      <rPr>
        <sz val="7"/>
        <rFont val="Times New Roman"/>
        <family val="18"/>
      </rPr>
      <t>SURYA AUTOMOBILES P LTD</t>
    </r>
  </si>
  <si>
    <r>
      <rPr>
        <sz val="7"/>
        <rFont val="Times New Roman"/>
        <family val="18"/>
      </rPr>
      <t>AMRS12877E</t>
    </r>
  </si>
  <si>
    <r>
      <rPr>
        <sz val="7"/>
        <rFont val="Times New Roman"/>
        <family val="18"/>
      </rPr>
      <t>CHANNABASAPPA GONCHIGAR MALLIKARJUNASWAMY</t>
    </r>
  </si>
  <si>
    <r>
      <rPr>
        <sz val="7"/>
        <rFont val="Times New Roman"/>
        <family val="18"/>
      </rPr>
      <t>BLRC03869F</t>
    </r>
  </si>
  <si>
    <r>
      <rPr>
        <sz val="7"/>
        <rFont val="Times New Roman"/>
        <family val="18"/>
      </rPr>
      <t>DYUTHI MOTORS PRIVATE LIMITED</t>
    </r>
  </si>
  <si>
    <r>
      <rPr>
        <sz val="7"/>
        <rFont val="Times New Roman"/>
        <family val="18"/>
      </rPr>
      <t>BLRD03095B</t>
    </r>
  </si>
  <si>
    <r>
      <rPr>
        <sz val="7"/>
        <rFont val="Times New Roman"/>
        <family val="18"/>
      </rPr>
      <t>DAMODAR SHRIKRISHNA THAKUR</t>
    </r>
  </si>
  <si>
    <r>
      <rPr>
        <sz val="7"/>
        <rFont val="Times New Roman"/>
        <family val="18"/>
      </rPr>
      <t>BLRD04699C</t>
    </r>
  </si>
  <si>
    <r>
      <rPr>
        <sz val="7"/>
        <rFont val="Times New Roman"/>
        <family val="18"/>
      </rPr>
      <t>SHRI BALAJI MOTORS</t>
    </r>
  </si>
  <si>
    <r>
      <rPr>
        <sz val="7"/>
        <rFont val="Times New Roman"/>
        <family val="18"/>
      </rPr>
      <t>BLRS26359E</t>
    </r>
  </si>
  <si>
    <r>
      <rPr>
        <sz val="7"/>
        <rFont val="Times New Roman"/>
        <family val="18"/>
      </rPr>
      <t>TRIBHUVAN MOTORS</t>
    </r>
  </si>
  <si>
    <r>
      <rPr>
        <sz val="7"/>
        <rFont val="Times New Roman"/>
        <family val="18"/>
      </rPr>
      <t>BLRT02361C</t>
    </r>
  </si>
  <si>
    <r>
      <rPr>
        <sz val="7"/>
        <rFont val="Times New Roman"/>
        <family val="18"/>
      </rPr>
      <t>ARUN KUMAR YADAV</t>
    </r>
  </si>
  <si>
    <r>
      <rPr>
        <sz val="7"/>
        <rFont val="Times New Roman"/>
        <family val="18"/>
      </rPr>
      <t>BPLA01210G</t>
    </r>
  </si>
  <si>
    <r>
      <rPr>
        <sz val="7"/>
        <rFont val="Times New Roman"/>
        <family val="18"/>
      </rPr>
      <t>JAI MOTORS</t>
    </r>
  </si>
  <si>
    <r>
      <rPr>
        <sz val="7"/>
        <rFont val="Times New Roman"/>
        <family val="18"/>
      </rPr>
      <t>BPLJ00771B</t>
    </r>
  </si>
  <si>
    <r>
      <rPr>
        <sz val="7"/>
        <rFont val="Times New Roman"/>
        <family val="18"/>
      </rPr>
      <t>M/S GAGAN MOTORS</t>
    </r>
  </si>
  <si>
    <r>
      <rPr>
        <sz val="7"/>
        <rFont val="Times New Roman"/>
        <family val="18"/>
      </rPr>
      <t>BPLM05094F</t>
    </r>
  </si>
  <si>
    <r>
      <rPr>
        <sz val="7"/>
        <rFont val="Times New Roman"/>
        <family val="18"/>
      </rPr>
      <t>PATWA ABHIKARAN PVT LTD</t>
    </r>
  </si>
  <si>
    <r>
      <rPr>
        <sz val="7"/>
        <rFont val="Times New Roman"/>
        <family val="18"/>
      </rPr>
      <t>BPLP00624B</t>
    </r>
  </si>
  <si>
    <r>
      <rPr>
        <sz val="7"/>
        <rFont val="Times New Roman"/>
        <family val="18"/>
      </rPr>
      <t>RAM DARSHAN MOTORS</t>
    </r>
  </si>
  <si>
    <r>
      <rPr>
        <sz val="7"/>
        <rFont val="Times New Roman"/>
        <family val="18"/>
      </rPr>
      <t>BPLR01746D</t>
    </r>
  </si>
  <si>
    <r>
      <rPr>
        <sz val="7"/>
        <rFont val="Times New Roman"/>
        <family val="18"/>
      </rPr>
      <t>SAI MOTORS</t>
    </r>
  </si>
  <si>
    <r>
      <rPr>
        <sz val="7"/>
        <rFont val="Times New Roman"/>
        <family val="18"/>
      </rPr>
      <t>BPLS08889G</t>
    </r>
  </si>
  <si>
    <r>
      <rPr>
        <sz val="7"/>
        <rFont val="Times New Roman"/>
        <family val="18"/>
      </rPr>
      <t>SURINDER SINGH KHURANA</t>
    </r>
  </si>
  <si>
    <r>
      <rPr>
        <sz val="7"/>
        <rFont val="Times New Roman"/>
        <family val="18"/>
      </rPr>
      <t>BPLS13230A</t>
    </r>
  </si>
  <si>
    <r>
      <rPr>
        <sz val="7"/>
        <rFont val="Times New Roman"/>
        <family val="18"/>
      </rPr>
      <t>UTTAM MOTORS</t>
    </r>
  </si>
  <si>
    <r>
      <rPr>
        <sz val="7"/>
        <rFont val="Times New Roman"/>
        <family val="18"/>
      </rPr>
      <t>BPLU00649F</t>
    </r>
  </si>
  <si>
    <r>
      <rPr>
        <sz val="7"/>
        <rFont val="Times New Roman"/>
        <family val="18"/>
      </rPr>
      <t>VISHAL JOHRI</t>
    </r>
  </si>
  <si>
    <r>
      <rPr>
        <sz val="7"/>
        <rFont val="Times New Roman"/>
        <family val="18"/>
      </rPr>
      <t>BPLV00589B</t>
    </r>
  </si>
  <si>
    <r>
      <rPr>
        <sz val="7"/>
        <rFont val="Times New Roman"/>
        <family val="18"/>
      </rPr>
      <t>VINAY SHARMA</t>
    </r>
  </si>
  <si>
    <r>
      <rPr>
        <sz val="7"/>
        <rFont val="Times New Roman"/>
        <family val="18"/>
      </rPr>
      <t>BPLV01791G</t>
    </r>
  </si>
  <si>
    <r>
      <rPr>
        <sz val="7"/>
        <rFont val="Times New Roman"/>
        <family val="18"/>
      </rPr>
      <t>BALAJI MOTORS</t>
    </r>
  </si>
  <si>
    <r>
      <rPr>
        <sz val="7"/>
        <rFont val="Times New Roman"/>
        <family val="18"/>
      </rPr>
      <t>CALB10380G</t>
    </r>
  </si>
  <si>
    <t>Transaction Date</t>
  </si>
  <si>
    <t>Status of Booking*</t>
  </si>
  <si>
    <t>Date of Booking</t>
  </si>
  <si>
    <t>Name of Deductor</t>
  </si>
  <si>
    <t>Sr. No.</t>
  </si>
  <si>
    <r>
      <rPr>
        <b/>
        <sz val="11"/>
        <color rgb="FFFFFFFF"/>
        <rFont val="Calibri"/>
        <family val="2"/>
        <scheme val="minor"/>
      </rPr>
      <t>TAN of Deductor</t>
    </r>
  </si>
  <si>
    <r>
      <rPr>
        <b/>
        <sz val="11"/>
        <color rgb="FFFFFFFF"/>
        <rFont val="Calibri"/>
        <family val="2"/>
        <scheme val="minor"/>
      </rPr>
      <t>Total Amount Paid / Credited</t>
    </r>
  </si>
  <si>
    <r>
      <rPr>
        <b/>
        <sz val="11"/>
        <color rgb="FFFFFFFF"/>
        <rFont val="Calibri"/>
        <family val="2"/>
        <scheme val="minor"/>
      </rPr>
      <t>Total Tax Deducted#</t>
    </r>
  </si>
  <si>
    <r>
      <rPr>
        <b/>
        <sz val="11"/>
        <color rgb="FFFFFFFF"/>
        <rFont val="Calibri"/>
        <family val="2"/>
        <scheme val="minor"/>
      </rPr>
      <t>Total TDS Deposited</t>
    </r>
  </si>
  <si>
    <t>AGRA10154E</t>
  </si>
  <si>
    <t>AGRL10275G</t>
  </si>
  <si>
    <t>AGRV10319B</t>
  </si>
  <si>
    <t>AHMA04429F</t>
  </si>
  <si>
    <t>AHMK01872D</t>
  </si>
  <si>
    <t>AHMP03399E</t>
  </si>
  <si>
    <t>ALDU01115C</t>
  </si>
  <si>
    <t>AMRB10091E</t>
  </si>
  <si>
    <t>AMRJ10849G</t>
  </si>
  <si>
    <t>AMRS12876D</t>
  </si>
  <si>
    <t>AMRS12877E</t>
  </si>
  <si>
    <t>BLRA02331A</t>
  </si>
  <si>
    <t>BLRC03869F</t>
  </si>
  <si>
    <t>BLRD03095B</t>
  </si>
  <si>
    <t>BLRD04699C</t>
  </si>
  <si>
    <t>BLRS26359E</t>
  </si>
  <si>
    <t>BLRT02361C</t>
  </si>
  <si>
    <t>BPLA01210G</t>
  </si>
  <si>
    <t>BPLJ00771B</t>
  </si>
  <si>
    <t>BPLK00068F</t>
  </si>
  <si>
    <t>BPLM05094F</t>
  </si>
  <si>
    <t>BPLP00624B</t>
  </si>
  <si>
    <t>BPLR01746D</t>
  </si>
  <si>
    <t>BPLS08889G</t>
  </si>
  <si>
    <t>BPLS13230A</t>
  </si>
  <si>
    <t>BPLU00649F</t>
  </si>
  <si>
    <t>BPLV00589B</t>
  </si>
  <si>
    <t>BPLV01791G</t>
  </si>
  <si>
    <t>CALB10380G</t>
  </si>
  <si>
    <t>ATMA RAM AUTO ENTERPRISES</t>
  </si>
  <si>
    <t>VIKAS AUTO WHEELS</t>
  </si>
  <si>
    <t>A.U. BHURAWALA</t>
  </si>
  <si>
    <t>KALPANABEN KRUSHNAKANT GUPTA</t>
  </si>
  <si>
    <t>PATEL AND COMPANY</t>
  </si>
  <si>
    <t>UMA SHANKER AGRAWAL</t>
  </si>
  <si>
    <t>B.M.ENTERPRISES</t>
  </si>
  <si>
    <t>J AND K AUTOMOBILES PRIVATE LIMITED</t>
  </si>
  <si>
    <t>SURYA AUTOMOBILES P LTD</t>
  </si>
  <si>
    <t>ANNAPOORNA MOTORS M/S,</t>
  </si>
  <si>
    <t>CHANNABASAPPA GONCHIGAR MALLIKARJUNASWAMY</t>
  </si>
  <si>
    <t>DYUTHI MOTORS PRIVATE LIMITED</t>
  </si>
  <si>
    <t>DAMODAR SHRIKRISHNA THAKUR</t>
  </si>
  <si>
    <t>SHRI BALAJI MOTORS</t>
  </si>
  <si>
    <t>TRIBHUVAN MOTORS</t>
  </si>
  <si>
    <t>ARUN KUMAR YADAV</t>
  </si>
  <si>
    <t>JAI MOTORS</t>
  </si>
  <si>
    <t>KSHIPRA &amp; CO. PRIVATE LIMITED</t>
  </si>
  <si>
    <t>M/S GAGAN MOTORS</t>
  </si>
  <si>
    <t>RAM DARSHAN MOTORS</t>
  </si>
  <si>
    <t>SURINDER SINGH KHURANA</t>
  </si>
  <si>
    <t>UTTAM MOTORS</t>
  </si>
  <si>
    <t>VISHAL JOHRI</t>
  </si>
  <si>
    <t>VINAY SHARMA</t>
  </si>
  <si>
    <t>BALAJI MOTORS</t>
  </si>
  <si>
    <t>Punjab</t>
  </si>
  <si>
    <t>Karnataka</t>
  </si>
  <si>
    <t>Qtr</t>
  </si>
  <si>
    <t>Rating</t>
  </si>
  <si>
    <t>A</t>
  </si>
  <si>
    <t>B</t>
  </si>
  <si>
    <t>C</t>
  </si>
  <si>
    <t>D</t>
  </si>
  <si>
    <t>Kerala</t>
  </si>
  <si>
    <t>Jammu</t>
  </si>
  <si>
    <t>Madhya Pradesh</t>
  </si>
  <si>
    <t>Gujarat</t>
  </si>
  <si>
    <t>Rajasthan</t>
  </si>
  <si>
    <t>State/Union Territory name</t>
  </si>
  <si>
    <t>Haryana - Normal</t>
  </si>
  <si>
    <t>Tamil Nadu</t>
  </si>
  <si>
    <t>Uttar Pradesh</t>
  </si>
  <si>
    <t>West Bengal</t>
  </si>
  <si>
    <t>Haryana - SEZ</t>
  </si>
  <si>
    <t>April</t>
  </si>
  <si>
    <t>August</t>
  </si>
  <si>
    <t>September</t>
  </si>
  <si>
    <t>October</t>
  </si>
  <si>
    <t>November</t>
  </si>
  <si>
    <t>December</t>
  </si>
  <si>
    <t>January</t>
  </si>
  <si>
    <t>February</t>
  </si>
  <si>
    <t>March</t>
  </si>
  <si>
    <t>Compare Data</t>
  </si>
  <si>
    <t>2018-19</t>
  </si>
  <si>
    <t>2019-20</t>
  </si>
  <si>
    <t>GST Paid</t>
  </si>
  <si>
    <t>Very Effective Tool to Compare Data by way of Sparkline Charts. You can see if as compare to last yr its increasing or decreasing. You can find audit points as well if its desreasing as compare to last year</t>
  </si>
  <si>
    <t>Sales</t>
  </si>
  <si>
    <t xml:space="preserve">             ajay kumar</t>
  </si>
  <si>
    <t xml:space="preserve">             ajay  kumar</t>
  </si>
  <si>
    <t>Amit</t>
  </si>
  <si>
    <t>Code</t>
  </si>
  <si>
    <t>Party Name</t>
  </si>
  <si>
    <t>Location</t>
  </si>
  <si>
    <t>Invoice No</t>
  </si>
  <si>
    <t xml:space="preserve">Gross </t>
  </si>
  <si>
    <t>DAKM00301</t>
  </si>
  <si>
    <t>DALC00401</t>
  </si>
  <si>
    <t>DBAN01201</t>
  </si>
  <si>
    <t>DBAS01201</t>
  </si>
  <si>
    <t>SALE-10-00513</t>
  </si>
  <si>
    <t>DBHU00201</t>
  </si>
  <si>
    <t>DBPL00101</t>
  </si>
  <si>
    <t>DCAN00501</t>
  </si>
  <si>
    <t>DCEN00503</t>
  </si>
  <si>
    <t>DCOM00201</t>
  </si>
  <si>
    <t>71sc/gjr/0021</t>
  </si>
  <si>
    <t>DESS00201</t>
  </si>
  <si>
    <t>DHIM01501</t>
  </si>
  <si>
    <t>DIDB00201</t>
  </si>
  <si>
    <t>Q110000150</t>
  </si>
  <si>
    <t>DISP00101</t>
  </si>
  <si>
    <t>71sc/gjr/0212</t>
  </si>
  <si>
    <t>DJAI02401</t>
  </si>
  <si>
    <t>Q090001220</t>
  </si>
  <si>
    <t>DKAN00601</t>
  </si>
  <si>
    <t>DKEN00101</t>
  </si>
  <si>
    <t>DKRI00201</t>
  </si>
  <si>
    <t>DMPS00101</t>
  </si>
  <si>
    <t>Kochi</t>
  </si>
  <si>
    <t>BRV-09-00601</t>
  </si>
  <si>
    <t>DNAT03301</t>
  </si>
  <si>
    <t>DNII00301</t>
  </si>
  <si>
    <t>C 401</t>
  </si>
  <si>
    <t>DPOW01001</t>
  </si>
  <si>
    <t>DREA00201</t>
  </si>
  <si>
    <t>Bangalore</t>
  </si>
  <si>
    <t>Q110000520</t>
  </si>
  <si>
    <t>DREP00201</t>
  </si>
  <si>
    <t>DSHR09101</t>
  </si>
  <si>
    <t>Kolkata</t>
  </si>
  <si>
    <t>BRV-10-00445</t>
  </si>
  <si>
    <t>DSOU01801</t>
  </si>
  <si>
    <t>Q070000610</t>
  </si>
  <si>
    <t>DSWA03801</t>
  </si>
  <si>
    <t>DSYM00201</t>
  </si>
  <si>
    <t>Q090000854</t>
  </si>
  <si>
    <t>DTAP00301</t>
  </si>
  <si>
    <t>BRV-09-01117</t>
  </si>
  <si>
    <t>DTAT01901</t>
  </si>
  <si>
    <t>BRV-09-00422</t>
  </si>
  <si>
    <t>DTRA01103</t>
  </si>
  <si>
    <t>DTRA01105</t>
  </si>
  <si>
    <t>Q090001452</t>
  </si>
  <si>
    <t>DTRA01106</t>
  </si>
  <si>
    <t>TRAINING PROGRAM MUMBAI</t>
  </si>
  <si>
    <t>C 546288</t>
  </si>
  <si>
    <t>71sc/gjr/0210</t>
  </si>
  <si>
    <t>Q090001052</t>
  </si>
  <si>
    <t>DUCA00101</t>
  </si>
  <si>
    <t>DUCA00301</t>
  </si>
  <si>
    <t>DMAE00401</t>
  </si>
  <si>
    <t>BRV-10-00221</t>
  </si>
  <si>
    <t>DSIR00201</t>
  </si>
  <si>
    <t>C 108102</t>
  </si>
  <si>
    <t>DDEL00701</t>
  </si>
  <si>
    <t>GJR-10-0138</t>
  </si>
  <si>
    <t>DPAR04101</t>
  </si>
  <si>
    <t>Chq-329293</t>
  </si>
  <si>
    <t>Ageing</t>
  </si>
  <si>
    <t>Op_Bal 20019</t>
  </si>
  <si>
    <t>Comment</t>
  </si>
  <si>
    <t>South</t>
  </si>
  <si>
    <t>East</t>
  </si>
  <si>
    <t>West</t>
  </si>
  <si>
    <t>North</t>
  </si>
  <si>
    <t>More than 365 Days</t>
  </si>
  <si>
    <t>Less than 365 Days</t>
  </si>
  <si>
    <t>TATA Limited</t>
  </si>
  <si>
    <t>Airtel</t>
  </si>
  <si>
    <t>OYO</t>
  </si>
  <si>
    <t>Region</t>
  </si>
  <si>
    <t>&lt;10000</t>
  </si>
  <si>
    <t>End of Month</t>
  </si>
  <si>
    <t>Costing</t>
  </si>
  <si>
    <t>CA Deepak Gupta
Nehru Place 
Delhi</t>
  </si>
  <si>
    <t>Reliance</t>
  </si>
  <si>
    <t>REA00201</t>
  </si>
  <si>
    <t>AKM00301</t>
  </si>
  <si>
    <t>BAN01201</t>
  </si>
  <si>
    <t>ISP00101</t>
  </si>
  <si>
    <t>KEN00101</t>
  </si>
  <si>
    <t>SOU01801</t>
  </si>
  <si>
    <t>UCA00101</t>
  </si>
  <si>
    <t>UCA00301</t>
  </si>
  <si>
    <t>ALC00401</t>
  </si>
  <si>
    <t>BPL00101</t>
  </si>
  <si>
    <t>CAN00501</t>
  </si>
  <si>
    <t>CEN00503</t>
  </si>
  <si>
    <t>COM00201</t>
  </si>
  <si>
    <t>ESS00201</t>
  </si>
  <si>
    <t>HIM01501</t>
  </si>
  <si>
    <t>JAI02401</t>
  </si>
  <si>
    <t>KRI00201</t>
  </si>
  <si>
    <t>NII00301</t>
  </si>
  <si>
    <t>SWA03801</t>
  </si>
  <si>
    <t>TRA01103</t>
  </si>
  <si>
    <t>SIR00201</t>
  </si>
  <si>
    <t>DEL00701</t>
  </si>
  <si>
    <t>NAT03301</t>
  </si>
  <si>
    <t>SYM00201</t>
  </si>
  <si>
    <t>TAP00301</t>
  </si>
  <si>
    <t>PAR04101</t>
  </si>
  <si>
    <t>MPS00101</t>
  </si>
  <si>
    <t>SHR09101</t>
  </si>
  <si>
    <t>TRA01105</t>
  </si>
  <si>
    <t>MAE00401</t>
  </si>
  <si>
    <t>BAS01201</t>
  </si>
  <si>
    <t>BHU00201</t>
  </si>
  <si>
    <t>IDB00201</t>
  </si>
  <si>
    <t>KAN00601</t>
  </si>
  <si>
    <t>POW01001</t>
  </si>
  <si>
    <t>REP00201</t>
  </si>
  <si>
    <t>TAT01901</t>
  </si>
  <si>
    <t>TRA01106</t>
  </si>
  <si>
    <t>USE OF LEN</t>
  </si>
  <si>
    <t>USE OF LEFT</t>
  </si>
  <si>
    <t>USE OF RIGHT</t>
  </si>
  <si>
    <t>AAAC</t>
  </si>
  <si>
    <t>AADC</t>
  </si>
  <si>
    <t>AACC</t>
  </si>
  <si>
    <t>AABC</t>
  </si>
  <si>
    <t>AAIC</t>
  </si>
  <si>
    <t>AHYP</t>
  </si>
  <si>
    <t>AATP</t>
  </si>
  <si>
    <t>AHIP</t>
  </si>
  <si>
    <t>AFQP</t>
  </si>
  <si>
    <t>AABF</t>
  </si>
  <si>
    <t>ALGP</t>
  </si>
  <si>
    <t>AGLP</t>
  </si>
  <si>
    <t>BMSP</t>
  </si>
  <si>
    <t>AHBP</t>
  </si>
  <si>
    <t>AABP</t>
  </si>
  <si>
    <t>APPP</t>
  </si>
  <si>
    <t>AAGF</t>
  </si>
  <si>
    <t>AADF</t>
  </si>
  <si>
    <t>AGWP</t>
  </si>
  <si>
    <t>AHMP</t>
  </si>
  <si>
    <t>AAHP</t>
  </si>
  <si>
    <t>AAWP</t>
  </si>
  <si>
    <t>AAFP</t>
  </si>
  <si>
    <t>AAFC</t>
  </si>
  <si>
    <t>AAGC</t>
  </si>
  <si>
    <t>AAHC</t>
  </si>
  <si>
    <t>AAEC</t>
  </si>
  <si>
    <t>AAJC</t>
  </si>
  <si>
    <t>AAKP</t>
  </si>
  <si>
    <t>AAAF</t>
  </si>
  <si>
    <t>AAKF</t>
  </si>
  <si>
    <t>AAQF</t>
  </si>
  <si>
    <t>AJSP</t>
  </si>
  <si>
    <t>AERP</t>
  </si>
  <si>
    <t>AAEF</t>
  </si>
  <si>
    <t>ABAF</t>
  </si>
  <si>
    <t>AAXF</t>
  </si>
  <si>
    <t>ACPP</t>
  </si>
  <si>
    <t>AAFF</t>
  </si>
  <si>
    <t>AACF</t>
  </si>
  <si>
    <t>AARP</t>
  </si>
  <si>
    <t>AJDP</t>
  </si>
  <si>
    <t>ACEP</t>
  </si>
  <si>
    <t>ACMP</t>
  </si>
  <si>
    <t>ALNP</t>
  </si>
  <si>
    <t>AAVP</t>
  </si>
  <si>
    <t>AAHF</t>
  </si>
  <si>
    <t>ABIP</t>
  </si>
  <si>
    <t>AAYP</t>
  </si>
  <si>
    <t>AANF</t>
  </si>
  <si>
    <t>AAYF</t>
  </si>
  <si>
    <t>ABLP</t>
  </si>
  <si>
    <t>AJIP</t>
  </si>
  <si>
    <t>ACNP</t>
  </si>
  <si>
    <t>AALF</t>
  </si>
  <si>
    <t>ABEP</t>
  </si>
  <si>
    <t>ACRP</t>
  </si>
  <si>
    <t>ACLP</t>
  </si>
  <si>
    <t>AAMF</t>
  </si>
  <si>
    <t>AANP</t>
  </si>
  <si>
    <t>AJPL</t>
  </si>
  <si>
    <t>ALKP</t>
  </si>
  <si>
    <t>AAJF</t>
  </si>
  <si>
    <t>AAVF</t>
  </si>
  <si>
    <t>AABH</t>
  </si>
  <si>
    <t>ABRP</t>
  </si>
  <si>
    <t>ABLF</t>
  </si>
  <si>
    <t>AASF</t>
  </si>
  <si>
    <t>AGRP</t>
  </si>
  <si>
    <t>AAQP</t>
  </si>
  <si>
    <t>AADP</t>
  </si>
  <si>
    <t>AOYP</t>
  </si>
  <si>
    <t>AARF</t>
  </si>
  <si>
    <t>AKEP</t>
  </si>
  <si>
    <t>ALTP</t>
  </si>
  <si>
    <t>AIXP</t>
  </si>
  <si>
    <t>AKRP</t>
  </si>
  <si>
    <t>ACVP</t>
  </si>
  <si>
    <t>ADBP</t>
  </si>
  <si>
    <t>AAAH</t>
  </si>
  <si>
    <t>AGKP</t>
  </si>
  <si>
    <t>AGUP</t>
  </si>
  <si>
    <t>ANJP</t>
  </si>
  <si>
    <t>ACZP</t>
  </si>
  <si>
    <t>ALPP</t>
  </si>
  <si>
    <t>ACSP</t>
  </si>
  <si>
    <t>AEQP</t>
  </si>
  <si>
    <t>ABUP</t>
  </si>
  <si>
    <t>AACP</t>
  </si>
  <si>
    <t>AAPF</t>
  </si>
  <si>
    <t>ANHP</t>
  </si>
  <si>
    <t>ADQP</t>
  </si>
  <si>
    <t>AATF</t>
  </si>
  <si>
    <t>AAIF</t>
  </si>
  <si>
    <t>AGYP</t>
  </si>
  <si>
    <t>ABGF</t>
  </si>
  <si>
    <t>AFYP</t>
  </si>
  <si>
    <t>AFOP</t>
  </si>
  <si>
    <t>AXMP</t>
  </si>
  <si>
    <t>AAJH</t>
  </si>
  <si>
    <t>ABJF</t>
  </si>
  <si>
    <t>ABGP</t>
  </si>
  <si>
    <t>AAMP</t>
  </si>
  <si>
    <t>AHCP</t>
  </si>
  <si>
    <t>AAAA</t>
  </si>
  <si>
    <t>ABBF</t>
  </si>
  <si>
    <t>AEZP</t>
  </si>
  <si>
    <t>ABXP</t>
  </si>
  <si>
    <t>AVXP</t>
  </si>
  <si>
    <t>ABEF</t>
  </si>
  <si>
    <t>ABUF</t>
  </si>
  <si>
    <t>ASBP</t>
  </si>
  <si>
    <t>AECP</t>
  </si>
  <si>
    <t>ABWF</t>
  </si>
  <si>
    <t>ALYP</t>
  </si>
  <si>
    <t>AZJP</t>
  </si>
  <si>
    <t>ASSP</t>
  </si>
  <si>
    <t>ACAF</t>
  </si>
  <si>
    <t>AAJP</t>
  </si>
  <si>
    <t>AAUF</t>
  </si>
  <si>
    <t>ABNF</t>
  </si>
  <si>
    <t>AAWF</t>
  </si>
  <si>
    <t>AAOF</t>
  </si>
  <si>
    <t>AANC</t>
  </si>
  <si>
    <t>AALC</t>
  </si>
  <si>
    <t>ADXP</t>
  </si>
  <si>
    <t>AAAP</t>
  </si>
  <si>
    <t>AEHP</t>
  </si>
  <si>
    <t>ACEF</t>
  </si>
  <si>
    <t>AAKC</t>
  </si>
  <si>
    <t>AAEP</t>
  </si>
  <si>
    <t>AARC</t>
  </si>
  <si>
    <t>ADZP</t>
  </si>
  <si>
    <t>ACGP</t>
  </si>
  <si>
    <t>AEUP</t>
  </si>
  <si>
    <t>AUUP</t>
  </si>
  <si>
    <t>ADMP</t>
  </si>
  <si>
    <t>BJBP</t>
  </si>
  <si>
    <t>AEKP</t>
  </si>
  <si>
    <t>AMFP</t>
  </si>
  <si>
    <t>ACWP</t>
  </si>
  <si>
    <t>ACJP</t>
  </si>
  <si>
    <t>AJJP</t>
  </si>
  <si>
    <t>ANGP</t>
  </si>
  <si>
    <t>ABHP</t>
  </si>
  <si>
    <t>ACFF</t>
  </si>
  <si>
    <t>AMRP</t>
  </si>
  <si>
    <t>AGDP</t>
  </si>
  <si>
    <t>AIEP</t>
  </si>
  <si>
    <t>AHLP</t>
  </si>
  <si>
    <t>AZBP</t>
  </si>
  <si>
    <t>P</t>
  </si>
  <si>
    <t>F</t>
  </si>
  <si>
    <t>L</t>
  </si>
  <si>
    <t>H</t>
  </si>
  <si>
    <t>USE OF FLASH FILL</t>
  </si>
  <si>
    <t>Tata</t>
  </si>
  <si>
    <t>Amazom</t>
  </si>
  <si>
    <t>Flipkart</t>
  </si>
  <si>
    <t>Jio</t>
  </si>
  <si>
    <t>Ericsson</t>
  </si>
  <si>
    <t>Hero</t>
  </si>
  <si>
    <t>Nokia</t>
  </si>
  <si>
    <t>Panasonic</t>
  </si>
  <si>
    <t>We Work</t>
  </si>
  <si>
    <t>TDD Deducted in Q1</t>
  </si>
  <si>
    <t>TDD Deducted in Q2</t>
  </si>
  <si>
    <t>L&amp;T</t>
  </si>
  <si>
    <t>TDD Deducted in Q3</t>
  </si>
  <si>
    <t>Amazon</t>
  </si>
  <si>
    <t>Motorolla</t>
  </si>
  <si>
    <t>HDFC</t>
  </si>
  <si>
    <t>TDD Deducted in Q4</t>
  </si>
  <si>
    <t>Consolidate from Dirrerent sheets can also be done. Eg.</t>
  </si>
  <si>
    <t>94C</t>
  </si>
  <si>
    <t>4IB</t>
  </si>
  <si>
    <t>94H</t>
  </si>
  <si>
    <t>94J</t>
  </si>
  <si>
    <t>94A</t>
  </si>
  <si>
    <t>194C; Payment of contractors and sub-contractors-94C</t>
  </si>
  <si>
    <t>1/2/2014</t>
  </si>
  <si>
    <t>1/7/2014</t>
  </si>
  <si>
    <t>1/11/2014</t>
  </si>
  <si>
    <t>1/22/2014</t>
  </si>
  <si>
    <t>1/28/2014</t>
  </si>
  <si>
    <t>1/31/2014</t>
  </si>
  <si>
    <t>1/6/2014</t>
  </si>
  <si>
    <t>1/23/2014</t>
  </si>
  <si>
    <t>1/29/2014</t>
  </si>
  <si>
    <t>1/9/2014</t>
  </si>
  <si>
    <t>1/13/2014</t>
  </si>
  <si>
    <t>1/15/2014</t>
  </si>
  <si>
    <t>1/20/2014</t>
  </si>
  <si>
    <t>1/27/2014</t>
  </si>
  <si>
    <t>1/30/2014</t>
  </si>
  <si>
    <t>1/4/2014</t>
  </si>
  <si>
    <t>1/16/2014</t>
  </si>
  <si>
    <t>2/28/2014</t>
  </si>
  <si>
    <t>2/3/2014</t>
  </si>
  <si>
    <t>2/6/2014</t>
  </si>
  <si>
    <t>2/14/2014</t>
  </si>
  <si>
    <t>2/18/2014</t>
  </si>
  <si>
    <t>2/20/2014</t>
  </si>
  <si>
    <t>2/5/2014</t>
  </si>
  <si>
    <t>2/11/2014</t>
  </si>
  <si>
    <t>2/12/2014</t>
  </si>
  <si>
    <t>2/13/2014</t>
  </si>
  <si>
    <t>2/19/2014</t>
  </si>
  <si>
    <t>3/4/2014</t>
  </si>
  <si>
    <t>3/31/2014</t>
  </si>
  <si>
    <t>3/5/2014</t>
  </si>
  <si>
    <t>3/13/2014</t>
  </si>
  <si>
    <t>3/19/2014</t>
  </si>
  <si>
    <t>3/20/2014</t>
  </si>
  <si>
    <t>3/21/2014</t>
  </si>
  <si>
    <t>3/24/2014</t>
  </si>
  <si>
    <t>3/26/2014</t>
  </si>
  <si>
    <t>3/27/2014</t>
  </si>
  <si>
    <t>3/28/2014</t>
  </si>
  <si>
    <t>3/1/2014</t>
  </si>
  <si>
    <t>3/3/2014</t>
  </si>
  <si>
    <t>3/7/2014</t>
  </si>
  <si>
    <t>3/11/2014</t>
  </si>
  <si>
    <t>3/14/2014</t>
  </si>
  <si>
    <t>3/15/2014</t>
  </si>
  <si>
    <t>3/18/2014</t>
  </si>
  <si>
    <t>3/6/2014</t>
  </si>
  <si>
    <t>3/10/2014</t>
  </si>
  <si>
    <t>7/31/2013</t>
  </si>
  <si>
    <t>3/25/2014</t>
  </si>
  <si>
    <t>Duplicate</t>
  </si>
  <si>
    <t>Refer Separate Excel File</t>
  </si>
  <si>
    <t>Correct Value of 3 months Given below</t>
  </si>
  <si>
    <t>Transpose</t>
  </si>
  <si>
    <t>Fill Blank</t>
  </si>
  <si>
    <t>Insert Date Ctrl+;</t>
  </si>
  <si>
    <t>Insert Time Ctrl+shift+;</t>
  </si>
  <si>
    <t>Akshay</t>
  </si>
  <si>
    <t>Bombay</t>
  </si>
  <si>
    <t>Kanpur</t>
  </si>
  <si>
    <t>Madras</t>
  </si>
  <si>
    <t>Find and Replace with Format Search Option</t>
  </si>
  <si>
    <t>Sr. No</t>
  </si>
  <si>
    <t>Gender</t>
  </si>
  <si>
    <t>Age</t>
  </si>
  <si>
    <t>Interest</t>
  </si>
  <si>
    <t>Ram</t>
  </si>
  <si>
    <t>Shyam</t>
  </si>
  <si>
    <t>Suresh</t>
  </si>
  <si>
    <t>Ankit</t>
  </si>
  <si>
    <t>Amrish</t>
  </si>
  <si>
    <t>Kavita</t>
  </si>
  <si>
    <t>Avdesh</t>
  </si>
  <si>
    <t>Shruti</t>
  </si>
  <si>
    <t>Sita</t>
  </si>
  <si>
    <t>Anurag</t>
  </si>
  <si>
    <t>Yogesh</t>
  </si>
  <si>
    <t>Rakesh</t>
  </si>
  <si>
    <t>Vartika</t>
  </si>
  <si>
    <t>Vandana</t>
  </si>
  <si>
    <t>Dipti</t>
  </si>
  <si>
    <t>Swadesh</t>
  </si>
  <si>
    <t>Male</t>
  </si>
  <si>
    <t>Female</t>
  </si>
  <si>
    <t>Cricket</t>
  </si>
  <si>
    <t>Dance</t>
  </si>
  <si>
    <t>Music</t>
  </si>
  <si>
    <t>Address</t>
  </si>
  <si>
    <t>USE of round formula</t>
  </si>
  <si>
    <t>Round</t>
  </si>
  <si>
    <t>Sumif</t>
  </si>
  <si>
    <t>Countif</t>
  </si>
  <si>
    <t>Count</t>
  </si>
  <si>
    <t>iferror</t>
  </si>
  <si>
    <t>iffunction</t>
  </si>
  <si>
    <t>datedif</t>
  </si>
  <si>
    <t>Start of Same Month</t>
  </si>
  <si>
    <t>Start of Next Month</t>
  </si>
  <si>
    <t>Start Date</t>
  </si>
  <si>
    <t>Months</t>
  </si>
  <si>
    <t>Input Required</t>
  </si>
  <si>
    <t>End Result</t>
  </si>
  <si>
    <t>End of Next Month</t>
  </si>
  <si>
    <t>End of Pr. 2 Month</t>
  </si>
  <si>
    <t>EOMonth</t>
  </si>
  <si>
    <t xml:space="preserve">Date </t>
  </si>
  <si>
    <t xml:space="preserve">Formula </t>
  </si>
  <si>
    <t>Text Date</t>
  </si>
  <si>
    <t>Today</t>
  </si>
  <si>
    <t>ctrl+shift+;</t>
  </si>
  <si>
    <t>Ctrl+;</t>
  </si>
  <si>
    <t>XLOOKUP benefits</t>
  </si>
  <si>
    <t>XLOOKUP offers several important advantages, especially compared to VLOOKUP:</t>
  </si>
  <si>
    <t>XLOOKUP can return multiple results (example #3 above)</t>
  </si>
  <si>
    <t>XLOOKUP defaults to an exact match (VLOOKUP defaults to approximate)</t>
  </si>
  <si>
    <t>XLOOKUP can work with vertical and horizontal data</t>
  </si>
  <si>
    <t>XLOOKUP can perform a reverse search (last to first)</t>
  </si>
  <si>
    <t>XLOOKUP can lookup data to the right or left of lookup values</t>
  </si>
  <si>
    <t>XLOOKUP can return entire rows or columns, not just one value</t>
  </si>
  <si>
    <t>XLOOKUP can work with arrays natively to apply complex criteria</t>
  </si>
  <si>
    <t>https://exceljet.net/excel-functions/excel-xlookup-function</t>
  </si>
  <si>
    <t>Notes</t>
  </si>
  <si>
    <t>XLOOKUP can work with both vertical and horizontal arrays.</t>
  </si>
  <si>
    <t>XLOOKUP will return #N/A if the lookup value is not found.</t>
  </si>
  <si>
    <t>The lookup_array must have a dimension compatible with the return_array argument, otherwise XLOOKUP will return #VALUE!</t>
  </si>
  <si>
    <t>If XLOOKUP is used between workbooks, both workbooks must be open, otherwise XLOOKUP will return #REF!.</t>
  </si>
  <si>
    <t>Like the INDEX function, XLOOKUP returns a reference as a result.</t>
  </si>
  <si>
    <t>Values</t>
  </si>
  <si>
    <t>Alt  Key</t>
  </si>
  <si>
    <t>E</t>
  </si>
  <si>
    <t>Fill</t>
  </si>
  <si>
    <t>f11 for chart</t>
  </si>
  <si>
    <t>f12 save as</t>
  </si>
  <si>
    <t>Normal V Lookup</t>
  </si>
  <si>
    <t>Vlookup with Match function</t>
  </si>
  <si>
    <t>AABFW4079P</t>
  </si>
  <si>
    <t>V LOOK UP WITH IF ERROR</t>
  </si>
  <si>
    <t>To do this</t>
  </si>
  <si>
    <t>Close a workbook</t>
  </si>
  <si>
    <t>Ctrl+W</t>
  </si>
  <si>
    <t>Open a workbook</t>
  </si>
  <si>
    <t>Ctrl+O</t>
  </si>
  <si>
    <t>Alt+H</t>
  </si>
  <si>
    <t>Save a workbook</t>
  </si>
  <si>
    <t>Ctrl+S</t>
  </si>
  <si>
    <t>Copy</t>
  </si>
  <si>
    <t>Ctrl+C</t>
  </si>
  <si>
    <t>Paste</t>
  </si>
  <si>
    <t>Ctrl+V</t>
  </si>
  <si>
    <t>Undo</t>
  </si>
  <si>
    <t>Ctrl+Z</t>
  </si>
  <si>
    <t>Remove cell contents</t>
  </si>
  <si>
    <t>Delete</t>
  </si>
  <si>
    <t>Cut</t>
  </si>
  <si>
    <t>Ctrl+X</t>
  </si>
  <si>
    <t>Alt+N</t>
  </si>
  <si>
    <t>Bold</t>
  </si>
  <si>
    <t>Ctrl+B</t>
  </si>
  <si>
    <t>Alt+A</t>
  </si>
  <si>
    <t>Alt+W</t>
  </si>
  <si>
    <t>Open context menu</t>
  </si>
  <si>
    <t>Add borders</t>
  </si>
  <si>
    <t>Hide the selected rows</t>
  </si>
  <si>
    <t>Hide the selected columns</t>
  </si>
  <si>
    <t>Ctrl+0</t>
  </si>
  <si>
    <t>Go to the Home tab</t>
  </si>
  <si>
    <t>Go to Insert tab</t>
  </si>
  <si>
    <t>Go to Data tab</t>
  </si>
  <si>
    <t>Go to View tab</t>
  </si>
  <si>
    <t>Press below Key</t>
  </si>
  <si>
    <t>ALT + H + I + S</t>
  </si>
  <si>
    <t>ALT + H + D + S</t>
  </si>
  <si>
    <t>ALT + H + O + R</t>
  </si>
  <si>
    <t>ALT + H + O + U + S</t>
  </si>
  <si>
    <t>ALT + H + O + U + H</t>
  </si>
  <si>
    <t>Add a sheet</t>
  </si>
  <si>
    <t>Delete a sheet</t>
  </si>
  <si>
    <t>Rename sheet</t>
  </si>
  <si>
    <t>Hide sheet</t>
  </si>
  <si>
    <t>Unhide sheet</t>
  </si>
  <si>
    <t>ALT + H + O + I</t>
  </si>
  <si>
    <t>ALT + H + O + A</t>
  </si>
  <si>
    <t>ALT + H + H</t>
  </si>
  <si>
    <t>ALT + H + FC</t>
  </si>
  <si>
    <t>ALT + H + FF</t>
  </si>
  <si>
    <t>ALT + H + 0 (zero)</t>
  </si>
  <si>
    <t>ALT + H + 9</t>
  </si>
  <si>
    <t>ALT + H + E + F</t>
  </si>
  <si>
    <t>Auto format column width</t>
  </si>
  <si>
    <t>ALT + H + E + A</t>
  </si>
  <si>
    <t>Auto format row height</t>
  </si>
  <si>
    <t>Format cell color</t>
  </si>
  <si>
    <t>Format font color</t>
  </si>
  <si>
    <t>Format actual font</t>
  </si>
  <si>
    <t>Increase decimals displayed in number</t>
  </si>
  <si>
    <t>Decrease decimals displayed in number</t>
  </si>
  <si>
    <t>Clear cell of all formatting</t>
  </si>
  <si>
    <t>Clear cell of all contents</t>
  </si>
  <si>
    <t>Go to special</t>
  </si>
  <si>
    <t>Format Shortcuts:</t>
  </si>
  <si>
    <t>ALT + N + V</t>
  </si>
  <si>
    <t>Insert pivot table</t>
  </si>
  <si>
    <t>ALT + N + C</t>
  </si>
  <si>
    <t>ALT + A + E + F</t>
  </si>
  <si>
    <t>ALT + A + M</t>
  </si>
  <si>
    <t>ALT + W + V + G</t>
  </si>
  <si>
    <t>ALT + W + F + F</t>
  </si>
  <si>
    <t>ALT + W + Q</t>
  </si>
  <si>
    <t>Insert column chart</t>
  </si>
  <si>
    <t>Text to columns</t>
  </si>
  <si>
    <t>Remove Duplicate</t>
  </si>
  <si>
    <t>View and hide gridlines</t>
  </si>
  <si>
    <t>Freeze and unfreeze panes</t>
  </si>
  <si>
    <t>Zoom in and Zoom Out</t>
  </si>
  <si>
    <t>Delete Column</t>
  </si>
  <si>
    <t>Alt + H + D + C</t>
  </si>
  <si>
    <t>ALT + H + B + A</t>
  </si>
  <si>
    <t>ALT + H + B + N</t>
  </si>
  <si>
    <t>Remove Borders</t>
  </si>
  <si>
    <t>Frequently Used Shortcuts:</t>
  </si>
  <si>
    <t>CTRL + G + ALT + S</t>
  </si>
  <si>
    <t>ALT + H + A + C</t>
  </si>
  <si>
    <t>ALT + H + A + R</t>
  </si>
  <si>
    <t>ALT + H + A + L</t>
  </si>
  <si>
    <t>Center Align Cell Contents</t>
  </si>
  <si>
    <t>Right Align Cell Contents</t>
  </si>
  <si>
    <t>Left Align Cell Contents</t>
  </si>
  <si>
    <t>ALT + H + M + C</t>
  </si>
  <si>
    <t>Combine and Centre the Content of Cell</t>
  </si>
  <si>
    <t>ALT + H + W</t>
  </si>
  <si>
    <t>Wrap to Text</t>
  </si>
  <si>
    <t>Unhinde the Selected Rows</t>
  </si>
  <si>
    <t>Right click from keyboard +U</t>
  </si>
  <si>
    <t>Ctrl+9 or (right click from keyboard + H)</t>
  </si>
  <si>
    <t>Shift+F10, or Key board right click.</t>
  </si>
  <si>
    <t>CTRL + E</t>
  </si>
  <si>
    <t>Flash Bill (Magic)</t>
  </si>
  <si>
    <t>Chart</t>
  </si>
  <si>
    <t>F11</t>
  </si>
  <si>
    <t>Remove Blank , Ctrl G Or filter</t>
  </si>
  <si>
    <t>Day 1: Data Cleansing &amp; Date related Calculation Functions:</t>
  </si>
  <si>
    <t>Day 2: Advanced Features in Excel:</t>
  </si>
  <si>
    <t>Find &amp; Replace, Smart Sorting, Text to Columns, Flash Fill, Remove Duplicate, Consolidation, Conditional Formatting, if functions, Goto Special, Macro of Spell Number, etc.</t>
  </si>
  <si>
    <t>Day 3: Advanced Excel Functions:</t>
  </si>
  <si>
    <t>countif, Sumifs, Vlookup, Hlookup, Xlookup, Table, Pivot Table, Sparkline Chart, Watch Window, Use of Onedrive and Google Sheet, Preperation of Balance Sheet from trial</t>
  </si>
  <si>
    <t>Nehruplace</t>
  </si>
  <si>
    <t xml:space="preserve">Naman </t>
  </si>
  <si>
    <t>Insert Date</t>
  </si>
  <si>
    <t>Ctrl+ ;</t>
  </si>
  <si>
    <t>Insert Time</t>
  </si>
  <si>
    <t>Ctrl+shift+;</t>
  </si>
  <si>
    <t>Alt Function, Excel shortcuts, Smart Copy Paste, Smart Paste special, Transpose, Format Cell, Concatenate, Text Join, Trim &amp; Clean, Proper, Upper, Lower, Left, Right, Mid &amp; Len, Filter, Advance Filter, Format Painter.</t>
  </si>
  <si>
    <t>ctrl+arrow up, down, left right</t>
  </si>
  <si>
    <t>use if tab</t>
  </si>
  <si>
    <t>use of ctrl + enter</t>
  </si>
  <si>
    <t>alt+page up</t>
  </si>
  <si>
    <t>Whole No.</t>
  </si>
  <si>
    <t>List</t>
  </si>
  <si>
    <t>DEC 2020 MONTH</t>
  </si>
  <si>
    <t>NOV 2020 MONTH</t>
  </si>
  <si>
    <t>OCT 2020 MONTH</t>
  </si>
  <si>
    <t>SEP 2020 MONTH</t>
  </si>
  <si>
    <t>AUG 2020 MONTH</t>
  </si>
  <si>
    <t>JUL 2020 MONTH</t>
  </si>
  <si>
    <t>JUN 2020 MONTH</t>
  </si>
  <si>
    <t>MAY 2020 MONTH</t>
  </si>
  <si>
    <t>APR 2020 MONTH</t>
  </si>
  <si>
    <t>MAR 2020 MONTH</t>
  </si>
  <si>
    <t>FEB 2020  MONTH</t>
  </si>
  <si>
    <t>JAN 2020 MONTH</t>
  </si>
  <si>
    <t>DEC 2019   MONTH</t>
  </si>
  <si>
    <t>NOV 2019   MONTH</t>
  </si>
  <si>
    <t>OCT 2019   MONTH</t>
  </si>
  <si>
    <t>SEP 2019   MONTH</t>
  </si>
  <si>
    <t>AUG 2019   MONTH</t>
  </si>
  <si>
    <t>JUL 2019   MONTH</t>
  </si>
  <si>
    <t>JUN 2019   MONTH</t>
  </si>
  <si>
    <t>MAY 2019   MONTH</t>
  </si>
  <si>
    <t>APR 2019   MONTH</t>
  </si>
  <si>
    <t>MAR 2019 MONTH</t>
  </si>
  <si>
    <t>FEB 2019  MONTH</t>
  </si>
  <si>
    <t>JAN 2019 MONTH</t>
  </si>
  <si>
    <t>DEC 2018   MONTH</t>
  </si>
  <si>
    <t>NOV 2018   MONTH</t>
  </si>
  <si>
    <t>OCT 2018   MONTH</t>
  </si>
  <si>
    <t>SEP 2018   MONTH</t>
  </si>
  <si>
    <t>AUG 2018   MONTH</t>
  </si>
  <si>
    <t>JUL 2018   MONTH</t>
  </si>
  <si>
    <t>JUN 2018   MONTH</t>
  </si>
  <si>
    <t>MAY 2018   MONTH</t>
  </si>
  <si>
    <t>APR 2018   MONTH</t>
  </si>
  <si>
    <t>MAR 2018   MONTH</t>
  </si>
  <si>
    <t>FEB 2018   MONTH</t>
  </si>
  <si>
    <t>JAN 2018   MONTH</t>
  </si>
  <si>
    <t>DEC  2017 MONTH</t>
  </si>
  <si>
    <t>NOV 2017 MONTH</t>
  </si>
  <si>
    <t>OCT  2017 MONTH</t>
  </si>
  <si>
    <t>LATE FEES IN SGST</t>
  </si>
  <si>
    <t>LATE FEES IN CGST</t>
  </si>
  <si>
    <t>LATE DAYS</t>
  </si>
  <si>
    <t>TODAY DATE</t>
  </si>
  <si>
    <t>DUE DATE</t>
  </si>
  <si>
    <t>FROM JUL 2017 to SEPT 2017 NO LATE FEES</t>
  </si>
  <si>
    <t>GST LATE FEES CALCULATOR FOR GSTR3B OTHER THAN NIL RETURNS</t>
  </si>
  <si>
    <t>Prepared by CA Deeepak Gupta</t>
  </si>
  <si>
    <t>http://studycafe.In</t>
  </si>
  <si>
    <t xml:space="preserve">Downloaded from </t>
  </si>
  <si>
    <t>GST LATE FEES CALCULATOR FOR GSTR3B NIL RETURNS</t>
  </si>
  <si>
    <t>Text filteres, Filter by color, Contains and adv filter from data</t>
  </si>
  <si>
    <t>DEEPAK</t>
  </si>
  <si>
    <t>Sum if</t>
  </si>
  <si>
    <t>Comment ( if function)</t>
  </si>
  <si>
    <t>Comment (Nested 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</si>
</sst>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dd/mm/yyyy;@"/>
    <numFmt numFmtId="165" formatCode="###0;###0"/>
    <numFmt numFmtId="166" formatCode="###0.00;###0.00"/>
    <numFmt numFmtId="167" formatCode="dd\-mm\-yyyy;@"/>
    <numFmt numFmtId="168" formatCode="dd\/mm\/yyyy"/>
    <numFmt numFmtId="169" formatCode="0.00_);\(0.00\)"/>
    <numFmt numFmtId="170" formatCode="_(* #,##0.0000_);_(* \(#,##0.0000\);_(* &quot;-&quot;????_);_(@_)"/>
    <numFmt numFmtId="171" formatCode="_-* #,##0_-;\-* #,##0_-;_-* &quot;-&quot;??_-;_-@_-"/>
    <numFmt numFmtId="172" formatCode="[$-409]d\-mmm\-yyyy;@"/>
    <numFmt numFmtId="173" formatCode="_(* #,##0_);_(* \(#,##0\);_(* &quot;-&quot;??_);_(@_)"/>
    <numFmt numFmtId="174" formatCode="0.00_ ;[Red]\-0.00\ "/>
    <numFmt numFmtId="175" formatCode="m/d/yy;@"/>
    <numFmt numFmtId="176" formatCode="0.0000000"/>
  </numFmts>
  <fonts count="4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u/>
      <sz val="11"/>
      <color theme="10"/>
      <name val="Calibri"/>
      <family val="2"/>
      <scheme val="minor"/>
    </font>
    <font>
      <b/>
      <sz val="11"/>
      <color rgb="FF000000"/>
      <name val="Calibri"/>
      <family val="2"/>
      <scheme val="minor"/>
    </font>
    <font>
      <b/>
      <u val="double"/>
      <sz val="11"/>
      <color rgb="FF000000"/>
      <name val="Calibri"/>
      <family val="2"/>
      <scheme val="minor"/>
    </font>
    <font>
      <b/>
      <sz val="11"/>
      <color rgb="FF002060"/>
      <name val="Calibri"/>
      <family val="2"/>
      <scheme val="minor"/>
    </font>
    <font>
      <b/>
      <sz val="7"/>
      <color rgb="FFFFFFFF"/>
      <name val="Times New Roman"/>
      <family val="18"/>
    </font>
    <font>
      <b/>
      <sz val="5"/>
      <color rgb="FFFFFFFF"/>
      <name val="Times New Roman"/>
      <family val="18"/>
    </font>
    <font>
      <sz val="7"/>
      <color rgb="FF000000"/>
      <name val="Times New Roman"/>
      <family val="2"/>
    </font>
    <font>
      <sz val="7"/>
      <name val="Times New Roman"/>
      <family val="18"/>
    </font>
    <font>
      <b/>
      <sz val="7"/>
      <name val="Times New Roman"/>
      <family val="18"/>
    </font>
    <font>
      <b/>
      <sz val="5"/>
      <name val="Times New Roman"/>
      <family val="18"/>
    </font>
    <font>
      <sz val="7"/>
      <color rgb="FF009933"/>
      <name val="Times New Roman"/>
      <family val="18"/>
    </font>
    <font>
      <b/>
      <sz val="8"/>
      <color indexed="12"/>
      <name val="Arial"/>
      <family val="2"/>
    </font>
    <font>
      <sz val="10"/>
      <name val="Arial"/>
      <family val="2"/>
    </font>
    <font>
      <sz val="8"/>
      <name val="Arial"/>
      <family val="2"/>
    </font>
    <font>
      <sz val="9"/>
      <name val="Calibri"/>
      <family val="2"/>
      <scheme val="minor"/>
    </font>
    <font>
      <sz val="9"/>
      <color theme="1"/>
      <name val="Calibri"/>
      <family val="2"/>
      <scheme val="minor"/>
    </font>
    <font>
      <sz val="9"/>
      <color rgb="FF0000FF"/>
      <name val="Calibri"/>
      <family val="2"/>
      <scheme val="minor"/>
    </font>
    <font>
      <sz val="9"/>
      <color rgb="FF0033CC"/>
      <name val="Calibri"/>
      <family val="2"/>
      <scheme val="minor"/>
    </font>
    <font>
      <sz val="9"/>
      <color indexed="12"/>
      <name val="Calibri"/>
      <family val="2"/>
      <scheme val="minor"/>
    </font>
    <font>
      <sz val="10"/>
      <color indexed="12"/>
      <name val="Arial"/>
      <family val="2"/>
    </font>
    <font>
      <sz val="10"/>
      <color rgb="FF0000FF"/>
      <name val="Arial"/>
      <family val="2"/>
    </font>
    <font>
      <sz val="9"/>
      <color rgb="FFFF0000"/>
      <name val="Calibri"/>
      <family val="2"/>
      <scheme val="minor"/>
    </font>
    <font>
      <b/>
      <sz val="10"/>
      <name val="Arial"/>
      <family val="2"/>
    </font>
    <font>
      <b/>
      <sz val="11"/>
      <color rgb="FFFFFFFF"/>
      <name val="Calibri"/>
      <family val="2"/>
      <scheme val="minor"/>
    </font>
    <font>
      <sz val="11"/>
      <color rgb="FF009933"/>
      <name val="Calibri"/>
      <family val="2"/>
      <scheme val="minor"/>
    </font>
    <font>
      <sz val="8"/>
      <name val="Calibri"/>
      <family val="2"/>
      <scheme val="minor"/>
    </font>
    <font>
      <b/>
      <sz val="11"/>
      <name val="Calibri"/>
      <family val="2"/>
      <scheme val="minor"/>
    </font>
    <font>
      <sz val="11"/>
      <color rgb="FFFF0000"/>
      <name val="Calibri"/>
      <family val="2"/>
      <scheme val="minor"/>
    </font>
    <font>
      <b/>
      <sz val="9"/>
      <name val="Arial"/>
      <family val="2"/>
    </font>
    <font>
      <sz val="9"/>
      <name val="Arial"/>
      <family val="2"/>
    </font>
    <font>
      <b/>
      <sz val="20"/>
      <color theme="1"/>
      <name val="Calibri"/>
      <family val="2"/>
      <scheme val="minor"/>
    </font>
    <font>
      <b/>
      <sz val="10"/>
      <color rgb="FFFF0000"/>
      <name val="Arial"/>
      <family val="2"/>
    </font>
    <font>
      <sz val="15"/>
      <color rgb="FF111111"/>
      <name val="Arial"/>
      <family val="2"/>
    </font>
    <font>
      <b/>
      <u/>
      <sz val="11"/>
      <color theme="1"/>
      <name val="Calibri"/>
      <family val="2"/>
      <scheme val="minor"/>
    </font>
    <font>
      <b/>
      <u/>
      <sz val="16"/>
      <color theme="1"/>
      <name val="Aharoni"/>
      <charset val="177"/>
    </font>
    <font>
      <b/>
      <sz val="13"/>
      <color theme="1"/>
      <name val="Calibri"/>
      <family val="2"/>
      <scheme val="minor"/>
    </font>
    <font>
      <sz val="14"/>
      <color theme="1"/>
      <name val="Calibri"/>
      <family val="2"/>
      <scheme val="minor"/>
    </font>
    <font>
      <b/>
      <sz val="14"/>
      <color theme="1"/>
      <name val="Calibri"/>
      <family val="2"/>
      <scheme val="minor"/>
    </font>
  </fonts>
  <fills count="21">
    <fill>
      <patternFill patternType="none"/>
    </fill>
    <fill>
      <patternFill patternType="gray125"/>
    </fill>
    <fill>
      <patternFill patternType="solid">
        <fgColor theme="2" tint="-0.249977111117893"/>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25A86"/>
      </patternFill>
    </fill>
    <fill>
      <patternFill patternType="solid">
        <fgColor rgb="FFFFFFFF"/>
      </patternFill>
    </fill>
    <fill>
      <patternFill patternType="solid">
        <fgColor rgb="FFC5D8F1"/>
      </patternFill>
    </fill>
    <fill>
      <patternFill patternType="solid">
        <fgColor rgb="FFFFC000"/>
        <bgColor indexed="64"/>
      </patternFill>
    </fill>
    <fill>
      <patternFill patternType="solid">
        <fgColor rgb="FFC00000"/>
        <bgColor indexed="64"/>
      </patternFill>
    </fill>
    <fill>
      <patternFill patternType="solid">
        <fgColor indexed="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47"/>
        <bgColor indexed="64"/>
      </patternFill>
    </fill>
    <fill>
      <patternFill patternType="solid">
        <fgColor theme="5"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7"/>
        <bgColor indexed="64"/>
      </patternFill>
    </fill>
    <fill>
      <patternFill patternType="solid">
        <fgColor theme="4" tint="0.7999816888943144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top style="thin">
        <color indexed="64"/>
      </top>
      <bottom style="medium">
        <color indexed="64"/>
      </bottom>
      <diagonal/>
    </border>
  </borders>
  <cellStyleXfs count="4">
    <xf numFmtId="0" fontId="0" fillId="0" borderId="0"/>
    <xf numFmtId="43" fontId="1" fillId="0" borderId="0" applyFont="0" applyFill="0" applyBorder="0" applyAlignment="0" applyProtection="0"/>
    <xf numFmtId="0" fontId="5" fillId="0" borderId="0" applyNumberFormat="0" applyFill="0" applyBorder="0" applyAlignment="0" applyProtection="0"/>
    <xf numFmtId="174" fontId="17" fillId="0" borderId="0"/>
  </cellStyleXfs>
  <cellXfs count="304">
    <xf numFmtId="0" fontId="0" fillId="0" borderId="0" xfId="0"/>
    <xf numFmtId="0" fontId="4" fillId="0" borderId="1" xfId="0" applyFont="1" applyBorder="1" applyAlignment="1">
      <alignment horizontal="left"/>
    </xf>
    <xf numFmtId="14" fontId="0" fillId="0" borderId="0" xfId="0" applyNumberFormat="1"/>
    <xf numFmtId="0" fontId="3" fillId="0" borderId="0" xfId="0" applyFont="1"/>
    <xf numFmtId="0" fontId="3" fillId="2" borderId="1" xfId="0" applyFont="1" applyFill="1" applyBorder="1"/>
    <xf numFmtId="0" fontId="0" fillId="0" borderId="1" xfId="0" applyBorder="1"/>
    <xf numFmtId="0" fontId="0" fillId="0" borderId="1" xfId="0" applyFill="1" applyBorder="1"/>
    <xf numFmtId="0" fontId="3" fillId="3" borderId="0" xfId="0" applyFont="1" applyFill="1"/>
    <xf numFmtId="0" fontId="3" fillId="4" borderId="0" xfId="0" applyFont="1" applyFill="1"/>
    <xf numFmtId="0" fontId="8" fillId="5" borderId="1" xfId="0" applyFont="1" applyFill="1" applyBorder="1" applyAlignment="1">
      <alignment horizontal="center"/>
    </xf>
    <xf numFmtId="9" fontId="0" fillId="0" borderId="1" xfId="0" applyNumberFormat="1" applyBorder="1"/>
    <xf numFmtId="0" fontId="3" fillId="3" borderId="1" xfId="0" applyFont="1" applyFill="1" applyBorder="1"/>
    <xf numFmtId="14" fontId="0" fillId="0" borderId="1" xfId="0" applyNumberFormat="1" applyBorder="1" applyAlignment="1">
      <alignment horizontal="left"/>
    </xf>
    <xf numFmtId="164" fontId="0" fillId="0" borderId="1" xfId="0" applyNumberFormat="1" applyBorder="1" applyAlignment="1">
      <alignment horizontal="left"/>
    </xf>
    <xf numFmtId="0" fontId="5" fillId="0" borderId="0" xfId="2"/>
    <xf numFmtId="0" fontId="3" fillId="5" borderId="1" xfId="0" applyFont="1" applyFill="1" applyBorder="1" applyAlignment="1">
      <alignment horizontal="center"/>
    </xf>
    <xf numFmtId="0" fontId="3" fillId="0" borderId="1" xfId="0" applyFont="1" applyBorder="1"/>
    <xf numFmtId="0" fontId="3" fillId="0" borderId="4" xfId="0" applyFont="1" applyBorder="1"/>
    <xf numFmtId="0" fontId="0" fillId="6" borderId="5" xfId="0" applyFill="1" applyBorder="1" applyAlignment="1">
      <alignment horizontal="left" vertical="top" wrapText="1"/>
    </xf>
    <xf numFmtId="165" fontId="11" fillId="7" borderId="5" xfId="0" applyNumberFormat="1" applyFont="1" applyFill="1" applyBorder="1" applyAlignment="1">
      <alignment horizontal="center" vertical="top" wrapText="1"/>
    </xf>
    <xf numFmtId="0" fontId="0" fillId="7" borderId="5" xfId="0" applyFill="1" applyBorder="1" applyAlignment="1">
      <alignment horizontal="center" vertical="top" wrapText="1"/>
    </xf>
    <xf numFmtId="0" fontId="0" fillId="7" borderId="5" xfId="0" applyFill="1" applyBorder="1" applyAlignment="1">
      <alignment horizontal="left" vertical="top" wrapText="1"/>
    </xf>
    <xf numFmtId="166" fontId="11" fillId="7" borderId="5" xfId="0" applyNumberFormat="1" applyFont="1" applyFill="1" applyBorder="1" applyAlignment="1">
      <alignment horizontal="left" vertical="top" wrapText="1"/>
    </xf>
    <xf numFmtId="0" fontId="0" fillId="8" borderId="5" xfId="0" applyFill="1" applyBorder="1" applyAlignment="1">
      <alignment horizontal="left" vertical="top" wrapText="1"/>
    </xf>
    <xf numFmtId="167" fontId="11" fillId="7" borderId="5" xfId="0" applyNumberFormat="1" applyFont="1" applyFill="1" applyBorder="1" applyAlignment="1">
      <alignment horizontal="left" vertical="top" wrapText="1"/>
    </xf>
    <xf numFmtId="166" fontId="11" fillId="7" borderId="5" xfId="0" applyNumberFormat="1" applyFont="1" applyFill="1" applyBorder="1" applyAlignment="1">
      <alignment horizontal="right" vertical="top" wrapText="1"/>
    </xf>
    <xf numFmtId="165" fontId="11" fillId="7" borderId="5" xfId="0" applyNumberFormat="1" applyFont="1" applyFill="1" applyBorder="1" applyAlignment="1">
      <alignment horizontal="left" vertical="top" wrapText="1"/>
    </xf>
    <xf numFmtId="0" fontId="16" fillId="0" borderId="1" xfId="0" applyFont="1" applyBorder="1" applyAlignment="1">
      <alignment horizontal="center" vertical="top" wrapText="1"/>
    </xf>
    <xf numFmtId="43" fontId="16" fillId="0" borderId="1" xfId="1" applyFont="1" applyFill="1" applyBorder="1" applyAlignment="1">
      <alignment horizontal="center" vertical="top" wrapText="1"/>
    </xf>
    <xf numFmtId="0" fontId="18" fillId="0" borderId="0" xfId="0" applyFont="1" applyAlignment="1">
      <alignment horizontal="justify" vertical="top"/>
    </xf>
    <xf numFmtId="0" fontId="19" fillId="0" borderId="1" xfId="0" applyFont="1" applyBorder="1" applyAlignment="1">
      <alignment horizontal="center"/>
    </xf>
    <xf numFmtId="0" fontId="20" fillId="0" borderId="1" xfId="0" applyFont="1" applyBorder="1"/>
    <xf numFmtId="0" fontId="21" fillId="0" borderId="1" xfId="0" applyFont="1" applyBorder="1" applyAlignment="1">
      <alignment horizontal="center"/>
    </xf>
    <xf numFmtId="0" fontId="19" fillId="0" borderId="1" xfId="0" applyFont="1" applyBorder="1" applyAlignment="1" applyProtection="1">
      <alignment horizontal="left"/>
      <protection locked="0"/>
    </xf>
    <xf numFmtId="49" fontId="20" fillId="0" borderId="1" xfId="0" applyNumberFormat="1" applyFont="1" applyBorder="1" applyAlignment="1">
      <alignment vertical="top"/>
    </xf>
    <xf numFmtId="0" fontId="22" fillId="0" borderId="1" xfId="0" applyFont="1" applyBorder="1" applyAlignment="1">
      <alignment horizontal="left"/>
    </xf>
    <xf numFmtId="168" fontId="20" fillId="0" borderId="1" xfId="0" applyNumberFormat="1" applyFont="1" applyBorder="1" applyAlignment="1">
      <alignment horizontal="left" vertical="top"/>
    </xf>
    <xf numFmtId="169" fontId="19" fillId="0" borderId="1" xfId="1" applyNumberFormat="1" applyFont="1" applyFill="1" applyBorder="1"/>
    <xf numFmtId="169" fontId="23" fillId="0" borderId="1" xfId="0" applyNumberFormat="1" applyFont="1" applyBorder="1"/>
    <xf numFmtId="170" fontId="23" fillId="0" borderId="1" xfId="0" applyNumberFormat="1" applyFont="1" applyBorder="1"/>
    <xf numFmtId="0" fontId="24" fillId="0" borderId="1" xfId="0" applyFont="1" applyBorder="1"/>
    <xf numFmtId="0" fontId="17" fillId="0" borderId="1" xfId="0" applyFont="1" applyBorder="1"/>
    <xf numFmtId="0" fontId="25" fillId="0" borderId="1" xfId="0" applyFont="1" applyBorder="1" applyAlignment="1">
      <alignment horizontal="center"/>
    </xf>
    <xf numFmtId="0" fontId="17" fillId="0" borderId="0" xfId="0" applyFont="1"/>
    <xf numFmtId="0" fontId="19" fillId="0" borderId="1" xfId="0" applyFont="1" applyBorder="1" applyAlignment="1">
      <alignment vertical="top"/>
    </xf>
    <xf numFmtId="0" fontId="19" fillId="0" borderId="1" xfId="0" applyFont="1" applyBorder="1"/>
    <xf numFmtId="0" fontId="19" fillId="0" borderId="1" xfId="0" applyFont="1" applyBorder="1" applyAlignment="1">
      <alignment horizontal="left"/>
    </xf>
    <xf numFmtId="0" fontId="19" fillId="0" borderId="1" xfId="0" applyFont="1" applyBorder="1" applyAlignment="1">
      <alignment vertical="center"/>
    </xf>
    <xf numFmtId="0" fontId="26" fillId="0" borderId="1" xfId="0" applyFont="1" applyBorder="1" applyAlignment="1">
      <alignment horizontal="left"/>
    </xf>
    <xf numFmtId="0" fontId="19" fillId="0" borderId="1" xfId="0" applyFont="1" applyBorder="1" applyAlignment="1">
      <alignment horizontal="left" vertical="center"/>
    </xf>
    <xf numFmtId="0" fontId="20" fillId="0" borderId="1" xfId="0" applyFont="1" applyBorder="1" applyAlignment="1">
      <alignment horizontal="left"/>
    </xf>
    <xf numFmtId="171" fontId="19" fillId="0" borderId="1" xfId="1" applyNumberFormat="1" applyFont="1" applyFill="1" applyBorder="1" applyAlignment="1">
      <alignment vertical="center"/>
    </xf>
    <xf numFmtId="0" fontId="19" fillId="4" borderId="1" xfId="0" applyFont="1" applyFill="1" applyBorder="1" applyAlignment="1">
      <alignment horizontal="center"/>
    </xf>
    <xf numFmtId="0" fontId="20" fillId="4" borderId="1" xfId="0" applyFont="1" applyFill="1" applyBorder="1"/>
    <xf numFmtId="0" fontId="21" fillId="4" borderId="1" xfId="0" applyFont="1" applyFill="1" applyBorder="1" applyAlignment="1">
      <alignment horizontal="center"/>
    </xf>
    <xf numFmtId="0" fontId="20" fillId="4" borderId="1" xfId="0" applyFont="1" applyFill="1" applyBorder="1" applyAlignment="1">
      <alignment horizontal="left"/>
    </xf>
    <xf numFmtId="0" fontId="22" fillId="4" borderId="1" xfId="0" applyFont="1" applyFill="1" applyBorder="1" applyAlignment="1">
      <alignment horizontal="left"/>
    </xf>
    <xf numFmtId="168" fontId="20" fillId="4" borderId="1" xfId="0" applyNumberFormat="1" applyFont="1" applyFill="1" applyBorder="1" applyAlignment="1">
      <alignment horizontal="left" vertical="top"/>
    </xf>
    <xf numFmtId="171" fontId="19" fillId="4" borderId="1" xfId="1" applyNumberFormat="1" applyFont="1" applyFill="1" applyBorder="1" applyAlignment="1">
      <alignment vertical="center"/>
    </xf>
    <xf numFmtId="169" fontId="19" fillId="4" borderId="1" xfId="1" applyNumberFormat="1" applyFont="1" applyFill="1" applyBorder="1"/>
    <xf numFmtId="169" fontId="23" fillId="4" borderId="1" xfId="0" applyNumberFormat="1" applyFont="1" applyFill="1" applyBorder="1"/>
    <xf numFmtId="170" fontId="23" fillId="4" borderId="1" xfId="0" applyNumberFormat="1" applyFont="1" applyFill="1" applyBorder="1"/>
    <xf numFmtId="0" fontId="24" fillId="4" borderId="1" xfId="0" applyFont="1" applyFill="1" applyBorder="1"/>
    <xf numFmtId="0" fontId="17" fillId="4" borderId="1" xfId="0" applyFont="1" applyFill="1" applyBorder="1"/>
    <xf numFmtId="0" fontId="25" fillId="4" borderId="1" xfId="0" applyFont="1" applyFill="1" applyBorder="1" applyAlignment="1">
      <alignment horizontal="center"/>
    </xf>
    <xf numFmtId="0" fontId="17" fillId="4" borderId="0" xfId="0" applyFont="1" applyFill="1"/>
    <xf numFmtId="0" fontId="20" fillId="0" borderId="1" xfId="0" applyFont="1" applyBorder="1" applyAlignment="1">
      <alignment vertical="center" wrapText="1"/>
    </xf>
    <xf numFmtId="0" fontId="19" fillId="9" borderId="1" xfId="0" applyFont="1" applyFill="1" applyBorder="1" applyAlignment="1">
      <alignment horizontal="center"/>
    </xf>
    <xf numFmtId="0" fontId="20" fillId="9" borderId="1" xfId="0" applyFont="1" applyFill="1" applyBorder="1"/>
    <xf numFmtId="0" fontId="21" fillId="9" borderId="1" xfId="0" applyFont="1" applyFill="1" applyBorder="1" applyAlignment="1">
      <alignment horizontal="center"/>
    </xf>
    <xf numFmtId="0" fontId="19" fillId="9" borderId="1" xfId="0" applyFont="1" applyFill="1" applyBorder="1" applyAlignment="1" applyProtection="1">
      <alignment horizontal="left"/>
      <protection locked="0"/>
    </xf>
    <xf numFmtId="0" fontId="17" fillId="9" borderId="0" xfId="0" applyFont="1" applyFill="1"/>
    <xf numFmtId="0" fontId="20" fillId="2" borderId="1" xfId="0" applyFont="1" applyFill="1" applyBorder="1"/>
    <xf numFmtId="0" fontId="21" fillId="2" borderId="1" xfId="0" applyFont="1" applyFill="1" applyBorder="1" applyAlignment="1">
      <alignment horizontal="center"/>
    </xf>
    <xf numFmtId="0" fontId="19" fillId="2" borderId="1" xfId="0" applyFont="1" applyFill="1" applyBorder="1" applyAlignment="1">
      <alignment horizontal="center"/>
    </xf>
    <xf numFmtId="0" fontId="19" fillId="2" borderId="1" xfId="0" applyFont="1" applyFill="1" applyBorder="1" applyAlignment="1" applyProtection="1">
      <alignment horizontal="left"/>
      <protection locked="0"/>
    </xf>
    <xf numFmtId="49" fontId="20" fillId="2" borderId="1" xfId="0" applyNumberFormat="1" applyFont="1" applyFill="1" applyBorder="1" applyAlignment="1">
      <alignment vertical="top"/>
    </xf>
    <xf numFmtId="0" fontId="22" fillId="2" borderId="1" xfId="0" applyFont="1" applyFill="1" applyBorder="1" applyAlignment="1">
      <alignment horizontal="left"/>
    </xf>
    <xf numFmtId="168" fontId="20" fillId="2" borderId="1" xfId="0" applyNumberFormat="1" applyFont="1" applyFill="1" applyBorder="1" applyAlignment="1">
      <alignment horizontal="left" vertical="top"/>
    </xf>
    <xf numFmtId="169" fontId="23" fillId="2" borderId="1" xfId="0" applyNumberFormat="1" applyFont="1" applyFill="1" applyBorder="1"/>
    <xf numFmtId="0" fontId="0" fillId="2" borderId="1" xfId="0" applyFill="1" applyBorder="1"/>
    <xf numFmtId="1" fontId="19" fillId="0" borderId="1" xfId="0" applyNumberFormat="1" applyFont="1" applyBorder="1"/>
    <xf numFmtId="43" fontId="19" fillId="0" borderId="1" xfId="1" applyFont="1" applyFill="1" applyBorder="1" applyAlignment="1">
      <alignment vertical="center"/>
    </xf>
    <xf numFmtId="43" fontId="19" fillId="0" borderId="1" xfId="1" applyFont="1" applyFill="1" applyBorder="1"/>
    <xf numFmtId="43" fontId="20" fillId="0" borderId="1" xfId="1" applyFont="1" applyFill="1" applyBorder="1" applyAlignment="1">
      <alignment horizontal="center" vertical="center"/>
    </xf>
    <xf numFmtId="0" fontId="19" fillId="4" borderId="1" xfId="0" applyFont="1" applyFill="1" applyBorder="1" applyAlignment="1">
      <alignment horizontal="left"/>
    </xf>
    <xf numFmtId="0" fontId="19" fillId="4" borderId="1" xfId="0" applyFont="1" applyFill="1" applyBorder="1" applyAlignment="1">
      <alignment vertical="center"/>
    </xf>
    <xf numFmtId="43" fontId="19" fillId="4" borderId="1" xfId="1" applyFont="1" applyFill="1" applyBorder="1" applyAlignment="1">
      <alignment vertical="center"/>
    </xf>
    <xf numFmtId="0" fontId="0" fillId="4" borderId="1" xfId="0" applyFill="1" applyBorder="1"/>
    <xf numFmtId="43" fontId="19" fillId="0" borderId="1" xfId="1" applyFont="1" applyFill="1" applyBorder="1" applyAlignment="1">
      <alignment horizontal="right" vertical="center"/>
    </xf>
    <xf numFmtId="0" fontId="20" fillId="10" borderId="1" xfId="0" applyFont="1" applyFill="1" applyBorder="1"/>
    <xf numFmtId="0" fontId="21" fillId="10" borderId="1" xfId="0" applyFont="1" applyFill="1" applyBorder="1" applyAlignment="1">
      <alignment horizontal="center"/>
    </xf>
    <xf numFmtId="0" fontId="19" fillId="10" borderId="1" xfId="0" applyFont="1" applyFill="1" applyBorder="1" applyAlignment="1">
      <alignment horizontal="center"/>
    </xf>
    <xf numFmtId="0" fontId="19" fillId="10" borderId="1" xfId="0" applyFont="1" applyFill="1" applyBorder="1" applyAlignment="1" applyProtection="1">
      <alignment horizontal="left"/>
      <protection locked="0"/>
    </xf>
    <xf numFmtId="168" fontId="20" fillId="10" borderId="1" xfId="0" applyNumberFormat="1" applyFont="1" applyFill="1" applyBorder="1" applyAlignment="1">
      <alignment horizontal="left" vertical="top"/>
    </xf>
    <xf numFmtId="43" fontId="19" fillId="10" borderId="1" xfId="1" applyFont="1" applyFill="1" applyBorder="1" applyAlignment="1">
      <alignment vertical="center"/>
    </xf>
    <xf numFmtId="0" fontId="0" fillId="10" borderId="1" xfId="0" applyFill="1" applyBorder="1"/>
    <xf numFmtId="0" fontId="19" fillId="0" borderId="1" xfId="0" applyFont="1" applyBorder="1" applyAlignment="1">
      <alignment horizontal="left" vertical="top" wrapText="1"/>
    </xf>
    <xf numFmtId="0" fontId="19" fillId="0" borderId="1" xfId="0" applyFont="1" applyBorder="1" applyAlignment="1">
      <alignment horizontal="left" vertical="top"/>
    </xf>
    <xf numFmtId="168" fontId="19" fillId="0" borderId="1" xfId="0" applyNumberFormat="1" applyFont="1" applyBorder="1" applyAlignment="1">
      <alignment horizontal="left" vertical="top"/>
    </xf>
    <xf numFmtId="0" fontId="19" fillId="9" borderId="1" xfId="0" applyFont="1" applyFill="1" applyBorder="1" applyAlignment="1">
      <alignment horizontal="left" vertical="top" wrapText="1"/>
    </xf>
    <xf numFmtId="0" fontId="19" fillId="9" borderId="1" xfId="0" applyFont="1" applyFill="1" applyBorder="1" applyAlignment="1">
      <alignment horizontal="left"/>
    </xf>
    <xf numFmtId="49" fontId="20" fillId="9" borderId="1" xfId="0" applyNumberFormat="1" applyFont="1" applyFill="1" applyBorder="1" applyAlignment="1">
      <alignment vertical="top"/>
    </xf>
    <xf numFmtId="0" fontId="22" fillId="9" borderId="1" xfId="0" applyFont="1" applyFill="1" applyBorder="1" applyAlignment="1">
      <alignment horizontal="left"/>
    </xf>
    <xf numFmtId="168" fontId="20" fillId="9" borderId="1" xfId="0" applyNumberFormat="1" applyFont="1" applyFill="1" applyBorder="1" applyAlignment="1">
      <alignment horizontal="left" vertical="top"/>
    </xf>
    <xf numFmtId="43" fontId="19" fillId="9" borderId="1" xfId="1" applyFont="1" applyFill="1" applyBorder="1" applyAlignment="1">
      <alignment vertical="center"/>
    </xf>
    <xf numFmtId="169" fontId="23" fillId="9" borderId="1" xfId="0" applyNumberFormat="1" applyFont="1" applyFill="1" applyBorder="1"/>
    <xf numFmtId="0" fontId="0" fillId="9" borderId="1" xfId="0" applyFill="1" applyBorder="1"/>
    <xf numFmtId="0" fontId="25" fillId="9" borderId="1" xfId="0" applyFont="1" applyFill="1" applyBorder="1" applyAlignment="1">
      <alignment horizontal="center"/>
    </xf>
    <xf numFmtId="169" fontId="19" fillId="9" borderId="1" xfId="1" applyNumberFormat="1" applyFont="1" applyFill="1" applyBorder="1"/>
    <xf numFmtId="0" fontId="20" fillId="0" borderId="1" xfId="0" applyFont="1" applyBorder="1" applyAlignment="1">
      <alignment horizontal="left" vertical="top"/>
    </xf>
    <xf numFmtId="0" fontId="20" fillId="0" borderId="1" xfId="0" quotePrefix="1" applyFont="1" applyBorder="1" applyAlignment="1">
      <alignment horizontal="left" vertical="top"/>
    </xf>
    <xf numFmtId="0" fontId="19" fillId="10" borderId="1" xfId="0" applyFont="1" applyFill="1" applyBorder="1"/>
    <xf numFmtId="0" fontId="19" fillId="10" borderId="1" xfId="0" applyFont="1" applyFill="1" applyBorder="1" applyAlignment="1">
      <alignment horizontal="left" vertical="top"/>
    </xf>
    <xf numFmtId="0" fontId="27" fillId="3" borderId="0" xfId="0" applyFont="1" applyFill="1"/>
    <xf numFmtId="43" fontId="27" fillId="3" borderId="0" xfId="1" applyFont="1" applyFill="1" applyBorder="1"/>
    <xf numFmtId="0" fontId="17" fillId="0" borderId="1" xfId="0" applyFont="1" applyBorder="1" applyAlignment="1">
      <alignment horizontal="center"/>
    </xf>
    <xf numFmtId="0" fontId="17" fillId="0" borderId="7" xfId="0" applyFont="1" applyBorder="1" applyAlignment="1">
      <alignment horizontal="center"/>
    </xf>
    <xf numFmtId="0" fontId="27" fillId="11" borderId="1" xfId="0" applyFont="1" applyFill="1" applyBorder="1" applyAlignment="1">
      <alignment horizontal="center" vertical="center"/>
    </xf>
    <xf numFmtId="0" fontId="27" fillId="11" borderId="1" xfId="0" applyFont="1" applyFill="1" applyBorder="1" applyAlignment="1">
      <alignment vertical="center"/>
    </xf>
    <xf numFmtId="172" fontId="27" fillId="11" borderId="1" xfId="0" applyNumberFormat="1" applyFont="1" applyFill="1" applyBorder="1" applyAlignment="1">
      <alignment horizontal="center" vertical="center"/>
    </xf>
    <xf numFmtId="43" fontId="27" fillId="11" borderId="1" xfId="1" applyFont="1" applyFill="1" applyBorder="1" applyAlignment="1">
      <alignment horizontal="center" vertical="center"/>
    </xf>
    <xf numFmtId="0" fontId="17" fillId="0" borderId="0" xfId="0" applyFont="1" applyAlignment="1"/>
    <xf numFmtId="0" fontId="0" fillId="0" borderId="0" xfId="0" applyAlignment="1"/>
    <xf numFmtId="0" fontId="17" fillId="0" borderId="1" xfId="0" applyFont="1" applyBorder="1" applyAlignment="1"/>
    <xf numFmtId="0" fontId="17" fillId="0" borderId="1" xfId="0" applyFont="1" applyBorder="1" applyAlignment="1">
      <alignment horizontal="left"/>
    </xf>
    <xf numFmtId="172" fontId="17" fillId="0" borderId="1" xfId="0" applyNumberFormat="1" applyFont="1" applyBorder="1" applyAlignment="1"/>
    <xf numFmtId="43" fontId="17" fillId="0" borderId="1" xfId="1" applyFont="1" applyBorder="1" applyAlignment="1"/>
    <xf numFmtId="43" fontId="17" fillId="0" borderId="1" xfId="1" applyFont="1" applyBorder="1" applyAlignment="1">
      <alignment horizontal="right"/>
    </xf>
    <xf numFmtId="43" fontId="17" fillId="0" borderId="1" xfId="1" applyFont="1" applyBorder="1" applyAlignment="1">
      <alignment horizontal="center"/>
    </xf>
    <xf numFmtId="0" fontId="27" fillId="0" borderId="1" xfId="0" applyFont="1" applyBorder="1" applyAlignment="1">
      <alignment horizontal="center"/>
    </xf>
    <xf numFmtId="0" fontId="17" fillId="0" borderId="7" xfId="0" applyFont="1" applyBorder="1" applyAlignment="1"/>
    <xf numFmtId="0" fontId="17" fillId="0" borderId="7" xfId="0" applyFont="1" applyBorder="1" applyAlignment="1">
      <alignment horizontal="left"/>
    </xf>
    <xf numFmtId="172" fontId="17" fillId="0" borderId="7" xfId="0" applyNumberFormat="1" applyFont="1" applyBorder="1" applyAlignment="1"/>
    <xf numFmtId="43" fontId="17" fillId="0" borderId="7" xfId="1" applyFont="1" applyBorder="1" applyAlignment="1"/>
    <xf numFmtId="43" fontId="17" fillId="0" borderId="7" xfId="1" applyFont="1" applyBorder="1" applyAlignment="1">
      <alignment horizontal="right"/>
    </xf>
    <xf numFmtId="43" fontId="17" fillId="0" borderId="7" xfId="1" applyFont="1" applyBorder="1" applyAlignment="1">
      <alignment horizontal="center"/>
    </xf>
    <xf numFmtId="0" fontId="0" fillId="12" borderId="5" xfId="0" applyFill="1" applyBorder="1" applyAlignment="1">
      <alignment horizontal="center" vertical="top" wrapText="1"/>
    </xf>
    <xf numFmtId="0" fontId="0" fillId="7" borderId="5" xfId="0" applyFill="1" applyBorder="1" applyAlignment="1">
      <alignment vertical="top" wrapText="1"/>
    </xf>
    <xf numFmtId="0" fontId="0" fillId="7" borderId="6" xfId="0" applyFill="1" applyBorder="1" applyAlignment="1">
      <alignment vertical="top" wrapText="1"/>
    </xf>
    <xf numFmtId="167" fontId="11" fillId="7" borderId="5" xfId="0" applyNumberFormat="1" applyFont="1" applyFill="1" applyBorder="1" applyAlignment="1">
      <alignment vertical="top" wrapText="1"/>
    </xf>
    <xf numFmtId="0" fontId="2" fillId="6" borderId="5" xfId="0" applyFont="1" applyFill="1" applyBorder="1" applyAlignment="1">
      <alignment horizontal="left" vertical="top" wrapText="1"/>
    </xf>
    <xf numFmtId="0" fontId="0" fillId="12" borderId="0" xfId="0" applyFill="1"/>
    <xf numFmtId="0" fontId="2" fillId="6" borderId="6" xfId="0" applyFont="1" applyFill="1" applyBorder="1" applyAlignment="1">
      <alignment vertical="top" wrapText="1"/>
    </xf>
    <xf numFmtId="0" fontId="3" fillId="6" borderId="5" xfId="0" applyFont="1" applyFill="1" applyBorder="1" applyAlignment="1">
      <alignment horizontal="left" vertical="top" wrapText="1"/>
    </xf>
    <xf numFmtId="0" fontId="2" fillId="6" borderId="5" xfId="0" applyFont="1" applyFill="1" applyBorder="1" applyAlignment="1">
      <alignment vertical="top" wrapText="1"/>
    </xf>
    <xf numFmtId="0" fontId="0" fillId="0" borderId="1" xfId="0" applyFont="1" applyFill="1" applyBorder="1" applyAlignment="1"/>
    <xf numFmtId="0" fontId="0" fillId="0" borderId="1" xfId="0" applyFont="1" applyFill="1" applyBorder="1" applyAlignment="1">
      <alignment vertical="top"/>
    </xf>
    <xf numFmtId="166" fontId="4" fillId="0" borderId="1" xfId="0" applyNumberFormat="1" applyFont="1" applyFill="1" applyBorder="1" applyAlignment="1">
      <alignment vertical="top"/>
    </xf>
    <xf numFmtId="165" fontId="4" fillId="0" borderId="2" xfId="0" applyNumberFormat="1" applyFont="1" applyFill="1" applyBorder="1" applyAlignment="1">
      <alignment vertical="top"/>
    </xf>
    <xf numFmtId="0" fontId="0" fillId="0" borderId="3" xfId="0" applyFont="1" applyFill="1" applyBorder="1" applyAlignment="1"/>
    <xf numFmtId="0" fontId="2" fillId="6" borderId="8" xfId="0" applyFont="1" applyFill="1" applyBorder="1" applyAlignment="1">
      <alignment vertical="top"/>
    </xf>
    <xf numFmtId="0" fontId="2" fillId="6" borderId="7" xfId="0" applyFont="1" applyFill="1" applyBorder="1" applyAlignment="1">
      <alignment vertical="top"/>
    </xf>
    <xf numFmtId="0" fontId="3" fillId="6" borderId="7" xfId="0" applyFont="1" applyFill="1" applyBorder="1" applyAlignment="1">
      <alignment vertical="top"/>
    </xf>
    <xf numFmtId="0" fontId="2" fillId="6" borderId="9" xfId="0" applyFont="1" applyFill="1" applyBorder="1" applyAlignment="1">
      <alignment vertical="top"/>
    </xf>
    <xf numFmtId="165" fontId="4" fillId="0" borderId="10" xfId="0" applyNumberFormat="1" applyFont="1" applyFill="1" applyBorder="1" applyAlignment="1">
      <alignment vertical="top"/>
    </xf>
    <xf numFmtId="0" fontId="0" fillId="0" borderId="11" xfId="0" applyFont="1" applyFill="1" applyBorder="1" applyAlignment="1">
      <alignment vertical="top"/>
    </xf>
    <xf numFmtId="166" fontId="4" fillId="0" borderId="11" xfId="0" applyNumberFormat="1" applyFont="1" applyFill="1" applyBorder="1" applyAlignment="1">
      <alignment vertical="top"/>
    </xf>
    <xf numFmtId="0" fontId="0" fillId="0" borderId="11" xfId="0" applyFont="1" applyFill="1" applyBorder="1" applyAlignment="1"/>
    <xf numFmtId="0" fontId="0" fillId="0" borderId="12" xfId="0" applyFont="1" applyFill="1" applyBorder="1" applyAlignment="1"/>
    <xf numFmtId="0" fontId="29" fillId="0" borderId="1" xfId="0" applyFont="1" applyFill="1" applyBorder="1" applyAlignment="1">
      <alignment vertical="top"/>
    </xf>
    <xf numFmtId="0" fontId="29" fillId="0" borderId="11" xfId="0" applyFont="1" applyFill="1" applyBorder="1" applyAlignment="1">
      <alignment vertical="top"/>
    </xf>
    <xf numFmtId="0" fontId="3" fillId="13" borderId="1" xfId="0" applyFont="1" applyFill="1" applyBorder="1"/>
    <xf numFmtId="0" fontId="1" fillId="0" borderId="1" xfId="0" applyFont="1" applyBorder="1"/>
    <xf numFmtId="173" fontId="1" fillId="0" borderId="1" xfId="1" applyNumberFormat="1" applyFont="1" applyBorder="1"/>
    <xf numFmtId="173" fontId="1" fillId="0" borderId="1" xfId="1" applyNumberFormat="1" applyFont="1" applyFill="1" applyBorder="1"/>
    <xf numFmtId="43" fontId="3" fillId="14" borderId="1" xfId="1" applyFont="1" applyFill="1" applyBorder="1" applyAlignment="1">
      <alignment wrapText="1"/>
    </xf>
    <xf numFmtId="43" fontId="31" fillId="14" borderId="1" xfId="1" applyFont="1" applyFill="1" applyBorder="1" applyAlignment="1">
      <alignment wrapText="1"/>
    </xf>
    <xf numFmtId="0" fontId="3" fillId="5" borderId="1" xfId="0" applyFont="1" applyFill="1" applyBorder="1"/>
    <xf numFmtId="0" fontId="3" fillId="5" borderId="0" xfId="0" applyFont="1" applyFill="1"/>
    <xf numFmtId="174" fontId="27" fillId="15" borderId="1" xfId="3" applyFont="1" applyFill="1" applyBorder="1" applyAlignment="1">
      <alignment horizontal="center" vertical="center"/>
    </xf>
    <xf numFmtId="172" fontId="27" fillId="15" borderId="1" xfId="3" applyNumberFormat="1" applyFont="1" applyFill="1" applyBorder="1" applyAlignment="1">
      <alignment horizontal="center" vertical="center"/>
    </xf>
    <xf numFmtId="40" fontId="33" fillId="15" borderId="1" xfId="3" applyNumberFormat="1" applyFont="1" applyFill="1" applyBorder="1" applyAlignment="1">
      <alignment horizontal="center" vertical="center"/>
    </xf>
    <xf numFmtId="174" fontId="27" fillId="0" borderId="1" xfId="3" applyFont="1" applyBorder="1"/>
    <xf numFmtId="174" fontId="33" fillId="0" borderId="1" xfId="3" applyFont="1" applyBorder="1"/>
    <xf numFmtId="40" fontId="33" fillId="0" borderId="1" xfId="3" applyNumberFormat="1" applyFont="1" applyBorder="1"/>
    <xf numFmtId="172" fontId="27" fillId="0" borderId="15" xfId="3" applyNumberFormat="1" applyFont="1" applyBorder="1" applyAlignment="1">
      <alignment horizontal="right" vertical="top"/>
    </xf>
    <xf numFmtId="174" fontId="27" fillId="0" borderId="1" xfId="3" applyFont="1" applyBorder="1" applyAlignment="1">
      <alignment vertical="top"/>
    </xf>
    <xf numFmtId="172" fontId="27" fillId="0" borderId="1" xfId="3" applyNumberFormat="1" applyFont="1" applyBorder="1" applyAlignment="1">
      <alignment horizontal="right" vertical="top"/>
    </xf>
    <xf numFmtId="40" fontId="34" fillId="0" borderId="1" xfId="3" applyNumberFormat="1" applyFont="1" applyBorder="1"/>
    <xf numFmtId="174" fontId="27" fillId="0" borderId="1" xfId="3" applyFont="1" applyBorder="1" applyAlignment="1">
      <alignment horizontal="left"/>
    </xf>
    <xf numFmtId="172" fontId="27" fillId="0" borderId="1" xfId="3" applyNumberFormat="1" applyFont="1" applyBorder="1"/>
    <xf numFmtId="172" fontId="17" fillId="0" borderId="1" xfId="3" applyNumberFormat="1" applyBorder="1" applyAlignment="1">
      <alignment horizontal="right" vertical="top"/>
    </xf>
    <xf numFmtId="0" fontId="6" fillId="0" borderId="1" xfId="0" applyFont="1" applyFill="1" applyBorder="1" applyAlignment="1">
      <alignment horizontal="left"/>
    </xf>
    <xf numFmtId="0" fontId="0" fillId="0" borderId="0" xfId="0" applyFill="1"/>
    <xf numFmtId="0" fontId="0" fillId="0" borderId="0" xfId="0" applyBorder="1"/>
    <xf numFmtId="0" fontId="7" fillId="0" borderId="1" xfId="0" applyFont="1" applyFill="1" applyBorder="1" applyAlignment="1">
      <alignment horizontal="left"/>
    </xf>
    <xf numFmtId="0" fontId="6" fillId="0" borderId="1" xfId="0" applyFont="1" applyFill="1" applyBorder="1" applyAlignment="1">
      <alignment horizontal="left" wrapText="1"/>
    </xf>
    <xf numFmtId="14" fontId="4" fillId="0" borderId="1" xfId="0" applyNumberFormat="1" applyFont="1" applyBorder="1" applyAlignment="1">
      <alignment horizontal="left"/>
    </xf>
    <xf numFmtId="49" fontId="4" fillId="0" borderId="1" xfId="0" applyNumberFormat="1" applyFont="1" applyBorder="1" applyAlignment="1">
      <alignment horizontal="left"/>
    </xf>
    <xf numFmtId="0" fontId="4" fillId="0" borderId="1" xfId="0" applyFont="1" applyBorder="1" applyAlignment="1">
      <alignment horizontal="left" wrapText="1"/>
    </xf>
    <xf numFmtId="14" fontId="0" fillId="0" borderId="1" xfId="0" applyNumberFormat="1" applyBorder="1"/>
    <xf numFmtId="0" fontId="16" fillId="16" borderId="1" xfId="0" applyFont="1" applyFill="1" applyBorder="1" applyAlignment="1">
      <alignment horizontal="center" vertical="top" wrapText="1"/>
    </xf>
    <xf numFmtId="0" fontId="0" fillId="16" borderId="0" xfId="0" applyFill="1"/>
    <xf numFmtId="0" fontId="0" fillId="14" borderId="0" xfId="0" applyFill="1"/>
    <xf numFmtId="0" fontId="32" fillId="14" borderId="0" xfId="0" applyFont="1" applyFill="1"/>
    <xf numFmtId="49" fontId="20" fillId="0" borderId="1" xfId="0" applyNumberFormat="1" applyFont="1" applyBorder="1" applyAlignment="1">
      <alignment horizontal="left" vertical="top"/>
    </xf>
    <xf numFmtId="49" fontId="20" fillId="4" borderId="1" xfId="0" applyNumberFormat="1" applyFont="1" applyFill="1" applyBorder="1" applyAlignment="1">
      <alignment horizontal="left" vertical="top"/>
    </xf>
    <xf numFmtId="49" fontId="20" fillId="2" borderId="1" xfId="0" applyNumberFormat="1" applyFont="1" applyFill="1" applyBorder="1" applyAlignment="1">
      <alignment horizontal="left" vertical="top"/>
    </xf>
    <xf numFmtId="49" fontId="20" fillId="10" borderId="1" xfId="0" applyNumberFormat="1" applyFont="1" applyFill="1" applyBorder="1" applyAlignment="1">
      <alignment horizontal="left" vertical="top"/>
    </xf>
    <xf numFmtId="49" fontId="19" fillId="0" borderId="1" xfId="0" applyNumberFormat="1" applyFont="1" applyBorder="1" applyAlignment="1">
      <alignment horizontal="left" vertical="top"/>
    </xf>
    <xf numFmtId="49" fontId="20" fillId="9" borderId="1" xfId="0" applyNumberFormat="1" applyFont="1" applyFill="1" applyBorder="1" applyAlignment="1">
      <alignment horizontal="left" vertical="top"/>
    </xf>
    <xf numFmtId="0" fontId="19" fillId="14" borderId="1" xfId="0" applyFont="1" applyFill="1" applyBorder="1" applyAlignment="1" applyProtection="1">
      <alignment horizontal="left"/>
      <protection locked="0"/>
    </xf>
    <xf numFmtId="49" fontId="20" fillId="14" borderId="1" xfId="0" applyNumberFormat="1" applyFont="1" applyFill="1" applyBorder="1" applyAlignment="1">
      <alignment vertical="top"/>
    </xf>
    <xf numFmtId="0" fontId="22" fillId="14" borderId="1" xfId="0" applyFont="1" applyFill="1" applyBorder="1" applyAlignment="1">
      <alignment horizontal="left"/>
    </xf>
    <xf numFmtId="168" fontId="20" fillId="14" borderId="1" xfId="0" applyNumberFormat="1" applyFont="1" applyFill="1" applyBorder="1" applyAlignment="1">
      <alignment horizontal="left" vertical="top"/>
    </xf>
    <xf numFmtId="169" fontId="19" fillId="14" borderId="1" xfId="1" applyNumberFormat="1" applyFont="1" applyFill="1" applyBorder="1"/>
    <xf numFmtId="169" fontId="23" fillId="14" borderId="1" xfId="0" applyNumberFormat="1" applyFont="1" applyFill="1" applyBorder="1"/>
    <xf numFmtId="170" fontId="23" fillId="14" borderId="1" xfId="0" applyNumberFormat="1" applyFont="1" applyFill="1" applyBorder="1"/>
    <xf numFmtId="0" fontId="24" fillId="14" borderId="1" xfId="0" applyFont="1" applyFill="1" applyBorder="1"/>
    <xf numFmtId="0" fontId="17" fillId="14" borderId="1" xfId="0" applyFont="1" applyFill="1" applyBorder="1"/>
    <xf numFmtId="0" fontId="17" fillId="14" borderId="0" xfId="0" applyFont="1" applyFill="1"/>
    <xf numFmtId="49" fontId="20" fillId="14" borderId="1" xfId="0" applyNumberFormat="1" applyFont="1" applyFill="1" applyBorder="1" applyAlignment="1">
      <alignment horizontal="left" vertical="top"/>
    </xf>
    <xf numFmtId="0" fontId="25" fillId="0" borderId="0" xfId="0" applyFont="1" applyBorder="1" applyAlignment="1">
      <alignment horizontal="center"/>
    </xf>
    <xf numFmtId="174" fontId="27" fillId="15" borderId="1" xfId="3" applyFont="1" applyFill="1" applyBorder="1" applyAlignment="1">
      <alignment horizontal="left" vertical="center"/>
    </xf>
    <xf numFmtId="172" fontId="27" fillId="15" borderId="1" xfId="3" applyNumberFormat="1" applyFont="1" applyFill="1" applyBorder="1" applyAlignment="1">
      <alignment horizontal="left" vertical="center"/>
    </xf>
    <xf numFmtId="40" fontId="33" fillId="15" borderId="1" xfId="3" applyNumberFormat="1" applyFont="1" applyFill="1" applyBorder="1" applyAlignment="1">
      <alignment horizontal="left" vertical="center"/>
    </xf>
    <xf numFmtId="174" fontId="33" fillId="9" borderId="1" xfId="3" applyFont="1" applyFill="1" applyBorder="1" applyAlignment="1">
      <alignment horizontal="left"/>
    </xf>
    <xf numFmtId="174" fontId="27" fillId="9" borderId="1" xfId="3" applyFont="1" applyFill="1" applyBorder="1" applyAlignment="1">
      <alignment horizontal="left" vertical="top"/>
    </xf>
    <xf numFmtId="174" fontId="27" fillId="9" borderId="1" xfId="3" applyFont="1" applyFill="1" applyBorder="1" applyAlignment="1">
      <alignment horizontal="left"/>
    </xf>
    <xf numFmtId="172" fontId="27" fillId="9" borderId="1" xfId="3" applyNumberFormat="1" applyFont="1" applyFill="1" applyBorder="1" applyAlignment="1">
      <alignment horizontal="left" vertical="top"/>
    </xf>
    <xf numFmtId="40" fontId="34" fillId="9" borderId="1" xfId="3" applyNumberFormat="1" applyFont="1" applyFill="1" applyBorder="1" applyAlignment="1">
      <alignment horizontal="left"/>
    </xf>
    <xf numFmtId="0" fontId="0" fillId="9" borderId="1" xfId="0" applyFill="1" applyBorder="1" applyAlignment="1">
      <alignment horizontal="left"/>
    </xf>
    <xf numFmtId="174" fontId="33" fillId="0" borderId="1" xfId="3" applyFont="1" applyBorder="1" applyAlignment="1">
      <alignment horizontal="left"/>
    </xf>
    <xf numFmtId="174" fontId="27" fillId="0" borderId="1" xfId="3" applyFont="1" applyBorder="1" applyAlignment="1">
      <alignment horizontal="left" vertical="top"/>
    </xf>
    <xf numFmtId="172" fontId="27" fillId="0" borderId="1" xfId="3" applyNumberFormat="1" applyFont="1" applyBorder="1" applyAlignment="1">
      <alignment horizontal="left" vertical="top"/>
    </xf>
    <xf numFmtId="40" fontId="34" fillId="0" borderId="1" xfId="3" applyNumberFormat="1" applyFont="1" applyBorder="1" applyAlignment="1">
      <alignment horizontal="left"/>
    </xf>
    <xf numFmtId="0" fontId="0" fillId="0" borderId="1" xfId="0" applyBorder="1" applyAlignment="1">
      <alignment horizontal="left"/>
    </xf>
    <xf numFmtId="172" fontId="27" fillId="0" borderId="1" xfId="3" applyNumberFormat="1" applyFont="1" applyBorder="1" applyAlignment="1">
      <alignment horizontal="left"/>
    </xf>
    <xf numFmtId="40" fontId="33" fillId="0" borderId="1" xfId="3" applyNumberFormat="1" applyFont="1" applyBorder="1" applyAlignment="1">
      <alignment horizontal="left"/>
    </xf>
    <xf numFmtId="172" fontId="17" fillId="0" borderId="1" xfId="3" applyNumberFormat="1" applyBorder="1" applyAlignment="1">
      <alignment horizontal="left" vertical="top"/>
    </xf>
    <xf numFmtId="22" fontId="0" fillId="0" borderId="0" xfId="0" applyNumberFormat="1"/>
    <xf numFmtId="18" fontId="0" fillId="0" borderId="0" xfId="0" applyNumberFormat="1"/>
    <xf numFmtId="174" fontId="36" fillId="9" borderId="1" xfId="3" applyFont="1" applyFill="1" applyBorder="1" applyAlignment="1">
      <alignment horizontal="left" vertical="top"/>
    </xf>
    <xf numFmtId="174" fontId="27" fillId="12" borderId="1" xfId="3" applyFont="1" applyFill="1" applyBorder="1" applyAlignment="1">
      <alignment vertical="top"/>
    </xf>
    <xf numFmtId="0" fontId="3" fillId="0" borderId="1" xfId="0" applyFont="1" applyBorder="1" applyAlignment="1">
      <alignment wrapText="1"/>
    </xf>
    <xf numFmtId="169" fontId="0" fillId="0" borderId="0" xfId="0" applyNumberFormat="1"/>
    <xf numFmtId="0" fontId="0" fillId="0" borderId="1" xfId="0" applyNumberFormat="1" applyBorder="1"/>
    <xf numFmtId="0" fontId="0" fillId="0" borderId="2" xfId="0" applyBorder="1"/>
    <xf numFmtId="175" fontId="0" fillId="0" borderId="1" xfId="0" applyNumberFormat="1" applyBorder="1"/>
    <xf numFmtId="0" fontId="0" fillId="0" borderId="0" xfId="0" applyAlignment="1">
      <alignment horizontal="left"/>
    </xf>
    <xf numFmtId="174" fontId="27" fillId="15" borderId="13" xfId="3" applyFont="1" applyFill="1" applyBorder="1" applyAlignment="1">
      <alignment horizontal="left" vertical="center"/>
    </xf>
    <xf numFmtId="18" fontId="0" fillId="0" borderId="0" xfId="0" applyNumberFormat="1" applyBorder="1"/>
    <xf numFmtId="0" fontId="0" fillId="17" borderId="0" xfId="0" applyFill="1"/>
    <xf numFmtId="0" fontId="32" fillId="0" borderId="0" xfId="0" applyFont="1"/>
    <xf numFmtId="0" fontId="3" fillId="17" borderId="1" xfId="0" applyFont="1" applyFill="1" applyBorder="1"/>
    <xf numFmtId="0" fontId="0" fillId="17" borderId="1" xfId="0" applyFill="1" applyBorder="1"/>
    <xf numFmtId="0" fontId="0" fillId="0" borderId="0" xfId="0" applyAlignment="1">
      <alignment horizontal="center"/>
    </xf>
    <xf numFmtId="0" fontId="3" fillId="0" borderId="0" xfId="0" applyFont="1" applyAlignment="1">
      <alignment horizontal="center"/>
    </xf>
    <xf numFmtId="0" fontId="19" fillId="0" borderId="1" xfId="0" applyFont="1" applyFill="1" applyBorder="1" applyAlignment="1" applyProtection="1">
      <alignment horizontal="left"/>
      <protection locked="0"/>
    </xf>
    <xf numFmtId="49" fontId="20" fillId="0" borderId="1" xfId="0" applyNumberFormat="1" applyFont="1" applyFill="1" applyBorder="1" applyAlignment="1">
      <alignment vertical="top"/>
    </xf>
    <xf numFmtId="0" fontId="22" fillId="0" borderId="1" xfId="0" applyFont="1" applyFill="1" applyBorder="1" applyAlignment="1">
      <alignment horizontal="left"/>
    </xf>
    <xf numFmtId="168" fontId="20" fillId="0" borderId="1" xfId="0" applyNumberFormat="1" applyFont="1" applyFill="1" applyBorder="1" applyAlignment="1">
      <alignment horizontal="left" vertical="top"/>
    </xf>
    <xf numFmtId="169" fontId="23" fillId="0" borderId="1" xfId="0" applyNumberFormat="1" applyFont="1" applyFill="1" applyBorder="1"/>
    <xf numFmtId="170" fontId="23" fillId="0" borderId="1" xfId="0" applyNumberFormat="1" applyFont="1" applyFill="1" applyBorder="1"/>
    <xf numFmtId="0" fontId="19" fillId="0" borderId="1" xfId="0" applyFont="1" applyFill="1" applyBorder="1" applyAlignment="1">
      <alignment vertical="top"/>
    </xf>
    <xf numFmtId="0" fontId="19" fillId="0" borderId="1" xfId="0" applyFont="1" applyFill="1" applyBorder="1" applyAlignment="1">
      <alignment horizontal="left"/>
    </xf>
    <xf numFmtId="0" fontId="19" fillId="0" borderId="1" xfId="0" applyFont="1" applyFill="1" applyBorder="1" applyAlignment="1">
      <alignment vertical="center"/>
    </xf>
    <xf numFmtId="0" fontId="26" fillId="0" borderId="1" xfId="0" applyFont="1" applyFill="1" applyBorder="1" applyAlignment="1">
      <alignment horizontal="left"/>
    </xf>
    <xf numFmtId="0" fontId="19" fillId="0" borderId="1" xfId="0" applyFont="1" applyFill="1" applyBorder="1" applyAlignment="1">
      <alignment horizontal="left" vertical="center"/>
    </xf>
    <xf numFmtId="0" fontId="20" fillId="0" borderId="1" xfId="0" applyFont="1" applyFill="1" applyBorder="1" applyAlignment="1">
      <alignment horizontal="left"/>
    </xf>
    <xf numFmtId="0" fontId="20" fillId="0" borderId="1" xfId="0" applyFont="1" applyFill="1" applyBorder="1"/>
    <xf numFmtId="0" fontId="20" fillId="0" borderId="1" xfId="0" applyFont="1" applyFill="1" applyBorder="1" applyAlignment="1">
      <alignment vertical="center" wrapText="1"/>
    </xf>
    <xf numFmtId="1" fontId="19" fillId="0" borderId="1" xfId="0" applyNumberFormat="1" applyFont="1" applyFill="1" applyBorder="1"/>
    <xf numFmtId="0" fontId="19" fillId="0" borderId="1" xfId="0" applyFont="1" applyFill="1" applyBorder="1"/>
    <xf numFmtId="168" fontId="19" fillId="0" borderId="1" xfId="0" applyNumberFormat="1" applyFont="1" applyFill="1" applyBorder="1" applyAlignment="1">
      <alignment horizontal="left" vertical="top"/>
    </xf>
    <xf numFmtId="0" fontId="19" fillId="0" borderId="1" xfId="0" applyFont="1" applyFill="1" applyBorder="1" applyAlignment="1">
      <alignment horizontal="left" vertical="top"/>
    </xf>
    <xf numFmtId="0" fontId="24" fillId="0" borderId="1" xfId="0" applyFont="1" applyFill="1" applyBorder="1"/>
    <xf numFmtId="0" fontId="17" fillId="0" borderId="1" xfId="0" applyFont="1" applyFill="1" applyBorder="1"/>
    <xf numFmtId="0" fontId="25" fillId="0" borderId="1" xfId="0" applyFont="1" applyFill="1" applyBorder="1" applyAlignment="1">
      <alignment horizontal="center"/>
    </xf>
    <xf numFmtId="0" fontId="17" fillId="0" borderId="0" xfId="0" applyFont="1" applyFill="1"/>
    <xf numFmtId="49" fontId="20" fillId="0" borderId="1" xfId="0" applyNumberFormat="1" applyFont="1" applyFill="1" applyBorder="1" applyAlignment="1">
      <alignment horizontal="left" vertical="top"/>
    </xf>
    <xf numFmtId="49" fontId="19" fillId="0" borderId="1" xfId="0" applyNumberFormat="1" applyFont="1" applyFill="1" applyBorder="1" applyAlignment="1">
      <alignment horizontal="left" vertical="top"/>
    </xf>
    <xf numFmtId="0" fontId="3" fillId="5" borderId="0" xfId="0" applyFont="1" applyFill="1" applyAlignment="1">
      <alignment wrapText="1"/>
    </xf>
    <xf numFmtId="0" fontId="3" fillId="0" borderId="0" xfId="0" applyFont="1" applyFill="1"/>
    <xf numFmtId="0" fontId="37" fillId="0" borderId="0" xfId="0" applyFont="1"/>
    <xf numFmtId="1" fontId="0" fillId="0" borderId="0" xfId="0" applyNumberFormat="1"/>
    <xf numFmtId="176" fontId="0" fillId="0" borderId="0" xfId="0" applyNumberFormat="1"/>
    <xf numFmtId="0" fontId="3" fillId="0" borderId="0" xfId="0" applyFont="1" applyAlignment="1">
      <alignment horizontal="left"/>
    </xf>
    <xf numFmtId="0" fontId="38" fillId="0" borderId="0" xfId="0" applyFont="1" applyAlignment="1">
      <alignment horizontal="left"/>
    </xf>
    <xf numFmtId="0" fontId="0" fillId="0" borderId="0" xfId="0" applyBorder="1" applyAlignment="1">
      <alignment horizontal="left"/>
    </xf>
    <xf numFmtId="0" fontId="0" fillId="0" borderId="0" xfId="0" applyAlignment="1">
      <alignment wrapText="1"/>
    </xf>
    <xf numFmtId="0" fontId="39" fillId="12" borderId="0" xfId="0" applyFont="1" applyFill="1"/>
    <xf numFmtId="0" fontId="35" fillId="0" borderId="0" xfId="0" applyNumberFormat="1" applyFont="1" applyFill="1" applyAlignment="1">
      <alignment horizontal="center" textRotation="45" wrapText="1" readingOrder="1"/>
    </xf>
    <xf numFmtId="0" fontId="0" fillId="18" borderId="0" xfId="0" applyFill="1"/>
    <xf numFmtId="0" fontId="3" fillId="5" borderId="16" xfId="0" applyFont="1" applyFill="1" applyBorder="1"/>
    <xf numFmtId="0" fontId="40" fillId="0" borderId="1" xfId="0" applyFont="1" applyBorder="1"/>
    <xf numFmtId="0" fontId="41" fillId="0" borderId="1" xfId="0" applyFont="1" applyBorder="1"/>
    <xf numFmtId="0" fontId="40" fillId="19" borderId="1" xfId="0" applyFont="1" applyFill="1" applyBorder="1" applyAlignment="1">
      <alignment horizontal="center"/>
    </xf>
    <xf numFmtId="0" fontId="3" fillId="19" borderId="1" xfId="0" applyFont="1" applyFill="1" applyBorder="1" applyAlignment="1">
      <alignment horizontal="center"/>
    </xf>
    <xf numFmtId="0" fontId="3" fillId="19" borderId="1" xfId="0" applyFont="1" applyFill="1" applyBorder="1"/>
    <xf numFmtId="174" fontId="27" fillId="19" borderId="1" xfId="3" applyFont="1" applyFill="1" applyBorder="1" applyAlignment="1">
      <alignment horizontal="center" vertical="center"/>
    </xf>
    <xf numFmtId="0" fontId="38" fillId="5" borderId="0" xfId="0" applyFont="1" applyFill="1" applyAlignment="1">
      <alignment horizontal="left"/>
    </xf>
    <xf numFmtId="0" fontId="0" fillId="0" borderId="14" xfId="0" applyBorder="1" applyAlignment="1">
      <alignment horizontal="center"/>
    </xf>
    <xf numFmtId="0" fontId="42" fillId="20" borderId="1" xfId="0" applyFont="1" applyFill="1" applyBorder="1" applyAlignment="1">
      <alignment horizontal="center"/>
    </xf>
    <xf numFmtId="0" fontId="41" fillId="20" borderId="1" xfId="0" applyFont="1" applyFill="1" applyBorder="1" applyAlignment="1">
      <alignment horizontal="center"/>
    </xf>
    <xf numFmtId="0" fontId="3" fillId="5" borderId="14" xfId="0" applyFont="1" applyFill="1" applyBorder="1" applyAlignment="1">
      <alignment horizontal="center"/>
    </xf>
    <xf numFmtId="0" fontId="0" fillId="7" borderId="5" xfId="0" applyFill="1" applyBorder="1" applyAlignment="1">
      <alignment horizontal="center" vertical="top" wrapText="1"/>
    </xf>
    <xf numFmtId="0" fontId="0" fillId="7" borderId="6" xfId="0" applyFill="1" applyBorder="1" applyAlignment="1">
      <alignment horizontal="center" vertical="top" wrapText="1"/>
    </xf>
    <xf numFmtId="0" fontId="0" fillId="6" borderId="5" xfId="0" applyFill="1" applyBorder="1" applyAlignment="1">
      <alignment horizontal="center" vertical="top" wrapText="1"/>
    </xf>
    <xf numFmtId="0" fontId="0" fillId="6" borderId="6" xfId="0" applyFill="1" applyBorder="1" applyAlignment="1">
      <alignment horizontal="center" vertical="top" wrapText="1"/>
    </xf>
    <xf numFmtId="0" fontId="0" fillId="7" borderId="5" xfId="0" applyFill="1" applyBorder="1" applyAlignment="1">
      <alignment horizontal="left" vertical="top" wrapText="1"/>
    </xf>
    <xf numFmtId="0" fontId="0" fillId="7" borderId="6" xfId="0" applyFill="1" applyBorder="1" applyAlignment="1">
      <alignment horizontal="left" vertical="top" wrapText="1"/>
    </xf>
    <xf numFmtId="0" fontId="3" fillId="5" borderId="1" xfId="0" applyFont="1" applyFill="1" applyBorder="1" applyAlignment="1">
      <alignment horizontal="center"/>
    </xf>
  </cellXfs>
  <cellStyles count="4">
    <cellStyle name="Comma" xfId="1" builtinId="3"/>
    <cellStyle name="Hyperlink" xfId="2" builtinId="8"/>
    <cellStyle name="Normal" xfId="0" builtinId="0"/>
    <cellStyle name="Normal_Debtors Ageing TI- March '11" xfId="3" xr:uid="{FD6D7646-AACC-41EA-83F7-8A628A4BE719}"/>
  </cellStyles>
  <dxfs count="33">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minor"/>
      </font>
      <numFmt numFmtId="166" formatCode="###0.00;###0.00"/>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minor"/>
      </font>
      <numFmt numFmtId="166" formatCode="###0.00;###0.00"/>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Calibri"/>
        <family val="2"/>
        <scheme val="minor"/>
      </font>
      <numFmt numFmtId="165" formatCode="###0;###0"/>
      <fill>
        <patternFill patternType="none">
          <fgColor indexed="64"/>
          <bgColor indexed="65"/>
        </patternFill>
      </fill>
      <alignment horizontal="general"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rgb="FF025A86"/>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00B050"/>
        </patternFill>
      </fill>
    </dxf>
    <dxf>
      <fill>
        <patternFill>
          <bgColor rgb="FF00B050"/>
        </patternFill>
      </fill>
    </dxf>
    <dxf>
      <font>
        <color rgb="FF9C0006"/>
      </font>
      <fill>
        <patternFill>
          <bgColor rgb="FFFFC7CE"/>
        </patternFill>
      </fill>
    </dxf>
    <dxf>
      <font>
        <color rgb="FF9C0006"/>
      </font>
      <fill>
        <patternFill>
          <bgColor rgb="FFFFC7CE"/>
        </patternFill>
      </fill>
    </dxf>
    <dxf>
      <fill>
        <patternFill>
          <bgColor indexed="35"/>
        </patternFill>
      </fill>
    </dxf>
    <dxf>
      <fill>
        <patternFill>
          <bgColor indexed="35"/>
        </patternFill>
      </fill>
    </dxf>
    <dxf>
      <fill>
        <patternFill>
          <bgColor indexed="35"/>
        </patternFill>
      </fill>
    </dxf>
    <dxf>
      <fill>
        <patternFill>
          <bgColor indexed="35"/>
        </patternFill>
      </fill>
    </dxf>
    <dxf>
      <fill>
        <patternFill>
          <bgColor indexed="35"/>
        </patternFill>
      </fill>
    </dxf>
    <dxf>
      <fill>
        <patternFill>
          <bgColor indexed="35"/>
        </patternFill>
      </fill>
    </dxf>
    <dxf>
      <font>
        <color rgb="FF9C0006"/>
      </font>
      <fill>
        <patternFill>
          <bgColor rgb="FFFFC7CE"/>
        </patternFill>
      </fill>
    </dxf>
    <dxf>
      <font>
        <color rgb="FF9C0006"/>
      </font>
      <fill>
        <patternFill>
          <bgColor rgb="FFFFC7CE"/>
        </patternFill>
      </fill>
    </dxf>
    <dxf>
      <fill>
        <patternFill>
          <bgColor indexed="35"/>
        </patternFill>
      </fill>
    </dxf>
    <dxf>
      <fill>
        <patternFill>
          <bgColor indexed="35"/>
        </patternFill>
      </fill>
    </dxf>
    <dxf>
      <fill>
        <patternFill>
          <bgColor indexed="3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microsoft.com/office/2007/relationships/slicerCache" Target="slicerCaches/slicerCache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07/relationships/slicerCache" Target="slicerCaches/slicerCache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editAs="absolute">
    <xdr:from>
      <xdr:col>8</xdr:col>
      <xdr:colOff>104775</xdr:colOff>
      <xdr:row>21</xdr:row>
      <xdr:rowOff>9525</xdr:rowOff>
    </xdr:from>
    <xdr:to>
      <xdr:col>11</xdr:col>
      <xdr:colOff>104775</xdr:colOff>
      <xdr:row>34</xdr:row>
      <xdr:rowOff>57150</xdr:rowOff>
    </xdr:to>
    <mc:AlternateContent xmlns:mc="http://schemas.openxmlformats.org/markup-compatibility/2006" xmlns:sle15="http://schemas.microsoft.com/office/drawing/2012/slicer">
      <mc:Choice Requires="sle15">
        <xdr:graphicFrame macro="">
          <xdr:nvGraphicFramePr>
            <xdr:cNvPr id="2" name="Status of Booking*">
              <a:extLst>
                <a:ext uri="{FF2B5EF4-FFF2-40B4-BE49-F238E27FC236}">
                  <a16:creationId xmlns:a16="http://schemas.microsoft.com/office/drawing/2014/main" id="{0AE6A07D-FEC1-4D33-A8C2-E96F42E85F31}"/>
                </a:ext>
              </a:extLst>
            </xdr:cNvPr>
            <xdr:cNvGraphicFramePr/>
          </xdr:nvGraphicFramePr>
          <xdr:xfrm>
            <a:off x="0" y="0"/>
            <a:ext cx="0" cy="0"/>
          </xdr:xfrm>
          <a:graphic>
            <a:graphicData uri="http://schemas.microsoft.com/office/drawing/2010/slicer">
              <sle:slicer xmlns:sle="http://schemas.microsoft.com/office/drawing/2010/slicer" name="Status of Booking*"/>
            </a:graphicData>
          </a:graphic>
        </xdr:graphicFrame>
      </mc:Choice>
      <mc:Fallback xmlns="">
        <xdr:sp macro="" textlink="">
          <xdr:nvSpPr>
            <xdr:cNvPr id="0" name=""/>
            <xdr:cNvSpPr>
              <a:spLocks noTextEdit="1"/>
            </xdr:cNvSpPr>
          </xdr:nvSpPr>
          <xdr:spPr>
            <a:xfrm>
              <a:off x="11077575" y="40100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504825</xdr:colOff>
      <xdr:row>0</xdr:row>
      <xdr:rowOff>0</xdr:rowOff>
    </xdr:from>
    <xdr:to>
      <xdr:col>12</xdr:col>
      <xdr:colOff>504825</xdr:colOff>
      <xdr:row>13</xdr:row>
      <xdr:rowOff>47625</xdr:rowOff>
    </xdr:to>
    <mc:AlternateContent xmlns:mc="http://schemas.openxmlformats.org/markup-compatibility/2006" xmlns:sle15="http://schemas.microsoft.com/office/drawing/2012/slicer">
      <mc:Choice Requires="sle15">
        <xdr:graphicFrame macro="">
          <xdr:nvGraphicFramePr>
            <xdr:cNvPr id="3" name="Name">
              <a:extLst>
                <a:ext uri="{FF2B5EF4-FFF2-40B4-BE49-F238E27FC236}">
                  <a16:creationId xmlns:a16="http://schemas.microsoft.com/office/drawing/2014/main" id="{7D86F087-BD4B-42BA-8ACD-FB60A6A79D5F}"/>
                </a:ext>
              </a:extLst>
            </xdr:cNvPr>
            <xdr:cNvGraphicFramePr/>
          </xdr:nvGraphicFramePr>
          <xdr:xfrm>
            <a:off x="0" y="0"/>
            <a:ext cx="0" cy="0"/>
          </xdr:xfrm>
          <a:graphic>
            <a:graphicData uri="http://schemas.microsoft.com/office/drawing/2010/slicer">
              <sle:slicer xmlns:sle="http://schemas.microsoft.com/office/drawing/2010/slicer" name="Name"/>
            </a:graphicData>
          </a:graphic>
        </xdr:graphicFrame>
      </mc:Choice>
      <mc:Fallback xmlns="">
        <xdr:sp macro="" textlink="">
          <xdr:nvSpPr>
            <xdr:cNvPr id="0" name=""/>
            <xdr:cNvSpPr>
              <a:spLocks noTextEdit="1"/>
            </xdr:cNvSpPr>
          </xdr:nvSpPr>
          <xdr:spPr>
            <a:xfrm>
              <a:off x="1208722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9</xdr:col>
      <xdr:colOff>581025</xdr:colOff>
      <xdr:row>10</xdr:row>
      <xdr:rowOff>85725</xdr:rowOff>
    </xdr:from>
    <xdr:to>
      <xdr:col>12</xdr:col>
      <xdr:colOff>581025</xdr:colOff>
      <xdr:row>23</xdr:row>
      <xdr:rowOff>133350</xdr:rowOff>
    </xdr:to>
    <mc:AlternateContent xmlns:mc="http://schemas.openxmlformats.org/markup-compatibility/2006" xmlns:sle15="http://schemas.microsoft.com/office/drawing/2012/slicer">
      <mc:Choice Requires="sle15">
        <xdr:graphicFrame macro="">
          <xdr:nvGraphicFramePr>
            <xdr:cNvPr id="4" name="State">
              <a:extLst>
                <a:ext uri="{FF2B5EF4-FFF2-40B4-BE49-F238E27FC236}">
                  <a16:creationId xmlns:a16="http://schemas.microsoft.com/office/drawing/2014/main" id="{F92F4FD1-7022-4796-AF27-FCF65CC8953D}"/>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2163425" y="19907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HARD%20DISC%20ALT\Hfcl\HFCL\TAX\TDS\TDS_HFCL\2013-14\ETDS%20RETURN\QE%20Mar%202014\Form%2026%20QE%20MAR%2014\HFCL_Return%20Data_26Q4_201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nn-1"/>
      <sheetName val="Challan"/>
    </sheetNames>
    <sheetDataSet>
      <sheetData sheetId="0"/>
      <sheetData sheetId="1"/>
      <sheetData sheetId="2">
        <row r="6">
          <cell r="A6">
            <v>1</v>
          </cell>
          <cell r="B6" t="str">
            <v>94C</v>
          </cell>
        </row>
        <row r="7">
          <cell r="A7">
            <v>2</v>
          </cell>
          <cell r="B7" t="str">
            <v>94C</v>
          </cell>
        </row>
        <row r="8">
          <cell r="A8">
            <v>3</v>
          </cell>
          <cell r="B8" t="str">
            <v>4IB</v>
          </cell>
        </row>
        <row r="9">
          <cell r="A9">
            <v>4</v>
          </cell>
          <cell r="B9" t="str">
            <v>94H</v>
          </cell>
        </row>
        <row r="10">
          <cell r="A10">
            <v>5</v>
          </cell>
          <cell r="B10" t="str">
            <v>94H</v>
          </cell>
        </row>
        <row r="11">
          <cell r="A11">
            <v>6</v>
          </cell>
          <cell r="B11" t="str">
            <v>94J</v>
          </cell>
        </row>
        <row r="12">
          <cell r="A12">
            <v>7</v>
          </cell>
          <cell r="B12" t="str">
            <v>94J</v>
          </cell>
        </row>
        <row r="13">
          <cell r="A13">
            <v>8</v>
          </cell>
          <cell r="B13" t="str">
            <v>94A</v>
          </cell>
        </row>
        <row r="14">
          <cell r="A14">
            <v>9</v>
          </cell>
          <cell r="B14" t="str">
            <v>94C</v>
          </cell>
        </row>
        <row r="15">
          <cell r="A15">
            <v>10</v>
          </cell>
          <cell r="B15" t="str">
            <v>94C</v>
          </cell>
        </row>
        <row r="16">
          <cell r="A16">
            <v>11</v>
          </cell>
          <cell r="B16" t="str">
            <v>94H</v>
          </cell>
        </row>
        <row r="17">
          <cell r="A17">
            <v>12</v>
          </cell>
          <cell r="B17" t="str">
            <v>94H</v>
          </cell>
        </row>
        <row r="18">
          <cell r="A18">
            <v>13</v>
          </cell>
          <cell r="B18" t="str">
            <v>4IB</v>
          </cell>
        </row>
        <row r="19">
          <cell r="A19">
            <v>14</v>
          </cell>
          <cell r="B19" t="str">
            <v>94J</v>
          </cell>
        </row>
        <row r="20">
          <cell r="A20">
            <v>15</v>
          </cell>
          <cell r="B20" t="str">
            <v>94J</v>
          </cell>
        </row>
        <row r="21">
          <cell r="A21">
            <v>16</v>
          </cell>
          <cell r="B21" t="str">
            <v>94A</v>
          </cell>
        </row>
        <row r="22">
          <cell r="A22">
            <v>17</v>
          </cell>
          <cell r="B22" t="str">
            <v>94C</v>
          </cell>
        </row>
        <row r="23">
          <cell r="A23">
            <v>18</v>
          </cell>
          <cell r="B23" t="str">
            <v>94C</v>
          </cell>
        </row>
        <row r="24">
          <cell r="A24">
            <v>19</v>
          </cell>
          <cell r="B24" t="str">
            <v>94H</v>
          </cell>
        </row>
        <row r="25">
          <cell r="A25">
            <v>20</v>
          </cell>
          <cell r="B25" t="str">
            <v>94H</v>
          </cell>
        </row>
        <row r="26">
          <cell r="A26">
            <v>21</v>
          </cell>
          <cell r="B26" t="str">
            <v>4IB</v>
          </cell>
        </row>
        <row r="27">
          <cell r="A27">
            <v>22</v>
          </cell>
          <cell r="B27" t="str">
            <v>94J</v>
          </cell>
        </row>
        <row r="28">
          <cell r="A28">
            <v>23</v>
          </cell>
          <cell r="B28" t="str">
            <v>94J</v>
          </cell>
        </row>
      </sheetData>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_of_Booking" xr10:uid="{5BB72282-B7A5-4578-94D1-C43CA11D5A64}" sourceName="Rating">
  <extLst>
    <x:ext xmlns:x15="http://schemas.microsoft.com/office/spreadsheetml/2010/11/main" uri="{2F2917AC-EB37-4324-AD4E-5DD8C200BD13}">
      <x15:tableSlicerCache tableId="1" column="3"/>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e" xr10:uid="{C7348720-7B96-439E-BDCD-D33CC60E13C2}" sourceName="Name">
  <extLst>
    <x:ext xmlns:x15="http://schemas.microsoft.com/office/spreadsheetml/2010/11/main" uri="{2F2917AC-EB37-4324-AD4E-5DD8C200BD13}">
      <x15:tableSlicerCache tableId="1" column="7"/>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54ABAF1-6024-46F3-8245-3808BE19F104}" sourceName="State">
  <extLst>
    <x:ext xmlns:x15="http://schemas.microsoft.com/office/spreadsheetml/2010/11/main" uri="{2F2917AC-EB37-4324-AD4E-5DD8C200BD13}">
      <x15:tableSlicerCache tableId="1"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us of Booking*" xr10:uid="{B58E7B72-1006-41E3-B2EE-10BA0F21E9AA}" cache="Slicer_Status_of_Booking" caption="Rating" rowHeight="241300"/>
  <slicer name="Name" xr10:uid="{17056EBC-8810-41AB-AAE6-A4B11088565F}" cache="Slicer_Name" caption="Name" rowHeight="241300"/>
  <slicer name="State" xr10:uid="{68D9DB74-2D0E-4D75-BDAA-496BD27713CD}" cache="Slicer_State" caption="Stat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8CE89B-210D-42EA-AFDF-5872346DAE3A}" name="Table1" displayName="Table1" ref="A1:H113" totalsRowShown="0" headerRowDxfId="11" headerRowBorderDxfId="10" tableBorderDxfId="9" totalsRowBorderDxfId="8">
  <autoFilter ref="A1:H113" xr:uid="{70FE68A8-CA9A-425B-93C0-67F3DE32EB3E}"/>
  <tableColumns count="8">
    <tableColumn id="1" xr3:uid="{7AEEB0E2-0C92-4E2A-9BB7-D717977F473F}" name="Sr. No." dataDxfId="7">
      <calculatedColumnFormula>A1+1</calculatedColumnFormula>
    </tableColumn>
    <tableColumn id="2" xr3:uid="{794835B3-6E23-4D1B-BD2F-25C6FD9C6E9D}" name="Qtr" dataDxfId="6"/>
    <tableColumn id="3" xr3:uid="{EA8BA020-9F23-495B-AFBC-CB0B7367A44B}" name="Rating" dataDxfId="5"/>
    <tableColumn id="4" xr3:uid="{545E6FFB-07B7-4A5C-9B8F-44A74B38E547}" name="TAN of Deductor" dataDxfId="4"/>
    <tableColumn id="5" xr3:uid="{F08A3655-9AC1-4516-8666-5F1FCC50E264}" name="Total Amount Paid / Credited" dataDxfId="3"/>
    <tableColumn id="6" xr3:uid="{2AC7B887-FC59-4128-AEEC-6A27FB9A0110}" name="Total TDS Deposited" dataDxfId="2"/>
    <tableColumn id="7" xr3:uid="{C41F473E-747B-4F18-9D0A-BFD64FA8E2D9}" name="Name" dataDxfId="1"/>
    <tableColumn id="8" xr3:uid="{4F3DAE43-7F6D-4644-A863-2AA81CF8B765}" name="State"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8" Type="http://schemas.openxmlformats.org/officeDocument/2006/relationships/hyperlink" Target="mailto:123@hotmail.com" TargetMode="External"/><Relationship Id="rId3" Type="http://schemas.openxmlformats.org/officeDocument/2006/relationships/hyperlink" Target="mailto:gupta.k.deepak@gmail.com,%208860779306" TargetMode="External"/><Relationship Id="rId7" Type="http://schemas.openxmlformats.org/officeDocument/2006/relationships/hyperlink" Target="mailto:pdgupta@gmail.com" TargetMode="External"/><Relationship Id="rId2" Type="http://schemas.openxmlformats.org/officeDocument/2006/relationships/hyperlink" Target="mailto:123@hotmail.com,%20%20%20%20%20%20%20%20%20%20%20%20%20%20%20%20%20%207703980376" TargetMode="External"/><Relationship Id="rId1" Type="http://schemas.openxmlformats.org/officeDocument/2006/relationships/hyperlink" Target="mailto:pdgupta@gmail.com,%20%20%20%20%20%20%20%20%20%20%20%209868434149" TargetMode="External"/><Relationship Id="rId6" Type="http://schemas.openxmlformats.org/officeDocument/2006/relationships/hyperlink" Target="mailto:abcofficemail@gmail.com" TargetMode="External"/><Relationship Id="rId5" Type="http://schemas.openxmlformats.org/officeDocument/2006/relationships/hyperlink" Target="mailto:gupta.k.deepak@gmail.com" TargetMode="External"/><Relationship Id="rId4" Type="http://schemas.openxmlformats.org/officeDocument/2006/relationships/hyperlink" Target="mailto:abcofficemail@gmail.com,%20%20%20%20%20%20%209971860845"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hyperlink" Target="http://studycafe.in/"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tudycafe.in/"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1" Type="http://schemas.openxmlformats.org/officeDocument/2006/relationships/hyperlink" Target="https://exceljet.net/excel-functions/excel-xlookup-function" TargetMode="External"/></Relationships>
</file>

<file path=xl/worksheets/_rels/sheet38.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ABFBF-F42D-4CEC-952D-0714612DFBC1}">
  <sheetPr codeName="Sheet1"/>
  <dimension ref="A4:A16"/>
  <sheetViews>
    <sheetView workbookViewId="0">
      <selection activeCell="A17" sqref="A17"/>
    </sheetView>
  </sheetViews>
  <sheetFormatPr defaultRowHeight="15" x14ac:dyDescent="0.25"/>
  <sheetData>
    <row r="4" spans="1:1" x14ac:dyDescent="0.25">
      <c r="A4" t="s">
        <v>2588</v>
      </c>
    </row>
    <row r="5" spans="1:1" x14ac:dyDescent="0.25">
      <c r="A5" t="s">
        <v>2599</v>
      </c>
    </row>
    <row r="7" spans="1:1" x14ac:dyDescent="0.25">
      <c r="A7" t="s">
        <v>2589</v>
      </c>
    </row>
    <row r="8" spans="1:1" x14ac:dyDescent="0.25">
      <c r="A8" t="s">
        <v>2590</v>
      </c>
    </row>
    <row r="10" spans="1:1" x14ac:dyDescent="0.25">
      <c r="A10" t="s">
        <v>2591</v>
      </c>
    </row>
    <row r="11" spans="1:1" x14ac:dyDescent="0.25">
      <c r="A11" t="s">
        <v>2592</v>
      </c>
    </row>
    <row r="13" spans="1:1" x14ac:dyDescent="0.25">
      <c r="A13" t="s">
        <v>2600</v>
      </c>
    </row>
    <row r="14" spans="1:1" x14ac:dyDescent="0.25">
      <c r="A14" t="s">
        <v>2601</v>
      </c>
    </row>
    <row r="15" spans="1:1" x14ac:dyDescent="0.25">
      <c r="A15" t="s">
        <v>2602</v>
      </c>
    </row>
    <row r="16" spans="1:1" x14ac:dyDescent="0.25">
      <c r="A16" t="s">
        <v>2603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2BC7D-3C31-4A2F-A96B-36E420A270E0}">
  <sheetPr codeName="Sheet23"/>
  <dimension ref="A1:M31"/>
  <sheetViews>
    <sheetView workbookViewId="0">
      <selection activeCell="B3" sqref="B3:M10"/>
    </sheetView>
  </sheetViews>
  <sheetFormatPr defaultRowHeight="15" x14ac:dyDescent="0.25"/>
  <cols>
    <col min="1" max="1" width="26" bestFit="1" customWidth="1"/>
    <col min="2" max="2" width="11.5703125" bestFit="1" customWidth="1"/>
    <col min="3" max="3" width="12.7109375" customWidth="1"/>
    <col min="4" max="4" width="10.5703125" bestFit="1" customWidth="1"/>
    <col min="5" max="5" width="11.5703125" bestFit="1" customWidth="1"/>
    <col min="6" max="6" width="13.85546875" customWidth="1"/>
    <col min="7" max="7" width="11.28515625" bestFit="1" customWidth="1"/>
    <col min="8" max="8" width="11.5703125" bestFit="1" customWidth="1"/>
    <col min="9" max="10" width="10.5703125" bestFit="1" customWidth="1"/>
    <col min="11" max="13" width="11.5703125" bestFit="1" customWidth="1"/>
  </cols>
  <sheetData>
    <row r="1" spans="1:13" x14ac:dyDescent="0.25">
      <c r="B1">
        <v>-500</v>
      </c>
    </row>
    <row r="2" spans="1:13" ht="15" customHeight="1" x14ac:dyDescent="0.25">
      <c r="A2" s="162" t="s">
        <v>2017</v>
      </c>
      <c r="B2" s="166" t="s">
        <v>2023</v>
      </c>
      <c r="C2" s="166" t="s">
        <v>116</v>
      </c>
      <c r="D2" s="166" t="s">
        <v>117</v>
      </c>
      <c r="E2" s="167" t="s">
        <v>174</v>
      </c>
      <c r="F2" s="167" t="s">
        <v>2024</v>
      </c>
      <c r="G2" s="167" t="s">
        <v>2025</v>
      </c>
      <c r="H2" s="167" t="s">
        <v>2026</v>
      </c>
      <c r="I2" s="166" t="s">
        <v>2027</v>
      </c>
      <c r="J2" s="166" t="s">
        <v>2028</v>
      </c>
      <c r="K2" s="166" t="s">
        <v>2029</v>
      </c>
      <c r="L2" s="166" t="s">
        <v>2030</v>
      </c>
      <c r="M2" s="166" t="s">
        <v>2031</v>
      </c>
    </row>
    <row r="3" spans="1:13" x14ac:dyDescent="0.25">
      <c r="A3" s="163" t="s">
        <v>1251</v>
      </c>
      <c r="B3" s="5">
        <v>4306279.5</v>
      </c>
      <c r="C3" s="5">
        <v>15243648</v>
      </c>
      <c r="D3" s="5">
        <v>20413</v>
      </c>
      <c r="E3" s="5">
        <v>5453227</v>
      </c>
      <c r="F3" s="5">
        <v>20413</v>
      </c>
      <c r="G3" s="5">
        <v>7984790</v>
      </c>
      <c r="H3" s="5">
        <v>28081</v>
      </c>
      <c r="I3" s="5">
        <v>5296775</v>
      </c>
      <c r="J3" s="5">
        <v>796208</v>
      </c>
      <c r="K3" s="5">
        <v>6316668</v>
      </c>
      <c r="L3" s="5">
        <v>865112</v>
      </c>
      <c r="M3" s="5">
        <v>40295104</v>
      </c>
    </row>
    <row r="4" spans="1:13" x14ac:dyDescent="0.25">
      <c r="A4" s="163" t="s">
        <v>2018</v>
      </c>
      <c r="B4" s="5">
        <v>8612558</v>
      </c>
      <c r="C4" s="5">
        <v>3091</v>
      </c>
      <c r="D4" s="5">
        <v>4218999</v>
      </c>
      <c r="E4" s="5">
        <v>3697241</v>
      </c>
      <c r="F4" s="5">
        <v>7681751</v>
      </c>
      <c r="G4" s="5">
        <v>29499265</v>
      </c>
      <c r="H4" s="5">
        <v>11926636</v>
      </c>
      <c r="I4" s="5">
        <v>6655395</v>
      </c>
      <c r="J4" s="5">
        <v>362249</v>
      </c>
      <c r="K4" s="5">
        <v>9386730</v>
      </c>
      <c r="L4" s="5">
        <v>24189632</v>
      </c>
      <c r="M4" s="5">
        <v>49241718</v>
      </c>
    </row>
    <row r="5" spans="1:13" x14ac:dyDescent="0.25">
      <c r="A5" s="163" t="s">
        <v>2005</v>
      </c>
      <c r="B5" s="5">
        <v>6516072</v>
      </c>
      <c r="C5" s="5">
        <v>3258577</v>
      </c>
      <c r="D5" s="5">
        <v>2144849</v>
      </c>
      <c r="E5" s="5">
        <v>12015909</v>
      </c>
      <c r="F5" s="5">
        <v>671771</v>
      </c>
      <c r="G5" s="5">
        <v>15056991</v>
      </c>
      <c r="H5" s="5">
        <v>1033365</v>
      </c>
      <c r="I5" s="5">
        <v>7458354</v>
      </c>
      <c r="J5" s="5">
        <v>1169554</v>
      </c>
      <c r="K5" s="5">
        <v>37547757</v>
      </c>
      <c r="L5" s="5">
        <v>5476831</v>
      </c>
      <c r="M5" s="5">
        <v>75337584</v>
      </c>
    </row>
    <row r="6" spans="1:13" x14ac:dyDescent="0.25">
      <c r="A6" s="163" t="s">
        <v>1169</v>
      </c>
      <c r="B6" s="5">
        <v>996195.2</v>
      </c>
      <c r="C6" s="5">
        <v>8461</v>
      </c>
      <c r="D6" s="5">
        <v>290192</v>
      </c>
      <c r="E6" s="5">
        <v>892901</v>
      </c>
      <c r="F6" s="5">
        <v>140592</v>
      </c>
      <c r="G6" s="5">
        <v>896803</v>
      </c>
      <c r="H6" s="5">
        <v>62610</v>
      </c>
      <c r="I6" s="5">
        <v>1100801</v>
      </c>
      <c r="J6" s="5">
        <v>165528</v>
      </c>
      <c r="K6" s="5">
        <v>3947899</v>
      </c>
      <c r="L6" s="5">
        <v>709088</v>
      </c>
      <c r="M6" s="5">
        <v>6846861</v>
      </c>
    </row>
    <row r="7" spans="1:13" x14ac:dyDescent="0.25">
      <c r="A7" s="163" t="s">
        <v>2019</v>
      </c>
      <c r="B7" s="5">
        <v>84783</v>
      </c>
      <c r="C7" s="5">
        <v>434854</v>
      </c>
      <c r="D7" s="5">
        <v>269888</v>
      </c>
      <c r="E7" s="5">
        <v>4133076</v>
      </c>
      <c r="F7" s="5">
        <v>723429</v>
      </c>
      <c r="G7" s="5">
        <v>3304771</v>
      </c>
      <c r="H7" s="5">
        <v>1497152</v>
      </c>
      <c r="I7" s="5">
        <v>7839559</v>
      </c>
      <c r="J7" s="5">
        <v>683020</v>
      </c>
      <c r="K7" s="5">
        <v>4620861</v>
      </c>
      <c r="L7" s="5">
        <v>3489783</v>
      </c>
      <c r="M7" s="5">
        <v>20333117</v>
      </c>
    </row>
    <row r="8" spans="1:13" x14ac:dyDescent="0.25">
      <c r="A8" s="163" t="s">
        <v>2020</v>
      </c>
      <c r="B8" s="5">
        <v>40159298</v>
      </c>
      <c r="C8" s="5">
        <v>334706</v>
      </c>
      <c r="D8" s="5">
        <v>416597</v>
      </c>
      <c r="E8" s="5">
        <v>340252</v>
      </c>
      <c r="F8" s="5">
        <v>36468011</v>
      </c>
      <c r="G8" s="5">
        <v>3554635</v>
      </c>
      <c r="H8" s="5">
        <v>40499549</v>
      </c>
      <c r="I8" s="5">
        <v>4414162</v>
      </c>
      <c r="J8" s="5">
        <v>4414162</v>
      </c>
      <c r="K8" s="5">
        <v>12867349</v>
      </c>
      <c r="L8" s="5">
        <v>31394143</v>
      </c>
      <c r="M8" s="5">
        <v>31810739</v>
      </c>
    </row>
    <row r="9" spans="1:13" x14ac:dyDescent="0.25">
      <c r="A9" s="163" t="s">
        <v>2021</v>
      </c>
      <c r="B9" s="5">
        <v>2206504</v>
      </c>
      <c r="C9" s="5">
        <v>325676</v>
      </c>
      <c r="D9" s="5">
        <v>146725</v>
      </c>
      <c r="E9" s="5">
        <v>1020754</v>
      </c>
      <c r="F9" s="5">
        <v>4031539</v>
      </c>
      <c r="G9" s="5">
        <v>34595</v>
      </c>
      <c r="H9" s="5">
        <v>2206504.13</v>
      </c>
      <c r="I9" s="5">
        <v>4463057</v>
      </c>
      <c r="J9" s="5">
        <v>4463057</v>
      </c>
      <c r="K9" s="5">
        <v>2163407</v>
      </c>
      <c r="L9" s="5">
        <v>23457327</v>
      </c>
      <c r="M9" s="5">
        <v>23604051</v>
      </c>
    </row>
    <row r="10" spans="1:13" x14ac:dyDescent="0.25">
      <c r="A10" s="163" t="s">
        <v>2022</v>
      </c>
      <c r="B10" s="5">
        <v>4413007</v>
      </c>
      <c r="C10" s="5">
        <v>633154</v>
      </c>
      <c r="D10" s="5">
        <v>570769</v>
      </c>
      <c r="E10" s="5">
        <v>3062260</v>
      </c>
      <c r="F10" s="5">
        <v>6655184</v>
      </c>
      <c r="G10" s="5">
        <v>2752884</v>
      </c>
      <c r="H10" s="5">
        <v>12137171</v>
      </c>
      <c r="I10" s="5">
        <v>298783</v>
      </c>
      <c r="J10" s="5">
        <v>298783</v>
      </c>
      <c r="K10" s="5">
        <v>5562254</v>
      </c>
      <c r="L10" s="5">
        <v>1655505</v>
      </c>
      <c r="M10" s="5">
        <v>2226273</v>
      </c>
    </row>
    <row r="12" spans="1:13" x14ac:dyDescent="0.25">
      <c r="A12" s="3" t="s">
        <v>2401</v>
      </c>
    </row>
    <row r="18" spans="1:9" x14ac:dyDescent="0.25">
      <c r="A18" s="3" t="s">
        <v>2402</v>
      </c>
    </row>
    <row r="19" spans="1:9" x14ac:dyDescent="0.25">
      <c r="A19" s="162" t="s">
        <v>2017</v>
      </c>
      <c r="B19" s="163" t="s">
        <v>1251</v>
      </c>
      <c r="C19" s="163"/>
      <c r="D19" s="163" t="s">
        <v>2400</v>
      </c>
      <c r="E19" s="163"/>
      <c r="F19" s="163"/>
      <c r="G19" s="163"/>
      <c r="H19" s="163"/>
      <c r="I19" s="163"/>
    </row>
    <row r="20" spans="1:9" x14ac:dyDescent="0.25">
      <c r="A20" s="166" t="s">
        <v>2023</v>
      </c>
      <c r="B20" s="164">
        <v>4306278.5</v>
      </c>
      <c r="C20" s="165"/>
      <c r="D20" s="164"/>
      <c r="E20" s="164"/>
      <c r="F20" s="164"/>
      <c r="G20" s="164"/>
      <c r="H20" s="164"/>
      <c r="I20" s="164"/>
    </row>
    <row r="21" spans="1:9" x14ac:dyDescent="0.25">
      <c r="A21" s="166" t="s">
        <v>116</v>
      </c>
      <c r="B21" s="164">
        <v>15243647</v>
      </c>
      <c r="C21" s="165"/>
      <c r="D21" s="164"/>
      <c r="E21" s="164"/>
      <c r="F21" s="164"/>
      <c r="G21" s="164"/>
      <c r="H21" s="164"/>
      <c r="I21" s="164"/>
    </row>
    <row r="22" spans="1:9" x14ac:dyDescent="0.25">
      <c r="A22" s="166" t="s">
        <v>117</v>
      </c>
      <c r="B22" s="164">
        <v>20412</v>
      </c>
      <c r="C22" s="165"/>
      <c r="D22" s="164">
        <v>20000</v>
      </c>
      <c r="E22" s="164"/>
      <c r="F22" s="164"/>
      <c r="G22" s="164"/>
      <c r="H22" s="164"/>
      <c r="I22" s="164"/>
    </row>
    <row r="23" spans="1:9" x14ac:dyDescent="0.25">
      <c r="A23" s="167" t="s">
        <v>174</v>
      </c>
      <c r="B23" s="164">
        <v>5453226</v>
      </c>
      <c r="C23" s="165"/>
      <c r="D23" s="164"/>
      <c r="E23" s="164"/>
      <c r="F23" s="164"/>
      <c r="G23" s="164"/>
      <c r="H23" s="164"/>
      <c r="I23" s="164"/>
    </row>
    <row r="24" spans="1:9" x14ac:dyDescent="0.25">
      <c r="A24" s="167" t="s">
        <v>2024</v>
      </c>
      <c r="B24" s="164">
        <v>20412</v>
      </c>
      <c r="C24" s="165"/>
      <c r="D24" s="164"/>
      <c r="E24" s="164"/>
      <c r="F24" s="164"/>
      <c r="G24" s="164"/>
      <c r="H24" s="164"/>
      <c r="I24" s="164"/>
    </row>
    <row r="25" spans="1:9" x14ac:dyDescent="0.25">
      <c r="A25" s="167" t="s">
        <v>2025</v>
      </c>
      <c r="B25" s="164">
        <v>7984789</v>
      </c>
      <c r="C25" s="165"/>
      <c r="D25" s="164"/>
      <c r="E25" s="164"/>
      <c r="F25" s="164"/>
      <c r="G25" s="164"/>
      <c r="H25" s="164"/>
      <c r="I25" s="164"/>
    </row>
    <row r="26" spans="1:9" x14ac:dyDescent="0.25">
      <c r="A26" s="167" t="s">
        <v>2026</v>
      </c>
      <c r="B26" s="164">
        <v>28080</v>
      </c>
      <c r="C26" s="165"/>
      <c r="D26" s="164">
        <v>30000</v>
      </c>
      <c r="E26" s="164"/>
      <c r="F26" s="164"/>
      <c r="G26" s="164"/>
      <c r="H26" s="164"/>
      <c r="I26" s="164"/>
    </row>
    <row r="27" spans="1:9" x14ac:dyDescent="0.25">
      <c r="A27" s="166" t="s">
        <v>2027</v>
      </c>
      <c r="B27" s="164">
        <v>5296774</v>
      </c>
      <c r="C27" s="165"/>
      <c r="D27" s="164"/>
      <c r="E27" s="164"/>
      <c r="F27" s="164"/>
      <c r="G27" s="164"/>
      <c r="H27" s="164"/>
      <c r="I27" s="164"/>
    </row>
    <row r="28" spans="1:9" x14ac:dyDescent="0.25">
      <c r="A28" s="166" t="s">
        <v>2028</v>
      </c>
      <c r="B28" s="164">
        <v>796207</v>
      </c>
      <c r="C28" s="165"/>
      <c r="D28" s="164">
        <v>800000</v>
      </c>
      <c r="E28" s="164"/>
      <c r="F28" s="164"/>
      <c r="G28" s="164"/>
      <c r="H28" s="164"/>
      <c r="I28" s="164"/>
    </row>
    <row r="29" spans="1:9" x14ac:dyDescent="0.25">
      <c r="A29" s="166" t="s">
        <v>2029</v>
      </c>
      <c r="B29" s="164">
        <v>6316667</v>
      </c>
      <c r="C29" s="165"/>
      <c r="D29" s="164"/>
      <c r="E29" s="164"/>
      <c r="F29" s="164"/>
      <c r="G29" s="164"/>
      <c r="H29" s="164"/>
      <c r="I29" s="164"/>
    </row>
    <row r="30" spans="1:9" x14ac:dyDescent="0.25">
      <c r="A30" s="166" t="s">
        <v>2030</v>
      </c>
      <c r="B30" s="164">
        <v>865111</v>
      </c>
      <c r="C30" s="165"/>
      <c r="D30" s="164"/>
      <c r="E30" s="164"/>
      <c r="F30" s="164"/>
      <c r="G30" s="164"/>
      <c r="H30" s="164"/>
      <c r="I30" s="164"/>
    </row>
    <row r="31" spans="1:9" x14ac:dyDescent="0.25">
      <c r="A31" s="166" t="s">
        <v>2031</v>
      </c>
      <c r="B31" s="164">
        <v>40295103</v>
      </c>
      <c r="C31" s="165"/>
      <c r="D31" s="164"/>
      <c r="E31" s="164"/>
      <c r="F31" s="164"/>
      <c r="G31" s="164"/>
      <c r="H31" s="164"/>
      <c r="I31" s="164"/>
    </row>
  </sheetData>
  <phoneticPr fontId="3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C57DA-0D27-4225-95D4-12FB5798D6B1}">
  <sheetPr codeName="Sheet24"/>
  <dimension ref="A2:I43"/>
  <sheetViews>
    <sheetView zoomScaleNormal="100" workbookViewId="0">
      <selection activeCell="I4" sqref="I4"/>
    </sheetView>
  </sheetViews>
  <sheetFormatPr defaultRowHeight="15" x14ac:dyDescent="0.25"/>
  <cols>
    <col min="1" max="1" width="11.28515625" bestFit="1" customWidth="1"/>
    <col min="2" max="2" width="28.7109375" bestFit="1" customWidth="1"/>
    <col min="3" max="3" width="12.7109375" customWidth="1"/>
    <col min="4" max="4" width="10.28515625" customWidth="1"/>
    <col min="5" max="5" width="15.140625" customWidth="1"/>
    <col min="6" max="6" width="12.85546875" customWidth="1"/>
    <col min="7" max="7" width="12" customWidth="1"/>
    <col min="8" max="8" width="9.42578125" customWidth="1"/>
    <col min="9" max="9" width="19.85546875" customWidth="1"/>
    <col min="10" max="16384" width="9.140625" style="184"/>
  </cols>
  <sheetData>
    <row r="2" spans="1:9" x14ac:dyDescent="0.25">
      <c r="A2" s="214" t="s">
        <v>2041</v>
      </c>
      <c r="B2" s="214" t="s">
        <v>2042</v>
      </c>
      <c r="C2" s="214" t="s">
        <v>2043</v>
      </c>
      <c r="D2" s="214" t="s">
        <v>2121</v>
      </c>
      <c r="E2" s="214" t="s">
        <v>2044</v>
      </c>
      <c r="F2" s="215" t="s">
        <v>60</v>
      </c>
      <c r="G2" s="216" t="s">
        <v>2045</v>
      </c>
      <c r="H2" s="214" t="s">
        <v>2109</v>
      </c>
      <c r="I2" s="214" t="s">
        <v>2111</v>
      </c>
    </row>
    <row r="3" spans="1:9" x14ac:dyDescent="0.25">
      <c r="A3" s="217" t="s">
        <v>2054</v>
      </c>
      <c r="B3" s="233" t="s">
        <v>2119</v>
      </c>
      <c r="C3" s="218" t="s">
        <v>1251</v>
      </c>
      <c r="D3" s="218" t="s">
        <v>2115</v>
      </c>
      <c r="E3" s="219" t="s">
        <v>2110</v>
      </c>
      <c r="F3" s="220">
        <v>43465</v>
      </c>
      <c r="G3" s="221">
        <v>-1684.01</v>
      </c>
      <c r="H3" s="222">
        <v>456</v>
      </c>
      <c r="I3" s="222" t="s">
        <v>2116</v>
      </c>
    </row>
    <row r="4" spans="1:9" x14ac:dyDescent="0.25">
      <c r="A4" s="217" t="s">
        <v>2055</v>
      </c>
      <c r="B4" s="233" t="s">
        <v>2119</v>
      </c>
      <c r="C4" s="218" t="s">
        <v>1251</v>
      </c>
      <c r="D4" s="218" t="s">
        <v>2115</v>
      </c>
      <c r="E4" s="219" t="s">
        <v>2056</v>
      </c>
      <c r="F4" s="220">
        <v>43874</v>
      </c>
      <c r="G4" s="221">
        <v>-1107.5999999999999</v>
      </c>
      <c r="H4" s="222">
        <v>47</v>
      </c>
      <c r="I4" s="222" t="s">
        <v>2117</v>
      </c>
    </row>
    <row r="5" spans="1:9" x14ac:dyDescent="0.25">
      <c r="A5" s="223" t="s">
        <v>2057</v>
      </c>
      <c r="B5" s="224" t="s">
        <v>2119</v>
      </c>
      <c r="C5" s="224" t="s">
        <v>1251</v>
      </c>
      <c r="D5" s="224" t="s">
        <v>2115</v>
      </c>
      <c r="E5" s="180" t="s">
        <v>2110</v>
      </c>
      <c r="F5" s="225">
        <v>43465</v>
      </c>
      <c r="G5" s="226">
        <v>-2861.8</v>
      </c>
      <c r="H5" s="227">
        <v>456</v>
      </c>
      <c r="I5" s="227" t="s">
        <v>2116</v>
      </c>
    </row>
    <row r="6" spans="1:9" x14ac:dyDescent="0.25">
      <c r="A6" s="223" t="s">
        <v>2058</v>
      </c>
      <c r="B6" s="224" t="s">
        <v>2119</v>
      </c>
      <c r="C6" s="224" t="s">
        <v>1283</v>
      </c>
      <c r="D6" s="224" t="s">
        <v>2114</v>
      </c>
      <c r="E6" s="180" t="s">
        <v>2110</v>
      </c>
      <c r="F6" s="225">
        <v>43465</v>
      </c>
      <c r="G6" s="226">
        <v>-1287.3599999999999</v>
      </c>
      <c r="H6" s="227">
        <v>456</v>
      </c>
      <c r="I6" s="227" t="s">
        <v>2116</v>
      </c>
    </row>
    <row r="7" spans="1:9" x14ac:dyDescent="0.25">
      <c r="A7" s="223" t="s">
        <v>2063</v>
      </c>
      <c r="B7" s="224" t="s">
        <v>2119</v>
      </c>
      <c r="C7" s="224" t="s">
        <v>1283</v>
      </c>
      <c r="D7" s="224" t="s">
        <v>2114</v>
      </c>
      <c r="E7" s="180" t="s">
        <v>2064</v>
      </c>
      <c r="F7" s="228">
        <v>40095</v>
      </c>
      <c r="G7" s="226">
        <v>-2521</v>
      </c>
      <c r="H7" s="227">
        <v>3826</v>
      </c>
      <c r="I7" s="227" t="s">
        <v>2116</v>
      </c>
    </row>
    <row r="8" spans="1:9" x14ac:dyDescent="0.25">
      <c r="A8" s="223" t="s">
        <v>2067</v>
      </c>
      <c r="B8" s="224" t="s">
        <v>2119</v>
      </c>
      <c r="C8" s="224" t="s">
        <v>1283</v>
      </c>
      <c r="D8" s="224" t="s">
        <v>2114</v>
      </c>
      <c r="E8" s="180" t="s">
        <v>2110</v>
      </c>
      <c r="F8" s="225">
        <v>43465</v>
      </c>
      <c r="G8" s="226">
        <v>-2917.2299999999996</v>
      </c>
      <c r="H8" s="227">
        <v>456</v>
      </c>
      <c r="I8" s="227" t="s">
        <v>2116</v>
      </c>
    </row>
    <row r="9" spans="1:9" x14ac:dyDescent="0.25">
      <c r="A9" s="223" t="s">
        <v>2072</v>
      </c>
      <c r="B9" s="224" t="s">
        <v>2119</v>
      </c>
      <c r="C9" s="224" t="s">
        <v>1189</v>
      </c>
      <c r="D9" s="224" t="s">
        <v>2112</v>
      </c>
      <c r="E9" s="180" t="s">
        <v>2073</v>
      </c>
      <c r="F9" s="225">
        <v>39813</v>
      </c>
      <c r="G9" s="226">
        <v>-6966.44</v>
      </c>
      <c r="H9" s="227">
        <v>4108</v>
      </c>
      <c r="I9" s="227" t="s">
        <v>2116</v>
      </c>
    </row>
    <row r="10" spans="1:9" x14ac:dyDescent="0.25">
      <c r="A10" s="223" t="s">
        <v>2084</v>
      </c>
      <c r="B10" s="224" t="s">
        <v>2119</v>
      </c>
      <c r="C10" s="224" t="s">
        <v>1189</v>
      </c>
      <c r="D10" s="224" t="s">
        <v>2112</v>
      </c>
      <c r="E10" s="180" t="s">
        <v>2110</v>
      </c>
      <c r="F10" s="225">
        <v>43465</v>
      </c>
      <c r="G10" s="229">
        <v>-5000</v>
      </c>
      <c r="H10" s="227">
        <v>456</v>
      </c>
      <c r="I10" s="227" t="s">
        <v>2116</v>
      </c>
    </row>
    <row r="11" spans="1:9" x14ac:dyDescent="0.25">
      <c r="A11" s="223" t="s">
        <v>2091</v>
      </c>
      <c r="B11" s="224" t="s">
        <v>2119</v>
      </c>
      <c r="C11" s="224" t="s">
        <v>1189</v>
      </c>
      <c r="D11" s="224" t="s">
        <v>2112</v>
      </c>
      <c r="E11" s="180" t="s">
        <v>2110</v>
      </c>
      <c r="F11" s="225">
        <v>43465</v>
      </c>
      <c r="G11" s="226">
        <v>-695.98</v>
      </c>
      <c r="H11" s="227">
        <v>456</v>
      </c>
      <c r="I11" s="227" t="s">
        <v>2116</v>
      </c>
    </row>
    <row r="12" spans="1:9" x14ac:dyDescent="0.25">
      <c r="A12" s="223" t="s">
        <v>2105</v>
      </c>
      <c r="B12" s="224" t="s">
        <v>2120</v>
      </c>
      <c r="C12" s="224" t="s">
        <v>1251</v>
      </c>
      <c r="D12" s="224" t="s">
        <v>2115</v>
      </c>
      <c r="E12" s="180" t="s">
        <v>2106</v>
      </c>
      <c r="F12" s="225">
        <v>43861</v>
      </c>
      <c r="G12" s="229">
        <v>-5824.24</v>
      </c>
      <c r="H12" s="227">
        <v>60</v>
      </c>
      <c r="I12" s="227" t="s">
        <v>2117</v>
      </c>
    </row>
    <row r="13" spans="1:9" x14ac:dyDescent="0.25">
      <c r="A13" s="223" t="s">
        <v>2103</v>
      </c>
      <c r="B13" s="224" t="s">
        <v>2120</v>
      </c>
      <c r="C13" s="224" t="s">
        <v>1251</v>
      </c>
      <c r="D13" s="224" t="s">
        <v>2115</v>
      </c>
      <c r="E13" s="180" t="s">
        <v>2104</v>
      </c>
      <c r="F13" s="228">
        <v>40474</v>
      </c>
      <c r="G13" s="229">
        <v>-1850</v>
      </c>
      <c r="H13" s="227">
        <v>3447</v>
      </c>
      <c r="I13" s="227" t="s">
        <v>2116</v>
      </c>
    </row>
    <row r="14" spans="1:9" x14ac:dyDescent="0.25">
      <c r="A14" s="223" t="s">
        <v>2068</v>
      </c>
      <c r="B14" s="224" t="s">
        <v>2120</v>
      </c>
      <c r="C14" s="224" t="s">
        <v>2069</v>
      </c>
      <c r="D14" s="224" t="s">
        <v>2112</v>
      </c>
      <c r="E14" s="180" t="s">
        <v>2070</v>
      </c>
      <c r="F14" s="225">
        <v>39951</v>
      </c>
      <c r="G14" s="226">
        <v>-3933</v>
      </c>
      <c r="H14" s="227">
        <v>3970</v>
      </c>
      <c r="I14" s="227" t="s">
        <v>2116</v>
      </c>
    </row>
    <row r="15" spans="1:9" x14ac:dyDescent="0.25">
      <c r="A15" s="223" t="s">
        <v>2071</v>
      </c>
      <c r="B15" s="224" t="s">
        <v>2120</v>
      </c>
      <c r="C15" s="224" t="s">
        <v>2015</v>
      </c>
      <c r="D15" s="224" t="s">
        <v>2114</v>
      </c>
      <c r="E15" s="180" t="s">
        <v>2110</v>
      </c>
      <c r="F15" s="225">
        <v>43465</v>
      </c>
      <c r="G15" s="226">
        <v>-1020.33</v>
      </c>
      <c r="H15" s="227">
        <v>456</v>
      </c>
      <c r="I15" s="227" t="s">
        <v>2116</v>
      </c>
    </row>
    <row r="16" spans="1:9" x14ac:dyDescent="0.25">
      <c r="A16" s="223" t="s">
        <v>2107</v>
      </c>
      <c r="B16" s="224" t="s">
        <v>2120</v>
      </c>
      <c r="C16" s="224" t="s">
        <v>2015</v>
      </c>
      <c r="D16" s="224" t="s">
        <v>2114</v>
      </c>
      <c r="E16" s="180" t="s">
        <v>2108</v>
      </c>
      <c r="F16" s="225">
        <v>40542</v>
      </c>
      <c r="G16" s="229">
        <v>-1996</v>
      </c>
      <c r="H16" s="227">
        <v>3379</v>
      </c>
      <c r="I16" s="227" t="s">
        <v>2116</v>
      </c>
    </row>
    <row r="17" spans="1:9" x14ac:dyDescent="0.25">
      <c r="A17" s="223" t="s">
        <v>2085</v>
      </c>
      <c r="B17" s="224" t="s">
        <v>2120</v>
      </c>
      <c r="C17" s="224" t="s">
        <v>2015</v>
      </c>
      <c r="D17" s="224" t="s">
        <v>2114</v>
      </c>
      <c r="E17" s="180" t="s">
        <v>2086</v>
      </c>
      <c r="F17" s="230">
        <v>40010</v>
      </c>
      <c r="G17" s="226">
        <v>-2730</v>
      </c>
      <c r="H17" s="227">
        <v>3911</v>
      </c>
      <c r="I17" s="227" t="s">
        <v>2116</v>
      </c>
    </row>
    <row r="18" spans="1:9" x14ac:dyDescent="0.25">
      <c r="A18" s="223" t="s">
        <v>2087</v>
      </c>
      <c r="B18" s="224" t="s">
        <v>2120</v>
      </c>
      <c r="C18" s="224" t="s">
        <v>2015</v>
      </c>
      <c r="D18" s="224" t="s">
        <v>2114</v>
      </c>
      <c r="E18" s="180" t="s">
        <v>2088</v>
      </c>
      <c r="F18" s="225">
        <v>40086</v>
      </c>
      <c r="G18" s="226">
        <v>-2117</v>
      </c>
      <c r="H18" s="227">
        <v>3835</v>
      </c>
      <c r="I18" s="227" t="s">
        <v>2116</v>
      </c>
    </row>
    <row r="19" spans="1:9" x14ac:dyDescent="0.25">
      <c r="A19" s="223" t="s">
        <v>2047</v>
      </c>
      <c r="B19" s="224" t="s">
        <v>2126</v>
      </c>
      <c r="C19" s="224" t="s">
        <v>1251</v>
      </c>
      <c r="D19" s="224" t="s">
        <v>2115</v>
      </c>
      <c r="E19" s="180" t="s">
        <v>2110</v>
      </c>
      <c r="F19" s="225">
        <v>43465</v>
      </c>
      <c r="G19" s="226">
        <v>-314</v>
      </c>
      <c r="H19" s="227">
        <v>456</v>
      </c>
      <c r="I19" s="227" t="s">
        <v>2116</v>
      </c>
    </row>
    <row r="20" spans="1:9" x14ac:dyDescent="0.25">
      <c r="A20" s="223" t="s">
        <v>2046</v>
      </c>
      <c r="B20" s="224" t="s">
        <v>2126</v>
      </c>
      <c r="C20" s="224" t="s">
        <v>1189</v>
      </c>
      <c r="D20" s="224" t="s">
        <v>2112</v>
      </c>
      <c r="E20" s="180" t="s">
        <v>2110</v>
      </c>
      <c r="F20" s="225">
        <v>43465</v>
      </c>
      <c r="G20" s="226">
        <v>-3332.6</v>
      </c>
      <c r="H20" s="227">
        <v>456</v>
      </c>
      <c r="I20" s="227" t="s">
        <v>2116</v>
      </c>
    </row>
    <row r="21" spans="1:9" x14ac:dyDescent="0.25">
      <c r="A21" s="223" t="s">
        <v>2048</v>
      </c>
      <c r="B21" s="224" t="s">
        <v>2126</v>
      </c>
      <c r="C21" s="224" t="s">
        <v>1189</v>
      </c>
      <c r="D21" s="224" t="s">
        <v>2112</v>
      </c>
      <c r="E21" s="180" t="s">
        <v>2110</v>
      </c>
      <c r="F21" s="225">
        <v>43465</v>
      </c>
      <c r="G21" s="226">
        <v>-1122.4000000000001</v>
      </c>
      <c r="H21" s="227">
        <v>456</v>
      </c>
      <c r="I21" s="227" t="s">
        <v>2116</v>
      </c>
    </row>
    <row r="22" spans="1:9" x14ac:dyDescent="0.25">
      <c r="A22" s="223" t="s">
        <v>2075</v>
      </c>
      <c r="B22" s="224" t="s">
        <v>2126</v>
      </c>
      <c r="C22" s="224" t="s">
        <v>2076</v>
      </c>
      <c r="D22" s="224" t="s">
        <v>2112</v>
      </c>
      <c r="E22" s="224" t="s">
        <v>2077</v>
      </c>
      <c r="F22" s="225">
        <v>40766</v>
      </c>
      <c r="G22" s="226">
        <v>-600</v>
      </c>
      <c r="H22" s="227">
        <v>3155</v>
      </c>
      <c r="I22" s="227" t="s">
        <v>2116</v>
      </c>
    </row>
    <row r="23" spans="1:9" x14ac:dyDescent="0.25">
      <c r="A23" s="223" t="s">
        <v>2101</v>
      </c>
      <c r="B23" s="224" t="s">
        <v>0</v>
      </c>
      <c r="C23" s="224" t="s">
        <v>2080</v>
      </c>
      <c r="D23" s="224" t="s">
        <v>2113</v>
      </c>
      <c r="E23" s="180" t="s">
        <v>2102</v>
      </c>
      <c r="F23" s="228">
        <v>43915</v>
      </c>
      <c r="G23" s="229">
        <v>-5000</v>
      </c>
      <c r="H23" s="227">
        <v>6</v>
      </c>
      <c r="I23" s="227" t="s">
        <v>2117</v>
      </c>
    </row>
    <row r="24" spans="1:9" x14ac:dyDescent="0.25">
      <c r="A24" s="223" t="s">
        <v>2079</v>
      </c>
      <c r="B24" s="224" t="s">
        <v>0</v>
      </c>
      <c r="C24" s="224" t="s">
        <v>2080</v>
      </c>
      <c r="D24" s="224" t="s">
        <v>2113</v>
      </c>
      <c r="E24" s="180" t="s">
        <v>2081</v>
      </c>
      <c r="F24" s="225">
        <v>40359</v>
      </c>
      <c r="G24" s="229">
        <v>-11760</v>
      </c>
      <c r="H24" s="227">
        <v>3562</v>
      </c>
      <c r="I24" s="227" t="s">
        <v>2116</v>
      </c>
    </row>
    <row r="25" spans="1:9" x14ac:dyDescent="0.25">
      <c r="A25" s="223" t="s">
        <v>2051</v>
      </c>
      <c r="B25" s="224" t="s">
        <v>0</v>
      </c>
      <c r="C25" s="224" t="s">
        <v>1283</v>
      </c>
      <c r="D25" s="224" t="s">
        <v>2114</v>
      </c>
      <c r="E25" s="180" t="s">
        <v>2110</v>
      </c>
      <c r="F25" s="225">
        <v>43465</v>
      </c>
      <c r="G25" s="226">
        <v>-642.84</v>
      </c>
      <c r="H25" s="227">
        <v>456</v>
      </c>
      <c r="I25" s="227" t="s">
        <v>2116</v>
      </c>
    </row>
    <row r="26" spans="1:9" x14ac:dyDescent="0.25">
      <c r="A26" s="223" t="s">
        <v>2059</v>
      </c>
      <c r="B26" s="224" t="s">
        <v>0</v>
      </c>
      <c r="C26" s="224" t="s">
        <v>1283</v>
      </c>
      <c r="D26" s="224" t="s">
        <v>2114</v>
      </c>
      <c r="E26" s="180" t="s">
        <v>2060</v>
      </c>
      <c r="F26" s="225">
        <v>43894</v>
      </c>
      <c r="G26" s="226">
        <v>-282.20999999999998</v>
      </c>
      <c r="H26" s="227">
        <v>27</v>
      </c>
      <c r="I26" s="227" t="s">
        <v>2117</v>
      </c>
    </row>
    <row r="27" spans="1:9" x14ac:dyDescent="0.25">
      <c r="A27" s="223" t="s">
        <v>2065</v>
      </c>
      <c r="B27" s="224" t="s">
        <v>0</v>
      </c>
      <c r="C27" s="224" t="s">
        <v>1283</v>
      </c>
      <c r="D27" s="224" t="s">
        <v>2114</v>
      </c>
      <c r="E27" s="180" t="s">
        <v>2110</v>
      </c>
      <c r="F27" s="225">
        <v>43465</v>
      </c>
      <c r="G27" s="226">
        <v>-5505</v>
      </c>
      <c r="H27" s="227">
        <v>456</v>
      </c>
      <c r="I27" s="227" t="s">
        <v>2116</v>
      </c>
    </row>
    <row r="28" spans="1:9" x14ac:dyDescent="0.25">
      <c r="A28" s="223" t="s">
        <v>2094</v>
      </c>
      <c r="B28" s="224" t="s">
        <v>0</v>
      </c>
      <c r="C28" s="224" t="s">
        <v>2076</v>
      </c>
      <c r="D28" s="224" t="s">
        <v>2112</v>
      </c>
      <c r="E28" s="180" t="s">
        <v>2096</v>
      </c>
      <c r="F28" s="225">
        <v>43881</v>
      </c>
      <c r="G28" s="226">
        <v>-2247</v>
      </c>
      <c r="H28" s="227">
        <v>40</v>
      </c>
      <c r="I28" s="227" t="s">
        <v>2117</v>
      </c>
    </row>
    <row r="29" spans="1:9" x14ac:dyDescent="0.25">
      <c r="A29" s="223" t="s">
        <v>2052</v>
      </c>
      <c r="B29" s="224" t="s">
        <v>2118</v>
      </c>
      <c r="C29" s="224" t="s">
        <v>1251</v>
      </c>
      <c r="D29" s="224" t="s">
        <v>2115</v>
      </c>
      <c r="E29" s="180" t="s">
        <v>2110</v>
      </c>
      <c r="F29" s="225">
        <v>43465</v>
      </c>
      <c r="G29" s="226">
        <v>-1762</v>
      </c>
      <c r="H29" s="227">
        <v>456</v>
      </c>
      <c r="I29" s="227" t="s">
        <v>2116</v>
      </c>
    </row>
    <row r="30" spans="1:9" x14ac:dyDescent="0.25">
      <c r="A30" s="223" t="s">
        <v>2053</v>
      </c>
      <c r="B30" s="224" t="s">
        <v>2118</v>
      </c>
      <c r="C30" s="224" t="s">
        <v>1251</v>
      </c>
      <c r="D30" s="224" t="s">
        <v>2115</v>
      </c>
      <c r="E30" s="180" t="s">
        <v>2110</v>
      </c>
      <c r="F30" s="225">
        <v>43465</v>
      </c>
      <c r="G30" s="226">
        <v>-1960</v>
      </c>
      <c r="H30" s="227">
        <v>456</v>
      </c>
      <c r="I30" s="227" t="s">
        <v>2116</v>
      </c>
    </row>
    <row r="31" spans="1:9" x14ac:dyDescent="0.25">
      <c r="A31" s="223" t="s">
        <v>2061</v>
      </c>
      <c r="B31" s="224" t="s">
        <v>2118</v>
      </c>
      <c r="C31" s="224" t="s">
        <v>1189</v>
      </c>
      <c r="D31" s="224" t="s">
        <v>2112</v>
      </c>
      <c r="E31" s="180" t="s">
        <v>2110</v>
      </c>
      <c r="F31" s="225">
        <v>43465</v>
      </c>
      <c r="G31" s="226">
        <v>-2834.29</v>
      </c>
      <c r="H31" s="227">
        <v>456</v>
      </c>
      <c r="I31" s="227" t="s">
        <v>2116</v>
      </c>
    </row>
    <row r="32" spans="1:9" x14ac:dyDescent="0.25">
      <c r="A32" s="223" t="s">
        <v>2061</v>
      </c>
      <c r="B32" s="224" t="s">
        <v>2118</v>
      </c>
      <c r="C32" s="224" t="s">
        <v>1189</v>
      </c>
      <c r="D32" s="224" t="s">
        <v>2112</v>
      </c>
      <c r="E32" s="180" t="s">
        <v>2062</v>
      </c>
      <c r="F32" s="228">
        <v>39990</v>
      </c>
      <c r="G32" s="226">
        <v>-794</v>
      </c>
      <c r="H32" s="227">
        <v>3931</v>
      </c>
      <c r="I32" s="227" t="s">
        <v>2116</v>
      </c>
    </row>
    <row r="33" spans="1:9" x14ac:dyDescent="0.25">
      <c r="A33" s="223" t="s">
        <v>2066</v>
      </c>
      <c r="B33" s="224" t="s">
        <v>2118</v>
      </c>
      <c r="C33" s="224" t="s">
        <v>1189</v>
      </c>
      <c r="D33" s="224" t="s">
        <v>2112</v>
      </c>
      <c r="E33" s="180" t="s">
        <v>2110</v>
      </c>
      <c r="F33" s="225">
        <v>43465</v>
      </c>
      <c r="G33" s="226">
        <v>-2584.88</v>
      </c>
      <c r="H33" s="227">
        <v>456</v>
      </c>
      <c r="I33" s="227" t="s">
        <v>2116</v>
      </c>
    </row>
    <row r="34" spans="1:9" x14ac:dyDescent="0.25">
      <c r="A34" s="223" t="s">
        <v>2082</v>
      </c>
      <c r="B34" s="224" t="s">
        <v>2118</v>
      </c>
      <c r="C34" s="224" t="s">
        <v>1189</v>
      </c>
      <c r="D34" s="224" t="s">
        <v>2112</v>
      </c>
      <c r="E34" s="180" t="s">
        <v>2083</v>
      </c>
      <c r="F34" s="225">
        <v>39990</v>
      </c>
      <c r="G34" s="226">
        <v>-579</v>
      </c>
      <c r="H34" s="227">
        <v>3931</v>
      </c>
      <c r="I34" s="227" t="s">
        <v>2116</v>
      </c>
    </row>
    <row r="35" spans="1:9" x14ac:dyDescent="0.25">
      <c r="A35" s="223" t="s">
        <v>2099</v>
      </c>
      <c r="B35" s="224" t="s">
        <v>2118</v>
      </c>
      <c r="C35" s="224" t="s">
        <v>1189</v>
      </c>
      <c r="D35" s="224" t="s">
        <v>2112</v>
      </c>
      <c r="E35" s="180" t="s">
        <v>2110</v>
      </c>
      <c r="F35" s="225">
        <v>43465</v>
      </c>
      <c r="G35" s="226">
        <v>-856</v>
      </c>
      <c r="H35" s="227">
        <v>456</v>
      </c>
      <c r="I35" s="227" t="s">
        <v>2116</v>
      </c>
    </row>
    <row r="36" spans="1:9" x14ac:dyDescent="0.25">
      <c r="A36" s="223" t="s">
        <v>2100</v>
      </c>
      <c r="B36" s="224" t="s">
        <v>2118</v>
      </c>
      <c r="C36" s="224" t="s">
        <v>1189</v>
      </c>
      <c r="D36" s="224" t="s">
        <v>2112</v>
      </c>
      <c r="E36" s="180" t="s">
        <v>2110</v>
      </c>
      <c r="F36" s="225">
        <v>43465</v>
      </c>
      <c r="G36" s="226">
        <v>-360.58</v>
      </c>
      <c r="H36" s="227">
        <v>456</v>
      </c>
      <c r="I36" s="227" t="s">
        <v>2116</v>
      </c>
    </row>
    <row r="37" spans="1:9" x14ac:dyDescent="0.25">
      <c r="A37" s="223" t="s">
        <v>2092</v>
      </c>
      <c r="B37" s="224" t="s">
        <v>2095</v>
      </c>
      <c r="C37" s="224" t="s">
        <v>2080</v>
      </c>
      <c r="D37" s="224" t="s">
        <v>2113</v>
      </c>
      <c r="E37" s="180" t="s">
        <v>2093</v>
      </c>
      <c r="F37" s="225">
        <v>40151</v>
      </c>
      <c r="G37" s="226">
        <v>-316.61</v>
      </c>
      <c r="H37" s="227">
        <v>3770</v>
      </c>
      <c r="I37" s="227" t="s">
        <v>2116</v>
      </c>
    </row>
    <row r="38" spans="1:9" x14ac:dyDescent="0.25">
      <c r="A38" s="223" t="s">
        <v>2049</v>
      </c>
      <c r="B38" s="224" t="s">
        <v>2095</v>
      </c>
      <c r="C38" s="224" t="s">
        <v>1283</v>
      </c>
      <c r="D38" s="224" t="s">
        <v>2114</v>
      </c>
      <c r="E38" s="180" t="s">
        <v>2050</v>
      </c>
      <c r="F38" s="225">
        <v>43840</v>
      </c>
      <c r="G38" s="226">
        <v>-1738.63</v>
      </c>
      <c r="H38" s="227">
        <v>81</v>
      </c>
      <c r="I38" s="227" t="s">
        <v>2117</v>
      </c>
    </row>
    <row r="39" spans="1:9" x14ac:dyDescent="0.25">
      <c r="A39" s="223" t="s">
        <v>2074</v>
      </c>
      <c r="B39" s="224" t="s">
        <v>2095</v>
      </c>
      <c r="C39" s="224" t="s">
        <v>1283</v>
      </c>
      <c r="D39" s="224" t="s">
        <v>2114</v>
      </c>
      <c r="E39" s="180" t="s">
        <v>2110</v>
      </c>
      <c r="F39" s="225">
        <v>43465</v>
      </c>
      <c r="G39" s="226">
        <v>-1782.13</v>
      </c>
      <c r="H39" s="227">
        <v>456</v>
      </c>
      <c r="I39" s="227" t="s">
        <v>2116</v>
      </c>
    </row>
    <row r="40" spans="1:9" x14ac:dyDescent="0.25">
      <c r="A40" s="223" t="s">
        <v>2078</v>
      </c>
      <c r="B40" s="224" t="s">
        <v>2095</v>
      </c>
      <c r="C40" s="224" t="s">
        <v>1283</v>
      </c>
      <c r="D40" s="224" t="s">
        <v>2114</v>
      </c>
      <c r="E40" s="180" t="s">
        <v>2110</v>
      </c>
      <c r="F40" s="225">
        <v>43465</v>
      </c>
      <c r="G40" s="226">
        <v>-323</v>
      </c>
      <c r="H40" s="227">
        <v>456</v>
      </c>
      <c r="I40" s="227" t="s">
        <v>2116</v>
      </c>
    </row>
    <row r="41" spans="1:9" x14ac:dyDescent="0.25">
      <c r="A41" s="223" t="s">
        <v>2089</v>
      </c>
      <c r="B41" s="224" t="s">
        <v>2095</v>
      </c>
      <c r="C41" s="224" t="s">
        <v>2076</v>
      </c>
      <c r="D41" s="224" t="s">
        <v>2112</v>
      </c>
      <c r="E41" s="180" t="s">
        <v>2090</v>
      </c>
      <c r="F41" s="225">
        <v>43921</v>
      </c>
      <c r="G41" s="229">
        <v>-12298</v>
      </c>
      <c r="H41" s="227">
        <v>0</v>
      </c>
      <c r="I41" s="227" t="s">
        <v>2117</v>
      </c>
    </row>
    <row r="42" spans="1:9" x14ac:dyDescent="0.25">
      <c r="A42" s="223" t="s">
        <v>2094</v>
      </c>
      <c r="B42" s="224" t="s">
        <v>2095</v>
      </c>
      <c r="C42" s="224" t="s">
        <v>2076</v>
      </c>
      <c r="D42" s="224" t="s">
        <v>2112</v>
      </c>
      <c r="E42" s="180" t="s">
        <v>2097</v>
      </c>
      <c r="F42" s="225">
        <v>39990</v>
      </c>
      <c r="G42" s="226">
        <v>-1187.81</v>
      </c>
      <c r="H42" s="227">
        <v>3931</v>
      </c>
      <c r="I42" s="227" t="s">
        <v>2116</v>
      </c>
    </row>
    <row r="43" spans="1:9" x14ac:dyDescent="0.25">
      <c r="A43" s="223" t="s">
        <v>2094</v>
      </c>
      <c r="B43" s="224" t="s">
        <v>2095</v>
      </c>
      <c r="C43" s="224" t="s">
        <v>1283</v>
      </c>
      <c r="D43" s="224" t="s">
        <v>2114</v>
      </c>
      <c r="E43" s="180" t="s">
        <v>2098</v>
      </c>
      <c r="F43" s="225">
        <v>40053</v>
      </c>
      <c r="G43" s="226">
        <v>-6236.2</v>
      </c>
      <c r="H43" s="227">
        <v>3868</v>
      </c>
      <c r="I43" s="227" t="s">
        <v>2116</v>
      </c>
    </row>
  </sheetData>
  <sortState xmlns:xlrd2="http://schemas.microsoft.com/office/spreadsheetml/2017/richdata2" ref="A3:I43">
    <sortCondition ref="A2"/>
  </sortState>
  <conditionalFormatting sqref="G3:G40">
    <cfRule type="cellIs" dxfId="32" priority="1" stopIfTrue="1" operator="notEqual">
      <formula>SUM(F3:ID3)</formula>
    </cfRule>
  </conditionalFormatting>
  <conditionalFormatting sqref="G41 G43">
    <cfRule type="cellIs" dxfId="31" priority="2" stopIfTrue="1" operator="notEqual">
      <formula>SUM(F41:HY41)</formula>
    </cfRule>
  </conditionalFormatting>
  <conditionalFormatting sqref="G42">
    <cfRule type="cellIs" dxfId="30" priority="3" stopIfTrue="1" operator="notEqual">
      <formula>SUM(F42:IF42)</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9204B-C3E0-4096-93D9-3ECDADF0C414}">
  <sheetPr codeName="Sheet3"/>
  <dimension ref="A1:E10"/>
  <sheetViews>
    <sheetView workbookViewId="0">
      <selection activeCell="B3" sqref="B3"/>
    </sheetView>
  </sheetViews>
  <sheetFormatPr defaultRowHeight="15" x14ac:dyDescent="0.25"/>
  <cols>
    <col min="1" max="1" width="23.140625" bestFit="1" customWidth="1"/>
    <col min="2" max="2" width="13.85546875" bestFit="1" customWidth="1"/>
    <col min="3" max="3" width="15.5703125" bestFit="1" customWidth="1"/>
    <col min="4" max="4" width="17.42578125" bestFit="1" customWidth="1"/>
    <col min="5" max="5" width="13.85546875" bestFit="1" customWidth="1"/>
  </cols>
  <sheetData>
    <row r="1" spans="1:5" x14ac:dyDescent="0.25">
      <c r="B1" s="293"/>
      <c r="C1" s="293"/>
      <c r="D1" s="293"/>
      <c r="E1" s="293"/>
    </row>
    <row r="2" spans="1:5" x14ac:dyDescent="0.25">
      <c r="A2" s="4" t="s">
        <v>54</v>
      </c>
      <c r="B2" s="4" t="s">
        <v>49</v>
      </c>
      <c r="C2" s="4" t="s">
        <v>51</v>
      </c>
      <c r="D2" s="4" t="s">
        <v>52</v>
      </c>
      <c r="E2" s="4" t="s">
        <v>53</v>
      </c>
    </row>
    <row r="3" spans="1:5" x14ac:dyDescent="0.25">
      <c r="A3" s="5" t="s">
        <v>2039</v>
      </c>
      <c r="B3" s="5" t="str">
        <f>TRIM(A3)</f>
        <v>ajay kumar</v>
      </c>
      <c r="C3" s="5" t="str">
        <f>UPPER(B3)</f>
        <v>AJAY KUMAR</v>
      </c>
      <c r="D3" s="5" t="str">
        <f>UPPER(B3)</f>
        <v>AJAY KUMAR</v>
      </c>
      <c r="E3" s="5" t="str">
        <f>LOWER(B3)</f>
        <v>ajay kumar</v>
      </c>
    </row>
    <row r="4" spans="1:5" x14ac:dyDescent="0.25">
      <c r="A4" s="5" t="s">
        <v>43</v>
      </c>
      <c r="B4" s="5" t="str">
        <f t="shared" ref="B4:B10" si="0">TRIM(A4)</f>
        <v>deepak gupta</v>
      </c>
      <c r="C4" s="5" t="str">
        <f t="shared" ref="C4:C10" si="1">PROPER(B4)</f>
        <v>Deepak Gupta</v>
      </c>
      <c r="D4" s="5" t="str">
        <f t="shared" ref="D4:D10" si="2">UPPER(B4)</f>
        <v>DEEPAK GUPTA</v>
      </c>
      <c r="E4" s="5" t="str">
        <f t="shared" ref="E4:E10" si="3">LOWER(B4)</f>
        <v>deepak gupta</v>
      </c>
    </row>
    <row r="5" spans="1:5" x14ac:dyDescent="0.25">
      <c r="A5" s="5" t="s">
        <v>44</v>
      </c>
      <c r="B5" s="5" t="str">
        <f t="shared" si="0"/>
        <v>Pratibha goyal</v>
      </c>
      <c r="C5" s="5" t="str">
        <f t="shared" si="1"/>
        <v>Pratibha Goyal</v>
      </c>
      <c r="D5" s="5" t="str">
        <f t="shared" si="2"/>
        <v>PRATIBHA GOYAL</v>
      </c>
      <c r="E5" s="5" t="str">
        <f t="shared" si="3"/>
        <v>pratibha goyal</v>
      </c>
    </row>
    <row r="6" spans="1:5" x14ac:dyDescent="0.25">
      <c r="A6" s="5" t="s">
        <v>45</v>
      </c>
      <c r="B6" s="5" t="str">
        <f t="shared" si="0"/>
        <v>ankit aggarwal</v>
      </c>
      <c r="C6" s="5" t="str">
        <f t="shared" si="1"/>
        <v>Ankit Aggarwal</v>
      </c>
      <c r="D6" s="5" t="str">
        <f t="shared" si="2"/>
        <v>ANKIT AGGARWAL</v>
      </c>
      <c r="E6" s="5" t="str">
        <f t="shared" si="3"/>
        <v>ankit aggarwal</v>
      </c>
    </row>
    <row r="7" spans="1:5" x14ac:dyDescent="0.25">
      <c r="A7" s="5" t="s">
        <v>46</v>
      </c>
      <c r="B7" s="5" t="str">
        <f t="shared" si="0"/>
        <v>katrina kaif</v>
      </c>
      <c r="C7" s="5" t="str">
        <f t="shared" si="1"/>
        <v>Katrina Kaif</v>
      </c>
      <c r="D7" s="5" t="str">
        <f t="shared" si="2"/>
        <v>KATRINA KAIF</v>
      </c>
      <c r="E7" s="5" t="str">
        <f t="shared" si="3"/>
        <v>katrina kaif</v>
      </c>
    </row>
    <row r="8" spans="1:5" x14ac:dyDescent="0.25">
      <c r="A8" s="5" t="s">
        <v>47</v>
      </c>
      <c r="B8" s="5" t="str">
        <f t="shared" si="0"/>
        <v>salman khan</v>
      </c>
      <c r="C8" s="5" t="str">
        <f t="shared" si="1"/>
        <v>Salman Khan</v>
      </c>
      <c r="D8" s="5" t="str">
        <f t="shared" si="2"/>
        <v>SALMAN KHAN</v>
      </c>
      <c r="E8" s="5" t="str">
        <f t="shared" si="3"/>
        <v>salman khan</v>
      </c>
    </row>
    <row r="9" spans="1:5" x14ac:dyDescent="0.25">
      <c r="A9" s="5" t="s">
        <v>48</v>
      </c>
      <c r="B9" s="5" t="str">
        <f t="shared" si="0"/>
        <v>Amit Kumar</v>
      </c>
      <c r="C9" s="5" t="str">
        <f t="shared" si="1"/>
        <v>Amit Kumar</v>
      </c>
      <c r="D9" s="5" t="str">
        <f t="shared" si="2"/>
        <v>AMIT KUMAR</v>
      </c>
      <c r="E9" s="5" t="str">
        <f t="shared" si="3"/>
        <v>amit kumar</v>
      </c>
    </row>
    <row r="10" spans="1:5" x14ac:dyDescent="0.25">
      <c r="A10" s="6" t="s">
        <v>55</v>
      </c>
      <c r="B10" s="6" t="str">
        <f t="shared" si="0"/>
        <v>Rajesh Khanna</v>
      </c>
      <c r="C10" s="6" t="str">
        <f t="shared" si="1"/>
        <v>Rajesh Khanna</v>
      </c>
      <c r="D10" s="6" t="str">
        <f t="shared" si="2"/>
        <v>RAJESH KHANNA</v>
      </c>
      <c r="E10" s="6" t="str">
        <f t="shared" si="3"/>
        <v>rajesh khanna</v>
      </c>
    </row>
  </sheetData>
  <mergeCells count="1">
    <mergeCell ref="B1:E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EE9CE-EF07-474E-98C8-41CAC02E6A10}">
  <sheetPr codeName="Sheet25"/>
  <dimension ref="G2:G12"/>
  <sheetViews>
    <sheetView workbookViewId="0">
      <selection activeCell="G12" sqref="G12"/>
    </sheetView>
  </sheetViews>
  <sheetFormatPr defaultRowHeight="15" x14ac:dyDescent="0.25"/>
  <sheetData>
    <row r="2" spans="7:7" x14ac:dyDescent="0.25">
      <c r="G2" s="3" t="s">
        <v>2409</v>
      </c>
    </row>
    <row r="5" spans="7:7" x14ac:dyDescent="0.25">
      <c r="G5" t="s">
        <v>2405</v>
      </c>
    </row>
    <row r="6" spans="7:7" x14ac:dyDescent="0.25">
      <c r="G6" t="s">
        <v>2406</v>
      </c>
    </row>
    <row r="7" spans="7:7" x14ac:dyDescent="0.25">
      <c r="G7" t="s">
        <v>2407</v>
      </c>
    </row>
    <row r="8" spans="7:7" x14ac:dyDescent="0.25">
      <c r="G8" s="233" t="s">
        <v>2408</v>
      </c>
    </row>
    <row r="9" spans="7:7" x14ac:dyDescent="0.25">
      <c r="G9" t="s">
        <v>1189</v>
      </c>
    </row>
    <row r="10" spans="7:7" x14ac:dyDescent="0.25">
      <c r="G10" t="s">
        <v>1283</v>
      </c>
    </row>
    <row r="11" spans="7:7" x14ac:dyDescent="0.25">
      <c r="G11" t="s">
        <v>1251</v>
      </c>
    </row>
    <row r="12" spans="7:7" x14ac:dyDescent="0.25">
      <c r="G12" s="233" t="s">
        <v>2119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C7FB2-8ACB-468A-9C17-1A5156FDF7F3}">
  <sheetPr codeName="Sheet26"/>
  <dimension ref="B2:J15"/>
  <sheetViews>
    <sheetView workbookViewId="0">
      <selection activeCell="D2" sqref="D2:D3"/>
    </sheetView>
  </sheetViews>
  <sheetFormatPr defaultRowHeight="15" x14ac:dyDescent="0.25"/>
  <cols>
    <col min="10" max="10" width="13.85546875" bestFit="1" customWidth="1"/>
  </cols>
  <sheetData>
    <row r="2" spans="2:10" x14ac:dyDescent="0.25">
      <c r="B2" s="2">
        <v>43957</v>
      </c>
      <c r="D2" t="s">
        <v>2403</v>
      </c>
    </row>
    <row r="3" spans="2:10" x14ac:dyDescent="0.25">
      <c r="B3" s="232">
        <v>0.99305555555555547</v>
      </c>
      <c r="D3" t="s">
        <v>2404</v>
      </c>
    </row>
    <row r="5" spans="2:10" x14ac:dyDescent="0.25">
      <c r="F5" t="s">
        <v>2405</v>
      </c>
    </row>
    <row r="6" spans="2:10" x14ac:dyDescent="0.25">
      <c r="F6" t="s">
        <v>2406</v>
      </c>
    </row>
    <row r="7" spans="2:10" x14ac:dyDescent="0.25">
      <c r="F7" t="s">
        <v>2407</v>
      </c>
    </row>
    <row r="8" spans="2:10" x14ac:dyDescent="0.25">
      <c r="F8" s="233" t="s">
        <v>2408</v>
      </c>
    </row>
    <row r="9" spans="2:10" x14ac:dyDescent="0.25">
      <c r="F9" t="s">
        <v>1189</v>
      </c>
    </row>
    <row r="10" spans="2:10" x14ac:dyDescent="0.25">
      <c r="F10" t="s">
        <v>1283</v>
      </c>
    </row>
    <row r="11" spans="2:10" x14ac:dyDescent="0.25">
      <c r="F11" s="233" t="s">
        <v>1251</v>
      </c>
    </row>
    <row r="12" spans="2:10" x14ac:dyDescent="0.25">
      <c r="F12" t="s">
        <v>1189</v>
      </c>
    </row>
    <row r="15" spans="2:10" x14ac:dyDescent="0.25">
      <c r="J15" s="23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E536B-E037-46C9-85B0-E921C085302D}">
  <dimension ref="A1"/>
  <sheetViews>
    <sheetView workbookViewId="0"/>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0A158-3EEB-42ED-B13F-CC132B65A53F}">
  <sheetPr codeName="Sheet27"/>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329F2-44BF-4CD1-8124-3DFBC940CF34}">
  <sheetPr codeName="Sheet29"/>
  <dimension ref="C1:R100"/>
  <sheetViews>
    <sheetView workbookViewId="0">
      <selection activeCell="P2" sqref="P2"/>
    </sheetView>
  </sheetViews>
  <sheetFormatPr defaultRowHeight="15" x14ac:dyDescent="0.25"/>
  <cols>
    <col min="4" max="4" width="9.140625" customWidth="1"/>
  </cols>
  <sheetData>
    <row r="1" spans="3:18" x14ac:dyDescent="0.25">
      <c r="P1" t="s">
        <v>2475</v>
      </c>
    </row>
    <row r="2" spans="3:18" x14ac:dyDescent="0.25">
      <c r="C2" t="s">
        <v>114</v>
      </c>
      <c r="D2" t="s">
        <v>171</v>
      </c>
      <c r="E2" t="s">
        <v>172</v>
      </c>
      <c r="F2" t="s">
        <v>173</v>
      </c>
      <c r="G2" t="s">
        <v>115</v>
      </c>
      <c r="H2" t="s">
        <v>116</v>
      </c>
      <c r="I2" t="s">
        <v>117</v>
      </c>
      <c r="J2" t="s">
        <v>174</v>
      </c>
      <c r="K2" t="s">
        <v>119</v>
      </c>
      <c r="L2" t="s">
        <v>120</v>
      </c>
      <c r="P2">
        <v>5031</v>
      </c>
      <c r="R2">
        <v>8624</v>
      </c>
    </row>
    <row r="3" spans="3:18" x14ac:dyDescent="0.25">
      <c r="C3">
        <v>1</v>
      </c>
      <c r="D3">
        <v>10</v>
      </c>
      <c r="E3">
        <v>43</v>
      </c>
      <c r="F3">
        <v>4</v>
      </c>
      <c r="G3">
        <v>54</v>
      </c>
      <c r="H3">
        <v>500</v>
      </c>
      <c r="I3">
        <v>43</v>
      </c>
      <c r="J3">
        <v>21</v>
      </c>
      <c r="K3">
        <v>2</v>
      </c>
      <c r="L3">
        <v>53</v>
      </c>
      <c r="P3">
        <v>7406</v>
      </c>
      <c r="R3">
        <v>6107</v>
      </c>
    </row>
    <row r="4" spans="3:18" x14ac:dyDescent="0.25">
      <c r="C4">
        <v>2</v>
      </c>
      <c r="D4">
        <v>500</v>
      </c>
      <c r="E4">
        <v>4</v>
      </c>
      <c r="F4">
        <v>645</v>
      </c>
      <c r="G4">
        <v>5</v>
      </c>
      <c r="H4">
        <v>4</v>
      </c>
      <c r="I4">
        <v>500</v>
      </c>
      <c r="J4">
        <v>500</v>
      </c>
      <c r="K4">
        <v>32</v>
      </c>
      <c r="L4">
        <v>500</v>
      </c>
      <c r="P4">
        <v>8822</v>
      </c>
      <c r="R4">
        <v>8783</v>
      </c>
    </row>
    <row r="5" spans="3:18" x14ac:dyDescent="0.25">
      <c r="C5">
        <v>3</v>
      </c>
      <c r="D5">
        <v>20</v>
      </c>
      <c r="E5">
        <v>34</v>
      </c>
      <c r="F5">
        <v>6</v>
      </c>
      <c r="G5">
        <v>500</v>
      </c>
      <c r="H5">
        <v>4</v>
      </c>
      <c r="I5">
        <v>4342</v>
      </c>
      <c r="J5">
        <v>212</v>
      </c>
      <c r="K5">
        <v>32</v>
      </c>
      <c r="L5">
        <v>54</v>
      </c>
      <c r="P5">
        <v>7390</v>
      </c>
      <c r="R5">
        <v>5613</v>
      </c>
    </row>
    <row r="6" spans="3:18" x14ac:dyDescent="0.25">
      <c r="C6">
        <v>4</v>
      </c>
      <c r="D6">
        <v>30</v>
      </c>
      <c r="E6">
        <v>34</v>
      </c>
      <c r="F6">
        <v>56</v>
      </c>
      <c r="G6">
        <v>4</v>
      </c>
      <c r="H6">
        <v>3</v>
      </c>
      <c r="I6">
        <v>32</v>
      </c>
      <c r="J6">
        <v>12</v>
      </c>
      <c r="K6">
        <v>3</v>
      </c>
      <c r="L6">
        <v>64</v>
      </c>
      <c r="P6">
        <v>5143</v>
      </c>
      <c r="R6">
        <v>8660</v>
      </c>
    </row>
    <row r="7" spans="3:18" x14ac:dyDescent="0.25">
      <c r="C7">
        <v>5</v>
      </c>
      <c r="D7">
        <v>40</v>
      </c>
      <c r="E7">
        <v>3</v>
      </c>
      <c r="F7">
        <v>44</v>
      </c>
      <c r="G7">
        <v>5</v>
      </c>
      <c r="H7">
        <v>3</v>
      </c>
      <c r="I7">
        <v>3</v>
      </c>
      <c r="J7">
        <v>12</v>
      </c>
      <c r="K7">
        <v>2</v>
      </c>
      <c r="L7">
        <v>500</v>
      </c>
      <c r="P7">
        <v>8586</v>
      </c>
      <c r="R7">
        <v>8585</v>
      </c>
    </row>
    <row r="8" spans="3:18" x14ac:dyDescent="0.25">
      <c r="C8">
        <v>6</v>
      </c>
      <c r="D8">
        <v>41</v>
      </c>
      <c r="E8">
        <v>43</v>
      </c>
      <c r="F8">
        <v>5</v>
      </c>
      <c r="G8">
        <v>500</v>
      </c>
      <c r="H8">
        <v>3</v>
      </c>
      <c r="I8">
        <v>23</v>
      </c>
      <c r="J8">
        <v>12</v>
      </c>
      <c r="K8">
        <v>32</v>
      </c>
      <c r="L8">
        <v>84</v>
      </c>
      <c r="P8">
        <v>5746</v>
      </c>
      <c r="R8">
        <v>6246</v>
      </c>
    </row>
    <row r="9" spans="3:18" x14ac:dyDescent="0.25">
      <c r="C9">
        <v>7</v>
      </c>
      <c r="D9">
        <v>31</v>
      </c>
      <c r="E9">
        <v>4</v>
      </c>
      <c r="F9">
        <v>500</v>
      </c>
      <c r="G9">
        <v>500</v>
      </c>
      <c r="H9">
        <v>3</v>
      </c>
      <c r="I9">
        <v>2</v>
      </c>
      <c r="J9">
        <v>1</v>
      </c>
      <c r="K9">
        <v>32</v>
      </c>
      <c r="L9">
        <v>35</v>
      </c>
      <c r="P9">
        <v>7580</v>
      </c>
      <c r="R9">
        <v>9562</v>
      </c>
    </row>
    <row r="10" spans="3:18" x14ac:dyDescent="0.25">
      <c r="C10">
        <v>8</v>
      </c>
      <c r="D10">
        <v>12</v>
      </c>
      <c r="E10">
        <v>3</v>
      </c>
      <c r="F10">
        <v>500</v>
      </c>
      <c r="G10">
        <v>45</v>
      </c>
      <c r="H10">
        <v>3</v>
      </c>
      <c r="I10">
        <v>3</v>
      </c>
      <c r="J10">
        <v>2</v>
      </c>
      <c r="K10">
        <v>3</v>
      </c>
      <c r="L10">
        <v>15</v>
      </c>
      <c r="P10">
        <v>8411</v>
      </c>
      <c r="R10">
        <v>9795</v>
      </c>
    </row>
    <row r="11" spans="3:18" x14ac:dyDescent="0.25">
      <c r="C11">
        <v>9</v>
      </c>
      <c r="D11">
        <v>500</v>
      </c>
      <c r="E11">
        <v>4</v>
      </c>
      <c r="F11">
        <v>545</v>
      </c>
      <c r="G11">
        <v>4</v>
      </c>
      <c r="H11">
        <v>3</v>
      </c>
      <c r="I11">
        <v>232</v>
      </c>
      <c r="J11">
        <v>12</v>
      </c>
      <c r="K11">
        <v>2</v>
      </c>
      <c r="L11">
        <v>4</v>
      </c>
      <c r="P11">
        <v>9744</v>
      </c>
      <c r="R11">
        <v>6174</v>
      </c>
    </row>
    <row r="12" spans="3:18" x14ac:dyDescent="0.25">
      <c r="C12">
        <v>10</v>
      </c>
      <c r="D12">
        <v>500</v>
      </c>
      <c r="E12">
        <v>34</v>
      </c>
      <c r="F12">
        <v>500</v>
      </c>
      <c r="G12">
        <v>54</v>
      </c>
      <c r="H12">
        <v>3</v>
      </c>
      <c r="I12">
        <v>3</v>
      </c>
      <c r="J12">
        <v>1</v>
      </c>
      <c r="K12">
        <v>3</v>
      </c>
      <c r="L12">
        <v>500</v>
      </c>
      <c r="P12">
        <v>6654</v>
      </c>
      <c r="R12">
        <v>7641</v>
      </c>
    </row>
    <row r="13" spans="3:18" x14ac:dyDescent="0.25">
      <c r="C13">
        <v>11</v>
      </c>
      <c r="D13">
        <v>212</v>
      </c>
      <c r="E13">
        <v>3</v>
      </c>
      <c r="F13">
        <v>500</v>
      </c>
      <c r="G13">
        <v>500</v>
      </c>
      <c r="H13">
        <v>3</v>
      </c>
      <c r="I13">
        <v>23</v>
      </c>
      <c r="J13">
        <v>21</v>
      </c>
      <c r="K13">
        <v>23</v>
      </c>
      <c r="L13">
        <v>215</v>
      </c>
      <c r="P13">
        <v>6611</v>
      </c>
      <c r="R13">
        <v>6948</v>
      </c>
    </row>
    <row r="14" spans="3:18" x14ac:dyDescent="0.25">
      <c r="C14">
        <v>12</v>
      </c>
      <c r="D14">
        <v>500</v>
      </c>
      <c r="E14">
        <v>4</v>
      </c>
      <c r="F14">
        <v>500</v>
      </c>
      <c r="G14">
        <v>500</v>
      </c>
      <c r="H14">
        <v>3</v>
      </c>
      <c r="I14">
        <v>23</v>
      </c>
      <c r="J14">
        <v>2</v>
      </c>
      <c r="K14">
        <v>2</v>
      </c>
      <c r="L14">
        <v>4</v>
      </c>
      <c r="P14">
        <v>8624</v>
      </c>
      <c r="R14">
        <v>6648</v>
      </c>
    </row>
    <row r="15" spans="3:18" x14ac:dyDescent="0.25">
      <c r="C15">
        <v>13</v>
      </c>
      <c r="D15">
        <v>23</v>
      </c>
      <c r="E15">
        <v>500</v>
      </c>
      <c r="F15">
        <v>54</v>
      </c>
      <c r="G15">
        <v>54</v>
      </c>
      <c r="H15">
        <v>3</v>
      </c>
      <c r="I15">
        <v>2</v>
      </c>
      <c r="J15">
        <v>500</v>
      </c>
      <c r="K15">
        <v>3</v>
      </c>
      <c r="L15">
        <v>23</v>
      </c>
      <c r="P15">
        <v>6107</v>
      </c>
      <c r="R15">
        <v>8217</v>
      </c>
    </row>
    <row r="16" spans="3:18" x14ac:dyDescent="0.25">
      <c r="C16">
        <v>14</v>
      </c>
      <c r="D16">
        <v>1</v>
      </c>
      <c r="E16">
        <v>500</v>
      </c>
      <c r="F16">
        <v>500</v>
      </c>
      <c r="G16">
        <v>500</v>
      </c>
      <c r="H16">
        <v>3</v>
      </c>
      <c r="I16">
        <v>3</v>
      </c>
      <c r="J16">
        <v>500</v>
      </c>
      <c r="K16">
        <v>2</v>
      </c>
      <c r="L16">
        <v>1</v>
      </c>
      <c r="P16">
        <v>8783</v>
      </c>
      <c r="R16">
        <v>8910</v>
      </c>
    </row>
    <row r="17" spans="3:18" x14ac:dyDescent="0.25">
      <c r="C17">
        <v>15</v>
      </c>
      <c r="D17">
        <v>3</v>
      </c>
      <c r="E17">
        <v>43</v>
      </c>
      <c r="F17">
        <v>54</v>
      </c>
      <c r="G17">
        <v>5</v>
      </c>
      <c r="H17">
        <v>500</v>
      </c>
      <c r="I17">
        <v>23</v>
      </c>
      <c r="J17">
        <v>234345</v>
      </c>
      <c r="K17">
        <v>32</v>
      </c>
      <c r="L17">
        <v>46</v>
      </c>
      <c r="P17">
        <v>5613</v>
      </c>
      <c r="R17">
        <v>5581</v>
      </c>
    </row>
    <row r="18" spans="3:18" x14ac:dyDescent="0.25">
      <c r="C18">
        <v>16</v>
      </c>
      <c r="D18">
        <v>12</v>
      </c>
      <c r="E18">
        <v>4</v>
      </c>
      <c r="F18">
        <v>5</v>
      </c>
      <c r="G18">
        <v>4</v>
      </c>
      <c r="H18">
        <v>500</v>
      </c>
      <c r="I18">
        <v>500</v>
      </c>
      <c r="J18">
        <v>4</v>
      </c>
      <c r="K18">
        <v>500</v>
      </c>
      <c r="L18">
        <v>16</v>
      </c>
      <c r="P18">
        <v>8660</v>
      </c>
      <c r="R18">
        <v>5659</v>
      </c>
    </row>
    <row r="19" spans="3:18" x14ac:dyDescent="0.25">
      <c r="C19">
        <v>17</v>
      </c>
      <c r="D19">
        <v>3</v>
      </c>
      <c r="E19">
        <v>34</v>
      </c>
      <c r="F19">
        <v>4</v>
      </c>
      <c r="G19">
        <v>53</v>
      </c>
      <c r="H19">
        <v>3</v>
      </c>
      <c r="I19">
        <v>23</v>
      </c>
      <c r="J19">
        <v>6</v>
      </c>
      <c r="K19">
        <v>1</v>
      </c>
      <c r="L19">
        <v>37</v>
      </c>
      <c r="P19">
        <v>8585</v>
      </c>
      <c r="R19">
        <v>6489</v>
      </c>
    </row>
    <row r="20" spans="3:18" x14ac:dyDescent="0.25">
      <c r="C20">
        <v>18</v>
      </c>
      <c r="D20">
        <v>12</v>
      </c>
      <c r="E20">
        <v>500</v>
      </c>
      <c r="F20">
        <v>5</v>
      </c>
      <c r="G20">
        <v>4</v>
      </c>
      <c r="H20">
        <v>3</v>
      </c>
      <c r="I20">
        <v>2</v>
      </c>
      <c r="J20">
        <v>6</v>
      </c>
      <c r="K20">
        <v>21</v>
      </c>
      <c r="L20">
        <v>12</v>
      </c>
      <c r="P20">
        <v>6246</v>
      </c>
      <c r="R20">
        <v>7995</v>
      </c>
    </row>
    <row r="21" spans="3:18" x14ac:dyDescent="0.25">
      <c r="C21">
        <v>19</v>
      </c>
      <c r="D21">
        <v>31</v>
      </c>
      <c r="E21">
        <v>500</v>
      </c>
      <c r="F21">
        <v>500</v>
      </c>
      <c r="G21">
        <v>3</v>
      </c>
      <c r="H21">
        <v>500</v>
      </c>
      <c r="I21">
        <v>32</v>
      </c>
      <c r="J21">
        <v>57</v>
      </c>
      <c r="K21">
        <v>21</v>
      </c>
      <c r="L21">
        <v>500</v>
      </c>
      <c r="P21">
        <v>9562</v>
      </c>
      <c r="R21">
        <v>7617</v>
      </c>
    </row>
    <row r="22" spans="3:18" x14ac:dyDescent="0.25">
      <c r="C22">
        <v>20</v>
      </c>
      <c r="D22">
        <v>23</v>
      </c>
      <c r="E22">
        <v>4</v>
      </c>
      <c r="F22">
        <v>500</v>
      </c>
      <c r="G22">
        <v>500</v>
      </c>
      <c r="H22">
        <v>3</v>
      </c>
      <c r="I22">
        <v>3</v>
      </c>
      <c r="J22">
        <v>68</v>
      </c>
      <c r="K22">
        <v>500</v>
      </c>
      <c r="L22">
        <v>27</v>
      </c>
      <c r="P22">
        <v>9795</v>
      </c>
      <c r="R22">
        <v>9174</v>
      </c>
    </row>
    <row r="23" spans="3:18" x14ac:dyDescent="0.25">
      <c r="C23">
        <v>21</v>
      </c>
      <c r="D23">
        <v>123</v>
      </c>
      <c r="E23">
        <v>3</v>
      </c>
      <c r="F23">
        <v>54</v>
      </c>
      <c r="G23">
        <v>4</v>
      </c>
      <c r="H23">
        <v>3</v>
      </c>
      <c r="I23">
        <v>2</v>
      </c>
      <c r="J23">
        <v>7</v>
      </c>
      <c r="K23">
        <v>2</v>
      </c>
      <c r="L23">
        <v>126</v>
      </c>
      <c r="P23">
        <v>6174</v>
      </c>
      <c r="R23">
        <v>6927</v>
      </c>
    </row>
    <row r="24" spans="3:18" x14ac:dyDescent="0.25">
      <c r="C24">
        <v>22</v>
      </c>
      <c r="D24">
        <v>12</v>
      </c>
      <c r="E24">
        <v>4</v>
      </c>
      <c r="F24">
        <v>500</v>
      </c>
      <c r="G24">
        <v>23</v>
      </c>
      <c r="H24">
        <v>3</v>
      </c>
      <c r="I24">
        <v>32</v>
      </c>
      <c r="J24">
        <v>87</v>
      </c>
      <c r="K24">
        <v>2</v>
      </c>
      <c r="L24">
        <v>16</v>
      </c>
      <c r="P24">
        <v>7641</v>
      </c>
      <c r="R24">
        <v>8861</v>
      </c>
    </row>
    <row r="25" spans="3:18" x14ac:dyDescent="0.25">
      <c r="C25">
        <v>23</v>
      </c>
      <c r="D25">
        <v>3</v>
      </c>
      <c r="E25">
        <v>500</v>
      </c>
      <c r="F25">
        <v>500</v>
      </c>
      <c r="G25">
        <v>2</v>
      </c>
      <c r="H25">
        <v>3</v>
      </c>
      <c r="I25">
        <v>3</v>
      </c>
      <c r="J25">
        <v>9</v>
      </c>
      <c r="K25">
        <v>435</v>
      </c>
      <c r="L25">
        <v>3</v>
      </c>
      <c r="P25">
        <v>6948</v>
      </c>
      <c r="R25">
        <v>9746</v>
      </c>
    </row>
    <row r="26" spans="3:18" x14ac:dyDescent="0.25">
      <c r="C26">
        <v>24</v>
      </c>
      <c r="D26">
        <v>500</v>
      </c>
      <c r="E26">
        <v>4</v>
      </c>
      <c r="F26">
        <v>5</v>
      </c>
      <c r="G26">
        <v>3</v>
      </c>
      <c r="H26">
        <v>500</v>
      </c>
      <c r="I26">
        <v>23</v>
      </c>
      <c r="J26">
        <v>89</v>
      </c>
      <c r="K26">
        <v>4</v>
      </c>
      <c r="L26">
        <v>4</v>
      </c>
      <c r="P26">
        <v>6648</v>
      </c>
      <c r="R26">
        <v>6593</v>
      </c>
    </row>
    <row r="27" spans="3:18" x14ac:dyDescent="0.25">
      <c r="C27">
        <v>25</v>
      </c>
      <c r="D27">
        <v>500</v>
      </c>
      <c r="E27">
        <v>2</v>
      </c>
      <c r="F27">
        <v>45</v>
      </c>
      <c r="G27">
        <v>500</v>
      </c>
      <c r="H27">
        <v>3</v>
      </c>
      <c r="I27">
        <v>2</v>
      </c>
      <c r="J27">
        <v>500</v>
      </c>
      <c r="K27">
        <v>6</v>
      </c>
      <c r="L27">
        <v>2</v>
      </c>
      <c r="P27">
        <v>8217</v>
      </c>
      <c r="R27">
        <v>6169</v>
      </c>
    </row>
    <row r="28" spans="3:18" x14ac:dyDescent="0.25">
      <c r="C28">
        <v>26</v>
      </c>
      <c r="D28">
        <v>31</v>
      </c>
      <c r="E28">
        <v>2</v>
      </c>
      <c r="F28">
        <v>4</v>
      </c>
      <c r="G28">
        <v>32</v>
      </c>
      <c r="H28">
        <v>3</v>
      </c>
      <c r="I28">
        <v>32</v>
      </c>
      <c r="J28">
        <v>9</v>
      </c>
      <c r="K28">
        <v>4</v>
      </c>
      <c r="L28">
        <v>33</v>
      </c>
      <c r="P28">
        <v>8910</v>
      </c>
      <c r="R28">
        <v>6047</v>
      </c>
    </row>
    <row r="29" spans="3:18" x14ac:dyDescent="0.25">
      <c r="C29">
        <v>27</v>
      </c>
      <c r="D29">
        <v>3</v>
      </c>
      <c r="E29">
        <v>3</v>
      </c>
      <c r="F29">
        <v>500</v>
      </c>
      <c r="G29">
        <v>3</v>
      </c>
      <c r="H29">
        <v>3</v>
      </c>
      <c r="I29">
        <v>3</v>
      </c>
      <c r="J29">
        <v>0</v>
      </c>
      <c r="K29">
        <v>64</v>
      </c>
      <c r="L29">
        <v>6</v>
      </c>
      <c r="P29">
        <v>5581</v>
      </c>
      <c r="R29">
        <v>7778</v>
      </c>
    </row>
    <row r="30" spans="3:18" x14ac:dyDescent="0.25">
      <c r="C30">
        <v>28</v>
      </c>
      <c r="D30">
        <v>1</v>
      </c>
      <c r="E30">
        <v>500</v>
      </c>
      <c r="F30">
        <v>45</v>
      </c>
      <c r="G30">
        <v>23</v>
      </c>
      <c r="H30">
        <v>3</v>
      </c>
      <c r="I30">
        <v>23</v>
      </c>
      <c r="J30">
        <v>90</v>
      </c>
      <c r="K30">
        <v>500</v>
      </c>
      <c r="L30">
        <v>1</v>
      </c>
      <c r="P30">
        <v>5659</v>
      </c>
      <c r="R30">
        <v>8958</v>
      </c>
    </row>
    <row r="31" spans="3:18" x14ac:dyDescent="0.25">
      <c r="C31">
        <v>29</v>
      </c>
      <c r="D31">
        <v>500</v>
      </c>
      <c r="E31">
        <v>500</v>
      </c>
      <c r="F31">
        <v>4</v>
      </c>
      <c r="G31">
        <v>2</v>
      </c>
      <c r="H31">
        <v>3</v>
      </c>
      <c r="I31">
        <v>2</v>
      </c>
      <c r="J31">
        <v>9</v>
      </c>
      <c r="K31">
        <v>5</v>
      </c>
      <c r="L31">
        <v>0</v>
      </c>
      <c r="P31">
        <v>6989</v>
      </c>
      <c r="R31">
        <v>7575</v>
      </c>
    </row>
    <row r="32" spans="3:18" x14ac:dyDescent="0.25">
      <c r="C32">
        <v>30</v>
      </c>
      <c r="D32">
        <v>222</v>
      </c>
      <c r="E32">
        <v>32</v>
      </c>
      <c r="F32">
        <v>500</v>
      </c>
      <c r="G32">
        <v>32</v>
      </c>
      <c r="H32">
        <v>3</v>
      </c>
      <c r="I32">
        <v>3</v>
      </c>
      <c r="J32">
        <v>867</v>
      </c>
      <c r="K32">
        <v>5</v>
      </c>
      <c r="L32">
        <v>254</v>
      </c>
      <c r="P32">
        <v>8062</v>
      </c>
      <c r="R32">
        <v>5031</v>
      </c>
    </row>
    <row r="33" spans="3:18" x14ac:dyDescent="0.25">
      <c r="C33" t="s">
        <v>176</v>
      </c>
      <c r="D33">
        <v>500</v>
      </c>
      <c r="E33">
        <v>500</v>
      </c>
      <c r="F33">
        <v>500</v>
      </c>
      <c r="G33">
        <v>500</v>
      </c>
      <c r="H33">
        <v>500</v>
      </c>
      <c r="I33">
        <v>500</v>
      </c>
      <c r="J33">
        <v>500</v>
      </c>
      <c r="K33">
        <v>500</v>
      </c>
      <c r="L33">
        <v>500</v>
      </c>
      <c r="P33">
        <v>5031</v>
      </c>
      <c r="R33">
        <v>7406</v>
      </c>
    </row>
    <row r="34" spans="3:18" x14ac:dyDescent="0.25">
      <c r="P34">
        <v>8056</v>
      </c>
      <c r="R34">
        <v>6654</v>
      </c>
    </row>
    <row r="35" spans="3:18" x14ac:dyDescent="0.25">
      <c r="P35">
        <v>8769</v>
      </c>
      <c r="R35">
        <v>6611</v>
      </c>
    </row>
    <row r="36" spans="3:18" x14ac:dyDescent="0.25">
      <c r="P36">
        <v>7640</v>
      </c>
    </row>
    <row r="37" spans="3:18" x14ac:dyDescent="0.25">
      <c r="P37">
        <v>8817</v>
      </c>
    </row>
    <row r="38" spans="3:18" x14ac:dyDescent="0.25">
      <c r="P38">
        <v>7233</v>
      </c>
    </row>
    <row r="39" spans="3:18" x14ac:dyDescent="0.25">
      <c r="P39">
        <v>8748</v>
      </c>
    </row>
    <row r="40" spans="3:18" x14ac:dyDescent="0.25">
      <c r="P40">
        <v>6488</v>
      </c>
    </row>
    <row r="41" spans="3:18" x14ac:dyDescent="0.25">
      <c r="P41">
        <v>9462</v>
      </c>
    </row>
    <row r="42" spans="3:18" x14ac:dyDescent="0.25">
      <c r="P42">
        <v>8283</v>
      </c>
    </row>
    <row r="43" spans="3:18" x14ac:dyDescent="0.25">
      <c r="P43">
        <v>5668</v>
      </c>
    </row>
    <row r="44" spans="3:18" x14ac:dyDescent="0.25">
      <c r="P44">
        <v>6572</v>
      </c>
    </row>
    <row r="45" spans="3:18" x14ac:dyDescent="0.25">
      <c r="P45">
        <v>7655</v>
      </c>
    </row>
    <row r="46" spans="3:18" x14ac:dyDescent="0.25">
      <c r="P46">
        <v>8205</v>
      </c>
    </row>
    <row r="47" spans="3:18" x14ac:dyDescent="0.25">
      <c r="P47">
        <v>8365</v>
      </c>
    </row>
    <row r="48" spans="3:18" x14ac:dyDescent="0.25">
      <c r="P48">
        <v>8590</v>
      </c>
    </row>
    <row r="49" spans="16:16" x14ac:dyDescent="0.25">
      <c r="P49">
        <v>8303</v>
      </c>
    </row>
    <row r="50" spans="16:16" x14ac:dyDescent="0.25">
      <c r="P50">
        <v>8000</v>
      </c>
    </row>
    <row r="51" spans="16:16" x14ac:dyDescent="0.25">
      <c r="P51">
        <v>8420</v>
      </c>
    </row>
    <row r="52" spans="16:16" x14ac:dyDescent="0.25">
      <c r="P52">
        <v>7568</v>
      </c>
    </row>
    <row r="53" spans="16:16" x14ac:dyDescent="0.25">
      <c r="P53">
        <v>6835</v>
      </c>
    </row>
    <row r="54" spans="16:16" x14ac:dyDescent="0.25">
      <c r="P54">
        <v>6043</v>
      </c>
    </row>
    <row r="55" spans="16:16" x14ac:dyDescent="0.25">
      <c r="P55">
        <v>5511</v>
      </c>
    </row>
    <row r="56" spans="16:16" x14ac:dyDescent="0.25">
      <c r="P56">
        <v>6489</v>
      </c>
    </row>
    <row r="57" spans="16:16" x14ac:dyDescent="0.25">
      <c r="P57">
        <v>7995</v>
      </c>
    </row>
    <row r="58" spans="16:16" x14ac:dyDescent="0.25">
      <c r="P58">
        <v>7617</v>
      </c>
    </row>
    <row r="59" spans="16:16" x14ac:dyDescent="0.25">
      <c r="P59">
        <v>9174</v>
      </c>
    </row>
    <row r="60" spans="16:16" x14ac:dyDescent="0.25">
      <c r="P60">
        <v>6927</v>
      </c>
    </row>
    <row r="61" spans="16:16" x14ac:dyDescent="0.25">
      <c r="P61">
        <v>8861</v>
      </c>
    </row>
    <row r="62" spans="16:16" x14ac:dyDescent="0.25">
      <c r="P62">
        <v>9746</v>
      </c>
    </row>
    <row r="63" spans="16:16" x14ac:dyDescent="0.25">
      <c r="P63">
        <v>6593</v>
      </c>
    </row>
    <row r="64" spans="16:16" x14ac:dyDescent="0.25">
      <c r="P64">
        <v>6169</v>
      </c>
    </row>
    <row r="65" spans="16:16" x14ac:dyDescent="0.25">
      <c r="P65">
        <v>6047</v>
      </c>
    </row>
    <row r="66" spans="16:16" x14ac:dyDescent="0.25">
      <c r="P66">
        <v>7778</v>
      </c>
    </row>
    <row r="67" spans="16:16" x14ac:dyDescent="0.25">
      <c r="P67">
        <v>8958</v>
      </c>
    </row>
    <row r="68" spans="16:16" x14ac:dyDescent="0.25">
      <c r="P68">
        <v>7575</v>
      </c>
    </row>
    <row r="69" spans="16:16" x14ac:dyDescent="0.25">
      <c r="P69">
        <v>8149</v>
      </c>
    </row>
    <row r="70" spans="16:16" x14ac:dyDescent="0.25">
      <c r="P70">
        <v>9978</v>
      </c>
    </row>
    <row r="71" spans="16:16" x14ac:dyDescent="0.25">
      <c r="P71">
        <v>5424</v>
      </c>
    </row>
    <row r="72" spans="16:16" x14ac:dyDescent="0.25">
      <c r="P72">
        <v>6589</v>
      </c>
    </row>
    <row r="73" spans="16:16" x14ac:dyDescent="0.25">
      <c r="P73">
        <v>6695</v>
      </c>
    </row>
    <row r="74" spans="16:16" x14ac:dyDescent="0.25">
      <c r="P74">
        <v>9313</v>
      </c>
    </row>
    <row r="75" spans="16:16" x14ac:dyDescent="0.25">
      <c r="P75">
        <v>8400</v>
      </c>
    </row>
    <row r="76" spans="16:16" x14ac:dyDescent="0.25">
      <c r="P76">
        <v>7173</v>
      </c>
    </row>
    <row r="77" spans="16:16" x14ac:dyDescent="0.25">
      <c r="P77">
        <v>6429</v>
      </c>
    </row>
    <row r="78" spans="16:16" x14ac:dyDescent="0.25">
      <c r="P78">
        <v>6358</v>
      </c>
    </row>
    <row r="79" spans="16:16" x14ac:dyDescent="0.25">
      <c r="P79">
        <v>6495</v>
      </c>
    </row>
    <row r="80" spans="16:16" x14ac:dyDescent="0.25">
      <c r="P80">
        <v>5195</v>
      </c>
    </row>
    <row r="81" spans="16:16" x14ac:dyDescent="0.25">
      <c r="P81">
        <v>7752</v>
      </c>
    </row>
    <row r="82" spans="16:16" x14ac:dyDescent="0.25">
      <c r="P82">
        <v>7770</v>
      </c>
    </row>
    <row r="83" spans="16:16" x14ac:dyDescent="0.25">
      <c r="P83">
        <v>9838</v>
      </c>
    </row>
    <row r="84" spans="16:16" x14ac:dyDescent="0.25">
      <c r="P84">
        <v>6972</v>
      </c>
    </row>
    <row r="85" spans="16:16" x14ac:dyDescent="0.25">
      <c r="P85">
        <v>9237</v>
      </c>
    </row>
    <row r="86" spans="16:16" x14ac:dyDescent="0.25">
      <c r="P86">
        <v>9645</v>
      </c>
    </row>
    <row r="87" spans="16:16" x14ac:dyDescent="0.25">
      <c r="P87">
        <v>6062</v>
      </c>
    </row>
    <row r="88" spans="16:16" x14ac:dyDescent="0.25">
      <c r="P88">
        <v>8867</v>
      </c>
    </row>
    <row r="89" spans="16:16" x14ac:dyDescent="0.25">
      <c r="P89">
        <v>8105</v>
      </c>
    </row>
    <row r="90" spans="16:16" x14ac:dyDescent="0.25">
      <c r="P90">
        <v>5005</v>
      </c>
    </row>
    <row r="91" spans="16:16" x14ac:dyDescent="0.25">
      <c r="P91">
        <v>8014</v>
      </c>
    </row>
    <row r="92" spans="16:16" x14ac:dyDescent="0.25">
      <c r="P92">
        <v>5324</v>
      </c>
    </row>
    <row r="93" spans="16:16" x14ac:dyDescent="0.25">
      <c r="P93">
        <v>7733</v>
      </c>
    </row>
    <row r="94" spans="16:16" x14ac:dyDescent="0.25">
      <c r="P94">
        <v>8038</v>
      </c>
    </row>
    <row r="95" spans="16:16" x14ac:dyDescent="0.25">
      <c r="P95">
        <v>6278</v>
      </c>
    </row>
    <row r="96" spans="16:16" x14ac:dyDescent="0.25">
      <c r="P96">
        <v>5050</v>
      </c>
    </row>
    <row r="97" spans="16:16" x14ac:dyDescent="0.25">
      <c r="P97">
        <v>8445</v>
      </c>
    </row>
    <row r="98" spans="16:16" x14ac:dyDescent="0.25">
      <c r="P98">
        <v>6366</v>
      </c>
    </row>
    <row r="99" spans="16:16" x14ac:dyDescent="0.25">
      <c r="P99">
        <v>5648</v>
      </c>
    </row>
    <row r="100" spans="16:16" x14ac:dyDescent="0.25">
      <c r="P100">
        <v>8293</v>
      </c>
    </row>
  </sheetData>
  <conditionalFormatting sqref="D3:D12">
    <cfRule type="dataBar" priority="3">
      <dataBar>
        <cfvo type="min"/>
        <cfvo type="max"/>
        <color rgb="FF638EC6"/>
      </dataBar>
      <extLst>
        <ext xmlns:x14="http://schemas.microsoft.com/office/spreadsheetml/2009/9/main" uri="{B025F937-C7B1-47D3-B67F-A62EFF666E3E}">
          <x14:id>{88E81051-2FEB-4DF2-AC45-F7C217F3B8D2}</x14:id>
        </ext>
      </extLst>
    </cfRule>
  </conditionalFormatting>
  <conditionalFormatting sqref="R1">
    <cfRule type="duplicateValues" dxfId="29" priority="2"/>
  </conditionalFormatting>
  <conditionalFormatting sqref="P1:R1048576">
    <cfRule type="duplicateValues" dxfId="28" priority="1"/>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88E81051-2FEB-4DF2-AC45-F7C217F3B8D2}">
            <x14:dataBar minLength="0" maxLength="100" border="1" negativeBarBorderColorSameAsPositive="0">
              <x14:cfvo type="autoMin"/>
              <x14:cfvo type="autoMax"/>
              <x14:borderColor rgb="FF638EC6"/>
              <x14:negativeFillColor rgb="FFFF0000"/>
              <x14:negativeBorderColor rgb="FFFF0000"/>
              <x14:axisColor rgb="FF000000"/>
            </x14:dataBar>
          </x14:cfRule>
          <xm:sqref>D3:D12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6123-62FB-42E3-93A0-5DA9E3D9FA1A}">
  <sheetPr codeName="Sheet28"/>
  <dimension ref="A1:R21"/>
  <sheetViews>
    <sheetView workbookViewId="0">
      <selection activeCell="G2" sqref="G2"/>
    </sheetView>
  </sheetViews>
  <sheetFormatPr defaultRowHeight="15" x14ac:dyDescent="0.25"/>
  <cols>
    <col min="1" max="1" width="6" customWidth="1"/>
    <col min="15" max="15" width="9.7109375" bestFit="1" customWidth="1"/>
  </cols>
  <sheetData>
    <row r="1" spans="1:18" ht="25.5" customHeight="1" x14ac:dyDescent="0.25">
      <c r="A1" s="235" t="s">
        <v>2410</v>
      </c>
      <c r="B1" s="16" t="s">
        <v>42</v>
      </c>
      <c r="C1" s="16" t="s">
        <v>2411</v>
      </c>
      <c r="D1" s="16" t="s">
        <v>2412</v>
      </c>
      <c r="E1" s="16" t="s">
        <v>1154</v>
      </c>
      <c r="F1" s="16" t="s">
        <v>2413</v>
      </c>
      <c r="G1" s="16" t="s">
        <v>2411</v>
      </c>
      <c r="H1" s="16" t="s">
        <v>2412</v>
      </c>
      <c r="I1" s="16" t="s">
        <v>60</v>
      </c>
      <c r="J1" s="16" t="s">
        <v>2413</v>
      </c>
    </row>
    <row r="2" spans="1:18" x14ac:dyDescent="0.25">
      <c r="A2" s="5">
        <v>1</v>
      </c>
      <c r="B2" s="5" t="s">
        <v>40</v>
      </c>
      <c r="C2" s="5" t="s">
        <v>2430</v>
      </c>
      <c r="D2" s="5">
        <v>17</v>
      </c>
      <c r="E2" s="5" t="s">
        <v>1251</v>
      </c>
      <c r="F2" s="5" t="s">
        <v>2432</v>
      </c>
      <c r="G2" s="5" t="s">
        <v>2430</v>
      </c>
      <c r="H2" s="5"/>
      <c r="I2" s="5"/>
      <c r="J2" t="s">
        <v>2432</v>
      </c>
      <c r="L2" s="284" t="s">
        <v>2604</v>
      </c>
    </row>
    <row r="3" spans="1:18" x14ac:dyDescent="0.25">
      <c r="A3" s="5">
        <v>2</v>
      </c>
      <c r="B3" s="5" t="s">
        <v>2414</v>
      </c>
      <c r="C3" s="5" t="s">
        <v>2430</v>
      </c>
      <c r="D3" s="5">
        <v>18</v>
      </c>
      <c r="E3" s="5" t="s">
        <v>1251</v>
      </c>
      <c r="F3" s="5" t="s">
        <v>2432</v>
      </c>
      <c r="G3" s="5" t="s">
        <v>2430</v>
      </c>
      <c r="H3" s="5"/>
      <c r="I3" s="5"/>
      <c r="L3" s="284" t="s">
        <v>2605</v>
      </c>
    </row>
    <row r="4" spans="1:18" x14ac:dyDescent="0.25">
      <c r="A4" s="5">
        <v>3</v>
      </c>
      <c r="B4" s="5" t="s">
        <v>2415</v>
      </c>
      <c r="C4" s="5" t="s">
        <v>2430</v>
      </c>
      <c r="D4" s="5">
        <v>19</v>
      </c>
      <c r="E4" s="5" t="s">
        <v>1251</v>
      </c>
      <c r="F4" s="5" t="s">
        <v>2432</v>
      </c>
      <c r="G4" s="5" t="s">
        <v>2430</v>
      </c>
      <c r="H4" s="5"/>
      <c r="I4" s="5"/>
      <c r="L4" s="284" t="s">
        <v>60</v>
      </c>
      <c r="P4" t="s">
        <v>2411</v>
      </c>
      <c r="Q4" t="s">
        <v>2435</v>
      </c>
      <c r="R4" t="s">
        <v>2413</v>
      </c>
    </row>
    <row r="5" spans="1:18" x14ac:dyDescent="0.25">
      <c r="A5" s="5">
        <v>4</v>
      </c>
      <c r="B5" s="5" t="s">
        <v>2416</v>
      </c>
      <c r="C5" s="5" t="s">
        <v>2430</v>
      </c>
      <c r="D5" s="5">
        <v>20</v>
      </c>
      <c r="E5" s="5" t="s">
        <v>1251</v>
      </c>
      <c r="F5" s="5" t="s">
        <v>2432</v>
      </c>
      <c r="G5" s="5" t="s">
        <v>2430</v>
      </c>
      <c r="H5" s="5"/>
      <c r="I5" s="5"/>
      <c r="P5" t="s">
        <v>2430</v>
      </c>
      <c r="Q5" t="s">
        <v>1251</v>
      </c>
      <c r="R5" t="s">
        <v>2432</v>
      </c>
    </row>
    <row r="6" spans="1:18" x14ac:dyDescent="0.25">
      <c r="A6" s="5">
        <v>5</v>
      </c>
      <c r="B6" s="5" t="s">
        <v>2417</v>
      </c>
      <c r="C6" s="5" t="s">
        <v>2430</v>
      </c>
      <c r="D6" s="5">
        <v>21</v>
      </c>
      <c r="E6" s="5" t="s">
        <v>1189</v>
      </c>
      <c r="F6" s="5" t="s">
        <v>2433</v>
      </c>
      <c r="G6" s="5" t="s">
        <v>2430</v>
      </c>
      <c r="H6" s="5"/>
      <c r="I6" s="5"/>
      <c r="O6" s="2">
        <v>43958</v>
      </c>
      <c r="P6" t="s">
        <v>2431</v>
      </c>
      <c r="Q6" t="s">
        <v>1189</v>
      </c>
      <c r="R6" t="s">
        <v>2433</v>
      </c>
    </row>
    <row r="7" spans="1:18" x14ac:dyDescent="0.25">
      <c r="A7" s="5">
        <v>6</v>
      </c>
      <c r="B7" s="5" t="s">
        <v>2418</v>
      </c>
      <c r="C7" s="5" t="s">
        <v>2430</v>
      </c>
      <c r="D7" s="5">
        <v>22</v>
      </c>
      <c r="E7" s="5" t="s">
        <v>1189</v>
      </c>
      <c r="F7" s="5" t="s">
        <v>2433</v>
      </c>
      <c r="G7" s="5"/>
      <c r="H7" s="5"/>
      <c r="I7" s="5"/>
      <c r="O7" s="2">
        <v>43962</v>
      </c>
      <c r="Q7" t="s">
        <v>1283</v>
      </c>
      <c r="R7" t="s">
        <v>2434</v>
      </c>
    </row>
    <row r="8" spans="1:18" x14ac:dyDescent="0.25">
      <c r="A8" s="5">
        <v>7</v>
      </c>
      <c r="B8" s="5" t="s">
        <v>41</v>
      </c>
      <c r="C8" s="5" t="s">
        <v>2431</v>
      </c>
      <c r="D8" s="5">
        <v>23</v>
      </c>
      <c r="E8" s="5" t="s">
        <v>1283</v>
      </c>
      <c r="F8" s="5" t="s">
        <v>2433</v>
      </c>
      <c r="G8" s="5"/>
      <c r="H8" s="5"/>
      <c r="I8" s="5"/>
    </row>
    <row r="9" spans="1:18" x14ac:dyDescent="0.25">
      <c r="A9" s="5">
        <v>8</v>
      </c>
      <c r="B9" s="5" t="s">
        <v>86</v>
      </c>
      <c r="C9" s="5" t="s">
        <v>2430</v>
      </c>
      <c r="D9" s="5">
        <v>24</v>
      </c>
      <c r="E9" s="5" t="s">
        <v>1283</v>
      </c>
      <c r="F9" s="5" t="s">
        <v>2433</v>
      </c>
      <c r="G9" s="5"/>
      <c r="H9" s="5"/>
      <c r="I9" s="5"/>
      <c r="P9">
        <v>10</v>
      </c>
    </row>
    <row r="10" spans="1:18" x14ac:dyDescent="0.25">
      <c r="A10" s="5">
        <v>9</v>
      </c>
      <c r="B10" s="5" t="s">
        <v>2419</v>
      </c>
      <c r="C10" s="5" t="s">
        <v>2431</v>
      </c>
      <c r="D10" s="5">
        <v>25</v>
      </c>
      <c r="E10" s="5" t="s">
        <v>1283</v>
      </c>
      <c r="F10" s="5" t="s">
        <v>2434</v>
      </c>
      <c r="G10" s="5"/>
      <c r="H10" s="5"/>
      <c r="I10" s="5"/>
      <c r="P10">
        <v>20</v>
      </c>
    </row>
    <row r="11" spans="1:18" x14ac:dyDescent="0.25">
      <c r="A11" s="5">
        <v>10</v>
      </c>
      <c r="B11" s="5" t="s">
        <v>2420</v>
      </c>
      <c r="C11" s="5" t="s">
        <v>2430</v>
      </c>
      <c r="D11" s="5">
        <v>26</v>
      </c>
      <c r="E11" s="5" t="s">
        <v>1283</v>
      </c>
      <c r="F11" s="5" t="s">
        <v>2434</v>
      </c>
      <c r="G11" s="5"/>
      <c r="H11" s="5"/>
      <c r="I11" s="5"/>
    </row>
    <row r="12" spans="1:18" x14ac:dyDescent="0.25">
      <c r="A12" s="5">
        <v>11</v>
      </c>
      <c r="B12" s="5" t="s">
        <v>2421</v>
      </c>
      <c r="C12" s="5" t="s">
        <v>2431</v>
      </c>
      <c r="D12" s="5">
        <v>27</v>
      </c>
      <c r="E12" s="5" t="s">
        <v>1189</v>
      </c>
      <c r="F12" s="5" t="s">
        <v>2434</v>
      </c>
      <c r="G12" s="5"/>
      <c r="H12" s="5"/>
      <c r="I12" s="5"/>
    </row>
    <row r="13" spans="1:18" x14ac:dyDescent="0.25">
      <c r="A13" s="5">
        <v>12</v>
      </c>
      <c r="B13" s="5" t="s">
        <v>2422</v>
      </c>
      <c r="C13" s="5" t="s">
        <v>2431</v>
      </c>
      <c r="D13" s="5">
        <v>28</v>
      </c>
      <c r="E13" s="5" t="s">
        <v>1189</v>
      </c>
      <c r="F13" s="5" t="s">
        <v>2434</v>
      </c>
      <c r="G13" s="5"/>
      <c r="H13" s="5"/>
      <c r="I13" s="5"/>
    </row>
    <row r="14" spans="1:18" x14ac:dyDescent="0.25">
      <c r="A14" s="5">
        <v>13</v>
      </c>
      <c r="B14" s="5" t="s">
        <v>2423</v>
      </c>
      <c r="C14" s="5" t="s">
        <v>2430</v>
      </c>
      <c r="D14" s="5">
        <v>29</v>
      </c>
      <c r="E14" s="5" t="s">
        <v>1189</v>
      </c>
      <c r="F14" s="5" t="s">
        <v>2434</v>
      </c>
      <c r="G14" s="5"/>
      <c r="H14" s="5"/>
      <c r="I14" s="5"/>
    </row>
    <row r="15" spans="1:18" x14ac:dyDescent="0.25">
      <c r="A15" s="5">
        <v>14</v>
      </c>
      <c r="B15" s="5" t="s">
        <v>2424</v>
      </c>
      <c r="C15" s="5" t="s">
        <v>2430</v>
      </c>
      <c r="D15" s="5">
        <v>30</v>
      </c>
      <c r="E15" s="5" t="s">
        <v>1189</v>
      </c>
      <c r="F15" s="5" t="s">
        <v>2433</v>
      </c>
      <c r="G15" s="5"/>
      <c r="H15" s="5"/>
      <c r="I15" s="5"/>
    </row>
    <row r="16" spans="1:18" x14ac:dyDescent="0.25">
      <c r="A16" s="5">
        <v>15</v>
      </c>
      <c r="B16" s="5" t="s">
        <v>2425</v>
      </c>
      <c r="C16" s="5" t="s">
        <v>2430</v>
      </c>
      <c r="D16" s="5">
        <v>31</v>
      </c>
      <c r="E16" s="5" t="s">
        <v>1189</v>
      </c>
      <c r="F16" s="5" t="s">
        <v>2433</v>
      </c>
      <c r="G16" s="5"/>
      <c r="H16" s="5"/>
      <c r="I16" s="5"/>
    </row>
    <row r="17" spans="1:9" x14ac:dyDescent="0.25">
      <c r="A17" s="5">
        <v>16</v>
      </c>
      <c r="B17" s="5" t="s">
        <v>2426</v>
      </c>
      <c r="C17" s="5" t="s">
        <v>2431</v>
      </c>
      <c r="D17" s="5">
        <v>32</v>
      </c>
      <c r="E17" s="5" t="s">
        <v>1283</v>
      </c>
      <c r="F17" s="5" t="s">
        <v>2433</v>
      </c>
      <c r="G17" s="5"/>
      <c r="H17" s="5"/>
      <c r="I17" s="5"/>
    </row>
    <row r="18" spans="1:9" x14ac:dyDescent="0.25">
      <c r="A18" s="5">
        <v>17</v>
      </c>
      <c r="B18" s="5" t="s">
        <v>2427</v>
      </c>
      <c r="C18" s="5" t="s">
        <v>2431</v>
      </c>
      <c r="D18" s="5">
        <v>33</v>
      </c>
      <c r="E18" s="5" t="s">
        <v>1283</v>
      </c>
      <c r="F18" s="5" t="s">
        <v>2434</v>
      </c>
      <c r="G18" s="5"/>
      <c r="H18" s="5"/>
      <c r="I18" s="5"/>
    </row>
    <row r="19" spans="1:9" x14ac:dyDescent="0.25">
      <c r="A19" s="5">
        <v>18</v>
      </c>
      <c r="B19" s="5" t="s">
        <v>2428</v>
      </c>
      <c r="C19" s="5" t="s">
        <v>2430</v>
      </c>
      <c r="D19" s="5">
        <v>34</v>
      </c>
      <c r="E19" s="5" t="s">
        <v>1251</v>
      </c>
      <c r="F19" s="5" t="s">
        <v>2434</v>
      </c>
      <c r="G19" s="5"/>
      <c r="H19" s="5"/>
      <c r="I19" s="5"/>
    </row>
    <row r="20" spans="1:9" x14ac:dyDescent="0.25">
      <c r="A20" s="5">
        <v>19</v>
      </c>
      <c r="B20" s="5" t="s">
        <v>2429</v>
      </c>
      <c r="C20" s="5" t="s">
        <v>2430</v>
      </c>
      <c r="D20" s="5">
        <v>35</v>
      </c>
      <c r="E20" s="5" t="s">
        <v>1251</v>
      </c>
      <c r="F20" s="5" t="s">
        <v>2434</v>
      </c>
      <c r="G20" s="5"/>
      <c r="H20" s="5"/>
      <c r="I20" s="5"/>
    </row>
    <row r="21" spans="1:9" x14ac:dyDescent="0.25">
      <c r="A21" s="5">
        <v>20</v>
      </c>
      <c r="B21" s="5" t="s">
        <v>2040</v>
      </c>
      <c r="C21" s="5" t="s">
        <v>2430</v>
      </c>
      <c r="D21" s="5">
        <v>36</v>
      </c>
      <c r="E21" s="5" t="s">
        <v>1251</v>
      </c>
      <c r="F21" s="5" t="s">
        <v>2434</v>
      </c>
      <c r="G21" s="5"/>
      <c r="H21" s="5"/>
      <c r="I21" s="5"/>
    </row>
  </sheetData>
  <dataValidations count="5">
    <dataValidation type="list" allowBlank="1" showInputMessage="1" showErrorMessage="1" sqref="G2:G21" xr:uid="{EB2A9E53-C425-4950-AEE4-AC2B2BD047A8}">
      <formula1>$P$5:$P$6</formula1>
    </dataValidation>
    <dataValidation type="whole" allowBlank="1" showInputMessage="1" showErrorMessage="1" errorTitle="Age" error="Type Age between 17 to 34 Only" promptTitle="AGE" prompt="Type Age between 17 to 34" sqref="H2:H21" xr:uid="{9F4CE822-B8FC-4E33-BBB3-08F186429DA8}">
      <formula1>17</formula1>
      <formula2>36</formula2>
    </dataValidation>
    <dataValidation type="date" allowBlank="1" showInputMessage="1" showErrorMessage="1" sqref="I2:I21" xr:uid="{97C012BB-50D1-4B70-BE9F-1EEDE0F3BEDE}">
      <formula1>O6</formula1>
      <formula2>O7</formula2>
    </dataValidation>
    <dataValidation type="list" allowBlank="1" showInputMessage="1" showErrorMessage="1" sqref="J2" xr:uid="{18B043DA-C47D-4FB5-B1E9-C4A5DC6EC3F6}">
      <formula1>$R$5:$R$7</formula1>
    </dataValidation>
    <dataValidation type="whole" allowBlank="1" showInputMessage="1" showErrorMessage="1" sqref="K2" xr:uid="{900938DD-3B8C-466E-8F3C-703BE1901B37}">
      <formula1>P9</formula1>
      <formula2>P10</formula2>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91979-A298-4246-BF97-0732AAA2A445}">
  <sheetPr codeName="Sheet18"/>
  <dimension ref="B1:G97"/>
  <sheetViews>
    <sheetView topLeftCell="A32" workbookViewId="0">
      <selection activeCell="C60" sqref="C60"/>
    </sheetView>
  </sheetViews>
  <sheetFormatPr defaultRowHeight="15" x14ac:dyDescent="0.25"/>
  <cols>
    <col min="2" max="2" width="38.5703125" bestFit="1" customWidth="1"/>
    <col min="3" max="3" width="26.28515625" bestFit="1" customWidth="1"/>
    <col min="4" max="4" width="11" bestFit="1" customWidth="1"/>
    <col min="5" max="5" width="9.28515625" customWidth="1"/>
    <col min="6" max="6" width="38.85546875" bestFit="1" customWidth="1"/>
  </cols>
  <sheetData>
    <row r="1" spans="2:6" x14ac:dyDescent="0.25">
      <c r="B1" s="7" t="s">
        <v>42</v>
      </c>
      <c r="C1" t="s">
        <v>49</v>
      </c>
      <c r="D1" t="s">
        <v>50</v>
      </c>
    </row>
    <row r="2" spans="2:6" x14ac:dyDescent="0.25">
      <c r="B2" s="5" t="s">
        <v>2038</v>
      </c>
    </row>
    <row r="3" spans="2:6" x14ac:dyDescent="0.25">
      <c r="B3" s="5" t="s">
        <v>43</v>
      </c>
    </row>
    <row r="4" spans="2:6" x14ac:dyDescent="0.25">
      <c r="B4" s="5" t="s">
        <v>44</v>
      </c>
    </row>
    <row r="5" spans="2:6" x14ac:dyDescent="0.25">
      <c r="B5" s="5" t="s">
        <v>45</v>
      </c>
    </row>
    <row r="6" spans="2:6" x14ac:dyDescent="0.25">
      <c r="B6" s="5" t="s">
        <v>46</v>
      </c>
    </row>
    <row r="7" spans="2:6" x14ac:dyDescent="0.25">
      <c r="B7" s="5" t="s">
        <v>47</v>
      </c>
    </row>
    <row r="8" spans="2:6" x14ac:dyDescent="0.25">
      <c r="B8" s="5" t="s">
        <v>48</v>
      </c>
    </row>
    <row r="9" spans="2:6" x14ac:dyDescent="0.25">
      <c r="B9" s="6" t="s">
        <v>55</v>
      </c>
    </row>
    <row r="13" spans="2:6" x14ac:dyDescent="0.25">
      <c r="B13" s="8" t="s">
        <v>61</v>
      </c>
      <c r="C13" t="s">
        <v>63</v>
      </c>
      <c r="E13" t="s">
        <v>50</v>
      </c>
      <c r="F13" t="s">
        <v>49</v>
      </c>
    </row>
    <row r="14" spans="2:6" x14ac:dyDescent="0.25">
      <c r="B14" t="s">
        <v>64</v>
      </c>
      <c r="C14">
        <v>12</v>
      </c>
      <c r="D14">
        <v>1234</v>
      </c>
      <c r="E14" t="s">
        <v>68</v>
      </c>
      <c r="F14" t="s">
        <v>73</v>
      </c>
    </row>
    <row r="15" spans="2:6" x14ac:dyDescent="0.25">
      <c r="B15" t="s">
        <v>65</v>
      </c>
      <c r="C15">
        <v>13</v>
      </c>
      <c r="D15">
        <v>134</v>
      </c>
      <c r="E15" t="s">
        <v>69</v>
      </c>
      <c r="F15" t="s">
        <v>74</v>
      </c>
    </row>
    <row r="16" spans="2:6" x14ac:dyDescent="0.25">
      <c r="B16" t="s">
        <v>67</v>
      </c>
      <c r="C16">
        <v>511</v>
      </c>
      <c r="D16">
        <v>511</v>
      </c>
      <c r="E16" t="s">
        <v>70</v>
      </c>
      <c r="F16" t="s">
        <v>75</v>
      </c>
    </row>
    <row r="17" spans="2:7" x14ac:dyDescent="0.25">
      <c r="B17" t="s">
        <v>66</v>
      </c>
      <c r="C17">
        <v>876</v>
      </c>
      <c r="D17">
        <v>876</v>
      </c>
      <c r="E17" t="s">
        <v>71</v>
      </c>
      <c r="F17" t="s">
        <v>76</v>
      </c>
    </row>
    <row r="18" spans="2:7" x14ac:dyDescent="0.25">
      <c r="B18" t="s">
        <v>62</v>
      </c>
      <c r="C18">
        <v>34</v>
      </c>
      <c r="D18">
        <v>34567</v>
      </c>
      <c r="E18" t="s">
        <v>72</v>
      </c>
      <c r="F18" t="s">
        <v>77</v>
      </c>
    </row>
    <row r="20" spans="2:7" x14ac:dyDescent="0.25">
      <c r="B20" s="9" t="s">
        <v>42</v>
      </c>
      <c r="C20" s="9" t="s">
        <v>49</v>
      </c>
      <c r="D20" s="9" t="s">
        <v>50</v>
      </c>
      <c r="E20" s="9" t="s">
        <v>95</v>
      </c>
      <c r="F20" s="9" t="s">
        <v>110</v>
      </c>
    </row>
    <row r="21" spans="2:7" x14ac:dyDescent="0.25">
      <c r="B21" s="5" t="s">
        <v>80</v>
      </c>
      <c r="C21" s="5" t="s">
        <v>85</v>
      </c>
      <c r="D21" s="5" t="s">
        <v>57</v>
      </c>
      <c r="E21" s="5" t="s">
        <v>96</v>
      </c>
      <c r="F21" s="5" t="s">
        <v>97</v>
      </c>
    </row>
    <row r="22" spans="2:7" x14ac:dyDescent="0.25">
      <c r="B22" s="5" t="s">
        <v>78</v>
      </c>
      <c r="C22" s="5" t="s">
        <v>86</v>
      </c>
      <c r="D22" s="5" t="s">
        <v>91</v>
      </c>
      <c r="E22" s="5" t="s">
        <v>104</v>
      </c>
      <c r="F22" s="5" t="s">
        <v>98</v>
      </c>
    </row>
    <row r="23" spans="2:7" x14ac:dyDescent="0.25">
      <c r="B23" s="5" t="s">
        <v>79</v>
      </c>
      <c r="C23" s="5" t="s">
        <v>87</v>
      </c>
      <c r="D23" s="5" t="s">
        <v>59</v>
      </c>
      <c r="E23" s="5" t="s">
        <v>105</v>
      </c>
      <c r="F23" s="5" t="s">
        <v>99</v>
      </c>
    </row>
    <row r="24" spans="2:7" x14ac:dyDescent="0.25">
      <c r="B24" s="5" t="s">
        <v>81</v>
      </c>
      <c r="C24" s="5" t="s">
        <v>56</v>
      </c>
      <c r="D24" s="5" t="s">
        <v>58</v>
      </c>
      <c r="E24" s="5" t="s">
        <v>106</v>
      </c>
      <c r="F24" s="5" t="s">
        <v>100</v>
      </c>
    </row>
    <row r="25" spans="2:7" x14ac:dyDescent="0.25">
      <c r="B25" s="5" t="s">
        <v>82</v>
      </c>
      <c r="C25" s="5" t="s">
        <v>88</v>
      </c>
      <c r="D25" s="5" t="s">
        <v>92</v>
      </c>
      <c r="E25" s="5" t="s">
        <v>107</v>
      </c>
      <c r="F25" s="5" t="s">
        <v>101</v>
      </c>
    </row>
    <row r="26" spans="2:7" x14ac:dyDescent="0.25">
      <c r="B26" s="5" t="s">
        <v>83</v>
      </c>
      <c r="C26" s="5" t="s">
        <v>89</v>
      </c>
      <c r="D26" s="5" t="s">
        <v>93</v>
      </c>
      <c r="E26" s="5" t="s">
        <v>108</v>
      </c>
      <c r="F26" s="5" t="s">
        <v>102</v>
      </c>
    </row>
    <row r="27" spans="2:7" x14ac:dyDescent="0.25">
      <c r="B27" s="5" t="s">
        <v>84</v>
      </c>
      <c r="C27" s="5" t="s">
        <v>90</v>
      </c>
      <c r="D27" s="5" t="s">
        <v>94</v>
      </c>
      <c r="E27" s="5" t="s">
        <v>109</v>
      </c>
      <c r="F27" s="5" t="s">
        <v>103</v>
      </c>
    </row>
    <row r="30" spans="2:7" x14ac:dyDescent="0.25">
      <c r="B30" s="7" t="s">
        <v>112</v>
      </c>
      <c r="C30" s="7" t="s">
        <v>123</v>
      </c>
      <c r="D30" s="7" t="s">
        <v>113</v>
      </c>
      <c r="E30" s="7" t="s">
        <v>114</v>
      </c>
      <c r="F30" s="7" t="s">
        <v>122</v>
      </c>
      <c r="G30" s="7" t="s">
        <v>131</v>
      </c>
    </row>
    <row r="31" spans="2:7" x14ac:dyDescent="0.25">
      <c r="B31">
        <v>1</v>
      </c>
      <c r="C31" t="s">
        <v>124</v>
      </c>
      <c r="D31" t="s">
        <v>80</v>
      </c>
      <c r="E31" t="s">
        <v>115</v>
      </c>
      <c r="F31">
        <v>2019</v>
      </c>
    </row>
    <row r="32" spans="2:7" x14ac:dyDescent="0.25">
      <c r="B32">
        <v>3</v>
      </c>
      <c r="C32" t="s">
        <v>125</v>
      </c>
      <c r="D32" t="s">
        <v>78</v>
      </c>
      <c r="E32" t="s">
        <v>116</v>
      </c>
      <c r="F32">
        <v>2019</v>
      </c>
    </row>
    <row r="33" spans="2:6" x14ac:dyDescent="0.25">
      <c r="B33">
        <v>1</v>
      </c>
      <c r="C33" t="s">
        <v>126</v>
      </c>
      <c r="D33" t="s">
        <v>79</v>
      </c>
      <c r="E33" t="s">
        <v>117</v>
      </c>
      <c r="F33">
        <v>2019</v>
      </c>
    </row>
    <row r="34" spans="2:6" x14ac:dyDescent="0.25">
      <c r="B34">
        <v>2</v>
      </c>
      <c r="C34" t="s">
        <v>127</v>
      </c>
      <c r="D34" t="s">
        <v>81</v>
      </c>
      <c r="E34" t="s">
        <v>118</v>
      </c>
      <c r="F34">
        <v>2019</v>
      </c>
    </row>
    <row r="35" spans="2:6" x14ac:dyDescent="0.25">
      <c r="B35">
        <v>4</v>
      </c>
      <c r="C35" t="s">
        <v>128</v>
      </c>
      <c r="D35" t="s">
        <v>82</v>
      </c>
      <c r="E35" t="s">
        <v>119</v>
      </c>
      <c r="F35">
        <v>2019</v>
      </c>
    </row>
    <row r="36" spans="2:6" x14ac:dyDescent="0.25">
      <c r="B36">
        <v>1</v>
      </c>
      <c r="C36" t="s">
        <v>129</v>
      </c>
      <c r="D36" t="s">
        <v>83</v>
      </c>
      <c r="E36" t="s">
        <v>120</v>
      </c>
      <c r="F36">
        <v>2019</v>
      </c>
    </row>
    <row r="37" spans="2:6" x14ac:dyDescent="0.25">
      <c r="B37">
        <v>1</v>
      </c>
      <c r="C37" t="s">
        <v>130</v>
      </c>
      <c r="D37" t="s">
        <v>84</v>
      </c>
      <c r="E37" t="s">
        <v>121</v>
      </c>
      <c r="F37">
        <v>2019</v>
      </c>
    </row>
    <row r="40" spans="2:6" x14ac:dyDescent="0.25">
      <c r="B40" s="11" t="s">
        <v>132</v>
      </c>
      <c r="C40" s="11" t="s">
        <v>42</v>
      </c>
      <c r="D40" s="11" t="s">
        <v>135</v>
      </c>
      <c r="E40" s="11" t="s">
        <v>111</v>
      </c>
    </row>
    <row r="41" spans="2:6" x14ac:dyDescent="0.25">
      <c r="B41" s="5" t="s">
        <v>138</v>
      </c>
      <c r="C41" s="5" t="s">
        <v>80</v>
      </c>
      <c r="D41" s="5"/>
      <c r="E41" s="10">
        <v>0.1</v>
      </c>
    </row>
    <row r="42" spans="2:6" x14ac:dyDescent="0.25">
      <c r="B42" s="5" t="s">
        <v>137</v>
      </c>
      <c r="C42" s="5" t="s">
        <v>133</v>
      </c>
      <c r="D42" s="5"/>
      <c r="E42" s="10">
        <v>0.05</v>
      </c>
    </row>
    <row r="43" spans="2:6" x14ac:dyDescent="0.25">
      <c r="B43" s="5" t="s">
        <v>139</v>
      </c>
      <c r="C43" s="5" t="s">
        <v>79</v>
      </c>
      <c r="D43" s="5"/>
      <c r="E43" s="10">
        <v>0.2</v>
      </c>
    </row>
    <row r="44" spans="2:6" x14ac:dyDescent="0.25">
      <c r="B44" s="5" t="s">
        <v>140</v>
      </c>
      <c r="C44" s="5" t="s">
        <v>134</v>
      </c>
      <c r="D44" s="5"/>
      <c r="E44" s="10">
        <v>0.02</v>
      </c>
    </row>
    <row r="45" spans="2:6" x14ac:dyDescent="0.25">
      <c r="B45" s="5" t="s">
        <v>136</v>
      </c>
      <c r="C45" s="5" t="s">
        <v>82</v>
      </c>
      <c r="D45" s="5"/>
      <c r="E45" s="10">
        <v>0.3</v>
      </c>
    </row>
    <row r="46" spans="2:6" x14ac:dyDescent="0.25">
      <c r="B46" s="5" t="s">
        <v>141</v>
      </c>
      <c r="C46" s="5" t="s">
        <v>83</v>
      </c>
      <c r="D46" s="5"/>
      <c r="E46" s="10">
        <v>0.1</v>
      </c>
    </row>
    <row r="47" spans="2:6" x14ac:dyDescent="0.25">
      <c r="B47" s="5" t="s">
        <v>142</v>
      </c>
      <c r="C47" s="5" t="s">
        <v>84</v>
      </c>
      <c r="D47" s="5"/>
      <c r="E47" s="10">
        <v>0.02</v>
      </c>
    </row>
    <row r="50" spans="2:4" x14ac:dyDescent="0.25">
      <c r="B50" s="3" t="s">
        <v>143</v>
      </c>
      <c r="C50" t="s">
        <v>144</v>
      </c>
      <c r="D50" t="s">
        <v>145</v>
      </c>
    </row>
    <row r="51" spans="2:4" x14ac:dyDescent="0.25">
      <c r="B51" t="s">
        <v>146</v>
      </c>
    </row>
    <row r="52" spans="2:4" x14ac:dyDescent="0.25">
      <c r="B52" t="s">
        <v>147</v>
      </c>
    </row>
    <row r="53" spans="2:4" x14ac:dyDescent="0.25">
      <c r="B53" t="s">
        <v>148</v>
      </c>
    </row>
    <row r="54" spans="2:4" x14ac:dyDescent="0.25">
      <c r="B54" t="s">
        <v>149</v>
      </c>
    </row>
    <row r="55" spans="2:4" x14ac:dyDescent="0.25">
      <c r="B55" t="s">
        <v>19</v>
      </c>
    </row>
    <row r="56" spans="2:4" x14ac:dyDescent="0.25">
      <c r="B56" t="s">
        <v>150</v>
      </c>
    </row>
    <row r="57" spans="2:4" x14ac:dyDescent="0.25">
      <c r="B57" t="s">
        <v>151</v>
      </c>
    </row>
    <row r="58" spans="2:4" x14ac:dyDescent="0.25">
      <c r="B58" t="s">
        <v>152</v>
      </c>
    </row>
    <row r="59" spans="2:4" x14ac:dyDescent="0.25">
      <c r="B59" t="s">
        <v>153</v>
      </c>
    </row>
    <row r="60" spans="2:4" x14ac:dyDescent="0.25">
      <c r="B60" t="s">
        <v>154</v>
      </c>
    </row>
    <row r="61" spans="2:4" x14ac:dyDescent="0.25">
      <c r="B61" t="s">
        <v>155</v>
      </c>
    </row>
    <row r="62" spans="2:4" x14ac:dyDescent="0.25">
      <c r="B62" t="s">
        <v>156</v>
      </c>
    </row>
    <row r="63" spans="2:4" x14ac:dyDescent="0.25">
      <c r="B63" t="s">
        <v>157</v>
      </c>
    </row>
    <row r="64" spans="2:4" x14ac:dyDescent="0.25">
      <c r="B64" t="s">
        <v>158</v>
      </c>
    </row>
    <row r="65" spans="2:5" x14ac:dyDescent="0.25">
      <c r="B65" t="s">
        <v>159</v>
      </c>
    </row>
    <row r="66" spans="2:5" x14ac:dyDescent="0.25">
      <c r="B66" t="s">
        <v>160</v>
      </c>
    </row>
    <row r="68" spans="2:5" x14ac:dyDescent="0.25">
      <c r="B68" s="11" t="s">
        <v>60</v>
      </c>
      <c r="C68" s="11" t="s">
        <v>161</v>
      </c>
      <c r="D68" s="11" t="s">
        <v>114</v>
      </c>
      <c r="E68" s="11" t="s">
        <v>60</v>
      </c>
    </row>
    <row r="69" spans="2:5" x14ac:dyDescent="0.25">
      <c r="B69" s="12">
        <v>43240</v>
      </c>
      <c r="C69" s="5"/>
      <c r="D69" s="5"/>
      <c r="E69" s="5"/>
    </row>
    <row r="70" spans="2:5" x14ac:dyDescent="0.25">
      <c r="B70" s="12">
        <v>42917</v>
      </c>
      <c r="C70" s="5"/>
      <c r="D70" s="5"/>
      <c r="E70" s="5"/>
    </row>
    <row r="71" spans="2:5" x14ac:dyDescent="0.25">
      <c r="B71" s="12">
        <v>42917</v>
      </c>
      <c r="C71" s="5"/>
      <c r="D71" s="5"/>
      <c r="E71" s="5"/>
    </row>
    <row r="72" spans="2:5" x14ac:dyDescent="0.25">
      <c r="B72" s="12">
        <v>43054</v>
      </c>
      <c r="C72" s="5"/>
      <c r="D72" s="5"/>
      <c r="E72" s="5"/>
    </row>
    <row r="73" spans="2:5" x14ac:dyDescent="0.25">
      <c r="B73" s="12">
        <v>42917</v>
      </c>
      <c r="C73" s="5"/>
      <c r="D73" s="5"/>
      <c r="E73" s="5"/>
    </row>
    <row r="74" spans="2:5" x14ac:dyDescent="0.25">
      <c r="B74" s="12">
        <v>43025</v>
      </c>
      <c r="C74" s="5"/>
      <c r="D74" s="5"/>
      <c r="E74" s="5"/>
    </row>
    <row r="75" spans="2:5" x14ac:dyDescent="0.25">
      <c r="B75" s="12">
        <v>43222</v>
      </c>
      <c r="C75" s="5"/>
      <c r="D75" s="5"/>
      <c r="E75" s="5"/>
    </row>
    <row r="76" spans="2:5" x14ac:dyDescent="0.25">
      <c r="B76" s="12">
        <v>43707</v>
      </c>
      <c r="C76" s="5"/>
      <c r="D76" s="5"/>
      <c r="E76" s="5"/>
    </row>
    <row r="77" spans="2:5" x14ac:dyDescent="0.25">
      <c r="B77" s="12">
        <v>43707</v>
      </c>
      <c r="C77" s="5"/>
      <c r="D77" s="5"/>
      <c r="E77" s="5"/>
    </row>
    <row r="78" spans="2:5" x14ac:dyDescent="0.25">
      <c r="B78" s="12">
        <v>43229</v>
      </c>
      <c r="C78" s="5"/>
      <c r="D78" s="5"/>
      <c r="E78" s="5"/>
    </row>
    <row r="79" spans="2:5" x14ac:dyDescent="0.25">
      <c r="B79" s="12">
        <v>42917</v>
      </c>
      <c r="C79" s="5"/>
      <c r="D79" s="5"/>
      <c r="E79" s="5"/>
    </row>
    <row r="80" spans="2:5" x14ac:dyDescent="0.25">
      <c r="B80" s="12">
        <v>42999</v>
      </c>
      <c r="C80" s="5"/>
      <c r="D80" s="5"/>
      <c r="E80" s="5"/>
    </row>
    <row r="81" spans="2:5" x14ac:dyDescent="0.25">
      <c r="B81" s="12">
        <v>42923</v>
      </c>
      <c r="C81" s="5"/>
      <c r="D81" s="5"/>
      <c r="E81" s="5"/>
    </row>
    <row r="82" spans="2:5" x14ac:dyDescent="0.25">
      <c r="B82" s="12">
        <v>43168</v>
      </c>
      <c r="C82" s="5"/>
      <c r="D82" s="5"/>
      <c r="E82" s="5"/>
    </row>
    <row r="83" spans="2:5" x14ac:dyDescent="0.25">
      <c r="B83" s="13">
        <v>43778</v>
      </c>
      <c r="C83" s="5"/>
      <c r="D83" s="5"/>
      <c r="E83" s="5"/>
    </row>
    <row r="84" spans="2:5" x14ac:dyDescent="0.25">
      <c r="B84" s="12">
        <v>43210</v>
      </c>
      <c r="C84" s="5"/>
      <c r="D84" s="5"/>
      <c r="E84" s="5"/>
    </row>
    <row r="86" spans="2:5" x14ac:dyDescent="0.25">
      <c r="B86" t="s">
        <v>60</v>
      </c>
      <c r="C86" t="s">
        <v>162</v>
      </c>
    </row>
    <row r="87" spans="2:5" x14ac:dyDescent="0.25">
      <c r="B87" s="14" t="s">
        <v>163</v>
      </c>
      <c r="C87" s="14" t="s">
        <v>164</v>
      </c>
    </row>
    <row r="88" spans="2:5" x14ac:dyDescent="0.25">
      <c r="B88" s="14" t="s">
        <v>165</v>
      </c>
      <c r="C88" s="14" t="s">
        <v>166</v>
      </c>
    </row>
    <row r="89" spans="2:5" x14ac:dyDescent="0.25">
      <c r="B89" s="14" t="s">
        <v>167</v>
      </c>
      <c r="C89" s="14" t="s">
        <v>169</v>
      </c>
    </row>
    <row r="90" spans="2:5" x14ac:dyDescent="0.25">
      <c r="B90" s="14" t="s">
        <v>168</v>
      </c>
      <c r="C90" s="14" t="s">
        <v>170</v>
      </c>
    </row>
    <row r="91" spans="2:5" x14ac:dyDescent="0.25">
      <c r="C91" s="14"/>
    </row>
    <row r="92" spans="2:5" x14ac:dyDescent="0.25">
      <c r="C92" s="14"/>
    </row>
    <row r="93" spans="2:5" x14ac:dyDescent="0.25">
      <c r="C93" s="14"/>
    </row>
    <row r="94" spans="2:5" x14ac:dyDescent="0.25">
      <c r="C94" s="14"/>
    </row>
    <row r="95" spans="2:5" x14ac:dyDescent="0.25">
      <c r="C95" s="14"/>
    </row>
    <row r="96" spans="2:5" x14ac:dyDescent="0.25">
      <c r="C96" s="14"/>
    </row>
    <row r="97" spans="3:3" x14ac:dyDescent="0.25">
      <c r="C97" s="14"/>
    </row>
  </sheetData>
  <hyperlinks>
    <hyperlink ref="B89" r:id="rId1" xr:uid="{DEC0B736-8006-4CE9-8315-26A1C48514A2}"/>
    <hyperlink ref="B90" r:id="rId2" xr:uid="{D5BD6C48-D25B-4821-9DE7-2FA264BC504E}"/>
    <hyperlink ref="B87" r:id="rId3" xr:uid="{83094665-3F54-4982-9165-18F838B12EA6}"/>
    <hyperlink ref="B88" r:id="rId4" xr:uid="{E211B72A-F6C1-49A0-8F95-11D4C6F88821}"/>
    <hyperlink ref="C87" r:id="rId5" xr:uid="{9D8CAFD2-D872-451D-824D-CB37BEA512A9}"/>
    <hyperlink ref="C88" r:id="rId6" xr:uid="{2EFDED1E-8655-4DA9-BE4A-43BBBDA1F67F}"/>
    <hyperlink ref="C89" r:id="rId7" xr:uid="{16ED9106-D2AE-40C8-A944-3CF39F738137}"/>
    <hyperlink ref="C90" r:id="rId8" xr:uid="{C8570C64-2172-4204-BCF3-21C7B52BD09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0977-FCD0-41B9-9DCC-58B24F16F197}">
  <dimension ref="B1:E65"/>
  <sheetViews>
    <sheetView topLeftCell="A3" workbookViewId="0">
      <selection activeCell="C14" sqref="C14"/>
    </sheetView>
  </sheetViews>
  <sheetFormatPr defaultColWidth="7.5703125" defaultRowHeight="15" x14ac:dyDescent="0.25"/>
  <cols>
    <col min="2" max="2" width="37.140625" style="240" bestFit="1" customWidth="1"/>
    <col min="3" max="3" width="21.7109375" style="240" customWidth="1"/>
    <col min="5" max="5" width="10.5703125" bestFit="1" customWidth="1"/>
  </cols>
  <sheetData>
    <row r="1" spans="2:3" x14ac:dyDescent="0.25">
      <c r="B1" s="292" t="s">
        <v>2567</v>
      </c>
      <c r="C1" s="292"/>
    </row>
    <row r="2" spans="2:3" x14ac:dyDescent="0.25">
      <c r="B2" s="278" t="s">
        <v>2485</v>
      </c>
      <c r="C2" s="278" t="s">
        <v>2517</v>
      </c>
    </row>
    <row r="3" spans="2:3" x14ac:dyDescent="0.25">
      <c r="B3" s="240" t="s">
        <v>2486</v>
      </c>
      <c r="C3" s="240" t="s">
        <v>2487</v>
      </c>
    </row>
    <row r="4" spans="2:3" x14ac:dyDescent="0.25">
      <c r="B4" s="240" t="s">
        <v>2488</v>
      </c>
      <c r="C4" s="240" t="s">
        <v>2489</v>
      </c>
    </row>
    <row r="5" spans="2:3" x14ac:dyDescent="0.25">
      <c r="B5" s="240" t="s">
        <v>2491</v>
      </c>
      <c r="C5" s="240" t="s">
        <v>2492</v>
      </c>
    </row>
    <row r="6" spans="2:3" x14ac:dyDescent="0.25">
      <c r="B6" s="240" t="s">
        <v>2493</v>
      </c>
      <c r="C6" s="240" t="s">
        <v>2494</v>
      </c>
    </row>
    <row r="7" spans="2:3" x14ac:dyDescent="0.25">
      <c r="B7" s="240" t="s">
        <v>2495</v>
      </c>
      <c r="C7" s="240" t="s">
        <v>2496</v>
      </c>
    </row>
    <row r="8" spans="2:3" x14ac:dyDescent="0.25">
      <c r="B8" s="240" t="s">
        <v>2497</v>
      </c>
      <c r="C8" s="240" t="s">
        <v>2498</v>
      </c>
    </row>
    <row r="9" spans="2:3" x14ac:dyDescent="0.25">
      <c r="B9" s="240" t="s">
        <v>2499</v>
      </c>
      <c r="C9" s="240" t="s">
        <v>2500</v>
      </c>
    </row>
    <row r="10" spans="2:3" x14ac:dyDescent="0.25">
      <c r="B10" s="240" t="s">
        <v>2501</v>
      </c>
      <c r="C10" s="240" t="s">
        <v>2502</v>
      </c>
    </row>
    <row r="11" spans="2:3" x14ac:dyDescent="0.25">
      <c r="B11" s="240" t="s">
        <v>2504</v>
      </c>
      <c r="C11" s="240" t="s">
        <v>2505</v>
      </c>
    </row>
    <row r="12" spans="2:3" x14ac:dyDescent="0.25">
      <c r="B12" t="s">
        <v>2595</v>
      </c>
      <c r="C12" s="240" t="s">
        <v>2596</v>
      </c>
    </row>
    <row r="13" spans="2:3" x14ac:dyDescent="0.25">
      <c r="B13" t="s">
        <v>2597</v>
      </c>
      <c r="C13" s="240" t="s">
        <v>2598</v>
      </c>
    </row>
    <row r="14" spans="2:3" x14ac:dyDescent="0.25">
      <c r="B14" s="278" t="s">
        <v>2513</v>
      </c>
      <c r="C14" s="278" t="s">
        <v>2490</v>
      </c>
    </row>
    <row r="17" spans="2:5" x14ac:dyDescent="0.25">
      <c r="B17" s="240" t="s">
        <v>2508</v>
      </c>
      <c r="C17" s="240" t="s">
        <v>2582</v>
      </c>
    </row>
    <row r="18" spans="2:5" x14ac:dyDescent="0.25">
      <c r="B18" s="240" t="s">
        <v>2510</v>
      </c>
      <c r="C18" s="240" t="s">
        <v>2581</v>
      </c>
    </row>
    <row r="19" spans="2:5" x14ac:dyDescent="0.25">
      <c r="B19" s="240" t="s">
        <v>2579</v>
      </c>
      <c r="C19" s="240" t="s">
        <v>2580</v>
      </c>
    </row>
    <row r="20" spans="2:5" x14ac:dyDescent="0.25">
      <c r="B20" s="240" t="s">
        <v>2511</v>
      </c>
      <c r="C20" s="240" t="s">
        <v>2512</v>
      </c>
    </row>
    <row r="23" spans="2:5" ht="18.75" x14ac:dyDescent="0.25">
      <c r="B23" s="240" t="s">
        <v>2523</v>
      </c>
      <c r="C23" s="240" t="s">
        <v>2518</v>
      </c>
      <c r="E23" s="275"/>
    </row>
    <row r="24" spans="2:5" ht="18.75" x14ac:dyDescent="0.25">
      <c r="B24" s="240" t="s">
        <v>2524</v>
      </c>
      <c r="C24" s="240" t="s">
        <v>2519</v>
      </c>
      <c r="E24" s="275"/>
    </row>
    <row r="25" spans="2:5" ht="18.75" x14ac:dyDescent="0.25">
      <c r="B25" s="240" t="s">
        <v>2525</v>
      </c>
      <c r="C25" s="240" t="s">
        <v>2520</v>
      </c>
      <c r="E25" s="275"/>
    </row>
    <row r="26" spans="2:5" ht="18.75" x14ac:dyDescent="0.25">
      <c r="B26" s="240" t="s">
        <v>2526</v>
      </c>
      <c r="C26" s="240" t="s">
        <v>2521</v>
      </c>
      <c r="E26" s="275"/>
    </row>
    <row r="27" spans="2:5" ht="18.75" x14ac:dyDescent="0.25">
      <c r="B27" s="240" t="s">
        <v>2527</v>
      </c>
      <c r="C27" s="240" t="s">
        <v>2522</v>
      </c>
      <c r="E27" s="275"/>
    </row>
    <row r="28" spans="2:5" ht="18.75" x14ac:dyDescent="0.25">
      <c r="B28" s="240" t="s">
        <v>2562</v>
      </c>
      <c r="C28" s="240" t="s">
        <v>2563</v>
      </c>
      <c r="E28" s="275"/>
    </row>
    <row r="29" spans="2:5" ht="18.75" x14ac:dyDescent="0.25">
      <c r="E29" s="275"/>
    </row>
    <row r="30" spans="2:5" x14ac:dyDescent="0.25">
      <c r="B30" s="279" t="s">
        <v>2547</v>
      </c>
    </row>
    <row r="31" spans="2:5" x14ac:dyDescent="0.25">
      <c r="B31" s="240" t="s">
        <v>2536</v>
      </c>
      <c r="C31" s="240" t="s">
        <v>2528</v>
      </c>
    </row>
    <row r="32" spans="2:5" x14ac:dyDescent="0.25">
      <c r="B32" s="240" t="s">
        <v>2538</v>
      </c>
      <c r="C32" s="240" t="s">
        <v>2529</v>
      </c>
    </row>
    <row r="33" spans="2:5" x14ac:dyDescent="0.25">
      <c r="B33" s="240" t="s">
        <v>2539</v>
      </c>
      <c r="C33" s="240" t="s">
        <v>2530</v>
      </c>
    </row>
    <row r="34" spans="2:5" x14ac:dyDescent="0.25">
      <c r="B34" s="240" t="s">
        <v>2540</v>
      </c>
      <c r="C34" s="240" t="s">
        <v>2531</v>
      </c>
    </row>
    <row r="35" spans="2:5" x14ac:dyDescent="0.25">
      <c r="B35" s="240" t="s">
        <v>2541</v>
      </c>
      <c r="C35" s="280" t="s">
        <v>2532</v>
      </c>
    </row>
    <row r="36" spans="2:5" x14ac:dyDescent="0.25">
      <c r="B36" s="240" t="s">
        <v>2572</v>
      </c>
      <c r="C36" s="280" t="s">
        <v>2569</v>
      </c>
    </row>
    <row r="37" spans="2:5" x14ac:dyDescent="0.25">
      <c r="B37" s="240" t="s">
        <v>2573</v>
      </c>
      <c r="C37" s="280" t="s">
        <v>2570</v>
      </c>
    </row>
    <row r="38" spans="2:5" x14ac:dyDescent="0.25">
      <c r="B38" s="240" t="s">
        <v>2574</v>
      </c>
      <c r="C38" s="280" t="s">
        <v>2571</v>
      </c>
    </row>
    <row r="39" spans="2:5" x14ac:dyDescent="0.25">
      <c r="B39" s="240" t="s">
        <v>2576</v>
      </c>
      <c r="C39" s="280" t="s">
        <v>2575</v>
      </c>
    </row>
    <row r="40" spans="2:5" x14ac:dyDescent="0.25">
      <c r="B40" s="240" t="s">
        <v>2578</v>
      </c>
      <c r="C40" s="280" t="s">
        <v>2577</v>
      </c>
    </row>
    <row r="41" spans="2:5" x14ac:dyDescent="0.25">
      <c r="C41" s="280"/>
    </row>
    <row r="42" spans="2:5" x14ac:dyDescent="0.25">
      <c r="C42" s="280"/>
    </row>
    <row r="43" spans="2:5" x14ac:dyDescent="0.25">
      <c r="B43" t="s">
        <v>2509</v>
      </c>
      <c r="C43" t="s">
        <v>2564</v>
      </c>
    </row>
    <row r="44" spans="2:5" x14ac:dyDescent="0.25">
      <c r="B44" t="s">
        <v>2566</v>
      </c>
      <c r="C44" t="s">
        <v>2565</v>
      </c>
    </row>
    <row r="45" spans="2:5" x14ac:dyDescent="0.25">
      <c r="B45" t="s">
        <v>2542</v>
      </c>
      <c r="C45" t="s">
        <v>2533</v>
      </c>
      <c r="E45" s="276">
        <v>1000</v>
      </c>
    </row>
    <row r="46" spans="2:5" x14ac:dyDescent="0.25">
      <c r="B46" t="s">
        <v>2543</v>
      </c>
      <c r="C46" t="s">
        <v>2534</v>
      </c>
      <c r="D46" s="277"/>
    </row>
    <row r="47" spans="2:5" x14ac:dyDescent="0.25">
      <c r="B47" t="s">
        <v>2544</v>
      </c>
      <c r="C47" t="s">
        <v>2535</v>
      </c>
    </row>
    <row r="48" spans="2:5" x14ac:dyDescent="0.25">
      <c r="B48" t="s">
        <v>2545</v>
      </c>
      <c r="C48" t="s">
        <v>2537</v>
      </c>
    </row>
    <row r="49" spans="2:3" x14ac:dyDescent="0.25">
      <c r="B49" t="s">
        <v>2546</v>
      </c>
      <c r="C49" t="s">
        <v>2568</v>
      </c>
    </row>
    <row r="51" spans="2:3" x14ac:dyDescent="0.25">
      <c r="B51" s="240" t="s">
        <v>2514</v>
      </c>
      <c r="C51" s="240" t="s">
        <v>2503</v>
      </c>
    </row>
    <row r="52" spans="2:3" x14ac:dyDescent="0.25">
      <c r="B52" s="240" t="s">
        <v>2549</v>
      </c>
      <c r="C52" s="240" t="s">
        <v>2548</v>
      </c>
    </row>
    <row r="53" spans="2:3" x14ac:dyDescent="0.25">
      <c r="B53" s="240" t="s">
        <v>2556</v>
      </c>
      <c r="C53" s="240" t="s">
        <v>2550</v>
      </c>
    </row>
    <row r="55" spans="2:3" x14ac:dyDescent="0.25">
      <c r="B55" s="240" t="s">
        <v>2515</v>
      </c>
      <c r="C55" s="240" t="s">
        <v>2506</v>
      </c>
    </row>
    <row r="56" spans="2:3" x14ac:dyDescent="0.25">
      <c r="B56" s="240" t="s">
        <v>2557</v>
      </c>
      <c r="C56" s="240" t="s">
        <v>2551</v>
      </c>
    </row>
    <row r="57" spans="2:3" x14ac:dyDescent="0.25">
      <c r="B57" s="240" t="s">
        <v>2558</v>
      </c>
      <c r="C57" s="240" t="s">
        <v>2552</v>
      </c>
    </row>
    <row r="59" spans="2:3" x14ac:dyDescent="0.25">
      <c r="B59" s="240" t="s">
        <v>2516</v>
      </c>
      <c r="C59" s="240" t="s">
        <v>2507</v>
      </c>
    </row>
    <row r="60" spans="2:3" x14ac:dyDescent="0.25">
      <c r="B60" s="240" t="s">
        <v>2559</v>
      </c>
      <c r="C60" s="240" t="s">
        <v>2553</v>
      </c>
    </row>
    <row r="61" spans="2:3" x14ac:dyDescent="0.25">
      <c r="B61" s="240" t="s">
        <v>2560</v>
      </c>
      <c r="C61" s="240" t="s">
        <v>2554</v>
      </c>
    </row>
    <row r="62" spans="2:3" x14ac:dyDescent="0.25">
      <c r="B62" s="240" t="s">
        <v>2561</v>
      </c>
      <c r="C62" s="240" t="s">
        <v>2555</v>
      </c>
    </row>
    <row r="64" spans="2:3" x14ac:dyDescent="0.25">
      <c r="B64" s="240" t="s">
        <v>2584</v>
      </c>
      <c r="C64" s="240" t="s">
        <v>2583</v>
      </c>
    </row>
    <row r="65" spans="2:3" x14ac:dyDescent="0.25">
      <c r="B65" s="240" t="s">
        <v>2585</v>
      </c>
      <c r="C65" s="240" t="s">
        <v>2586</v>
      </c>
    </row>
  </sheetData>
  <mergeCells count="1">
    <mergeCell ref="B1:C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FADD9-AC67-492C-BAD2-C63B3C5DE8A7}">
  <sheetPr codeName="Sheet8"/>
  <dimension ref="A2:X1641"/>
  <sheetViews>
    <sheetView topLeftCell="G1614" workbookViewId="0">
      <selection activeCell="A2" sqref="A2:X1641"/>
    </sheetView>
  </sheetViews>
  <sheetFormatPr defaultRowHeight="15" x14ac:dyDescent="0.25"/>
  <cols>
    <col min="1" max="2" width="8.28515625" bestFit="1" customWidth="1"/>
    <col min="3" max="3" width="6" bestFit="1" customWidth="1"/>
    <col min="4" max="4" width="9" bestFit="1" customWidth="1"/>
    <col min="5" max="5" width="11.28515625" bestFit="1" customWidth="1"/>
    <col min="6" max="6" width="43.140625" bestFit="1" customWidth="1"/>
    <col min="7" max="7" width="6.7109375" bestFit="1" customWidth="1"/>
    <col min="8" max="8" width="44.5703125" bestFit="1" customWidth="1"/>
    <col min="9" max="9" width="9.28515625" bestFit="1" customWidth="1"/>
    <col min="10" max="10" width="11.140625" bestFit="1" customWidth="1"/>
    <col min="12" max="12" width="9" bestFit="1" customWidth="1"/>
    <col min="13" max="13" width="9.28515625" bestFit="1" customWidth="1"/>
    <col min="14" max="14" width="8.42578125" bestFit="1" customWidth="1"/>
    <col min="15" max="15" width="8.85546875" bestFit="1" customWidth="1"/>
    <col min="17" max="18" width="6.85546875" bestFit="1" customWidth="1"/>
    <col min="19" max="19" width="5.85546875" bestFit="1" customWidth="1"/>
    <col min="20" max="20" width="3" bestFit="1" customWidth="1"/>
    <col min="21" max="21" width="7.42578125" bestFit="1" customWidth="1"/>
    <col min="22" max="22" width="3.85546875" bestFit="1" customWidth="1"/>
    <col min="23" max="23" width="43" bestFit="1" customWidth="1"/>
  </cols>
  <sheetData>
    <row r="2" spans="1:24" ht="135" x14ac:dyDescent="0.25">
      <c r="A2" s="27" t="s">
        <v>202</v>
      </c>
      <c r="B2" s="27" t="s">
        <v>203</v>
      </c>
      <c r="C2" s="27" t="s">
        <v>204</v>
      </c>
      <c r="D2" s="27" t="s">
        <v>205</v>
      </c>
      <c r="E2" s="27" t="s">
        <v>206</v>
      </c>
      <c r="F2" s="27" t="s">
        <v>207</v>
      </c>
      <c r="G2" s="192" t="s">
        <v>2323</v>
      </c>
      <c r="H2" s="27" t="s">
        <v>208</v>
      </c>
      <c r="I2" s="27" t="s">
        <v>209</v>
      </c>
      <c r="J2" s="28" t="s">
        <v>210</v>
      </c>
      <c r="K2" s="28" t="s">
        <v>211</v>
      </c>
      <c r="L2" s="27" t="s">
        <v>212</v>
      </c>
      <c r="M2" s="27" t="s">
        <v>213</v>
      </c>
      <c r="N2" s="27" t="s">
        <v>214</v>
      </c>
      <c r="O2" s="27" t="s">
        <v>215</v>
      </c>
      <c r="P2" s="27" t="s">
        <v>216</v>
      </c>
      <c r="Q2" s="27" t="s">
        <v>217</v>
      </c>
      <c r="R2" s="27" t="s">
        <v>790</v>
      </c>
      <c r="S2" s="27" t="s">
        <v>791</v>
      </c>
      <c r="T2" s="27" t="s">
        <v>792</v>
      </c>
      <c r="U2" s="27" t="s">
        <v>218</v>
      </c>
      <c r="V2" s="27" t="s">
        <v>793</v>
      </c>
      <c r="W2" s="27" t="s">
        <v>208</v>
      </c>
      <c r="X2" s="27" t="s">
        <v>209</v>
      </c>
    </row>
    <row r="3" spans="1:24" x14ac:dyDescent="0.25">
      <c r="A3" s="30">
        <v>1</v>
      </c>
      <c r="B3" s="31">
        <v>1</v>
      </c>
      <c r="C3" s="32">
        <f t="shared" ref="C3:C66" si="0">+IF(B3=B2,C2+1,1)</f>
        <v>1</v>
      </c>
      <c r="D3" s="30" t="s">
        <v>219</v>
      </c>
      <c r="E3" s="33" t="s">
        <v>1026</v>
      </c>
      <c r="F3" s="34" t="s">
        <v>220</v>
      </c>
      <c r="G3" s="34"/>
      <c r="H3" s="35" t="s">
        <v>221</v>
      </c>
      <c r="I3" s="36">
        <v>41641</v>
      </c>
      <c r="J3" s="37">
        <v>4000</v>
      </c>
      <c r="K3" s="37">
        <v>80</v>
      </c>
      <c r="L3" s="38">
        <v>80</v>
      </c>
      <c r="M3" s="36">
        <f t="shared" ref="M3:M66" si="1">+I3</f>
        <v>41641</v>
      </c>
      <c r="N3" s="39">
        <f>+ROUND(L3/J3*100,2)</f>
        <v>2</v>
      </c>
      <c r="O3" s="40"/>
      <c r="P3" s="41"/>
      <c r="Q3" s="42" t="s">
        <v>2342</v>
      </c>
      <c r="R3" s="43" t="str">
        <f t="shared" ref="R3:R66" si="2">LEFT(E3,4)</f>
        <v>AAAC</v>
      </c>
      <c r="S3" s="43" t="str">
        <f>RIGHT(R3,1)</f>
        <v>C</v>
      </c>
      <c r="T3" s="43" t="str">
        <f>IF(S3="C","01","02")</f>
        <v>01</v>
      </c>
      <c r="U3" s="43" t="b">
        <f t="shared" ref="U3:U66" si="3">D3=T3</f>
        <v>1</v>
      </c>
      <c r="V3" s="43">
        <f t="shared" ref="V3:V66" si="4">LEN(E3)</f>
        <v>10</v>
      </c>
      <c r="W3" s="35" t="s">
        <v>2347</v>
      </c>
      <c r="X3" s="196" t="s">
        <v>2348</v>
      </c>
    </row>
    <row r="4" spans="1:24" x14ac:dyDescent="0.25">
      <c r="A4" s="30">
        <f>A3+1</f>
        <v>2</v>
      </c>
      <c r="B4" s="31">
        <v>1</v>
      </c>
      <c r="C4" s="32">
        <f t="shared" si="0"/>
        <v>2</v>
      </c>
      <c r="D4" s="30" t="s">
        <v>219</v>
      </c>
      <c r="E4" s="33" t="s">
        <v>1026</v>
      </c>
      <c r="F4" s="34" t="s">
        <v>220</v>
      </c>
      <c r="G4" s="34"/>
      <c r="H4" s="35" t="s">
        <v>221</v>
      </c>
      <c r="I4" s="36">
        <v>41646</v>
      </c>
      <c r="J4" s="37">
        <v>4000</v>
      </c>
      <c r="K4" s="37">
        <v>80</v>
      </c>
      <c r="L4" s="38">
        <v>80</v>
      </c>
      <c r="M4" s="36">
        <f t="shared" si="1"/>
        <v>41646</v>
      </c>
      <c r="N4" s="39">
        <f t="shared" ref="N4:N67" si="5">+ROUND(L4/J4*100,2)</f>
        <v>2</v>
      </c>
      <c r="O4" s="40"/>
      <c r="P4" s="41"/>
      <c r="Q4" s="42" t="s">
        <v>2342</v>
      </c>
      <c r="R4" s="43" t="str">
        <f t="shared" si="2"/>
        <v>AAAC</v>
      </c>
      <c r="S4" s="43" t="str">
        <f t="shared" ref="S4:S67" si="6">RIGHT(R4,1)</f>
        <v>C</v>
      </c>
      <c r="T4" s="43" t="str">
        <f t="shared" ref="T4:T67" si="7">IF(S4="C","01","02")</f>
        <v>01</v>
      </c>
      <c r="U4" s="43" t="b">
        <f t="shared" si="3"/>
        <v>1</v>
      </c>
      <c r="V4" s="43">
        <f t="shared" si="4"/>
        <v>10</v>
      </c>
      <c r="W4" s="35" t="s">
        <v>2347</v>
      </c>
      <c r="X4" s="196" t="s">
        <v>2349</v>
      </c>
    </row>
    <row r="5" spans="1:24" x14ac:dyDescent="0.25">
      <c r="A5" s="30">
        <f t="shared" ref="A5:A68" si="8">A4+1</f>
        <v>3</v>
      </c>
      <c r="B5" s="31">
        <v>1</v>
      </c>
      <c r="C5" s="32">
        <f t="shared" si="0"/>
        <v>3</v>
      </c>
      <c r="D5" s="30" t="s">
        <v>219</v>
      </c>
      <c r="E5" s="33" t="s">
        <v>1027</v>
      </c>
      <c r="F5" s="34" t="s">
        <v>222</v>
      </c>
      <c r="G5" s="34"/>
      <c r="H5" s="35" t="s">
        <v>221</v>
      </c>
      <c r="I5" s="36">
        <v>41650</v>
      </c>
      <c r="J5" s="37">
        <v>46446</v>
      </c>
      <c r="K5" s="37">
        <v>932</v>
      </c>
      <c r="L5" s="38">
        <v>932</v>
      </c>
      <c r="M5" s="36">
        <f t="shared" si="1"/>
        <v>41650</v>
      </c>
      <c r="N5" s="39">
        <f t="shared" si="5"/>
        <v>2.0099999999999998</v>
      </c>
      <c r="O5" s="40"/>
      <c r="P5" s="41"/>
      <c r="Q5" s="42" t="s">
        <v>2342</v>
      </c>
      <c r="R5" s="43" t="str">
        <f t="shared" si="2"/>
        <v>AAAC</v>
      </c>
      <c r="S5" s="43" t="str">
        <f t="shared" si="6"/>
        <v>C</v>
      </c>
      <c r="T5" s="43" t="str">
        <f t="shared" si="7"/>
        <v>01</v>
      </c>
      <c r="U5" s="43" t="b">
        <f t="shared" si="3"/>
        <v>1</v>
      </c>
      <c r="V5" s="43">
        <f t="shared" si="4"/>
        <v>10</v>
      </c>
      <c r="W5" s="35" t="s">
        <v>2347</v>
      </c>
      <c r="X5" s="196" t="s">
        <v>2350</v>
      </c>
    </row>
    <row r="6" spans="1:24" x14ac:dyDescent="0.25">
      <c r="A6" s="30">
        <f t="shared" si="8"/>
        <v>4</v>
      </c>
      <c r="B6" s="31">
        <v>1</v>
      </c>
      <c r="C6" s="32">
        <f t="shared" si="0"/>
        <v>4</v>
      </c>
      <c r="D6" s="30" t="s">
        <v>219</v>
      </c>
      <c r="E6" s="44" t="s">
        <v>922</v>
      </c>
      <c r="F6" s="34" t="s">
        <v>223</v>
      </c>
      <c r="G6" s="34"/>
      <c r="H6" s="35" t="s">
        <v>221</v>
      </c>
      <c r="I6" s="36">
        <v>41661</v>
      </c>
      <c r="J6" s="37">
        <v>42090</v>
      </c>
      <c r="K6" s="37">
        <v>842</v>
      </c>
      <c r="L6" s="38">
        <v>842</v>
      </c>
      <c r="M6" s="36">
        <f t="shared" si="1"/>
        <v>41661</v>
      </c>
      <c r="N6" s="39">
        <f t="shared" si="5"/>
        <v>2</v>
      </c>
      <c r="O6" s="40"/>
      <c r="P6" s="41"/>
      <c r="Q6" s="42" t="s">
        <v>2342</v>
      </c>
      <c r="R6" s="43" t="str">
        <f t="shared" si="2"/>
        <v>AADC</v>
      </c>
      <c r="S6" s="43" t="str">
        <f t="shared" si="6"/>
        <v>C</v>
      </c>
      <c r="T6" s="43" t="str">
        <f t="shared" si="7"/>
        <v>01</v>
      </c>
      <c r="U6" s="43" t="b">
        <f t="shared" si="3"/>
        <v>1</v>
      </c>
      <c r="V6" s="43">
        <f t="shared" si="4"/>
        <v>10</v>
      </c>
      <c r="W6" s="35" t="s">
        <v>2347</v>
      </c>
      <c r="X6" s="196" t="s">
        <v>2351</v>
      </c>
    </row>
    <row r="7" spans="1:24" x14ac:dyDescent="0.25">
      <c r="A7" s="30">
        <f t="shared" si="8"/>
        <v>5</v>
      </c>
      <c r="B7" s="31">
        <v>1</v>
      </c>
      <c r="C7" s="32">
        <f t="shared" si="0"/>
        <v>5</v>
      </c>
      <c r="D7" s="30" t="s">
        <v>219</v>
      </c>
      <c r="E7" s="33" t="s">
        <v>794</v>
      </c>
      <c r="F7" s="34" t="s">
        <v>224</v>
      </c>
      <c r="G7" s="34"/>
      <c r="H7" s="35" t="s">
        <v>221</v>
      </c>
      <c r="I7" s="36">
        <v>41661</v>
      </c>
      <c r="J7" s="37">
        <v>205866</v>
      </c>
      <c r="K7" s="37">
        <v>4117</v>
      </c>
      <c r="L7" s="38">
        <v>4117</v>
      </c>
      <c r="M7" s="36">
        <f t="shared" si="1"/>
        <v>41661</v>
      </c>
      <c r="N7" s="39">
        <f t="shared" si="5"/>
        <v>2</v>
      </c>
      <c r="O7" s="40"/>
      <c r="P7" s="41"/>
      <c r="Q7" s="42" t="s">
        <v>2342</v>
      </c>
      <c r="R7" s="43" t="str">
        <f t="shared" si="2"/>
        <v>AAAC</v>
      </c>
      <c r="S7" s="43" t="str">
        <f t="shared" si="6"/>
        <v>C</v>
      </c>
      <c r="T7" s="43" t="str">
        <f t="shared" si="7"/>
        <v>01</v>
      </c>
      <c r="U7" s="43" t="b">
        <f t="shared" si="3"/>
        <v>1</v>
      </c>
      <c r="V7" s="43">
        <f t="shared" si="4"/>
        <v>10</v>
      </c>
      <c r="W7" s="35" t="s">
        <v>2347</v>
      </c>
      <c r="X7" s="196" t="s">
        <v>2351</v>
      </c>
    </row>
    <row r="8" spans="1:24" x14ac:dyDescent="0.25">
      <c r="A8" s="30">
        <f t="shared" si="8"/>
        <v>6</v>
      </c>
      <c r="B8" s="31">
        <v>1</v>
      </c>
      <c r="C8" s="32">
        <f t="shared" si="0"/>
        <v>6</v>
      </c>
      <c r="D8" s="30" t="s">
        <v>219</v>
      </c>
      <c r="E8" s="44" t="s">
        <v>923</v>
      </c>
      <c r="F8" s="34" t="s">
        <v>225</v>
      </c>
      <c r="G8" s="34"/>
      <c r="H8" s="35" t="s">
        <v>221</v>
      </c>
      <c r="I8" s="36">
        <v>41667</v>
      </c>
      <c r="J8" s="37">
        <v>22615</v>
      </c>
      <c r="K8" s="37">
        <v>452</v>
      </c>
      <c r="L8" s="38">
        <v>452</v>
      </c>
      <c r="M8" s="36">
        <f t="shared" si="1"/>
        <v>41667</v>
      </c>
      <c r="N8" s="39">
        <f t="shared" si="5"/>
        <v>2</v>
      </c>
      <c r="O8" s="40"/>
      <c r="P8" s="41"/>
      <c r="Q8" s="42" t="s">
        <v>2342</v>
      </c>
      <c r="R8" s="43" t="str">
        <f t="shared" si="2"/>
        <v>AACC</v>
      </c>
      <c r="S8" s="43" t="str">
        <f t="shared" si="6"/>
        <v>C</v>
      </c>
      <c r="T8" s="43" t="str">
        <f t="shared" si="7"/>
        <v>01</v>
      </c>
      <c r="U8" s="43" t="b">
        <f t="shared" si="3"/>
        <v>1</v>
      </c>
      <c r="V8" s="43">
        <f t="shared" si="4"/>
        <v>10</v>
      </c>
      <c r="W8" s="35" t="s">
        <v>2347</v>
      </c>
      <c r="X8" s="196" t="s">
        <v>2352</v>
      </c>
    </row>
    <row r="9" spans="1:24" x14ac:dyDescent="0.25">
      <c r="A9" s="30">
        <f t="shared" si="8"/>
        <v>7</v>
      </c>
      <c r="B9" s="31">
        <v>1</v>
      </c>
      <c r="C9" s="32">
        <f t="shared" si="0"/>
        <v>7</v>
      </c>
      <c r="D9" s="30" t="s">
        <v>219</v>
      </c>
      <c r="E9" s="44" t="s">
        <v>795</v>
      </c>
      <c r="F9" s="34" t="s">
        <v>226</v>
      </c>
      <c r="G9" s="34"/>
      <c r="H9" s="35" t="s">
        <v>221</v>
      </c>
      <c r="I9" s="36">
        <v>41667</v>
      </c>
      <c r="J9" s="37">
        <v>37641</v>
      </c>
      <c r="K9" s="37">
        <v>753</v>
      </c>
      <c r="L9" s="38">
        <v>753</v>
      </c>
      <c r="M9" s="36">
        <f t="shared" si="1"/>
        <v>41667</v>
      </c>
      <c r="N9" s="39">
        <f t="shared" si="5"/>
        <v>2</v>
      </c>
      <c r="O9" s="40"/>
      <c r="P9" s="41"/>
      <c r="Q9" s="42" t="s">
        <v>2342</v>
      </c>
      <c r="R9" s="43" t="str">
        <f t="shared" si="2"/>
        <v>AABC</v>
      </c>
      <c r="S9" s="43" t="str">
        <f t="shared" si="6"/>
        <v>C</v>
      </c>
      <c r="T9" s="43" t="str">
        <f t="shared" si="7"/>
        <v>01</v>
      </c>
      <c r="U9" s="43" t="b">
        <f t="shared" si="3"/>
        <v>1</v>
      </c>
      <c r="V9" s="43">
        <f t="shared" si="4"/>
        <v>10</v>
      </c>
      <c r="W9" s="35" t="s">
        <v>2347</v>
      </c>
      <c r="X9" s="196" t="s">
        <v>2352</v>
      </c>
    </row>
    <row r="10" spans="1:24" x14ac:dyDescent="0.25">
      <c r="A10" s="30">
        <f t="shared" si="8"/>
        <v>8</v>
      </c>
      <c r="B10" s="31">
        <v>1</v>
      </c>
      <c r="C10" s="32">
        <f t="shared" si="0"/>
        <v>8</v>
      </c>
      <c r="D10" s="30" t="s">
        <v>219</v>
      </c>
      <c r="E10" s="33" t="s">
        <v>796</v>
      </c>
      <c r="F10" s="34" t="s">
        <v>227</v>
      </c>
      <c r="G10" s="34"/>
      <c r="H10" s="35" t="s">
        <v>221</v>
      </c>
      <c r="I10" s="36">
        <v>41667</v>
      </c>
      <c r="J10" s="37">
        <v>135278</v>
      </c>
      <c r="K10" s="37">
        <v>2706</v>
      </c>
      <c r="L10" s="38">
        <v>2706</v>
      </c>
      <c r="M10" s="36">
        <f t="shared" si="1"/>
        <v>41667</v>
      </c>
      <c r="N10" s="39">
        <f t="shared" si="5"/>
        <v>2</v>
      </c>
      <c r="O10" s="40"/>
      <c r="P10" s="41"/>
      <c r="Q10" s="42" t="s">
        <v>2342</v>
      </c>
      <c r="R10" s="43" t="str">
        <f t="shared" si="2"/>
        <v>AAAC</v>
      </c>
      <c r="S10" s="43" t="str">
        <f t="shared" si="6"/>
        <v>C</v>
      </c>
      <c r="T10" s="43" t="str">
        <f t="shared" si="7"/>
        <v>01</v>
      </c>
      <c r="U10" s="43" t="b">
        <f t="shared" si="3"/>
        <v>1</v>
      </c>
      <c r="V10" s="43">
        <f t="shared" si="4"/>
        <v>10</v>
      </c>
      <c r="W10" s="35" t="s">
        <v>2347</v>
      </c>
      <c r="X10" s="196" t="s">
        <v>2352</v>
      </c>
    </row>
    <row r="11" spans="1:24" x14ac:dyDescent="0.25">
      <c r="A11" s="30">
        <f t="shared" si="8"/>
        <v>9</v>
      </c>
      <c r="B11" s="31">
        <v>1</v>
      </c>
      <c r="C11" s="32">
        <f t="shared" si="0"/>
        <v>9</v>
      </c>
      <c r="D11" s="30" t="s">
        <v>219</v>
      </c>
      <c r="E11" s="33" t="s">
        <v>924</v>
      </c>
      <c r="F11" s="34" t="s">
        <v>228</v>
      </c>
      <c r="G11" s="34"/>
      <c r="H11" s="35" t="s">
        <v>221</v>
      </c>
      <c r="I11" s="36">
        <v>41670</v>
      </c>
      <c r="J11" s="37">
        <v>11192</v>
      </c>
      <c r="K11" s="37">
        <v>224</v>
      </c>
      <c r="L11" s="38">
        <v>224</v>
      </c>
      <c r="M11" s="36">
        <f t="shared" si="1"/>
        <v>41670</v>
      </c>
      <c r="N11" s="39">
        <f t="shared" si="5"/>
        <v>2</v>
      </c>
      <c r="O11" s="40"/>
      <c r="P11" s="41"/>
      <c r="Q11" s="42" t="s">
        <v>2342</v>
      </c>
      <c r="R11" s="43" t="str">
        <f t="shared" si="2"/>
        <v>AAIC</v>
      </c>
      <c r="S11" s="43" t="str">
        <f t="shared" si="6"/>
        <v>C</v>
      </c>
      <c r="T11" s="43" t="str">
        <f t="shared" si="7"/>
        <v>01</v>
      </c>
      <c r="U11" s="43" t="b">
        <f t="shared" si="3"/>
        <v>1</v>
      </c>
      <c r="V11" s="43">
        <f t="shared" si="4"/>
        <v>10</v>
      </c>
      <c r="W11" s="35" t="s">
        <v>2347</v>
      </c>
      <c r="X11" s="196" t="s">
        <v>2353</v>
      </c>
    </row>
    <row r="12" spans="1:24" x14ac:dyDescent="0.25">
      <c r="A12" s="30">
        <f t="shared" si="8"/>
        <v>10</v>
      </c>
      <c r="B12" s="45">
        <v>2</v>
      </c>
      <c r="C12" s="32">
        <f t="shared" si="0"/>
        <v>1</v>
      </c>
      <c r="D12" s="30" t="s">
        <v>229</v>
      </c>
      <c r="E12" s="33" t="s">
        <v>230</v>
      </c>
      <c r="F12" s="34" t="s">
        <v>231</v>
      </c>
      <c r="G12" s="34"/>
      <c r="H12" s="35" t="s">
        <v>221</v>
      </c>
      <c r="I12" s="36">
        <v>41641</v>
      </c>
      <c r="J12" s="37">
        <v>7200</v>
      </c>
      <c r="K12" s="37">
        <v>144</v>
      </c>
      <c r="L12" s="38">
        <v>144</v>
      </c>
      <c r="M12" s="36">
        <f t="shared" si="1"/>
        <v>41641</v>
      </c>
      <c r="N12" s="39">
        <f t="shared" si="5"/>
        <v>2</v>
      </c>
      <c r="O12" s="40"/>
      <c r="P12" s="41"/>
      <c r="Q12" s="42" t="s">
        <v>2342</v>
      </c>
      <c r="R12" s="43" t="str">
        <f t="shared" si="2"/>
        <v>AHYP</v>
      </c>
      <c r="S12" s="43" t="str">
        <f t="shared" si="6"/>
        <v>P</v>
      </c>
      <c r="T12" s="43" t="str">
        <f t="shared" si="7"/>
        <v>02</v>
      </c>
      <c r="U12" s="43" t="b">
        <f t="shared" si="3"/>
        <v>1</v>
      </c>
      <c r="V12" s="43">
        <f t="shared" si="4"/>
        <v>10</v>
      </c>
      <c r="W12" s="35" t="s">
        <v>2347</v>
      </c>
      <c r="X12" s="196" t="s">
        <v>2348</v>
      </c>
    </row>
    <row r="13" spans="1:24" x14ac:dyDescent="0.25">
      <c r="A13" s="30">
        <f t="shared" si="8"/>
        <v>11</v>
      </c>
      <c r="B13" s="31">
        <v>2</v>
      </c>
      <c r="C13" s="32">
        <f t="shared" si="0"/>
        <v>2</v>
      </c>
      <c r="D13" s="30" t="s">
        <v>229</v>
      </c>
      <c r="E13" s="33" t="s">
        <v>925</v>
      </c>
      <c r="F13" s="34" t="s">
        <v>232</v>
      </c>
      <c r="G13" s="34"/>
      <c r="H13" s="35" t="s">
        <v>221</v>
      </c>
      <c r="I13" s="36">
        <v>41645</v>
      </c>
      <c r="J13" s="37">
        <v>112526</v>
      </c>
      <c r="K13" s="37">
        <v>2251</v>
      </c>
      <c r="L13" s="38">
        <v>2251</v>
      </c>
      <c r="M13" s="36">
        <f t="shared" si="1"/>
        <v>41645</v>
      </c>
      <c r="N13" s="39">
        <f t="shared" si="5"/>
        <v>2</v>
      </c>
      <c r="O13" s="40"/>
      <c r="P13" s="41"/>
      <c r="Q13" s="42" t="s">
        <v>2342</v>
      </c>
      <c r="R13" s="43" t="str">
        <f t="shared" si="2"/>
        <v>AATP</v>
      </c>
      <c r="S13" s="43" t="str">
        <f t="shared" si="6"/>
        <v>P</v>
      </c>
      <c r="T13" s="43" t="str">
        <f t="shared" si="7"/>
        <v>02</v>
      </c>
      <c r="U13" s="43" t="b">
        <f t="shared" si="3"/>
        <v>1</v>
      </c>
      <c r="V13" s="43">
        <f t="shared" si="4"/>
        <v>10</v>
      </c>
      <c r="W13" s="35" t="s">
        <v>2347</v>
      </c>
      <c r="X13" s="196" t="s">
        <v>2354</v>
      </c>
    </row>
    <row r="14" spans="1:24" x14ac:dyDescent="0.25">
      <c r="A14" s="30">
        <f t="shared" si="8"/>
        <v>12</v>
      </c>
      <c r="B14" s="31">
        <v>2</v>
      </c>
      <c r="C14" s="32">
        <f t="shared" si="0"/>
        <v>3</v>
      </c>
      <c r="D14" s="30" t="s">
        <v>229</v>
      </c>
      <c r="E14" s="33" t="s">
        <v>1028</v>
      </c>
      <c r="F14" s="34" t="s">
        <v>233</v>
      </c>
      <c r="G14" s="34"/>
      <c r="H14" s="35" t="s">
        <v>221</v>
      </c>
      <c r="I14" s="36">
        <v>41646</v>
      </c>
      <c r="J14" s="37">
        <v>17977</v>
      </c>
      <c r="K14" s="37">
        <v>360</v>
      </c>
      <c r="L14" s="38">
        <v>360</v>
      </c>
      <c r="M14" s="36">
        <f t="shared" si="1"/>
        <v>41646</v>
      </c>
      <c r="N14" s="39">
        <f t="shared" si="5"/>
        <v>2</v>
      </c>
      <c r="O14" s="40"/>
      <c r="P14" s="41"/>
      <c r="Q14" s="42" t="s">
        <v>2342</v>
      </c>
      <c r="R14" s="43" t="str">
        <f t="shared" si="2"/>
        <v>AHIP</v>
      </c>
      <c r="S14" s="43" t="str">
        <f t="shared" si="6"/>
        <v>P</v>
      </c>
      <c r="T14" s="43" t="str">
        <f t="shared" si="7"/>
        <v>02</v>
      </c>
      <c r="U14" s="43" t="b">
        <f t="shared" si="3"/>
        <v>1</v>
      </c>
      <c r="V14" s="43">
        <f t="shared" si="4"/>
        <v>10</v>
      </c>
      <c r="W14" s="35" t="s">
        <v>2347</v>
      </c>
      <c r="X14" s="196" t="s">
        <v>2349</v>
      </c>
    </row>
    <row r="15" spans="1:24" x14ac:dyDescent="0.25">
      <c r="A15" s="30">
        <f t="shared" si="8"/>
        <v>13</v>
      </c>
      <c r="B15" s="31">
        <v>2</v>
      </c>
      <c r="C15" s="32">
        <f t="shared" si="0"/>
        <v>4</v>
      </c>
      <c r="D15" s="30" t="s">
        <v>229</v>
      </c>
      <c r="E15" s="33" t="s">
        <v>1029</v>
      </c>
      <c r="F15" s="34" t="s">
        <v>234</v>
      </c>
      <c r="G15" s="34"/>
      <c r="H15" s="35" t="s">
        <v>221</v>
      </c>
      <c r="I15" s="36">
        <v>41646</v>
      </c>
      <c r="J15" s="37">
        <v>4520</v>
      </c>
      <c r="K15" s="37">
        <v>90</v>
      </c>
      <c r="L15" s="38">
        <v>90</v>
      </c>
      <c r="M15" s="36">
        <f t="shared" si="1"/>
        <v>41646</v>
      </c>
      <c r="N15" s="39">
        <f t="shared" si="5"/>
        <v>1.99</v>
      </c>
      <c r="O15" s="40"/>
      <c r="P15" s="41"/>
      <c r="Q15" s="42" t="s">
        <v>2342</v>
      </c>
      <c r="R15" s="43" t="str">
        <f t="shared" si="2"/>
        <v>AFQP</v>
      </c>
      <c r="S15" s="43" t="str">
        <f t="shared" si="6"/>
        <v>P</v>
      </c>
      <c r="T15" s="43" t="str">
        <f t="shared" si="7"/>
        <v>02</v>
      </c>
      <c r="U15" s="43" t="b">
        <f t="shared" si="3"/>
        <v>1</v>
      </c>
      <c r="V15" s="43">
        <f t="shared" si="4"/>
        <v>10</v>
      </c>
      <c r="W15" s="35" t="s">
        <v>2347</v>
      </c>
      <c r="X15" s="196" t="s">
        <v>2349</v>
      </c>
    </row>
    <row r="16" spans="1:24" x14ac:dyDescent="0.25">
      <c r="A16" s="30">
        <f t="shared" si="8"/>
        <v>14</v>
      </c>
      <c r="B16" s="31">
        <v>2</v>
      </c>
      <c r="C16" s="32">
        <f t="shared" si="0"/>
        <v>5</v>
      </c>
      <c r="D16" s="30" t="s">
        <v>229</v>
      </c>
      <c r="E16" s="33" t="s">
        <v>797</v>
      </c>
      <c r="F16" s="34" t="s">
        <v>235</v>
      </c>
      <c r="G16" s="34"/>
      <c r="H16" s="35" t="s">
        <v>221</v>
      </c>
      <c r="I16" s="36">
        <v>41646</v>
      </c>
      <c r="J16" s="37">
        <v>31302</v>
      </c>
      <c r="K16" s="37">
        <v>626</v>
      </c>
      <c r="L16" s="38">
        <v>626</v>
      </c>
      <c r="M16" s="36">
        <f t="shared" si="1"/>
        <v>41646</v>
      </c>
      <c r="N16" s="39">
        <f t="shared" si="5"/>
        <v>2</v>
      </c>
      <c r="O16" s="40"/>
      <c r="P16" s="41"/>
      <c r="Q16" s="42" t="s">
        <v>2342</v>
      </c>
      <c r="R16" s="43" t="str">
        <f t="shared" si="2"/>
        <v>AABF</v>
      </c>
      <c r="S16" s="43" t="str">
        <f t="shared" si="6"/>
        <v>F</v>
      </c>
      <c r="T16" s="43" t="str">
        <f t="shared" si="7"/>
        <v>02</v>
      </c>
      <c r="U16" s="43" t="b">
        <f t="shared" si="3"/>
        <v>1</v>
      </c>
      <c r="V16" s="43">
        <f t="shared" si="4"/>
        <v>10</v>
      </c>
      <c r="W16" s="35" t="s">
        <v>2347</v>
      </c>
      <c r="X16" s="196" t="s">
        <v>2349</v>
      </c>
    </row>
    <row r="17" spans="1:24" x14ac:dyDescent="0.25">
      <c r="A17" s="30">
        <f t="shared" si="8"/>
        <v>15</v>
      </c>
      <c r="B17" s="31">
        <v>2</v>
      </c>
      <c r="C17" s="32">
        <f t="shared" si="0"/>
        <v>6</v>
      </c>
      <c r="D17" s="30" t="s">
        <v>229</v>
      </c>
      <c r="E17" s="33" t="s">
        <v>797</v>
      </c>
      <c r="F17" s="34" t="s">
        <v>235</v>
      </c>
      <c r="G17" s="34"/>
      <c r="H17" s="35" t="s">
        <v>221</v>
      </c>
      <c r="I17" s="36">
        <v>41646</v>
      </c>
      <c r="J17" s="37">
        <v>41764</v>
      </c>
      <c r="K17" s="37">
        <v>835</v>
      </c>
      <c r="L17" s="38">
        <v>835</v>
      </c>
      <c r="M17" s="36">
        <f t="shared" si="1"/>
        <v>41646</v>
      </c>
      <c r="N17" s="39">
        <f t="shared" si="5"/>
        <v>2</v>
      </c>
      <c r="O17" s="40"/>
      <c r="P17" s="41"/>
      <c r="Q17" s="42" t="s">
        <v>2342</v>
      </c>
      <c r="R17" s="43" t="str">
        <f t="shared" si="2"/>
        <v>AABF</v>
      </c>
      <c r="S17" s="43" t="str">
        <f t="shared" si="6"/>
        <v>F</v>
      </c>
      <c r="T17" s="43" t="str">
        <f t="shared" si="7"/>
        <v>02</v>
      </c>
      <c r="U17" s="43" t="b">
        <f t="shared" si="3"/>
        <v>1</v>
      </c>
      <c r="V17" s="43">
        <f t="shared" si="4"/>
        <v>10</v>
      </c>
      <c r="W17" s="35" t="s">
        <v>2347</v>
      </c>
      <c r="X17" s="196" t="s">
        <v>2349</v>
      </c>
    </row>
    <row r="18" spans="1:24" x14ac:dyDescent="0.25">
      <c r="A18" s="30">
        <f t="shared" si="8"/>
        <v>16</v>
      </c>
      <c r="B18" s="31">
        <v>2</v>
      </c>
      <c r="C18" s="32">
        <f t="shared" si="0"/>
        <v>7</v>
      </c>
      <c r="D18" s="30" t="s">
        <v>229</v>
      </c>
      <c r="E18" s="33" t="s">
        <v>236</v>
      </c>
      <c r="F18" s="34" t="s">
        <v>237</v>
      </c>
      <c r="G18" s="34"/>
      <c r="H18" s="35" t="s">
        <v>221</v>
      </c>
      <c r="I18" s="36">
        <v>41646</v>
      </c>
      <c r="J18" s="37">
        <v>7200</v>
      </c>
      <c r="K18" s="37">
        <v>144</v>
      </c>
      <c r="L18" s="38">
        <v>144</v>
      </c>
      <c r="M18" s="36">
        <f t="shared" si="1"/>
        <v>41646</v>
      </c>
      <c r="N18" s="39">
        <f t="shared" si="5"/>
        <v>2</v>
      </c>
      <c r="O18" s="40"/>
      <c r="P18" s="41"/>
      <c r="Q18" s="42" t="s">
        <v>2342</v>
      </c>
      <c r="R18" s="43" t="str">
        <f t="shared" si="2"/>
        <v>ALGP</v>
      </c>
      <c r="S18" s="43" t="str">
        <f t="shared" si="6"/>
        <v>P</v>
      </c>
      <c r="T18" s="43" t="str">
        <f t="shared" si="7"/>
        <v>02</v>
      </c>
      <c r="U18" s="43" t="b">
        <f t="shared" si="3"/>
        <v>1</v>
      </c>
      <c r="V18" s="43">
        <f t="shared" si="4"/>
        <v>10</v>
      </c>
      <c r="W18" s="35" t="s">
        <v>2347</v>
      </c>
      <c r="X18" s="196" t="s">
        <v>2349</v>
      </c>
    </row>
    <row r="19" spans="1:24" x14ac:dyDescent="0.25">
      <c r="A19" s="30">
        <f t="shared" si="8"/>
        <v>17</v>
      </c>
      <c r="B19" s="31">
        <v>2</v>
      </c>
      <c r="C19" s="32">
        <f t="shared" si="0"/>
        <v>8</v>
      </c>
      <c r="D19" s="30" t="s">
        <v>229</v>
      </c>
      <c r="E19" s="33" t="s">
        <v>925</v>
      </c>
      <c r="F19" s="34" t="s">
        <v>232</v>
      </c>
      <c r="G19" s="34"/>
      <c r="H19" s="35" t="s">
        <v>221</v>
      </c>
      <c r="I19" s="36">
        <v>41650</v>
      </c>
      <c r="J19" s="37">
        <v>44660</v>
      </c>
      <c r="K19" s="37">
        <v>893</v>
      </c>
      <c r="L19" s="38">
        <v>893</v>
      </c>
      <c r="M19" s="36">
        <f t="shared" si="1"/>
        <v>41650</v>
      </c>
      <c r="N19" s="39">
        <f t="shared" si="5"/>
        <v>2</v>
      </c>
      <c r="O19" s="40"/>
      <c r="P19" s="41"/>
      <c r="Q19" s="42" t="s">
        <v>2342</v>
      </c>
      <c r="R19" s="43" t="str">
        <f t="shared" si="2"/>
        <v>AATP</v>
      </c>
      <c r="S19" s="43" t="str">
        <f t="shared" si="6"/>
        <v>P</v>
      </c>
      <c r="T19" s="43" t="str">
        <f t="shared" si="7"/>
        <v>02</v>
      </c>
      <c r="U19" s="43" t="b">
        <f t="shared" si="3"/>
        <v>1</v>
      </c>
      <c r="V19" s="43">
        <f t="shared" si="4"/>
        <v>10</v>
      </c>
      <c r="W19" s="35" t="s">
        <v>2347</v>
      </c>
      <c r="X19" s="196" t="s">
        <v>2350</v>
      </c>
    </row>
    <row r="20" spans="1:24" x14ac:dyDescent="0.25">
      <c r="A20" s="30">
        <f t="shared" si="8"/>
        <v>18</v>
      </c>
      <c r="B20" s="31">
        <v>2</v>
      </c>
      <c r="C20" s="32">
        <f t="shared" si="0"/>
        <v>9</v>
      </c>
      <c r="D20" s="30" t="s">
        <v>229</v>
      </c>
      <c r="E20" s="33" t="s">
        <v>1030</v>
      </c>
      <c r="F20" s="34" t="s">
        <v>238</v>
      </c>
      <c r="G20" s="34"/>
      <c r="H20" s="35" t="s">
        <v>221</v>
      </c>
      <c r="I20" s="36">
        <v>41661</v>
      </c>
      <c r="J20" s="37">
        <v>3000</v>
      </c>
      <c r="K20" s="37">
        <v>60</v>
      </c>
      <c r="L20" s="38">
        <v>60</v>
      </c>
      <c r="M20" s="36">
        <f t="shared" si="1"/>
        <v>41661</v>
      </c>
      <c r="N20" s="39">
        <f t="shared" si="5"/>
        <v>2</v>
      </c>
      <c r="O20" s="40"/>
      <c r="P20" s="41"/>
      <c r="Q20" s="42" t="s">
        <v>2342</v>
      </c>
      <c r="R20" s="43" t="str">
        <f t="shared" si="2"/>
        <v>AGLP</v>
      </c>
      <c r="S20" s="43" t="str">
        <f t="shared" si="6"/>
        <v>P</v>
      </c>
      <c r="T20" s="43" t="str">
        <f t="shared" si="7"/>
        <v>02</v>
      </c>
      <c r="U20" s="43" t="b">
        <f t="shared" si="3"/>
        <v>1</v>
      </c>
      <c r="V20" s="43">
        <f t="shared" si="4"/>
        <v>10</v>
      </c>
      <c r="W20" s="35" t="s">
        <v>2347</v>
      </c>
      <c r="X20" s="196" t="s">
        <v>2351</v>
      </c>
    </row>
    <row r="21" spans="1:24" x14ac:dyDescent="0.25">
      <c r="A21" s="30">
        <f t="shared" si="8"/>
        <v>19</v>
      </c>
      <c r="B21" s="31">
        <v>2</v>
      </c>
      <c r="C21" s="32">
        <f t="shared" si="0"/>
        <v>10</v>
      </c>
      <c r="D21" s="30" t="s">
        <v>229</v>
      </c>
      <c r="E21" s="33" t="s">
        <v>798</v>
      </c>
      <c r="F21" s="34" t="s">
        <v>239</v>
      </c>
      <c r="G21" s="34"/>
      <c r="H21" s="35" t="s">
        <v>221</v>
      </c>
      <c r="I21" s="36">
        <v>41661</v>
      </c>
      <c r="J21" s="37">
        <v>3209</v>
      </c>
      <c r="K21" s="37">
        <v>63</v>
      </c>
      <c r="L21" s="38">
        <v>63</v>
      </c>
      <c r="M21" s="36">
        <f t="shared" si="1"/>
        <v>41661</v>
      </c>
      <c r="N21" s="39">
        <f t="shared" si="5"/>
        <v>1.96</v>
      </c>
      <c r="O21" s="40"/>
      <c r="P21" s="41"/>
      <c r="Q21" s="42" t="s">
        <v>2342</v>
      </c>
      <c r="R21" s="43" t="str">
        <f t="shared" si="2"/>
        <v>BMSP</v>
      </c>
      <c r="S21" s="43" t="str">
        <f t="shared" si="6"/>
        <v>P</v>
      </c>
      <c r="T21" s="43" t="str">
        <f t="shared" si="7"/>
        <v>02</v>
      </c>
      <c r="U21" s="43" t="b">
        <f t="shared" si="3"/>
        <v>1</v>
      </c>
      <c r="V21" s="43">
        <f t="shared" si="4"/>
        <v>10</v>
      </c>
      <c r="W21" s="35" t="s">
        <v>2347</v>
      </c>
      <c r="X21" s="196" t="s">
        <v>2351</v>
      </c>
    </row>
    <row r="22" spans="1:24" x14ac:dyDescent="0.25">
      <c r="A22" s="30">
        <f t="shared" si="8"/>
        <v>20</v>
      </c>
      <c r="B22" s="31">
        <v>2</v>
      </c>
      <c r="C22" s="32">
        <f t="shared" si="0"/>
        <v>11</v>
      </c>
      <c r="D22" s="30" t="s">
        <v>229</v>
      </c>
      <c r="E22" s="33" t="s">
        <v>1029</v>
      </c>
      <c r="F22" s="34" t="s">
        <v>234</v>
      </c>
      <c r="G22" s="34"/>
      <c r="H22" s="35" t="s">
        <v>221</v>
      </c>
      <c r="I22" s="36">
        <v>41661</v>
      </c>
      <c r="J22" s="37">
        <v>1055</v>
      </c>
      <c r="K22" s="37">
        <v>21</v>
      </c>
      <c r="L22" s="38">
        <v>21</v>
      </c>
      <c r="M22" s="36">
        <f t="shared" si="1"/>
        <v>41661</v>
      </c>
      <c r="N22" s="39">
        <f t="shared" si="5"/>
        <v>1.99</v>
      </c>
      <c r="O22" s="40"/>
      <c r="P22" s="41"/>
      <c r="Q22" s="42" t="s">
        <v>2342</v>
      </c>
      <c r="R22" s="43" t="str">
        <f t="shared" si="2"/>
        <v>AFQP</v>
      </c>
      <c r="S22" s="43" t="str">
        <f t="shared" si="6"/>
        <v>P</v>
      </c>
      <c r="T22" s="43" t="str">
        <f t="shared" si="7"/>
        <v>02</v>
      </c>
      <c r="U22" s="43" t="b">
        <f t="shared" si="3"/>
        <v>1</v>
      </c>
      <c r="V22" s="43">
        <f t="shared" si="4"/>
        <v>10</v>
      </c>
      <c r="W22" s="35" t="s">
        <v>2347</v>
      </c>
      <c r="X22" s="196" t="s">
        <v>2351</v>
      </c>
    </row>
    <row r="23" spans="1:24" x14ac:dyDescent="0.25">
      <c r="A23" s="30">
        <f t="shared" si="8"/>
        <v>21</v>
      </c>
      <c r="B23" s="31">
        <v>2</v>
      </c>
      <c r="C23" s="32">
        <f t="shared" si="0"/>
        <v>12</v>
      </c>
      <c r="D23" s="30" t="s">
        <v>229</v>
      </c>
      <c r="E23" s="33" t="s">
        <v>926</v>
      </c>
      <c r="F23" s="34" t="s">
        <v>240</v>
      </c>
      <c r="G23" s="34"/>
      <c r="H23" s="35" t="s">
        <v>221</v>
      </c>
      <c r="I23" s="36">
        <v>41661</v>
      </c>
      <c r="J23" s="37">
        <v>4073</v>
      </c>
      <c r="K23" s="37">
        <v>81</v>
      </c>
      <c r="L23" s="38">
        <v>81</v>
      </c>
      <c r="M23" s="36">
        <f t="shared" si="1"/>
        <v>41661</v>
      </c>
      <c r="N23" s="39">
        <f t="shared" si="5"/>
        <v>1.99</v>
      </c>
      <c r="O23" s="40"/>
      <c r="P23" s="41"/>
      <c r="Q23" s="42" t="s">
        <v>2342</v>
      </c>
      <c r="R23" s="43" t="str">
        <f t="shared" si="2"/>
        <v>AHBP</v>
      </c>
      <c r="S23" s="43" t="str">
        <f t="shared" si="6"/>
        <v>P</v>
      </c>
      <c r="T23" s="43" t="str">
        <f t="shared" si="7"/>
        <v>02</v>
      </c>
      <c r="U23" s="43" t="b">
        <f t="shared" si="3"/>
        <v>1</v>
      </c>
      <c r="V23" s="43">
        <f t="shared" si="4"/>
        <v>10</v>
      </c>
      <c r="W23" s="35" t="s">
        <v>2347</v>
      </c>
      <c r="X23" s="196" t="s">
        <v>2351</v>
      </c>
    </row>
    <row r="24" spans="1:24" x14ac:dyDescent="0.25">
      <c r="A24" s="30">
        <f t="shared" si="8"/>
        <v>22</v>
      </c>
      <c r="B24" s="31">
        <v>2</v>
      </c>
      <c r="C24" s="32">
        <f t="shared" si="0"/>
        <v>13</v>
      </c>
      <c r="D24" s="30" t="s">
        <v>229</v>
      </c>
      <c r="E24" s="33" t="s">
        <v>1031</v>
      </c>
      <c r="F24" s="34" t="s">
        <v>241</v>
      </c>
      <c r="G24" s="34"/>
      <c r="H24" s="35" t="s">
        <v>221</v>
      </c>
      <c r="I24" s="36">
        <v>41662</v>
      </c>
      <c r="J24" s="37">
        <v>118808</v>
      </c>
      <c r="K24" s="37">
        <v>1188</v>
      </c>
      <c r="L24" s="38">
        <v>1188</v>
      </c>
      <c r="M24" s="36">
        <f t="shared" si="1"/>
        <v>41662</v>
      </c>
      <c r="N24" s="39">
        <f t="shared" si="5"/>
        <v>1</v>
      </c>
      <c r="O24" s="40"/>
      <c r="P24" s="41"/>
      <c r="Q24" s="42" t="s">
        <v>2342</v>
      </c>
      <c r="R24" s="43" t="str">
        <f t="shared" si="2"/>
        <v>AABP</v>
      </c>
      <c r="S24" s="43" t="str">
        <f t="shared" si="6"/>
        <v>P</v>
      </c>
      <c r="T24" s="43" t="str">
        <f t="shared" si="7"/>
        <v>02</v>
      </c>
      <c r="U24" s="43" t="b">
        <f t="shared" si="3"/>
        <v>1</v>
      </c>
      <c r="V24" s="43">
        <f t="shared" si="4"/>
        <v>10</v>
      </c>
      <c r="W24" s="35" t="s">
        <v>2347</v>
      </c>
      <c r="X24" s="196" t="s">
        <v>2355</v>
      </c>
    </row>
    <row r="25" spans="1:24" x14ac:dyDescent="0.25">
      <c r="A25" s="30">
        <f t="shared" si="8"/>
        <v>23</v>
      </c>
      <c r="B25" s="31">
        <v>2</v>
      </c>
      <c r="C25" s="32">
        <f t="shared" si="0"/>
        <v>14</v>
      </c>
      <c r="D25" s="30" t="s">
        <v>229</v>
      </c>
      <c r="E25" s="33" t="s">
        <v>242</v>
      </c>
      <c r="F25" s="34" t="s">
        <v>243</v>
      </c>
      <c r="G25" s="34"/>
      <c r="H25" s="35" t="s">
        <v>221</v>
      </c>
      <c r="I25" s="36">
        <v>41668</v>
      </c>
      <c r="J25" s="37">
        <v>45000</v>
      </c>
      <c r="K25" s="37">
        <v>450</v>
      </c>
      <c r="L25" s="38">
        <v>450</v>
      </c>
      <c r="M25" s="36">
        <f t="shared" si="1"/>
        <v>41668</v>
      </c>
      <c r="N25" s="39">
        <f t="shared" si="5"/>
        <v>1</v>
      </c>
      <c r="O25" s="40"/>
      <c r="P25" s="41"/>
      <c r="Q25" s="42" t="s">
        <v>2342</v>
      </c>
      <c r="R25" s="43" t="str">
        <f t="shared" si="2"/>
        <v>APPP</v>
      </c>
      <c r="S25" s="43" t="str">
        <f t="shared" si="6"/>
        <v>P</v>
      </c>
      <c r="T25" s="43" t="str">
        <f t="shared" si="7"/>
        <v>02</v>
      </c>
      <c r="U25" s="43" t="b">
        <f t="shared" si="3"/>
        <v>1</v>
      </c>
      <c r="V25" s="43">
        <f t="shared" si="4"/>
        <v>10</v>
      </c>
      <c r="W25" s="35" t="s">
        <v>2347</v>
      </c>
      <c r="X25" s="196" t="s">
        <v>2356</v>
      </c>
    </row>
    <row r="26" spans="1:24" x14ac:dyDescent="0.25">
      <c r="A26" s="30">
        <f t="shared" si="8"/>
        <v>24</v>
      </c>
      <c r="B26" s="31">
        <v>2</v>
      </c>
      <c r="C26" s="32">
        <f t="shared" si="0"/>
        <v>15</v>
      </c>
      <c r="D26" s="30" t="s">
        <v>229</v>
      </c>
      <c r="E26" s="44" t="s">
        <v>244</v>
      </c>
      <c r="F26" s="34" t="s">
        <v>245</v>
      </c>
      <c r="G26" s="34"/>
      <c r="H26" s="35" t="s">
        <v>221</v>
      </c>
      <c r="I26" s="36">
        <v>41670</v>
      </c>
      <c r="J26" s="37">
        <v>883911</v>
      </c>
      <c r="K26" s="37">
        <v>17678</v>
      </c>
      <c r="L26" s="38">
        <v>17678</v>
      </c>
      <c r="M26" s="36">
        <f t="shared" si="1"/>
        <v>41670</v>
      </c>
      <c r="N26" s="39">
        <f t="shared" si="5"/>
        <v>2</v>
      </c>
      <c r="O26" s="40"/>
      <c r="P26" s="41"/>
      <c r="Q26" s="42" t="s">
        <v>2342</v>
      </c>
      <c r="R26" s="43" t="str">
        <f t="shared" si="2"/>
        <v>AAGF</v>
      </c>
      <c r="S26" s="43" t="str">
        <f t="shared" si="6"/>
        <v>F</v>
      </c>
      <c r="T26" s="43" t="str">
        <f t="shared" si="7"/>
        <v>02</v>
      </c>
      <c r="U26" s="43" t="b">
        <f t="shared" si="3"/>
        <v>1</v>
      </c>
      <c r="V26" s="43">
        <f t="shared" si="4"/>
        <v>10</v>
      </c>
      <c r="W26" s="35" t="s">
        <v>2347</v>
      </c>
      <c r="X26" s="196" t="s">
        <v>2353</v>
      </c>
    </row>
    <row r="27" spans="1:24" x14ac:dyDescent="0.25">
      <c r="A27" s="30">
        <f t="shared" si="8"/>
        <v>25</v>
      </c>
      <c r="B27" s="31">
        <v>2</v>
      </c>
      <c r="C27" s="32">
        <f t="shared" si="0"/>
        <v>16</v>
      </c>
      <c r="D27" s="30" t="s">
        <v>229</v>
      </c>
      <c r="E27" s="33" t="s">
        <v>246</v>
      </c>
      <c r="F27" s="34" t="s">
        <v>247</v>
      </c>
      <c r="G27" s="34"/>
      <c r="H27" s="35" t="s">
        <v>221</v>
      </c>
      <c r="I27" s="36">
        <v>41670</v>
      </c>
      <c r="J27" s="37">
        <v>1108663</v>
      </c>
      <c r="K27" s="37">
        <v>22173</v>
      </c>
      <c r="L27" s="38">
        <v>22173</v>
      </c>
      <c r="M27" s="36">
        <f t="shared" si="1"/>
        <v>41670</v>
      </c>
      <c r="N27" s="39">
        <f t="shared" si="5"/>
        <v>2</v>
      </c>
      <c r="O27" s="40"/>
      <c r="P27" s="41"/>
      <c r="Q27" s="42" t="s">
        <v>2342</v>
      </c>
      <c r="R27" s="43" t="str">
        <f t="shared" si="2"/>
        <v>AADF</v>
      </c>
      <c r="S27" s="43" t="str">
        <f t="shared" si="6"/>
        <v>F</v>
      </c>
      <c r="T27" s="43" t="str">
        <f t="shared" si="7"/>
        <v>02</v>
      </c>
      <c r="U27" s="43" t="b">
        <f t="shared" si="3"/>
        <v>1</v>
      </c>
      <c r="V27" s="43">
        <f t="shared" si="4"/>
        <v>10</v>
      </c>
      <c r="W27" s="35" t="s">
        <v>2347</v>
      </c>
      <c r="X27" s="196" t="s">
        <v>2353</v>
      </c>
    </row>
    <row r="28" spans="1:24" x14ac:dyDescent="0.25">
      <c r="A28" s="30">
        <f t="shared" si="8"/>
        <v>26</v>
      </c>
      <c r="B28" s="31">
        <v>2</v>
      </c>
      <c r="C28" s="32">
        <f t="shared" si="0"/>
        <v>17</v>
      </c>
      <c r="D28" s="30" t="s">
        <v>229</v>
      </c>
      <c r="E28" s="33" t="s">
        <v>246</v>
      </c>
      <c r="F28" s="34" t="s">
        <v>247</v>
      </c>
      <c r="G28" s="34"/>
      <c r="H28" s="35" t="s">
        <v>221</v>
      </c>
      <c r="I28" s="36">
        <v>41670</v>
      </c>
      <c r="J28" s="37">
        <v>2032547</v>
      </c>
      <c r="K28" s="37">
        <v>40651</v>
      </c>
      <c r="L28" s="38">
        <v>40651</v>
      </c>
      <c r="M28" s="36">
        <f t="shared" si="1"/>
        <v>41670</v>
      </c>
      <c r="N28" s="39">
        <f t="shared" si="5"/>
        <v>2</v>
      </c>
      <c r="O28" s="40"/>
      <c r="P28" s="41"/>
      <c r="Q28" s="42" t="s">
        <v>2342</v>
      </c>
      <c r="R28" s="43" t="str">
        <f t="shared" si="2"/>
        <v>AADF</v>
      </c>
      <c r="S28" s="43" t="str">
        <f t="shared" si="6"/>
        <v>F</v>
      </c>
      <c r="T28" s="43" t="str">
        <f t="shared" si="7"/>
        <v>02</v>
      </c>
      <c r="U28" s="43" t="b">
        <f t="shared" si="3"/>
        <v>1</v>
      </c>
      <c r="V28" s="43">
        <f t="shared" si="4"/>
        <v>10</v>
      </c>
      <c r="W28" s="35" t="s">
        <v>2347</v>
      </c>
      <c r="X28" s="196" t="s">
        <v>2353</v>
      </c>
    </row>
    <row r="29" spans="1:24" x14ac:dyDescent="0.25">
      <c r="A29" s="30">
        <f t="shared" si="8"/>
        <v>27</v>
      </c>
      <c r="B29" s="31">
        <v>2</v>
      </c>
      <c r="C29" s="32">
        <f t="shared" si="0"/>
        <v>18</v>
      </c>
      <c r="D29" s="30" t="s">
        <v>229</v>
      </c>
      <c r="E29" s="33" t="s">
        <v>799</v>
      </c>
      <c r="F29" s="34" t="s">
        <v>248</v>
      </c>
      <c r="G29" s="34"/>
      <c r="H29" s="35" t="s">
        <v>221</v>
      </c>
      <c r="I29" s="36">
        <v>41670</v>
      </c>
      <c r="J29" s="37">
        <v>35659</v>
      </c>
      <c r="K29" s="37">
        <v>357</v>
      </c>
      <c r="L29" s="38">
        <v>357</v>
      </c>
      <c r="M29" s="36">
        <f t="shared" si="1"/>
        <v>41670</v>
      </c>
      <c r="N29" s="39">
        <f t="shared" si="5"/>
        <v>1</v>
      </c>
      <c r="O29" s="40"/>
      <c r="P29" s="41"/>
      <c r="Q29" s="42" t="s">
        <v>2342</v>
      </c>
      <c r="R29" s="43" t="str">
        <f t="shared" si="2"/>
        <v>AGWP</v>
      </c>
      <c r="S29" s="43" t="str">
        <f t="shared" si="6"/>
        <v>P</v>
      </c>
      <c r="T29" s="43" t="str">
        <f t="shared" si="7"/>
        <v>02</v>
      </c>
      <c r="U29" s="43" t="b">
        <f t="shared" si="3"/>
        <v>1</v>
      </c>
      <c r="V29" s="43">
        <f t="shared" si="4"/>
        <v>10</v>
      </c>
      <c r="W29" s="35" t="s">
        <v>2347</v>
      </c>
      <c r="X29" s="196" t="s">
        <v>2353</v>
      </c>
    </row>
    <row r="30" spans="1:24" x14ac:dyDescent="0.25">
      <c r="A30" s="30">
        <f t="shared" si="8"/>
        <v>28</v>
      </c>
      <c r="B30" s="31">
        <v>2</v>
      </c>
      <c r="C30" s="32">
        <f t="shared" si="0"/>
        <v>19</v>
      </c>
      <c r="D30" s="30" t="s">
        <v>229</v>
      </c>
      <c r="E30" s="33" t="s">
        <v>1032</v>
      </c>
      <c r="F30" s="34" t="s">
        <v>249</v>
      </c>
      <c r="G30" s="34"/>
      <c r="H30" s="35" t="s">
        <v>221</v>
      </c>
      <c r="I30" s="36">
        <v>41670</v>
      </c>
      <c r="J30" s="37">
        <v>8742</v>
      </c>
      <c r="K30" s="37">
        <v>87</v>
      </c>
      <c r="L30" s="38">
        <v>87</v>
      </c>
      <c r="M30" s="36">
        <f t="shared" si="1"/>
        <v>41670</v>
      </c>
      <c r="N30" s="39">
        <f t="shared" si="5"/>
        <v>1</v>
      </c>
      <c r="O30" s="40"/>
      <c r="P30" s="41"/>
      <c r="Q30" s="42" t="s">
        <v>2342</v>
      </c>
      <c r="R30" s="43" t="str">
        <f t="shared" si="2"/>
        <v>AHMP</v>
      </c>
      <c r="S30" s="43" t="str">
        <f t="shared" si="6"/>
        <v>P</v>
      </c>
      <c r="T30" s="43" t="str">
        <f t="shared" si="7"/>
        <v>02</v>
      </c>
      <c r="U30" s="43" t="b">
        <f t="shared" si="3"/>
        <v>1</v>
      </c>
      <c r="V30" s="43">
        <f t="shared" si="4"/>
        <v>10</v>
      </c>
      <c r="W30" s="35" t="s">
        <v>2347</v>
      </c>
      <c r="X30" s="196" t="s">
        <v>2353</v>
      </c>
    </row>
    <row r="31" spans="1:24" x14ac:dyDescent="0.25">
      <c r="A31" s="30">
        <f t="shared" si="8"/>
        <v>29</v>
      </c>
      <c r="B31" s="31">
        <v>2</v>
      </c>
      <c r="C31" s="32">
        <f t="shared" si="0"/>
        <v>20</v>
      </c>
      <c r="D31" s="30" t="s">
        <v>229</v>
      </c>
      <c r="E31" s="33" t="s">
        <v>927</v>
      </c>
      <c r="F31" s="34" t="s">
        <v>250</v>
      </c>
      <c r="G31" s="34"/>
      <c r="H31" s="35" t="s">
        <v>221</v>
      </c>
      <c r="I31" s="36">
        <v>41641</v>
      </c>
      <c r="J31" s="37">
        <v>2000</v>
      </c>
      <c r="K31" s="37">
        <v>40</v>
      </c>
      <c r="L31" s="38">
        <v>40</v>
      </c>
      <c r="M31" s="36">
        <f t="shared" si="1"/>
        <v>41641</v>
      </c>
      <c r="N31" s="39">
        <f t="shared" si="5"/>
        <v>2</v>
      </c>
      <c r="O31" s="40"/>
      <c r="P31" s="41"/>
      <c r="Q31" s="42" t="s">
        <v>2342</v>
      </c>
      <c r="R31" s="43" t="str">
        <f t="shared" si="2"/>
        <v>AAHP</v>
      </c>
      <c r="S31" s="43" t="str">
        <f t="shared" si="6"/>
        <v>P</v>
      </c>
      <c r="T31" s="43" t="str">
        <f t="shared" si="7"/>
        <v>02</v>
      </c>
      <c r="U31" s="43" t="b">
        <f t="shared" si="3"/>
        <v>1</v>
      </c>
      <c r="V31" s="43">
        <f t="shared" si="4"/>
        <v>10</v>
      </c>
      <c r="W31" s="35" t="s">
        <v>2347</v>
      </c>
      <c r="X31" s="196" t="s">
        <v>2348</v>
      </c>
    </row>
    <row r="32" spans="1:24" x14ac:dyDescent="0.25">
      <c r="A32" s="30">
        <f t="shared" si="8"/>
        <v>30</v>
      </c>
      <c r="B32" s="31">
        <v>3</v>
      </c>
      <c r="C32" s="32">
        <f t="shared" si="0"/>
        <v>1</v>
      </c>
      <c r="D32" s="30" t="s">
        <v>229</v>
      </c>
      <c r="E32" s="46" t="s">
        <v>800</v>
      </c>
      <c r="F32" s="47" t="s">
        <v>251</v>
      </c>
      <c r="G32" s="47"/>
      <c r="H32" s="35" t="s">
        <v>252</v>
      </c>
      <c r="I32" s="36">
        <v>41645</v>
      </c>
      <c r="J32" s="37">
        <v>1080000</v>
      </c>
      <c r="K32" s="37">
        <v>108000</v>
      </c>
      <c r="L32" s="38">
        <v>108000</v>
      </c>
      <c r="M32" s="36">
        <f t="shared" si="1"/>
        <v>41645</v>
      </c>
      <c r="N32" s="39">
        <f t="shared" si="5"/>
        <v>10</v>
      </c>
      <c r="O32" s="40"/>
      <c r="P32" s="41"/>
      <c r="Q32" s="42" t="s">
        <v>2343</v>
      </c>
      <c r="R32" s="43" t="str">
        <f t="shared" si="2"/>
        <v>AAWP</v>
      </c>
      <c r="S32" s="43" t="str">
        <f t="shared" si="6"/>
        <v>P</v>
      </c>
      <c r="T32" s="43" t="str">
        <f t="shared" si="7"/>
        <v>02</v>
      </c>
      <c r="U32" s="43" t="b">
        <f t="shared" si="3"/>
        <v>1</v>
      </c>
      <c r="V32" s="43">
        <f t="shared" si="4"/>
        <v>10</v>
      </c>
      <c r="W32" s="35" t="s">
        <v>2347</v>
      </c>
      <c r="X32" s="196" t="s">
        <v>2354</v>
      </c>
    </row>
    <row r="33" spans="1:24" x14ac:dyDescent="0.25">
      <c r="A33" s="30">
        <f t="shared" si="8"/>
        <v>31</v>
      </c>
      <c r="B33" s="31">
        <v>3</v>
      </c>
      <c r="C33" s="32">
        <f t="shared" si="0"/>
        <v>2</v>
      </c>
      <c r="D33" s="30" t="s">
        <v>229</v>
      </c>
      <c r="E33" s="46" t="s">
        <v>801</v>
      </c>
      <c r="F33" s="47" t="s">
        <v>253</v>
      </c>
      <c r="G33" s="47"/>
      <c r="H33" s="48" t="s">
        <v>252</v>
      </c>
      <c r="I33" s="36">
        <v>41661</v>
      </c>
      <c r="J33" s="37">
        <v>25098</v>
      </c>
      <c r="K33" s="37">
        <v>2510</v>
      </c>
      <c r="L33" s="38">
        <v>2510</v>
      </c>
      <c r="M33" s="36">
        <f t="shared" si="1"/>
        <v>41661</v>
      </c>
      <c r="N33" s="39">
        <f t="shared" si="5"/>
        <v>10</v>
      </c>
      <c r="O33" s="40"/>
      <c r="P33" s="41"/>
      <c r="Q33" s="42" t="s">
        <v>2343</v>
      </c>
      <c r="R33" s="43" t="str">
        <f t="shared" si="2"/>
        <v>AAFP</v>
      </c>
      <c r="S33" s="43" t="str">
        <f t="shared" si="6"/>
        <v>P</v>
      </c>
      <c r="T33" s="43" t="str">
        <f t="shared" si="7"/>
        <v>02</v>
      </c>
      <c r="U33" s="43" t="b">
        <f t="shared" si="3"/>
        <v>1</v>
      </c>
      <c r="V33" s="43">
        <f t="shared" si="4"/>
        <v>10</v>
      </c>
      <c r="W33" s="35" t="s">
        <v>2347</v>
      </c>
      <c r="X33" s="196" t="s">
        <v>2351</v>
      </c>
    </row>
    <row r="34" spans="1:24" x14ac:dyDescent="0.25">
      <c r="A34" s="30">
        <f t="shared" si="8"/>
        <v>32</v>
      </c>
      <c r="B34" s="31">
        <v>4</v>
      </c>
      <c r="C34" s="32">
        <f t="shared" si="0"/>
        <v>1</v>
      </c>
      <c r="D34" s="30" t="s">
        <v>219</v>
      </c>
      <c r="E34" s="49" t="s">
        <v>802</v>
      </c>
      <c r="F34" s="47" t="s">
        <v>254</v>
      </c>
      <c r="G34" s="47"/>
      <c r="H34" s="35" t="s">
        <v>255</v>
      </c>
      <c r="I34" s="36">
        <v>41670</v>
      </c>
      <c r="J34" s="37">
        <v>14180</v>
      </c>
      <c r="K34" s="37">
        <v>1418</v>
      </c>
      <c r="L34" s="38">
        <v>1418</v>
      </c>
      <c r="M34" s="36">
        <f t="shared" si="1"/>
        <v>41670</v>
      </c>
      <c r="N34" s="39">
        <f t="shared" si="5"/>
        <v>10</v>
      </c>
      <c r="O34" s="40"/>
      <c r="P34" s="41"/>
      <c r="Q34" s="42" t="s">
        <v>2344</v>
      </c>
      <c r="R34" s="43" t="str">
        <f t="shared" si="2"/>
        <v>AAAC</v>
      </c>
      <c r="S34" s="43" t="str">
        <f t="shared" si="6"/>
        <v>C</v>
      </c>
      <c r="T34" s="43" t="str">
        <f t="shared" si="7"/>
        <v>01</v>
      </c>
      <c r="U34" s="43" t="b">
        <f t="shared" si="3"/>
        <v>1</v>
      </c>
      <c r="V34" s="43">
        <f t="shared" si="4"/>
        <v>10</v>
      </c>
      <c r="W34" s="35" t="s">
        <v>2347</v>
      </c>
      <c r="X34" s="196" t="s">
        <v>2353</v>
      </c>
    </row>
    <row r="35" spans="1:24" x14ac:dyDescent="0.25">
      <c r="A35" s="30">
        <f t="shared" si="8"/>
        <v>33</v>
      </c>
      <c r="B35" s="31">
        <v>4</v>
      </c>
      <c r="C35" s="32">
        <f t="shared" si="0"/>
        <v>2</v>
      </c>
      <c r="D35" s="30" t="s">
        <v>219</v>
      </c>
      <c r="E35" s="49" t="s">
        <v>256</v>
      </c>
      <c r="F35" s="47" t="s">
        <v>257</v>
      </c>
      <c r="G35" s="47"/>
      <c r="H35" s="35" t="s">
        <v>255</v>
      </c>
      <c r="I35" s="36">
        <v>41670</v>
      </c>
      <c r="J35" s="37">
        <v>23057</v>
      </c>
      <c r="K35" s="37">
        <v>2306</v>
      </c>
      <c r="L35" s="38">
        <v>2306</v>
      </c>
      <c r="M35" s="36">
        <f t="shared" si="1"/>
        <v>41670</v>
      </c>
      <c r="N35" s="39">
        <f t="shared" si="5"/>
        <v>10</v>
      </c>
      <c r="O35" s="40"/>
      <c r="P35" s="41"/>
      <c r="Q35" s="42" t="s">
        <v>2344</v>
      </c>
      <c r="R35" s="43" t="str">
        <f t="shared" si="2"/>
        <v>AADC</v>
      </c>
      <c r="S35" s="43" t="str">
        <f t="shared" si="6"/>
        <v>C</v>
      </c>
      <c r="T35" s="43" t="str">
        <f t="shared" si="7"/>
        <v>01</v>
      </c>
      <c r="U35" s="43" t="b">
        <f t="shared" si="3"/>
        <v>1</v>
      </c>
      <c r="V35" s="43">
        <f t="shared" si="4"/>
        <v>10</v>
      </c>
      <c r="W35" s="35" t="s">
        <v>2347</v>
      </c>
      <c r="X35" s="196" t="s">
        <v>2353</v>
      </c>
    </row>
    <row r="36" spans="1:24" x14ac:dyDescent="0.25">
      <c r="A36" s="30">
        <f t="shared" si="8"/>
        <v>34</v>
      </c>
      <c r="B36" s="31">
        <v>4</v>
      </c>
      <c r="C36" s="32">
        <f t="shared" si="0"/>
        <v>3</v>
      </c>
      <c r="D36" s="30" t="s">
        <v>219</v>
      </c>
      <c r="E36" s="49" t="s">
        <v>258</v>
      </c>
      <c r="F36" s="47" t="s">
        <v>259</v>
      </c>
      <c r="G36" s="47"/>
      <c r="H36" s="35" t="s">
        <v>255</v>
      </c>
      <c r="I36" s="36">
        <v>41670</v>
      </c>
      <c r="J36" s="37">
        <v>13371</v>
      </c>
      <c r="K36" s="37">
        <v>1337</v>
      </c>
      <c r="L36" s="38">
        <v>1337</v>
      </c>
      <c r="M36" s="36">
        <f t="shared" si="1"/>
        <v>41670</v>
      </c>
      <c r="N36" s="39">
        <f t="shared" si="5"/>
        <v>10</v>
      </c>
      <c r="O36" s="40"/>
      <c r="P36" s="41"/>
      <c r="Q36" s="42" t="s">
        <v>2344</v>
      </c>
      <c r="R36" s="43" t="str">
        <f t="shared" si="2"/>
        <v>AABC</v>
      </c>
      <c r="S36" s="43" t="str">
        <f t="shared" si="6"/>
        <v>C</v>
      </c>
      <c r="T36" s="43" t="str">
        <f t="shared" si="7"/>
        <v>01</v>
      </c>
      <c r="U36" s="43" t="b">
        <f t="shared" si="3"/>
        <v>1</v>
      </c>
      <c r="V36" s="43">
        <f t="shared" si="4"/>
        <v>10</v>
      </c>
      <c r="W36" s="35" t="s">
        <v>2347</v>
      </c>
      <c r="X36" s="196" t="s">
        <v>2353</v>
      </c>
    </row>
    <row r="37" spans="1:24" x14ac:dyDescent="0.25">
      <c r="A37" s="30">
        <f t="shared" si="8"/>
        <v>35</v>
      </c>
      <c r="B37" s="31">
        <v>4</v>
      </c>
      <c r="C37" s="32">
        <f t="shared" si="0"/>
        <v>4</v>
      </c>
      <c r="D37" s="30" t="s">
        <v>219</v>
      </c>
      <c r="E37" s="49" t="s">
        <v>803</v>
      </c>
      <c r="F37" s="47" t="s">
        <v>260</v>
      </c>
      <c r="G37" s="47"/>
      <c r="H37" s="35" t="s">
        <v>255</v>
      </c>
      <c r="I37" s="36">
        <v>41670</v>
      </c>
      <c r="J37" s="37">
        <v>17891</v>
      </c>
      <c r="K37" s="37">
        <v>1789</v>
      </c>
      <c r="L37" s="38">
        <v>1789</v>
      </c>
      <c r="M37" s="36">
        <f t="shared" si="1"/>
        <v>41670</v>
      </c>
      <c r="N37" s="39">
        <f t="shared" si="5"/>
        <v>10</v>
      </c>
      <c r="O37" s="40"/>
      <c r="P37" s="41"/>
      <c r="Q37" s="42" t="s">
        <v>2344</v>
      </c>
      <c r="R37" s="43" t="str">
        <f t="shared" si="2"/>
        <v>AACC</v>
      </c>
      <c r="S37" s="43" t="str">
        <f t="shared" si="6"/>
        <v>C</v>
      </c>
      <c r="T37" s="43" t="str">
        <f t="shared" si="7"/>
        <v>01</v>
      </c>
      <c r="U37" s="43" t="b">
        <f t="shared" si="3"/>
        <v>1</v>
      </c>
      <c r="V37" s="43">
        <f t="shared" si="4"/>
        <v>10</v>
      </c>
      <c r="W37" s="35" t="s">
        <v>2347</v>
      </c>
      <c r="X37" s="196" t="s">
        <v>2353</v>
      </c>
    </row>
    <row r="38" spans="1:24" x14ac:dyDescent="0.25">
      <c r="A38" s="30">
        <f t="shared" si="8"/>
        <v>36</v>
      </c>
      <c r="B38" s="31">
        <v>4</v>
      </c>
      <c r="C38" s="32">
        <f t="shared" si="0"/>
        <v>5</v>
      </c>
      <c r="D38" s="30" t="s">
        <v>219</v>
      </c>
      <c r="E38" s="49" t="s">
        <v>1033</v>
      </c>
      <c r="F38" s="47" t="s">
        <v>261</v>
      </c>
      <c r="G38" s="47"/>
      <c r="H38" s="35" t="s">
        <v>255</v>
      </c>
      <c r="I38" s="36">
        <v>41670</v>
      </c>
      <c r="J38" s="37">
        <v>1008</v>
      </c>
      <c r="K38" s="37">
        <v>101</v>
      </c>
      <c r="L38" s="38">
        <v>101</v>
      </c>
      <c r="M38" s="36">
        <f t="shared" si="1"/>
        <v>41670</v>
      </c>
      <c r="N38" s="39">
        <f t="shared" si="5"/>
        <v>10.02</v>
      </c>
      <c r="O38" s="40"/>
      <c r="P38" s="41"/>
      <c r="Q38" s="42" t="s">
        <v>2344</v>
      </c>
      <c r="R38" s="43" t="str">
        <f t="shared" si="2"/>
        <v>AAAC</v>
      </c>
      <c r="S38" s="43" t="str">
        <f t="shared" si="6"/>
        <v>C</v>
      </c>
      <c r="T38" s="43" t="str">
        <f t="shared" si="7"/>
        <v>01</v>
      </c>
      <c r="U38" s="43" t="b">
        <f t="shared" si="3"/>
        <v>1</v>
      </c>
      <c r="V38" s="43">
        <f t="shared" si="4"/>
        <v>10</v>
      </c>
      <c r="W38" s="35" t="s">
        <v>2347</v>
      </c>
      <c r="X38" s="196" t="s">
        <v>2353</v>
      </c>
    </row>
    <row r="39" spans="1:24" x14ac:dyDescent="0.25">
      <c r="A39" s="30">
        <f t="shared" si="8"/>
        <v>37</v>
      </c>
      <c r="B39" s="31">
        <v>4</v>
      </c>
      <c r="C39" s="32">
        <f t="shared" si="0"/>
        <v>6</v>
      </c>
      <c r="D39" s="30" t="s">
        <v>219</v>
      </c>
      <c r="E39" s="49" t="s">
        <v>1034</v>
      </c>
      <c r="F39" s="47" t="s">
        <v>262</v>
      </c>
      <c r="G39" s="47"/>
      <c r="H39" s="35" t="s">
        <v>255</v>
      </c>
      <c r="I39" s="36">
        <v>41670</v>
      </c>
      <c r="J39" s="37">
        <v>5386</v>
      </c>
      <c r="K39" s="37">
        <v>539</v>
      </c>
      <c r="L39" s="38">
        <v>539</v>
      </c>
      <c r="M39" s="36">
        <f t="shared" si="1"/>
        <v>41670</v>
      </c>
      <c r="N39" s="39">
        <f t="shared" si="5"/>
        <v>10.01</v>
      </c>
      <c r="O39" s="40"/>
      <c r="P39" s="41"/>
      <c r="Q39" s="42" t="s">
        <v>2344</v>
      </c>
      <c r="R39" s="43" t="str">
        <f t="shared" si="2"/>
        <v>AABC</v>
      </c>
      <c r="S39" s="43" t="str">
        <f t="shared" si="6"/>
        <v>C</v>
      </c>
      <c r="T39" s="43" t="str">
        <f t="shared" si="7"/>
        <v>01</v>
      </c>
      <c r="U39" s="43" t="b">
        <f t="shared" si="3"/>
        <v>1</v>
      </c>
      <c r="V39" s="43">
        <f t="shared" si="4"/>
        <v>10</v>
      </c>
      <c r="W39" s="35" t="s">
        <v>2347</v>
      </c>
      <c r="X39" s="196" t="s">
        <v>2353</v>
      </c>
    </row>
    <row r="40" spans="1:24" x14ac:dyDescent="0.25">
      <c r="A40" s="30">
        <f t="shared" si="8"/>
        <v>38</v>
      </c>
      <c r="B40" s="31">
        <v>4</v>
      </c>
      <c r="C40" s="32">
        <f t="shared" si="0"/>
        <v>7</v>
      </c>
      <c r="D40" s="30" t="s">
        <v>219</v>
      </c>
      <c r="E40" s="49" t="s">
        <v>263</v>
      </c>
      <c r="F40" s="47" t="s">
        <v>264</v>
      </c>
      <c r="G40" s="47"/>
      <c r="H40" s="35" t="s">
        <v>255</v>
      </c>
      <c r="I40" s="36">
        <v>41670</v>
      </c>
      <c r="J40" s="37">
        <v>6951</v>
      </c>
      <c r="K40" s="37">
        <v>695</v>
      </c>
      <c r="L40" s="38">
        <v>695</v>
      </c>
      <c r="M40" s="36">
        <f t="shared" si="1"/>
        <v>41670</v>
      </c>
      <c r="N40" s="39">
        <f t="shared" si="5"/>
        <v>10</v>
      </c>
      <c r="O40" s="40"/>
      <c r="P40" s="41"/>
      <c r="Q40" s="42" t="s">
        <v>2344</v>
      </c>
      <c r="R40" s="43" t="str">
        <f t="shared" si="2"/>
        <v>AABC</v>
      </c>
      <c r="S40" s="43" t="str">
        <f t="shared" si="6"/>
        <v>C</v>
      </c>
      <c r="T40" s="43" t="str">
        <f t="shared" si="7"/>
        <v>01</v>
      </c>
      <c r="U40" s="43" t="b">
        <f t="shared" si="3"/>
        <v>1</v>
      </c>
      <c r="V40" s="43">
        <f t="shared" si="4"/>
        <v>10</v>
      </c>
      <c r="W40" s="35" t="s">
        <v>2347</v>
      </c>
      <c r="X40" s="196" t="s">
        <v>2353</v>
      </c>
    </row>
    <row r="41" spans="1:24" x14ac:dyDescent="0.25">
      <c r="A41" s="30">
        <f t="shared" si="8"/>
        <v>39</v>
      </c>
      <c r="B41" s="31">
        <v>4</v>
      </c>
      <c r="C41" s="32">
        <f t="shared" si="0"/>
        <v>8</v>
      </c>
      <c r="D41" s="30" t="s">
        <v>219</v>
      </c>
      <c r="E41" s="49" t="s">
        <v>804</v>
      </c>
      <c r="F41" s="47" t="s">
        <v>265</v>
      </c>
      <c r="G41" s="47"/>
      <c r="H41" s="35" t="s">
        <v>255</v>
      </c>
      <c r="I41" s="36">
        <v>41670</v>
      </c>
      <c r="J41" s="37">
        <v>11849</v>
      </c>
      <c r="K41" s="37">
        <v>1185</v>
      </c>
      <c r="L41" s="38">
        <v>1185</v>
      </c>
      <c r="M41" s="36">
        <f t="shared" si="1"/>
        <v>41670</v>
      </c>
      <c r="N41" s="39">
        <f t="shared" si="5"/>
        <v>10</v>
      </c>
      <c r="O41" s="40"/>
      <c r="P41" s="41"/>
      <c r="Q41" s="42" t="s">
        <v>2344</v>
      </c>
      <c r="R41" s="43" t="str">
        <f t="shared" si="2"/>
        <v>AABC</v>
      </c>
      <c r="S41" s="43" t="str">
        <f t="shared" si="6"/>
        <v>C</v>
      </c>
      <c r="T41" s="43" t="str">
        <f t="shared" si="7"/>
        <v>01</v>
      </c>
      <c r="U41" s="43" t="b">
        <f t="shared" si="3"/>
        <v>1</v>
      </c>
      <c r="V41" s="43">
        <f t="shared" si="4"/>
        <v>10</v>
      </c>
      <c r="W41" s="35" t="s">
        <v>2347</v>
      </c>
      <c r="X41" s="196" t="s">
        <v>2353</v>
      </c>
    </row>
    <row r="42" spans="1:24" x14ac:dyDescent="0.25">
      <c r="A42" s="30">
        <f t="shared" si="8"/>
        <v>40</v>
      </c>
      <c r="B42" s="31">
        <v>4</v>
      </c>
      <c r="C42" s="32">
        <f t="shared" si="0"/>
        <v>9</v>
      </c>
      <c r="D42" s="30" t="s">
        <v>219</v>
      </c>
      <c r="E42" s="49" t="s">
        <v>1035</v>
      </c>
      <c r="F42" s="47" t="s">
        <v>266</v>
      </c>
      <c r="G42" s="47"/>
      <c r="H42" s="35" t="s">
        <v>255</v>
      </c>
      <c r="I42" s="36">
        <v>41670</v>
      </c>
      <c r="J42" s="37">
        <v>17453</v>
      </c>
      <c r="K42" s="37">
        <v>1745</v>
      </c>
      <c r="L42" s="38">
        <v>1745</v>
      </c>
      <c r="M42" s="36">
        <f t="shared" si="1"/>
        <v>41670</v>
      </c>
      <c r="N42" s="39">
        <f t="shared" si="5"/>
        <v>10</v>
      </c>
      <c r="O42" s="40"/>
      <c r="P42" s="41"/>
      <c r="Q42" s="42" t="s">
        <v>2344</v>
      </c>
      <c r="R42" s="43" t="str">
        <f t="shared" si="2"/>
        <v>AAAC</v>
      </c>
      <c r="S42" s="43" t="str">
        <f t="shared" si="6"/>
        <v>C</v>
      </c>
      <c r="T42" s="43" t="str">
        <f t="shared" si="7"/>
        <v>01</v>
      </c>
      <c r="U42" s="43" t="b">
        <f t="shared" si="3"/>
        <v>1</v>
      </c>
      <c r="V42" s="43">
        <f t="shared" si="4"/>
        <v>10</v>
      </c>
      <c r="W42" s="35" t="s">
        <v>2347</v>
      </c>
      <c r="X42" s="196" t="s">
        <v>2353</v>
      </c>
    </row>
    <row r="43" spans="1:24" x14ac:dyDescent="0.25">
      <c r="A43" s="30">
        <f t="shared" si="8"/>
        <v>41</v>
      </c>
      <c r="B43" s="31">
        <v>4</v>
      </c>
      <c r="C43" s="32">
        <f t="shared" si="0"/>
        <v>10</v>
      </c>
      <c r="D43" s="30" t="s">
        <v>219</v>
      </c>
      <c r="E43" s="49" t="s">
        <v>805</v>
      </c>
      <c r="F43" s="47" t="s">
        <v>267</v>
      </c>
      <c r="G43" s="47"/>
      <c r="H43" s="35" t="s">
        <v>255</v>
      </c>
      <c r="I43" s="36">
        <v>41670</v>
      </c>
      <c r="J43" s="37">
        <v>28271</v>
      </c>
      <c r="K43" s="37">
        <v>2827</v>
      </c>
      <c r="L43" s="38">
        <v>2827</v>
      </c>
      <c r="M43" s="36">
        <f t="shared" si="1"/>
        <v>41670</v>
      </c>
      <c r="N43" s="39">
        <f t="shared" si="5"/>
        <v>10</v>
      </c>
      <c r="O43" s="40"/>
      <c r="P43" s="41"/>
      <c r="Q43" s="42" t="s">
        <v>2344</v>
      </c>
      <c r="R43" s="43" t="str">
        <f t="shared" si="2"/>
        <v>AABC</v>
      </c>
      <c r="S43" s="43" t="str">
        <f t="shared" si="6"/>
        <v>C</v>
      </c>
      <c r="T43" s="43" t="str">
        <f t="shared" si="7"/>
        <v>01</v>
      </c>
      <c r="U43" s="43" t="b">
        <f t="shared" si="3"/>
        <v>1</v>
      </c>
      <c r="V43" s="43">
        <f t="shared" si="4"/>
        <v>10</v>
      </c>
      <c r="W43" s="35" t="s">
        <v>2347</v>
      </c>
      <c r="X43" s="196" t="s">
        <v>2353</v>
      </c>
    </row>
    <row r="44" spans="1:24" x14ac:dyDescent="0.25">
      <c r="A44" s="30">
        <f t="shared" si="8"/>
        <v>42</v>
      </c>
      <c r="B44" s="31">
        <v>4</v>
      </c>
      <c r="C44" s="32">
        <f t="shared" si="0"/>
        <v>11</v>
      </c>
      <c r="D44" s="30" t="s">
        <v>219</v>
      </c>
      <c r="E44" s="49" t="s">
        <v>806</v>
      </c>
      <c r="F44" s="47" t="s">
        <v>268</v>
      </c>
      <c r="G44" s="47"/>
      <c r="H44" s="35" t="s">
        <v>255</v>
      </c>
      <c r="I44" s="36">
        <v>41670</v>
      </c>
      <c r="J44" s="37">
        <v>1939</v>
      </c>
      <c r="K44" s="37">
        <v>194</v>
      </c>
      <c r="L44" s="38">
        <v>194</v>
      </c>
      <c r="M44" s="36">
        <f t="shared" si="1"/>
        <v>41670</v>
      </c>
      <c r="N44" s="39">
        <f t="shared" si="5"/>
        <v>10.01</v>
      </c>
      <c r="O44" s="40"/>
      <c r="P44" s="41"/>
      <c r="Q44" s="42" t="s">
        <v>2344</v>
      </c>
      <c r="R44" s="43" t="str">
        <f t="shared" si="2"/>
        <v>AAFC</v>
      </c>
      <c r="S44" s="43" t="str">
        <f t="shared" si="6"/>
        <v>C</v>
      </c>
      <c r="T44" s="43" t="str">
        <f t="shared" si="7"/>
        <v>01</v>
      </c>
      <c r="U44" s="43" t="b">
        <f t="shared" si="3"/>
        <v>1</v>
      </c>
      <c r="V44" s="43">
        <f t="shared" si="4"/>
        <v>10</v>
      </c>
      <c r="W44" s="35" t="s">
        <v>2347</v>
      </c>
      <c r="X44" s="196" t="s">
        <v>2353</v>
      </c>
    </row>
    <row r="45" spans="1:24" x14ac:dyDescent="0.25">
      <c r="A45" s="30">
        <f t="shared" si="8"/>
        <v>43</v>
      </c>
      <c r="B45" s="31">
        <v>4</v>
      </c>
      <c r="C45" s="32">
        <f t="shared" si="0"/>
        <v>12</v>
      </c>
      <c r="D45" s="30" t="s">
        <v>219</v>
      </c>
      <c r="E45" s="49" t="s">
        <v>928</v>
      </c>
      <c r="F45" s="47" t="s">
        <v>269</v>
      </c>
      <c r="G45" s="47"/>
      <c r="H45" s="35" t="s">
        <v>255</v>
      </c>
      <c r="I45" s="36">
        <v>41670</v>
      </c>
      <c r="J45" s="37">
        <v>23360</v>
      </c>
      <c r="K45" s="37">
        <v>2336</v>
      </c>
      <c r="L45" s="38">
        <v>2336</v>
      </c>
      <c r="M45" s="36">
        <f t="shared" si="1"/>
        <v>41670</v>
      </c>
      <c r="N45" s="39">
        <f t="shared" si="5"/>
        <v>10</v>
      </c>
      <c r="O45" s="40"/>
      <c r="P45" s="41"/>
      <c r="Q45" s="42" t="s">
        <v>2344</v>
      </c>
      <c r="R45" s="43" t="str">
        <f t="shared" si="2"/>
        <v>AAFC</v>
      </c>
      <c r="S45" s="43" t="str">
        <f t="shared" si="6"/>
        <v>C</v>
      </c>
      <c r="T45" s="43" t="str">
        <f t="shared" si="7"/>
        <v>01</v>
      </c>
      <c r="U45" s="43" t="b">
        <f t="shared" si="3"/>
        <v>1</v>
      </c>
      <c r="V45" s="43">
        <f t="shared" si="4"/>
        <v>10</v>
      </c>
      <c r="W45" s="35" t="s">
        <v>2347</v>
      </c>
      <c r="X45" s="196" t="s">
        <v>2353</v>
      </c>
    </row>
    <row r="46" spans="1:24" x14ac:dyDescent="0.25">
      <c r="A46" s="30">
        <f t="shared" si="8"/>
        <v>44</v>
      </c>
      <c r="B46" s="31">
        <v>4</v>
      </c>
      <c r="C46" s="32">
        <f t="shared" si="0"/>
        <v>13</v>
      </c>
      <c r="D46" s="30" t="s">
        <v>219</v>
      </c>
      <c r="E46" s="49" t="s">
        <v>807</v>
      </c>
      <c r="F46" s="47" t="s">
        <v>270</v>
      </c>
      <c r="G46" s="47"/>
      <c r="H46" s="35" t="s">
        <v>255</v>
      </c>
      <c r="I46" s="36">
        <v>41670</v>
      </c>
      <c r="J46" s="37">
        <v>20799</v>
      </c>
      <c r="K46" s="37">
        <v>2080</v>
      </c>
      <c r="L46" s="38">
        <v>2080</v>
      </c>
      <c r="M46" s="36">
        <f t="shared" si="1"/>
        <v>41670</v>
      </c>
      <c r="N46" s="39">
        <f t="shared" si="5"/>
        <v>10</v>
      </c>
      <c r="O46" s="40"/>
      <c r="P46" s="41"/>
      <c r="Q46" s="42" t="s">
        <v>2344</v>
      </c>
      <c r="R46" s="43" t="str">
        <f t="shared" si="2"/>
        <v>AAFC</v>
      </c>
      <c r="S46" s="43" t="str">
        <f t="shared" si="6"/>
        <v>C</v>
      </c>
      <c r="T46" s="43" t="str">
        <f t="shared" si="7"/>
        <v>01</v>
      </c>
      <c r="U46" s="43" t="b">
        <f t="shared" si="3"/>
        <v>1</v>
      </c>
      <c r="V46" s="43">
        <f t="shared" si="4"/>
        <v>10</v>
      </c>
      <c r="W46" s="35" t="s">
        <v>2347</v>
      </c>
      <c r="X46" s="196" t="s">
        <v>2353</v>
      </c>
    </row>
    <row r="47" spans="1:24" x14ac:dyDescent="0.25">
      <c r="A47" s="30">
        <f t="shared" si="8"/>
        <v>45</v>
      </c>
      <c r="B47" s="31">
        <v>4</v>
      </c>
      <c r="C47" s="32">
        <f t="shared" si="0"/>
        <v>14</v>
      </c>
      <c r="D47" s="30" t="s">
        <v>219</v>
      </c>
      <c r="E47" s="50" t="s">
        <v>1036</v>
      </c>
      <c r="F47" s="31" t="s">
        <v>271</v>
      </c>
      <c r="G47" s="31"/>
      <c r="H47" s="35" t="s">
        <v>255</v>
      </c>
      <c r="I47" s="36">
        <v>41670</v>
      </c>
      <c r="J47" s="37">
        <v>30223</v>
      </c>
      <c r="K47" s="37">
        <v>3022</v>
      </c>
      <c r="L47" s="38">
        <v>3022</v>
      </c>
      <c r="M47" s="36">
        <f t="shared" si="1"/>
        <v>41670</v>
      </c>
      <c r="N47" s="39">
        <f t="shared" si="5"/>
        <v>10</v>
      </c>
      <c r="O47" s="40"/>
      <c r="P47" s="41"/>
      <c r="Q47" s="42" t="s">
        <v>2344</v>
      </c>
      <c r="R47" s="43" t="str">
        <f t="shared" si="2"/>
        <v>AABC</v>
      </c>
      <c r="S47" s="43" t="str">
        <f t="shared" si="6"/>
        <v>C</v>
      </c>
      <c r="T47" s="43" t="str">
        <f t="shared" si="7"/>
        <v>01</v>
      </c>
      <c r="U47" s="43" t="b">
        <f t="shared" si="3"/>
        <v>1</v>
      </c>
      <c r="V47" s="43">
        <f t="shared" si="4"/>
        <v>10</v>
      </c>
      <c r="W47" s="35" t="s">
        <v>2347</v>
      </c>
      <c r="X47" s="196" t="s">
        <v>2353</v>
      </c>
    </row>
    <row r="48" spans="1:24" x14ac:dyDescent="0.25">
      <c r="A48" s="30">
        <f t="shared" si="8"/>
        <v>46</v>
      </c>
      <c r="B48" s="31">
        <v>4</v>
      </c>
      <c r="C48" s="32">
        <f t="shared" si="0"/>
        <v>15</v>
      </c>
      <c r="D48" s="30" t="s">
        <v>219</v>
      </c>
      <c r="E48" s="50" t="s">
        <v>929</v>
      </c>
      <c r="F48" s="31" t="s">
        <v>272</v>
      </c>
      <c r="G48" s="31"/>
      <c r="H48" s="35" t="s">
        <v>255</v>
      </c>
      <c r="I48" s="36">
        <v>41670</v>
      </c>
      <c r="J48" s="37">
        <v>11509</v>
      </c>
      <c r="K48" s="37">
        <v>1151</v>
      </c>
      <c r="L48" s="38">
        <v>1151</v>
      </c>
      <c r="M48" s="36">
        <f t="shared" si="1"/>
        <v>41670</v>
      </c>
      <c r="N48" s="39">
        <f t="shared" si="5"/>
        <v>10</v>
      </c>
      <c r="O48" s="40"/>
      <c r="P48" s="41"/>
      <c r="Q48" s="42" t="s">
        <v>2344</v>
      </c>
      <c r="R48" s="43" t="str">
        <f t="shared" si="2"/>
        <v>AABC</v>
      </c>
      <c r="S48" s="43" t="str">
        <f t="shared" si="6"/>
        <v>C</v>
      </c>
      <c r="T48" s="43" t="str">
        <f t="shared" si="7"/>
        <v>01</v>
      </c>
      <c r="U48" s="43" t="b">
        <f t="shared" si="3"/>
        <v>1</v>
      </c>
      <c r="V48" s="43">
        <f t="shared" si="4"/>
        <v>10</v>
      </c>
      <c r="W48" s="35" t="s">
        <v>2347</v>
      </c>
      <c r="X48" s="196" t="s">
        <v>2353</v>
      </c>
    </row>
    <row r="49" spans="1:24" x14ac:dyDescent="0.25">
      <c r="A49" s="30">
        <f t="shared" si="8"/>
        <v>47</v>
      </c>
      <c r="B49" s="31">
        <v>4</v>
      </c>
      <c r="C49" s="32">
        <f t="shared" si="0"/>
        <v>16</v>
      </c>
      <c r="D49" s="30" t="s">
        <v>219</v>
      </c>
      <c r="E49" s="50" t="s">
        <v>808</v>
      </c>
      <c r="F49" s="31" t="s">
        <v>273</v>
      </c>
      <c r="G49" s="31"/>
      <c r="H49" s="35" t="s">
        <v>255</v>
      </c>
      <c r="I49" s="36">
        <v>41670</v>
      </c>
      <c r="J49" s="37">
        <v>33687</v>
      </c>
      <c r="K49" s="37">
        <v>3369</v>
      </c>
      <c r="L49" s="38">
        <v>3369</v>
      </c>
      <c r="M49" s="36">
        <f t="shared" si="1"/>
        <v>41670</v>
      </c>
      <c r="N49" s="39">
        <f t="shared" si="5"/>
        <v>10</v>
      </c>
      <c r="O49" s="40"/>
      <c r="P49" s="41"/>
      <c r="Q49" s="42" t="s">
        <v>2344</v>
      </c>
      <c r="R49" s="43" t="str">
        <f t="shared" si="2"/>
        <v>AAFC</v>
      </c>
      <c r="S49" s="43" t="str">
        <f t="shared" si="6"/>
        <v>C</v>
      </c>
      <c r="T49" s="43" t="str">
        <f t="shared" si="7"/>
        <v>01</v>
      </c>
      <c r="U49" s="43" t="b">
        <f t="shared" si="3"/>
        <v>1</v>
      </c>
      <c r="V49" s="43">
        <f t="shared" si="4"/>
        <v>10</v>
      </c>
      <c r="W49" s="35" t="s">
        <v>2347</v>
      </c>
      <c r="X49" s="196" t="s">
        <v>2353</v>
      </c>
    </row>
    <row r="50" spans="1:24" x14ac:dyDescent="0.25">
      <c r="A50" s="30">
        <f t="shared" si="8"/>
        <v>48</v>
      </c>
      <c r="B50" s="31">
        <v>4</v>
      </c>
      <c r="C50" s="32">
        <f t="shared" si="0"/>
        <v>17</v>
      </c>
      <c r="D50" s="30" t="s">
        <v>219</v>
      </c>
      <c r="E50" s="50" t="s">
        <v>274</v>
      </c>
      <c r="F50" s="31" t="s">
        <v>275</v>
      </c>
      <c r="G50" s="31"/>
      <c r="H50" s="35" t="s">
        <v>255</v>
      </c>
      <c r="I50" s="36">
        <v>41670</v>
      </c>
      <c r="J50" s="37">
        <v>3765</v>
      </c>
      <c r="K50" s="37">
        <v>377</v>
      </c>
      <c r="L50" s="38">
        <v>377</v>
      </c>
      <c r="M50" s="36">
        <f t="shared" si="1"/>
        <v>41670</v>
      </c>
      <c r="N50" s="39">
        <f t="shared" si="5"/>
        <v>10.01</v>
      </c>
      <c r="O50" s="40"/>
      <c r="P50" s="41"/>
      <c r="Q50" s="42" t="s">
        <v>2344</v>
      </c>
      <c r="R50" s="43" t="str">
        <f t="shared" si="2"/>
        <v>AAFC</v>
      </c>
      <c r="S50" s="43" t="str">
        <f t="shared" si="6"/>
        <v>C</v>
      </c>
      <c r="T50" s="43" t="str">
        <f t="shared" si="7"/>
        <v>01</v>
      </c>
      <c r="U50" s="43" t="b">
        <f t="shared" si="3"/>
        <v>1</v>
      </c>
      <c r="V50" s="43">
        <f t="shared" si="4"/>
        <v>10</v>
      </c>
      <c r="W50" s="35" t="s">
        <v>2347</v>
      </c>
      <c r="X50" s="196" t="s">
        <v>2353</v>
      </c>
    </row>
    <row r="51" spans="1:24" x14ac:dyDescent="0.25">
      <c r="A51" s="30">
        <f t="shared" si="8"/>
        <v>49</v>
      </c>
      <c r="B51" s="31">
        <v>4</v>
      </c>
      <c r="C51" s="32">
        <f t="shared" si="0"/>
        <v>18</v>
      </c>
      <c r="D51" s="30" t="s">
        <v>219</v>
      </c>
      <c r="E51" s="50" t="s">
        <v>809</v>
      </c>
      <c r="F51" s="31" t="s">
        <v>276</v>
      </c>
      <c r="G51" s="31"/>
      <c r="H51" s="35" t="s">
        <v>255</v>
      </c>
      <c r="I51" s="36">
        <v>41670</v>
      </c>
      <c r="J51" s="37">
        <v>15972</v>
      </c>
      <c r="K51" s="37">
        <v>1597</v>
      </c>
      <c r="L51" s="38">
        <v>1597</v>
      </c>
      <c r="M51" s="36">
        <f t="shared" si="1"/>
        <v>41670</v>
      </c>
      <c r="N51" s="39">
        <f t="shared" si="5"/>
        <v>10</v>
      </c>
      <c r="O51" s="40"/>
      <c r="P51" s="41"/>
      <c r="Q51" s="42" t="s">
        <v>2344</v>
      </c>
      <c r="R51" s="43" t="str">
        <f t="shared" si="2"/>
        <v>AAAC</v>
      </c>
      <c r="S51" s="43" t="str">
        <f t="shared" si="6"/>
        <v>C</v>
      </c>
      <c r="T51" s="43" t="str">
        <f t="shared" si="7"/>
        <v>01</v>
      </c>
      <c r="U51" s="43" t="b">
        <f t="shared" si="3"/>
        <v>1</v>
      </c>
      <c r="V51" s="43">
        <f t="shared" si="4"/>
        <v>10</v>
      </c>
      <c r="W51" s="35" t="s">
        <v>2347</v>
      </c>
      <c r="X51" s="196" t="s">
        <v>2353</v>
      </c>
    </row>
    <row r="52" spans="1:24" x14ac:dyDescent="0.25">
      <c r="A52" s="30">
        <f t="shared" si="8"/>
        <v>50</v>
      </c>
      <c r="B52" s="31">
        <v>4</v>
      </c>
      <c r="C52" s="32">
        <f t="shared" si="0"/>
        <v>19</v>
      </c>
      <c r="D52" s="30" t="s">
        <v>219</v>
      </c>
      <c r="E52" s="50" t="s">
        <v>810</v>
      </c>
      <c r="F52" s="31" t="s">
        <v>277</v>
      </c>
      <c r="G52" s="31"/>
      <c r="H52" s="35" t="s">
        <v>255</v>
      </c>
      <c r="I52" s="36">
        <v>41670</v>
      </c>
      <c r="J52" s="37">
        <v>18273</v>
      </c>
      <c r="K52" s="37">
        <v>1827</v>
      </c>
      <c r="L52" s="38">
        <v>1827</v>
      </c>
      <c r="M52" s="36">
        <f t="shared" si="1"/>
        <v>41670</v>
      </c>
      <c r="N52" s="39">
        <f t="shared" si="5"/>
        <v>10</v>
      </c>
      <c r="O52" s="40"/>
      <c r="P52" s="41"/>
      <c r="Q52" s="42" t="s">
        <v>2344</v>
      </c>
      <c r="R52" s="43" t="str">
        <f t="shared" si="2"/>
        <v>AACC</v>
      </c>
      <c r="S52" s="43" t="str">
        <f t="shared" si="6"/>
        <v>C</v>
      </c>
      <c r="T52" s="43" t="str">
        <f t="shared" si="7"/>
        <v>01</v>
      </c>
      <c r="U52" s="43" t="b">
        <f t="shared" si="3"/>
        <v>1</v>
      </c>
      <c r="V52" s="43">
        <f t="shared" si="4"/>
        <v>10</v>
      </c>
      <c r="W52" s="35" t="s">
        <v>2347</v>
      </c>
      <c r="X52" s="196" t="s">
        <v>2353</v>
      </c>
    </row>
    <row r="53" spans="1:24" x14ac:dyDescent="0.25">
      <c r="A53" s="30">
        <f t="shared" si="8"/>
        <v>51</v>
      </c>
      <c r="B53" s="31">
        <v>4</v>
      </c>
      <c r="C53" s="32">
        <f t="shared" si="0"/>
        <v>20</v>
      </c>
      <c r="D53" s="30" t="s">
        <v>219</v>
      </c>
      <c r="E53" s="50" t="s">
        <v>930</v>
      </c>
      <c r="F53" s="31" t="s">
        <v>278</v>
      </c>
      <c r="G53" s="31"/>
      <c r="H53" s="35" t="s">
        <v>255</v>
      </c>
      <c r="I53" s="36">
        <v>41670</v>
      </c>
      <c r="J53" s="37">
        <v>9801</v>
      </c>
      <c r="K53" s="37">
        <v>980</v>
      </c>
      <c r="L53" s="38">
        <v>980</v>
      </c>
      <c r="M53" s="36">
        <f t="shared" si="1"/>
        <v>41670</v>
      </c>
      <c r="N53" s="39">
        <f t="shared" si="5"/>
        <v>10</v>
      </c>
      <c r="O53" s="40"/>
      <c r="P53" s="41"/>
      <c r="Q53" s="42" t="s">
        <v>2344</v>
      </c>
      <c r="R53" s="43" t="str">
        <f t="shared" si="2"/>
        <v>AAAC</v>
      </c>
      <c r="S53" s="43" t="str">
        <f t="shared" si="6"/>
        <v>C</v>
      </c>
      <c r="T53" s="43" t="str">
        <f t="shared" si="7"/>
        <v>01</v>
      </c>
      <c r="U53" s="43" t="b">
        <f t="shared" si="3"/>
        <v>1</v>
      </c>
      <c r="V53" s="43">
        <f t="shared" si="4"/>
        <v>10</v>
      </c>
      <c r="W53" s="35" t="s">
        <v>2347</v>
      </c>
      <c r="X53" s="196" t="s">
        <v>2353</v>
      </c>
    </row>
    <row r="54" spans="1:24" x14ac:dyDescent="0.25">
      <c r="A54" s="30">
        <f t="shared" si="8"/>
        <v>52</v>
      </c>
      <c r="B54" s="31">
        <v>4</v>
      </c>
      <c r="C54" s="32">
        <f t="shared" si="0"/>
        <v>21</v>
      </c>
      <c r="D54" s="30" t="s">
        <v>219</v>
      </c>
      <c r="E54" s="50" t="s">
        <v>1037</v>
      </c>
      <c r="F54" s="31" t="s">
        <v>279</v>
      </c>
      <c r="G54" s="31"/>
      <c r="H54" s="35" t="s">
        <v>255</v>
      </c>
      <c r="I54" s="36">
        <v>41670</v>
      </c>
      <c r="J54" s="37">
        <v>21252</v>
      </c>
      <c r="K54" s="37">
        <v>2125</v>
      </c>
      <c r="L54" s="38">
        <v>2125</v>
      </c>
      <c r="M54" s="36">
        <f t="shared" si="1"/>
        <v>41670</v>
      </c>
      <c r="N54" s="39">
        <f t="shared" si="5"/>
        <v>10</v>
      </c>
      <c r="O54" s="40"/>
      <c r="P54" s="41"/>
      <c r="Q54" s="42" t="s">
        <v>2344</v>
      </c>
      <c r="R54" s="43" t="str">
        <f t="shared" si="2"/>
        <v>AAAC</v>
      </c>
      <c r="S54" s="43" t="str">
        <f t="shared" si="6"/>
        <v>C</v>
      </c>
      <c r="T54" s="43" t="str">
        <f t="shared" si="7"/>
        <v>01</v>
      </c>
      <c r="U54" s="43" t="b">
        <f t="shared" si="3"/>
        <v>1</v>
      </c>
      <c r="V54" s="43">
        <f t="shared" si="4"/>
        <v>10</v>
      </c>
      <c r="W54" s="35" t="s">
        <v>2347</v>
      </c>
      <c r="X54" s="196" t="s">
        <v>2353</v>
      </c>
    </row>
    <row r="55" spans="1:24" x14ac:dyDescent="0.25">
      <c r="A55" s="30">
        <f t="shared" si="8"/>
        <v>53</v>
      </c>
      <c r="B55" s="31">
        <v>4</v>
      </c>
      <c r="C55" s="32">
        <f t="shared" si="0"/>
        <v>22</v>
      </c>
      <c r="D55" s="30" t="s">
        <v>219</v>
      </c>
      <c r="E55" s="50" t="s">
        <v>1038</v>
      </c>
      <c r="F55" s="31" t="s">
        <v>280</v>
      </c>
      <c r="G55" s="31"/>
      <c r="H55" s="35" t="s">
        <v>255</v>
      </c>
      <c r="I55" s="36">
        <v>41670</v>
      </c>
      <c r="J55" s="37">
        <v>7295</v>
      </c>
      <c r="K55" s="37">
        <v>729</v>
      </c>
      <c r="L55" s="38">
        <v>729</v>
      </c>
      <c r="M55" s="36">
        <f t="shared" si="1"/>
        <v>41670</v>
      </c>
      <c r="N55" s="39">
        <f t="shared" si="5"/>
        <v>9.99</v>
      </c>
      <c r="O55" s="40"/>
      <c r="P55" s="41"/>
      <c r="Q55" s="42" t="s">
        <v>2344</v>
      </c>
      <c r="R55" s="43" t="str">
        <f t="shared" si="2"/>
        <v>AAAC</v>
      </c>
      <c r="S55" s="43" t="str">
        <f t="shared" si="6"/>
        <v>C</v>
      </c>
      <c r="T55" s="43" t="str">
        <f t="shared" si="7"/>
        <v>01</v>
      </c>
      <c r="U55" s="43" t="b">
        <f t="shared" si="3"/>
        <v>1</v>
      </c>
      <c r="V55" s="43">
        <f t="shared" si="4"/>
        <v>10</v>
      </c>
      <c r="W55" s="35" t="s">
        <v>2347</v>
      </c>
      <c r="X55" s="196" t="s">
        <v>2353</v>
      </c>
    </row>
    <row r="56" spans="1:24" x14ac:dyDescent="0.25">
      <c r="A56" s="30">
        <f t="shared" si="8"/>
        <v>54</v>
      </c>
      <c r="B56" s="31">
        <v>4</v>
      </c>
      <c r="C56" s="32">
        <f t="shared" si="0"/>
        <v>23</v>
      </c>
      <c r="D56" s="30" t="s">
        <v>219</v>
      </c>
      <c r="E56" s="50" t="s">
        <v>811</v>
      </c>
      <c r="F56" s="31" t="s">
        <v>281</v>
      </c>
      <c r="G56" s="31"/>
      <c r="H56" s="35" t="s">
        <v>255</v>
      </c>
      <c r="I56" s="36">
        <v>41670</v>
      </c>
      <c r="J56" s="37">
        <v>21753</v>
      </c>
      <c r="K56" s="37">
        <v>2175</v>
      </c>
      <c r="L56" s="38">
        <v>2175</v>
      </c>
      <c r="M56" s="36">
        <f t="shared" si="1"/>
        <v>41670</v>
      </c>
      <c r="N56" s="39">
        <f t="shared" si="5"/>
        <v>10</v>
      </c>
      <c r="O56" s="40"/>
      <c r="P56" s="41"/>
      <c r="Q56" s="42" t="s">
        <v>2344</v>
      </c>
      <c r="R56" s="43" t="str">
        <f t="shared" si="2"/>
        <v>AAAC</v>
      </c>
      <c r="S56" s="43" t="str">
        <f t="shared" si="6"/>
        <v>C</v>
      </c>
      <c r="T56" s="43" t="str">
        <f t="shared" si="7"/>
        <v>01</v>
      </c>
      <c r="U56" s="43" t="b">
        <f t="shared" si="3"/>
        <v>1</v>
      </c>
      <c r="V56" s="43">
        <f t="shared" si="4"/>
        <v>10</v>
      </c>
      <c r="W56" s="35" t="s">
        <v>2347</v>
      </c>
      <c r="X56" s="196" t="s">
        <v>2353</v>
      </c>
    </row>
    <row r="57" spans="1:24" x14ac:dyDescent="0.25">
      <c r="A57" s="30">
        <f t="shared" si="8"/>
        <v>55</v>
      </c>
      <c r="B57" s="31">
        <v>4</v>
      </c>
      <c r="C57" s="32">
        <f t="shared" si="0"/>
        <v>24</v>
      </c>
      <c r="D57" s="30" t="s">
        <v>219</v>
      </c>
      <c r="E57" s="50" t="s">
        <v>931</v>
      </c>
      <c r="F57" s="31" t="s">
        <v>282</v>
      </c>
      <c r="G57" s="31"/>
      <c r="H57" s="35" t="s">
        <v>255</v>
      </c>
      <c r="I57" s="36">
        <v>41670</v>
      </c>
      <c r="J57" s="37">
        <v>11346</v>
      </c>
      <c r="K57" s="37">
        <v>1135</v>
      </c>
      <c r="L57" s="38">
        <v>1135</v>
      </c>
      <c r="M57" s="36">
        <f t="shared" si="1"/>
        <v>41670</v>
      </c>
      <c r="N57" s="39">
        <f t="shared" si="5"/>
        <v>10</v>
      </c>
      <c r="O57" s="40"/>
      <c r="P57" s="41"/>
      <c r="Q57" s="42" t="s">
        <v>2344</v>
      </c>
      <c r="R57" s="43" t="str">
        <f t="shared" si="2"/>
        <v>AAAC</v>
      </c>
      <c r="S57" s="43" t="str">
        <f t="shared" si="6"/>
        <v>C</v>
      </c>
      <c r="T57" s="43" t="str">
        <f t="shared" si="7"/>
        <v>01</v>
      </c>
      <c r="U57" s="43" t="b">
        <f t="shared" si="3"/>
        <v>1</v>
      </c>
      <c r="V57" s="43">
        <f t="shared" si="4"/>
        <v>10</v>
      </c>
      <c r="W57" s="35" t="s">
        <v>2347</v>
      </c>
      <c r="X57" s="196" t="s">
        <v>2353</v>
      </c>
    </row>
    <row r="58" spans="1:24" x14ac:dyDescent="0.25">
      <c r="A58" s="30">
        <f t="shared" si="8"/>
        <v>56</v>
      </c>
      <c r="B58" s="31">
        <v>4</v>
      </c>
      <c r="C58" s="32">
        <f t="shared" si="0"/>
        <v>25</v>
      </c>
      <c r="D58" s="30" t="s">
        <v>219</v>
      </c>
      <c r="E58" s="50" t="s">
        <v>932</v>
      </c>
      <c r="F58" s="31" t="s">
        <v>283</v>
      </c>
      <c r="G58" s="31"/>
      <c r="H58" s="35" t="s">
        <v>255</v>
      </c>
      <c r="I58" s="36">
        <v>41670</v>
      </c>
      <c r="J58" s="37">
        <v>28989</v>
      </c>
      <c r="K58" s="37">
        <v>2899</v>
      </c>
      <c r="L58" s="38">
        <v>2899</v>
      </c>
      <c r="M58" s="36">
        <f t="shared" si="1"/>
        <v>41670</v>
      </c>
      <c r="N58" s="39">
        <f t="shared" si="5"/>
        <v>10</v>
      </c>
      <c r="O58" s="40"/>
      <c r="P58" s="41"/>
      <c r="Q58" s="42" t="s">
        <v>2344</v>
      </c>
      <c r="R58" s="43" t="str">
        <f t="shared" si="2"/>
        <v>AADC</v>
      </c>
      <c r="S58" s="43" t="str">
        <f t="shared" si="6"/>
        <v>C</v>
      </c>
      <c r="T58" s="43" t="str">
        <f t="shared" si="7"/>
        <v>01</v>
      </c>
      <c r="U58" s="43" t="b">
        <f t="shared" si="3"/>
        <v>1</v>
      </c>
      <c r="V58" s="43">
        <f t="shared" si="4"/>
        <v>10</v>
      </c>
      <c r="W58" s="35" t="s">
        <v>2347</v>
      </c>
      <c r="X58" s="196" t="s">
        <v>2353</v>
      </c>
    </row>
    <row r="59" spans="1:24" x14ac:dyDescent="0.25">
      <c r="A59" s="30">
        <f t="shared" si="8"/>
        <v>57</v>
      </c>
      <c r="B59" s="31">
        <v>4</v>
      </c>
      <c r="C59" s="32">
        <f t="shared" si="0"/>
        <v>26</v>
      </c>
      <c r="D59" s="30" t="s">
        <v>219</v>
      </c>
      <c r="E59" s="50" t="s">
        <v>933</v>
      </c>
      <c r="F59" s="31" t="s">
        <v>284</v>
      </c>
      <c r="G59" s="31"/>
      <c r="H59" s="35" t="s">
        <v>255</v>
      </c>
      <c r="I59" s="36">
        <v>41670</v>
      </c>
      <c r="J59" s="37">
        <v>9673</v>
      </c>
      <c r="K59" s="37">
        <v>967</v>
      </c>
      <c r="L59" s="38">
        <v>967</v>
      </c>
      <c r="M59" s="36">
        <f t="shared" si="1"/>
        <v>41670</v>
      </c>
      <c r="N59" s="39">
        <f t="shared" si="5"/>
        <v>10</v>
      </c>
      <c r="O59" s="40"/>
      <c r="P59" s="41"/>
      <c r="Q59" s="42" t="s">
        <v>2344</v>
      </c>
      <c r="R59" s="43" t="str">
        <f t="shared" si="2"/>
        <v>AABC</v>
      </c>
      <c r="S59" s="43" t="str">
        <f t="shared" si="6"/>
        <v>C</v>
      </c>
      <c r="T59" s="43" t="str">
        <f t="shared" si="7"/>
        <v>01</v>
      </c>
      <c r="U59" s="43" t="b">
        <f t="shared" si="3"/>
        <v>1</v>
      </c>
      <c r="V59" s="43">
        <f t="shared" si="4"/>
        <v>10</v>
      </c>
      <c r="W59" s="35" t="s">
        <v>2347</v>
      </c>
      <c r="X59" s="196" t="s">
        <v>2353</v>
      </c>
    </row>
    <row r="60" spans="1:24" x14ac:dyDescent="0.25">
      <c r="A60" s="30">
        <f t="shared" si="8"/>
        <v>58</v>
      </c>
      <c r="B60" s="31">
        <v>4</v>
      </c>
      <c r="C60" s="32">
        <f t="shared" si="0"/>
        <v>27</v>
      </c>
      <c r="D60" s="30" t="s">
        <v>219</v>
      </c>
      <c r="E60" s="50" t="s">
        <v>934</v>
      </c>
      <c r="F60" s="31" t="s">
        <v>285</v>
      </c>
      <c r="G60" s="31"/>
      <c r="H60" s="35" t="s">
        <v>255</v>
      </c>
      <c r="I60" s="36">
        <v>41670</v>
      </c>
      <c r="J60" s="37">
        <v>3553</v>
      </c>
      <c r="K60" s="37">
        <v>355</v>
      </c>
      <c r="L60" s="38">
        <v>355</v>
      </c>
      <c r="M60" s="36">
        <f t="shared" si="1"/>
        <v>41670</v>
      </c>
      <c r="N60" s="39">
        <f t="shared" si="5"/>
        <v>9.99</v>
      </c>
      <c r="O60" s="40"/>
      <c r="P60" s="41"/>
      <c r="Q60" s="42" t="s">
        <v>2344</v>
      </c>
      <c r="R60" s="43" t="str">
        <f t="shared" si="2"/>
        <v>AABC</v>
      </c>
      <c r="S60" s="43" t="str">
        <f t="shared" si="6"/>
        <v>C</v>
      </c>
      <c r="T60" s="43" t="str">
        <f t="shared" si="7"/>
        <v>01</v>
      </c>
      <c r="U60" s="43" t="b">
        <f t="shared" si="3"/>
        <v>1</v>
      </c>
      <c r="V60" s="43">
        <f t="shared" si="4"/>
        <v>10</v>
      </c>
      <c r="W60" s="35" t="s">
        <v>2347</v>
      </c>
      <c r="X60" s="196" t="s">
        <v>2353</v>
      </c>
    </row>
    <row r="61" spans="1:24" x14ac:dyDescent="0.25">
      <c r="A61" s="30">
        <f t="shared" si="8"/>
        <v>59</v>
      </c>
      <c r="B61" s="31">
        <v>4</v>
      </c>
      <c r="C61" s="32">
        <f t="shared" si="0"/>
        <v>28</v>
      </c>
      <c r="D61" s="30" t="s">
        <v>219</v>
      </c>
      <c r="E61" s="50" t="s">
        <v>812</v>
      </c>
      <c r="F61" s="31" t="s">
        <v>286</v>
      </c>
      <c r="G61" s="31"/>
      <c r="H61" s="35" t="s">
        <v>255</v>
      </c>
      <c r="I61" s="36">
        <v>41670</v>
      </c>
      <c r="J61" s="37">
        <v>11559</v>
      </c>
      <c r="K61" s="37">
        <v>1156</v>
      </c>
      <c r="L61" s="38">
        <v>1156</v>
      </c>
      <c r="M61" s="36">
        <f t="shared" si="1"/>
        <v>41670</v>
      </c>
      <c r="N61" s="39">
        <f t="shared" si="5"/>
        <v>10</v>
      </c>
      <c r="O61" s="40"/>
      <c r="P61" s="41"/>
      <c r="Q61" s="42" t="s">
        <v>2344</v>
      </c>
      <c r="R61" s="43" t="str">
        <f t="shared" si="2"/>
        <v>AABC</v>
      </c>
      <c r="S61" s="43" t="str">
        <f t="shared" si="6"/>
        <v>C</v>
      </c>
      <c r="T61" s="43" t="str">
        <f t="shared" si="7"/>
        <v>01</v>
      </c>
      <c r="U61" s="43" t="b">
        <f t="shared" si="3"/>
        <v>1</v>
      </c>
      <c r="V61" s="43">
        <f t="shared" si="4"/>
        <v>10</v>
      </c>
      <c r="W61" s="35" t="s">
        <v>2347</v>
      </c>
      <c r="X61" s="196" t="s">
        <v>2353</v>
      </c>
    </row>
    <row r="62" spans="1:24" x14ac:dyDescent="0.25">
      <c r="A62" s="30">
        <f t="shared" si="8"/>
        <v>60</v>
      </c>
      <c r="B62" s="31">
        <v>4</v>
      </c>
      <c r="C62" s="32">
        <f t="shared" si="0"/>
        <v>29</v>
      </c>
      <c r="D62" s="30" t="s">
        <v>219</v>
      </c>
      <c r="E62" s="50" t="s">
        <v>813</v>
      </c>
      <c r="F62" s="31" t="s">
        <v>287</v>
      </c>
      <c r="G62" s="31"/>
      <c r="H62" s="35" t="s">
        <v>255</v>
      </c>
      <c r="I62" s="36">
        <v>41670</v>
      </c>
      <c r="J62" s="37">
        <v>18916</v>
      </c>
      <c r="K62" s="37">
        <v>1892</v>
      </c>
      <c r="L62" s="38">
        <v>1892</v>
      </c>
      <c r="M62" s="36">
        <f t="shared" si="1"/>
        <v>41670</v>
      </c>
      <c r="N62" s="39">
        <f t="shared" si="5"/>
        <v>10</v>
      </c>
      <c r="O62" s="40"/>
      <c r="P62" s="41"/>
      <c r="Q62" s="42" t="s">
        <v>2344</v>
      </c>
      <c r="R62" s="43" t="str">
        <f t="shared" si="2"/>
        <v>AAGC</v>
      </c>
      <c r="S62" s="43" t="str">
        <f t="shared" si="6"/>
        <v>C</v>
      </c>
      <c r="T62" s="43" t="str">
        <f t="shared" si="7"/>
        <v>01</v>
      </c>
      <c r="U62" s="43" t="b">
        <f t="shared" si="3"/>
        <v>1</v>
      </c>
      <c r="V62" s="43">
        <f t="shared" si="4"/>
        <v>10</v>
      </c>
      <c r="W62" s="35" t="s">
        <v>2347</v>
      </c>
      <c r="X62" s="196" t="s">
        <v>2353</v>
      </c>
    </row>
    <row r="63" spans="1:24" x14ac:dyDescent="0.25">
      <c r="A63" s="30">
        <f t="shared" si="8"/>
        <v>61</v>
      </c>
      <c r="B63" s="31">
        <v>4</v>
      </c>
      <c r="C63" s="32">
        <f t="shared" si="0"/>
        <v>30</v>
      </c>
      <c r="D63" s="30" t="s">
        <v>219</v>
      </c>
      <c r="E63" s="50" t="s">
        <v>1039</v>
      </c>
      <c r="F63" s="31" t="s">
        <v>288</v>
      </c>
      <c r="G63" s="31"/>
      <c r="H63" s="35" t="s">
        <v>255</v>
      </c>
      <c r="I63" s="36">
        <v>41670</v>
      </c>
      <c r="J63" s="37">
        <v>7559</v>
      </c>
      <c r="K63" s="37">
        <v>756</v>
      </c>
      <c r="L63" s="38">
        <v>756</v>
      </c>
      <c r="M63" s="36">
        <f t="shared" si="1"/>
        <v>41670</v>
      </c>
      <c r="N63" s="39">
        <f t="shared" si="5"/>
        <v>10</v>
      </c>
      <c r="O63" s="40"/>
      <c r="P63" s="41"/>
      <c r="Q63" s="42" t="s">
        <v>2344</v>
      </c>
      <c r="R63" s="43" t="str">
        <f t="shared" si="2"/>
        <v>AAGC</v>
      </c>
      <c r="S63" s="43" t="str">
        <f t="shared" si="6"/>
        <v>C</v>
      </c>
      <c r="T63" s="43" t="str">
        <f t="shared" si="7"/>
        <v>01</v>
      </c>
      <c r="U63" s="43" t="b">
        <f t="shared" si="3"/>
        <v>1</v>
      </c>
      <c r="V63" s="43">
        <f t="shared" si="4"/>
        <v>10</v>
      </c>
      <c r="W63" s="35" t="s">
        <v>2347</v>
      </c>
      <c r="X63" s="196" t="s">
        <v>2353</v>
      </c>
    </row>
    <row r="64" spans="1:24" x14ac:dyDescent="0.25">
      <c r="A64" s="30">
        <f t="shared" si="8"/>
        <v>62</v>
      </c>
      <c r="B64" s="31">
        <v>4</v>
      </c>
      <c r="C64" s="32">
        <f t="shared" si="0"/>
        <v>31</v>
      </c>
      <c r="D64" s="30" t="s">
        <v>219</v>
      </c>
      <c r="E64" s="50" t="s">
        <v>935</v>
      </c>
      <c r="F64" s="31" t="s">
        <v>289</v>
      </c>
      <c r="G64" s="31"/>
      <c r="H64" s="35" t="s">
        <v>255</v>
      </c>
      <c r="I64" s="36">
        <v>41670</v>
      </c>
      <c r="J64" s="37">
        <v>12404</v>
      </c>
      <c r="K64" s="37">
        <v>1240</v>
      </c>
      <c r="L64" s="38">
        <v>1240</v>
      </c>
      <c r="M64" s="36">
        <f t="shared" si="1"/>
        <v>41670</v>
      </c>
      <c r="N64" s="39">
        <f t="shared" si="5"/>
        <v>10</v>
      </c>
      <c r="O64" s="40"/>
      <c r="P64" s="41"/>
      <c r="Q64" s="42" t="s">
        <v>2344</v>
      </c>
      <c r="R64" s="43" t="str">
        <f t="shared" si="2"/>
        <v>AACC</v>
      </c>
      <c r="S64" s="43" t="str">
        <f t="shared" si="6"/>
        <v>C</v>
      </c>
      <c r="T64" s="43" t="str">
        <f t="shared" si="7"/>
        <v>01</v>
      </c>
      <c r="U64" s="43" t="b">
        <f t="shared" si="3"/>
        <v>1</v>
      </c>
      <c r="V64" s="43">
        <f t="shared" si="4"/>
        <v>10</v>
      </c>
      <c r="W64" s="35" t="s">
        <v>2347</v>
      </c>
      <c r="X64" s="196" t="s">
        <v>2353</v>
      </c>
    </row>
    <row r="65" spans="1:24" x14ac:dyDescent="0.25">
      <c r="A65" s="30">
        <f t="shared" si="8"/>
        <v>63</v>
      </c>
      <c r="B65" s="31">
        <v>4</v>
      </c>
      <c r="C65" s="32">
        <f t="shared" si="0"/>
        <v>32</v>
      </c>
      <c r="D65" s="30" t="s">
        <v>219</v>
      </c>
      <c r="E65" s="50" t="s">
        <v>936</v>
      </c>
      <c r="F65" s="31" t="s">
        <v>290</v>
      </c>
      <c r="G65" s="31"/>
      <c r="H65" s="35" t="s">
        <v>255</v>
      </c>
      <c r="I65" s="36">
        <v>41670</v>
      </c>
      <c r="J65" s="37">
        <v>18541</v>
      </c>
      <c r="K65" s="37">
        <v>1854</v>
      </c>
      <c r="L65" s="38">
        <v>1854</v>
      </c>
      <c r="M65" s="36">
        <f t="shared" si="1"/>
        <v>41670</v>
      </c>
      <c r="N65" s="39">
        <f t="shared" si="5"/>
        <v>10</v>
      </c>
      <c r="O65" s="40"/>
      <c r="P65" s="41"/>
      <c r="Q65" s="42" t="s">
        <v>2344</v>
      </c>
      <c r="R65" s="43" t="str">
        <f t="shared" si="2"/>
        <v>AADC</v>
      </c>
      <c r="S65" s="43" t="str">
        <f t="shared" si="6"/>
        <v>C</v>
      </c>
      <c r="T65" s="43" t="str">
        <f t="shared" si="7"/>
        <v>01</v>
      </c>
      <c r="U65" s="43" t="b">
        <f t="shared" si="3"/>
        <v>1</v>
      </c>
      <c r="V65" s="43">
        <f t="shared" si="4"/>
        <v>10</v>
      </c>
      <c r="W65" s="35" t="s">
        <v>2347</v>
      </c>
      <c r="X65" s="196" t="s">
        <v>2353</v>
      </c>
    </row>
    <row r="66" spans="1:24" x14ac:dyDescent="0.25">
      <c r="A66" s="30">
        <f t="shared" si="8"/>
        <v>64</v>
      </c>
      <c r="B66" s="31">
        <v>4</v>
      </c>
      <c r="C66" s="32">
        <f t="shared" si="0"/>
        <v>33</v>
      </c>
      <c r="D66" s="30" t="s">
        <v>219</v>
      </c>
      <c r="E66" s="50" t="s">
        <v>1040</v>
      </c>
      <c r="F66" s="31" t="s">
        <v>291</v>
      </c>
      <c r="G66" s="31"/>
      <c r="H66" s="35" t="s">
        <v>255</v>
      </c>
      <c r="I66" s="36">
        <v>41670</v>
      </c>
      <c r="J66" s="37">
        <v>32758</v>
      </c>
      <c r="K66" s="37">
        <v>3276</v>
      </c>
      <c r="L66" s="38">
        <v>3276</v>
      </c>
      <c r="M66" s="36">
        <f t="shared" si="1"/>
        <v>41670</v>
      </c>
      <c r="N66" s="39">
        <f t="shared" si="5"/>
        <v>10</v>
      </c>
      <c r="O66" s="40"/>
      <c r="P66" s="41"/>
      <c r="Q66" s="42" t="s">
        <v>2344</v>
      </c>
      <c r="R66" s="43" t="str">
        <f t="shared" si="2"/>
        <v>AACC</v>
      </c>
      <c r="S66" s="43" t="str">
        <f t="shared" si="6"/>
        <v>C</v>
      </c>
      <c r="T66" s="43" t="str">
        <f t="shared" si="7"/>
        <v>01</v>
      </c>
      <c r="U66" s="43" t="b">
        <f t="shared" si="3"/>
        <v>1</v>
      </c>
      <c r="V66" s="43">
        <f t="shared" si="4"/>
        <v>10</v>
      </c>
      <c r="W66" s="35" t="s">
        <v>2347</v>
      </c>
      <c r="X66" s="196" t="s">
        <v>2353</v>
      </c>
    </row>
    <row r="67" spans="1:24" x14ac:dyDescent="0.25">
      <c r="A67" s="30">
        <f t="shared" si="8"/>
        <v>65</v>
      </c>
      <c r="B67" s="31">
        <v>4</v>
      </c>
      <c r="C67" s="32">
        <f t="shared" ref="C67:C130" si="9">+IF(B67=B66,C66+1,1)</f>
        <v>34</v>
      </c>
      <c r="D67" s="30" t="s">
        <v>219</v>
      </c>
      <c r="E67" s="50" t="s">
        <v>1041</v>
      </c>
      <c r="F67" s="31" t="s">
        <v>292</v>
      </c>
      <c r="G67" s="31"/>
      <c r="H67" s="35" t="s">
        <v>255</v>
      </c>
      <c r="I67" s="36">
        <v>41670</v>
      </c>
      <c r="J67" s="37">
        <v>5257</v>
      </c>
      <c r="K67" s="37">
        <v>526</v>
      </c>
      <c r="L67" s="38">
        <v>526</v>
      </c>
      <c r="M67" s="36">
        <f t="shared" ref="M67:M130" si="10">+I67</f>
        <v>41670</v>
      </c>
      <c r="N67" s="39">
        <f t="shared" si="5"/>
        <v>10.01</v>
      </c>
      <c r="O67" s="40"/>
      <c r="P67" s="41"/>
      <c r="Q67" s="42" t="s">
        <v>2344</v>
      </c>
      <c r="R67" s="43" t="str">
        <f t="shared" ref="R67:R130" si="11">LEFT(E67,4)</f>
        <v>AACC</v>
      </c>
      <c r="S67" s="43" t="str">
        <f t="shared" si="6"/>
        <v>C</v>
      </c>
      <c r="T67" s="43" t="str">
        <f t="shared" si="7"/>
        <v>01</v>
      </c>
      <c r="U67" s="43" t="b">
        <f t="shared" ref="U67:U130" si="12">D67=T67</f>
        <v>1</v>
      </c>
      <c r="V67" s="43">
        <f t="shared" ref="V67:V130" si="13">LEN(E67)</f>
        <v>10</v>
      </c>
      <c r="W67" s="35" t="s">
        <v>2347</v>
      </c>
      <c r="X67" s="196" t="s">
        <v>2353</v>
      </c>
    </row>
    <row r="68" spans="1:24" x14ac:dyDescent="0.25">
      <c r="A68" s="30">
        <f t="shared" si="8"/>
        <v>66</v>
      </c>
      <c r="B68" s="31">
        <v>4</v>
      </c>
      <c r="C68" s="32">
        <f t="shared" si="9"/>
        <v>35</v>
      </c>
      <c r="D68" s="30" t="s">
        <v>219</v>
      </c>
      <c r="E68" s="50" t="s">
        <v>814</v>
      </c>
      <c r="F68" s="31" t="s">
        <v>293</v>
      </c>
      <c r="G68" s="31"/>
      <c r="H68" s="35" t="s">
        <v>255</v>
      </c>
      <c r="I68" s="36">
        <v>41670</v>
      </c>
      <c r="J68" s="37">
        <v>4780</v>
      </c>
      <c r="K68" s="37">
        <v>478</v>
      </c>
      <c r="L68" s="38">
        <v>478</v>
      </c>
      <c r="M68" s="36">
        <f t="shared" si="10"/>
        <v>41670</v>
      </c>
      <c r="N68" s="39">
        <f t="shared" ref="N68:N131" si="14">+ROUND(L68/J68*100,2)</f>
        <v>10</v>
      </c>
      <c r="O68" s="40"/>
      <c r="P68" s="41"/>
      <c r="Q68" s="42" t="s">
        <v>2344</v>
      </c>
      <c r="R68" s="43" t="str">
        <f t="shared" si="11"/>
        <v>AABC</v>
      </c>
      <c r="S68" s="43" t="str">
        <f t="shared" ref="S68:S131" si="15">RIGHT(R68,1)</f>
        <v>C</v>
      </c>
      <c r="T68" s="43" t="str">
        <f t="shared" ref="T68:T131" si="16">IF(S68="C","01","02")</f>
        <v>01</v>
      </c>
      <c r="U68" s="43" t="b">
        <f t="shared" si="12"/>
        <v>1</v>
      </c>
      <c r="V68" s="43">
        <f t="shared" si="13"/>
        <v>10</v>
      </c>
      <c r="W68" s="35" t="s">
        <v>2347</v>
      </c>
      <c r="X68" s="196" t="s">
        <v>2353</v>
      </c>
    </row>
    <row r="69" spans="1:24" x14ac:dyDescent="0.25">
      <c r="A69" s="30">
        <f t="shared" ref="A69:A132" si="17">A68+1</f>
        <v>67</v>
      </c>
      <c r="B69" s="31">
        <v>4</v>
      </c>
      <c r="C69" s="32">
        <f t="shared" si="9"/>
        <v>36</v>
      </c>
      <c r="D69" s="30" t="s">
        <v>219</v>
      </c>
      <c r="E69" s="50" t="s">
        <v>1042</v>
      </c>
      <c r="F69" s="31" t="s">
        <v>294</v>
      </c>
      <c r="G69" s="31"/>
      <c r="H69" s="35" t="s">
        <v>255</v>
      </c>
      <c r="I69" s="36">
        <v>41670</v>
      </c>
      <c r="J69" s="37">
        <v>11517</v>
      </c>
      <c r="K69" s="37">
        <v>1152</v>
      </c>
      <c r="L69" s="38">
        <v>1152</v>
      </c>
      <c r="M69" s="36">
        <f t="shared" si="10"/>
        <v>41670</v>
      </c>
      <c r="N69" s="39">
        <f t="shared" si="14"/>
        <v>10</v>
      </c>
      <c r="O69" s="40"/>
      <c r="P69" s="41"/>
      <c r="Q69" s="42" t="s">
        <v>2344</v>
      </c>
      <c r="R69" s="43" t="str">
        <f t="shared" si="11"/>
        <v>AADC</v>
      </c>
      <c r="S69" s="43" t="str">
        <f t="shared" si="15"/>
        <v>C</v>
      </c>
      <c r="T69" s="43" t="str">
        <f t="shared" si="16"/>
        <v>01</v>
      </c>
      <c r="U69" s="43" t="b">
        <f t="shared" si="12"/>
        <v>1</v>
      </c>
      <c r="V69" s="43">
        <f t="shared" si="13"/>
        <v>10</v>
      </c>
      <c r="W69" s="35" t="s">
        <v>2347</v>
      </c>
      <c r="X69" s="196" t="s">
        <v>2353</v>
      </c>
    </row>
    <row r="70" spans="1:24" x14ac:dyDescent="0.25">
      <c r="A70" s="30">
        <f t="shared" si="17"/>
        <v>68</v>
      </c>
      <c r="B70" s="31">
        <v>4</v>
      </c>
      <c r="C70" s="32">
        <f t="shared" si="9"/>
        <v>37</v>
      </c>
      <c r="D70" s="30" t="s">
        <v>219</v>
      </c>
      <c r="E70" s="50" t="s">
        <v>937</v>
      </c>
      <c r="F70" s="31" t="s">
        <v>295</v>
      </c>
      <c r="G70" s="31"/>
      <c r="H70" s="35" t="s">
        <v>255</v>
      </c>
      <c r="I70" s="36">
        <v>41670</v>
      </c>
      <c r="J70" s="37">
        <v>5578</v>
      </c>
      <c r="K70" s="37">
        <v>558</v>
      </c>
      <c r="L70" s="38">
        <v>558</v>
      </c>
      <c r="M70" s="36">
        <f t="shared" si="10"/>
        <v>41670</v>
      </c>
      <c r="N70" s="39">
        <f t="shared" si="14"/>
        <v>10</v>
      </c>
      <c r="O70" s="40"/>
      <c r="P70" s="41"/>
      <c r="Q70" s="42" t="s">
        <v>2344</v>
      </c>
      <c r="R70" s="43" t="str">
        <f t="shared" si="11"/>
        <v>AADC</v>
      </c>
      <c r="S70" s="43" t="str">
        <f t="shared" si="15"/>
        <v>C</v>
      </c>
      <c r="T70" s="43" t="str">
        <f t="shared" si="16"/>
        <v>01</v>
      </c>
      <c r="U70" s="43" t="b">
        <f t="shared" si="12"/>
        <v>1</v>
      </c>
      <c r="V70" s="43">
        <f t="shared" si="13"/>
        <v>10</v>
      </c>
      <c r="W70" s="35" t="s">
        <v>2347</v>
      </c>
      <c r="X70" s="196" t="s">
        <v>2353</v>
      </c>
    </row>
    <row r="71" spans="1:24" x14ac:dyDescent="0.25">
      <c r="A71" s="30">
        <f t="shared" si="17"/>
        <v>69</v>
      </c>
      <c r="B71" s="31">
        <v>4</v>
      </c>
      <c r="C71" s="32">
        <f t="shared" si="9"/>
        <v>38</v>
      </c>
      <c r="D71" s="30" t="s">
        <v>219</v>
      </c>
      <c r="E71" s="50" t="s">
        <v>1043</v>
      </c>
      <c r="F71" s="31" t="s">
        <v>296</v>
      </c>
      <c r="G71" s="31"/>
      <c r="H71" s="35" t="s">
        <v>255</v>
      </c>
      <c r="I71" s="36">
        <v>41670</v>
      </c>
      <c r="J71" s="37">
        <v>5098</v>
      </c>
      <c r="K71" s="37">
        <v>510</v>
      </c>
      <c r="L71" s="38">
        <v>510</v>
      </c>
      <c r="M71" s="36">
        <f t="shared" si="10"/>
        <v>41670</v>
      </c>
      <c r="N71" s="39">
        <f t="shared" si="14"/>
        <v>10</v>
      </c>
      <c r="O71" s="40"/>
      <c r="P71" s="41"/>
      <c r="Q71" s="42" t="s">
        <v>2344</v>
      </c>
      <c r="R71" s="43" t="str">
        <f t="shared" si="11"/>
        <v>AAAC</v>
      </c>
      <c r="S71" s="43" t="str">
        <f t="shared" si="15"/>
        <v>C</v>
      </c>
      <c r="T71" s="43" t="str">
        <f t="shared" si="16"/>
        <v>01</v>
      </c>
      <c r="U71" s="43" t="b">
        <f t="shared" si="12"/>
        <v>1</v>
      </c>
      <c r="V71" s="43">
        <f t="shared" si="13"/>
        <v>10</v>
      </c>
      <c r="W71" s="35" t="s">
        <v>2347</v>
      </c>
      <c r="X71" s="196" t="s">
        <v>2353</v>
      </c>
    </row>
    <row r="72" spans="1:24" x14ac:dyDescent="0.25">
      <c r="A72" s="30">
        <f t="shared" si="17"/>
        <v>70</v>
      </c>
      <c r="B72" s="31">
        <v>4</v>
      </c>
      <c r="C72" s="32">
        <f t="shared" si="9"/>
        <v>39</v>
      </c>
      <c r="D72" s="30" t="s">
        <v>219</v>
      </c>
      <c r="E72" s="50" t="s">
        <v>815</v>
      </c>
      <c r="F72" s="31" t="s">
        <v>297</v>
      </c>
      <c r="G72" s="31"/>
      <c r="H72" s="35" t="s">
        <v>255</v>
      </c>
      <c r="I72" s="36">
        <v>41670</v>
      </c>
      <c r="J72" s="37">
        <v>14137</v>
      </c>
      <c r="K72" s="37">
        <v>1414</v>
      </c>
      <c r="L72" s="38">
        <v>1414</v>
      </c>
      <c r="M72" s="36">
        <f t="shared" si="10"/>
        <v>41670</v>
      </c>
      <c r="N72" s="39">
        <f t="shared" si="14"/>
        <v>10</v>
      </c>
      <c r="O72" s="40"/>
      <c r="P72" s="41"/>
      <c r="Q72" s="42" t="s">
        <v>2344</v>
      </c>
      <c r="R72" s="43" t="str">
        <f t="shared" si="11"/>
        <v>AACC</v>
      </c>
      <c r="S72" s="43" t="str">
        <f t="shared" si="15"/>
        <v>C</v>
      </c>
      <c r="T72" s="43" t="str">
        <f t="shared" si="16"/>
        <v>01</v>
      </c>
      <c r="U72" s="43" t="b">
        <f t="shared" si="12"/>
        <v>1</v>
      </c>
      <c r="V72" s="43">
        <f t="shared" si="13"/>
        <v>10</v>
      </c>
      <c r="W72" s="35" t="s">
        <v>2347</v>
      </c>
      <c r="X72" s="196" t="s">
        <v>2353</v>
      </c>
    </row>
    <row r="73" spans="1:24" x14ac:dyDescent="0.25">
      <c r="A73" s="30">
        <f t="shared" si="17"/>
        <v>71</v>
      </c>
      <c r="B73" s="31">
        <v>4</v>
      </c>
      <c r="C73" s="32">
        <f t="shared" si="9"/>
        <v>40</v>
      </c>
      <c r="D73" s="30" t="s">
        <v>219</v>
      </c>
      <c r="E73" s="50" t="s">
        <v>1044</v>
      </c>
      <c r="F73" s="31" t="s">
        <v>298</v>
      </c>
      <c r="G73" s="31"/>
      <c r="H73" s="35" t="s">
        <v>255</v>
      </c>
      <c r="I73" s="36">
        <v>41670</v>
      </c>
      <c r="J73" s="37">
        <v>27780</v>
      </c>
      <c r="K73" s="37">
        <v>2778</v>
      </c>
      <c r="L73" s="38">
        <v>2778</v>
      </c>
      <c r="M73" s="36">
        <f t="shared" si="10"/>
        <v>41670</v>
      </c>
      <c r="N73" s="39">
        <f t="shared" si="14"/>
        <v>10</v>
      </c>
      <c r="O73" s="40"/>
      <c r="P73" s="41"/>
      <c r="Q73" s="42" t="s">
        <v>2344</v>
      </c>
      <c r="R73" s="43" t="str">
        <f t="shared" si="11"/>
        <v>AACC</v>
      </c>
      <c r="S73" s="43" t="str">
        <f t="shared" si="15"/>
        <v>C</v>
      </c>
      <c r="T73" s="43" t="str">
        <f t="shared" si="16"/>
        <v>01</v>
      </c>
      <c r="U73" s="43" t="b">
        <f t="shared" si="12"/>
        <v>1</v>
      </c>
      <c r="V73" s="43">
        <f t="shared" si="13"/>
        <v>10</v>
      </c>
      <c r="W73" s="35" t="s">
        <v>2347</v>
      </c>
      <c r="X73" s="196" t="s">
        <v>2353</v>
      </c>
    </row>
    <row r="74" spans="1:24" x14ac:dyDescent="0.25">
      <c r="A74" s="30">
        <f t="shared" si="17"/>
        <v>72</v>
      </c>
      <c r="B74" s="31">
        <v>4</v>
      </c>
      <c r="C74" s="32">
        <f t="shared" si="9"/>
        <v>41</v>
      </c>
      <c r="D74" s="30" t="s">
        <v>219</v>
      </c>
      <c r="E74" s="50" t="s">
        <v>938</v>
      </c>
      <c r="F74" s="31" t="s">
        <v>299</v>
      </c>
      <c r="G74" s="31"/>
      <c r="H74" s="35" t="s">
        <v>255</v>
      </c>
      <c r="I74" s="36">
        <v>41670</v>
      </c>
      <c r="J74" s="37">
        <v>7374</v>
      </c>
      <c r="K74" s="37">
        <v>737</v>
      </c>
      <c r="L74" s="38">
        <v>737</v>
      </c>
      <c r="M74" s="36">
        <f t="shared" si="10"/>
        <v>41670</v>
      </c>
      <c r="N74" s="39">
        <f t="shared" si="14"/>
        <v>9.99</v>
      </c>
      <c r="O74" s="40"/>
      <c r="P74" s="41"/>
      <c r="Q74" s="42" t="s">
        <v>2344</v>
      </c>
      <c r="R74" s="43" t="str">
        <f t="shared" si="11"/>
        <v>AAHC</v>
      </c>
      <c r="S74" s="43" t="str">
        <f t="shared" si="15"/>
        <v>C</v>
      </c>
      <c r="T74" s="43" t="str">
        <f t="shared" si="16"/>
        <v>01</v>
      </c>
      <c r="U74" s="43" t="b">
        <f t="shared" si="12"/>
        <v>1</v>
      </c>
      <c r="V74" s="43">
        <f t="shared" si="13"/>
        <v>10</v>
      </c>
      <c r="W74" s="35" t="s">
        <v>2347</v>
      </c>
      <c r="X74" s="196" t="s">
        <v>2353</v>
      </c>
    </row>
    <row r="75" spans="1:24" x14ac:dyDescent="0.25">
      <c r="A75" s="30">
        <f t="shared" si="17"/>
        <v>73</v>
      </c>
      <c r="B75" s="31">
        <v>4</v>
      </c>
      <c r="C75" s="32">
        <f t="shared" si="9"/>
        <v>42</v>
      </c>
      <c r="D75" s="30" t="s">
        <v>219</v>
      </c>
      <c r="E75" s="50" t="s">
        <v>1045</v>
      </c>
      <c r="F75" s="31" t="s">
        <v>300</v>
      </c>
      <c r="G75" s="31"/>
      <c r="H75" s="35" t="s">
        <v>255</v>
      </c>
      <c r="I75" s="36">
        <v>41670</v>
      </c>
      <c r="J75" s="37">
        <v>5360</v>
      </c>
      <c r="K75" s="37">
        <v>536</v>
      </c>
      <c r="L75" s="38">
        <v>536</v>
      </c>
      <c r="M75" s="36">
        <f t="shared" si="10"/>
        <v>41670</v>
      </c>
      <c r="N75" s="39">
        <f t="shared" si="14"/>
        <v>10</v>
      </c>
      <c r="O75" s="40"/>
      <c r="P75" s="41"/>
      <c r="Q75" s="42" t="s">
        <v>2344</v>
      </c>
      <c r="R75" s="43" t="str">
        <f t="shared" si="11"/>
        <v>AADC</v>
      </c>
      <c r="S75" s="43" t="str">
        <f t="shared" si="15"/>
        <v>C</v>
      </c>
      <c r="T75" s="43" t="str">
        <f t="shared" si="16"/>
        <v>01</v>
      </c>
      <c r="U75" s="43" t="b">
        <f t="shared" si="12"/>
        <v>1</v>
      </c>
      <c r="V75" s="43">
        <f t="shared" si="13"/>
        <v>10</v>
      </c>
      <c r="W75" s="35" t="s">
        <v>2347</v>
      </c>
      <c r="X75" s="196" t="s">
        <v>2353</v>
      </c>
    </row>
    <row r="76" spans="1:24" x14ac:dyDescent="0.25">
      <c r="A76" s="30">
        <f t="shared" si="17"/>
        <v>74</v>
      </c>
      <c r="B76" s="31">
        <v>4</v>
      </c>
      <c r="C76" s="32">
        <f t="shared" si="9"/>
        <v>43</v>
      </c>
      <c r="D76" s="30" t="s">
        <v>219</v>
      </c>
      <c r="E76" s="50" t="s">
        <v>939</v>
      </c>
      <c r="F76" s="31" t="s">
        <v>301</v>
      </c>
      <c r="G76" s="31"/>
      <c r="H76" s="35" t="s">
        <v>255</v>
      </c>
      <c r="I76" s="36">
        <v>41670</v>
      </c>
      <c r="J76" s="37">
        <v>9381</v>
      </c>
      <c r="K76" s="37">
        <v>938</v>
      </c>
      <c r="L76" s="38">
        <v>938</v>
      </c>
      <c r="M76" s="36">
        <f t="shared" si="10"/>
        <v>41670</v>
      </c>
      <c r="N76" s="39">
        <f t="shared" si="14"/>
        <v>10</v>
      </c>
      <c r="O76" s="40"/>
      <c r="P76" s="41"/>
      <c r="Q76" s="42" t="s">
        <v>2344</v>
      </c>
      <c r="R76" s="43" t="str">
        <f t="shared" si="11"/>
        <v>AABC</v>
      </c>
      <c r="S76" s="43" t="str">
        <f t="shared" si="15"/>
        <v>C</v>
      </c>
      <c r="T76" s="43" t="str">
        <f t="shared" si="16"/>
        <v>01</v>
      </c>
      <c r="U76" s="43" t="b">
        <f t="shared" si="12"/>
        <v>1</v>
      </c>
      <c r="V76" s="43">
        <f t="shared" si="13"/>
        <v>10</v>
      </c>
      <c r="W76" s="35" t="s">
        <v>2347</v>
      </c>
      <c r="X76" s="196" t="s">
        <v>2353</v>
      </c>
    </row>
    <row r="77" spans="1:24" x14ac:dyDescent="0.25">
      <c r="A77" s="30">
        <f t="shared" si="17"/>
        <v>75</v>
      </c>
      <c r="B77" s="31">
        <v>4</v>
      </c>
      <c r="C77" s="32">
        <f t="shared" si="9"/>
        <v>44</v>
      </c>
      <c r="D77" s="30" t="s">
        <v>219</v>
      </c>
      <c r="E77" s="50" t="s">
        <v>816</v>
      </c>
      <c r="F77" s="31" t="s">
        <v>302</v>
      </c>
      <c r="G77" s="31"/>
      <c r="H77" s="35" t="s">
        <v>255</v>
      </c>
      <c r="I77" s="36">
        <v>41670</v>
      </c>
      <c r="J77" s="37">
        <v>10094</v>
      </c>
      <c r="K77" s="37">
        <v>1009</v>
      </c>
      <c r="L77" s="38">
        <v>1009</v>
      </c>
      <c r="M77" s="36">
        <f t="shared" si="10"/>
        <v>41670</v>
      </c>
      <c r="N77" s="39">
        <f t="shared" si="14"/>
        <v>10</v>
      </c>
      <c r="O77" s="40"/>
      <c r="P77" s="41"/>
      <c r="Q77" s="42" t="s">
        <v>2344</v>
      </c>
      <c r="R77" s="43" t="str">
        <f t="shared" si="11"/>
        <v>AACC</v>
      </c>
      <c r="S77" s="43" t="str">
        <f t="shared" si="15"/>
        <v>C</v>
      </c>
      <c r="T77" s="43" t="str">
        <f t="shared" si="16"/>
        <v>01</v>
      </c>
      <c r="U77" s="43" t="b">
        <f t="shared" si="12"/>
        <v>1</v>
      </c>
      <c r="V77" s="43">
        <f t="shared" si="13"/>
        <v>10</v>
      </c>
      <c r="W77" s="35" t="s">
        <v>2347</v>
      </c>
      <c r="X77" s="196" t="s">
        <v>2353</v>
      </c>
    </row>
    <row r="78" spans="1:24" x14ac:dyDescent="0.25">
      <c r="A78" s="30">
        <f t="shared" si="17"/>
        <v>76</v>
      </c>
      <c r="B78" s="31">
        <v>4</v>
      </c>
      <c r="C78" s="32">
        <f t="shared" si="9"/>
        <v>45</v>
      </c>
      <c r="D78" s="30" t="s">
        <v>219</v>
      </c>
      <c r="E78" s="50" t="s">
        <v>940</v>
      </c>
      <c r="F78" s="31" t="s">
        <v>303</v>
      </c>
      <c r="G78" s="31"/>
      <c r="H78" s="35" t="s">
        <v>255</v>
      </c>
      <c r="I78" s="36">
        <v>41670</v>
      </c>
      <c r="J78" s="37">
        <v>13648</v>
      </c>
      <c r="K78" s="37">
        <v>1365</v>
      </c>
      <c r="L78" s="38">
        <v>1365</v>
      </c>
      <c r="M78" s="36">
        <f t="shared" si="10"/>
        <v>41670</v>
      </c>
      <c r="N78" s="39">
        <f t="shared" si="14"/>
        <v>10</v>
      </c>
      <c r="O78" s="40"/>
      <c r="P78" s="41"/>
      <c r="Q78" s="42" t="s">
        <v>2344</v>
      </c>
      <c r="R78" s="43" t="str">
        <f t="shared" si="11"/>
        <v>AABC</v>
      </c>
      <c r="S78" s="43" t="str">
        <f t="shared" si="15"/>
        <v>C</v>
      </c>
      <c r="T78" s="43" t="str">
        <f t="shared" si="16"/>
        <v>01</v>
      </c>
      <c r="U78" s="43" t="b">
        <f t="shared" si="12"/>
        <v>1</v>
      </c>
      <c r="V78" s="43">
        <f t="shared" si="13"/>
        <v>10</v>
      </c>
      <c r="W78" s="35" t="s">
        <v>2347</v>
      </c>
      <c r="X78" s="196" t="s">
        <v>2353</v>
      </c>
    </row>
    <row r="79" spans="1:24" x14ac:dyDescent="0.25">
      <c r="A79" s="30">
        <f t="shared" si="17"/>
        <v>77</v>
      </c>
      <c r="B79" s="31">
        <v>4</v>
      </c>
      <c r="C79" s="32">
        <f t="shared" si="9"/>
        <v>46</v>
      </c>
      <c r="D79" s="30" t="s">
        <v>219</v>
      </c>
      <c r="E79" s="50" t="s">
        <v>304</v>
      </c>
      <c r="F79" s="31" t="s">
        <v>305</v>
      </c>
      <c r="G79" s="31"/>
      <c r="H79" s="35" t="s">
        <v>255</v>
      </c>
      <c r="I79" s="36">
        <v>41670</v>
      </c>
      <c r="J79" s="37">
        <v>4981</v>
      </c>
      <c r="K79" s="37">
        <v>498</v>
      </c>
      <c r="L79" s="38">
        <v>498</v>
      </c>
      <c r="M79" s="36">
        <f t="shared" si="10"/>
        <v>41670</v>
      </c>
      <c r="N79" s="39">
        <f t="shared" si="14"/>
        <v>10</v>
      </c>
      <c r="O79" s="40"/>
      <c r="P79" s="41"/>
      <c r="Q79" s="42" t="s">
        <v>2344</v>
      </c>
      <c r="R79" s="43" t="str">
        <f t="shared" si="11"/>
        <v>AACC</v>
      </c>
      <c r="S79" s="43" t="str">
        <f t="shared" si="15"/>
        <v>C</v>
      </c>
      <c r="T79" s="43" t="str">
        <f t="shared" si="16"/>
        <v>01</v>
      </c>
      <c r="U79" s="43" t="b">
        <f t="shared" si="12"/>
        <v>1</v>
      </c>
      <c r="V79" s="43">
        <f t="shared" si="13"/>
        <v>10</v>
      </c>
      <c r="W79" s="35" t="s">
        <v>2347</v>
      </c>
      <c r="X79" s="196" t="s">
        <v>2353</v>
      </c>
    </row>
    <row r="80" spans="1:24" x14ac:dyDescent="0.25">
      <c r="A80" s="30">
        <f t="shared" si="17"/>
        <v>78</v>
      </c>
      <c r="B80" s="31">
        <v>4</v>
      </c>
      <c r="C80" s="32">
        <f t="shared" si="9"/>
        <v>47</v>
      </c>
      <c r="D80" s="30" t="s">
        <v>219</v>
      </c>
      <c r="E80" s="50" t="s">
        <v>306</v>
      </c>
      <c r="F80" s="31" t="s">
        <v>307</v>
      </c>
      <c r="G80" s="31"/>
      <c r="H80" s="35" t="s">
        <v>255</v>
      </c>
      <c r="I80" s="36">
        <v>41670</v>
      </c>
      <c r="J80" s="37">
        <v>23438</v>
      </c>
      <c r="K80" s="37">
        <v>2344</v>
      </c>
      <c r="L80" s="38">
        <v>2344</v>
      </c>
      <c r="M80" s="36">
        <f t="shared" si="10"/>
        <v>41670</v>
      </c>
      <c r="N80" s="39">
        <f t="shared" si="14"/>
        <v>10</v>
      </c>
      <c r="O80" s="40"/>
      <c r="P80" s="41"/>
      <c r="Q80" s="42" t="s">
        <v>2344</v>
      </c>
      <c r="R80" s="43" t="str">
        <f t="shared" si="11"/>
        <v>AACC</v>
      </c>
      <c r="S80" s="43" t="str">
        <f t="shared" si="15"/>
        <v>C</v>
      </c>
      <c r="T80" s="43" t="str">
        <f t="shared" si="16"/>
        <v>01</v>
      </c>
      <c r="U80" s="43" t="b">
        <f t="shared" si="12"/>
        <v>1</v>
      </c>
      <c r="V80" s="43">
        <f t="shared" si="13"/>
        <v>10</v>
      </c>
      <c r="W80" s="35" t="s">
        <v>2347</v>
      </c>
      <c r="X80" s="196" t="s">
        <v>2353</v>
      </c>
    </row>
    <row r="81" spans="1:24" x14ac:dyDescent="0.25">
      <c r="A81" s="30">
        <f t="shared" si="17"/>
        <v>79</v>
      </c>
      <c r="B81" s="31">
        <v>4</v>
      </c>
      <c r="C81" s="32">
        <f t="shared" si="9"/>
        <v>48</v>
      </c>
      <c r="D81" s="30" t="s">
        <v>219</v>
      </c>
      <c r="E81" s="50" t="s">
        <v>1046</v>
      </c>
      <c r="F81" s="31" t="s">
        <v>308</v>
      </c>
      <c r="G81" s="31"/>
      <c r="H81" s="35" t="s">
        <v>255</v>
      </c>
      <c r="I81" s="36">
        <v>41670</v>
      </c>
      <c r="J81" s="37">
        <v>17747</v>
      </c>
      <c r="K81" s="37">
        <v>1775</v>
      </c>
      <c r="L81" s="38">
        <v>1775</v>
      </c>
      <c r="M81" s="36">
        <f t="shared" si="10"/>
        <v>41670</v>
      </c>
      <c r="N81" s="39">
        <f t="shared" si="14"/>
        <v>10</v>
      </c>
      <c r="O81" s="40"/>
      <c r="P81" s="41"/>
      <c r="Q81" s="42" t="s">
        <v>2344</v>
      </c>
      <c r="R81" s="43" t="str">
        <f t="shared" si="11"/>
        <v>AAEC</v>
      </c>
      <c r="S81" s="43" t="str">
        <f t="shared" si="15"/>
        <v>C</v>
      </c>
      <c r="T81" s="43" t="str">
        <f t="shared" si="16"/>
        <v>01</v>
      </c>
      <c r="U81" s="43" t="b">
        <f t="shared" si="12"/>
        <v>1</v>
      </c>
      <c r="V81" s="43">
        <f t="shared" si="13"/>
        <v>10</v>
      </c>
      <c r="W81" s="35" t="s">
        <v>2347</v>
      </c>
      <c r="X81" s="196" t="s">
        <v>2353</v>
      </c>
    </row>
    <row r="82" spans="1:24" x14ac:dyDescent="0.25">
      <c r="A82" s="30">
        <f t="shared" si="17"/>
        <v>80</v>
      </c>
      <c r="B82" s="31">
        <v>4</v>
      </c>
      <c r="C82" s="32">
        <f t="shared" si="9"/>
        <v>49</v>
      </c>
      <c r="D82" s="30" t="s">
        <v>219</v>
      </c>
      <c r="E82" s="50" t="s">
        <v>1047</v>
      </c>
      <c r="F82" s="31" t="s">
        <v>309</v>
      </c>
      <c r="G82" s="31"/>
      <c r="H82" s="35" t="s">
        <v>255</v>
      </c>
      <c r="I82" s="36">
        <v>41670</v>
      </c>
      <c r="J82" s="37">
        <v>26200</v>
      </c>
      <c r="K82" s="37">
        <v>2620</v>
      </c>
      <c r="L82" s="38">
        <v>2620</v>
      </c>
      <c r="M82" s="36">
        <f t="shared" si="10"/>
        <v>41670</v>
      </c>
      <c r="N82" s="39">
        <f t="shared" si="14"/>
        <v>10</v>
      </c>
      <c r="O82" s="40"/>
      <c r="P82" s="41"/>
      <c r="Q82" s="42" t="s">
        <v>2344</v>
      </c>
      <c r="R82" s="43" t="str">
        <f t="shared" si="11"/>
        <v>AAJC</v>
      </c>
      <c r="S82" s="43" t="str">
        <f t="shared" si="15"/>
        <v>C</v>
      </c>
      <c r="T82" s="43" t="str">
        <f t="shared" si="16"/>
        <v>01</v>
      </c>
      <c r="U82" s="43" t="b">
        <f t="shared" si="12"/>
        <v>1</v>
      </c>
      <c r="V82" s="43">
        <f t="shared" si="13"/>
        <v>10</v>
      </c>
      <c r="W82" s="35" t="s">
        <v>2347</v>
      </c>
      <c r="X82" s="196" t="s">
        <v>2353</v>
      </c>
    </row>
    <row r="83" spans="1:24" x14ac:dyDescent="0.25">
      <c r="A83" s="30">
        <f t="shared" si="17"/>
        <v>81</v>
      </c>
      <c r="B83" s="31">
        <v>4</v>
      </c>
      <c r="C83" s="32">
        <f t="shared" si="9"/>
        <v>50</v>
      </c>
      <c r="D83" s="30" t="s">
        <v>219</v>
      </c>
      <c r="E83" s="50" t="s">
        <v>1048</v>
      </c>
      <c r="F83" s="31" t="s">
        <v>310</v>
      </c>
      <c r="G83" s="31"/>
      <c r="H83" s="35" t="s">
        <v>255</v>
      </c>
      <c r="I83" s="36">
        <v>41670</v>
      </c>
      <c r="J83" s="37">
        <v>6040</v>
      </c>
      <c r="K83" s="37">
        <v>604</v>
      </c>
      <c r="L83" s="38">
        <v>604</v>
      </c>
      <c r="M83" s="36">
        <f t="shared" si="10"/>
        <v>41670</v>
      </c>
      <c r="N83" s="39">
        <f t="shared" si="14"/>
        <v>10</v>
      </c>
      <c r="O83" s="40"/>
      <c r="P83" s="41"/>
      <c r="Q83" s="42" t="s">
        <v>2344</v>
      </c>
      <c r="R83" s="43" t="str">
        <f t="shared" si="11"/>
        <v>AACC</v>
      </c>
      <c r="S83" s="43" t="str">
        <f t="shared" si="15"/>
        <v>C</v>
      </c>
      <c r="T83" s="43" t="str">
        <f t="shared" si="16"/>
        <v>01</v>
      </c>
      <c r="U83" s="43" t="b">
        <f t="shared" si="12"/>
        <v>1</v>
      </c>
      <c r="V83" s="43">
        <f t="shared" si="13"/>
        <v>10</v>
      </c>
      <c r="W83" s="35" t="s">
        <v>2347</v>
      </c>
      <c r="X83" s="196" t="s">
        <v>2353</v>
      </c>
    </row>
    <row r="84" spans="1:24" x14ac:dyDescent="0.25">
      <c r="A84" s="30">
        <f t="shared" si="17"/>
        <v>82</v>
      </c>
      <c r="B84" s="31">
        <v>4</v>
      </c>
      <c r="C84" s="32">
        <f t="shared" si="9"/>
        <v>51</v>
      </c>
      <c r="D84" s="30" t="s">
        <v>219</v>
      </c>
      <c r="E84" s="50" t="s">
        <v>941</v>
      </c>
      <c r="F84" s="31" t="s">
        <v>311</v>
      </c>
      <c r="G84" s="31"/>
      <c r="H84" s="35" t="s">
        <v>255</v>
      </c>
      <c r="I84" s="36">
        <v>41670</v>
      </c>
      <c r="J84" s="37">
        <v>8131</v>
      </c>
      <c r="K84" s="37">
        <v>813</v>
      </c>
      <c r="L84" s="38">
        <v>813</v>
      </c>
      <c r="M84" s="36">
        <f t="shared" si="10"/>
        <v>41670</v>
      </c>
      <c r="N84" s="39">
        <f t="shared" si="14"/>
        <v>10</v>
      </c>
      <c r="O84" s="40"/>
      <c r="P84" s="41"/>
      <c r="Q84" s="42" t="s">
        <v>2344</v>
      </c>
      <c r="R84" s="43" t="str">
        <f t="shared" si="11"/>
        <v>AAIC</v>
      </c>
      <c r="S84" s="43" t="str">
        <f t="shared" si="15"/>
        <v>C</v>
      </c>
      <c r="T84" s="43" t="str">
        <f t="shared" si="16"/>
        <v>01</v>
      </c>
      <c r="U84" s="43" t="b">
        <f t="shared" si="12"/>
        <v>1</v>
      </c>
      <c r="V84" s="43">
        <f t="shared" si="13"/>
        <v>10</v>
      </c>
      <c r="W84" s="35" t="s">
        <v>2347</v>
      </c>
      <c r="X84" s="196" t="s">
        <v>2353</v>
      </c>
    </row>
    <row r="85" spans="1:24" x14ac:dyDescent="0.25">
      <c r="A85" s="30">
        <f t="shared" si="17"/>
        <v>83</v>
      </c>
      <c r="B85" s="31">
        <v>4</v>
      </c>
      <c r="C85" s="32">
        <f t="shared" si="9"/>
        <v>52</v>
      </c>
      <c r="D85" s="30" t="s">
        <v>219</v>
      </c>
      <c r="E85" s="50" t="s">
        <v>942</v>
      </c>
      <c r="F85" s="31" t="s">
        <v>312</v>
      </c>
      <c r="G85" s="31"/>
      <c r="H85" s="35" t="s">
        <v>255</v>
      </c>
      <c r="I85" s="36">
        <v>41670</v>
      </c>
      <c r="J85" s="37">
        <v>5072</v>
      </c>
      <c r="K85" s="37">
        <v>507</v>
      </c>
      <c r="L85" s="38">
        <v>507</v>
      </c>
      <c r="M85" s="36">
        <f t="shared" si="10"/>
        <v>41670</v>
      </c>
      <c r="N85" s="39">
        <f t="shared" si="14"/>
        <v>10</v>
      </c>
      <c r="O85" s="40"/>
      <c r="P85" s="41"/>
      <c r="Q85" s="42" t="s">
        <v>2344</v>
      </c>
      <c r="R85" s="43" t="str">
        <f t="shared" si="11"/>
        <v>AAAC</v>
      </c>
      <c r="S85" s="43" t="str">
        <f t="shared" si="15"/>
        <v>C</v>
      </c>
      <c r="T85" s="43" t="str">
        <f t="shared" si="16"/>
        <v>01</v>
      </c>
      <c r="U85" s="43" t="b">
        <f t="shared" si="12"/>
        <v>1</v>
      </c>
      <c r="V85" s="43">
        <f t="shared" si="13"/>
        <v>10</v>
      </c>
      <c r="W85" s="35" t="s">
        <v>2347</v>
      </c>
      <c r="X85" s="196" t="s">
        <v>2353</v>
      </c>
    </row>
    <row r="86" spans="1:24" x14ac:dyDescent="0.25">
      <c r="A86" s="30">
        <f t="shared" si="17"/>
        <v>84</v>
      </c>
      <c r="B86" s="31">
        <v>4</v>
      </c>
      <c r="C86" s="32">
        <f t="shared" si="9"/>
        <v>53</v>
      </c>
      <c r="D86" s="30" t="s">
        <v>219</v>
      </c>
      <c r="E86" s="50" t="s">
        <v>1049</v>
      </c>
      <c r="F86" s="31" t="s">
        <v>313</v>
      </c>
      <c r="G86" s="31"/>
      <c r="H86" s="35" t="s">
        <v>255</v>
      </c>
      <c r="I86" s="36">
        <v>41670</v>
      </c>
      <c r="J86" s="37">
        <v>2377</v>
      </c>
      <c r="K86" s="37">
        <v>238</v>
      </c>
      <c r="L86" s="38">
        <v>238</v>
      </c>
      <c r="M86" s="36">
        <f t="shared" si="10"/>
        <v>41670</v>
      </c>
      <c r="N86" s="39">
        <f t="shared" si="14"/>
        <v>10.01</v>
      </c>
      <c r="O86" s="40"/>
      <c r="P86" s="41"/>
      <c r="Q86" s="42" t="s">
        <v>2344</v>
      </c>
      <c r="R86" s="43" t="str">
        <f t="shared" si="11"/>
        <v>AACC</v>
      </c>
      <c r="S86" s="43" t="str">
        <f t="shared" si="15"/>
        <v>C</v>
      </c>
      <c r="T86" s="43" t="str">
        <f t="shared" si="16"/>
        <v>01</v>
      </c>
      <c r="U86" s="43" t="b">
        <f t="shared" si="12"/>
        <v>1</v>
      </c>
      <c r="V86" s="43">
        <f t="shared" si="13"/>
        <v>10</v>
      </c>
      <c r="W86" s="35" t="s">
        <v>2347</v>
      </c>
      <c r="X86" s="196" t="s">
        <v>2353</v>
      </c>
    </row>
    <row r="87" spans="1:24" x14ac:dyDescent="0.25">
      <c r="A87" s="30">
        <f t="shared" si="17"/>
        <v>85</v>
      </c>
      <c r="B87" s="31">
        <v>4</v>
      </c>
      <c r="C87" s="32">
        <f t="shared" si="9"/>
        <v>54</v>
      </c>
      <c r="D87" s="30" t="s">
        <v>219</v>
      </c>
      <c r="E87" s="50" t="s">
        <v>1050</v>
      </c>
      <c r="F87" s="31" t="s">
        <v>314</v>
      </c>
      <c r="G87" s="31"/>
      <c r="H87" s="35" t="s">
        <v>255</v>
      </c>
      <c r="I87" s="36">
        <v>41670</v>
      </c>
      <c r="J87" s="37">
        <v>4659</v>
      </c>
      <c r="K87" s="37">
        <v>466</v>
      </c>
      <c r="L87" s="38">
        <v>466</v>
      </c>
      <c r="M87" s="36">
        <f t="shared" si="10"/>
        <v>41670</v>
      </c>
      <c r="N87" s="39">
        <f t="shared" si="14"/>
        <v>10</v>
      </c>
      <c r="O87" s="40"/>
      <c r="P87" s="41"/>
      <c r="Q87" s="42" t="s">
        <v>2344</v>
      </c>
      <c r="R87" s="43" t="str">
        <f t="shared" si="11"/>
        <v>AAHC</v>
      </c>
      <c r="S87" s="43" t="str">
        <f t="shared" si="15"/>
        <v>C</v>
      </c>
      <c r="T87" s="43" t="str">
        <f t="shared" si="16"/>
        <v>01</v>
      </c>
      <c r="U87" s="43" t="b">
        <f t="shared" si="12"/>
        <v>1</v>
      </c>
      <c r="V87" s="43">
        <f t="shared" si="13"/>
        <v>10</v>
      </c>
      <c r="W87" s="35" t="s">
        <v>2347</v>
      </c>
      <c r="X87" s="196" t="s">
        <v>2353</v>
      </c>
    </row>
    <row r="88" spans="1:24" x14ac:dyDescent="0.25">
      <c r="A88" s="30">
        <f t="shared" si="17"/>
        <v>86</v>
      </c>
      <c r="B88" s="31">
        <v>4</v>
      </c>
      <c r="C88" s="32">
        <f t="shared" si="9"/>
        <v>55</v>
      </c>
      <c r="D88" s="30" t="s">
        <v>219</v>
      </c>
      <c r="E88" s="50" t="s">
        <v>817</v>
      </c>
      <c r="F88" s="31" t="s">
        <v>315</v>
      </c>
      <c r="G88" s="31"/>
      <c r="H88" s="35" t="s">
        <v>255</v>
      </c>
      <c r="I88" s="36">
        <v>41670</v>
      </c>
      <c r="J88" s="37">
        <v>6194</v>
      </c>
      <c r="K88" s="37">
        <v>619</v>
      </c>
      <c r="L88" s="38">
        <v>619</v>
      </c>
      <c r="M88" s="36">
        <f t="shared" si="10"/>
        <v>41670</v>
      </c>
      <c r="N88" s="39">
        <f t="shared" si="14"/>
        <v>9.99</v>
      </c>
      <c r="O88" s="40"/>
      <c r="P88" s="41"/>
      <c r="Q88" s="42" t="s">
        <v>2344</v>
      </c>
      <c r="R88" s="43" t="str">
        <f t="shared" si="11"/>
        <v>AAFC</v>
      </c>
      <c r="S88" s="43" t="str">
        <f t="shared" si="15"/>
        <v>C</v>
      </c>
      <c r="T88" s="43" t="str">
        <f t="shared" si="16"/>
        <v>01</v>
      </c>
      <c r="U88" s="43" t="b">
        <f t="shared" si="12"/>
        <v>1</v>
      </c>
      <c r="V88" s="43">
        <f t="shared" si="13"/>
        <v>10</v>
      </c>
      <c r="W88" s="35" t="s">
        <v>2347</v>
      </c>
      <c r="X88" s="196" t="s">
        <v>2353</v>
      </c>
    </row>
    <row r="89" spans="1:24" x14ac:dyDescent="0.25">
      <c r="A89" s="30">
        <f t="shared" si="17"/>
        <v>87</v>
      </c>
      <c r="B89" s="31">
        <v>4</v>
      </c>
      <c r="C89" s="32">
        <f t="shared" si="9"/>
        <v>56</v>
      </c>
      <c r="D89" s="30" t="s">
        <v>219</v>
      </c>
      <c r="E89" s="50" t="s">
        <v>316</v>
      </c>
      <c r="F89" s="31" t="s">
        <v>317</v>
      </c>
      <c r="G89" s="31"/>
      <c r="H89" s="35" t="s">
        <v>255</v>
      </c>
      <c r="I89" s="36">
        <v>41670</v>
      </c>
      <c r="J89" s="37">
        <v>1357</v>
      </c>
      <c r="K89" s="37">
        <v>136</v>
      </c>
      <c r="L89" s="38">
        <v>136</v>
      </c>
      <c r="M89" s="36">
        <f t="shared" si="10"/>
        <v>41670</v>
      </c>
      <c r="N89" s="39">
        <f t="shared" si="14"/>
        <v>10.02</v>
      </c>
      <c r="O89" s="40"/>
      <c r="P89" s="41"/>
      <c r="Q89" s="42" t="s">
        <v>2344</v>
      </c>
      <c r="R89" s="43" t="str">
        <f t="shared" si="11"/>
        <v>AACC</v>
      </c>
      <c r="S89" s="43" t="str">
        <f t="shared" si="15"/>
        <v>C</v>
      </c>
      <c r="T89" s="43" t="str">
        <f t="shared" si="16"/>
        <v>01</v>
      </c>
      <c r="U89" s="43" t="b">
        <f t="shared" si="12"/>
        <v>1</v>
      </c>
      <c r="V89" s="43">
        <f t="shared" si="13"/>
        <v>10</v>
      </c>
      <c r="W89" s="35" t="s">
        <v>2347</v>
      </c>
      <c r="X89" s="196" t="s">
        <v>2353</v>
      </c>
    </row>
    <row r="90" spans="1:24" x14ac:dyDescent="0.25">
      <c r="A90" s="30">
        <f t="shared" si="17"/>
        <v>88</v>
      </c>
      <c r="B90" s="31">
        <v>4</v>
      </c>
      <c r="C90" s="32">
        <f t="shared" si="9"/>
        <v>57</v>
      </c>
      <c r="D90" s="30" t="s">
        <v>219</v>
      </c>
      <c r="E90" s="50" t="s">
        <v>943</v>
      </c>
      <c r="F90" s="31" t="s">
        <v>318</v>
      </c>
      <c r="G90" s="31"/>
      <c r="H90" s="35" t="s">
        <v>255</v>
      </c>
      <c r="I90" s="36">
        <v>41670</v>
      </c>
      <c r="J90" s="37">
        <v>17882</v>
      </c>
      <c r="K90" s="37">
        <v>1788</v>
      </c>
      <c r="L90" s="38">
        <v>1788</v>
      </c>
      <c r="M90" s="36">
        <f t="shared" si="10"/>
        <v>41670</v>
      </c>
      <c r="N90" s="39">
        <f t="shared" si="14"/>
        <v>10</v>
      </c>
      <c r="O90" s="40"/>
      <c r="P90" s="41"/>
      <c r="Q90" s="42" t="s">
        <v>2344</v>
      </c>
      <c r="R90" s="43" t="str">
        <f t="shared" si="11"/>
        <v>AAEC</v>
      </c>
      <c r="S90" s="43" t="str">
        <f t="shared" si="15"/>
        <v>C</v>
      </c>
      <c r="T90" s="43" t="str">
        <f t="shared" si="16"/>
        <v>01</v>
      </c>
      <c r="U90" s="43" t="b">
        <f t="shared" si="12"/>
        <v>1</v>
      </c>
      <c r="V90" s="43">
        <f t="shared" si="13"/>
        <v>10</v>
      </c>
      <c r="W90" s="35" t="s">
        <v>2347</v>
      </c>
      <c r="X90" s="196" t="s">
        <v>2353</v>
      </c>
    </row>
    <row r="91" spans="1:24" x14ac:dyDescent="0.25">
      <c r="A91" s="30">
        <f t="shared" si="17"/>
        <v>89</v>
      </c>
      <c r="B91" s="31">
        <v>4</v>
      </c>
      <c r="C91" s="32">
        <f t="shared" si="9"/>
        <v>58</v>
      </c>
      <c r="D91" s="30" t="s">
        <v>219</v>
      </c>
      <c r="E91" s="50" t="s">
        <v>943</v>
      </c>
      <c r="F91" s="31" t="s">
        <v>318</v>
      </c>
      <c r="G91" s="31"/>
      <c r="H91" s="35" t="s">
        <v>255</v>
      </c>
      <c r="I91" s="36">
        <v>41670</v>
      </c>
      <c r="J91" s="51">
        <v>16585</v>
      </c>
      <c r="K91" s="37">
        <v>1659</v>
      </c>
      <c r="L91" s="38">
        <v>1659</v>
      </c>
      <c r="M91" s="36">
        <f t="shared" si="10"/>
        <v>41670</v>
      </c>
      <c r="N91" s="39">
        <f t="shared" si="14"/>
        <v>10</v>
      </c>
      <c r="O91" s="40"/>
      <c r="P91" s="41"/>
      <c r="Q91" s="42" t="s">
        <v>2344</v>
      </c>
      <c r="R91" s="43" t="str">
        <f t="shared" si="11"/>
        <v>AAEC</v>
      </c>
      <c r="S91" s="43" t="str">
        <f t="shared" si="15"/>
        <v>C</v>
      </c>
      <c r="T91" s="43" t="str">
        <f t="shared" si="16"/>
        <v>01</v>
      </c>
      <c r="U91" s="43" t="b">
        <f t="shared" si="12"/>
        <v>1</v>
      </c>
      <c r="V91" s="43">
        <f t="shared" si="13"/>
        <v>10</v>
      </c>
      <c r="W91" s="35" t="s">
        <v>2347</v>
      </c>
      <c r="X91" s="196" t="s">
        <v>2353</v>
      </c>
    </row>
    <row r="92" spans="1:24" x14ac:dyDescent="0.25">
      <c r="A92" s="30">
        <f t="shared" si="17"/>
        <v>90</v>
      </c>
      <c r="B92" s="31">
        <v>4</v>
      </c>
      <c r="C92" s="32">
        <f t="shared" si="9"/>
        <v>59</v>
      </c>
      <c r="D92" s="30" t="s">
        <v>219</v>
      </c>
      <c r="E92" s="50" t="s">
        <v>818</v>
      </c>
      <c r="F92" s="31" t="s">
        <v>319</v>
      </c>
      <c r="G92" s="31"/>
      <c r="H92" s="35" t="s">
        <v>255</v>
      </c>
      <c r="I92" s="36">
        <v>41670</v>
      </c>
      <c r="J92" s="51">
        <v>12605</v>
      </c>
      <c r="K92" s="37">
        <v>1260</v>
      </c>
      <c r="L92" s="38">
        <v>1260</v>
      </c>
      <c r="M92" s="36">
        <f t="shared" si="10"/>
        <v>41670</v>
      </c>
      <c r="N92" s="39">
        <f t="shared" si="14"/>
        <v>10</v>
      </c>
      <c r="O92" s="40"/>
      <c r="P92" s="41"/>
      <c r="Q92" s="42" t="s">
        <v>2344</v>
      </c>
      <c r="R92" s="43" t="str">
        <f t="shared" si="11"/>
        <v>AABC</v>
      </c>
      <c r="S92" s="43" t="str">
        <f t="shared" si="15"/>
        <v>C</v>
      </c>
      <c r="T92" s="43" t="str">
        <f t="shared" si="16"/>
        <v>01</v>
      </c>
      <c r="U92" s="43" t="b">
        <f t="shared" si="12"/>
        <v>1</v>
      </c>
      <c r="V92" s="43">
        <f t="shared" si="13"/>
        <v>10</v>
      </c>
      <c r="W92" s="35" t="s">
        <v>2347</v>
      </c>
      <c r="X92" s="196" t="s">
        <v>2353</v>
      </c>
    </row>
    <row r="93" spans="1:24" x14ac:dyDescent="0.25">
      <c r="A93" s="30">
        <f t="shared" si="17"/>
        <v>91</v>
      </c>
      <c r="B93" s="31">
        <v>4</v>
      </c>
      <c r="C93" s="32">
        <f t="shared" si="9"/>
        <v>60</v>
      </c>
      <c r="D93" s="30" t="s">
        <v>219</v>
      </c>
      <c r="E93" s="50" t="s">
        <v>819</v>
      </c>
      <c r="F93" s="31" t="s">
        <v>320</v>
      </c>
      <c r="G93" s="31"/>
      <c r="H93" s="35" t="s">
        <v>255</v>
      </c>
      <c r="I93" s="36">
        <v>41670</v>
      </c>
      <c r="J93" s="51">
        <v>7323</v>
      </c>
      <c r="K93" s="37">
        <v>732</v>
      </c>
      <c r="L93" s="38">
        <v>732</v>
      </c>
      <c r="M93" s="36">
        <f t="shared" si="10"/>
        <v>41670</v>
      </c>
      <c r="N93" s="39">
        <f t="shared" si="14"/>
        <v>10</v>
      </c>
      <c r="O93" s="40"/>
      <c r="P93" s="41"/>
      <c r="Q93" s="42" t="s">
        <v>2344</v>
      </c>
      <c r="R93" s="43" t="str">
        <f t="shared" si="11"/>
        <v>AADC</v>
      </c>
      <c r="S93" s="43" t="str">
        <f t="shared" si="15"/>
        <v>C</v>
      </c>
      <c r="T93" s="43" t="str">
        <f t="shared" si="16"/>
        <v>01</v>
      </c>
      <c r="U93" s="43" t="b">
        <f t="shared" si="12"/>
        <v>1</v>
      </c>
      <c r="V93" s="43">
        <f t="shared" si="13"/>
        <v>10</v>
      </c>
      <c r="W93" s="35" t="s">
        <v>2347</v>
      </c>
      <c r="X93" s="196" t="s">
        <v>2353</v>
      </c>
    </row>
    <row r="94" spans="1:24" x14ac:dyDescent="0.25">
      <c r="A94" s="30">
        <f t="shared" si="17"/>
        <v>92</v>
      </c>
      <c r="B94" s="31">
        <v>4</v>
      </c>
      <c r="C94" s="32">
        <f t="shared" si="9"/>
        <v>61</v>
      </c>
      <c r="D94" s="30" t="s">
        <v>219</v>
      </c>
      <c r="E94" s="50" t="s">
        <v>1051</v>
      </c>
      <c r="F94" s="31" t="s">
        <v>321</v>
      </c>
      <c r="G94" s="31"/>
      <c r="H94" s="35" t="s">
        <v>255</v>
      </c>
      <c r="I94" s="36">
        <v>41670</v>
      </c>
      <c r="J94" s="51">
        <v>6116</v>
      </c>
      <c r="K94" s="37">
        <v>612</v>
      </c>
      <c r="L94" s="38">
        <v>612</v>
      </c>
      <c r="M94" s="36">
        <f t="shared" si="10"/>
        <v>41670</v>
      </c>
      <c r="N94" s="39">
        <f t="shared" si="14"/>
        <v>10.01</v>
      </c>
      <c r="O94" s="40"/>
      <c r="P94" s="41"/>
      <c r="Q94" s="42" t="s">
        <v>2344</v>
      </c>
      <c r="R94" s="43" t="str">
        <f t="shared" si="11"/>
        <v>AACC</v>
      </c>
      <c r="S94" s="43" t="str">
        <f t="shared" si="15"/>
        <v>C</v>
      </c>
      <c r="T94" s="43" t="str">
        <f t="shared" si="16"/>
        <v>01</v>
      </c>
      <c r="U94" s="43" t="b">
        <f t="shared" si="12"/>
        <v>1</v>
      </c>
      <c r="V94" s="43">
        <f t="shared" si="13"/>
        <v>10</v>
      </c>
      <c r="W94" s="35" t="s">
        <v>2347</v>
      </c>
      <c r="X94" s="196" t="s">
        <v>2353</v>
      </c>
    </row>
    <row r="95" spans="1:24" x14ac:dyDescent="0.25">
      <c r="A95" s="30">
        <f t="shared" si="17"/>
        <v>93</v>
      </c>
      <c r="B95" s="31">
        <v>4</v>
      </c>
      <c r="C95" s="32">
        <f t="shared" si="9"/>
        <v>62</v>
      </c>
      <c r="D95" s="30" t="s">
        <v>219</v>
      </c>
      <c r="E95" s="50" t="s">
        <v>322</v>
      </c>
      <c r="F95" s="31" t="s">
        <v>323</v>
      </c>
      <c r="G95" s="31"/>
      <c r="H95" s="35" t="s">
        <v>255</v>
      </c>
      <c r="I95" s="36">
        <v>41670</v>
      </c>
      <c r="J95" s="51">
        <v>9134</v>
      </c>
      <c r="K95" s="37">
        <v>913</v>
      </c>
      <c r="L95" s="38">
        <v>913</v>
      </c>
      <c r="M95" s="36">
        <f t="shared" si="10"/>
        <v>41670</v>
      </c>
      <c r="N95" s="39">
        <f t="shared" si="14"/>
        <v>10</v>
      </c>
      <c r="O95" s="40"/>
      <c r="P95" s="41"/>
      <c r="Q95" s="42" t="s">
        <v>2344</v>
      </c>
      <c r="R95" s="43" t="str">
        <f t="shared" si="11"/>
        <v>AAEC</v>
      </c>
      <c r="S95" s="43" t="str">
        <f t="shared" si="15"/>
        <v>C</v>
      </c>
      <c r="T95" s="43" t="str">
        <f t="shared" si="16"/>
        <v>01</v>
      </c>
      <c r="U95" s="43" t="b">
        <f t="shared" si="12"/>
        <v>1</v>
      </c>
      <c r="V95" s="43">
        <f t="shared" si="13"/>
        <v>10</v>
      </c>
      <c r="W95" s="35" t="s">
        <v>2347</v>
      </c>
      <c r="X95" s="196" t="s">
        <v>2353</v>
      </c>
    </row>
    <row r="96" spans="1:24" x14ac:dyDescent="0.25">
      <c r="A96" s="30">
        <f t="shared" si="17"/>
        <v>94</v>
      </c>
      <c r="B96" s="31">
        <v>5</v>
      </c>
      <c r="C96" s="32">
        <f t="shared" si="9"/>
        <v>1</v>
      </c>
      <c r="D96" s="30" t="s">
        <v>229</v>
      </c>
      <c r="E96" s="33" t="s">
        <v>944</v>
      </c>
      <c r="F96" s="47" t="s">
        <v>324</v>
      </c>
      <c r="G96" s="47"/>
      <c r="H96" s="35" t="s">
        <v>255</v>
      </c>
      <c r="I96" s="36">
        <v>41641</v>
      </c>
      <c r="J96" s="51">
        <v>9600</v>
      </c>
      <c r="K96" s="37">
        <v>960</v>
      </c>
      <c r="L96" s="38">
        <v>960</v>
      </c>
      <c r="M96" s="36">
        <f t="shared" si="10"/>
        <v>41641</v>
      </c>
      <c r="N96" s="39">
        <f t="shared" si="14"/>
        <v>10</v>
      </c>
      <c r="O96" s="40"/>
      <c r="P96" s="41"/>
      <c r="Q96" s="42" t="s">
        <v>2344</v>
      </c>
      <c r="R96" s="43" t="str">
        <f t="shared" si="11"/>
        <v>AAKP</v>
      </c>
      <c r="S96" s="43" t="str">
        <f t="shared" si="15"/>
        <v>P</v>
      </c>
      <c r="T96" s="43" t="str">
        <f t="shared" si="16"/>
        <v>02</v>
      </c>
      <c r="U96" s="43" t="b">
        <f t="shared" si="12"/>
        <v>1</v>
      </c>
      <c r="V96" s="43">
        <f t="shared" si="13"/>
        <v>10</v>
      </c>
      <c r="W96" s="35" t="s">
        <v>2347</v>
      </c>
      <c r="X96" s="196" t="s">
        <v>2348</v>
      </c>
    </row>
    <row r="97" spans="1:24" x14ac:dyDescent="0.25">
      <c r="A97" s="30">
        <f t="shared" si="17"/>
        <v>95</v>
      </c>
      <c r="B97" s="31">
        <v>5</v>
      </c>
      <c r="C97" s="32">
        <f t="shared" si="9"/>
        <v>2</v>
      </c>
      <c r="D97" s="30" t="s">
        <v>229</v>
      </c>
      <c r="E97" s="33" t="s">
        <v>944</v>
      </c>
      <c r="F97" s="47" t="s">
        <v>324</v>
      </c>
      <c r="G97" s="47"/>
      <c r="H97" s="35" t="s">
        <v>255</v>
      </c>
      <c r="I97" s="36">
        <v>41648</v>
      </c>
      <c r="J97" s="51">
        <v>12000</v>
      </c>
      <c r="K97" s="37">
        <v>1200</v>
      </c>
      <c r="L97" s="38">
        <v>1200</v>
      </c>
      <c r="M97" s="36">
        <f t="shared" si="10"/>
        <v>41648</v>
      </c>
      <c r="N97" s="39">
        <f t="shared" si="14"/>
        <v>10</v>
      </c>
      <c r="O97" s="40"/>
      <c r="P97" s="41"/>
      <c r="Q97" s="42" t="s">
        <v>2344</v>
      </c>
      <c r="R97" s="43" t="str">
        <f t="shared" si="11"/>
        <v>AAKP</v>
      </c>
      <c r="S97" s="43" t="str">
        <f t="shared" si="15"/>
        <v>P</v>
      </c>
      <c r="T97" s="43" t="str">
        <f t="shared" si="16"/>
        <v>02</v>
      </c>
      <c r="U97" s="43" t="b">
        <f t="shared" si="12"/>
        <v>1</v>
      </c>
      <c r="V97" s="43">
        <f t="shared" si="13"/>
        <v>10</v>
      </c>
      <c r="W97" s="35" t="s">
        <v>2347</v>
      </c>
      <c r="X97" s="196" t="s">
        <v>2357</v>
      </c>
    </row>
    <row r="98" spans="1:24" x14ac:dyDescent="0.25">
      <c r="A98" s="30">
        <f t="shared" si="17"/>
        <v>96</v>
      </c>
      <c r="B98" s="31">
        <v>5</v>
      </c>
      <c r="C98" s="32">
        <f t="shared" si="9"/>
        <v>3</v>
      </c>
      <c r="D98" s="30" t="s">
        <v>229</v>
      </c>
      <c r="E98" s="33" t="s">
        <v>944</v>
      </c>
      <c r="F98" s="47" t="s">
        <v>324</v>
      </c>
      <c r="G98" s="47"/>
      <c r="H98" s="35" t="s">
        <v>255</v>
      </c>
      <c r="I98" s="36">
        <v>41652</v>
      </c>
      <c r="J98" s="51">
        <v>12000</v>
      </c>
      <c r="K98" s="37">
        <v>1200</v>
      </c>
      <c r="L98" s="38">
        <v>1200</v>
      </c>
      <c r="M98" s="36">
        <f t="shared" si="10"/>
        <v>41652</v>
      </c>
      <c r="N98" s="39">
        <f t="shared" si="14"/>
        <v>10</v>
      </c>
      <c r="O98" s="40"/>
      <c r="P98" s="41"/>
      <c r="Q98" s="42" t="s">
        <v>2344</v>
      </c>
      <c r="R98" s="43" t="str">
        <f t="shared" si="11"/>
        <v>AAKP</v>
      </c>
      <c r="S98" s="43" t="str">
        <f t="shared" si="15"/>
        <v>P</v>
      </c>
      <c r="T98" s="43" t="str">
        <f t="shared" si="16"/>
        <v>02</v>
      </c>
      <c r="U98" s="43" t="b">
        <f t="shared" si="12"/>
        <v>1</v>
      </c>
      <c r="V98" s="43">
        <f t="shared" si="13"/>
        <v>10</v>
      </c>
      <c r="W98" s="35" t="s">
        <v>2347</v>
      </c>
      <c r="X98" s="196" t="s">
        <v>2358</v>
      </c>
    </row>
    <row r="99" spans="1:24" x14ac:dyDescent="0.25">
      <c r="A99" s="30">
        <f t="shared" si="17"/>
        <v>97</v>
      </c>
      <c r="B99" s="31">
        <v>5</v>
      </c>
      <c r="C99" s="32">
        <f t="shared" si="9"/>
        <v>4</v>
      </c>
      <c r="D99" s="30" t="s">
        <v>229</v>
      </c>
      <c r="E99" s="33" t="s">
        <v>944</v>
      </c>
      <c r="F99" s="47" t="s">
        <v>324</v>
      </c>
      <c r="G99" s="47"/>
      <c r="H99" s="35" t="s">
        <v>255</v>
      </c>
      <c r="I99" s="36">
        <v>41654</v>
      </c>
      <c r="J99" s="51">
        <v>14400</v>
      </c>
      <c r="K99" s="37">
        <v>1440</v>
      </c>
      <c r="L99" s="38">
        <v>1440</v>
      </c>
      <c r="M99" s="36">
        <f t="shared" si="10"/>
        <v>41654</v>
      </c>
      <c r="N99" s="39">
        <f t="shared" si="14"/>
        <v>10</v>
      </c>
      <c r="O99" s="40"/>
      <c r="P99" s="41"/>
      <c r="Q99" s="42" t="s">
        <v>2344</v>
      </c>
      <c r="R99" s="43" t="str">
        <f t="shared" si="11"/>
        <v>AAKP</v>
      </c>
      <c r="S99" s="43" t="str">
        <f t="shared" si="15"/>
        <v>P</v>
      </c>
      <c r="T99" s="43" t="str">
        <f t="shared" si="16"/>
        <v>02</v>
      </c>
      <c r="U99" s="43" t="b">
        <f t="shared" si="12"/>
        <v>1</v>
      </c>
      <c r="V99" s="43">
        <f t="shared" si="13"/>
        <v>10</v>
      </c>
      <c r="W99" s="35" t="s">
        <v>2347</v>
      </c>
      <c r="X99" s="196" t="s">
        <v>2359</v>
      </c>
    </row>
    <row r="100" spans="1:24" x14ac:dyDescent="0.25">
      <c r="A100" s="30">
        <f t="shared" si="17"/>
        <v>98</v>
      </c>
      <c r="B100" s="31">
        <v>5</v>
      </c>
      <c r="C100" s="32">
        <f t="shared" si="9"/>
        <v>5</v>
      </c>
      <c r="D100" s="30" t="s">
        <v>229</v>
      </c>
      <c r="E100" s="33" t="s">
        <v>944</v>
      </c>
      <c r="F100" s="47" t="s">
        <v>324</v>
      </c>
      <c r="G100" s="47"/>
      <c r="H100" s="35" t="s">
        <v>255</v>
      </c>
      <c r="I100" s="36">
        <v>41659</v>
      </c>
      <c r="J100" s="51">
        <v>14400</v>
      </c>
      <c r="K100" s="37">
        <v>1440</v>
      </c>
      <c r="L100" s="38">
        <v>1440</v>
      </c>
      <c r="M100" s="36">
        <f t="shared" si="10"/>
        <v>41659</v>
      </c>
      <c r="N100" s="39">
        <f t="shared" si="14"/>
        <v>10</v>
      </c>
      <c r="O100" s="40"/>
      <c r="P100" s="41"/>
      <c r="Q100" s="42" t="s">
        <v>2344</v>
      </c>
      <c r="R100" s="43" t="str">
        <f t="shared" si="11"/>
        <v>AAKP</v>
      </c>
      <c r="S100" s="43" t="str">
        <f t="shared" si="15"/>
        <v>P</v>
      </c>
      <c r="T100" s="43" t="str">
        <f t="shared" si="16"/>
        <v>02</v>
      </c>
      <c r="U100" s="43" t="b">
        <f t="shared" si="12"/>
        <v>1</v>
      </c>
      <c r="V100" s="43">
        <f t="shared" si="13"/>
        <v>10</v>
      </c>
      <c r="W100" s="35" t="s">
        <v>2347</v>
      </c>
      <c r="X100" s="196" t="s">
        <v>2360</v>
      </c>
    </row>
    <row r="101" spans="1:24" x14ac:dyDescent="0.25">
      <c r="A101" s="30">
        <f t="shared" si="17"/>
        <v>99</v>
      </c>
      <c r="B101" s="31">
        <v>5</v>
      </c>
      <c r="C101" s="32">
        <f t="shared" si="9"/>
        <v>6</v>
      </c>
      <c r="D101" s="30" t="s">
        <v>229</v>
      </c>
      <c r="E101" s="33" t="s">
        <v>944</v>
      </c>
      <c r="F101" s="47" t="s">
        <v>324</v>
      </c>
      <c r="G101" s="47"/>
      <c r="H101" s="35" t="s">
        <v>255</v>
      </c>
      <c r="I101" s="36">
        <v>41661</v>
      </c>
      <c r="J101" s="51">
        <v>24000</v>
      </c>
      <c r="K101" s="37">
        <v>2400</v>
      </c>
      <c r="L101" s="38">
        <v>2400</v>
      </c>
      <c r="M101" s="36">
        <f t="shared" si="10"/>
        <v>41661</v>
      </c>
      <c r="N101" s="39">
        <f t="shared" si="14"/>
        <v>10</v>
      </c>
      <c r="O101" s="40"/>
      <c r="P101" s="41"/>
      <c r="Q101" s="42" t="s">
        <v>2344</v>
      </c>
      <c r="R101" s="43" t="str">
        <f t="shared" si="11"/>
        <v>AAKP</v>
      </c>
      <c r="S101" s="43" t="str">
        <f t="shared" si="15"/>
        <v>P</v>
      </c>
      <c r="T101" s="43" t="str">
        <f t="shared" si="16"/>
        <v>02</v>
      </c>
      <c r="U101" s="43" t="b">
        <f t="shared" si="12"/>
        <v>1</v>
      </c>
      <c r="V101" s="43">
        <f t="shared" si="13"/>
        <v>10</v>
      </c>
      <c r="W101" s="35" t="s">
        <v>2347</v>
      </c>
      <c r="X101" s="196" t="s">
        <v>2351</v>
      </c>
    </row>
    <row r="102" spans="1:24" x14ac:dyDescent="0.25">
      <c r="A102" s="30">
        <f t="shared" si="17"/>
        <v>100</v>
      </c>
      <c r="B102" s="31">
        <v>5</v>
      </c>
      <c r="C102" s="32">
        <f t="shared" si="9"/>
        <v>7</v>
      </c>
      <c r="D102" s="30" t="s">
        <v>229</v>
      </c>
      <c r="E102" s="33" t="s">
        <v>944</v>
      </c>
      <c r="F102" s="47" t="s">
        <v>324</v>
      </c>
      <c r="G102" s="47"/>
      <c r="H102" s="35" t="s">
        <v>255</v>
      </c>
      <c r="I102" s="36">
        <v>41662</v>
      </c>
      <c r="J102" s="51">
        <v>12000</v>
      </c>
      <c r="K102" s="37">
        <v>1200</v>
      </c>
      <c r="L102" s="38">
        <v>1200</v>
      </c>
      <c r="M102" s="36">
        <f t="shared" si="10"/>
        <v>41662</v>
      </c>
      <c r="N102" s="39">
        <f t="shared" si="14"/>
        <v>10</v>
      </c>
      <c r="O102" s="40"/>
      <c r="P102" s="41"/>
      <c r="Q102" s="42" t="s">
        <v>2344</v>
      </c>
      <c r="R102" s="43" t="str">
        <f t="shared" si="11"/>
        <v>AAKP</v>
      </c>
      <c r="S102" s="43" t="str">
        <f t="shared" si="15"/>
        <v>P</v>
      </c>
      <c r="T102" s="43" t="str">
        <f t="shared" si="16"/>
        <v>02</v>
      </c>
      <c r="U102" s="43" t="b">
        <f t="shared" si="12"/>
        <v>1</v>
      </c>
      <c r="V102" s="43">
        <f t="shared" si="13"/>
        <v>10</v>
      </c>
      <c r="W102" s="35" t="s">
        <v>2347</v>
      </c>
      <c r="X102" s="196" t="s">
        <v>2355</v>
      </c>
    </row>
    <row r="103" spans="1:24" x14ac:dyDescent="0.25">
      <c r="A103" s="30">
        <f t="shared" si="17"/>
        <v>101</v>
      </c>
      <c r="B103" s="31">
        <v>5</v>
      </c>
      <c r="C103" s="32">
        <f t="shared" si="9"/>
        <v>8</v>
      </c>
      <c r="D103" s="30" t="s">
        <v>229</v>
      </c>
      <c r="E103" s="33" t="s">
        <v>944</v>
      </c>
      <c r="F103" s="47" t="s">
        <v>324</v>
      </c>
      <c r="G103" s="47"/>
      <c r="H103" s="35" t="s">
        <v>255</v>
      </c>
      <c r="I103" s="36">
        <v>41666</v>
      </c>
      <c r="J103" s="51">
        <v>9600</v>
      </c>
      <c r="K103" s="37">
        <v>960</v>
      </c>
      <c r="L103" s="38">
        <v>960</v>
      </c>
      <c r="M103" s="36">
        <f t="shared" si="10"/>
        <v>41666</v>
      </c>
      <c r="N103" s="39">
        <f t="shared" si="14"/>
        <v>10</v>
      </c>
      <c r="O103" s="40"/>
      <c r="P103" s="41"/>
      <c r="Q103" s="42" t="s">
        <v>2344</v>
      </c>
      <c r="R103" s="43" t="str">
        <f t="shared" si="11"/>
        <v>AAKP</v>
      </c>
      <c r="S103" s="43" t="str">
        <f t="shared" si="15"/>
        <v>P</v>
      </c>
      <c r="T103" s="43" t="str">
        <f t="shared" si="16"/>
        <v>02</v>
      </c>
      <c r="U103" s="43" t="b">
        <f t="shared" si="12"/>
        <v>1</v>
      </c>
      <c r="V103" s="43">
        <f t="shared" si="13"/>
        <v>10</v>
      </c>
      <c r="W103" s="35" t="s">
        <v>2347</v>
      </c>
      <c r="X103" s="196" t="s">
        <v>2361</v>
      </c>
    </row>
    <row r="104" spans="1:24" x14ac:dyDescent="0.25">
      <c r="A104" s="30">
        <f t="shared" si="17"/>
        <v>102</v>
      </c>
      <c r="B104" s="31">
        <v>5</v>
      </c>
      <c r="C104" s="32">
        <f t="shared" si="9"/>
        <v>9</v>
      </c>
      <c r="D104" s="30" t="s">
        <v>229</v>
      </c>
      <c r="E104" s="33" t="s">
        <v>944</v>
      </c>
      <c r="F104" s="47" t="s">
        <v>324</v>
      </c>
      <c r="G104" s="47"/>
      <c r="H104" s="35" t="s">
        <v>255</v>
      </c>
      <c r="I104" s="36">
        <v>41667</v>
      </c>
      <c r="J104" s="51">
        <v>9600</v>
      </c>
      <c r="K104" s="37">
        <v>960</v>
      </c>
      <c r="L104" s="38">
        <v>960</v>
      </c>
      <c r="M104" s="36">
        <f t="shared" si="10"/>
        <v>41667</v>
      </c>
      <c r="N104" s="39">
        <f t="shared" si="14"/>
        <v>10</v>
      </c>
      <c r="O104" s="40"/>
      <c r="P104" s="41"/>
      <c r="Q104" s="42" t="s">
        <v>2344</v>
      </c>
      <c r="R104" s="43" t="str">
        <f t="shared" si="11"/>
        <v>AAKP</v>
      </c>
      <c r="S104" s="43" t="str">
        <f t="shared" si="15"/>
        <v>P</v>
      </c>
      <c r="T104" s="43" t="str">
        <f t="shared" si="16"/>
        <v>02</v>
      </c>
      <c r="U104" s="43" t="b">
        <f t="shared" si="12"/>
        <v>1</v>
      </c>
      <c r="V104" s="43">
        <f t="shared" si="13"/>
        <v>10</v>
      </c>
      <c r="W104" s="35" t="s">
        <v>2347</v>
      </c>
      <c r="X104" s="196" t="s">
        <v>2352</v>
      </c>
    </row>
    <row r="105" spans="1:24" x14ac:dyDescent="0.25">
      <c r="A105" s="30">
        <f t="shared" si="17"/>
        <v>103</v>
      </c>
      <c r="B105" s="31">
        <v>5</v>
      </c>
      <c r="C105" s="32">
        <f t="shared" si="9"/>
        <v>10</v>
      </c>
      <c r="D105" s="30" t="s">
        <v>229</v>
      </c>
      <c r="E105" s="33" t="s">
        <v>944</v>
      </c>
      <c r="F105" s="47" t="s">
        <v>324</v>
      </c>
      <c r="G105" s="47"/>
      <c r="H105" s="35" t="s">
        <v>255</v>
      </c>
      <c r="I105" s="36">
        <v>41668</v>
      </c>
      <c r="J105" s="51">
        <v>30000</v>
      </c>
      <c r="K105" s="37">
        <v>3000</v>
      </c>
      <c r="L105" s="38">
        <v>3000</v>
      </c>
      <c r="M105" s="36">
        <f t="shared" si="10"/>
        <v>41668</v>
      </c>
      <c r="N105" s="39">
        <f t="shared" si="14"/>
        <v>10</v>
      </c>
      <c r="O105" s="40"/>
      <c r="P105" s="41"/>
      <c r="Q105" s="42" t="s">
        <v>2344</v>
      </c>
      <c r="R105" s="43" t="str">
        <f t="shared" si="11"/>
        <v>AAKP</v>
      </c>
      <c r="S105" s="43" t="str">
        <f t="shared" si="15"/>
        <v>P</v>
      </c>
      <c r="T105" s="43" t="str">
        <f t="shared" si="16"/>
        <v>02</v>
      </c>
      <c r="U105" s="43" t="b">
        <f t="shared" si="12"/>
        <v>1</v>
      </c>
      <c r="V105" s="43">
        <f t="shared" si="13"/>
        <v>10</v>
      </c>
      <c r="W105" s="35" t="s">
        <v>2347</v>
      </c>
      <c r="X105" s="196" t="s">
        <v>2356</v>
      </c>
    </row>
    <row r="106" spans="1:24" x14ac:dyDescent="0.25">
      <c r="A106" s="30">
        <f t="shared" si="17"/>
        <v>104</v>
      </c>
      <c r="B106" s="31">
        <v>5</v>
      </c>
      <c r="C106" s="32">
        <f t="shared" si="9"/>
        <v>11</v>
      </c>
      <c r="D106" s="30" t="s">
        <v>229</v>
      </c>
      <c r="E106" s="33" t="s">
        <v>944</v>
      </c>
      <c r="F106" s="47" t="s">
        <v>324</v>
      </c>
      <c r="G106" s="47"/>
      <c r="H106" s="35" t="s">
        <v>255</v>
      </c>
      <c r="I106" s="36">
        <v>41669</v>
      </c>
      <c r="J106" s="51">
        <v>12000</v>
      </c>
      <c r="K106" s="37">
        <v>1200</v>
      </c>
      <c r="L106" s="38">
        <v>1200</v>
      </c>
      <c r="M106" s="36">
        <f t="shared" si="10"/>
        <v>41669</v>
      </c>
      <c r="N106" s="39">
        <f t="shared" si="14"/>
        <v>10</v>
      </c>
      <c r="O106" s="40"/>
      <c r="P106" s="41"/>
      <c r="Q106" s="42" t="s">
        <v>2344</v>
      </c>
      <c r="R106" s="43" t="str">
        <f t="shared" si="11"/>
        <v>AAKP</v>
      </c>
      <c r="S106" s="43" t="str">
        <f t="shared" si="15"/>
        <v>P</v>
      </c>
      <c r="T106" s="43" t="str">
        <f t="shared" si="16"/>
        <v>02</v>
      </c>
      <c r="U106" s="43" t="b">
        <f t="shared" si="12"/>
        <v>1</v>
      </c>
      <c r="V106" s="43">
        <f t="shared" si="13"/>
        <v>10</v>
      </c>
      <c r="W106" s="35" t="s">
        <v>2347</v>
      </c>
      <c r="X106" s="196" t="s">
        <v>2362</v>
      </c>
    </row>
    <row r="107" spans="1:24" x14ac:dyDescent="0.25">
      <c r="A107" s="30">
        <f t="shared" si="17"/>
        <v>105</v>
      </c>
      <c r="B107" s="31">
        <v>5</v>
      </c>
      <c r="C107" s="32">
        <f t="shared" si="9"/>
        <v>12</v>
      </c>
      <c r="D107" s="30" t="s">
        <v>229</v>
      </c>
      <c r="E107" s="33" t="s">
        <v>944</v>
      </c>
      <c r="F107" s="47" t="s">
        <v>324</v>
      </c>
      <c r="G107" s="47"/>
      <c r="H107" s="35" t="s">
        <v>255</v>
      </c>
      <c r="I107" s="36">
        <v>41670</v>
      </c>
      <c r="J107" s="51">
        <v>12000</v>
      </c>
      <c r="K107" s="37">
        <v>1200</v>
      </c>
      <c r="L107" s="38">
        <v>1200</v>
      </c>
      <c r="M107" s="36">
        <f t="shared" si="10"/>
        <v>41670</v>
      </c>
      <c r="N107" s="39">
        <f t="shared" si="14"/>
        <v>10</v>
      </c>
      <c r="O107" s="40"/>
      <c r="P107" s="41"/>
      <c r="Q107" s="42" t="s">
        <v>2344</v>
      </c>
      <c r="R107" s="43" t="str">
        <f t="shared" si="11"/>
        <v>AAKP</v>
      </c>
      <c r="S107" s="43" t="str">
        <f t="shared" si="15"/>
        <v>P</v>
      </c>
      <c r="T107" s="43" t="str">
        <f t="shared" si="16"/>
        <v>02</v>
      </c>
      <c r="U107" s="43" t="b">
        <f t="shared" si="12"/>
        <v>1</v>
      </c>
      <c r="V107" s="43">
        <f t="shared" si="13"/>
        <v>10</v>
      </c>
      <c r="W107" s="35" t="s">
        <v>2347</v>
      </c>
      <c r="X107" s="196" t="s">
        <v>2353</v>
      </c>
    </row>
    <row r="108" spans="1:24" x14ac:dyDescent="0.25">
      <c r="A108" s="30">
        <f t="shared" si="17"/>
        <v>106</v>
      </c>
      <c r="B108" s="31">
        <v>5</v>
      </c>
      <c r="C108" s="32">
        <f t="shared" si="9"/>
        <v>13</v>
      </c>
      <c r="D108" s="30" t="s">
        <v>229</v>
      </c>
      <c r="E108" s="49" t="s">
        <v>1052</v>
      </c>
      <c r="F108" s="47" t="s">
        <v>325</v>
      </c>
      <c r="G108" s="47"/>
      <c r="H108" s="35" t="s">
        <v>255</v>
      </c>
      <c r="I108" s="36">
        <v>41670</v>
      </c>
      <c r="J108" s="51">
        <v>5872</v>
      </c>
      <c r="K108" s="37">
        <v>587</v>
      </c>
      <c r="L108" s="38">
        <v>587</v>
      </c>
      <c r="M108" s="36">
        <f t="shared" si="10"/>
        <v>41670</v>
      </c>
      <c r="N108" s="39">
        <f t="shared" si="14"/>
        <v>10</v>
      </c>
      <c r="O108" s="40"/>
      <c r="P108" s="41"/>
      <c r="Q108" s="42" t="s">
        <v>2344</v>
      </c>
      <c r="R108" s="43" t="str">
        <f t="shared" si="11"/>
        <v>AAAF</v>
      </c>
      <c r="S108" s="43" t="str">
        <f t="shared" si="15"/>
        <v>F</v>
      </c>
      <c r="T108" s="43" t="str">
        <f t="shared" si="16"/>
        <v>02</v>
      </c>
      <c r="U108" s="43" t="b">
        <f t="shared" si="12"/>
        <v>1</v>
      </c>
      <c r="V108" s="43">
        <f t="shared" si="13"/>
        <v>10</v>
      </c>
      <c r="W108" s="35" t="s">
        <v>2347</v>
      </c>
      <c r="X108" s="196" t="s">
        <v>2353</v>
      </c>
    </row>
    <row r="109" spans="1:24" x14ac:dyDescent="0.25">
      <c r="A109" s="30">
        <f t="shared" si="17"/>
        <v>107</v>
      </c>
      <c r="B109" s="31">
        <v>5</v>
      </c>
      <c r="C109" s="32">
        <f t="shared" si="9"/>
        <v>14</v>
      </c>
      <c r="D109" s="30" t="s">
        <v>229</v>
      </c>
      <c r="E109" s="49" t="s">
        <v>820</v>
      </c>
      <c r="F109" s="47" t="s">
        <v>326</v>
      </c>
      <c r="G109" s="47"/>
      <c r="H109" s="35" t="s">
        <v>255</v>
      </c>
      <c r="I109" s="36">
        <v>41670</v>
      </c>
      <c r="J109" s="51">
        <v>15333</v>
      </c>
      <c r="K109" s="37">
        <v>1533</v>
      </c>
      <c r="L109" s="38">
        <v>1533</v>
      </c>
      <c r="M109" s="36">
        <f t="shared" si="10"/>
        <v>41670</v>
      </c>
      <c r="N109" s="39">
        <f t="shared" si="14"/>
        <v>10</v>
      </c>
      <c r="O109" s="40"/>
      <c r="P109" s="41"/>
      <c r="Q109" s="42" t="s">
        <v>2344</v>
      </c>
      <c r="R109" s="43" t="str">
        <f t="shared" si="11"/>
        <v>AAKF</v>
      </c>
      <c r="S109" s="43" t="str">
        <f t="shared" si="15"/>
        <v>F</v>
      </c>
      <c r="T109" s="43" t="str">
        <f t="shared" si="16"/>
        <v>02</v>
      </c>
      <c r="U109" s="43" t="b">
        <f t="shared" si="12"/>
        <v>1</v>
      </c>
      <c r="V109" s="43">
        <f t="shared" si="13"/>
        <v>10</v>
      </c>
      <c r="W109" s="35" t="s">
        <v>2347</v>
      </c>
      <c r="X109" s="196" t="s">
        <v>2353</v>
      </c>
    </row>
    <row r="110" spans="1:24" x14ac:dyDescent="0.25">
      <c r="A110" s="30">
        <f t="shared" si="17"/>
        <v>108</v>
      </c>
      <c r="B110" s="31">
        <v>5</v>
      </c>
      <c r="C110" s="32">
        <f t="shared" si="9"/>
        <v>15</v>
      </c>
      <c r="D110" s="30" t="s">
        <v>229</v>
      </c>
      <c r="E110" s="49" t="s">
        <v>327</v>
      </c>
      <c r="F110" s="47" t="s">
        <v>328</v>
      </c>
      <c r="G110" s="47"/>
      <c r="H110" s="35" t="s">
        <v>255</v>
      </c>
      <c r="I110" s="36">
        <v>41670</v>
      </c>
      <c r="J110" s="51">
        <v>3190</v>
      </c>
      <c r="K110" s="37">
        <v>319</v>
      </c>
      <c r="L110" s="38">
        <v>319</v>
      </c>
      <c r="M110" s="36">
        <f t="shared" si="10"/>
        <v>41670</v>
      </c>
      <c r="N110" s="39">
        <f t="shared" si="14"/>
        <v>10</v>
      </c>
      <c r="O110" s="40"/>
      <c r="P110" s="41"/>
      <c r="Q110" s="42" t="s">
        <v>2344</v>
      </c>
      <c r="R110" s="43" t="str">
        <f t="shared" si="11"/>
        <v>AAQF</v>
      </c>
      <c r="S110" s="43" t="str">
        <f t="shared" si="15"/>
        <v>F</v>
      </c>
      <c r="T110" s="43" t="str">
        <f t="shared" si="16"/>
        <v>02</v>
      </c>
      <c r="U110" s="43" t="b">
        <f t="shared" si="12"/>
        <v>1</v>
      </c>
      <c r="V110" s="43">
        <f t="shared" si="13"/>
        <v>10</v>
      </c>
      <c r="W110" s="35" t="s">
        <v>2347</v>
      </c>
      <c r="X110" s="196" t="s">
        <v>2353</v>
      </c>
    </row>
    <row r="111" spans="1:24" x14ac:dyDescent="0.25">
      <c r="A111" s="30">
        <f t="shared" si="17"/>
        <v>109</v>
      </c>
      <c r="B111" s="31">
        <v>5</v>
      </c>
      <c r="C111" s="32">
        <f t="shared" si="9"/>
        <v>16</v>
      </c>
      <c r="D111" s="30" t="s">
        <v>229</v>
      </c>
      <c r="E111" s="49" t="s">
        <v>1053</v>
      </c>
      <c r="F111" s="47" t="s">
        <v>329</v>
      </c>
      <c r="G111" s="47"/>
      <c r="H111" s="35" t="s">
        <v>255</v>
      </c>
      <c r="I111" s="36">
        <v>41670</v>
      </c>
      <c r="J111" s="51">
        <v>3849</v>
      </c>
      <c r="K111" s="37">
        <v>385</v>
      </c>
      <c r="L111" s="38">
        <v>385</v>
      </c>
      <c r="M111" s="36">
        <f t="shared" si="10"/>
        <v>41670</v>
      </c>
      <c r="N111" s="39">
        <f t="shared" si="14"/>
        <v>10</v>
      </c>
      <c r="O111" s="40"/>
      <c r="P111" s="41"/>
      <c r="Q111" s="42" t="s">
        <v>2344</v>
      </c>
      <c r="R111" s="43" t="str">
        <f t="shared" si="11"/>
        <v>AJSP</v>
      </c>
      <c r="S111" s="43" t="str">
        <f t="shared" si="15"/>
        <v>P</v>
      </c>
      <c r="T111" s="43" t="str">
        <f t="shared" si="16"/>
        <v>02</v>
      </c>
      <c r="U111" s="43" t="b">
        <f t="shared" si="12"/>
        <v>1</v>
      </c>
      <c r="V111" s="43">
        <f t="shared" si="13"/>
        <v>10</v>
      </c>
      <c r="W111" s="35" t="s">
        <v>2347</v>
      </c>
      <c r="X111" s="196" t="s">
        <v>2353</v>
      </c>
    </row>
    <row r="112" spans="1:24" x14ac:dyDescent="0.25">
      <c r="A112" s="30">
        <f t="shared" si="17"/>
        <v>110</v>
      </c>
      <c r="B112" s="31">
        <v>5</v>
      </c>
      <c r="C112" s="32">
        <f t="shared" si="9"/>
        <v>17</v>
      </c>
      <c r="D112" s="30" t="s">
        <v>229</v>
      </c>
      <c r="E112" s="49" t="s">
        <v>945</v>
      </c>
      <c r="F112" s="47" t="s">
        <v>330</v>
      </c>
      <c r="G112" s="47"/>
      <c r="H112" s="35" t="s">
        <v>255</v>
      </c>
      <c r="I112" s="36">
        <v>41670</v>
      </c>
      <c r="J112" s="51">
        <v>4326</v>
      </c>
      <c r="K112" s="37">
        <v>433</v>
      </c>
      <c r="L112" s="38">
        <v>433</v>
      </c>
      <c r="M112" s="36">
        <f t="shared" si="10"/>
        <v>41670</v>
      </c>
      <c r="N112" s="39">
        <f t="shared" si="14"/>
        <v>10.01</v>
      </c>
      <c r="O112" s="40"/>
      <c r="P112" s="41"/>
      <c r="Q112" s="42" t="s">
        <v>2344</v>
      </c>
      <c r="R112" s="43" t="str">
        <f t="shared" si="11"/>
        <v>AABF</v>
      </c>
      <c r="S112" s="43" t="str">
        <f t="shared" si="15"/>
        <v>F</v>
      </c>
      <c r="T112" s="43" t="str">
        <f t="shared" si="16"/>
        <v>02</v>
      </c>
      <c r="U112" s="43" t="b">
        <f t="shared" si="12"/>
        <v>1</v>
      </c>
      <c r="V112" s="43">
        <f t="shared" si="13"/>
        <v>10</v>
      </c>
      <c r="W112" s="35" t="s">
        <v>2347</v>
      </c>
      <c r="X112" s="196" t="s">
        <v>2353</v>
      </c>
    </row>
    <row r="113" spans="1:24" x14ac:dyDescent="0.25">
      <c r="A113" s="30">
        <f t="shared" si="17"/>
        <v>111</v>
      </c>
      <c r="B113" s="31">
        <v>5</v>
      </c>
      <c r="C113" s="32">
        <f t="shared" si="9"/>
        <v>18</v>
      </c>
      <c r="D113" s="30" t="s">
        <v>229</v>
      </c>
      <c r="E113" s="49" t="s">
        <v>331</v>
      </c>
      <c r="F113" s="47" t="s">
        <v>332</v>
      </c>
      <c r="G113" s="47"/>
      <c r="H113" s="35" t="s">
        <v>255</v>
      </c>
      <c r="I113" s="36">
        <v>41670</v>
      </c>
      <c r="J113" s="51">
        <v>3084</v>
      </c>
      <c r="K113" s="37">
        <v>308</v>
      </c>
      <c r="L113" s="38">
        <v>308</v>
      </c>
      <c r="M113" s="36">
        <f t="shared" si="10"/>
        <v>41670</v>
      </c>
      <c r="N113" s="39">
        <f t="shared" si="14"/>
        <v>9.99</v>
      </c>
      <c r="O113" s="40"/>
      <c r="P113" s="41"/>
      <c r="Q113" s="42" t="s">
        <v>2344</v>
      </c>
      <c r="R113" s="43" t="str">
        <f t="shared" si="11"/>
        <v>AAAF</v>
      </c>
      <c r="S113" s="43" t="str">
        <f t="shared" si="15"/>
        <v>F</v>
      </c>
      <c r="T113" s="43" t="str">
        <f t="shared" si="16"/>
        <v>02</v>
      </c>
      <c r="U113" s="43" t="b">
        <f t="shared" si="12"/>
        <v>1</v>
      </c>
      <c r="V113" s="43">
        <f t="shared" si="13"/>
        <v>10</v>
      </c>
      <c r="W113" s="35" t="s">
        <v>2347</v>
      </c>
      <c r="X113" s="196" t="s">
        <v>2353</v>
      </c>
    </row>
    <row r="114" spans="1:24" x14ac:dyDescent="0.25">
      <c r="A114" s="30">
        <f t="shared" si="17"/>
        <v>112</v>
      </c>
      <c r="B114" s="31">
        <v>5</v>
      </c>
      <c r="C114" s="32">
        <f t="shared" si="9"/>
        <v>19</v>
      </c>
      <c r="D114" s="30" t="s">
        <v>229</v>
      </c>
      <c r="E114" s="49" t="s">
        <v>1054</v>
      </c>
      <c r="F114" s="47" t="s">
        <v>333</v>
      </c>
      <c r="G114" s="47"/>
      <c r="H114" s="35" t="s">
        <v>255</v>
      </c>
      <c r="I114" s="36">
        <v>41670</v>
      </c>
      <c r="J114" s="51">
        <v>8588</v>
      </c>
      <c r="K114" s="37">
        <v>859</v>
      </c>
      <c r="L114" s="38">
        <v>859</v>
      </c>
      <c r="M114" s="36">
        <f t="shared" si="10"/>
        <v>41670</v>
      </c>
      <c r="N114" s="39">
        <f t="shared" si="14"/>
        <v>10</v>
      </c>
      <c r="O114" s="40"/>
      <c r="P114" s="41"/>
      <c r="Q114" s="42" t="s">
        <v>2344</v>
      </c>
      <c r="R114" s="43" t="str">
        <f t="shared" si="11"/>
        <v>AABF</v>
      </c>
      <c r="S114" s="43" t="str">
        <f t="shared" si="15"/>
        <v>F</v>
      </c>
      <c r="T114" s="43" t="str">
        <f t="shared" si="16"/>
        <v>02</v>
      </c>
      <c r="U114" s="43" t="b">
        <f t="shared" si="12"/>
        <v>1</v>
      </c>
      <c r="V114" s="43">
        <f t="shared" si="13"/>
        <v>10</v>
      </c>
      <c r="W114" s="35" t="s">
        <v>2347</v>
      </c>
      <c r="X114" s="196" t="s">
        <v>2353</v>
      </c>
    </row>
    <row r="115" spans="1:24" x14ac:dyDescent="0.25">
      <c r="A115" s="30">
        <f t="shared" si="17"/>
        <v>113</v>
      </c>
      <c r="B115" s="31">
        <v>5</v>
      </c>
      <c r="C115" s="32">
        <f t="shared" si="9"/>
        <v>20</v>
      </c>
      <c r="D115" s="30" t="s">
        <v>229</v>
      </c>
      <c r="E115" s="49" t="s">
        <v>821</v>
      </c>
      <c r="F115" s="47" t="s">
        <v>334</v>
      </c>
      <c r="G115" s="47"/>
      <c r="H115" s="35" t="s">
        <v>255</v>
      </c>
      <c r="I115" s="36">
        <v>41670</v>
      </c>
      <c r="J115" s="51">
        <v>6063</v>
      </c>
      <c r="K115" s="37">
        <v>606</v>
      </c>
      <c r="L115" s="38">
        <v>606</v>
      </c>
      <c r="M115" s="36">
        <f t="shared" si="10"/>
        <v>41670</v>
      </c>
      <c r="N115" s="39">
        <f t="shared" si="14"/>
        <v>10</v>
      </c>
      <c r="O115" s="40"/>
      <c r="P115" s="41"/>
      <c r="Q115" s="42" t="s">
        <v>2344</v>
      </c>
      <c r="R115" s="43" t="str">
        <f t="shared" si="11"/>
        <v>AADF</v>
      </c>
      <c r="S115" s="43" t="str">
        <f t="shared" si="15"/>
        <v>F</v>
      </c>
      <c r="T115" s="43" t="str">
        <f t="shared" si="16"/>
        <v>02</v>
      </c>
      <c r="U115" s="43" t="b">
        <f t="shared" si="12"/>
        <v>1</v>
      </c>
      <c r="V115" s="43">
        <f t="shared" si="13"/>
        <v>10</v>
      </c>
      <c r="W115" s="35" t="s">
        <v>2347</v>
      </c>
      <c r="X115" s="196" t="s">
        <v>2353</v>
      </c>
    </row>
    <row r="116" spans="1:24" x14ac:dyDescent="0.25">
      <c r="A116" s="30">
        <f t="shared" si="17"/>
        <v>114</v>
      </c>
      <c r="B116" s="31">
        <v>5</v>
      </c>
      <c r="C116" s="32">
        <f t="shared" si="9"/>
        <v>21</v>
      </c>
      <c r="D116" s="30" t="s">
        <v>229</v>
      </c>
      <c r="E116" s="49" t="s">
        <v>1055</v>
      </c>
      <c r="F116" s="47" t="s">
        <v>335</v>
      </c>
      <c r="G116" s="47"/>
      <c r="H116" s="35" t="s">
        <v>255</v>
      </c>
      <c r="I116" s="36">
        <v>41670</v>
      </c>
      <c r="J116" s="51">
        <v>5067</v>
      </c>
      <c r="K116" s="37">
        <v>507</v>
      </c>
      <c r="L116" s="38">
        <v>507</v>
      </c>
      <c r="M116" s="36">
        <f t="shared" si="10"/>
        <v>41670</v>
      </c>
      <c r="N116" s="39">
        <f t="shared" si="14"/>
        <v>10.01</v>
      </c>
      <c r="O116" s="40"/>
      <c r="P116" s="41"/>
      <c r="Q116" s="42" t="s">
        <v>2344</v>
      </c>
      <c r="R116" s="43" t="str">
        <f t="shared" si="11"/>
        <v>AERP</v>
      </c>
      <c r="S116" s="43" t="str">
        <f t="shared" si="15"/>
        <v>P</v>
      </c>
      <c r="T116" s="43" t="str">
        <f t="shared" si="16"/>
        <v>02</v>
      </c>
      <c r="U116" s="43" t="b">
        <f t="shared" si="12"/>
        <v>1</v>
      </c>
      <c r="V116" s="43">
        <f t="shared" si="13"/>
        <v>10</v>
      </c>
      <c r="W116" s="35" t="s">
        <v>2347</v>
      </c>
      <c r="X116" s="196" t="s">
        <v>2353</v>
      </c>
    </row>
    <row r="117" spans="1:24" x14ac:dyDescent="0.25">
      <c r="A117" s="30">
        <f t="shared" si="17"/>
        <v>115</v>
      </c>
      <c r="B117" s="31">
        <v>5</v>
      </c>
      <c r="C117" s="32">
        <f t="shared" si="9"/>
        <v>22</v>
      </c>
      <c r="D117" s="30" t="s">
        <v>229</v>
      </c>
      <c r="E117" s="49" t="s">
        <v>822</v>
      </c>
      <c r="F117" s="47" t="s">
        <v>336</v>
      </c>
      <c r="G117" s="47"/>
      <c r="H117" s="35" t="s">
        <v>255</v>
      </c>
      <c r="I117" s="36">
        <v>41670</v>
      </c>
      <c r="J117" s="51">
        <v>5429</v>
      </c>
      <c r="K117" s="37">
        <v>543</v>
      </c>
      <c r="L117" s="38">
        <v>543</v>
      </c>
      <c r="M117" s="36">
        <f t="shared" si="10"/>
        <v>41670</v>
      </c>
      <c r="N117" s="39">
        <f t="shared" si="14"/>
        <v>10</v>
      </c>
      <c r="O117" s="40"/>
      <c r="P117" s="41"/>
      <c r="Q117" s="42" t="s">
        <v>2344</v>
      </c>
      <c r="R117" s="43" t="str">
        <f t="shared" si="11"/>
        <v>AABF</v>
      </c>
      <c r="S117" s="43" t="str">
        <f t="shared" si="15"/>
        <v>F</v>
      </c>
      <c r="T117" s="43" t="str">
        <f t="shared" si="16"/>
        <v>02</v>
      </c>
      <c r="U117" s="43" t="b">
        <f t="shared" si="12"/>
        <v>1</v>
      </c>
      <c r="V117" s="43">
        <f t="shared" si="13"/>
        <v>10</v>
      </c>
      <c r="W117" s="35" t="s">
        <v>2347</v>
      </c>
      <c r="X117" s="196" t="s">
        <v>2353</v>
      </c>
    </row>
    <row r="118" spans="1:24" x14ac:dyDescent="0.25">
      <c r="A118" s="30">
        <f t="shared" si="17"/>
        <v>116</v>
      </c>
      <c r="B118" s="31">
        <v>5</v>
      </c>
      <c r="C118" s="32">
        <f t="shared" si="9"/>
        <v>23</v>
      </c>
      <c r="D118" s="30" t="s">
        <v>229</v>
      </c>
      <c r="E118" s="49" t="s">
        <v>1056</v>
      </c>
      <c r="F118" s="47" t="s">
        <v>337</v>
      </c>
      <c r="G118" s="47"/>
      <c r="H118" s="35" t="s">
        <v>255</v>
      </c>
      <c r="I118" s="36">
        <v>41670</v>
      </c>
      <c r="J118" s="51">
        <v>7157</v>
      </c>
      <c r="K118" s="37">
        <v>716</v>
      </c>
      <c r="L118" s="38">
        <v>716</v>
      </c>
      <c r="M118" s="36">
        <f t="shared" si="10"/>
        <v>41670</v>
      </c>
      <c r="N118" s="39">
        <f t="shared" si="14"/>
        <v>10</v>
      </c>
      <c r="O118" s="40"/>
      <c r="P118" s="41"/>
      <c r="Q118" s="42" t="s">
        <v>2344</v>
      </c>
      <c r="R118" s="43" t="str">
        <f t="shared" si="11"/>
        <v>AAEF</v>
      </c>
      <c r="S118" s="43" t="str">
        <f t="shared" si="15"/>
        <v>F</v>
      </c>
      <c r="T118" s="43" t="str">
        <f t="shared" si="16"/>
        <v>02</v>
      </c>
      <c r="U118" s="43" t="b">
        <f t="shared" si="12"/>
        <v>1</v>
      </c>
      <c r="V118" s="43">
        <f t="shared" si="13"/>
        <v>10</v>
      </c>
      <c r="W118" s="35" t="s">
        <v>2347</v>
      </c>
      <c r="X118" s="196" t="s">
        <v>2353</v>
      </c>
    </row>
    <row r="119" spans="1:24" x14ac:dyDescent="0.25">
      <c r="A119" s="30">
        <f t="shared" si="17"/>
        <v>117</v>
      </c>
      <c r="B119" s="31">
        <v>5</v>
      </c>
      <c r="C119" s="32">
        <f t="shared" si="9"/>
        <v>24</v>
      </c>
      <c r="D119" s="30" t="s">
        <v>229</v>
      </c>
      <c r="E119" s="49" t="s">
        <v>1057</v>
      </c>
      <c r="F119" s="47" t="s">
        <v>338</v>
      </c>
      <c r="G119" s="47"/>
      <c r="H119" s="35" t="s">
        <v>255</v>
      </c>
      <c r="I119" s="36">
        <v>41670</v>
      </c>
      <c r="J119" s="51">
        <v>15010</v>
      </c>
      <c r="K119" s="37">
        <v>1501</v>
      </c>
      <c r="L119" s="38">
        <v>1501</v>
      </c>
      <c r="M119" s="36">
        <f t="shared" si="10"/>
        <v>41670</v>
      </c>
      <c r="N119" s="39">
        <f t="shared" si="14"/>
        <v>10</v>
      </c>
      <c r="O119" s="40"/>
      <c r="P119" s="41"/>
      <c r="Q119" s="42" t="s">
        <v>2344</v>
      </c>
      <c r="R119" s="43" t="str">
        <f t="shared" si="11"/>
        <v>ABAF</v>
      </c>
      <c r="S119" s="43" t="str">
        <f t="shared" si="15"/>
        <v>F</v>
      </c>
      <c r="T119" s="43" t="str">
        <f t="shared" si="16"/>
        <v>02</v>
      </c>
      <c r="U119" s="43" t="b">
        <f t="shared" si="12"/>
        <v>1</v>
      </c>
      <c r="V119" s="43">
        <f t="shared" si="13"/>
        <v>10</v>
      </c>
      <c r="W119" s="35" t="s">
        <v>2347</v>
      </c>
      <c r="X119" s="196" t="s">
        <v>2353</v>
      </c>
    </row>
    <row r="120" spans="1:24" x14ac:dyDescent="0.25">
      <c r="A120" s="30">
        <f t="shared" si="17"/>
        <v>118</v>
      </c>
      <c r="B120" s="31">
        <v>5</v>
      </c>
      <c r="C120" s="32">
        <f t="shared" si="9"/>
        <v>25</v>
      </c>
      <c r="D120" s="30" t="s">
        <v>229</v>
      </c>
      <c r="E120" s="49" t="s">
        <v>339</v>
      </c>
      <c r="F120" s="47" t="s">
        <v>340</v>
      </c>
      <c r="G120" s="47"/>
      <c r="H120" s="35" t="s">
        <v>255</v>
      </c>
      <c r="I120" s="36">
        <v>41670</v>
      </c>
      <c r="J120" s="51">
        <v>1473</v>
      </c>
      <c r="K120" s="37">
        <v>147</v>
      </c>
      <c r="L120" s="38">
        <v>147</v>
      </c>
      <c r="M120" s="36">
        <f t="shared" si="10"/>
        <v>41670</v>
      </c>
      <c r="N120" s="39">
        <f t="shared" si="14"/>
        <v>9.98</v>
      </c>
      <c r="O120" s="40"/>
      <c r="P120" s="41"/>
      <c r="Q120" s="42" t="s">
        <v>2344</v>
      </c>
      <c r="R120" s="43" t="str">
        <f t="shared" si="11"/>
        <v>AAKP</v>
      </c>
      <c r="S120" s="43" t="str">
        <f t="shared" si="15"/>
        <v>P</v>
      </c>
      <c r="T120" s="43" t="str">
        <f t="shared" si="16"/>
        <v>02</v>
      </c>
      <c r="U120" s="43" t="b">
        <f t="shared" si="12"/>
        <v>1</v>
      </c>
      <c r="V120" s="43">
        <f t="shared" si="13"/>
        <v>10</v>
      </c>
      <c r="W120" s="35" t="s">
        <v>2347</v>
      </c>
      <c r="X120" s="196" t="s">
        <v>2353</v>
      </c>
    </row>
    <row r="121" spans="1:24" x14ac:dyDescent="0.25">
      <c r="A121" s="30">
        <f t="shared" si="17"/>
        <v>119</v>
      </c>
      <c r="B121" s="31">
        <v>5</v>
      </c>
      <c r="C121" s="32">
        <f t="shared" si="9"/>
        <v>26</v>
      </c>
      <c r="D121" s="30" t="s">
        <v>229</v>
      </c>
      <c r="E121" s="49" t="s">
        <v>1058</v>
      </c>
      <c r="F121" s="47" t="s">
        <v>341</v>
      </c>
      <c r="G121" s="47"/>
      <c r="H121" s="35" t="s">
        <v>255</v>
      </c>
      <c r="I121" s="36">
        <v>41670</v>
      </c>
      <c r="J121" s="51">
        <v>5537</v>
      </c>
      <c r="K121" s="37">
        <v>554</v>
      </c>
      <c r="L121" s="38">
        <v>554</v>
      </c>
      <c r="M121" s="36">
        <f t="shared" si="10"/>
        <v>41670</v>
      </c>
      <c r="N121" s="39">
        <f t="shared" si="14"/>
        <v>10.01</v>
      </c>
      <c r="O121" s="40"/>
      <c r="P121" s="41"/>
      <c r="Q121" s="42" t="s">
        <v>2344</v>
      </c>
      <c r="R121" s="43" t="str">
        <f t="shared" si="11"/>
        <v>AAXF</v>
      </c>
      <c r="S121" s="43" t="str">
        <f t="shared" si="15"/>
        <v>F</v>
      </c>
      <c r="T121" s="43" t="str">
        <f t="shared" si="16"/>
        <v>02</v>
      </c>
      <c r="U121" s="43" t="b">
        <f t="shared" si="12"/>
        <v>1</v>
      </c>
      <c r="V121" s="43">
        <f t="shared" si="13"/>
        <v>10</v>
      </c>
      <c r="W121" s="35" t="s">
        <v>2347</v>
      </c>
      <c r="X121" s="196" t="s">
        <v>2353</v>
      </c>
    </row>
    <row r="122" spans="1:24" x14ac:dyDescent="0.25">
      <c r="A122" s="30">
        <f t="shared" si="17"/>
        <v>120</v>
      </c>
      <c r="B122" s="31">
        <v>5</v>
      </c>
      <c r="C122" s="32">
        <f t="shared" si="9"/>
        <v>27</v>
      </c>
      <c r="D122" s="30" t="s">
        <v>229</v>
      </c>
      <c r="E122" s="49" t="s">
        <v>946</v>
      </c>
      <c r="F122" s="47" t="s">
        <v>342</v>
      </c>
      <c r="G122" s="47"/>
      <c r="H122" s="35" t="s">
        <v>255</v>
      </c>
      <c r="I122" s="36">
        <v>41670</v>
      </c>
      <c r="J122" s="51">
        <v>7787</v>
      </c>
      <c r="K122" s="37">
        <v>779</v>
      </c>
      <c r="L122" s="38">
        <v>779</v>
      </c>
      <c r="M122" s="36">
        <f t="shared" si="10"/>
        <v>41670</v>
      </c>
      <c r="N122" s="39">
        <f t="shared" si="14"/>
        <v>10</v>
      </c>
      <c r="O122" s="40"/>
      <c r="P122" s="41"/>
      <c r="Q122" s="42" t="s">
        <v>2344</v>
      </c>
      <c r="R122" s="43" t="str">
        <f t="shared" si="11"/>
        <v>ACPP</v>
      </c>
      <c r="S122" s="43" t="str">
        <f t="shared" si="15"/>
        <v>P</v>
      </c>
      <c r="T122" s="43" t="str">
        <f t="shared" si="16"/>
        <v>02</v>
      </c>
      <c r="U122" s="43" t="b">
        <f t="shared" si="12"/>
        <v>1</v>
      </c>
      <c r="V122" s="43">
        <f t="shared" si="13"/>
        <v>10</v>
      </c>
      <c r="W122" s="35" t="s">
        <v>2347</v>
      </c>
      <c r="X122" s="196" t="s">
        <v>2353</v>
      </c>
    </row>
    <row r="123" spans="1:24" x14ac:dyDescent="0.25">
      <c r="A123" s="30">
        <f t="shared" si="17"/>
        <v>121</v>
      </c>
      <c r="B123" s="31">
        <v>5</v>
      </c>
      <c r="C123" s="32">
        <f t="shared" si="9"/>
        <v>28</v>
      </c>
      <c r="D123" s="30" t="s">
        <v>229</v>
      </c>
      <c r="E123" s="49" t="s">
        <v>823</v>
      </c>
      <c r="F123" s="47" t="s">
        <v>343</v>
      </c>
      <c r="G123" s="47"/>
      <c r="H123" s="35" t="s">
        <v>255</v>
      </c>
      <c r="I123" s="36">
        <v>41670</v>
      </c>
      <c r="J123" s="51">
        <v>6055</v>
      </c>
      <c r="K123" s="37">
        <v>605</v>
      </c>
      <c r="L123" s="38">
        <v>605</v>
      </c>
      <c r="M123" s="36">
        <f t="shared" si="10"/>
        <v>41670</v>
      </c>
      <c r="N123" s="39">
        <f t="shared" si="14"/>
        <v>9.99</v>
      </c>
      <c r="O123" s="40"/>
      <c r="P123" s="41"/>
      <c r="Q123" s="42" t="s">
        <v>2344</v>
      </c>
      <c r="R123" s="43" t="str">
        <f t="shared" si="11"/>
        <v>AABF</v>
      </c>
      <c r="S123" s="43" t="str">
        <f t="shared" si="15"/>
        <v>F</v>
      </c>
      <c r="T123" s="43" t="str">
        <f t="shared" si="16"/>
        <v>02</v>
      </c>
      <c r="U123" s="43" t="b">
        <f t="shared" si="12"/>
        <v>1</v>
      </c>
      <c r="V123" s="43">
        <f t="shared" si="13"/>
        <v>10</v>
      </c>
      <c r="W123" s="35" t="s">
        <v>2347</v>
      </c>
      <c r="X123" s="196" t="s">
        <v>2353</v>
      </c>
    </row>
    <row r="124" spans="1:24" x14ac:dyDescent="0.25">
      <c r="A124" s="30">
        <f t="shared" si="17"/>
        <v>122</v>
      </c>
      <c r="B124" s="31">
        <v>5</v>
      </c>
      <c r="C124" s="32">
        <f t="shared" si="9"/>
        <v>29</v>
      </c>
      <c r="D124" s="30" t="s">
        <v>229</v>
      </c>
      <c r="E124" s="49" t="s">
        <v>947</v>
      </c>
      <c r="F124" s="47" t="s">
        <v>344</v>
      </c>
      <c r="G124" s="47"/>
      <c r="H124" s="35" t="s">
        <v>255</v>
      </c>
      <c r="I124" s="36">
        <v>41670</v>
      </c>
      <c r="J124" s="51">
        <v>14967</v>
      </c>
      <c r="K124" s="37">
        <v>1497</v>
      </c>
      <c r="L124" s="38">
        <v>1497</v>
      </c>
      <c r="M124" s="36">
        <f t="shared" si="10"/>
        <v>41670</v>
      </c>
      <c r="N124" s="39">
        <f t="shared" si="14"/>
        <v>10</v>
      </c>
      <c r="O124" s="40"/>
      <c r="P124" s="41"/>
      <c r="Q124" s="42" t="s">
        <v>2344</v>
      </c>
      <c r="R124" s="43" t="str">
        <f t="shared" si="11"/>
        <v>AAAF</v>
      </c>
      <c r="S124" s="43" t="str">
        <f t="shared" si="15"/>
        <v>F</v>
      </c>
      <c r="T124" s="43" t="str">
        <f t="shared" si="16"/>
        <v>02</v>
      </c>
      <c r="U124" s="43" t="b">
        <f t="shared" si="12"/>
        <v>1</v>
      </c>
      <c r="V124" s="43">
        <f t="shared" si="13"/>
        <v>10</v>
      </c>
      <c r="W124" s="35" t="s">
        <v>2347</v>
      </c>
      <c r="X124" s="196" t="s">
        <v>2353</v>
      </c>
    </row>
    <row r="125" spans="1:24" x14ac:dyDescent="0.25">
      <c r="A125" s="30">
        <f t="shared" si="17"/>
        <v>123</v>
      </c>
      <c r="B125" s="31">
        <v>5</v>
      </c>
      <c r="C125" s="32">
        <f t="shared" si="9"/>
        <v>30</v>
      </c>
      <c r="D125" s="30" t="s">
        <v>229</v>
      </c>
      <c r="E125" s="49" t="s">
        <v>948</v>
      </c>
      <c r="F125" s="47" t="s">
        <v>345</v>
      </c>
      <c r="G125" s="47"/>
      <c r="H125" s="35" t="s">
        <v>255</v>
      </c>
      <c r="I125" s="36">
        <v>41670</v>
      </c>
      <c r="J125" s="51">
        <v>11058</v>
      </c>
      <c r="K125" s="37">
        <v>1106</v>
      </c>
      <c r="L125" s="38">
        <v>1106</v>
      </c>
      <c r="M125" s="36">
        <f t="shared" si="10"/>
        <v>41670</v>
      </c>
      <c r="N125" s="39">
        <f t="shared" si="14"/>
        <v>10</v>
      </c>
      <c r="O125" s="40"/>
      <c r="P125" s="41"/>
      <c r="Q125" s="42" t="s">
        <v>2344</v>
      </c>
      <c r="R125" s="43" t="str">
        <f t="shared" si="11"/>
        <v>AAFF</v>
      </c>
      <c r="S125" s="43" t="str">
        <f t="shared" si="15"/>
        <v>F</v>
      </c>
      <c r="T125" s="43" t="str">
        <f t="shared" si="16"/>
        <v>02</v>
      </c>
      <c r="U125" s="43" t="b">
        <f t="shared" si="12"/>
        <v>1</v>
      </c>
      <c r="V125" s="43">
        <f t="shared" si="13"/>
        <v>10</v>
      </c>
      <c r="W125" s="35" t="s">
        <v>2347</v>
      </c>
      <c r="X125" s="196" t="s">
        <v>2353</v>
      </c>
    </row>
    <row r="126" spans="1:24" x14ac:dyDescent="0.25">
      <c r="A126" s="30">
        <f t="shared" si="17"/>
        <v>124</v>
      </c>
      <c r="B126" s="31">
        <v>5</v>
      </c>
      <c r="C126" s="32">
        <f t="shared" si="9"/>
        <v>31</v>
      </c>
      <c r="D126" s="30" t="s">
        <v>229</v>
      </c>
      <c r="E126" s="49" t="s">
        <v>346</v>
      </c>
      <c r="F126" s="47" t="s">
        <v>347</v>
      </c>
      <c r="G126" s="47"/>
      <c r="H126" s="35" t="s">
        <v>255</v>
      </c>
      <c r="I126" s="36">
        <v>41670</v>
      </c>
      <c r="J126" s="31">
        <v>15371</v>
      </c>
      <c r="K126" s="37">
        <v>1537</v>
      </c>
      <c r="L126" s="38">
        <v>1537</v>
      </c>
      <c r="M126" s="36">
        <f t="shared" si="10"/>
        <v>41670</v>
      </c>
      <c r="N126" s="39">
        <f t="shared" si="14"/>
        <v>10</v>
      </c>
      <c r="O126" s="40"/>
      <c r="P126" s="41"/>
      <c r="Q126" s="42" t="s">
        <v>2344</v>
      </c>
      <c r="R126" s="43" t="str">
        <f t="shared" si="11"/>
        <v>AACF</v>
      </c>
      <c r="S126" s="43" t="str">
        <f t="shared" si="15"/>
        <v>F</v>
      </c>
      <c r="T126" s="43" t="str">
        <f t="shared" si="16"/>
        <v>02</v>
      </c>
      <c r="U126" s="43" t="b">
        <f t="shared" si="12"/>
        <v>1</v>
      </c>
      <c r="V126" s="43">
        <f t="shared" si="13"/>
        <v>10</v>
      </c>
      <c r="W126" s="35" t="s">
        <v>2347</v>
      </c>
      <c r="X126" s="196" t="s">
        <v>2353</v>
      </c>
    </row>
    <row r="127" spans="1:24" x14ac:dyDescent="0.25">
      <c r="A127" s="30">
        <f t="shared" si="17"/>
        <v>125</v>
      </c>
      <c r="B127" s="31">
        <v>5</v>
      </c>
      <c r="C127" s="32">
        <f t="shared" si="9"/>
        <v>32</v>
      </c>
      <c r="D127" s="30" t="s">
        <v>229</v>
      </c>
      <c r="E127" s="49" t="s">
        <v>1059</v>
      </c>
      <c r="F127" s="47" t="s">
        <v>348</v>
      </c>
      <c r="G127" s="47"/>
      <c r="H127" s="35" t="s">
        <v>255</v>
      </c>
      <c r="I127" s="36">
        <v>41670</v>
      </c>
      <c r="J127" s="31">
        <v>21743</v>
      </c>
      <c r="K127" s="37">
        <v>2174</v>
      </c>
      <c r="L127" s="38">
        <v>2174</v>
      </c>
      <c r="M127" s="36">
        <f t="shared" si="10"/>
        <v>41670</v>
      </c>
      <c r="N127" s="39">
        <f t="shared" si="14"/>
        <v>10</v>
      </c>
      <c r="O127" s="40"/>
      <c r="P127" s="41"/>
      <c r="Q127" s="42" t="s">
        <v>2344</v>
      </c>
      <c r="R127" s="43" t="str">
        <f t="shared" si="11"/>
        <v>AAAF</v>
      </c>
      <c r="S127" s="43" t="str">
        <f t="shared" si="15"/>
        <v>F</v>
      </c>
      <c r="T127" s="43" t="str">
        <f t="shared" si="16"/>
        <v>02</v>
      </c>
      <c r="U127" s="43" t="b">
        <f t="shared" si="12"/>
        <v>1</v>
      </c>
      <c r="V127" s="43">
        <f t="shared" si="13"/>
        <v>10</v>
      </c>
      <c r="W127" s="35" t="s">
        <v>2347</v>
      </c>
      <c r="X127" s="196" t="s">
        <v>2353</v>
      </c>
    </row>
    <row r="128" spans="1:24" x14ac:dyDescent="0.25">
      <c r="A128" s="30">
        <f t="shared" si="17"/>
        <v>126</v>
      </c>
      <c r="B128" s="31">
        <v>5</v>
      </c>
      <c r="C128" s="32">
        <f t="shared" si="9"/>
        <v>33</v>
      </c>
      <c r="D128" s="30" t="s">
        <v>229</v>
      </c>
      <c r="E128" s="49" t="s">
        <v>949</v>
      </c>
      <c r="F128" s="47" t="s">
        <v>349</v>
      </c>
      <c r="G128" s="47"/>
      <c r="H128" s="35" t="s">
        <v>255</v>
      </c>
      <c r="I128" s="36">
        <v>41670</v>
      </c>
      <c r="J128" s="31">
        <v>13906</v>
      </c>
      <c r="K128" s="37">
        <v>1391</v>
      </c>
      <c r="L128" s="38">
        <v>1391</v>
      </c>
      <c r="M128" s="36">
        <f t="shared" si="10"/>
        <v>41670</v>
      </c>
      <c r="N128" s="39">
        <f t="shared" si="14"/>
        <v>10</v>
      </c>
      <c r="O128" s="40"/>
      <c r="P128" s="41"/>
      <c r="Q128" s="42" t="s">
        <v>2344</v>
      </c>
      <c r="R128" s="43" t="str">
        <f t="shared" si="11"/>
        <v>AAEF</v>
      </c>
      <c r="S128" s="43" t="str">
        <f t="shared" si="15"/>
        <v>F</v>
      </c>
      <c r="T128" s="43" t="str">
        <f t="shared" si="16"/>
        <v>02</v>
      </c>
      <c r="U128" s="43" t="b">
        <f t="shared" si="12"/>
        <v>1</v>
      </c>
      <c r="V128" s="43">
        <f t="shared" si="13"/>
        <v>10</v>
      </c>
      <c r="W128" s="35" t="s">
        <v>2347</v>
      </c>
      <c r="X128" s="196" t="s">
        <v>2353</v>
      </c>
    </row>
    <row r="129" spans="1:24" x14ac:dyDescent="0.25">
      <c r="A129" s="30">
        <f t="shared" si="17"/>
        <v>127</v>
      </c>
      <c r="B129" s="31">
        <v>5</v>
      </c>
      <c r="C129" s="32">
        <f t="shared" si="9"/>
        <v>34</v>
      </c>
      <c r="D129" s="30" t="s">
        <v>229</v>
      </c>
      <c r="E129" s="49" t="s">
        <v>950</v>
      </c>
      <c r="F129" s="47" t="s">
        <v>350</v>
      </c>
      <c r="G129" s="47"/>
      <c r="H129" s="35" t="s">
        <v>255</v>
      </c>
      <c r="I129" s="36">
        <v>41670</v>
      </c>
      <c r="J129" s="31">
        <v>2200</v>
      </c>
      <c r="K129" s="37">
        <v>220</v>
      </c>
      <c r="L129" s="38">
        <v>220</v>
      </c>
      <c r="M129" s="36">
        <f t="shared" si="10"/>
        <v>41670</v>
      </c>
      <c r="N129" s="39">
        <f t="shared" si="14"/>
        <v>10</v>
      </c>
      <c r="O129" s="40"/>
      <c r="P129" s="41"/>
      <c r="Q129" s="42" t="s">
        <v>2344</v>
      </c>
      <c r="R129" s="43" t="str">
        <f t="shared" si="11"/>
        <v>AAEF</v>
      </c>
      <c r="S129" s="43" t="str">
        <f t="shared" si="15"/>
        <v>F</v>
      </c>
      <c r="T129" s="43" t="str">
        <f t="shared" si="16"/>
        <v>02</v>
      </c>
      <c r="U129" s="43" t="b">
        <f t="shared" si="12"/>
        <v>1</v>
      </c>
      <c r="V129" s="43">
        <f t="shared" si="13"/>
        <v>10</v>
      </c>
      <c r="W129" s="35" t="s">
        <v>2347</v>
      </c>
      <c r="X129" s="196" t="s">
        <v>2353</v>
      </c>
    </row>
    <row r="130" spans="1:24" x14ac:dyDescent="0.25">
      <c r="A130" s="30">
        <f t="shared" si="17"/>
        <v>128</v>
      </c>
      <c r="B130" s="31">
        <v>5</v>
      </c>
      <c r="C130" s="32">
        <f t="shared" si="9"/>
        <v>35</v>
      </c>
      <c r="D130" s="30" t="s">
        <v>229</v>
      </c>
      <c r="E130" s="49" t="s">
        <v>824</v>
      </c>
      <c r="F130" s="47" t="s">
        <v>351</v>
      </c>
      <c r="G130" s="47"/>
      <c r="H130" s="35" t="s">
        <v>255</v>
      </c>
      <c r="I130" s="36">
        <v>41670</v>
      </c>
      <c r="J130" s="31">
        <v>16099</v>
      </c>
      <c r="K130" s="37">
        <v>1610</v>
      </c>
      <c r="L130" s="38">
        <v>1610</v>
      </c>
      <c r="M130" s="36">
        <f t="shared" si="10"/>
        <v>41670</v>
      </c>
      <c r="N130" s="39">
        <f t="shared" si="14"/>
        <v>10</v>
      </c>
      <c r="O130" s="40"/>
      <c r="P130" s="41"/>
      <c r="Q130" s="42" t="s">
        <v>2344</v>
      </c>
      <c r="R130" s="43" t="str">
        <f t="shared" si="11"/>
        <v>AAAF</v>
      </c>
      <c r="S130" s="43" t="str">
        <f t="shared" si="15"/>
        <v>F</v>
      </c>
      <c r="T130" s="43" t="str">
        <f t="shared" si="16"/>
        <v>02</v>
      </c>
      <c r="U130" s="43" t="b">
        <f t="shared" si="12"/>
        <v>1</v>
      </c>
      <c r="V130" s="43">
        <f t="shared" si="13"/>
        <v>10</v>
      </c>
      <c r="W130" s="35" t="s">
        <v>2347</v>
      </c>
      <c r="X130" s="196" t="s">
        <v>2353</v>
      </c>
    </row>
    <row r="131" spans="1:24" x14ac:dyDescent="0.25">
      <c r="A131" s="30">
        <f t="shared" si="17"/>
        <v>129</v>
      </c>
      <c r="B131" s="31">
        <v>5</v>
      </c>
      <c r="C131" s="32">
        <f t="shared" ref="C131:C194" si="18">+IF(B131=B130,C130+1,1)</f>
        <v>36</v>
      </c>
      <c r="D131" s="30" t="s">
        <v>229</v>
      </c>
      <c r="E131" s="49" t="s">
        <v>1060</v>
      </c>
      <c r="F131" s="47" t="s">
        <v>352</v>
      </c>
      <c r="G131" s="47"/>
      <c r="H131" s="35" t="s">
        <v>255</v>
      </c>
      <c r="I131" s="36">
        <v>41670</v>
      </c>
      <c r="J131" s="31">
        <v>1938</v>
      </c>
      <c r="K131" s="37">
        <v>194</v>
      </c>
      <c r="L131" s="38">
        <v>194</v>
      </c>
      <c r="M131" s="36">
        <f t="shared" ref="M131:M194" si="19">+I131</f>
        <v>41670</v>
      </c>
      <c r="N131" s="39">
        <f t="shared" si="14"/>
        <v>10.01</v>
      </c>
      <c r="O131" s="40"/>
      <c r="P131" s="41"/>
      <c r="Q131" s="42" t="s">
        <v>2344</v>
      </c>
      <c r="R131" s="43" t="str">
        <f t="shared" ref="R131:R194" si="20">LEFT(E131,4)</f>
        <v>AARP</v>
      </c>
      <c r="S131" s="43" t="str">
        <f t="shared" si="15"/>
        <v>P</v>
      </c>
      <c r="T131" s="43" t="str">
        <f t="shared" si="16"/>
        <v>02</v>
      </c>
      <c r="U131" s="43" t="b">
        <f t="shared" ref="U131:U194" si="21">D131=T131</f>
        <v>1</v>
      </c>
      <c r="V131" s="43">
        <f t="shared" ref="V131:V194" si="22">LEN(E131)</f>
        <v>10</v>
      </c>
      <c r="W131" s="35" t="s">
        <v>2347</v>
      </c>
      <c r="X131" s="196" t="s">
        <v>2353</v>
      </c>
    </row>
    <row r="132" spans="1:24" x14ac:dyDescent="0.25">
      <c r="A132" s="30">
        <f t="shared" si="17"/>
        <v>130</v>
      </c>
      <c r="B132" s="31">
        <v>5</v>
      </c>
      <c r="C132" s="32">
        <f t="shared" si="18"/>
        <v>37</v>
      </c>
      <c r="D132" s="30" t="s">
        <v>229</v>
      </c>
      <c r="E132" s="49" t="s">
        <v>951</v>
      </c>
      <c r="F132" s="47" t="s">
        <v>353</v>
      </c>
      <c r="G132" s="47"/>
      <c r="H132" s="35" t="s">
        <v>255</v>
      </c>
      <c r="I132" s="36">
        <v>41670</v>
      </c>
      <c r="J132" s="31">
        <v>13046</v>
      </c>
      <c r="K132" s="37">
        <v>1305</v>
      </c>
      <c r="L132" s="38">
        <v>1305</v>
      </c>
      <c r="M132" s="36">
        <f t="shared" si="19"/>
        <v>41670</v>
      </c>
      <c r="N132" s="39">
        <f t="shared" ref="N132:N195" si="23">+ROUND(L132/J132*100,2)</f>
        <v>10</v>
      </c>
      <c r="O132" s="40"/>
      <c r="P132" s="41"/>
      <c r="Q132" s="42" t="s">
        <v>2344</v>
      </c>
      <c r="R132" s="43" t="str">
        <f t="shared" si="20"/>
        <v>AJDP</v>
      </c>
      <c r="S132" s="43" t="str">
        <f t="shared" ref="S132:S195" si="24">RIGHT(R132,1)</f>
        <v>P</v>
      </c>
      <c r="T132" s="43" t="str">
        <f t="shared" ref="T132:T195" si="25">IF(S132="C","01","02")</f>
        <v>02</v>
      </c>
      <c r="U132" s="43" t="b">
        <f t="shared" si="21"/>
        <v>1</v>
      </c>
      <c r="V132" s="43">
        <f t="shared" si="22"/>
        <v>10</v>
      </c>
      <c r="W132" s="35" t="s">
        <v>2347</v>
      </c>
      <c r="X132" s="196" t="s">
        <v>2353</v>
      </c>
    </row>
    <row r="133" spans="1:24" x14ac:dyDescent="0.25">
      <c r="A133" s="30">
        <f t="shared" ref="A133:A196" si="26">A132+1</f>
        <v>131</v>
      </c>
      <c r="B133" s="31">
        <v>5</v>
      </c>
      <c r="C133" s="32">
        <f t="shared" si="18"/>
        <v>38</v>
      </c>
      <c r="D133" s="30" t="s">
        <v>229</v>
      </c>
      <c r="E133" s="49" t="s">
        <v>825</v>
      </c>
      <c r="F133" s="47" t="s">
        <v>354</v>
      </c>
      <c r="G133" s="47"/>
      <c r="H133" s="35" t="s">
        <v>255</v>
      </c>
      <c r="I133" s="36">
        <v>41670</v>
      </c>
      <c r="J133" s="31">
        <v>7784</v>
      </c>
      <c r="K133" s="37">
        <v>778</v>
      </c>
      <c r="L133" s="38">
        <v>778</v>
      </c>
      <c r="M133" s="36">
        <f t="shared" si="19"/>
        <v>41670</v>
      </c>
      <c r="N133" s="39">
        <f t="shared" si="23"/>
        <v>9.99</v>
      </c>
      <c r="O133" s="40"/>
      <c r="P133" s="41"/>
      <c r="Q133" s="42" t="s">
        <v>2344</v>
      </c>
      <c r="R133" s="43" t="str">
        <f t="shared" si="20"/>
        <v>ACEP</v>
      </c>
      <c r="S133" s="43" t="str">
        <f t="shared" si="24"/>
        <v>P</v>
      </c>
      <c r="T133" s="43" t="str">
        <f t="shared" si="25"/>
        <v>02</v>
      </c>
      <c r="U133" s="43" t="b">
        <f t="shared" si="21"/>
        <v>1</v>
      </c>
      <c r="V133" s="43">
        <f t="shared" si="22"/>
        <v>10</v>
      </c>
      <c r="W133" s="35" t="s">
        <v>2347</v>
      </c>
      <c r="X133" s="196" t="s">
        <v>2353</v>
      </c>
    </row>
    <row r="134" spans="1:24" x14ac:dyDescent="0.25">
      <c r="A134" s="30">
        <f t="shared" si="26"/>
        <v>132</v>
      </c>
      <c r="B134" s="31">
        <v>5</v>
      </c>
      <c r="C134" s="32">
        <f t="shared" si="18"/>
        <v>39</v>
      </c>
      <c r="D134" s="30" t="s">
        <v>229</v>
      </c>
      <c r="E134" s="49" t="s">
        <v>1061</v>
      </c>
      <c r="F134" s="47" t="s">
        <v>355</v>
      </c>
      <c r="G134" s="47"/>
      <c r="H134" s="35" t="s">
        <v>255</v>
      </c>
      <c r="I134" s="36">
        <v>41670</v>
      </c>
      <c r="J134" s="31">
        <v>2665</v>
      </c>
      <c r="K134" s="37">
        <v>267</v>
      </c>
      <c r="L134" s="38">
        <v>267</v>
      </c>
      <c r="M134" s="36">
        <f t="shared" si="19"/>
        <v>41670</v>
      </c>
      <c r="N134" s="39">
        <f t="shared" si="23"/>
        <v>10.02</v>
      </c>
      <c r="O134" s="40"/>
      <c r="P134" s="41"/>
      <c r="Q134" s="42" t="s">
        <v>2344</v>
      </c>
      <c r="R134" s="43" t="str">
        <f t="shared" si="20"/>
        <v>ACMP</v>
      </c>
      <c r="S134" s="43" t="str">
        <f t="shared" si="24"/>
        <v>P</v>
      </c>
      <c r="T134" s="43" t="str">
        <f t="shared" si="25"/>
        <v>02</v>
      </c>
      <c r="U134" s="43" t="b">
        <f t="shared" si="21"/>
        <v>1</v>
      </c>
      <c r="V134" s="43">
        <f t="shared" si="22"/>
        <v>10</v>
      </c>
      <c r="W134" s="35" t="s">
        <v>2347</v>
      </c>
      <c r="X134" s="196" t="s">
        <v>2353</v>
      </c>
    </row>
    <row r="135" spans="1:24" x14ac:dyDescent="0.25">
      <c r="A135" s="30">
        <f t="shared" si="26"/>
        <v>133</v>
      </c>
      <c r="B135" s="31">
        <v>5</v>
      </c>
      <c r="C135" s="32">
        <f t="shared" si="18"/>
        <v>40</v>
      </c>
      <c r="D135" s="30" t="s">
        <v>229</v>
      </c>
      <c r="E135" s="49" t="s">
        <v>952</v>
      </c>
      <c r="F135" s="47" t="s">
        <v>356</v>
      </c>
      <c r="G135" s="47"/>
      <c r="H135" s="35" t="s">
        <v>255</v>
      </c>
      <c r="I135" s="36">
        <v>41670</v>
      </c>
      <c r="J135" s="31">
        <v>11074</v>
      </c>
      <c r="K135" s="37">
        <v>1107</v>
      </c>
      <c r="L135" s="38">
        <v>1107</v>
      </c>
      <c r="M135" s="36">
        <f t="shared" si="19"/>
        <v>41670</v>
      </c>
      <c r="N135" s="39">
        <f t="shared" si="23"/>
        <v>10</v>
      </c>
      <c r="O135" s="40"/>
      <c r="P135" s="41"/>
      <c r="Q135" s="42" t="s">
        <v>2344</v>
      </c>
      <c r="R135" s="43" t="str">
        <f t="shared" si="20"/>
        <v>ALNP</v>
      </c>
      <c r="S135" s="43" t="str">
        <f t="shared" si="24"/>
        <v>P</v>
      </c>
      <c r="T135" s="43" t="str">
        <f t="shared" si="25"/>
        <v>02</v>
      </c>
      <c r="U135" s="43" t="b">
        <f t="shared" si="21"/>
        <v>1</v>
      </c>
      <c r="V135" s="43">
        <f t="shared" si="22"/>
        <v>10</v>
      </c>
      <c r="W135" s="35" t="s">
        <v>2347</v>
      </c>
      <c r="X135" s="196" t="s">
        <v>2353</v>
      </c>
    </row>
    <row r="136" spans="1:24" x14ac:dyDescent="0.25">
      <c r="A136" s="30">
        <f t="shared" si="26"/>
        <v>134</v>
      </c>
      <c r="B136" s="31">
        <v>5</v>
      </c>
      <c r="C136" s="32">
        <f t="shared" si="18"/>
        <v>41</v>
      </c>
      <c r="D136" s="30" t="s">
        <v>229</v>
      </c>
      <c r="E136" s="49" t="s">
        <v>953</v>
      </c>
      <c r="F136" s="47" t="s">
        <v>357</v>
      </c>
      <c r="G136" s="47"/>
      <c r="H136" s="35" t="s">
        <v>255</v>
      </c>
      <c r="I136" s="36">
        <v>41670</v>
      </c>
      <c r="J136" s="31">
        <v>10922</v>
      </c>
      <c r="K136" s="37">
        <v>1092</v>
      </c>
      <c r="L136" s="38">
        <v>1092</v>
      </c>
      <c r="M136" s="36">
        <f t="shared" si="19"/>
        <v>41670</v>
      </c>
      <c r="N136" s="39">
        <f t="shared" si="23"/>
        <v>10</v>
      </c>
      <c r="O136" s="40"/>
      <c r="P136" s="41"/>
      <c r="Q136" s="42" t="s">
        <v>2344</v>
      </c>
      <c r="R136" s="43" t="str">
        <f t="shared" si="20"/>
        <v>AAVP</v>
      </c>
      <c r="S136" s="43" t="str">
        <f t="shared" si="24"/>
        <v>P</v>
      </c>
      <c r="T136" s="43" t="str">
        <f t="shared" si="25"/>
        <v>02</v>
      </c>
      <c r="U136" s="43" t="b">
        <f t="shared" si="21"/>
        <v>1</v>
      </c>
      <c r="V136" s="43">
        <f t="shared" si="22"/>
        <v>10</v>
      </c>
      <c r="W136" s="35" t="s">
        <v>2347</v>
      </c>
      <c r="X136" s="196" t="s">
        <v>2353</v>
      </c>
    </row>
    <row r="137" spans="1:24" x14ac:dyDescent="0.25">
      <c r="A137" s="30">
        <f t="shared" si="26"/>
        <v>135</v>
      </c>
      <c r="B137" s="31">
        <v>5</v>
      </c>
      <c r="C137" s="32">
        <f t="shared" si="18"/>
        <v>42</v>
      </c>
      <c r="D137" s="30" t="s">
        <v>229</v>
      </c>
      <c r="E137" s="49" t="s">
        <v>826</v>
      </c>
      <c r="F137" s="47" t="s">
        <v>358</v>
      </c>
      <c r="G137" s="47"/>
      <c r="H137" s="35" t="s">
        <v>255</v>
      </c>
      <c r="I137" s="36">
        <v>41670</v>
      </c>
      <c r="J137" s="31">
        <v>5854</v>
      </c>
      <c r="K137" s="37">
        <v>585</v>
      </c>
      <c r="L137" s="38">
        <v>585</v>
      </c>
      <c r="M137" s="36">
        <f t="shared" si="19"/>
        <v>41670</v>
      </c>
      <c r="N137" s="39">
        <f t="shared" si="23"/>
        <v>9.99</v>
      </c>
      <c r="O137" s="40"/>
      <c r="P137" s="41"/>
      <c r="Q137" s="42" t="s">
        <v>2344</v>
      </c>
      <c r="R137" s="43" t="str">
        <f t="shared" si="20"/>
        <v>AACF</v>
      </c>
      <c r="S137" s="43" t="str">
        <f t="shared" si="24"/>
        <v>F</v>
      </c>
      <c r="T137" s="43" t="str">
        <f t="shared" si="25"/>
        <v>02</v>
      </c>
      <c r="U137" s="43" t="b">
        <f t="shared" si="21"/>
        <v>1</v>
      </c>
      <c r="V137" s="43">
        <f t="shared" si="22"/>
        <v>10</v>
      </c>
      <c r="W137" s="35" t="s">
        <v>2347</v>
      </c>
      <c r="X137" s="196" t="s">
        <v>2353</v>
      </c>
    </row>
    <row r="138" spans="1:24" x14ac:dyDescent="0.25">
      <c r="A138" s="30">
        <f t="shared" si="26"/>
        <v>136</v>
      </c>
      <c r="B138" s="31">
        <v>5</v>
      </c>
      <c r="C138" s="32">
        <f t="shared" si="18"/>
        <v>43</v>
      </c>
      <c r="D138" s="30" t="s">
        <v>229</v>
      </c>
      <c r="E138" s="49" t="s">
        <v>1062</v>
      </c>
      <c r="F138" s="47" t="s">
        <v>359</v>
      </c>
      <c r="G138" s="47"/>
      <c r="H138" s="35" t="s">
        <v>255</v>
      </c>
      <c r="I138" s="36">
        <v>41670</v>
      </c>
      <c r="J138" s="31">
        <v>2648</v>
      </c>
      <c r="K138" s="37">
        <v>265</v>
      </c>
      <c r="L138" s="38">
        <v>265</v>
      </c>
      <c r="M138" s="36">
        <f t="shared" si="19"/>
        <v>41670</v>
      </c>
      <c r="N138" s="39">
        <f t="shared" si="23"/>
        <v>10.01</v>
      </c>
      <c r="O138" s="40"/>
      <c r="P138" s="41"/>
      <c r="Q138" s="42" t="s">
        <v>2344</v>
      </c>
      <c r="R138" s="43" t="str">
        <f t="shared" si="20"/>
        <v>AAHF</v>
      </c>
      <c r="S138" s="43" t="str">
        <f t="shared" si="24"/>
        <v>F</v>
      </c>
      <c r="T138" s="43" t="str">
        <f t="shared" si="25"/>
        <v>02</v>
      </c>
      <c r="U138" s="43" t="b">
        <f t="shared" si="21"/>
        <v>1</v>
      </c>
      <c r="V138" s="43">
        <f t="shared" si="22"/>
        <v>10</v>
      </c>
      <c r="W138" s="35" t="s">
        <v>2347</v>
      </c>
      <c r="X138" s="196" t="s">
        <v>2353</v>
      </c>
    </row>
    <row r="139" spans="1:24" x14ac:dyDescent="0.25">
      <c r="A139" s="30">
        <f t="shared" si="26"/>
        <v>137</v>
      </c>
      <c r="B139" s="31">
        <v>5</v>
      </c>
      <c r="C139" s="32">
        <f t="shared" si="18"/>
        <v>44</v>
      </c>
      <c r="D139" s="30" t="s">
        <v>229</v>
      </c>
      <c r="E139" s="49" t="s">
        <v>1063</v>
      </c>
      <c r="F139" s="47" t="s">
        <v>360</v>
      </c>
      <c r="G139" s="47"/>
      <c r="H139" s="35" t="s">
        <v>255</v>
      </c>
      <c r="I139" s="36">
        <v>41670</v>
      </c>
      <c r="J139" s="31">
        <v>1908</v>
      </c>
      <c r="K139" s="37">
        <v>191</v>
      </c>
      <c r="L139" s="38">
        <v>191</v>
      </c>
      <c r="M139" s="36">
        <f t="shared" si="19"/>
        <v>41670</v>
      </c>
      <c r="N139" s="39">
        <f t="shared" si="23"/>
        <v>10.01</v>
      </c>
      <c r="O139" s="40"/>
      <c r="P139" s="41"/>
      <c r="Q139" s="42" t="s">
        <v>2344</v>
      </c>
      <c r="R139" s="43" t="str">
        <f t="shared" si="20"/>
        <v>ABIP</v>
      </c>
      <c r="S139" s="43" t="str">
        <f t="shared" si="24"/>
        <v>P</v>
      </c>
      <c r="T139" s="43" t="str">
        <f t="shared" si="25"/>
        <v>02</v>
      </c>
      <c r="U139" s="43" t="b">
        <f t="shared" si="21"/>
        <v>1</v>
      </c>
      <c r="V139" s="43">
        <f t="shared" si="22"/>
        <v>10</v>
      </c>
      <c r="W139" s="35" t="s">
        <v>2347</v>
      </c>
      <c r="X139" s="196" t="s">
        <v>2353</v>
      </c>
    </row>
    <row r="140" spans="1:24" x14ac:dyDescent="0.25">
      <c r="A140" s="30">
        <f t="shared" si="26"/>
        <v>138</v>
      </c>
      <c r="B140" s="31">
        <v>5</v>
      </c>
      <c r="C140" s="32">
        <f t="shared" si="18"/>
        <v>45</v>
      </c>
      <c r="D140" s="30" t="s">
        <v>229</v>
      </c>
      <c r="E140" s="49" t="s">
        <v>954</v>
      </c>
      <c r="F140" s="47" t="s">
        <v>361</v>
      </c>
      <c r="G140" s="47"/>
      <c r="H140" s="35" t="s">
        <v>255</v>
      </c>
      <c r="I140" s="36">
        <v>41670</v>
      </c>
      <c r="J140" s="31">
        <v>12274</v>
      </c>
      <c r="K140" s="37">
        <v>1227</v>
      </c>
      <c r="L140" s="38">
        <v>1227</v>
      </c>
      <c r="M140" s="36">
        <f t="shared" si="19"/>
        <v>41670</v>
      </c>
      <c r="N140" s="39">
        <f t="shared" si="23"/>
        <v>10</v>
      </c>
      <c r="O140" s="40"/>
      <c r="P140" s="41"/>
      <c r="Q140" s="42" t="s">
        <v>2344</v>
      </c>
      <c r="R140" s="43" t="str">
        <f t="shared" si="20"/>
        <v>AAGF</v>
      </c>
      <c r="S140" s="43" t="str">
        <f t="shared" si="24"/>
        <v>F</v>
      </c>
      <c r="T140" s="43" t="str">
        <f t="shared" si="25"/>
        <v>02</v>
      </c>
      <c r="U140" s="43" t="b">
        <f t="shared" si="21"/>
        <v>1</v>
      </c>
      <c r="V140" s="43">
        <f t="shared" si="22"/>
        <v>10</v>
      </c>
      <c r="W140" s="35" t="s">
        <v>2347</v>
      </c>
      <c r="X140" s="196" t="s">
        <v>2353</v>
      </c>
    </row>
    <row r="141" spans="1:24" x14ac:dyDescent="0.25">
      <c r="A141" s="30">
        <f t="shared" si="26"/>
        <v>139</v>
      </c>
      <c r="B141" s="31">
        <v>5</v>
      </c>
      <c r="C141" s="32">
        <f t="shared" si="18"/>
        <v>46</v>
      </c>
      <c r="D141" s="30" t="s">
        <v>229</v>
      </c>
      <c r="E141" s="49" t="s">
        <v>1064</v>
      </c>
      <c r="F141" s="47" t="s">
        <v>362</v>
      </c>
      <c r="G141" s="47"/>
      <c r="H141" s="35" t="s">
        <v>255</v>
      </c>
      <c r="I141" s="36">
        <v>41670</v>
      </c>
      <c r="J141" s="31">
        <v>11569</v>
      </c>
      <c r="K141" s="37">
        <v>1157</v>
      </c>
      <c r="L141" s="38">
        <v>1157</v>
      </c>
      <c r="M141" s="36">
        <f t="shared" si="19"/>
        <v>41670</v>
      </c>
      <c r="N141" s="39">
        <f t="shared" si="23"/>
        <v>10</v>
      </c>
      <c r="O141" s="40"/>
      <c r="P141" s="41"/>
      <c r="Q141" s="42" t="s">
        <v>2344</v>
      </c>
      <c r="R141" s="43" t="str">
        <f t="shared" si="20"/>
        <v>AABF</v>
      </c>
      <c r="S141" s="43" t="str">
        <f t="shared" si="24"/>
        <v>F</v>
      </c>
      <c r="T141" s="43" t="str">
        <f t="shared" si="25"/>
        <v>02</v>
      </c>
      <c r="U141" s="43" t="b">
        <f t="shared" si="21"/>
        <v>1</v>
      </c>
      <c r="V141" s="43">
        <f t="shared" si="22"/>
        <v>10</v>
      </c>
      <c r="W141" s="35" t="s">
        <v>2347</v>
      </c>
      <c r="X141" s="196" t="s">
        <v>2353</v>
      </c>
    </row>
    <row r="142" spans="1:24" x14ac:dyDescent="0.25">
      <c r="A142" s="30">
        <f t="shared" si="26"/>
        <v>140</v>
      </c>
      <c r="B142" s="31">
        <v>5</v>
      </c>
      <c r="C142" s="32">
        <f t="shared" si="18"/>
        <v>47</v>
      </c>
      <c r="D142" s="30" t="s">
        <v>229</v>
      </c>
      <c r="E142" s="49" t="s">
        <v>1065</v>
      </c>
      <c r="F142" s="47" t="s">
        <v>363</v>
      </c>
      <c r="G142" s="47"/>
      <c r="H142" s="35" t="s">
        <v>255</v>
      </c>
      <c r="I142" s="36">
        <v>41670</v>
      </c>
      <c r="J142" s="31">
        <v>21220</v>
      </c>
      <c r="K142" s="37">
        <v>2122</v>
      </c>
      <c r="L142" s="38">
        <v>2122</v>
      </c>
      <c r="M142" s="36">
        <f t="shared" si="19"/>
        <v>41670</v>
      </c>
      <c r="N142" s="39">
        <f t="shared" si="23"/>
        <v>10</v>
      </c>
      <c r="O142" s="40"/>
      <c r="P142" s="41"/>
      <c r="Q142" s="42" t="s">
        <v>2344</v>
      </c>
      <c r="R142" s="43" t="str">
        <f t="shared" si="20"/>
        <v>AAYP</v>
      </c>
      <c r="S142" s="43" t="str">
        <f t="shared" si="24"/>
        <v>P</v>
      </c>
      <c r="T142" s="43" t="str">
        <f t="shared" si="25"/>
        <v>02</v>
      </c>
      <c r="U142" s="43" t="b">
        <f t="shared" si="21"/>
        <v>1</v>
      </c>
      <c r="V142" s="43">
        <f t="shared" si="22"/>
        <v>10</v>
      </c>
      <c r="W142" s="35" t="s">
        <v>2347</v>
      </c>
      <c r="X142" s="196" t="s">
        <v>2353</v>
      </c>
    </row>
    <row r="143" spans="1:24" x14ac:dyDescent="0.25">
      <c r="A143" s="30">
        <f t="shared" si="26"/>
        <v>141</v>
      </c>
      <c r="B143" s="31">
        <v>5</v>
      </c>
      <c r="C143" s="32">
        <f t="shared" si="18"/>
        <v>48</v>
      </c>
      <c r="D143" s="30" t="s">
        <v>229</v>
      </c>
      <c r="E143" s="49" t="s">
        <v>955</v>
      </c>
      <c r="F143" s="47" t="s">
        <v>364</v>
      </c>
      <c r="G143" s="47"/>
      <c r="H143" s="35" t="s">
        <v>255</v>
      </c>
      <c r="I143" s="36">
        <v>41670</v>
      </c>
      <c r="J143" s="31">
        <v>19637</v>
      </c>
      <c r="K143" s="37">
        <v>1964</v>
      </c>
      <c r="L143" s="38">
        <v>1964</v>
      </c>
      <c r="M143" s="36">
        <f t="shared" si="19"/>
        <v>41670</v>
      </c>
      <c r="N143" s="39">
        <f t="shared" si="23"/>
        <v>10</v>
      </c>
      <c r="O143" s="40"/>
      <c r="P143" s="41"/>
      <c r="Q143" s="42" t="s">
        <v>2344</v>
      </c>
      <c r="R143" s="43" t="str">
        <f t="shared" si="20"/>
        <v>AACF</v>
      </c>
      <c r="S143" s="43" t="str">
        <f t="shared" si="24"/>
        <v>F</v>
      </c>
      <c r="T143" s="43" t="str">
        <f t="shared" si="25"/>
        <v>02</v>
      </c>
      <c r="U143" s="43" t="b">
        <f t="shared" si="21"/>
        <v>1</v>
      </c>
      <c r="V143" s="43">
        <f t="shared" si="22"/>
        <v>10</v>
      </c>
      <c r="W143" s="35" t="s">
        <v>2347</v>
      </c>
      <c r="X143" s="196" t="s">
        <v>2353</v>
      </c>
    </row>
    <row r="144" spans="1:24" x14ac:dyDescent="0.25">
      <c r="A144" s="30">
        <f t="shared" si="26"/>
        <v>142</v>
      </c>
      <c r="B144" s="31">
        <v>5</v>
      </c>
      <c r="C144" s="32">
        <f t="shared" si="18"/>
        <v>49</v>
      </c>
      <c r="D144" s="30" t="s">
        <v>229</v>
      </c>
      <c r="E144" s="49" t="s">
        <v>827</v>
      </c>
      <c r="F144" s="47" t="s">
        <v>365</v>
      </c>
      <c r="G144" s="47"/>
      <c r="H144" s="35" t="s">
        <v>255</v>
      </c>
      <c r="I144" s="36">
        <v>41670</v>
      </c>
      <c r="J144" s="31">
        <v>13138</v>
      </c>
      <c r="K144" s="37">
        <v>1314</v>
      </c>
      <c r="L144" s="38">
        <v>1314</v>
      </c>
      <c r="M144" s="36">
        <f t="shared" si="19"/>
        <v>41670</v>
      </c>
      <c r="N144" s="39">
        <f t="shared" si="23"/>
        <v>10</v>
      </c>
      <c r="O144" s="40"/>
      <c r="P144" s="41"/>
      <c r="Q144" s="42" t="s">
        <v>2344</v>
      </c>
      <c r="R144" s="43" t="str">
        <f t="shared" si="20"/>
        <v>AABF</v>
      </c>
      <c r="S144" s="43" t="str">
        <f t="shared" si="24"/>
        <v>F</v>
      </c>
      <c r="T144" s="43" t="str">
        <f t="shared" si="25"/>
        <v>02</v>
      </c>
      <c r="U144" s="43" t="b">
        <f t="shared" si="21"/>
        <v>1</v>
      </c>
      <c r="V144" s="43">
        <f t="shared" si="22"/>
        <v>10</v>
      </c>
      <c r="W144" s="35" t="s">
        <v>2347</v>
      </c>
      <c r="X144" s="196" t="s">
        <v>2353</v>
      </c>
    </row>
    <row r="145" spans="1:24" x14ac:dyDescent="0.25">
      <c r="A145" s="30">
        <f t="shared" si="26"/>
        <v>143</v>
      </c>
      <c r="B145" s="31">
        <v>5</v>
      </c>
      <c r="C145" s="32">
        <f t="shared" si="18"/>
        <v>50</v>
      </c>
      <c r="D145" s="30" t="s">
        <v>229</v>
      </c>
      <c r="E145" s="49" t="s">
        <v>956</v>
      </c>
      <c r="F145" s="47" t="s">
        <v>366</v>
      </c>
      <c r="G145" s="47"/>
      <c r="H145" s="35" t="s">
        <v>255</v>
      </c>
      <c r="I145" s="36">
        <v>41670</v>
      </c>
      <c r="J145" s="31">
        <v>4897</v>
      </c>
      <c r="K145" s="37">
        <v>490</v>
      </c>
      <c r="L145" s="38">
        <v>490</v>
      </c>
      <c r="M145" s="36">
        <f t="shared" si="19"/>
        <v>41670</v>
      </c>
      <c r="N145" s="39">
        <f t="shared" si="23"/>
        <v>10.01</v>
      </c>
      <c r="O145" s="40"/>
      <c r="P145" s="41"/>
      <c r="Q145" s="42" t="s">
        <v>2344</v>
      </c>
      <c r="R145" s="43" t="str">
        <f t="shared" si="20"/>
        <v>AANF</v>
      </c>
      <c r="S145" s="43" t="str">
        <f t="shared" si="24"/>
        <v>F</v>
      </c>
      <c r="T145" s="43" t="str">
        <f t="shared" si="25"/>
        <v>02</v>
      </c>
      <c r="U145" s="43" t="b">
        <f t="shared" si="21"/>
        <v>1</v>
      </c>
      <c r="V145" s="43">
        <f t="shared" si="22"/>
        <v>10</v>
      </c>
      <c r="W145" s="35" t="s">
        <v>2347</v>
      </c>
      <c r="X145" s="196" t="s">
        <v>2353</v>
      </c>
    </row>
    <row r="146" spans="1:24" x14ac:dyDescent="0.25">
      <c r="A146" s="30">
        <f t="shared" si="26"/>
        <v>144</v>
      </c>
      <c r="B146" s="31">
        <v>5</v>
      </c>
      <c r="C146" s="32">
        <f t="shared" si="18"/>
        <v>51</v>
      </c>
      <c r="D146" s="30" t="s">
        <v>229</v>
      </c>
      <c r="E146" s="49" t="s">
        <v>957</v>
      </c>
      <c r="F146" s="47" t="s">
        <v>367</v>
      </c>
      <c r="G146" s="47"/>
      <c r="H146" s="35" t="s">
        <v>255</v>
      </c>
      <c r="I146" s="36">
        <v>41670</v>
      </c>
      <c r="J146" s="31">
        <v>6457</v>
      </c>
      <c r="K146" s="37">
        <v>646</v>
      </c>
      <c r="L146" s="38">
        <v>646</v>
      </c>
      <c r="M146" s="36">
        <f t="shared" si="19"/>
        <v>41670</v>
      </c>
      <c r="N146" s="39">
        <f t="shared" si="23"/>
        <v>10</v>
      </c>
      <c r="O146" s="40"/>
      <c r="P146" s="41"/>
      <c r="Q146" s="42" t="s">
        <v>2344</v>
      </c>
      <c r="R146" s="43" t="str">
        <f t="shared" si="20"/>
        <v>AAHF</v>
      </c>
      <c r="S146" s="43" t="str">
        <f t="shared" si="24"/>
        <v>F</v>
      </c>
      <c r="T146" s="43" t="str">
        <f t="shared" si="25"/>
        <v>02</v>
      </c>
      <c r="U146" s="43" t="b">
        <f t="shared" si="21"/>
        <v>1</v>
      </c>
      <c r="V146" s="43">
        <f t="shared" si="22"/>
        <v>10</v>
      </c>
      <c r="W146" s="35" t="s">
        <v>2347</v>
      </c>
      <c r="X146" s="196" t="s">
        <v>2353</v>
      </c>
    </row>
    <row r="147" spans="1:24" x14ac:dyDescent="0.25">
      <c r="A147" s="30">
        <f t="shared" si="26"/>
        <v>145</v>
      </c>
      <c r="B147" s="31">
        <v>5</v>
      </c>
      <c r="C147" s="32">
        <f t="shared" si="18"/>
        <v>52</v>
      </c>
      <c r="D147" s="30" t="s">
        <v>229</v>
      </c>
      <c r="E147" s="49" t="s">
        <v>368</v>
      </c>
      <c r="F147" s="47" t="s">
        <v>369</v>
      </c>
      <c r="G147" s="47"/>
      <c r="H147" s="35" t="s">
        <v>255</v>
      </c>
      <c r="I147" s="36">
        <v>41670</v>
      </c>
      <c r="J147" s="31">
        <v>9470</v>
      </c>
      <c r="K147" s="37">
        <v>947</v>
      </c>
      <c r="L147" s="38">
        <v>947</v>
      </c>
      <c r="M147" s="36">
        <f t="shared" si="19"/>
        <v>41670</v>
      </c>
      <c r="N147" s="39">
        <f t="shared" si="23"/>
        <v>10</v>
      </c>
      <c r="O147" s="40"/>
      <c r="P147" s="41"/>
      <c r="Q147" s="42" t="s">
        <v>2344</v>
      </c>
      <c r="R147" s="43" t="str">
        <f t="shared" si="20"/>
        <v>AAYF</v>
      </c>
      <c r="S147" s="43" t="str">
        <f t="shared" si="24"/>
        <v>F</v>
      </c>
      <c r="T147" s="43" t="str">
        <f t="shared" si="25"/>
        <v>02</v>
      </c>
      <c r="U147" s="43" t="b">
        <f t="shared" si="21"/>
        <v>1</v>
      </c>
      <c r="V147" s="43">
        <f t="shared" si="22"/>
        <v>10</v>
      </c>
      <c r="W147" s="35" t="s">
        <v>2347</v>
      </c>
      <c r="X147" s="196" t="s">
        <v>2353</v>
      </c>
    </row>
    <row r="148" spans="1:24" x14ac:dyDescent="0.25">
      <c r="A148" s="30">
        <f t="shared" si="26"/>
        <v>146</v>
      </c>
      <c r="B148" s="31">
        <v>5</v>
      </c>
      <c r="C148" s="32">
        <f t="shared" si="18"/>
        <v>53</v>
      </c>
      <c r="D148" s="30" t="s">
        <v>229</v>
      </c>
      <c r="E148" s="49" t="s">
        <v>828</v>
      </c>
      <c r="F148" s="47" t="s">
        <v>370</v>
      </c>
      <c r="G148" s="47"/>
      <c r="H148" s="35" t="s">
        <v>255</v>
      </c>
      <c r="I148" s="36">
        <v>41670</v>
      </c>
      <c r="J148" s="31">
        <v>6808</v>
      </c>
      <c r="K148" s="37">
        <v>681</v>
      </c>
      <c r="L148" s="38">
        <v>681</v>
      </c>
      <c r="M148" s="36">
        <f t="shared" si="19"/>
        <v>41670</v>
      </c>
      <c r="N148" s="39">
        <f t="shared" si="23"/>
        <v>10</v>
      </c>
      <c r="O148" s="40"/>
      <c r="P148" s="41"/>
      <c r="Q148" s="42" t="s">
        <v>2344</v>
      </c>
      <c r="R148" s="43" t="str">
        <f t="shared" si="20"/>
        <v>ABLP</v>
      </c>
      <c r="S148" s="43" t="str">
        <f t="shared" si="24"/>
        <v>P</v>
      </c>
      <c r="T148" s="43" t="str">
        <f t="shared" si="25"/>
        <v>02</v>
      </c>
      <c r="U148" s="43" t="b">
        <f t="shared" si="21"/>
        <v>1</v>
      </c>
      <c r="V148" s="43">
        <f t="shared" si="22"/>
        <v>10</v>
      </c>
      <c r="W148" s="35" t="s">
        <v>2347</v>
      </c>
      <c r="X148" s="196" t="s">
        <v>2353</v>
      </c>
    </row>
    <row r="149" spans="1:24" x14ac:dyDescent="0.25">
      <c r="A149" s="30">
        <f t="shared" si="26"/>
        <v>147</v>
      </c>
      <c r="B149" s="31">
        <v>5</v>
      </c>
      <c r="C149" s="32">
        <f t="shared" si="18"/>
        <v>54</v>
      </c>
      <c r="D149" s="30" t="s">
        <v>229</v>
      </c>
      <c r="E149" s="49" t="s">
        <v>1066</v>
      </c>
      <c r="F149" s="47" t="s">
        <v>371</v>
      </c>
      <c r="G149" s="47"/>
      <c r="H149" s="35" t="s">
        <v>255</v>
      </c>
      <c r="I149" s="36">
        <v>41670</v>
      </c>
      <c r="J149" s="31">
        <v>11704</v>
      </c>
      <c r="K149" s="37">
        <v>1170</v>
      </c>
      <c r="L149" s="38">
        <v>1170</v>
      </c>
      <c r="M149" s="36">
        <f t="shared" si="19"/>
        <v>41670</v>
      </c>
      <c r="N149" s="39">
        <f t="shared" si="23"/>
        <v>10</v>
      </c>
      <c r="O149" s="40"/>
      <c r="P149" s="41"/>
      <c r="Q149" s="42" t="s">
        <v>2344</v>
      </c>
      <c r="R149" s="43" t="str">
        <f t="shared" si="20"/>
        <v>AADF</v>
      </c>
      <c r="S149" s="43" t="str">
        <f t="shared" si="24"/>
        <v>F</v>
      </c>
      <c r="T149" s="43" t="str">
        <f t="shared" si="25"/>
        <v>02</v>
      </c>
      <c r="U149" s="43" t="b">
        <f t="shared" si="21"/>
        <v>1</v>
      </c>
      <c r="V149" s="43">
        <f t="shared" si="22"/>
        <v>10</v>
      </c>
      <c r="W149" s="35" t="s">
        <v>2347</v>
      </c>
      <c r="X149" s="196" t="s">
        <v>2353</v>
      </c>
    </row>
    <row r="150" spans="1:24" x14ac:dyDescent="0.25">
      <c r="A150" s="30">
        <f t="shared" si="26"/>
        <v>148</v>
      </c>
      <c r="B150" s="31">
        <v>5</v>
      </c>
      <c r="C150" s="32">
        <f t="shared" si="18"/>
        <v>55</v>
      </c>
      <c r="D150" s="30" t="s">
        <v>229</v>
      </c>
      <c r="E150" s="49" t="s">
        <v>958</v>
      </c>
      <c r="F150" s="47" t="s">
        <v>372</v>
      </c>
      <c r="G150" s="47"/>
      <c r="H150" s="35" t="s">
        <v>255</v>
      </c>
      <c r="I150" s="36">
        <v>41670</v>
      </c>
      <c r="J150" s="31">
        <v>10626</v>
      </c>
      <c r="K150" s="37">
        <v>1063</v>
      </c>
      <c r="L150" s="38">
        <v>1063</v>
      </c>
      <c r="M150" s="36">
        <f t="shared" si="19"/>
        <v>41670</v>
      </c>
      <c r="N150" s="39">
        <f t="shared" si="23"/>
        <v>10</v>
      </c>
      <c r="O150" s="40"/>
      <c r="P150" s="41"/>
      <c r="Q150" s="42" t="s">
        <v>2344</v>
      </c>
      <c r="R150" s="43" t="str">
        <f t="shared" si="20"/>
        <v>AJIP</v>
      </c>
      <c r="S150" s="43" t="str">
        <f t="shared" si="24"/>
        <v>P</v>
      </c>
      <c r="T150" s="43" t="str">
        <f t="shared" si="25"/>
        <v>02</v>
      </c>
      <c r="U150" s="43" t="b">
        <f t="shared" si="21"/>
        <v>1</v>
      </c>
      <c r="V150" s="43">
        <f t="shared" si="22"/>
        <v>10</v>
      </c>
      <c r="W150" s="35" t="s">
        <v>2347</v>
      </c>
      <c r="X150" s="196" t="s">
        <v>2353</v>
      </c>
    </row>
    <row r="151" spans="1:24" x14ac:dyDescent="0.25">
      <c r="A151" s="30">
        <f t="shared" si="26"/>
        <v>149</v>
      </c>
      <c r="B151" s="31">
        <v>5</v>
      </c>
      <c r="C151" s="32">
        <f t="shared" si="18"/>
        <v>56</v>
      </c>
      <c r="D151" s="30" t="s">
        <v>229</v>
      </c>
      <c r="E151" s="49" t="s">
        <v>829</v>
      </c>
      <c r="F151" s="47" t="s">
        <v>373</v>
      </c>
      <c r="G151" s="47"/>
      <c r="H151" s="35" t="s">
        <v>255</v>
      </c>
      <c r="I151" s="36">
        <v>41670</v>
      </c>
      <c r="J151" s="31">
        <v>3431</v>
      </c>
      <c r="K151" s="37">
        <v>343</v>
      </c>
      <c r="L151" s="38">
        <v>343</v>
      </c>
      <c r="M151" s="36">
        <f t="shared" si="19"/>
        <v>41670</v>
      </c>
      <c r="N151" s="39">
        <f t="shared" si="23"/>
        <v>10</v>
      </c>
      <c r="O151" s="40"/>
      <c r="P151" s="41"/>
      <c r="Q151" s="42" t="s">
        <v>2344</v>
      </c>
      <c r="R151" s="43" t="str">
        <f t="shared" si="20"/>
        <v>AAEF</v>
      </c>
      <c r="S151" s="43" t="str">
        <f t="shared" si="24"/>
        <v>F</v>
      </c>
      <c r="T151" s="43" t="str">
        <f t="shared" si="25"/>
        <v>02</v>
      </c>
      <c r="U151" s="43" t="b">
        <f t="shared" si="21"/>
        <v>1</v>
      </c>
      <c r="V151" s="43">
        <f t="shared" si="22"/>
        <v>10</v>
      </c>
      <c r="W151" s="35" t="s">
        <v>2347</v>
      </c>
      <c r="X151" s="196" t="s">
        <v>2353</v>
      </c>
    </row>
    <row r="152" spans="1:24" x14ac:dyDescent="0.25">
      <c r="A152" s="30">
        <f t="shared" si="26"/>
        <v>150</v>
      </c>
      <c r="B152" s="31">
        <v>5</v>
      </c>
      <c r="C152" s="32">
        <f t="shared" si="18"/>
        <v>57</v>
      </c>
      <c r="D152" s="30" t="s">
        <v>229</v>
      </c>
      <c r="E152" s="49" t="s">
        <v>830</v>
      </c>
      <c r="F152" s="47" t="s">
        <v>374</v>
      </c>
      <c r="G152" s="47"/>
      <c r="H152" s="35" t="s">
        <v>255</v>
      </c>
      <c r="I152" s="36">
        <v>41670</v>
      </c>
      <c r="J152" s="31">
        <v>2817</v>
      </c>
      <c r="K152" s="37">
        <v>282</v>
      </c>
      <c r="L152" s="38">
        <v>282</v>
      </c>
      <c r="M152" s="36">
        <f t="shared" si="19"/>
        <v>41670</v>
      </c>
      <c r="N152" s="39">
        <f t="shared" si="23"/>
        <v>10.01</v>
      </c>
      <c r="O152" s="40"/>
      <c r="P152" s="41"/>
      <c r="Q152" s="42" t="s">
        <v>2344</v>
      </c>
      <c r="R152" s="43" t="str">
        <f t="shared" si="20"/>
        <v>AABF</v>
      </c>
      <c r="S152" s="43" t="str">
        <f t="shared" si="24"/>
        <v>F</v>
      </c>
      <c r="T152" s="43" t="str">
        <f t="shared" si="25"/>
        <v>02</v>
      </c>
      <c r="U152" s="43" t="b">
        <f t="shared" si="21"/>
        <v>1</v>
      </c>
      <c r="V152" s="43">
        <f t="shared" si="22"/>
        <v>10</v>
      </c>
      <c r="W152" s="35" t="s">
        <v>2347</v>
      </c>
      <c r="X152" s="196" t="s">
        <v>2353</v>
      </c>
    </row>
    <row r="153" spans="1:24" x14ac:dyDescent="0.25">
      <c r="A153" s="30">
        <f t="shared" si="26"/>
        <v>151</v>
      </c>
      <c r="B153" s="31">
        <v>5</v>
      </c>
      <c r="C153" s="32">
        <f t="shared" si="18"/>
        <v>58</v>
      </c>
      <c r="D153" s="30" t="s">
        <v>229</v>
      </c>
      <c r="E153" s="49" t="s">
        <v>831</v>
      </c>
      <c r="F153" s="47" t="s">
        <v>375</v>
      </c>
      <c r="G153" s="47"/>
      <c r="H153" s="35" t="s">
        <v>255</v>
      </c>
      <c r="I153" s="36">
        <v>41670</v>
      </c>
      <c r="J153" s="31">
        <v>4168</v>
      </c>
      <c r="K153" s="37">
        <v>417</v>
      </c>
      <c r="L153" s="38">
        <v>417</v>
      </c>
      <c r="M153" s="36">
        <f t="shared" si="19"/>
        <v>41670</v>
      </c>
      <c r="N153" s="39">
        <f t="shared" si="23"/>
        <v>10</v>
      </c>
      <c r="O153" s="40"/>
      <c r="P153" s="41"/>
      <c r="Q153" s="42" t="s">
        <v>2344</v>
      </c>
      <c r="R153" s="43" t="str">
        <f t="shared" si="20"/>
        <v>AABF</v>
      </c>
      <c r="S153" s="43" t="str">
        <f t="shared" si="24"/>
        <v>F</v>
      </c>
      <c r="T153" s="43" t="str">
        <f t="shared" si="25"/>
        <v>02</v>
      </c>
      <c r="U153" s="43" t="b">
        <f t="shared" si="21"/>
        <v>1</v>
      </c>
      <c r="V153" s="43">
        <f t="shared" si="22"/>
        <v>10</v>
      </c>
      <c r="W153" s="35" t="s">
        <v>2347</v>
      </c>
      <c r="X153" s="196" t="s">
        <v>2353</v>
      </c>
    </row>
    <row r="154" spans="1:24" x14ac:dyDescent="0.25">
      <c r="A154" s="30">
        <f t="shared" si="26"/>
        <v>152</v>
      </c>
      <c r="B154" s="31">
        <v>5</v>
      </c>
      <c r="C154" s="32">
        <f t="shared" si="18"/>
        <v>59</v>
      </c>
      <c r="D154" s="30" t="s">
        <v>229</v>
      </c>
      <c r="E154" s="49" t="s">
        <v>959</v>
      </c>
      <c r="F154" s="47" t="s">
        <v>376</v>
      </c>
      <c r="G154" s="47"/>
      <c r="H154" s="35" t="s">
        <v>255</v>
      </c>
      <c r="I154" s="36">
        <v>41670</v>
      </c>
      <c r="J154" s="31">
        <v>4943</v>
      </c>
      <c r="K154" s="37">
        <v>494</v>
      </c>
      <c r="L154" s="38">
        <v>494</v>
      </c>
      <c r="M154" s="36">
        <f t="shared" si="19"/>
        <v>41670</v>
      </c>
      <c r="N154" s="39">
        <f t="shared" si="23"/>
        <v>9.99</v>
      </c>
      <c r="O154" s="40"/>
      <c r="P154" s="41"/>
      <c r="Q154" s="42" t="s">
        <v>2344</v>
      </c>
      <c r="R154" s="43" t="str">
        <f t="shared" si="20"/>
        <v>ACNP</v>
      </c>
      <c r="S154" s="43" t="str">
        <f t="shared" si="24"/>
        <v>P</v>
      </c>
      <c r="T154" s="43" t="str">
        <f t="shared" si="25"/>
        <v>02</v>
      </c>
      <c r="U154" s="43" t="b">
        <f t="shared" si="21"/>
        <v>1</v>
      </c>
      <c r="V154" s="43">
        <f t="shared" si="22"/>
        <v>10</v>
      </c>
      <c r="W154" s="35" t="s">
        <v>2347</v>
      </c>
      <c r="X154" s="196" t="s">
        <v>2353</v>
      </c>
    </row>
    <row r="155" spans="1:24" x14ac:dyDescent="0.25">
      <c r="A155" s="30">
        <f t="shared" si="26"/>
        <v>153</v>
      </c>
      <c r="B155" s="31">
        <v>5</v>
      </c>
      <c r="C155" s="32">
        <f t="shared" si="18"/>
        <v>60</v>
      </c>
      <c r="D155" s="30" t="s">
        <v>229</v>
      </c>
      <c r="E155" s="49" t="s">
        <v>832</v>
      </c>
      <c r="F155" s="47" t="s">
        <v>377</v>
      </c>
      <c r="G155" s="47"/>
      <c r="H155" s="35" t="s">
        <v>255</v>
      </c>
      <c r="I155" s="36">
        <v>41670</v>
      </c>
      <c r="J155" s="31">
        <v>6025</v>
      </c>
      <c r="K155" s="37">
        <v>602</v>
      </c>
      <c r="L155" s="38">
        <v>602</v>
      </c>
      <c r="M155" s="36">
        <f t="shared" si="19"/>
        <v>41670</v>
      </c>
      <c r="N155" s="39">
        <f t="shared" si="23"/>
        <v>9.99</v>
      </c>
      <c r="O155" s="40"/>
      <c r="P155" s="41"/>
      <c r="Q155" s="42" t="s">
        <v>2344</v>
      </c>
      <c r="R155" s="43" t="str">
        <f t="shared" si="20"/>
        <v>AABF</v>
      </c>
      <c r="S155" s="43" t="str">
        <f t="shared" si="24"/>
        <v>F</v>
      </c>
      <c r="T155" s="43" t="str">
        <f t="shared" si="25"/>
        <v>02</v>
      </c>
      <c r="U155" s="43" t="b">
        <f t="shared" si="21"/>
        <v>1</v>
      </c>
      <c r="V155" s="43">
        <f t="shared" si="22"/>
        <v>10</v>
      </c>
      <c r="W155" s="35" t="s">
        <v>2347</v>
      </c>
      <c r="X155" s="196" t="s">
        <v>2353</v>
      </c>
    </row>
    <row r="156" spans="1:24" x14ac:dyDescent="0.25">
      <c r="A156" s="30">
        <f t="shared" si="26"/>
        <v>154</v>
      </c>
      <c r="B156" s="31">
        <v>5</v>
      </c>
      <c r="C156" s="32">
        <f t="shared" si="18"/>
        <v>61</v>
      </c>
      <c r="D156" s="30" t="s">
        <v>229</v>
      </c>
      <c r="E156" s="49" t="s">
        <v>833</v>
      </c>
      <c r="F156" s="47" t="s">
        <v>378</v>
      </c>
      <c r="G156" s="47"/>
      <c r="H156" s="35" t="s">
        <v>255</v>
      </c>
      <c r="I156" s="36">
        <v>41670</v>
      </c>
      <c r="J156" s="31">
        <v>8392</v>
      </c>
      <c r="K156" s="37">
        <v>839</v>
      </c>
      <c r="L156" s="38">
        <v>839</v>
      </c>
      <c r="M156" s="36">
        <f t="shared" si="19"/>
        <v>41670</v>
      </c>
      <c r="N156" s="39">
        <f t="shared" si="23"/>
        <v>10</v>
      </c>
      <c r="O156" s="40"/>
      <c r="P156" s="41"/>
      <c r="Q156" s="42" t="s">
        <v>2344</v>
      </c>
      <c r="R156" s="43" t="str">
        <f t="shared" si="20"/>
        <v>AADF</v>
      </c>
      <c r="S156" s="43" t="str">
        <f t="shared" si="24"/>
        <v>F</v>
      </c>
      <c r="T156" s="43" t="str">
        <f t="shared" si="25"/>
        <v>02</v>
      </c>
      <c r="U156" s="43" t="b">
        <f t="shared" si="21"/>
        <v>1</v>
      </c>
      <c r="V156" s="43">
        <f t="shared" si="22"/>
        <v>10</v>
      </c>
      <c r="W156" s="35" t="s">
        <v>2347</v>
      </c>
      <c r="X156" s="196" t="s">
        <v>2353</v>
      </c>
    </row>
    <row r="157" spans="1:24" x14ac:dyDescent="0.25">
      <c r="A157" s="30">
        <f t="shared" si="26"/>
        <v>155</v>
      </c>
      <c r="B157" s="31">
        <v>5</v>
      </c>
      <c r="C157" s="32">
        <f t="shared" si="18"/>
        <v>62</v>
      </c>
      <c r="D157" s="30" t="s">
        <v>229</v>
      </c>
      <c r="E157" s="49" t="s">
        <v>960</v>
      </c>
      <c r="F157" s="47" t="s">
        <v>379</v>
      </c>
      <c r="G157" s="47"/>
      <c r="H157" s="35" t="s">
        <v>255</v>
      </c>
      <c r="I157" s="36">
        <v>41670</v>
      </c>
      <c r="J157" s="31">
        <v>2657</v>
      </c>
      <c r="K157" s="37">
        <v>266</v>
      </c>
      <c r="L157" s="38">
        <v>266</v>
      </c>
      <c r="M157" s="36">
        <f t="shared" si="19"/>
        <v>41670</v>
      </c>
      <c r="N157" s="39">
        <f t="shared" si="23"/>
        <v>10.01</v>
      </c>
      <c r="O157" s="40"/>
      <c r="P157" s="41"/>
      <c r="Q157" s="42" t="s">
        <v>2344</v>
      </c>
      <c r="R157" s="43" t="str">
        <f t="shared" si="20"/>
        <v>AABF</v>
      </c>
      <c r="S157" s="43" t="str">
        <f t="shared" si="24"/>
        <v>F</v>
      </c>
      <c r="T157" s="43" t="str">
        <f t="shared" si="25"/>
        <v>02</v>
      </c>
      <c r="U157" s="43" t="b">
        <f t="shared" si="21"/>
        <v>1</v>
      </c>
      <c r="V157" s="43">
        <f t="shared" si="22"/>
        <v>10</v>
      </c>
      <c r="W157" s="35" t="s">
        <v>2347</v>
      </c>
      <c r="X157" s="196" t="s">
        <v>2353</v>
      </c>
    </row>
    <row r="158" spans="1:24" x14ac:dyDescent="0.25">
      <c r="A158" s="30">
        <f t="shared" si="26"/>
        <v>156</v>
      </c>
      <c r="B158" s="31">
        <v>5</v>
      </c>
      <c r="C158" s="32">
        <f t="shared" si="18"/>
        <v>63</v>
      </c>
      <c r="D158" s="30" t="s">
        <v>229</v>
      </c>
      <c r="E158" s="49" t="s">
        <v>1067</v>
      </c>
      <c r="F158" s="47" t="s">
        <v>380</v>
      </c>
      <c r="G158" s="47"/>
      <c r="H158" s="35" t="s">
        <v>255</v>
      </c>
      <c r="I158" s="36">
        <v>41670</v>
      </c>
      <c r="J158" s="31">
        <v>3878</v>
      </c>
      <c r="K158" s="37">
        <v>388</v>
      </c>
      <c r="L158" s="38">
        <v>388</v>
      </c>
      <c r="M158" s="36">
        <f t="shared" si="19"/>
        <v>41670</v>
      </c>
      <c r="N158" s="39">
        <f t="shared" si="23"/>
        <v>10.01</v>
      </c>
      <c r="O158" s="40"/>
      <c r="P158" s="41"/>
      <c r="Q158" s="42" t="s">
        <v>2344</v>
      </c>
      <c r="R158" s="43" t="str">
        <f t="shared" si="20"/>
        <v>AAEF</v>
      </c>
      <c r="S158" s="43" t="str">
        <f t="shared" si="24"/>
        <v>F</v>
      </c>
      <c r="T158" s="43" t="str">
        <f t="shared" si="25"/>
        <v>02</v>
      </c>
      <c r="U158" s="43" t="b">
        <f t="shared" si="21"/>
        <v>1</v>
      </c>
      <c r="V158" s="43">
        <f t="shared" si="22"/>
        <v>10</v>
      </c>
      <c r="W158" s="35" t="s">
        <v>2347</v>
      </c>
      <c r="X158" s="196" t="s">
        <v>2353</v>
      </c>
    </row>
    <row r="159" spans="1:24" x14ac:dyDescent="0.25">
      <c r="A159" s="30">
        <f t="shared" si="26"/>
        <v>157</v>
      </c>
      <c r="B159" s="31">
        <v>5</v>
      </c>
      <c r="C159" s="32">
        <f t="shared" si="18"/>
        <v>64</v>
      </c>
      <c r="D159" s="30" t="s">
        <v>229</v>
      </c>
      <c r="E159" s="49" t="s">
        <v>1068</v>
      </c>
      <c r="F159" s="47" t="s">
        <v>381</v>
      </c>
      <c r="G159" s="47"/>
      <c r="H159" s="35" t="s">
        <v>255</v>
      </c>
      <c r="I159" s="36">
        <v>41670</v>
      </c>
      <c r="J159" s="31">
        <v>40657</v>
      </c>
      <c r="K159" s="37">
        <v>4066</v>
      </c>
      <c r="L159" s="38">
        <v>4066</v>
      </c>
      <c r="M159" s="36">
        <f t="shared" si="19"/>
        <v>41670</v>
      </c>
      <c r="N159" s="39">
        <f t="shared" si="23"/>
        <v>10</v>
      </c>
      <c r="O159" s="40"/>
      <c r="P159" s="41"/>
      <c r="Q159" s="42" t="s">
        <v>2344</v>
      </c>
      <c r="R159" s="43" t="str">
        <f t="shared" si="20"/>
        <v>AACF</v>
      </c>
      <c r="S159" s="43" t="str">
        <f t="shared" si="24"/>
        <v>F</v>
      </c>
      <c r="T159" s="43" t="str">
        <f t="shared" si="25"/>
        <v>02</v>
      </c>
      <c r="U159" s="43" t="b">
        <f t="shared" si="21"/>
        <v>1</v>
      </c>
      <c r="V159" s="43">
        <f t="shared" si="22"/>
        <v>10</v>
      </c>
      <c r="W159" s="35" t="s">
        <v>2347</v>
      </c>
      <c r="X159" s="196" t="s">
        <v>2353</v>
      </c>
    </row>
    <row r="160" spans="1:24" x14ac:dyDescent="0.25">
      <c r="A160" s="30">
        <f t="shared" si="26"/>
        <v>158</v>
      </c>
      <c r="B160" s="31">
        <v>5</v>
      </c>
      <c r="C160" s="32">
        <f t="shared" si="18"/>
        <v>65</v>
      </c>
      <c r="D160" s="30" t="s">
        <v>229</v>
      </c>
      <c r="E160" s="49" t="s">
        <v>834</v>
      </c>
      <c r="F160" s="47" t="s">
        <v>382</v>
      </c>
      <c r="G160" s="47"/>
      <c r="H160" s="35" t="s">
        <v>255</v>
      </c>
      <c r="I160" s="36">
        <v>41670</v>
      </c>
      <c r="J160" s="31">
        <v>6727</v>
      </c>
      <c r="K160" s="37">
        <v>673</v>
      </c>
      <c r="L160" s="38">
        <v>673</v>
      </c>
      <c r="M160" s="36">
        <f t="shared" si="19"/>
        <v>41670</v>
      </c>
      <c r="N160" s="39">
        <f t="shared" si="23"/>
        <v>10</v>
      </c>
      <c r="O160" s="40"/>
      <c r="P160" s="41"/>
      <c r="Q160" s="42" t="s">
        <v>2344</v>
      </c>
      <c r="R160" s="43" t="str">
        <f t="shared" si="20"/>
        <v>AADF</v>
      </c>
      <c r="S160" s="43" t="str">
        <f t="shared" si="24"/>
        <v>F</v>
      </c>
      <c r="T160" s="43" t="str">
        <f t="shared" si="25"/>
        <v>02</v>
      </c>
      <c r="U160" s="43" t="b">
        <f t="shared" si="21"/>
        <v>1</v>
      </c>
      <c r="V160" s="43">
        <f t="shared" si="22"/>
        <v>10</v>
      </c>
      <c r="W160" s="35" t="s">
        <v>2347</v>
      </c>
      <c r="X160" s="196" t="s">
        <v>2353</v>
      </c>
    </row>
    <row r="161" spans="1:24" x14ac:dyDescent="0.25">
      <c r="A161" s="30">
        <f t="shared" si="26"/>
        <v>159</v>
      </c>
      <c r="B161" s="31">
        <v>5</v>
      </c>
      <c r="C161" s="32">
        <f t="shared" si="18"/>
        <v>66</v>
      </c>
      <c r="D161" s="30" t="s">
        <v>229</v>
      </c>
      <c r="E161" s="49" t="s">
        <v>1069</v>
      </c>
      <c r="F161" s="47" t="s">
        <v>383</v>
      </c>
      <c r="G161" s="47"/>
      <c r="H161" s="35" t="s">
        <v>255</v>
      </c>
      <c r="I161" s="36">
        <v>41670</v>
      </c>
      <c r="J161" s="31">
        <v>18994</v>
      </c>
      <c r="K161" s="37">
        <v>1899</v>
      </c>
      <c r="L161" s="38">
        <v>1899</v>
      </c>
      <c r="M161" s="36">
        <f t="shared" si="19"/>
        <v>41670</v>
      </c>
      <c r="N161" s="39">
        <f t="shared" si="23"/>
        <v>10</v>
      </c>
      <c r="O161" s="40"/>
      <c r="P161" s="41"/>
      <c r="Q161" s="42" t="s">
        <v>2344</v>
      </c>
      <c r="R161" s="43" t="str">
        <f t="shared" si="20"/>
        <v>AAAF</v>
      </c>
      <c r="S161" s="43" t="str">
        <f t="shared" si="24"/>
        <v>F</v>
      </c>
      <c r="T161" s="43" t="str">
        <f t="shared" si="25"/>
        <v>02</v>
      </c>
      <c r="U161" s="43" t="b">
        <f t="shared" si="21"/>
        <v>1</v>
      </c>
      <c r="V161" s="43">
        <f t="shared" si="22"/>
        <v>10</v>
      </c>
      <c r="W161" s="35" t="s">
        <v>2347</v>
      </c>
      <c r="X161" s="196" t="s">
        <v>2353</v>
      </c>
    </row>
    <row r="162" spans="1:24" x14ac:dyDescent="0.25">
      <c r="A162" s="30">
        <f t="shared" si="26"/>
        <v>160</v>
      </c>
      <c r="B162" s="31">
        <v>5</v>
      </c>
      <c r="C162" s="32">
        <f t="shared" si="18"/>
        <v>67</v>
      </c>
      <c r="D162" s="30" t="s">
        <v>229</v>
      </c>
      <c r="E162" s="49" t="s">
        <v>1070</v>
      </c>
      <c r="F162" s="47" t="s">
        <v>384</v>
      </c>
      <c r="G162" s="47"/>
      <c r="H162" s="35" t="s">
        <v>255</v>
      </c>
      <c r="I162" s="36">
        <v>41670</v>
      </c>
      <c r="J162" s="31">
        <v>17401</v>
      </c>
      <c r="K162" s="37">
        <v>1740</v>
      </c>
      <c r="L162" s="38">
        <v>1740</v>
      </c>
      <c r="M162" s="36">
        <f t="shared" si="19"/>
        <v>41670</v>
      </c>
      <c r="N162" s="39">
        <f t="shared" si="23"/>
        <v>10</v>
      </c>
      <c r="O162" s="40"/>
      <c r="P162" s="41"/>
      <c r="Q162" s="42" t="s">
        <v>2344</v>
      </c>
      <c r="R162" s="43" t="str">
        <f t="shared" si="20"/>
        <v>AACF</v>
      </c>
      <c r="S162" s="43" t="str">
        <f t="shared" si="24"/>
        <v>F</v>
      </c>
      <c r="T162" s="43" t="str">
        <f t="shared" si="25"/>
        <v>02</v>
      </c>
      <c r="U162" s="43" t="b">
        <f t="shared" si="21"/>
        <v>1</v>
      </c>
      <c r="V162" s="43">
        <f t="shared" si="22"/>
        <v>10</v>
      </c>
      <c r="W162" s="35" t="s">
        <v>2347</v>
      </c>
      <c r="X162" s="196" t="s">
        <v>2353</v>
      </c>
    </row>
    <row r="163" spans="1:24" x14ac:dyDescent="0.25">
      <c r="A163" s="30">
        <f t="shared" si="26"/>
        <v>161</v>
      </c>
      <c r="B163" s="31">
        <v>5</v>
      </c>
      <c r="C163" s="32">
        <f t="shared" si="18"/>
        <v>68</v>
      </c>
      <c r="D163" s="30" t="s">
        <v>229</v>
      </c>
      <c r="E163" s="49" t="s">
        <v>835</v>
      </c>
      <c r="F163" s="47" t="s">
        <v>385</v>
      </c>
      <c r="G163" s="47"/>
      <c r="H163" s="35" t="s">
        <v>255</v>
      </c>
      <c r="I163" s="36">
        <v>41670</v>
      </c>
      <c r="J163" s="31">
        <v>27740</v>
      </c>
      <c r="K163" s="37">
        <v>2774</v>
      </c>
      <c r="L163" s="38">
        <v>2774</v>
      </c>
      <c r="M163" s="36">
        <f t="shared" si="19"/>
        <v>41670</v>
      </c>
      <c r="N163" s="39">
        <f t="shared" si="23"/>
        <v>10</v>
      </c>
      <c r="O163" s="40"/>
      <c r="P163" s="41"/>
      <c r="Q163" s="42" t="s">
        <v>2344</v>
      </c>
      <c r="R163" s="43" t="str">
        <f t="shared" si="20"/>
        <v>AALF</v>
      </c>
      <c r="S163" s="43" t="str">
        <f t="shared" si="24"/>
        <v>F</v>
      </c>
      <c r="T163" s="43" t="str">
        <f t="shared" si="25"/>
        <v>02</v>
      </c>
      <c r="U163" s="43" t="b">
        <f t="shared" si="21"/>
        <v>1</v>
      </c>
      <c r="V163" s="43">
        <f t="shared" si="22"/>
        <v>10</v>
      </c>
      <c r="W163" s="35" t="s">
        <v>2347</v>
      </c>
      <c r="X163" s="196" t="s">
        <v>2353</v>
      </c>
    </row>
    <row r="164" spans="1:24" x14ac:dyDescent="0.25">
      <c r="A164" s="30">
        <f t="shared" si="26"/>
        <v>162</v>
      </c>
      <c r="B164" s="31">
        <v>5</v>
      </c>
      <c r="C164" s="32">
        <f t="shared" si="18"/>
        <v>69</v>
      </c>
      <c r="D164" s="30" t="s">
        <v>229</v>
      </c>
      <c r="E164" s="49" t="s">
        <v>836</v>
      </c>
      <c r="F164" s="47" t="s">
        <v>386</v>
      </c>
      <c r="G164" s="47"/>
      <c r="H164" s="35" t="s">
        <v>255</v>
      </c>
      <c r="I164" s="36">
        <v>41670</v>
      </c>
      <c r="J164" s="31">
        <v>5952</v>
      </c>
      <c r="K164" s="37">
        <v>595</v>
      </c>
      <c r="L164" s="38">
        <v>595</v>
      </c>
      <c r="M164" s="36">
        <f t="shared" si="19"/>
        <v>41670</v>
      </c>
      <c r="N164" s="39">
        <f t="shared" si="23"/>
        <v>10</v>
      </c>
      <c r="O164" s="40"/>
      <c r="P164" s="41"/>
      <c r="Q164" s="42" t="s">
        <v>2344</v>
      </c>
      <c r="R164" s="43" t="str">
        <f t="shared" si="20"/>
        <v>AACF</v>
      </c>
      <c r="S164" s="43" t="str">
        <f t="shared" si="24"/>
        <v>F</v>
      </c>
      <c r="T164" s="43" t="str">
        <f t="shared" si="25"/>
        <v>02</v>
      </c>
      <c r="U164" s="43" t="b">
        <f t="shared" si="21"/>
        <v>1</v>
      </c>
      <c r="V164" s="43">
        <f t="shared" si="22"/>
        <v>10</v>
      </c>
      <c r="W164" s="35" t="s">
        <v>2347</v>
      </c>
      <c r="X164" s="196" t="s">
        <v>2353</v>
      </c>
    </row>
    <row r="165" spans="1:24" x14ac:dyDescent="0.25">
      <c r="A165" s="30">
        <f t="shared" si="26"/>
        <v>163</v>
      </c>
      <c r="B165" s="31">
        <v>5</v>
      </c>
      <c r="C165" s="32">
        <f t="shared" si="18"/>
        <v>70</v>
      </c>
      <c r="D165" s="30" t="s">
        <v>229</v>
      </c>
      <c r="E165" s="49" t="s">
        <v>961</v>
      </c>
      <c r="F165" s="47" t="s">
        <v>387</v>
      </c>
      <c r="G165" s="47"/>
      <c r="H165" s="35" t="s">
        <v>255</v>
      </c>
      <c r="I165" s="36">
        <v>41670</v>
      </c>
      <c r="J165" s="31">
        <v>6549</v>
      </c>
      <c r="K165" s="37">
        <v>655</v>
      </c>
      <c r="L165" s="38">
        <v>655</v>
      </c>
      <c r="M165" s="36">
        <f t="shared" si="19"/>
        <v>41670</v>
      </c>
      <c r="N165" s="39">
        <f t="shared" si="23"/>
        <v>10</v>
      </c>
      <c r="O165" s="40"/>
      <c r="P165" s="41"/>
      <c r="Q165" s="42" t="s">
        <v>2344</v>
      </c>
      <c r="R165" s="43" t="str">
        <f t="shared" si="20"/>
        <v>ABEP</v>
      </c>
      <c r="S165" s="43" t="str">
        <f t="shared" si="24"/>
        <v>P</v>
      </c>
      <c r="T165" s="43" t="str">
        <f t="shared" si="25"/>
        <v>02</v>
      </c>
      <c r="U165" s="43" t="b">
        <f t="shared" si="21"/>
        <v>1</v>
      </c>
      <c r="V165" s="43">
        <f t="shared" si="22"/>
        <v>10</v>
      </c>
      <c r="W165" s="35" t="s">
        <v>2347</v>
      </c>
      <c r="X165" s="196" t="s">
        <v>2353</v>
      </c>
    </row>
    <row r="166" spans="1:24" x14ac:dyDescent="0.25">
      <c r="A166" s="30">
        <f t="shared" si="26"/>
        <v>164</v>
      </c>
      <c r="B166" s="31">
        <v>5</v>
      </c>
      <c r="C166" s="32">
        <f t="shared" si="18"/>
        <v>71</v>
      </c>
      <c r="D166" s="30" t="s">
        <v>229</v>
      </c>
      <c r="E166" s="49" t="s">
        <v>962</v>
      </c>
      <c r="F166" s="47" t="s">
        <v>388</v>
      </c>
      <c r="G166" s="47"/>
      <c r="H166" s="35" t="s">
        <v>255</v>
      </c>
      <c r="I166" s="36">
        <v>41670</v>
      </c>
      <c r="J166" s="31">
        <v>5350</v>
      </c>
      <c r="K166" s="37">
        <v>535</v>
      </c>
      <c r="L166" s="38">
        <v>535</v>
      </c>
      <c r="M166" s="36">
        <f t="shared" si="19"/>
        <v>41670</v>
      </c>
      <c r="N166" s="39">
        <f t="shared" si="23"/>
        <v>10</v>
      </c>
      <c r="O166" s="40"/>
      <c r="P166" s="41"/>
      <c r="Q166" s="42" t="s">
        <v>2344</v>
      </c>
      <c r="R166" s="43" t="str">
        <f t="shared" si="20"/>
        <v>ACRP</v>
      </c>
      <c r="S166" s="43" t="str">
        <f t="shared" si="24"/>
        <v>P</v>
      </c>
      <c r="T166" s="43" t="str">
        <f t="shared" si="25"/>
        <v>02</v>
      </c>
      <c r="U166" s="43" t="b">
        <f t="shared" si="21"/>
        <v>1</v>
      </c>
      <c r="V166" s="43">
        <f t="shared" si="22"/>
        <v>10</v>
      </c>
      <c r="W166" s="35" t="s">
        <v>2347</v>
      </c>
      <c r="X166" s="196" t="s">
        <v>2353</v>
      </c>
    </row>
    <row r="167" spans="1:24" x14ac:dyDescent="0.25">
      <c r="A167" s="30">
        <f t="shared" si="26"/>
        <v>165</v>
      </c>
      <c r="B167" s="31">
        <v>5</v>
      </c>
      <c r="C167" s="32">
        <f t="shared" si="18"/>
        <v>72</v>
      </c>
      <c r="D167" s="30" t="s">
        <v>229</v>
      </c>
      <c r="E167" s="49" t="s">
        <v>837</v>
      </c>
      <c r="F167" s="47" t="s">
        <v>389</v>
      </c>
      <c r="G167" s="47"/>
      <c r="H167" s="35" t="s">
        <v>255</v>
      </c>
      <c r="I167" s="36">
        <v>41670</v>
      </c>
      <c r="J167" s="31">
        <v>13811</v>
      </c>
      <c r="K167" s="37">
        <v>1381</v>
      </c>
      <c r="L167" s="38">
        <v>1381</v>
      </c>
      <c r="M167" s="36">
        <f t="shared" si="19"/>
        <v>41670</v>
      </c>
      <c r="N167" s="39">
        <f t="shared" si="23"/>
        <v>10</v>
      </c>
      <c r="O167" s="40"/>
      <c r="P167" s="41"/>
      <c r="Q167" s="42" t="s">
        <v>2344</v>
      </c>
      <c r="R167" s="43" t="str">
        <f t="shared" si="20"/>
        <v>ACLP</v>
      </c>
      <c r="S167" s="43" t="str">
        <f t="shared" si="24"/>
        <v>P</v>
      </c>
      <c r="T167" s="43" t="str">
        <f t="shared" si="25"/>
        <v>02</v>
      </c>
      <c r="U167" s="43" t="b">
        <f t="shared" si="21"/>
        <v>1</v>
      </c>
      <c r="V167" s="43">
        <f t="shared" si="22"/>
        <v>10</v>
      </c>
      <c r="W167" s="35" t="s">
        <v>2347</v>
      </c>
      <c r="X167" s="196" t="s">
        <v>2353</v>
      </c>
    </row>
    <row r="168" spans="1:24" x14ac:dyDescent="0.25">
      <c r="A168" s="30">
        <f t="shared" si="26"/>
        <v>166</v>
      </c>
      <c r="B168" s="31">
        <v>5</v>
      </c>
      <c r="C168" s="32">
        <f t="shared" si="18"/>
        <v>73</v>
      </c>
      <c r="D168" s="30" t="s">
        <v>229</v>
      </c>
      <c r="E168" s="50" t="s">
        <v>963</v>
      </c>
      <c r="F168" s="31" t="s">
        <v>390</v>
      </c>
      <c r="G168" s="31"/>
      <c r="H168" s="35" t="s">
        <v>255</v>
      </c>
      <c r="I168" s="36">
        <v>41670</v>
      </c>
      <c r="J168" s="31">
        <v>5416</v>
      </c>
      <c r="K168" s="37">
        <v>542</v>
      </c>
      <c r="L168" s="38">
        <v>542</v>
      </c>
      <c r="M168" s="36">
        <f t="shared" si="19"/>
        <v>41670</v>
      </c>
      <c r="N168" s="39">
        <f t="shared" si="23"/>
        <v>10.01</v>
      </c>
      <c r="O168" s="40"/>
      <c r="P168" s="41"/>
      <c r="Q168" s="42" t="s">
        <v>2344</v>
      </c>
      <c r="R168" s="43" t="str">
        <f t="shared" si="20"/>
        <v>AALF</v>
      </c>
      <c r="S168" s="43" t="str">
        <f t="shared" si="24"/>
        <v>F</v>
      </c>
      <c r="T168" s="43" t="str">
        <f t="shared" si="25"/>
        <v>02</v>
      </c>
      <c r="U168" s="43" t="b">
        <f t="shared" si="21"/>
        <v>1</v>
      </c>
      <c r="V168" s="43">
        <f t="shared" si="22"/>
        <v>10</v>
      </c>
      <c r="W168" s="35" t="s">
        <v>2347</v>
      </c>
      <c r="X168" s="196" t="s">
        <v>2353</v>
      </c>
    </row>
    <row r="169" spans="1:24" x14ac:dyDescent="0.25">
      <c r="A169" s="30">
        <f t="shared" si="26"/>
        <v>167</v>
      </c>
      <c r="B169" s="31">
        <v>5</v>
      </c>
      <c r="C169" s="32">
        <f t="shared" si="18"/>
        <v>74</v>
      </c>
      <c r="D169" s="30" t="s">
        <v>229</v>
      </c>
      <c r="E169" s="50" t="s">
        <v>1071</v>
      </c>
      <c r="F169" s="31" t="s">
        <v>391</v>
      </c>
      <c r="G169" s="31"/>
      <c r="H169" s="35" t="s">
        <v>255</v>
      </c>
      <c r="I169" s="36">
        <v>41670</v>
      </c>
      <c r="J169" s="31">
        <v>6537</v>
      </c>
      <c r="K169" s="37">
        <v>654</v>
      </c>
      <c r="L169" s="38">
        <v>654</v>
      </c>
      <c r="M169" s="36">
        <f t="shared" si="19"/>
        <v>41670</v>
      </c>
      <c r="N169" s="39">
        <f t="shared" si="23"/>
        <v>10</v>
      </c>
      <c r="O169" s="40"/>
      <c r="P169" s="41"/>
      <c r="Q169" s="42" t="s">
        <v>2344</v>
      </c>
      <c r="R169" s="43" t="str">
        <f t="shared" si="20"/>
        <v>AAEF</v>
      </c>
      <c r="S169" s="43" t="str">
        <f t="shared" si="24"/>
        <v>F</v>
      </c>
      <c r="T169" s="43" t="str">
        <f t="shared" si="25"/>
        <v>02</v>
      </c>
      <c r="U169" s="43" t="b">
        <f t="shared" si="21"/>
        <v>1</v>
      </c>
      <c r="V169" s="43">
        <f t="shared" si="22"/>
        <v>10</v>
      </c>
      <c r="W169" s="35" t="s">
        <v>2347</v>
      </c>
      <c r="X169" s="196" t="s">
        <v>2353</v>
      </c>
    </row>
    <row r="170" spans="1:24" x14ac:dyDescent="0.25">
      <c r="A170" s="30">
        <f t="shared" si="26"/>
        <v>168</v>
      </c>
      <c r="B170" s="31">
        <v>5</v>
      </c>
      <c r="C170" s="32">
        <f t="shared" si="18"/>
        <v>75</v>
      </c>
      <c r="D170" s="30" t="s">
        <v>229</v>
      </c>
      <c r="E170" s="50" t="s">
        <v>838</v>
      </c>
      <c r="F170" s="31" t="s">
        <v>392</v>
      </c>
      <c r="G170" s="31"/>
      <c r="H170" s="35" t="s">
        <v>255</v>
      </c>
      <c r="I170" s="36">
        <v>41670</v>
      </c>
      <c r="J170" s="31">
        <v>9016</v>
      </c>
      <c r="K170" s="37">
        <v>902</v>
      </c>
      <c r="L170" s="38">
        <v>902</v>
      </c>
      <c r="M170" s="36">
        <f t="shared" si="19"/>
        <v>41670</v>
      </c>
      <c r="N170" s="39">
        <f t="shared" si="23"/>
        <v>10</v>
      </c>
      <c r="O170" s="40"/>
      <c r="P170" s="41"/>
      <c r="Q170" s="42" t="s">
        <v>2344</v>
      </c>
      <c r="R170" s="43" t="str">
        <f t="shared" si="20"/>
        <v>AAMF</v>
      </c>
      <c r="S170" s="43" t="str">
        <f t="shared" si="24"/>
        <v>F</v>
      </c>
      <c r="T170" s="43" t="str">
        <f t="shared" si="25"/>
        <v>02</v>
      </c>
      <c r="U170" s="43" t="b">
        <f t="shared" si="21"/>
        <v>1</v>
      </c>
      <c r="V170" s="43">
        <f t="shared" si="22"/>
        <v>10</v>
      </c>
      <c r="W170" s="35" t="s">
        <v>2347</v>
      </c>
      <c r="X170" s="196" t="s">
        <v>2353</v>
      </c>
    </row>
    <row r="171" spans="1:24" x14ac:dyDescent="0.25">
      <c r="A171" s="30">
        <f t="shared" si="26"/>
        <v>169</v>
      </c>
      <c r="B171" s="31">
        <v>5</v>
      </c>
      <c r="C171" s="32">
        <f t="shared" si="18"/>
        <v>76</v>
      </c>
      <c r="D171" s="30" t="s">
        <v>229</v>
      </c>
      <c r="E171" s="50" t="s">
        <v>964</v>
      </c>
      <c r="F171" s="31" t="s">
        <v>393</v>
      </c>
      <c r="G171" s="31"/>
      <c r="H171" s="35" t="s">
        <v>255</v>
      </c>
      <c r="I171" s="36">
        <v>41670</v>
      </c>
      <c r="J171" s="31">
        <v>16142</v>
      </c>
      <c r="K171" s="37">
        <v>1614</v>
      </c>
      <c r="L171" s="38">
        <v>1614</v>
      </c>
      <c r="M171" s="36">
        <f t="shared" si="19"/>
        <v>41670</v>
      </c>
      <c r="N171" s="39">
        <f t="shared" si="23"/>
        <v>10</v>
      </c>
      <c r="O171" s="40"/>
      <c r="P171" s="41"/>
      <c r="Q171" s="42" t="s">
        <v>2344</v>
      </c>
      <c r="R171" s="43" t="str">
        <f t="shared" si="20"/>
        <v>AACF</v>
      </c>
      <c r="S171" s="43" t="str">
        <f t="shared" si="24"/>
        <v>F</v>
      </c>
      <c r="T171" s="43" t="str">
        <f t="shared" si="25"/>
        <v>02</v>
      </c>
      <c r="U171" s="43" t="b">
        <f t="shared" si="21"/>
        <v>1</v>
      </c>
      <c r="V171" s="43">
        <f t="shared" si="22"/>
        <v>10</v>
      </c>
      <c r="W171" s="35" t="s">
        <v>2347</v>
      </c>
      <c r="X171" s="196" t="s">
        <v>2353</v>
      </c>
    </row>
    <row r="172" spans="1:24" x14ac:dyDescent="0.25">
      <c r="A172" s="30">
        <f t="shared" si="26"/>
        <v>170</v>
      </c>
      <c r="B172" s="31">
        <v>5</v>
      </c>
      <c r="C172" s="32">
        <f t="shared" si="18"/>
        <v>77</v>
      </c>
      <c r="D172" s="30" t="s">
        <v>229</v>
      </c>
      <c r="E172" s="50" t="s">
        <v>839</v>
      </c>
      <c r="F172" s="31" t="s">
        <v>394</v>
      </c>
      <c r="G172" s="31"/>
      <c r="H172" s="35" t="s">
        <v>255</v>
      </c>
      <c r="I172" s="36">
        <v>41670</v>
      </c>
      <c r="J172" s="31">
        <v>5965</v>
      </c>
      <c r="K172" s="37">
        <v>597</v>
      </c>
      <c r="L172" s="38">
        <v>597</v>
      </c>
      <c r="M172" s="36">
        <f t="shared" si="19"/>
        <v>41670</v>
      </c>
      <c r="N172" s="39">
        <f t="shared" si="23"/>
        <v>10.01</v>
      </c>
      <c r="O172" s="40"/>
      <c r="P172" s="41"/>
      <c r="Q172" s="42" t="s">
        <v>2344</v>
      </c>
      <c r="R172" s="43" t="str">
        <f t="shared" si="20"/>
        <v>AANP</v>
      </c>
      <c r="S172" s="43" t="str">
        <f t="shared" si="24"/>
        <v>P</v>
      </c>
      <c r="T172" s="43" t="str">
        <f t="shared" si="25"/>
        <v>02</v>
      </c>
      <c r="U172" s="43" t="b">
        <f t="shared" si="21"/>
        <v>1</v>
      </c>
      <c r="V172" s="43">
        <f t="shared" si="22"/>
        <v>10</v>
      </c>
      <c r="W172" s="35" t="s">
        <v>2347</v>
      </c>
      <c r="X172" s="196" t="s">
        <v>2353</v>
      </c>
    </row>
    <row r="173" spans="1:24" x14ac:dyDescent="0.25">
      <c r="A173" s="30">
        <f t="shared" si="26"/>
        <v>171</v>
      </c>
      <c r="B173" s="31">
        <v>5</v>
      </c>
      <c r="C173" s="32">
        <f t="shared" si="18"/>
        <v>78</v>
      </c>
      <c r="D173" s="30" t="s">
        <v>229</v>
      </c>
      <c r="E173" s="50" t="s">
        <v>965</v>
      </c>
      <c r="F173" s="31" t="s">
        <v>395</v>
      </c>
      <c r="G173" s="31"/>
      <c r="H173" s="35" t="s">
        <v>255</v>
      </c>
      <c r="I173" s="36">
        <v>41670</v>
      </c>
      <c r="J173" s="31">
        <v>8634</v>
      </c>
      <c r="K173" s="37">
        <v>863</v>
      </c>
      <c r="L173" s="38">
        <v>863</v>
      </c>
      <c r="M173" s="36">
        <f t="shared" si="19"/>
        <v>41670</v>
      </c>
      <c r="N173" s="39">
        <f t="shared" si="23"/>
        <v>10</v>
      </c>
      <c r="O173" s="40"/>
      <c r="P173" s="41"/>
      <c r="Q173" s="42" t="s">
        <v>2344</v>
      </c>
      <c r="R173" s="43" t="str">
        <f t="shared" si="20"/>
        <v>AJPL</v>
      </c>
      <c r="S173" s="43" t="str">
        <f t="shared" si="24"/>
        <v>L</v>
      </c>
      <c r="T173" s="43" t="str">
        <f t="shared" si="25"/>
        <v>02</v>
      </c>
      <c r="U173" s="43" t="b">
        <f t="shared" si="21"/>
        <v>1</v>
      </c>
      <c r="V173" s="43">
        <f t="shared" si="22"/>
        <v>10</v>
      </c>
      <c r="W173" s="35" t="s">
        <v>2347</v>
      </c>
      <c r="X173" s="196" t="s">
        <v>2353</v>
      </c>
    </row>
    <row r="174" spans="1:24" x14ac:dyDescent="0.25">
      <c r="A174" s="30">
        <f t="shared" si="26"/>
        <v>172</v>
      </c>
      <c r="B174" s="31">
        <v>5</v>
      </c>
      <c r="C174" s="32">
        <f t="shared" si="18"/>
        <v>79</v>
      </c>
      <c r="D174" s="30" t="s">
        <v>229</v>
      </c>
      <c r="E174" s="50" t="s">
        <v>840</v>
      </c>
      <c r="F174" s="31" t="s">
        <v>396</v>
      </c>
      <c r="G174" s="31"/>
      <c r="H174" s="35" t="s">
        <v>255</v>
      </c>
      <c r="I174" s="36">
        <v>41670</v>
      </c>
      <c r="J174" s="31">
        <v>17132</v>
      </c>
      <c r="K174" s="37">
        <v>1713</v>
      </c>
      <c r="L174" s="38">
        <v>1713</v>
      </c>
      <c r="M174" s="36">
        <f t="shared" si="19"/>
        <v>41670</v>
      </c>
      <c r="N174" s="39">
        <f t="shared" si="23"/>
        <v>10</v>
      </c>
      <c r="O174" s="40"/>
      <c r="P174" s="41"/>
      <c r="Q174" s="42" t="s">
        <v>2344</v>
      </c>
      <c r="R174" s="43" t="str">
        <f t="shared" si="20"/>
        <v>AACF</v>
      </c>
      <c r="S174" s="43" t="str">
        <f t="shared" si="24"/>
        <v>F</v>
      </c>
      <c r="T174" s="43" t="str">
        <f t="shared" si="25"/>
        <v>02</v>
      </c>
      <c r="U174" s="43" t="b">
        <f t="shared" si="21"/>
        <v>1</v>
      </c>
      <c r="V174" s="43">
        <f t="shared" si="22"/>
        <v>10</v>
      </c>
      <c r="W174" s="35" t="s">
        <v>2347</v>
      </c>
      <c r="X174" s="196" t="s">
        <v>2353</v>
      </c>
    </row>
    <row r="175" spans="1:24" x14ac:dyDescent="0.25">
      <c r="A175" s="30">
        <f t="shared" si="26"/>
        <v>173</v>
      </c>
      <c r="B175" s="31">
        <v>5</v>
      </c>
      <c r="C175" s="32">
        <f t="shared" si="18"/>
        <v>80</v>
      </c>
      <c r="D175" s="30" t="s">
        <v>229</v>
      </c>
      <c r="E175" s="50" t="s">
        <v>966</v>
      </c>
      <c r="F175" s="31" t="s">
        <v>397</v>
      </c>
      <c r="G175" s="31"/>
      <c r="H175" s="35" t="s">
        <v>255</v>
      </c>
      <c r="I175" s="36">
        <v>41670</v>
      </c>
      <c r="J175" s="51">
        <v>6260</v>
      </c>
      <c r="K175" s="37">
        <v>626</v>
      </c>
      <c r="L175" s="38">
        <v>626</v>
      </c>
      <c r="M175" s="36">
        <f t="shared" si="19"/>
        <v>41670</v>
      </c>
      <c r="N175" s="39">
        <f t="shared" si="23"/>
        <v>10</v>
      </c>
      <c r="O175" s="40"/>
      <c r="P175" s="41"/>
      <c r="Q175" s="42" t="s">
        <v>2344</v>
      </c>
      <c r="R175" s="43" t="str">
        <f t="shared" si="20"/>
        <v>ALKP</v>
      </c>
      <c r="S175" s="43" t="str">
        <f t="shared" si="24"/>
        <v>P</v>
      </c>
      <c r="T175" s="43" t="str">
        <f t="shared" si="25"/>
        <v>02</v>
      </c>
      <c r="U175" s="43" t="b">
        <f t="shared" si="21"/>
        <v>1</v>
      </c>
      <c r="V175" s="43">
        <f t="shared" si="22"/>
        <v>10</v>
      </c>
      <c r="W175" s="35" t="s">
        <v>2347</v>
      </c>
      <c r="X175" s="196" t="s">
        <v>2353</v>
      </c>
    </row>
    <row r="176" spans="1:24" x14ac:dyDescent="0.25">
      <c r="A176" s="30">
        <f t="shared" si="26"/>
        <v>174</v>
      </c>
      <c r="B176" s="31">
        <v>5</v>
      </c>
      <c r="C176" s="32">
        <f t="shared" si="18"/>
        <v>81</v>
      </c>
      <c r="D176" s="30" t="s">
        <v>229</v>
      </c>
      <c r="E176" s="50" t="s">
        <v>398</v>
      </c>
      <c r="F176" s="31" t="s">
        <v>399</v>
      </c>
      <c r="G176" s="31"/>
      <c r="H176" s="35" t="s">
        <v>255</v>
      </c>
      <c r="I176" s="36">
        <v>41670</v>
      </c>
      <c r="J176" s="51">
        <v>41025</v>
      </c>
      <c r="K176" s="37">
        <v>4103</v>
      </c>
      <c r="L176" s="38">
        <v>4103</v>
      </c>
      <c r="M176" s="36">
        <f t="shared" si="19"/>
        <v>41670</v>
      </c>
      <c r="N176" s="39">
        <f t="shared" si="23"/>
        <v>10</v>
      </c>
      <c r="O176" s="40"/>
      <c r="P176" s="41"/>
      <c r="Q176" s="42" t="s">
        <v>2344</v>
      </c>
      <c r="R176" s="43" t="str">
        <f t="shared" si="20"/>
        <v>AABF</v>
      </c>
      <c r="S176" s="43" t="str">
        <f t="shared" si="24"/>
        <v>F</v>
      </c>
      <c r="T176" s="43" t="str">
        <f t="shared" si="25"/>
        <v>02</v>
      </c>
      <c r="U176" s="43" t="b">
        <f t="shared" si="21"/>
        <v>1</v>
      </c>
      <c r="V176" s="43">
        <f t="shared" si="22"/>
        <v>10</v>
      </c>
      <c r="W176" s="35" t="s">
        <v>2347</v>
      </c>
      <c r="X176" s="196" t="s">
        <v>2353</v>
      </c>
    </row>
    <row r="177" spans="1:24" x14ac:dyDescent="0.25">
      <c r="A177" s="30">
        <f t="shared" si="26"/>
        <v>175</v>
      </c>
      <c r="B177" s="31">
        <v>5</v>
      </c>
      <c r="C177" s="32">
        <f t="shared" si="18"/>
        <v>82</v>
      </c>
      <c r="D177" s="30" t="s">
        <v>229</v>
      </c>
      <c r="E177" s="50" t="s">
        <v>1072</v>
      </c>
      <c r="F177" s="31" t="s">
        <v>400</v>
      </c>
      <c r="G177" s="31"/>
      <c r="H177" s="35" t="s">
        <v>255</v>
      </c>
      <c r="I177" s="36">
        <v>41670</v>
      </c>
      <c r="J177" s="51">
        <v>12378</v>
      </c>
      <c r="K177" s="37">
        <v>1238</v>
      </c>
      <c r="L177" s="38">
        <v>1238</v>
      </c>
      <c r="M177" s="36">
        <f t="shared" si="19"/>
        <v>41670</v>
      </c>
      <c r="N177" s="39">
        <f t="shared" si="23"/>
        <v>10</v>
      </c>
      <c r="O177" s="40"/>
      <c r="P177" s="41"/>
      <c r="Q177" s="42" t="s">
        <v>2344</v>
      </c>
      <c r="R177" s="43" t="str">
        <f t="shared" si="20"/>
        <v>AAJF</v>
      </c>
      <c r="S177" s="43" t="str">
        <f t="shared" si="24"/>
        <v>F</v>
      </c>
      <c r="T177" s="43" t="str">
        <f t="shared" si="25"/>
        <v>02</v>
      </c>
      <c r="U177" s="43" t="b">
        <f t="shared" si="21"/>
        <v>1</v>
      </c>
      <c r="V177" s="43">
        <f t="shared" si="22"/>
        <v>10</v>
      </c>
      <c r="W177" s="35" t="s">
        <v>2347</v>
      </c>
      <c r="X177" s="196" t="s">
        <v>2353</v>
      </c>
    </row>
    <row r="178" spans="1:24" x14ac:dyDescent="0.25">
      <c r="A178" s="30">
        <f t="shared" si="26"/>
        <v>176</v>
      </c>
      <c r="B178" s="31">
        <v>5</v>
      </c>
      <c r="C178" s="32">
        <f t="shared" si="18"/>
        <v>83</v>
      </c>
      <c r="D178" s="30" t="s">
        <v>229</v>
      </c>
      <c r="E178" s="50" t="s">
        <v>967</v>
      </c>
      <c r="F178" s="31" t="s">
        <v>401</v>
      </c>
      <c r="G178" s="31"/>
      <c r="H178" s="35" t="s">
        <v>255</v>
      </c>
      <c r="I178" s="36">
        <v>41670</v>
      </c>
      <c r="J178" s="51">
        <v>8342</v>
      </c>
      <c r="K178" s="37">
        <v>834</v>
      </c>
      <c r="L178" s="38">
        <v>834</v>
      </c>
      <c r="M178" s="36">
        <f t="shared" si="19"/>
        <v>41670</v>
      </c>
      <c r="N178" s="39">
        <f t="shared" si="23"/>
        <v>10</v>
      </c>
      <c r="O178" s="40"/>
      <c r="P178" s="41"/>
      <c r="Q178" s="42" t="s">
        <v>2344</v>
      </c>
      <c r="R178" s="43" t="str">
        <f t="shared" si="20"/>
        <v>AAVF</v>
      </c>
      <c r="S178" s="43" t="str">
        <f t="shared" si="24"/>
        <v>F</v>
      </c>
      <c r="T178" s="43" t="str">
        <f t="shared" si="25"/>
        <v>02</v>
      </c>
      <c r="U178" s="43" t="b">
        <f t="shared" si="21"/>
        <v>1</v>
      </c>
      <c r="V178" s="43">
        <f t="shared" si="22"/>
        <v>10</v>
      </c>
      <c r="W178" s="35" t="s">
        <v>2347</v>
      </c>
      <c r="X178" s="196" t="s">
        <v>2353</v>
      </c>
    </row>
    <row r="179" spans="1:24" x14ac:dyDescent="0.25">
      <c r="A179" s="30">
        <f t="shared" si="26"/>
        <v>177</v>
      </c>
      <c r="B179" s="31">
        <v>5</v>
      </c>
      <c r="C179" s="32">
        <f t="shared" si="18"/>
        <v>84</v>
      </c>
      <c r="D179" s="30" t="s">
        <v>229</v>
      </c>
      <c r="E179" s="50" t="s">
        <v>1073</v>
      </c>
      <c r="F179" s="31" t="s">
        <v>402</v>
      </c>
      <c r="G179" s="31"/>
      <c r="H179" s="35" t="s">
        <v>255</v>
      </c>
      <c r="I179" s="36">
        <v>41670</v>
      </c>
      <c r="J179" s="51">
        <v>2985</v>
      </c>
      <c r="K179" s="37">
        <v>298</v>
      </c>
      <c r="L179" s="38">
        <v>298</v>
      </c>
      <c r="M179" s="36">
        <f t="shared" si="19"/>
        <v>41670</v>
      </c>
      <c r="N179" s="39">
        <f t="shared" si="23"/>
        <v>9.98</v>
      </c>
      <c r="O179" s="40"/>
      <c r="P179" s="41"/>
      <c r="Q179" s="42" t="s">
        <v>2344</v>
      </c>
      <c r="R179" s="43" t="str">
        <f t="shared" si="20"/>
        <v>AADF</v>
      </c>
      <c r="S179" s="43" t="str">
        <f t="shared" si="24"/>
        <v>F</v>
      </c>
      <c r="T179" s="43" t="str">
        <f t="shared" si="25"/>
        <v>02</v>
      </c>
      <c r="U179" s="43" t="b">
        <f t="shared" si="21"/>
        <v>1</v>
      </c>
      <c r="V179" s="43">
        <f t="shared" si="22"/>
        <v>10</v>
      </c>
      <c r="W179" s="35" t="s">
        <v>2347</v>
      </c>
      <c r="X179" s="196" t="s">
        <v>2353</v>
      </c>
    </row>
    <row r="180" spans="1:24" x14ac:dyDescent="0.25">
      <c r="A180" s="30">
        <f t="shared" si="26"/>
        <v>178</v>
      </c>
      <c r="B180" s="31">
        <v>5</v>
      </c>
      <c r="C180" s="32">
        <f t="shared" si="18"/>
        <v>85</v>
      </c>
      <c r="D180" s="30" t="s">
        <v>229</v>
      </c>
      <c r="E180" s="50" t="s">
        <v>968</v>
      </c>
      <c r="F180" s="31" t="s">
        <v>403</v>
      </c>
      <c r="G180" s="31"/>
      <c r="H180" s="35" t="s">
        <v>255</v>
      </c>
      <c r="I180" s="36">
        <v>41670</v>
      </c>
      <c r="J180" s="51">
        <v>24460</v>
      </c>
      <c r="K180" s="37">
        <v>2446</v>
      </c>
      <c r="L180" s="38">
        <v>2446</v>
      </c>
      <c r="M180" s="36">
        <f t="shared" si="19"/>
        <v>41670</v>
      </c>
      <c r="N180" s="39">
        <f t="shared" si="23"/>
        <v>10</v>
      </c>
      <c r="O180" s="40"/>
      <c r="P180" s="41"/>
      <c r="Q180" s="42" t="s">
        <v>2344</v>
      </c>
      <c r="R180" s="43" t="str">
        <f t="shared" si="20"/>
        <v>AAEF</v>
      </c>
      <c r="S180" s="43" t="str">
        <f t="shared" si="24"/>
        <v>F</v>
      </c>
      <c r="T180" s="43" t="str">
        <f t="shared" si="25"/>
        <v>02</v>
      </c>
      <c r="U180" s="43" t="b">
        <f t="shared" si="21"/>
        <v>1</v>
      </c>
      <c r="V180" s="43">
        <f t="shared" si="22"/>
        <v>10</v>
      </c>
      <c r="W180" s="35" t="s">
        <v>2347</v>
      </c>
      <c r="X180" s="196" t="s">
        <v>2353</v>
      </c>
    </row>
    <row r="181" spans="1:24" x14ac:dyDescent="0.25">
      <c r="A181" s="30">
        <f t="shared" si="26"/>
        <v>179</v>
      </c>
      <c r="B181" s="31">
        <v>5</v>
      </c>
      <c r="C181" s="32">
        <f t="shared" si="18"/>
        <v>86</v>
      </c>
      <c r="D181" s="30" t="s">
        <v>229</v>
      </c>
      <c r="E181" s="50" t="s">
        <v>841</v>
      </c>
      <c r="F181" s="31" t="s">
        <v>404</v>
      </c>
      <c r="G181" s="31"/>
      <c r="H181" s="35" t="s">
        <v>255</v>
      </c>
      <c r="I181" s="36">
        <v>41670</v>
      </c>
      <c r="J181" s="51">
        <v>25715</v>
      </c>
      <c r="K181" s="37">
        <v>2571</v>
      </c>
      <c r="L181" s="38">
        <v>2571</v>
      </c>
      <c r="M181" s="36">
        <f t="shared" si="19"/>
        <v>41670</v>
      </c>
      <c r="N181" s="39">
        <f t="shared" si="23"/>
        <v>10</v>
      </c>
      <c r="O181" s="40"/>
      <c r="P181" s="41"/>
      <c r="Q181" s="42" t="s">
        <v>2344</v>
      </c>
      <c r="R181" s="43" t="str">
        <f t="shared" si="20"/>
        <v>AAGF</v>
      </c>
      <c r="S181" s="43" t="str">
        <f t="shared" si="24"/>
        <v>F</v>
      </c>
      <c r="T181" s="43" t="str">
        <f t="shared" si="25"/>
        <v>02</v>
      </c>
      <c r="U181" s="43" t="b">
        <f t="shared" si="21"/>
        <v>1</v>
      </c>
      <c r="V181" s="43">
        <f t="shared" si="22"/>
        <v>10</v>
      </c>
      <c r="W181" s="35" t="s">
        <v>2347</v>
      </c>
      <c r="X181" s="196" t="s">
        <v>2353</v>
      </c>
    </row>
    <row r="182" spans="1:24" x14ac:dyDescent="0.25">
      <c r="A182" s="30">
        <f t="shared" si="26"/>
        <v>180</v>
      </c>
      <c r="B182" s="31">
        <v>5</v>
      </c>
      <c r="C182" s="32">
        <f t="shared" si="18"/>
        <v>87</v>
      </c>
      <c r="D182" s="30" t="s">
        <v>229</v>
      </c>
      <c r="E182" s="50" t="s">
        <v>405</v>
      </c>
      <c r="F182" s="31" t="s">
        <v>406</v>
      </c>
      <c r="G182" s="31"/>
      <c r="H182" s="35" t="s">
        <v>255</v>
      </c>
      <c r="I182" s="36">
        <v>41670</v>
      </c>
      <c r="J182" s="51">
        <v>11150</v>
      </c>
      <c r="K182" s="37">
        <v>1115</v>
      </c>
      <c r="L182" s="38">
        <v>1115</v>
      </c>
      <c r="M182" s="36">
        <f t="shared" si="19"/>
        <v>41670</v>
      </c>
      <c r="N182" s="39">
        <f t="shared" si="23"/>
        <v>10</v>
      </c>
      <c r="O182" s="40"/>
      <c r="P182" s="41"/>
      <c r="Q182" s="42" t="s">
        <v>2344</v>
      </c>
      <c r="R182" s="43" t="str">
        <f t="shared" si="20"/>
        <v>AABF</v>
      </c>
      <c r="S182" s="43" t="str">
        <f t="shared" si="24"/>
        <v>F</v>
      </c>
      <c r="T182" s="43" t="str">
        <f t="shared" si="25"/>
        <v>02</v>
      </c>
      <c r="U182" s="43" t="b">
        <f t="shared" si="21"/>
        <v>1</v>
      </c>
      <c r="V182" s="43">
        <f t="shared" si="22"/>
        <v>10</v>
      </c>
      <c r="W182" s="35" t="s">
        <v>2347</v>
      </c>
      <c r="X182" s="196" t="s">
        <v>2353</v>
      </c>
    </row>
    <row r="183" spans="1:24" x14ac:dyDescent="0.25">
      <c r="A183" s="30">
        <f t="shared" si="26"/>
        <v>181</v>
      </c>
      <c r="B183" s="31">
        <v>5</v>
      </c>
      <c r="C183" s="32">
        <f t="shared" si="18"/>
        <v>88</v>
      </c>
      <c r="D183" s="30" t="s">
        <v>229</v>
      </c>
      <c r="E183" s="50" t="s">
        <v>969</v>
      </c>
      <c r="F183" s="31" t="s">
        <v>407</v>
      </c>
      <c r="G183" s="31"/>
      <c r="H183" s="35" t="s">
        <v>255</v>
      </c>
      <c r="I183" s="36">
        <v>41670</v>
      </c>
      <c r="J183" s="51">
        <v>11457</v>
      </c>
      <c r="K183" s="37">
        <v>1146</v>
      </c>
      <c r="L183" s="38">
        <v>1146</v>
      </c>
      <c r="M183" s="36">
        <f t="shared" si="19"/>
        <v>41670</v>
      </c>
      <c r="N183" s="39">
        <f t="shared" si="23"/>
        <v>10</v>
      </c>
      <c r="O183" s="40"/>
      <c r="P183" s="41"/>
      <c r="Q183" s="42" t="s">
        <v>2344</v>
      </c>
      <c r="R183" s="43" t="str">
        <f t="shared" si="20"/>
        <v>AADF</v>
      </c>
      <c r="S183" s="43" t="str">
        <f t="shared" si="24"/>
        <v>F</v>
      </c>
      <c r="T183" s="43" t="str">
        <f t="shared" si="25"/>
        <v>02</v>
      </c>
      <c r="U183" s="43" t="b">
        <f t="shared" si="21"/>
        <v>1</v>
      </c>
      <c r="V183" s="43">
        <f t="shared" si="22"/>
        <v>10</v>
      </c>
      <c r="W183" s="35" t="s">
        <v>2347</v>
      </c>
      <c r="X183" s="196" t="s">
        <v>2353</v>
      </c>
    </row>
    <row r="184" spans="1:24" x14ac:dyDescent="0.25">
      <c r="A184" s="30">
        <f t="shared" si="26"/>
        <v>182</v>
      </c>
      <c r="B184" s="31">
        <v>5</v>
      </c>
      <c r="C184" s="32">
        <f t="shared" si="18"/>
        <v>89</v>
      </c>
      <c r="D184" s="30" t="s">
        <v>229</v>
      </c>
      <c r="E184" s="50" t="s">
        <v>1074</v>
      </c>
      <c r="F184" s="31" t="s">
        <v>408</v>
      </c>
      <c r="G184" s="31"/>
      <c r="H184" s="35" t="s">
        <v>255</v>
      </c>
      <c r="I184" s="36">
        <v>41670</v>
      </c>
      <c r="J184" s="51">
        <v>4643</v>
      </c>
      <c r="K184" s="37">
        <v>464</v>
      </c>
      <c r="L184" s="38">
        <v>464</v>
      </c>
      <c r="M184" s="36">
        <f t="shared" si="19"/>
        <v>41670</v>
      </c>
      <c r="N184" s="39">
        <f t="shared" si="23"/>
        <v>9.99</v>
      </c>
      <c r="O184" s="40"/>
      <c r="P184" s="41"/>
      <c r="Q184" s="42" t="s">
        <v>2344</v>
      </c>
      <c r="R184" s="43" t="str">
        <f t="shared" si="20"/>
        <v>AAQF</v>
      </c>
      <c r="S184" s="43" t="str">
        <f t="shared" si="24"/>
        <v>F</v>
      </c>
      <c r="T184" s="43" t="str">
        <f t="shared" si="25"/>
        <v>02</v>
      </c>
      <c r="U184" s="43" t="b">
        <f t="shared" si="21"/>
        <v>1</v>
      </c>
      <c r="V184" s="43">
        <f t="shared" si="22"/>
        <v>10</v>
      </c>
      <c r="W184" s="35" t="s">
        <v>2347</v>
      </c>
      <c r="X184" s="196" t="s">
        <v>2353</v>
      </c>
    </row>
    <row r="185" spans="1:24" x14ac:dyDescent="0.25">
      <c r="A185" s="30">
        <f t="shared" si="26"/>
        <v>183</v>
      </c>
      <c r="B185" s="31">
        <v>5</v>
      </c>
      <c r="C185" s="32">
        <f t="shared" si="18"/>
        <v>90</v>
      </c>
      <c r="D185" s="30" t="s">
        <v>229</v>
      </c>
      <c r="E185" s="50" t="s">
        <v>842</v>
      </c>
      <c r="F185" s="31" t="s">
        <v>409</v>
      </c>
      <c r="G185" s="31"/>
      <c r="H185" s="35" t="s">
        <v>255</v>
      </c>
      <c r="I185" s="36">
        <v>41670</v>
      </c>
      <c r="J185" s="51">
        <v>13115</v>
      </c>
      <c r="K185" s="37">
        <v>1312</v>
      </c>
      <c r="L185" s="38">
        <v>1312</v>
      </c>
      <c r="M185" s="36">
        <f t="shared" si="19"/>
        <v>41670</v>
      </c>
      <c r="N185" s="39">
        <f t="shared" si="23"/>
        <v>10</v>
      </c>
      <c r="O185" s="40"/>
      <c r="P185" s="41"/>
      <c r="Q185" s="42" t="s">
        <v>2344</v>
      </c>
      <c r="R185" s="43" t="str">
        <f t="shared" si="20"/>
        <v>AAAF</v>
      </c>
      <c r="S185" s="43" t="str">
        <f t="shared" si="24"/>
        <v>F</v>
      </c>
      <c r="T185" s="43" t="str">
        <f t="shared" si="25"/>
        <v>02</v>
      </c>
      <c r="U185" s="43" t="b">
        <f t="shared" si="21"/>
        <v>1</v>
      </c>
      <c r="V185" s="43">
        <f t="shared" si="22"/>
        <v>10</v>
      </c>
      <c r="W185" s="35" t="s">
        <v>2347</v>
      </c>
      <c r="X185" s="196" t="s">
        <v>2353</v>
      </c>
    </row>
    <row r="186" spans="1:24" x14ac:dyDescent="0.25">
      <c r="A186" s="30">
        <f t="shared" si="26"/>
        <v>184</v>
      </c>
      <c r="B186" s="31">
        <v>5</v>
      </c>
      <c r="C186" s="32">
        <f t="shared" si="18"/>
        <v>91</v>
      </c>
      <c r="D186" s="30" t="s">
        <v>229</v>
      </c>
      <c r="E186" s="50" t="s">
        <v>843</v>
      </c>
      <c r="F186" s="31" t="s">
        <v>410</v>
      </c>
      <c r="G186" s="31"/>
      <c r="H186" s="35" t="s">
        <v>255</v>
      </c>
      <c r="I186" s="36">
        <v>41670</v>
      </c>
      <c r="J186" s="51">
        <v>11182</v>
      </c>
      <c r="K186" s="37">
        <v>1118</v>
      </c>
      <c r="L186" s="38">
        <v>1118</v>
      </c>
      <c r="M186" s="36">
        <f t="shared" si="19"/>
        <v>41670</v>
      </c>
      <c r="N186" s="39">
        <f t="shared" si="23"/>
        <v>10</v>
      </c>
      <c r="O186" s="40"/>
      <c r="P186" s="41"/>
      <c r="Q186" s="42" t="s">
        <v>2344</v>
      </c>
      <c r="R186" s="43" t="str">
        <f t="shared" si="20"/>
        <v>AABH</v>
      </c>
      <c r="S186" s="43" t="str">
        <f t="shared" si="24"/>
        <v>H</v>
      </c>
      <c r="T186" s="43" t="str">
        <f t="shared" si="25"/>
        <v>02</v>
      </c>
      <c r="U186" s="43" t="b">
        <f t="shared" si="21"/>
        <v>1</v>
      </c>
      <c r="V186" s="43">
        <f t="shared" si="22"/>
        <v>10</v>
      </c>
      <c r="W186" s="35" t="s">
        <v>2347</v>
      </c>
      <c r="X186" s="196" t="s">
        <v>2353</v>
      </c>
    </row>
    <row r="187" spans="1:24" x14ac:dyDescent="0.25">
      <c r="A187" s="30">
        <f t="shared" si="26"/>
        <v>185</v>
      </c>
      <c r="B187" s="31">
        <v>5</v>
      </c>
      <c r="C187" s="32">
        <f t="shared" si="18"/>
        <v>92</v>
      </c>
      <c r="D187" s="30" t="s">
        <v>229</v>
      </c>
      <c r="E187" s="50" t="s">
        <v>1075</v>
      </c>
      <c r="F187" s="31" t="s">
        <v>411</v>
      </c>
      <c r="G187" s="31"/>
      <c r="H187" s="35" t="s">
        <v>255</v>
      </c>
      <c r="I187" s="36">
        <v>41670</v>
      </c>
      <c r="J187" s="51">
        <v>9387</v>
      </c>
      <c r="K187" s="37">
        <v>939</v>
      </c>
      <c r="L187" s="38">
        <v>939</v>
      </c>
      <c r="M187" s="36">
        <f t="shared" si="19"/>
        <v>41670</v>
      </c>
      <c r="N187" s="39">
        <f t="shared" si="23"/>
        <v>10</v>
      </c>
      <c r="O187" s="40"/>
      <c r="P187" s="41"/>
      <c r="Q187" s="42" t="s">
        <v>2344</v>
      </c>
      <c r="R187" s="43" t="str">
        <f t="shared" si="20"/>
        <v>AAAF</v>
      </c>
      <c r="S187" s="43" t="str">
        <f t="shared" si="24"/>
        <v>F</v>
      </c>
      <c r="T187" s="43" t="str">
        <f t="shared" si="25"/>
        <v>02</v>
      </c>
      <c r="U187" s="43" t="b">
        <f t="shared" si="21"/>
        <v>1</v>
      </c>
      <c r="V187" s="43">
        <f t="shared" si="22"/>
        <v>10</v>
      </c>
      <c r="W187" s="35" t="s">
        <v>2347</v>
      </c>
      <c r="X187" s="196" t="s">
        <v>2353</v>
      </c>
    </row>
    <row r="188" spans="1:24" x14ac:dyDescent="0.25">
      <c r="A188" s="30">
        <f t="shared" si="26"/>
        <v>186</v>
      </c>
      <c r="B188" s="31">
        <v>5</v>
      </c>
      <c r="C188" s="32">
        <f t="shared" si="18"/>
        <v>93</v>
      </c>
      <c r="D188" s="30" t="s">
        <v>229</v>
      </c>
      <c r="E188" s="50" t="s">
        <v>844</v>
      </c>
      <c r="F188" s="31" t="s">
        <v>412</v>
      </c>
      <c r="G188" s="31"/>
      <c r="H188" s="35" t="s">
        <v>255</v>
      </c>
      <c r="I188" s="36">
        <v>41670</v>
      </c>
      <c r="J188" s="51">
        <v>32425</v>
      </c>
      <c r="K188" s="37">
        <v>3242</v>
      </c>
      <c r="L188" s="38">
        <v>3242</v>
      </c>
      <c r="M188" s="36">
        <f t="shared" si="19"/>
        <v>41670</v>
      </c>
      <c r="N188" s="39">
        <f t="shared" si="23"/>
        <v>10</v>
      </c>
      <c r="O188" s="40"/>
      <c r="P188" s="41"/>
      <c r="Q188" s="42" t="s">
        <v>2344</v>
      </c>
      <c r="R188" s="43" t="str">
        <f t="shared" si="20"/>
        <v>ABRP</v>
      </c>
      <c r="S188" s="43" t="str">
        <f t="shared" si="24"/>
        <v>P</v>
      </c>
      <c r="T188" s="43" t="str">
        <f t="shared" si="25"/>
        <v>02</v>
      </c>
      <c r="U188" s="43" t="b">
        <f t="shared" si="21"/>
        <v>1</v>
      </c>
      <c r="V188" s="43">
        <f t="shared" si="22"/>
        <v>10</v>
      </c>
      <c r="W188" s="35" t="s">
        <v>2347</v>
      </c>
      <c r="X188" s="196" t="s">
        <v>2353</v>
      </c>
    </row>
    <row r="189" spans="1:24" x14ac:dyDescent="0.25">
      <c r="A189" s="30">
        <f t="shared" si="26"/>
        <v>187</v>
      </c>
      <c r="B189" s="31">
        <v>5</v>
      </c>
      <c r="C189" s="32">
        <f t="shared" si="18"/>
        <v>94</v>
      </c>
      <c r="D189" s="30" t="s">
        <v>229</v>
      </c>
      <c r="E189" s="50" t="s">
        <v>845</v>
      </c>
      <c r="F189" s="31" t="s">
        <v>413</v>
      </c>
      <c r="G189" s="31"/>
      <c r="H189" s="35" t="s">
        <v>255</v>
      </c>
      <c r="I189" s="36">
        <v>41670</v>
      </c>
      <c r="J189" s="51">
        <v>2200</v>
      </c>
      <c r="K189" s="37">
        <v>220</v>
      </c>
      <c r="L189" s="38">
        <v>220</v>
      </c>
      <c r="M189" s="36">
        <f t="shared" si="19"/>
        <v>41670</v>
      </c>
      <c r="N189" s="39">
        <f t="shared" si="23"/>
        <v>10</v>
      </c>
      <c r="O189" s="40"/>
      <c r="P189" s="41"/>
      <c r="Q189" s="42" t="s">
        <v>2344</v>
      </c>
      <c r="R189" s="43" t="str">
        <f t="shared" si="20"/>
        <v>AADF</v>
      </c>
      <c r="S189" s="43" t="str">
        <f t="shared" si="24"/>
        <v>F</v>
      </c>
      <c r="T189" s="43" t="str">
        <f t="shared" si="25"/>
        <v>02</v>
      </c>
      <c r="U189" s="43" t="b">
        <f t="shared" si="21"/>
        <v>1</v>
      </c>
      <c r="V189" s="43">
        <f t="shared" si="22"/>
        <v>10</v>
      </c>
      <c r="W189" s="35" t="s">
        <v>2347</v>
      </c>
      <c r="X189" s="196" t="s">
        <v>2353</v>
      </c>
    </row>
    <row r="190" spans="1:24" x14ac:dyDescent="0.25">
      <c r="A190" s="30">
        <f t="shared" si="26"/>
        <v>188</v>
      </c>
      <c r="B190" s="31">
        <v>5</v>
      </c>
      <c r="C190" s="32">
        <f t="shared" si="18"/>
        <v>95</v>
      </c>
      <c r="D190" s="30" t="s">
        <v>229</v>
      </c>
      <c r="E190" s="50" t="s">
        <v>1076</v>
      </c>
      <c r="F190" s="31" t="s">
        <v>414</v>
      </c>
      <c r="G190" s="31"/>
      <c r="H190" s="35" t="s">
        <v>255</v>
      </c>
      <c r="I190" s="36">
        <v>41670</v>
      </c>
      <c r="J190" s="51">
        <v>27054</v>
      </c>
      <c r="K190" s="37">
        <v>2705</v>
      </c>
      <c r="L190" s="38">
        <v>2705</v>
      </c>
      <c r="M190" s="36">
        <f t="shared" si="19"/>
        <v>41670</v>
      </c>
      <c r="N190" s="39">
        <f t="shared" si="23"/>
        <v>10</v>
      </c>
      <c r="O190" s="40"/>
      <c r="P190" s="41"/>
      <c r="Q190" s="42" t="s">
        <v>2344</v>
      </c>
      <c r="R190" s="43" t="str">
        <f t="shared" si="20"/>
        <v>AAAF</v>
      </c>
      <c r="S190" s="43" t="str">
        <f t="shared" si="24"/>
        <v>F</v>
      </c>
      <c r="T190" s="43" t="str">
        <f t="shared" si="25"/>
        <v>02</v>
      </c>
      <c r="U190" s="43" t="b">
        <f t="shared" si="21"/>
        <v>1</v>
      </c>
      <c r="V190" s="43">
        <f t="shared" si="22"/>
        <v>10</v>
      </c>
      <c r="W190" s="35" t="s">
        <v>2347</v>
      </c>
      <c r="X190" s="196" t="s">
        <v>2353</v>
      </c>
    </row>
    <row r="191" spans="1:24" x14ac:dyDescent="0.25">
      <c r="A191" s="30">
        <f t="shared" si="26"/>
        <v>189</v>
      </c>
      <c r="B191" s="31">
        <v>5</v>
      </c>
      <c r="C191" s="32">
        <f t="shared" si="18"/>
        <v>96</v>
      </c>
      <c r="D191" s="30" t="s">
        <v>229</v>
      </c>
      <c r="E191" s="50" t="s">
        <v>846</v>
      </c>
      <c r="F191" s="31" t="s">
        <v>415</v>
      </c>
      <c r="G191" s="31"/>
      <c r="H191" s="35" t="s">
        <v>255</v>
      </c>
      <c r="I191" s="36">
        <v>41670</v>
      </c>
      <c r="J191" s="51">
        <v>26810</v>
      </c>
      <c r="K191" s="37">
        <v>2681</v>
      </c>
      <c r="L191" s="38">
        <v>2681</v>
      </c>
      <c r="M191" s="36">
        <f t="shared" si="19"/>
        <v>41670</v>
      </c>
      <c r="N191" s="39">
        <f t="shared" si="23"/>
        <v>10</v>
      </c>
      <c r="O191" s="40"/>
      <c r="P191" s="41"/>
      <c r="Q191" s="42" t="s">
        <v>2344</v>
      </c>
      <c r="R191" s="43" t="str">
        <f t="shared" si="20"/>
        <v>ABLF</v>
      </c>
      <c r="S191" s="43" t="str">
        <f t="shared" si="24"/>
        <v>F</v>
      </c>
      <c r="T191" s="43" t="str">
        <f t="shared" si="25"/>
        <v>02</v>
      </c>
      <c r="U191" s="43" t="b">
        <f t="shared" si="21"/>
        <v>1</v>
      </c>
      <c r="V191" s="43">
        <f t="shared" si="22"/>
        <v>10</v>
      </c>
      <c r="W191" s="35" t="s">
        <v>2347</v>
      </c>
      <c r="X191" s="196" t="s">
        <v>2353</v>
      </c>
    </row>
    <row r="192" spans="1:24" x14ac:dyDescent="0.25">
      <c r="A192" s="30">
        <f t="shared" si="26"/>
        <v>190</v>
      </c>
      <c r="B192" s="31">
        <v>5</v>
      </c>
      <c r="C192" s="32">
        <f t="shared" si="18"/>
        <v>97</v>
      </c>
      <c r="D192" s="30" t="s">
        <v>229</v>
      </c>
      <c r="E192" s="50" t="s">
        <v>416</v>
      </c>
      <c r="F192" s="31" t="s">
        <v>417</v>
      </c>
      <c r="G192" s="31"/>
      <c r="H192" s="35" t="s">
        <v>255</v>
      </c>
      <c r="I192" s="36">
        <v>41670</v>
      </c>
      <c r="J192" s="51">
        <v>45929</v>
      </c>
      <c r="K192" s="37">
        <v>4593</v>
      </c>
      <c r="L192" s="38">
        <v>4593</v>
      </c>
      <c r="M192" s="36">
        <f t="shared" si="19"/>
        <v>41670</v>
      </c>
      <c r="N192" s="39">
        <f t="shared" si="23"/>
        <v>10</v>
      </c>
      <c r="O192" s="40"/>
      <c r="P192" s="41"/>
      <c r="Q192" s="42" t="s">
        <v>2344</v>
      </c>
      <c r="R192" s="43" t="str">
        <f t="shared" si="20"/>
        <v>AAFF</v>
      </c>
      <c r="S192" s="43" t="str">
        <f t="shared" si="24"/>
        <v>F</v>
      </c>
      <c r="T192" s="43" t="str">
        <f t="shared" si="25"/>
        <v>02</v>
      </c>
      <c r="U192" s="43" t="b">
        <f t="shared" si="21"/>
        <v>1</v>
      </c>
      <c r="V192" s="43">
        <f t="shared" si="22"/>
        <v>10</v>
      </c>
      <c r="W192" s="35" t="s">
        <v>2347</v>
      </c>
      <c r="X192" s="196" t="s">
        <v>2353</v>
      </c>
    </row>
    <row r="193" spans="1:24" x14ac:dyDescent="0.25">
      <c r="A193" s="30">
        <f t="shared" si="26"/>
        <v>191</v>
      </c>
      <c r="B193" s="31">
        <v>5</v>
      </c>
      <c r="C193" s="32">
        <f t="shared" si="18"/>
        <v>98</v>
      </c>
      <c r="D193" s="30" t="s">
        <v>229</v>
      </c>
      <c r="E193" s="50" t="s">
        <v>970</v>
      </c>
      <c r="F193" s="31" t="s">
        <v>418</v>
      </c>
      <c r="G193" s="31"/>
      <c r="H193" s="35" t="s">
        <v>255</v>
      </c>
      <c r="I193" s="36">
        <v>41670</v>
      </c>
      <c r="J193" s="51">
        <v>9652</v>
      </c>
      <c r="K193" s="37">
        <v>965</v>
      </c>
      <c r="L193" s="38">
        <v>965</v>
      </c>
      <c r="M193" s="36">
        <f t="shared" si="19"/>
        <v>41670</v>
      </c>
      <c r="N193" s="39">
        <f t="shared" si="23"/>
        <v>10</v>
      </c>
      <c r="O193" s="40"/>
      <c r="P193" s="41"/>
      <c r="Q193" s="42" t="s">
        <v>2344</v>
      </c>
      <c r="R193" s="43" t="str">
        <f t="shared" si="20"/>
        <v>AASF</v>
      </c>
      <c r="S193" s="43" t="str">
        <f t="shared" si="24"/>
        <v>F</v>
      </c>
      <c r="T193" s="43" t="str">
        <f t="shared" si="25"/>
        <v>02</v>
      </c>
      <c r="U193" s="43" t="b">
        <f t="shared" si="21"/>
        <v>1</v>
      </c>
      <c r="V193" s="43">
        <f t="shared" si="22"/>
        <v>10</v>
      </c>
      <c r="W193" s="35" t="s">
        <v>2347</v>
      </c>
      <c r="X193" s="196" t="s">
        <v>2353</v>
      </c>
    </row>
    <row r="194" spans="1:24" x14ac:dyDescent="0.25">
      <c r="A194" s="30">
        <f t="shared" si="26"/>
        <v>192</v>
      </c>
      <c r="B194" s="31">
        <v>5</v>
      </c>
      <c r="C194" s="32">
        <f t="shared" si="18"/>
        <v>99</v>
      </c>
      <c r="D194" s="30" t="s">
        <v>229</v>
      </c>
      <c r="E194" s="50" t="s">
        <v>1077</v>
      </c>
      <c r="F194" s="31" t="s">
        <v>419</v>
      </c>
      <c r="G194" s="31"/>
      <c r="H194" s="35" t="s">
        <v>255</v>
      </c>
      <c r="I194" s="36">
        <v>41670</v>
      </c>
      <c r="J194" s="51">
        <v>20179</v>
      </c>
      <c r="K194" s="37">
        <v>2018</v>
      </c>
      <c r="L194" s="38">
        <v>2018</v>
      </c>
      <c r="M194" s="36">
        <f t="shared" si="19"/>
        <v>41670</v>
      </c>
      <c r="N194" s="39">
        <f t="shared" si="23"/>
        <v>10</v>
      </c>
      <c r="O194" s="40"/>
      <c r="P194" s="41"/>
      <c r="Q194" s="42" t="s">
        <v>2344</v>
      </c>
      <c r="R194" s="43" t="str">
        <f t="shared" si="20"/>
        <v>AAFF</v>
      </c>
      <c r="S194" s="43" t="str">
        <f t="shared" si="24"/>
        <v>F</v>
      </c>
      <c r="T194" s="43" t="str">
        <f t="shared" si="25"/>
        <v>02</v>
      </c>
      <c r="U194" s="43" t="b">
        <f t="shared" si="21"/>
        <v>1</v>
      </c>
      <c r="V194" s="43">
        <f t="shared" si="22"/>
        <v>10</v>
      </c>
      <c r="W194" s="35" t="s">
        <v>2347</v>
      </c>
      <c r="X194" s="196" t="s">
        <v>2353</v>
      </c>
    </row>
    <row r="195" spans="1:24" x14ac:dyDescent="0.25">
      <c r="A195" s="30">
        <f t="shared" si="26"/>
        <v>193</v>
      </c>
      <c r="B195" s="31">
        <v>5</v>
      </c>
      <c r="C195" s="32">
        <f t="shared" ref="C195:C258" si="27">+IF(B195=B194,C194+1,1)</f>
        <v>100</v>
      </c>
      <c r="D195" s="30" t="s">
        <v>229</v>
      </c>
      <c r="E195" s="50" t="s">
        <v>847</v>
      </c>
      <c r="F195" s="31" t="s">
        <v>420</v>
      </c>
      <c r="G195" s="31"/>
      <c r="H195" s="35" t="s">
        <v>255</v>
      </c>
      <c r="I195" s="36">
        <v>41670</v>
      </c>
      <c r="J195" s="51">
        <v>18607</v>
      </c>
      <c r="K195" s="37">
        <v>1861</v>
      </c>
      <c r="L195" s="38">
        <v>1861</v>
      </c>
      <c r="M195" s="36">
        <f t="shared" ref="M195:M258" si="28">+I195</f>
        <v>41670</v>
      </c>
      <c r="N195" s="39">
        <f t="shared" si="23"/>
        <v>10</v>
      </c>
      <c r="O195" s="40"/>
      <c r="P195" s="41"/>
      <c r="Q195" s="42" t="s">
        <v>2344</v>
      </c>
      <c r="R195" s="43" t="str">
        <f t="shared" ref="R195:R258" si="29">LEFT(E195,4)</f>
        <v>AAWP</v>
      </c>
      <c r="S195" s="43" t="str">
        <f t="shared" si="24"/>
        <v>P</v>
      </c>
      <c r="T195" s="43" t="str">
        <f t="shared" si="25"/>
        <v>02</v>
      </c>
      <c r="U195" s="43" t="b">
        <f t="shared" ref="U195:U258" si="30">D195=T195</f>
        <v>1</v>
      </c>
      <c r="V195" s="43">
        <f t="shared" ref="V195:V258" si="31">LEN(E195)</f>
        <v>10</v>
      </c>
      <c r="W195" s="35" t="s">
        <v>2347</v>
      </c>
      <c r="X195" s="196" t="s">
        <v>2353</v>
      </c>
    </row>
    <row r="196" spans="1:24" x14ac:dyDescent="0.25">
      <c r="A196" s="30">
        <f t="shared" si="26"/>
        <v>194</v>
      </c>
      <c r="B196" s="31">
        <v>5</v>
      </c>
      <c r="C196" s="32">
        <f t="shared" si="27"/>
        <v>101</v>
      </c>
      <c r="D196" s="30" t="s">
        <v>229</v>
      </c>
      <c r="E196" s="50" t="s">
        <v>848</v>
      </c>
      <c r="F196" s="31" t="s">
        <v>421</v>
      </c>
      <c r="G196" s="31"/>
      <c r="H196" s="35" t="s">
        <v>255</v>
      </c>
      <c r="I196" s="36">
        <v>41670</v>
      </c>
      <c r="J196" s="51">
        <v>14261</v>
      </c>
      <c r="K196" s="37">
        <v>1426</v>
      </c>
      <c r="L196" s="38">
        <v>1426</v>
      </c>
      <c r="M196" s="36">
        <f t="shared" si="28"/>
        <v>41670</v>
      </c>
      <c r="N196" s="39">
        <f t="shared" ref="N196:N259" si="32">+ROUND(L196/J196*100,2)</f>
        <v>10</v>
      </c>
      <c r="O196" s="40"/>
      <c r="P196" s="41"/>
      <c r="Q196" s="42" t="s">
        <v>2344</v>
      </c>
      <c r="R196" s="43" t="str">
        <f t="shared" si="29"/>
        <v>AABF</v>
      </c>
      <c r="S196" s="43" t="str">
        <f t="shared" ref="S196:S259" si="33">RIGHT(R196,1)</f>
        <v>F</v>
      </c>
      <c r="T196" s="43" t="str">
        <f t="shared" ref="T196:T259" si="34">IF(S196="C","01","02")</f>
        <v>02</v>
      </c>
      <c r="U196" s="43" t="b">
        <f t="shared" si="30"/>
        <v>1</v>
      </c>
      <c r="V196" s="43">
        <f t="shared" si="31"/>
        <v>10</v>
      </c>
      <c r="W196" s="35" t="s">
        <v>2347</v>
      </c>
      <c r="X196" s="196" t="s">
        <v>2353</v>
      </c>
    </row>
    <row r="197" spans="1:24" x14ac:dyDescent="0.25">
      <c r="A197" s="30">
        <f t="shared" ref="A197:A260" si="35">A196+1</f>
        <v>195</v>
      </c>
      <c r="B197" s="31">
        <v>5</v>
      </c>
      <c r="C197" s="32">
        <f t="shared" si="27"/>
        <v>102</v>
      </c>
      <c r="D197" s="30" t="s">
        <v>229</v>
      </c>
      <c r="E197" s="50" t="s">
        <v>422</v>
      </c>
      <c r="F197" s="31" t="s">
        <v>423</v>
      </c>
      <c r="G197" s="31"/>
      <c r="H197" s="35" t="s">
        <v>255</v>
      </c>
      <c r="I197" s="36">
        <v>41670</v>
      </c>
      <c r="J197" s="51">
        <v>12299</v>
      </c>
      <c r="K197" s="37">
        <v>1230</v>
      </c>
      <c r="L197" s="38">
        <v>1230</v>
      </c>
      <c r="M197" s="36">
        <f t="shared" si="28"/>
        <v>41670</v>
      </c>
      <c r="N197" s="39">
        <f t="shared" si="32"/>
        <v>10</v>
      </c>
      <c r="O197" s="40"/>
      <c r="P197" s="41"/>
      <c r="Q197" s="42" t="s">
        <v>2344</v>
      </c>
      <c r="R197" s="43" t="str">
        <f t="shared" si="29"/>
        <v>AABF</v>
      </c>
      <c r="S197" s="43" t="str">
        <f t="shared" si="33"/>
        <v>F</v>
      </c>
      <c r="T197" s="43" t="str">
        <f t="shared" si="34"/>
        <v>02</v>
      </c>
      <c r="U197" s="43" t="b">
        <f t="shared" si="30"/>
        <v>1</v>
      </c>
      <c r="V197" s="43">
        <f t="shared" si="31"/>
        <v>10</v>
      </c>
      <c r="W197" s="35" t="s">
        <v>2347</v>
      </c>
      <c r="X197" s="196" t="s">
        <v>2353</v>
      </c>
    </row>
    <row r="198" spans="1:24" x14ac:dyDescent="0.25">
      <c r="A198" s="30">
        <f t="shared" si="35"/>
        <v>196</v>
      </c>
      <c r="B198" s="31">
        <v>5</v>
      </c>
      <c r="C198" s="32">
        <f t="shared" si="27"/>
        <v>103</v>
      </c>
      <c r="D198" s="30" t="s">
        <v>229</v>
      </c>
      <c r="E198" s="50" t="s">
        <v>849</v>
      </c>
      <c r="F198" s="31" t="s">
        <v>424</v>
      </c>
      <c r="G198" s="31"/>
      <c r="H198" s="35" t="s">
        <v>255</v>
      </c>
      <c r="I198" s="36">
        <v>41670</v>
      </c>
      <c r="J198" s="51">
        <v>2187</v>
      </c>
      <c r="K198" s="37">
        <v>219</v>
      </c>
      <c r="L198" s="38">
        <v>219</v>
      </c>
      <c r="M198" s="36">
        <f t="shared" si="28"/>
        <v>41670</v>
      </c>
      <c r="N198" s="39">
        <f t="shared" si="32"/>
        <v>10.01</v>
      </c>
      <c r="O198" s="40"/>
      <c r="P198" s="41"/>
      <c r="Q198" s="42" t="s">
        <v>2344</v>
      </c>
      <c r="R198" s="43" t="str">
        <f t="shared" si="29"/>
        <v>AACF</v>
      </c>
      <c r="S198" s="43" t="str">
        <f t="shared" si="33"/>
        <v>F</v>
      </c>
      <c r="T198" s="43" t="str">
        <f t="shared" si="34"/>
        <v>02</v>
      </c>
      <c r="U198" s="43" t="b">
        <f t="shared" si="30"/>
        <v>1</v>
      </c>
      <c r="V198" s="43">
        <f t="shared" si="31"/>
        <v>10</v>
      </c>
      <c r="W198" s="35" t="s">
        <v>2347</v>
      </c>
      <c r="X198" s="196" t="s">
        <v>2353</v>
      </c>
    </row>
    <row r="199" spans="1:24" x14ac:dyDescent="0.25">
      <c r="A199" s="30">
        <f t="shared" si="35"/>
        <v>197</v>
      </c>
      <c r="B199" s="31">
        <v>5</v>
      </c>
      <c r="C199" s="32">
        <f t="shared" si="27"/>
        <v>104</v>
      </c>
      <c r="D199" s="30" t="s">
        <v>229</v>
      </c>
      <c r="E199" s="50" t="s">
        <v>850</v>
      </c>
      <c r="F199" s="31" t="s">
        <v>425</v>
      </c>
      <c r="G199" s="31"/>
      <c r="H199" s="35" t="s">
        <v>255</v>
      </c>
      <c r="I199" s="36">
        <v>41670</v>
      </c>
      <c r="J199" s="51">
        <v>12804</v>
      </c>
      <c r="K199" s="37">
        <v>1280</v>
      </c>
      <c r="L199" s="38">
        <v>1280</v>
      </c>
      <c r="M199" s="36">
        <f t="shared" si="28"/>
        <v>41670</v>
      </c>
      <c r="N199" s="39">
        <f t="shared" si="32"/>
        <v>10</v>
      </c>
      <c r="O199" s="40"/>
      <c r="P199" s="41"/>
      <c r="Q199" s="42" t="s">
        <v>2344</v>
      </c>
      <c r="R199" s="43" t="str">
        <f t="shared" si="29"/>
        <v>AACF</v>
      </c>
      <c r="S199" s="43" t="str">
        <f t="shared" si="33"/>
        <v>F</v>
      </c>
      <c r="T199" s="43" t="str">
        <f t="shared" si="34"/>
        <v>02</v>
      </c>
      <c r="U199" s="43" t="b">
        <f t="shared" si="30"/>
        <v>1</v>
      </c>
      <c r="V199" s="43">
        <f t="shared" si="31"/>
        <v>10</v>
      </c>
      <c r="W199" s="35" t="s">
        <v>2347</v>
      </c>
      <c r="X199" s="196" t="s">
        <v>2353</v>
      </c>
    </row>
    <row r="200" spans="1:24" x14ac:dyDescent="0.25">
      <c r="A200" s="30">
        <f t="shared" si="35"/>
        <v>198</v>
      </c>
      <c r="B200" s="31">
        <v>5</v>
      </c>
      <c r="C200" s="32">
        <f t="shared" si="27"/>
        <v>105</v>
      </c>
      <c r="D200" s="30" t="s">
        <v>229</v>
      </c>
      <c r="E200" s="50" t="s">
        <v>851</v>
      </c>
      <c r="F200" s="31" t="s">
        <v>426</v>
      </c>
      <c r="G200" s="31"/>
      <c r="H200" s="35" t="s">
        <v>255</v>
      </c>
      <c r="I200" s="36">
        <v>41670</v>
      </c>
      <c r="J200" s="51">
        <v>1619</v>
      </c>
      <c r="K200" s="37">
        <v>162</v>
      </c>
      <c r="L200" s="38">
        <v>162</v>
      </c>
      <c r="M200" s="36">
        <f t="shared" si="28"/>
        <v>41670</v>
      </c>
      <c r="N200" s="39">
        <f t="shared" si="32"/>
        <v>10.01</v>
      </c>
      <c r="O200" s="40"/>
      <c r="P200" s="41"/>
      <c r="Q200" s="42" t="s">
        <v>2344</v>
      </c>
      <c r="R200" s="43" t="str">
        <f t="shared" si="29"/>
        <v>AGRP</v>
      </c>
      <c r="S200" s="43" t="str">
        <f t="shared" si="33"/>
        <v>P</v>
      </c>
      <c r="T200" s="43" t="str">
        <f t="shared" si="34"/>
        <v>02</v>
      </c>
      <c r="U200" s="43" t="b">
        <f t="shared" si="30"/>
        <v>1</v>
      </c>
      <c r="V200" s="43">
        <f t="shared" si="31"/>
        <v>10</v>
      </c>
      <c r="W200" s="35" t="s">
        <v>2347</v>
      </c>
      <c r="X200" s="196" t="s">
        <v>2353</v>
      </c>
    </row>
    <row r="201" spans="1:24" x14ac:dyDescent="0.25">
      <c r="A201" s="30">
        <f t="shared" si="35"/>
        <v>199</v>
      </c>
      <c r="B201" s="31">
        <v>5</v>
      </c>
      <c r="C201" s="32">
        <f t="shared" si="27"/>
        <v>106</v>
      </c>
      <c r="D201" s="30" t="s">
        <v>229</v>
      </c>
      <c r="E201" s="50" t="s">
        <v>1078</v>
      </c>
      <c r="F201" s="31" t="s">
        <v>427</v>
      </c>
      <c r="G201" s="31"/>
      <c r="H201" s="35" t="s">
        <v>255</v>
      </c>
      <c r="I201" s="36">
        <v>41670</v>
      </c>
      <c r="J201" s="51">
        <v>2611</v>
      </c>
      <c r="K201" s="37">
        <v>261</v>
      </c>
      <c r="L201" s="38">
        <v>261</v>
      </c>
      <c r="M201" s="36">
        <f t="shared" si="28"/>
        <v>41670</v>
      </c>
      <c r="N201" s="39">
        <f t="shared" si="32"/>
        <v>10</v>
      </c>
      <c r="O201" s="40"/>
      <c r="P201" s="41"/>
      <c r="Q201" s="42" t="s">
        <v>2344</v>
      </c>
      <c r="R201" s="43" t="str">
        <f t="shared" si="29"/>
        <v>AAQP</v>
      </c>
      <c r="S201" s="43" t="str">
        <f t="shared" si="33"/>
        <v>P</v>
      </c>
      <c r="T201" s="43" t="str">
        <f t="shared" si="34"/>
        <v>02</v>
      </c>
      <c r="U201" s="43" t="b">
        <f t="shared" si="30"/>
        <v>1</v>
      </c>
      <c r="V201" s="43">
        <f t="shared" si="31"/>
        <v>10</v>
      </c>
      <c r="W201" s="35" t="s">
        <v>2347</v>
      </c>
      <c r="X201" s="196" t="s">
        <v>2353</v>
      </c>
    </row>
    <row r="202" spans="1:24" x14ac:dyDescent="0.25">
      <c r="A202" s="30">
        <f t="shared" si="35"/>
        <v>200</v>
      </c>
      <c r="B202" s="31">
        <v>5</v>
      </c>
      <c r="C202" s="32">
        <f t="shared" si="27"/>
        <v>107</v>
      </c>
      <c r="D202" s="30" t="s">
        <v>229</v>
      </c>
      <c r="E202" s="50" t="s">
        <v>1079</v>
      </c>
      <c r="F202" s="31" t="s">
        <v>428</v>
      </c>
      <c r="G202" s="31"/>
      <c r="H202" s="35" t="s">
        <v>255</v>
      </c>
      <c r="I202" s="36">
        <v>41670</v>
      </c>
      <c r="J202" s="51">
        <v>9888</v>
      </c>
      <c r="K202" s="37">
        <v>989</v>
      </c>
      <c r="L202" s="38">
        <v>989</v>
      </c>
      <c r="M202" s="36">
        <f t="shared" si="28"/>
        <v>41670</v>
      </c>
      <c r="N202" s="39">
        <f t="shared" si="32"/>
        <v>10</v>
      </c>
      <c r="O202" s="40"/>
      <c r="P202" s="41"/>
      <c r="Q202" s="42" t="s">
        <v>2344</v>
      </c>
      <c r="R202" s="43" t="str">
        <f t="shared" si="29"/>
        <v>AAAF</v>
      </c>
      <c r="S202" s="43" t="str">
        <f t="shared" si="33"/>
        <v>F</v>
      </c>
      <c r="T202" s="43" t="str">
        <f t="shared" si="34"/>
        <v>02</v>
      </c>
      <c r="U202" s="43" t="b">
        <f t="shared" si="30"/>
        <v>1</v>
      </c>
      <c r="V202" s="43">
        <f t="shared" si="31"/>
        <v>10</v>
      </c>
      <c r="W202" s="35" t="s">
        <v>2347</v>
      </c>
      <c r="X202" s="196" t="s">
        <v>2353</v>
      </c>
    </row>
    <row r="203" spans="1:24" x14ac:dyDescent="0.25">
      <c r="A203" s="30">
        <f t="shared" si="35"/>
        <v>201</v>
      </c>
      <c r="B203" s="31">
        <v>5</v>
      </c>
      <c r="C203" s="32">
        <f t="shared" si="27"/>
        <v>108</v>
      </c>
      <c r="D203" s="30" t="s">
        <v>229</v>
      </c>
      <c r="E203" s="50" t="s">
        <v>971</v>
      </c>
      <c r="F203" s="31" t="s">
        <v>429</v>
      </c>
      <c r="G203" s="31"/>
      <c r="H203" s="35" t="s">
        <v>255</v>
      </c>
      <c r="I203" s="36">
        <v>41670</v>
      </c>
      <c r="J203" s="51">
        <v>2016</v>
      </c>
      <c r="K203" s="37">
        <v>202</v>
      </c>
      <c r="L203" s="38">
        <v>202</v>
      </c>
      <c r="M203" s="36">
        <f t="shared" si="28"/>
        <v>41670</v>
      </c>
      <c r="N203" s="39">
        <f t="shared" si="32"/>
        <v>10.02</v>
      </c>
      <c r="O203" s="40"/>
      <c r="P203" s="41"/>
      <c r="Q203" s="42" t="s">
        <v>2344</v>
      </c>
      <c r="R203" s="43" t="str">
        <f t="shared" si="29"/>
        <v>AAAF</v>
      </c>
      <c r="S203" s="43" t="str">
        <f t="shared" si="33"/>
        <v>F</v>
      </c>
      <c r="T203" s="43" t="str">
        <f t="shared" si="34"/>
        <v>02</v>
      </c>
      <c r="U203" s="43" t="b">
        <f t="shared" si="30"/>
        <v>1</v>
      </c>
      <c r="V203" s="43">
        <f t="shared" si="31"/>
        <v>10</v>
      </c>
      <c r="W203" s="35" t="s">
        <v>2347</v>
      </c>
      <c r="X203" s="196" t="s">
        <v>2353</v>
      </c>
    </row>
    <row r="204" spans="1:24" x14ac:dyDescent="0.25">
      <c r="A204" s="52">
        <f t="shared" si="35"/>
        <v>202</v>
      </c>
      <c r="B204" s="53">
        <v>5</v>
      </c>
      <c r="C204" s="54">
        <f t="shared" si="27"/>
        <v>109</v>
      </c>
      <c r="D204" s="52" t="s">
        <v>229</v>
      </c>
      <c r="E204" s="55" t="s">
        <v>971</v>
      </c>
      <c r="F204" s="53" t="s">
        <v>430</v>
      </c>
      <c r="G204" s="53"/>
      <c r="H204" s="56" t="s">
        <v>255</v>
      </c>
      <c r="I204" s="57">
        <v>41670</v>
      </c>
      <c r="J204" s="58">
        <v>11859</v>
      </c>
      <c r="K204" s="59">
        <v>1186</v>
      </c>
      <c r="L204" s="60">
        <v>1186</v>
      </c>
      <c r="M204" s="57">
        <f t="shared" si="28"/>
        <v>41670</v>
      </c>
      <c r="N204" s="61">
        <f t="shared" si="32"/>
        <v>10</v>
      </c>
      <c r="O204" s="62"/>
      <c r="P204" s="63"/>
      <c r="Q204" s="64" t="s">
        <v>2344</v>
      </c>
      <c r="R204" s="65" t="str">
        <f t="shared" si="29"/>
        <v>AAAF</v>
      </c>
      <c r="S204" s="65" t="str">
        <f t="shared" si="33"/>
        <v>F</v>
      </c>
      <c r="T204" s="65" t="str">
        <f t="shared" si="34"/>
        <v>02</v>
      </c>
      <c r="U204" s="65" t="b">
        <f t="shared" si="30"/>
        <v>1</v>
      </c>
      <c r="V204" s="65">
        <f t="shared" si="31"/>
        <v>10</v>
      </c>
      <c r="W204" s="35" t="s">
        <v>2347</v>
      </c>
      <c r="X204" s="197" t="s">
        <v>2353</v>
      </c>
    </row>
    <row r="205" spans="1:24" x14ac:dyDescent="0.25">
      <c r="A205" s="30">
        <f t="shared" si="35"/>
        <v>203</v>
      </c>
      <c r="B205" s="31">
        <v>5</v>
      </c>
      <c r="C205" s="32">
        <f t="shared" si="27"/>
        <v>110</v>
      </c>
      <c r="D205" s="30" t="s">
        <v>229</v>
      </c>
      <c r="E205" s="50" t="s">
        <v>852</v>
      </c>
      <c r="F205" s="31" t="s">
        <v>431</v>
      </c>
      <c r="G205" s="31"/>
      <c r="H205" s="35" t="s">
        <v>255</v>
      </c>
      <c r="I205" s="36">
        <v>41670</v>
      </c>
      <c r="J205" s="51">
        <v>4468</v>
      </c>
      <c r="K205" s="37">
        <v>447</v>
      </c>
      <c r="L205" s="38">
        <v>447</v>
      </c>
      <c r="M205" s="36">
        <f t="shared" si="28"/>
        <v>41670</v>
      </c>
      <c r="N205" s="39">
        <f t="shared" si="32"/>
        <v>10</v>
      </c>
      <c r="O205" s="40"/>
      <c r="P205" s="41"/>
      <c r="Q205" s="42" t="s">
        <v>2344</v>
      </c>
      <c r="R205" s="43" t="str">
        <f t="shared" si="29"/>
        <v>AADP</v>
      </c>
      <c r="S205" s="43" t="str">
        <f t="shared" si="33"/>
        <v>P</v>
      </c>
      <c r="T205" s="43" t="str">
        <f t="shared" si="34"/>
        <v>02</v>
      </c>
      <c r="U205" s="43" t="b">
        <f t="shared" si="30"/>
        <v>1</v>
      </c>
      <c r="V205" s="43">
        <f t="shared" si="31"/>
        <v>10</v>
      </c>
      <c r="W205" s="35" t="s">
        <v>2347</v>
      </c>
      <c r="X205" s="196" t="s">
        <v>2353</v>
      </c>
    </row>
    <row r="206" spans="1:24" x14ac:dyDescent="0.25">
      <c r="A206" s="30">
        <f t="shared" si="35"/>
        <v>204</v>
      </c>
      <c r="B206" s="31">
        <v>5</v>
      </c>
      <c r="C206" s="32">
        <f t="shared" si="27"/>
        <v>111</v>
      </c>
      <c r="D206" s="30" t="s">
        <v>229</v>
      </c>
      <c r="E206" s="50" t="s">
        <v>1080</v>
      </c>
      <c r="F206" s="31" t="s">
        <v>432</v>
      </c>
      <c r="G206" s="31"/>
      <c r="H206" s="35" t="s">
        <v>255</v>
      </c>
      <c r="I206" s="36">
        <v>41670</v>
      </c>
      <c r="J206" s="51">
        <v>11365</v>
      </c>
      <c r="K206" s="37">
        <v>1136</v>
      </c>
      <c r="L206" s="38">
        <v>1136</v>
      </c>
      <c r="M206" s="36">
        <f t="shared" si="28"/>
        <v>41670</v>
      </c>
      <c r="N206" s="39">
        <f t="shared" si="32"/>
        <v>10</v>
      </c>
      <c r="O206" s="40"/>
      <c r="P206" s="41"/>
      <c r="Q206" s="42" t="s">
        <v>2344</v>
      </c>
      <c r="R206" s="43" t="str">
        <f t="shared" si="29"/>
        <v>AOYP</v>
      </c>
      <c r="S206" s="43" t="str">
        <f t="shared" si="33"/>
        <v>P</v>
      </c>
      <c r="T206" s="43" t="str">
        <f t="shared" si="34"/>
        <v>02</v>
      </c>
      <c r="U206" s="43" t="b">
        <f t="shared" si="30"/>
        <v>1</v>
      </c>
      <c r="V206" s="43">
        <f t="shared" si="31"/>
        <v>10</v>
      </c>
      <c r="W206" s="35" t="s">
        <v>2347</v>
      </c>
      <c r="X206" s="196" t="s">
        <v>2353</v>
      </c>
    </row>
    <row r="207" spans="1:24" x14ac:dyDescent="0.25">
      <c r="A207" s="30">
        <f t="shared" si="35"/>
        <v>205</v>
      </c>
      <c r="B207" s="31">
        <v>5</v>
      </c>
      <c r="C207" s="32">
        <f t="shared" si="27"/>
        <v>112</v>
      </c>
      <c r="D207" s="30" t="s">
        <v>229</v>
      </c>
      <c r="E207" s="50" t="s">
        <v>1081</v>
      </c>
      <c r="F207" s="31" t="s">
        <v>433</v>
      </c>
      <c r="G207" s="31"/>
      <c r="H207" s="35" t="s">
        <v>255</v>
      </c>
      <c r="I207" s="36">
        <v>41670</v>
      </c>
      <c r="J207" s="51">
        <v>938</v>
      </c>
      <c r="K207" s="37">
        <v>94</v>
      </c>
      <c r="L207" s="38">
        <v>94</v>
      </c>
      <c r="M207" s="36">
        <f t="shared" si="28"/>
        <v>41670</v>
      </c>
      <c r="N207" s="39">
        <f t="shared" si="32"/>
        <v>10.02</v>
      </c>
      <c r="O207" s="40"/>
      <c r="P207" s="41"/>
      <c r="Q207" s="42" t="s">
        <v>2344</v>
      </c>
      <c r="R207" s="43" t="str">
        <f t="shared" si="29"/>
        <v>AARF</v>
      </c>
      <c r="S207" s="43" t="str">
        <f t="shared" si="33"/>
        <v>F</v>
      </c>
      <c r="T207" s="43" t="str">
        <f t="shared" si="34"/>
        <v>02</v>
      </c>
      <c r="U207" s="43" t="b">
        <f t="shared" si="30"/>
        <v>1</v>
      </c>
      <c r="V207" s="43">
        <f t="shared" si="31"/>
        <v>10</v>
      </c>
      <c r="W207" s="35" t="s">
        <v>2347</v>
      </c>
      <c r="X207" s="196" t="s">
        <v>2353</v>
      </c>
    </row>
    <row r="208" spans="1:24" x14ac:dyDescent="0.25">
      <c r="A208" s="30">
        <f t="shared" si="35"/>
        <v>206</v>
      </c>
      <c r="B208" s="31">
        <v>5</v>
      </c>
      <c r="C208" s="32">
        <f t="shared" si="27"/>
        <v>113</v>
      </c>
      <c r="D208" s="30" t="s">
        <v>229</v>
      </c>
      <c r="E208" s="50" t="s">
        <v>1082</v>
      </c>
      <c r="F208" s="31" t="s">
        <v>434</v>
      </c>
      <c r="G208" s="31"/>
      <c r="H208" s="35" t="s">
        <v>255</v>
      </c>
      <c r="I208" s="36">
        <v>41670</v>
      </c>
      <c r="J208" s="51">
        <v>5972</v>
      </c>
      <c r="K208" s="37">
        <v>597</v>
      </c>
      <c r="L208" s="38">
        <v>597</v>
      </c>
      <c r="M208" s="36">
        <f t="shared" si="28"/>
        <v>41670</v>
      </c>
      <c r="N208" s="39">
        <f t="shared" si="32"/>
        <v>10</v>
      </c>
      <c r="O208" s="40"/>
      <c r="P208" s="41"/>
      <c r="Q208" s="42" t="s">
        <v>2344</v>
      </c>
      <c r="R208" s="43" t="str">
        <f t="shared" si="29"/>
        <v>AKEP</v>
      </c>
      <c r="S208" s="43" t="str">
        <f t="shared" si="33"/>
        <v>P</v>
      </c>
      <c r="T208" s="43" t="str">
        <f t="shared" si="34"/>
        <v>02</v>
      </c>
      <c r="U208" s="43" t="b">
        <f t="shared" si="30"/>
        <v>1</v>
      </c>
      <c r="V208" s="43">
        <f t="shared" si="31"/>
        <v>10</v>
      </c>
      <c r="W208" s="35" t="s">
        <v>2347</v>
      </c>
      <c r="X208" s="196" t="s">
        <v>2353</v>
      </c>
    </row>
    <row r="209" spans="1:24" x14ac:dyDescent="0.25">
      <c r="A209" s="30">
        <f t="shared" si="35"/>
        <v>207</v>
      </c>
      <c r="B209" s="31">
        <v>5</v>
      </c>
      <c r="C209" s="32">
        <f t="shared" si="27"/>
        <v>114</v>
      </c>
      <c r="D209" s="30" t="s">
        <v>229</v>
      </c>
      <c r="E209" s="50" t="s">
        <v>853</v>
      </c>
      <c r="F209" s="31" t="s">
        <v>435</v>
      </c>
      <c r="G209" s="31"/>
      <c r="H209" s="35" t="s">
        <v>255</v>
      </c>
      <c r="I209" s="36">
        <v>41670</v>
      </c>
      <c r="J209" s="51">
        <v>6755</v>
      </c>
      <c r="K209" s="37">
        <v>675</v>
      </c>
      <c r="L209" s="38">
        <v>675</v>
      </c>
      <c r="M209" s="36">
        <f t="shared" si="28"/>
        <v>41670</v>
      </c>
      <c r="N209" s="39">
        <f t="shared" si="32"/>
        <v>9.99</v>
      </c>
      <c r="O209" s="40"/>
      <c r="P209" s="41"/>
      <c r="Q209" s="42" t="s">
        <v>2344</v>
      </c>
      <c r="R209" s="43" t="str">
        <f t="shared" si="29"/>
        <v>AABF</v>
      </c>
      <c r="S209" s="43" t="str">
        <f t="shared" si="33"/>
        <v>F</v>
      </c>
      <c r="T209" s="43" t="str">
        <f t="shared" si="34"/>
        <v>02</v>
      </c>
      <c r="U209" s="43" t="b">
        <f t="shared" si="30"/>
        <v>1</v>
      </c>
      <c r="V209" s="43">
        <f t="shared" si="31"/>
        <v>10</v>
      </c>
      <c r="W209" s="35" t="s">
        <v>2347</v>
      </c>
      <c r="X209" s="196" t="s">
        <v>2353</v>
      </c>
    </row>
    <row r="210" spans="1:24" x14ac:dyDescent="0.25">
      <c r="A210" s="30">
        <f t="shared" si="35"/>
        <v>208</v>
      </c>
      <c r="B210" s="31">
        <v>5</v>
      </c>
      <c r="C210" s="32">
        <f t="shared" si="27"/>
        <v>115</v>
      </c>
      <c r="D210" s="30" t="s">
        <v>229</v>
      </c>
      <c r="E210" s="50" t="s">
        <v>972</v>
      </c>
      <c r="F210" s="31" t="s">
        <v>436</v>
      </c>
      <c r="G210" s="31"/>
      <c r="H210" s="35" t="s">
        <v>255</v>
      </c>
      <c r="I210" s="36">
        <v>41670</v>
      </c>
      <c r="J210" s="51">
        <v>8868</v>
      </c>
      <c r="K210" s="37">
        <v>887</v>
      </c>
      <c r="L210" s="38">
        <v>887</v>
      </c>
      <c r="M210" s="36">
        <f t="shared" si="28"/>
        <v>41670</v>
      </c>
      <c r="N210" s="39">
        <f t="shared" si="32"/>
        <v>10</v>
      </c>
      <c r="O210" s="40"/>
      <c r="P210" s="41"/>
      <c r="Q210" s="42" t="s">
        <v>2344</v>
      </c>
      <c r="R210" s="43" t="str">
        <f t="shared" si="29"/>
        <v>AASF</v>
      </c>
      <c r="S210" s="43" t="str">
        <f t="shared" si="33"/>
        <v>F</v>
      </c>
      <c r="T210" s="43" t="str">
        <f t="shared" si="34"/>
        <v>02</v>
      </c>
      <c r="U210" s="43" t="b">
        <f t="shared" si="30"/>
        <v>1</v>
      </c>
      <c r="V210" s="43">
        <f t="shared" si="31"/>
        <v>10</v>
      </c>
      <c r="W210" s="35" t="s">
        <v>2347</v>
      </c>
      <c r="X210" s="196" t="s">
        <v>2353</v>
      </c>
    </row>
    <row r="211" spans="1:24" x14ac:dyDescent="0.25">
      <c r="A211" s="30">
        <f t="shared" si="35"/>
        <v>209</v>
      </c>
      <c r="B211" s="31">
        <v>5</v>
      </c>
      <c r="C211" s="32">
        <f t="shared" si="27"/>
        <v>116</v>
      </c>
      <c r="D211" s="30" t="s">
        <v>229</v>
      </c>
      <c r="E211" s="50" t="s">
        <v>854</v>
      </c>
      <c r="F211" s="31" t="s">
        <v>437</v>
      </c>
      <c r="G211" s="31"/>
      <c r="H211" s="35" t="s">
        <v>255</v>
      </c>
      <c r="I211" s="36">
        <v>41670</v>
      </c>
      <c r="J211" s="51">
        <v>31916</v>
      </c>
      <c r="K211" s="37">
        <v>3192</v>
      </c>
      <c r="L211" s="38">
        <v>3192</v>
      </c>
      <c r="M211" s="36">
        <f t="shared" si="28"/>
        <v>41670</v>
      </c>
      <c r="N211" s="39">
        <f t="shared" si="32"/>
        <v>10</v>
      </c>
      <c r="O211" s="40"/>
      <c r="P211" s="41"/>
      <c r="Q211" s="42" t="s">
        <v>2344</v>
      </c>
      <c r="R211" s="43" t="str">
        <f t="shared" si="29"/>
        <v>AAKF</v>
      </c>
      <c r="S211" s="43" t="str">
        <f t="shared" si="33"/>
        <v>F</v>
      </c>
      <c r="T211" s="43" t="str">
        <f t="shared" si="34"/>
        <v>02</v>
      </c>
      <c r="U211" s="43" t="b">
        <f t="shared" si="30"/>
        <v>1</v>
      </c>
      <c r="V211" s="43">
        <f t="shared" si="31"/>
        <v>10</v>
      </c>
      <c r="W211" s="35" t="s">
        <v>2347</v>
      </c>
      <c r="X211" s="196" t="s">
        <v>2353</v>
      </c>
    </row>
    <row r="212" spans="1:24" x14ac:dyDescent="0.25">
      <c r="A212" s="30">
        <f t="shared" si="35"/>
        <v>210</v>
      </c>
      <c r="B212" s="31">
        <v>5</v>
      </c>
      <c r="C212" s="32">
        <f t="shared" si="27"/>
        <v>117</v>
      </c>
      <c r="D212" s="30" t="s">
        <v>229</v>
      </c>
      <c r="E212" s="50" t="s">
        <v>855</v>
      </c>
      <c r="F212" s="31" t="s">
        <v>438</v>
      </c>
      <c r="G212" s="31"/>
      <c r="H212" s="35" t="s">
        <v>255</v>
      </c>
      <c r="I212" s="36">
        <v>41670</v>
      </c>
      <c r="J212" s="51">
        <v>3383</v>
      </c>
      <c r="K212" s="37">
        <v>338</v>
      </c>
      <c r="L212" s="38">
        <v>338</v>
      </c>
      <c r="M212" s="36">
        <f t="shared" si="28"/>
        <v>41670</v>
      </c>
      <c r="N212" s="39">
        <f t="shared" si="32"/>
        <v>9.99</v>
      </c>
      <c r="O212" s="40"/>
      <c r="P212" s="41"/>
      <c r="Q212" s="42" t="s">
        <v>2344</v>
      </c>
      <c r="R212" s="43" t="str">
        <f t="shared" si="29"/>
        <v>AAGF</v>
      </c>
      <c r="S212" s="43" t="str">
        <f t="shared" si="33"/>
        <v>F</v>
      </c>
      <c r="T212" s="43" t="str">
        <f t="shared" si="34"/>
        <v>02</v>
      </c>
      <c r="U212" s="43" t="b">
        <f t="shared" si="30"/>
        <v>1</v>
      </c>
      <c r="V212" s="43">
        <f t="shared" si="31"/>
        <v>10</v>
      </c>
      <c r="W212" s="35" t="s">
        <v>2347</v>
      </c>
      <c r="X212" s="196" t="s">
        <v>2353</v>
      </c>
    </row>
    <row r="213" spans="1:24" x14ac:dyDescent="0.25">
      <c r="A213" s="30">
        <f t="shared" si="35"/>
        <v>211</v>
      </c>
      <c r="B213" s="31">
        <v>5</v>
      </c>
      <c r="C213" s="32">
        <f t="shared" si="27"/>
        <v>118</v>
      </c>
      <c r="D213" s="30" t="s">
        <v>229</v>
      </c>
      <c r="E213" s="50" t="s">
        <v>439</v>
      </c>
      <c r="F213" s="31" t="s">
        <v>440</v>
      </c>
      <c r="G213" s="31"/>
      <c r="H213" s="35" t="s">
        <v>255</v>
      </c>
      <c r="I213" s="36">
        <v>41670</v>
      </c>
      <c r="J213" s="51">
        <v>1104</v>
      </c>
      <c r="K213" s="37">
        <v>110</v>
      </c>
      <c r="L213" s="38">
        <v>110</v>
      </c>
      <c r="M213" s="36">
        <f t="shared" si="28"/>
        <v>41670</v>
      </c>
      <c r="N213" s="39">
        <f t="shared" si="32"/>
        <v>9.9600000000000009</v>
      </c>
      <c r="O213" s="40"/>
      <c r="P213" s="41"/>
      <c r="Q213" s="42" t="s">
        <v>2344</v>
      </c>
      <c r="R213" s="43" t="str">
        <f t="shared" si="29"/>
        <v>AAFF</v>
      </c>
      <c r="S213" s="43" t="str">
        <f t="shared" si="33"/>
        <v>F</v>
      </c>
      <c r="T213" s="43" t="str">
        <f t="shared" si="34"/>
        <v>02</v>
      </c>
      <c r="U213" s="43" t="b">
        <f t="shared" si="30"/>
        <v>1</v>
      </c>
      <c r="V213" s="43">
        <f t="shared" si="31"/>
        <v>10</v>
      </c>
      <c r="W213" s="35" t="s">
        <v>2347</v>
      </c>
      <c r="X213" s="196" t="s">
        <v>2353</v>
      </c>
    </row>
    <row r="214" spans="1:24" x14ac:dyDescent="0.25">
      <c r="A214" s="30">
        <f t="shared" si="35"/>
        <v>212</v>
      </c>
      <c r="B214" s="31">
        <v>5</v>
      </c>
      <c r="C214" s="32">
        <f t="shared" si="27"/>
        <v>119</v>
      </c>
      <c r="D214" s="30" t="s">
        <v>229</v>
      </c>
      <c r="E214" s="50" t="s">
        <v>856</v>
      </c>
      <c r="F214" s="31" t="s">
        <v>441</v>
      </c>
      <c r="G214" s="31"/>
      <c r="H214" s="35" t="s">
        <v>255</v>
      </c>
      <c r="I214" s="36">
        <v>41670</v>
      </c>
      <c r="J214" s="51">
        <v>6485</v>
      </c>
      <c r="K214" s="37">
        <v>649</v>
      </c>
      <c r="L214" s="38">
        <v>649</v>
      </c>
      <c r="M214" s="36">
        <f t="shared" si="28"/>
        <v>41670</v>
      </c>
      <c r="N214" s="39">
        <f t="shared" si="32"/>
        <v>10.01</v>
      </c>
      <c r="O214" s="40"/>
      <c r="P214" s="41"/>
      <c r="Q214" s="42" t="s">
        <v>2344</v>
      </c>
      <c r="R214" s="43" t="str">
        <f t="shared" si="29"/>
        <v>ALTP</v>
      </c>
      <c r="S214" s="43" t="str">
        <f t="shared" si="33"/>
        <v>P</v>
      </c>
      <c r="T214" s="43" t="str">
        <f t="shared" si="34"/>
        <v>02</v>
      </c>
      <c r="U214" s="43" t="b">
        <f t="shared" si="30"/>
        <v>1</v>
      </c>
      <c r="V214" s="43">
        <f t="shared" si="31"/>
        <v>10</v>
      </c>
      <c r="W214" s="35" t="s">
        <v>2347</v>
      </c>
      <c r="X214" s="196" t="s">
        <v>2353</v>
      </c>
    </row>
    <row r="215" spans="1:24" x14ac:dyDescent="0.25">
      <c r="A215" s="30">
        <f t="shared" si="35"/>
        <v>213</v>
      </c>
      <c r="B215" s="31">
        <v>5</v>
      </c>
      <c r="C215" s="32">
        <f t="shared" si="27"/>
        <v>120</v>
      </c>
      <c r="D215" s="30" t="s">
        <v>229</v>
      </c>
      <c r="E215" s="50" t="s">
        <v>857</v>
      </c>
      <c r="F215" s="31" t="s">
        <v>442</v>
      </c>
      <c r="G215" s="31"/>
      <c r="H215" s="35" t="s">
        <v>255</v>
      </c>
      <c r="I215" s="36">
        <v>41670</v>
      </c>
      <c r="J215" s="51">
        <v>7592</v>
      </c>
      <c r="K215" s="37">
        <v>759</v>
      </c>
      <c r="L215" s="38">
        <v>759</v>
      </c>
      <c r="M215" s="36">
        <f t="shared" si="28"/>
        <v>41670</v>
      </c>
      <c r="N215" s="39">
        <f t="shared" si="32"/>
        <v>10</v>
      </c>
      <c r="O215" s="40"/>
      <c r="P215" s="41"/>
      <c r="Q215" s="42" t="s">
        <v>2344</v>
      </c>
      <c r="R215" s="43" t="str">
        <f t="shared" si="29"/>
        <v>AIXP</v>
      </c>
      <c r="S215" s="43" t="str">
        <f t="shared" si="33"/>
        <v>P</v>
      </c>
      <c r="T215" s="43" t="str">
        <f t="shared" si="34"/>
        <v>02</v>
      </c>
      <c r="U215" s="43" t="b">
        <f t="shared" si="30"/>
        <v>1</v>
      </c>
      <c r="V215" s="43">
        <f t="shared" si="31"/>
        <v>10</v>
      </c>
      <c r="W215" s="35" t="s">
        <v>2347</v>
      </c>
      <c r="X215" s="196" t="s">
        <v>2353</v>
      </c>
    </row>
    <row r="216" spans="1:24" x14ac:dyDescent="0.25">
      <c r="A216" s="30">
        <f t="shared" si="35"/>
        <v>214</v>
      </c>
      <c r="B216" s="31">
        <v>5</v>
      </c>
      <c r="C216" s="32">
        <f t="shared" si="27"/>
        <v>121</v>
      </c>
      <c r="D216" s="30" t="s">
        <v>229</v>
      </c>
      <c r="E216" s="50" t="s">
        <v>973</v>
      </c>
      <c r="F216" s="31" t="s">
        <v>443</v>
      </c>
      <c r="G216" s="31"/>
      <c r="H216" s="35" t="s">
        <v>255</v>
      </c>
      <c r="I216" s="36">
        <v>41670</v>
      </c>
      <c r="J216" s="51">
        <v>10799</v>
      </c>
      <c r="K216" s="37">
        <v>1080</v>
      </c>
      <c r="L216" s="38">
        <v>1080</v>
      </c>
      <c r="M216" s="36">
        <f t="shared" si="28"/>
        <v>41670</v>
      </c>
      <c r="N216" s="39">
        <f t="shared" si="32"/>
        <v>10</v>
      </c>
      <c r="O216" s="40"/>
      <c r="P216" s="41"/>
      <c r="Q216" s="42" t="s">
        <v>2344</v>
      </c>
      <c r="R216" s="43" t="str">
        <f t="shared" si="29"/>
        <v>AABP</v>
      </c>
      <c r="S216" s="43" t="str">
        <f t="shared" si="33"/>
        <v>P</v>
      </c>
      <c r="T216" s="43" t="str">
        <f t="shared" si="34"/>
        <v>02</v>
      </c>
      <c r="U216" s="43" t="b">
        <f t="shared" si="30"/>
        <v>1</v>
      </c>
      <c r="V216" s="43">
        <f t="shared" si="31"/>
        <v>10</v>
      </c>
      <c r="W216" s="35" t="s">
        <v>2347</v>
      </c>
      <c r="X216" s="196" t="s">
        <v>2353</v>
      </c>
    </row>
    <row r="217" spans="1:24" x14ac:dyDescent="0.25">
      <c r="A217" s="30">
        <f t="shared" si="35"/>
        <v>215</v>
      </c>
      <c r="B217" s="31">
        <v>5</v>
      </c>
      <c r="C217" s="32">
        <f t="shared" si="27"/>
        <v>122</v>
      </c>
      <c r="D217" s="30" t="s">
        <v>229</v>
      </c>
      <c r="E217" s="50" t="s">
        <v>444</v>
      </c>
      <c r="F217" s="31" t="s">
        <v>445</v>
      </c>
      <c r="G217" s="31"/>
      <c r="H217" s="35" t="s">
        <v>255</v>
      </c>
      <c r="I217" s="36">
        <v>41670</v>
      </c>
      <c r="J217" s="51">
        <v>13030</v>
      </c>
      <c r="K217" s="37">
        <v>1303</v>
      </c>
      <c r="L217" s="38">
        <v>1303</v>
      </c>
      <c r="M217" s="36">
        <f t="shared" si="28"/>
        <v>41670</v>
      </c>
      <c r="N217" s="39">
        <f t="shared" si="32"/>
        <v>10</v>
      </c>
      <c r="O217" s="40"/>
      <c r="P217" s="41"/>
      <c r="Q217" s="42" t="s">
        <v>2344</v>
      </c>
      <c r="R217" s="43" t="str">
        <f t="shared" si="29"/>
        <v>AAFF</v>
      </c>
      <c r="S217" s="43" t="str">
        <f t="shared" si="33"/>
        <v>F</v>
      </c>
      <c r="T217" s="43" t="str">
        <f t="shared" si="34"/>
        <v>02</v>
      </c>
      <c r="U217" s="43" t="b">
        <f t="shared" si="30"/>
        <v>1</v>
      </c>
      <c r="V217" s="43">
        <f t="shared" si="31"/>
        <v>10</v>
      </c>
      <c r="W217" s="35" t="s">
        <v>2347</v>
      </c>
      <c r="X217" s="196" t="s">
        <v>2353</v>
      </c>
    </row>
    <row r="218" spans="1:24" x14ac:dyDescent="0.25">
      <c r="A218" s="30">
        <f t="shared" si="35"/>
        <v>216</v>
      </c>
      <c r="B218" s="31">
        <v>5</v>
      </c>
      <c r="C218" s="32">
        <f t="shared" si="27"/>
        <v>123</v>
      </c>
      <c r="D218" s="30" t="s">
        <v>229</v>
      </c>
      <c r="E218" s="50" t="s">
        <v>446</v>
      </c>
      <c r="F218" s="31" t="s">
        <v>447</v>
      </c>
      <c r="G218" s="31"/>
      <c r="H218" s="35" t="s">
        <v>255</v>
      </c>
      <c r="I218" s="36">
        <v>41670</v>
      </c>
      <c r="J218" s="51">
        <v>3782</v>
      </c>
      <c r="K218" s="37">
        <v>378</v>
      </c>
      <c r="L218" s="38">
        <v>378</v>
      </c>
      <c r="M218" s="36">
        <f t="shared" si="28"/>
        <v>41670</v>
      </c>
      <c r="N218" s="39">
        <f t="shared" si="32"/>
        <v>9.99</v>
      </c>
      <c r="O218" s="40"/>
      <c r="P218" s="41"/>
      <c r="Q218" s="42" t="s">
        <v>2344</v>
      </c>
      <c r="R218" s="43" t="str">
        <f t="shared" si="29"/>
        <v>AAXF</v>
      </c>
      <c r="S218" s="43" t="str">
        <f t="shared" si="33"/>
        <v>F</v>
      </c>
      <c r="T218" s="43" t="str">
        <f t="shared" si="34"/>
        <v>02</v>
      </c>
      <c r="U218" s="43" t="b">
        <f t="shared" si="30"/>
        <v>1</v>
      </c>
      <c r="V218" s="43">
        <f t="shared" si="31"/>
        <v>10</v>
      </c>
      <c r="W218" s="35" t="s">
        <v>2347</v>
      </c>
      <c r="X218" s="196" t="s">
        <v>2353</v>
      </c>
    </row>
    <row r="219" spans="1:24" x14ac:dyDescent="0.25">
      <c r="A219" s="30">
        <f t="shared" si="35"/>
        <v>217</v>
      </c>
      <c r="B219" s="31">
        <v>5</v>
      </c>
      <c r="C219" s="32">
        <f t="shared" si="27"/>
        <v>124</v>
      </c>
      <c r="D219" s="30" t="s">
        <v>229</v>
      </c>
      <c r="E219" s="50" t="s">
        <v>858</v>
      </c>
      <c r="F219" s="31" t="s">
        <v>448</v>
      </c>
      <c r="G219" s="31"/>
      <c r="H219" s="35" t="s">
        <v>255</v>
      </c>
      <c r="I219" s="36">
        <v>41670</v>
      </c>
      <c r="J219" s="51">
        <v>17709</v>
      </c>
      <c r="K219" s="37">
        <v>1771</v>
      </c>
      <c r="L219" s="38">
        <v>1771</v>
      </c>
      <c r="M219" s="36">
        <f t="shared" si="28"/>
        <v>41670</v>
      </c>
      <c r="N219" s="39">
        <f t="shared" si="32"/>
        <v>10</v>
      </c>
      <c r="O219" s="40"/>
      <c r="P219" s="41"/>
      <c r="Q219" s="42" t="s">
        <v>2344</v>
      </c>
      <c r="R219" s="43" t="str">
        <f t="shared" si="29"/>
        <v>AKRP</v>
      </c>
      <c r="S219" s="43" t="str">
        <f t="shared" si="33"/>
        <v>P</v>
      </c>
      <c r="T219" s="43" t="str">
        <f t="shared" si="34"/>
        <v>02</v>
      </c>
      <c r="U219" s="43" t="b">
        <f t="shared" si="30"/>
        <v>1</v>
      </c>
      <c r="V219" s="43">
        <f t="shared" si="31"/>
        <v>10</v>
      </c>
      <c r="W219" s="35" t="s">
        <v>2347</v>
      </c>
      <c r="X219" s="196" t="s">
        <v>2353</v>
      </c>
    </row>
    <row r="220" spans="1:24" x14ac:dyDescent="0.25">
      <c r="A220" s="30">
        <f t="shared" si="35"/>
        <v>218</v>
      </c>
      <c r="B220" s="31">
        <v>5</v>
      </c>
      <c r="C220" s="32">
        <f t="shared" si="27"/>
        <v>125</v>
      </c>
      <c r="D220" s="30" t="s">
        <v>229</v>
      </c>
      <c r="E220" s="50" t="s">
        <v>1083</v>
      </c>
      <c r="F220" s="31" t="s">
        <v>449</v>
      </c>
      <c r="G220" s="31"/>
      <c r="H220" s="35" t="s">
        <v>255</v>
      </c>
      <c r="I220" s="36">
        <v>41670</v>
      </c>
      <c r="J220" s="51">
        <v>17680</v>
      </c>
      <c r="K220" s="37">
        <v>1768</v>
      </c>
      <c r="L220" s="38">
        <v>1768</v>
      </c>
      <c r="M220" s="36">
        <f t="shared" si="28"/>
        <v>41670</v>
      </c>
      <c r="N220" s="39">
        <f t="shared" si="32"/>
        <v>10</v>
      </c>
      <c r="O220" s="40"/>
      <c r="P220" s="41"/>
      <c r="Q220" s="42" t="s">
        <v>2344</v>
      </c>
      <c r="R220" s="43" t="str">
        <f t="shared" si="29"/>
        <v>ACVP</v>
      </c>
      <c r="S220" s="43" t="str">
        <f t="shared" si="33"/>
        <v>P</v>
      </c>
      <c r="T220" s="43" t="str">
        <f t="shared" si="34"/>
        <v>02</v>
      </c>
      <c r="U220" s="43" t="b">
        <f t="shared" si="30"/>
        <v>1</v>
      </c>
      <c r="V220" s="43">
        <f t="shared" si="31"/>
        <v>10</v>
      </c>
      <c r="W220" s="35" t="s">
        <v>2347</v>
      </c>
      <c r="X220" s="196" t="s">
        <v>2353</v>
      </c>
    </row>
    <row r="221" spans="1:24" x14ac:dyDescent="0.25">
      <c r="A221" s="30">
        <f t="shared" si="35"/>
        <v>219</v>
      </c>
      <c r="B221" s="31">
        <v>5</v>
      </c>
      <c r="C221" s="32">
        <f t="shared" si="27"/>
        <v>126</v>
      </c>
      <c r="D221" s="30" t="s">
        <v>229</v>
      </c>
      <c r="E221" s="50" t="s">
        <v>1084</v>
      </c>
      <c r="F221" s="31" t="s">
        <v>450</v>
      </c>
      <c r="G221" s="31"/>
      <c r="H221" s="35" t="s">
        <v>255</v>
      </c>
      <c r="I221" s="36">
        <v>41670</v>
      </c>
      <c r="J221" s="51">
        <v>11699</v>
      </c>
      <c r="K221" s="37">
        <v>1170</v>
      </c>
      <c r="L221" s="38">
        <v>1170</v>
      </c>
      <c r="M221" s="36">
        <f t="shared" si="28"/>
        <v>41670</v>
      </c>
      <c r="N221" s="39">
        <f t="shared" si="32"/>
        <v>10</v>
      </c>
      <c r="O221" s="40"/>
      <c r="P221" s="41"/>
      <c r="Q221" s="42" t="s">
        <v>2344</v>
      </c>
      <c r="R221" s="43" t="str">
        <f t="shared" si="29"/>
        <v>AASF</v>
      </c>
      <c r="S221" s="43" t="str">
        <f t="shared" si="33"/>
        <v>F</v>
      </c>
      <c r="T221" s="43" t="str">
        <f t="shared" si="34"/>
        <v>02</v>
      </c>
      <c r="U221" s="43" t="b">
        <f t="shared" si="30"/>
        <v>1</v>
      </c>
      <c r="V221" s="43">
        <f t="shared" si="31"/>
        <v>10</v>
      </c>
      <c r="W221" s="35" t="s">
        <v>2347</v>
      </c>
      <c r="X221" s="196" t="s">
        <v>2353</v>
      </c>
    </row>
    <row r="222" spans="1:24" x14ac:dyDescent="0.25">
      <c r="A222" s="30">
        <f t="shared" si="35"/>
        <v>220</v>
      </c>
      <c r="B222" s="31">
        <v>5</v>
      </c>
      <c r="C222" s="32">
        <f t="shared" si="27"/>
        <v>127</v>
      </c>
      <c r="D222" s="30" t="s">
        <v>229</v>
      </c>
      <c r="E222" s="50" t="s">
        <v>859</v>
      </c>
      <c r="F222" s="31" t="s">
        <v>451</v>
      </c>
      <c r="G222" s="31"/>
      <c r="H222" s="35" t="s">
        <v>255</v>
      </c>
      <c r="I222" s="36">
        <v>41670</v>
      </c>
      <c r="J222" s="51">
        <v>3043</v>
      </c>
      <c r="K222" s="37">
        <v>304</v>
      </c>
      <c r="L222" s="38">
        <v>304</v>
      </c>
      <c r="M222" s="36">
        <f t="shared" si="28"/>
        <v>41670</v>
      </c>
      <c r="N222" s="39">
        <f t="shared" si="32"/>
        <v>9.99</v>
      </c>
      <c r="O222" s="40"/>
      <c r="P222" s="41"/>
      <c r="Q222" s="42" t="s">
        <v>2344</v>
      </c>
      <c r="R222" s="43" t="str">
        <f t="shared" si="29"/>
        <v>AAYF</v>
      </c>
      <c r="S222" s="43" t="str">
        <f t="shared" si="33"/>
        <v>F</v>
      </c>
      <c r="T222" s="43" t="str">
        <f t="shared" si="34"/>
        <v>02</v>
      </c>
      <c r="U222" s="43" t="b">
        <f t="shared" si="30"/>
        <v>1</v>
      </c>
      <c r="V222" s="43">
        <f t="shared" si="31"/>
        <v>10</v>
      </c>
      <c r="W222" s="35" t="s">
        <v>2347</v>
      </c>
      <c r="X222" s="196" t="s">
        <v>2353</v>
      </c>
    </row>
    <row r="223" spans="1:24" x14ac:dyDescent="0.25">
      <c r="A223" s="30">
        <f t="shared" si="35"/>
        <v>221</v>
      </c>
      <c r="B223" s="31">
        <v>5</v>
      </c>
      <c r="C223" s="32">
        <f t="shared" si="27"/>
        <v>128</v>
      </c>
      <c r="D223" s="30" t="s">
        <v>229</v>
      </c>
      <c r="E223" s="50" t="s">
        <v>452</v>
      </c>
      <c r="F223" s="31" t="s">
        <v>453</v>
      </c>
      <c r="G223" s="31"/>
      <c r="H223" s="35" t="s">
        <v>255</v>
      </c>
      <c r="I223" s="36">
        <v>41670</v>
      </c>
      <c r="J223" s="51">
        <v>2956</v>
      </c>
      <c r="K223" s="37">
        <v>296</v>
      </c>
      <c r="L223" s="38">
        <v>296</v>
      </c>
      <c r="M223" s="36">
        <f t="shared" si="28"/>
        <v>41670</v>
      </c>
      <c r="N223" s="39">
        <f t="shared" si="32"/>
        <v>10.01</v>
      </c>
      <c r="O223" s="40"/>
      <c r="P223" s="41"/>
      <c r="Q223" s="42" t="s">
        <v>2344</v>
      </c>
      <c r="R223" s="43" t="str">
        <f t="shared" si="29"/>
        <v>ADBP</v>
      </c>
      <c r="S223" s="43" t="str">
        <f t="shared" si="33"/>
        <v>P</v>
      </c>
      <c r="T223" s="43" t="str">
        <f t="shared" si="34"/>
        <v>02</v>
      </c>
      <c r="U223" s="43" t="b">
        <f t="shared" si="30"/>
        <v>1</v>
      </c>
      <c r="V223" s="43">
        <f t="shared" si="31"/>
        <v>10</v>
      </c>
      <c r="W223" s="35" t="s">
        <v>2347</v>
      </c>
      <c r="X223" s="196" t="s">
        <v>2353</v>
      </c>
    </row>
    <row r="224" spans="1:24" x14ac:dyDescent="0.25">
      <c r="A224" s="30">
        <f t="shared" si="35"/>
        <v>222</v>
      </c>
      <c r="B224" s="31">
        <v>5</v>
      </c>
      <c r="C224" s="32">
        <f t="shared" si="27"/>
        <v>129</v>
      </c>
      <c r="D224" s="30" t="s">
        <v>229</v>
      </c>
      <c r="E224" s="50" t="s">
        <v>1085</v>
      </c>
      <c r="F224" s="31" t="s">
        <v>454</v>
      </c>
      <c r="G224" s="31"/>
      <c r="H224" s="35" t="s">
        <v>255</v>
      </c>
      <c r="I224" s="36">
        <v>41670</v>
      </c>
      <c r="J224" s="51">
        <v>8937</v>
      </c>
      <c r="K224" s="37">
        <v>894</v>
      </c>
      <c r="L224" s="38">
        <v>894</v>
      </c>
      <c r="M224" s="36">
        <f t="shared" si="28"/>
        <v>41670</v>
      </c>
      <c r="N224" s="39">
        <f t="shared" si="32"/>
        <v>10</v>
      </c>
      <c r="O224" s="40"/>
      <c r="P224" s="41"/>
      <c r="Q224" s="42" t="s">
        <v>2344</v>
      </c>
      <c r="R224" s="43" t="str">
        <f t="shared" si="29"/>
        <v>AAFF</v>
      </c>
      <c r="S224" s="43" t="str">
        <f t="shared" si="33"/>
        <v>F</v>
      </c>
      <c r="T224" s="43" t="str">
        <f t="shared" si="34"/>
        <v>02</v>
      </c>
      <c r="U224" s="43" t="b">
        <f t="shared" si="30"/>
        <v>1</v>
      </c>
      <c r="V224" s="43">
        <f t="shared" si="31"/>
        <v>10</v>
      </c>
      <c r="W224" s="35" t="s">
        <v>2347</v>
      </c>
      <c r="X224" s="196" t="s">
        <v>2353</v>
      </c>
    </row>
    <row r="225" spans="1:24" x14ac:dyDescent="0.25">
      <c r="A225" s="30">
        <f t="shared" si="35"/>
        <v>223</v>
      </c>
      <c r="B225" s="31">
        <v>5</v>
      </c>
      <c r="C225" s="32">
        <f t="shared" si="27"/>
        <v>130</v>
      </c>
      <c r="D225" s="30" t="s">
        <v>229</v>
      </c>
      <c r="E225" s="50" t="s">
        <v>860</v>
      </c>
      <c r="F225" s="31" t="s">
        <v>455</v>
      </c>
      <c r="G225" s="31"/>
      <c r="H225" s="35" t="s">
        <v>255</v>
      </c>
      <c r="I225" s="36">
        <v>41670</v>
      </c>
      <c r="J225" s="51">
        <v>6714</v>
      </c>
      <c r="K225" s="37">
        <v>671</v>
      </c>
      <c r="L225" s="38">
        <v>671</v>
      </c>
      <c r="M225" s="36">
        <f t="shared" si="28"/>
        <v>41670</v>
      </c>
      <c r="N225" s="39">
        <f t="shared" si="32"/>
        <v>9.99</v>
      </c>
      <c r="O225" s="40"/>
      <c r="P225" s="41"/>
      <c r="Q225" s="42" t="s">
        <v>2344</v>
      </c>
      <c r="R225" s="43" t="str">
        <f t="shared" si="29"/>
        <v>AAAH</v>
      </c>
      <c r="S225" s="43" t="str">
        <f t="shared" si="33"/>
        <v>H</v>
      </c>
      <c r="T225" s="43" t="str">
        <f t="shared" si="34"/>
        <v>02</v>
      </c>
      <c r="U225" s="43" t="b">
        <f t="shared" si="30"/>
        <v>1</v>
      </c>
      <c r="V225" s="43">
        <f t="shared" si="31"/>
        <v>10</v>
      </c>
      <c r="W225" s="35" t="s">
        <v>2347</v>
      </c>
      <c r="X225" s="196" t="s">
        <v>2353</v>
      </c>
    </row>
    <row r="226" spans="1:24" x14ac:dyDescent="0.25">
      <c r="A226" s="30">
        <f t="shared" si="35"/>
        <v>224</v>
      </c>
      <c r="B226" s="31">
        <v>5</v>
      </c>
      <c r="C226" s="32">
        <f t="shared" si="27"/>
        <v>131</v>
      </c>
      <c r="D226" s="30" t="s">
        <v>229</v>
      </c>
      <c r="E226" s="50" t="s">
        <v>456</v>
      </c>
      <c r="F226" s="31" t="s">
        <v>457</v>
      </c>
      <c r="G226" s="31"/>
      <c r="H226" s="35" t="s">
        <v>255</v>
      </c>
      <c r="I226" s="36">
        <v>41670</v>
      </c>
      <c r="J226" s="51">
        <v>5156</v>
      </c>
      <c r="K226" s="37">
        <v>516</v>
      </c>
      <c r="L226" s="38">
        <v>516</v>
      </c>
      <c r="M226" s="36">
        <f t="shared" si="28"/>
        <v>41670</v>
      </c>
      <c r="N226" s="39">
        <f t="shared" si="32"/>
        <v>10.01</v>
      </c>
      <c r="O226" s="40"/>
      <c r="P226" s="41"/>
      <c r="Q226" s="42" t="s">
        <v>2344</v>
      </c>
      <c r="R226" s="43" t="str">
        <f t="shared" si="29"/>
        <v>AGKP</v>
      </c>
      <c r="S226" s="43" t="str">
        <f t="shared" si="33"/>
        <v>P</v>
      </c>
      <c r="T226" s="43" t="str">
        <f t="shared" si="34"/>
        <v>02</v>
      </c>
      <c r="U226" s="43" t="b">
        <f t="shared" si="30"/>
        <v>1</v>
      </c>
      <c r="V226" s="43">
        <f t="shared" si="31"/>
        <v>10</v>
      </c>
      <c r="W226" s="35" t="s">
        <v>2347</v>
      </c>
      <c r="X226" s="196" t="s">
        <v>2353</v>
      </c>
    </row>
    <row r="227" spans="1:24" x14ac:dyDescent="0.25">
      <c r="A227" s="30">
        <f t="shared" si="35"/>
        <v>225</v>
      </c>
      <c r="B227" s="31">
        <v>5</v>
      </c>
      <c r="C227" s="32">
        <f t="shared" si="27"/>
        <v>132</v>
      </c>
      <c r="D227" s="30" t="s">
        <v>229</v>
      </c>
      <c r="E227" s="50" t="s">
        <v>1086</v>
      </c>
      <c r="F227" s="31" t="s">
        <v>458</v>
      </c>
      <c r="G227" s="31"/>
      <c r="H227" s="35" t="s">
        <v>255</v>
      </c>
      <c r="I227" s="36">
        <v>41670</v>
      </c>
      <c r="J227" s="51">
        <v>8612</v>
      </c>
      <c r="K227" s="37">
        <v>861</v>
      </c>
      <c r="L227" s="38">
        <v>861</v>
      </c>
      <c r="M227" s="36">
        <f t="shared" si="28"/>
        <v>41670</v>
      </c>
      <c r="N227" s="39">
        <f t="shared" si="32"/>
        <v>10</v>
      </c>
      <c r="O227" s="40"/>
      <c r="P227" s="41"/>
      <c r="Q227" s="42" t="s">
        <v>2344</v>
      </c>
      <c r="R227" s="43" t="str">
        <f t="shared" si="29"/>
        <v>AAFF</v>
      </c>
      <c r="S227" s="43" t="str">
        <f t="shared" si="33"/>
        <v>F</v>
      </c>
      <c r="T227" s="43" t="str">
        <f t="shared" si="34"/>
        <v>02</v>
      </c>
      <c r="U227" s="43" t="b">
        <f t="shared" si="30"/>
        <v>1</v>
      </c>
      <c r="V227" s="43">
        <f t="shared" si="31"/>
        <v>10</v>
      </c>
      <c r="W227" s="35" t="s">
        <v>2347</v>
      </c>
      <c r="X227" s="196" t="s">
        <v>2353</v>
      </c>
    </row>
    <row r="228" spans="1:24" x14ac:dyDescent="0.25">
      <c r="A228" s="30">
        <f t="shared" si="35"/>
        <v>226</v>
      </c>
      <c r="B228" s="31">
        <v>5</v>
      </c>
      <c r="C228" s="32">
        <f t="shared" si="27"/>
        <v>133</v>
      </c>
      <c r="D228" s="30" t="s">
        <v>229</v>
      </c>
      <c r="E228" s="50" t="s">
        <v>459</v>
      </c>
      <c r="F228" s="31" t="s">
        <v>460</v>
      </c>
      <c r="G228" s="31"/>
      <c r="H228" s="35" t="s">
        <v>255</v>
      </c>
      <c r="I228" s="36">
        <v>41670</v>
      </c>
      <c r="J228" s="51">
        <v>13766</v>
      </c>
      <c r="K228" s="37">
        <v>1377</v>
      </c>
      <c r="L228" s="38">
        <v>1377</v>
      </c>
      <c r="M228" s="36">
        <f t="shared" si="28"/>
        <v>41670</v>
      </c>
      <c r="N228" s="39">
        <f t="shared" si="32"/>
        <v>10</v>
      </c>
      <c r="O228" s="40"/>
      <c r="P228" s="41"/>
      <c r="Q228" s="42" t="s">
        <v>2344</v>
      </c>
      <c r="R228" s="43" t="str">
        <f t="shared" si="29"/>
        <v>AGUP</v>
      </c>
      <c r="S228" s="43" t="str">
        <f t="shared" si="33"/>
        <v>P</v>
      </c>
      <c r="T228" s="43" t="str">
        <f t="shared" si="34"/>
        <v>02</v>
      </c>
      <c r="U228" s="43" t="b">
        <f t="shared" si="30"/>
        <v>1</v>
      </c>
      <c r="V228" s="43">
        <f t="shared" si="31"/>
        <v>10</v>
      </c>
      <c r="W228" s="35" t="s">
        <v>2347</v>
      </c>
      <c r="X228" s="196" t="s">
        <v>2353</v>
      </c>
    </row>
    <row r="229" spans="1:24" x14ac:dyDescent="0.25">
      <c r="A229" s="30">
        <f t="shared" si="35"/>
        <v>227</v>
      </c>
      <c r="B229" s="31">
        <v>5</v>
      </c>
      <c r="C229" s="32">
        <f t="shared" si="27"/>
        <v>134</v>
      </c>
      <c r="D229" s="30" t="s">
        <v>229</v>
      </c>
      <c r="E229" s="50" t="s">
        <v>1087</v>
      </c>
      <c r="F229" s="31" t="s">
        <v>461</v>
      </c>
      <c r="G229" s="31"/>
      <c r="H229" s="35" t="s">
        <v>255</v>
      </c>
      <c r="I229" s="36">
        <v>41670</v>
      </c>
      <c r="J229" s="51">
        <v>6860</v>
      </c>
      <c r="K229" s="37">
        <v>686</v>
      </c>
      <c r="L229" s="38">
        <v>686</v>
      </c>
      <c r="M229" s="36">
        <f t="shared" si="28"/>
        <v>41670</v>
      </c>
      <c r="N229" s="39">
        <f t="shared" si="32"/>
        <v>10</v>
      </c>
      <c r="O229" s="40"/>
      <c r="P229" s="41"/>
      <c r="Q229" s="42" t="s">
        <v>2344</v>
      </c>
      <c r="R229" s="43" t="str">
        <f t="shared" si="29"/>
        <v>AADF</v>
      </c>
      <c r="S229" s="43" t="str">
        <f t="shared" si="33"/>
        <v>F</v>
      </c>
      <c r="T229" s="43" t="str">
        <f t="shared" si="34"/>
        <v>02</v>
      </c>
      <c r="U229" s="43" t="b">
        <f t="shared" si="30"/>
        <v>1</v>
      </c>
      <c r="V229" s="43">
        <f t="shared" si="31"/>
        <v>10</v>
      </c>
      <c r="W229" s="35" t="s">
        <v>2347</v>
      </c>
      <c r="X229" s="196" t="s">
        <v>2353</v>
      </c>
    </row>
    <row r="230" spans="1:24" x14ac:dyDescent="0.25">
      <c r="A230" s="30">
        <f t="shared" si="35"/>
        <v>228</v>
      </c>
      <c r="B230" s="31">
        <v>5</v>
      </c>
      <c r="C230" s="32">
        <f t="shared" si="27"/>
        <v>135</v>
      </c>
      <c r="D230" s="30" t="s">
        <v>229</v>
      </c>
      <c r="E230" s="50" t="s">
        <v>974</v>
      </c>
      <c r="F230" s="31" t="s">
        <v>462</v>
      </c>
      <c r="G230" s="31"/>
      <c r="H230" s="35" t="s">
        <v>255</v>
      </c>
      <c r="I230" s="36">
        <v>41670</v>
      </c>
      <c r="J230" s="51">
        <v>2636</v>
      </c>
      <c r="K230" s="37">
        <v>264</v>
      </c>
      <c r="L230" s="38">
        <v>264</v>
      </c>
      <c r="M230" s="36">
        <f t="shared" si="28"/>
        <v>41670</v>
      </c>
      <c r="N230" s="39">
        <f t="shared" si="32"/>
        <v>10.02</v>
      </c>
      <c r="O230" s="40"/>
      <c r="P230" s="41"/>
      <c r="Q230" s="42" t="s">
        <v>2344</v>
      </c>
      <c r="R230" s="43" t="str">
        <f t="shared" si="29"/>
        <v>ANJP</v>
      </c>
      <c r="S230" s="43" t="str">
        <f t="shared" si="33"/>
        <v>P</v>
      </c>
      <c r="T230" s="43" t="str">
        <f t="shared" si="34"/>
        <v>02</v>
      </c>
      <c r="U230" s="43" t="b">
        <f t="shared" si="30"/>
        <v>1</v>
      </c>
      <c r="V230" s="43">
        <f t="shared" si="31"/>
        <v>10</v>
      </c>
      <c r="W230" s="35" t="s">
        <v>2347</v>
      </c>
      <c r="X230" s="196" t="s">
        <v>2353</v>
      </c>
    </row>
    <row r="231" spans="1:24" x14ac:dyDescent="0.25">
      <c r="A231" s="30">
        <f t="shared" si="35"/>
        <v>229</v>
      </c>
      <c r="B231" s="31">
        <v>5</v>
      </c>
      <c r="C231" s="32">
        <f t="shared" si="27"/>
        <v>136</v>
      </c>
      <c r="D231" s="30" t="s">
        <v>229</v>
      </c>
      <c r="E231" s="50" t="s">
        <v>1088</v>
      </c>
      <c r="F231" s="31" t="s">
        <v>463</v>
      </c>
      <c r="G231" s="31"/>
      <c r="H231" s="35" t="s">
        <v>255</v>
      </c>
      <c r="I231" s="36">
        <v>41670</v>
      </c>
      <c r="J231" s="51">
        <v>6099</v>
      </c>
      <c r="K231" s="37">
        <v>610</v>
      </c>
      <c r="L231" s="38">
        <v>610</v>
      </c>
      <c r="M231" s="36">
        <f t="shared" si="28"/>
        <v>41670</v>
      </c>
      <c r="N231" s="39">
        <f t="shared" si="32"/>
        <v>10</v>
      </c>
      <c r="O231" s="40"/>
      <c r="P231" s="41"/>
      <c r="Q231" s="42" t="s">
        <v>2344</v>
      </c>
      <c r="R231" s="43" t="str">
        <f t="shared" si="29"/>
        <v>ACZP</v>
      </c>
      <c r="S231" s="43" t="str">
        <f t="shared" si="33"/>
        <v>P</v>
      </c>
      <c r="T231" s="43" t="str">
        <f t="shared" si="34"/>
        <v>02</v>
      </c>
      <c r="U231" s="43" t="b">
        <f t="shared" si="30"/>
        <v>1</v>
      </c>
      <c r="V231" s="43">
        <f t="shared" si="31"/>
        <v>10</v>
      </c>
      <c r="W231" s="35" t="s">
        <v>2347</v>
      </c>
      <c r="X231" s="196" t="s">
        <v>2353</v>
      </c>
    </row>
    <row r="232" spans="1:24" x14ac:dyDescent="0.25">
      <c r="A232" s="30">
        <f t="shared" si="35"/>
        <v>230</v>
      </c>
      <c r="B232" s="31">
        <v>5</v>
      </c>
      <c r="C232" s="32">
        <f t="shared" si="27"/>
        <v>137</v>
      </c>
      <c r="D232" s="30" t="s">
        <v>229</v>
      </c>
      <c r="E232" s="50" t="s">
        <v>1089</v>
      </c>
      <c r="F232" s="31" t="s">
        <v>464</v>
      </c>
      <c r="G232" s="31"/>
      <c r="H232" s="35" t="s">
        <v>255</v>
      </c>
      <c r="I232" s="36">
        <v>41670</v>
      </c>
      <c r="J232" s="51">
        <v>14636</v>
      </c>
      <c r="K232" s="37">
        <v>1464</v>
      </c>
      <c r="L232" s="38">
        <v>1464</v>
      </c>
      <c r="M232" s="36">
        <f t="shared" si="28"/>
        <v>41670</v>
      </c>
      <c r="N232" s="39">
        <f t="shared" si="32"/>
        <v>10</v>
      </c>
      <c r="O232" s="40"/>
      <c r="P232" s="41"/>
      <c r="Q232" s="42" t="s">
        <v>2344</v>
      </c>
      <c r="R232" s="43" t="str">
        <f t="shared" si="29"/>
        <v>AGUP</v>
      </c>
      <c r="S232" s="43" t="str">
        <f t="shared" si="33"/>
        <v>P</v>
      </c>
      <c r="T232" s="43" t="str">
        <f t="shared" si="34"/>
        <v>02</v>
      </c>
      <c r="U232" s="43" t="b">
        <f t="shared" si="30"/>
        <v>1</v>
      </c>
      <c r="V232" s="43">
        <f t="shared" si="31"/>
        <v>10</v>
      </c>
      <c r="W232" s="35" t="s">
        <v>2347</v>
      </c>
      <c r="X232" s="196" t="s">
        <v>2353</v>
      </c>
    </row>
    <row r="233" spans="1:24" x14ac:dyDescent="0.25">
      <c r="A233" s="30">
        <f t="shared" si="35"/>
        <v>231</v>
      </c>
      <c r="B233" s="31">
        <v>5</v>
      </c>
      <c r="C233" s="32">
        <f t="shared" si="27"/>
        <v>138</v>
      </c>
      <c r="D233" s="30" t="s">
        <v>229</v>
      </c>
      <c r="E233" s="50" t="s">
        <v>1090</v>
      </c>
      <c r="F233" s="31" t="s">
        <v>465</v>
      </c>
      <c r="G233" s="31"/>
      <c r="H233" s="35" t="s">
        <v>255</v>
      </c>
      <c r="I233" s="36">
        <v>41670</v>
      </c>
      <c r="J233" s="51">
        <v>9717</v>
      </c>
      <c r="K233" s="37">
        <v>972</v>
      </c>
      <c r="L233" s="38">
        <v>972</v>
      </c>
      <c r="M233" s="36">
        <f t="shared" si="28"/>
        <v>41670</v>
      </c>
      <c r="N233" s="39">
        <f t="shared" si="32"/>
        <v>10</v>
      </c>
      <c r="O233" s="40"/>
      <c r="P233" s="41"/>
      <c r="Q233" s="42" t="s">
        <v>2344</v>
      </c>
      <c r="R233" s="43" t="str">
        <f t="shared" si="29"/>
        <v>AAAF</v>
      </c>
      <c r="S233" s="43" t="str">
        <f t="shared" si="33"/>
        <v>F</v>
      </c>
      <c r="T233" s="43" t="str">
        <f t="shared" si="34"/>
        <v>02</v>
      </c>
      <c r="U233" s="43" t="b">
        <f t="shared" si="30"/>
        <v>1</v>
      </c>
      <c r="V233" s="43">
        <f t="shared" si="31"/>
        <v>10</v>
      </c>
      <c r="W233" s="35" t="s">
        <v>2347</v>
      </c>
      <c r="X233" s="196" t="s">
        <v>2353</v>
      </c>
    </row>
    <row r="234" spans="1:24" x14ac:dyDescent="0.25">
      <c r="A234" s="30">
        <f t="shared" si="35"/>
        <v>232</v>
      </c>
      <c r="B234" s="31">
        <v>5</v>
      </c>
      <c r="C234" s="32">
        <f t="shared" si="27"/>
        <v>139</v>
      </c>
      <c r="D234" s="30" t="s">
        <v>229</v>
      </c>
      <c r="E234" s="50" t="s">
        <v>975</v>
      </c>
      <c r="F234" s="31" t="s">
        <v>466</v>
      </c>
      <c r="G234" s="31"/>
      <c r="H234" s="35" t="s">
        <v>255</v>
      </c>
      <c r="I234" s="36">
        <v>41670</v>
      </c>
      <c r="J234" s="51">
        <v>2553</v>
      </c>
      <c r="K234" s="37">
        <v>255</v>
      </c>
      <c r="L234" s="38">
        <v>255</v>
      </c>
      <c r="M234" s="36">
        <f t="shared" si="28"/>
        <v>41670</v>
      </c>
      <c r="N234" s="39">
        <f t="shared" si="32"/>
        <v>9.99</v>
      </c>
      <c r="O234" s="40"/>
      <c r="P234" s="41"/>
      <c r="Q234" s="42" t="s">
        <v>2344</v>
      </c>
      <c r="R234" s="43" t="str">
        <f t="shared" si="29"/>
        <v>AAFF</v>
      </c>
      <c r="S234" s="43" t="str">
        <f t="shared" si="33"/>
        <v>F</v>
      </c>
      <c r="T234" s="43" t="str">
        <f t="shared" si="34"/>
        <v>02</v>
      </c>
      <c r="U234" s="43" t="b">
        <f t="shared" si="30"/>
        <v>1</v>
      </c>
      <c r="V234" s="43">
        <f t="shared" si="31"/>
        <v>10</v>
      </c>
      <c r="W234" s="35" t="s">
        <v>2347</v>
      </c>
      <c r="X234" s="196" t="s">
        <v>2353</v>
      </c>
    </row>
    <row r="235" spans="1:24" x14ac:dyDescent="0.25">
      <c r="A235" s="30">
        <f t="shared" si="35"/>
        <v>233</v>
      </c>
      <c r="B235" s="31">
        <v>5</v>
      </c>
      <c r="C235" s="32">
        <f t="shared" si="27"/>
        <v>140</v>
      </c>
      <c r="D235" s="30" t="s">
        <v>229</v>
      </c>
      <c r="E235" s="50" t="s">
        <v>861</v>
      </c>
      <c r="F235" s="31" t="s">
        <v>467</v>
      </c>
      <c r="G235" s="31"/>
      <c r="H235" s="35" t="s">
        <v>255</v>
      </c>
      <c r="I235" s="36">
        <v>41670</v>
      </c>
      <c r="J235" s="51">
        <v>7948</v>
      </c>
      <c r="K235" s="37">
        <v>795</v>
      </c>
      <c r="L235" s="38">
        <v>795</v>
      </c>
      <c r="M235" s="36">
        <f t="shared" si="28"/>
        <v>41670</v>
      </c>
      <c r="N235" s="39">
        <f t="shared" si="32"/>
        <v>10</v>
      </c>
      <c r="O235" s="40"/>
      <c r="P235" s="41"/>
      <c r="Q235" s="42" t="s">
        <v>2344</v>
      </c>
      <c r="R235" s="43" t="str">
        <f t="shared" si="29"/>
        <v>ALPP</v>
      </c>
      <c r="S235" s="43" t="str">
        <f t="shared" si="33"/>
        <v>P</v>
      </c>
      <c r="T235" s="43" t="str">
        <f t="shared" si="34"/>
        <v>02</v>
      </c>
      <c r="U235" s="43" t="b">
        <f t="shared" si="30"/>
        <v>1</v>
      </c>
      <c r="V235" s="43">
        <f t="shared" si="31"/>
        <v>10</v>
      </c>
      <c r="W235" s="35" t="s">
        <v>2347</v>
      </c>
      <c r="X235" s="196" t="s">
        <v>2353</v>
      </c>
    </row>
    <row r="236" spans="1:24" x14ac:dyDescent="0.25">
      <c r="A236" s="30">
        <f t="shared" si="35"/>
        <v>234</v>
      </c>
      <c r="B236" s="31">
        <v>5</v>
      </c>
      <c r="C236" s="32">
        <f t="shared" si="27"/>
        <v>141</v>
      </c>
      <c r="D236" s="30" t="s">
        <v>229</v>
      </c>
      <c r="E236" s="50" t="s">
        <v>976</v>
      </c>
      <c r="F236" s="31" t="s">
        <v>468</v>
      </c>
      <c r="G236" s="31"/>
      <c r="H236" s="35" t="s">
        <v>255</v>
      </c>
      <c r="I236" s="36">
        <v>41670</v>
      </c>
      <c r="J236" s="51">
        <v>25772</v>
      </c>
      <c r="K236" s="37">
        <v>2577</v>
      </c>
      <c r="L236" s="38">
        <v>2577</v>
      </c>
      <c r="M236" s="36">
        <f t="shared" si="28"/>
        <v>41670</v>
      </c>
      <c r="N236" s="39">
        <f t="shared" si="32"/>
        <v>10</v>
      </c>
      <c r="O236" s="40"/>
      <c r="P236" s="41"/>
      <c r="Q236" s="42" t="s">
        <v>2344</v>
      </c>
      <c r="R236" s="43" t="str">
        <f t="shared" si="29"/>
        <v>AAMF</v>
      </c>
      <c r="S236" s="43" t="str">
        <f t="shared" si="33"/>
        <v>F</v>
      </c>
      <c r="T236" s="43" t="str">
        <f t="shared" si="34"/>
        <v>02</v>
      </c>
      <c r="U236" s="43" t="b">
        <f t="shared" si="30"/>
        <v>1</v>
      </c>
      <c r="V236" s="43">
        <f t="shared" si="31"/>
        <v>10</v>
      </c>
      <c r="W236" s="35" t="s">
        <v>2347</v>
      </c>
      <c r="X236" s="196" t="s">
        <v>2353</v>
      </c>
    </row>
    <row r="237" spans="1:24" x14ac:dyDescent="0.25">
      <c r="A237" s="30">
        <f t="shared" si="35"/>
        <v>235</v>
      </c>
      <c r="B237" s="31">
        <v>5</v>
      </c>
      <c r="C237" s="32">
        <f t="shared" si="27"/>
        <v>142</v>
      </c>
      <c r="D237" s="30" t="s">
        <v>229</v>
      </c>
      <c r="E237" s="50" t="s">
        <v>977</v>
      </c>
      <c r="F237" s="31" t="s">
        <v>469</v>
      </c>
      <c r="G237" s="31"/>
      <c r="H237" s="35" t="s">
        <v>255</v>
      </c>
      <c r="I237" s="36">
        <v>41670</v>
      </c>
      <c r="J237" s="51">
        <v>12172</v>
      </c>
      <c r="K237" s="37">
        <v>1217</v>
      </c>
      <c r="L237" s="38">
        <v>1217</v>
      </c>
      <c r="M237" s="36">
        <f t="shared" si="28"/>
        <v>41670</v>
      </c>
      <c r="N237" s="39">
        <f t="shared" si="32"/>
        <v>10</v>
      </c>
      <c r="O237" s="40"/>
      <c r="P237" s="41"/>
      <c r="Q237" s="42" t="s">
        <v>2344</v>
      </c>
      <c r="R237" s="43" t="str">
        <f t="shared" si="29"/>
        <v>ACSP</v>
      </c>
      <c r="S237" s="43" t="str">
        <f t="shared" si="33"/>
        <v>P</v>
      </c>
      <c r="T237" s="43" t="str">
        <f t="shared" si="34"/>
        <v>02</v>
      </c>
      <c r="U237" s="43" t="b">
        <f t="shared" si="30"/>
        <v>1</v>
      </c>
      <c r="V237" s="43">
        <f t="shared" si="31"/>
        <v>10</v>
      </c>
      <c r="W237" s="35" t="s">
        <v>2347</v>
      </c>
      <c r="X237" s="196" t="s">
        <v>2353</v>
      </c>
    </row>
    <row r="238" spans="1:24" x14ac:dyDescent="0.25">
      <c r="A238" s="30">
        <f t="shared" si="35"/>
        <v>236</v>
      </c>
      <c r="B238" s="31">
        <v>5</v>
      </c>
      <c r="C238" s="32">
        <f t="shared" si="27"/>
        <v>143</v>
      </c>
      <c r="D238" s="30" t="s">
        <v>229</v>
      </c>
      <c r="E238" s="50" t="s">
        <v>978</v>
      </c>
      <c r="F238" s="31" t="s">
        <v>470</v>
      </c>
      <c r="G238" s="31"/>
      <c r="H238" s="35" t="s">
        <v>255</v>
      </c>
      <c r="I238" s="36">
        <v>41670</v>
      </c>
      <c r="J238" s="51">
        <v>6066</v>
      </c>
      <c r="K238" s="37">
        <v>607</v>
      </c>
      <c r="L238" s="38">
        <v>607</v>
      </c>
      <c r="M238" s="36">
        <f t="shared" si="28"/>
        <v>41670</v>
      </c>
      <c r="N238" s="39">
        <f t="shared" si="32"/>
        <v>10.01</v>
      </c>
      <c r="O238" s="40"/>
      <c r="P238" s="41"/>
      <c r="Q238" s="42" t="s">
        <v>2344</v>
      </c>
      <c r="R238" s="43" t="str">
        <f t="shared" si="29"/>
        <v>AALF</v>
      </c>
      <c r="S238" s="43" t="str">
        <f t="shared" si="33"/>
        <v>F</v>
      </c>
      <c r="T238" s="43" t="str">
        <f t="shared" si="34"/>
        <v>02</v>
      </c>
      <c r="U238" s="43" t="b">
        <f t="shared" si="30"/>
        <v>1</v>
      </c>
      <c r="V238" s="43">
        <f t="shared" si="31"/>
        <v>10</v>
      </c>
      <c r="W238" s="35" t="s">
        <v>2347</v>
      </c>
      <c r="X238" s="196" t="s">
        <v>2353</v>
      </c>
    </row>
    <row r="239" spans="1:24" x14ac:dyDescent="0.25">
      <c r="A239" s="30">
        <f t="shared" si="35"/>
        <v>237</v>
      </c>
      <c r="B239" s="31">
        <v>5</v>
      </c>
      <c r="C239" s="32">
        <f t="shared" si="27"/>
        <v>144</v>
      </c>
      <c r="D239" s="30" t="s">
        <v>229</v>
      </c>
      <c r="E239" s="50" t="s">
        <v>862</v>
      </c>
      <c r="F239" s="31" t="s">
        <v>471</v>
      </c>
      <c r="G239" s="31"/>
      <c r="H239" s="35" t="s">
        <v>255</v>
      </c>
      <c r="I239" s="36">
        <v>41670</v>
      </c>
      <c r="J239" s="51">
        <v>3867</v>
      </c>
      <c r="K239" s="37">
        <v>387</v>
      </c>
      <c r="L239" s="38">
        <v>387</v>
      </c>
      <c r="M239" s="36">
        <f t="shared" si="28"/>
        <v>41670</v>
      </c>
      <c r="N239" s="39">
        <f t="shared" si="32"/>
        <v>10.01</v>
      </c>
      <c r="O239" s="40"/>
      <c r="P239" s="41"/>
      <c r="Q239" s="42" t="s">
        <v>2344</v>
      </c>
      <c r="R239" s="43" t="str">
        <f t="shared" si="29"/>
        <v>AEQP</v>
      </c>
      <c r="S239" s="43" t="str">
        <f t="shared" si="33"/>
        <v>P</v>
      </c>
      <c r="T239" s="43" t="str">
        <f t="shared" si="34"/>
        <v>02</v>
      </c>
      <c r="U239" s="43" t="b">
        <f t="shared" si="30"/>
        <v>1</v>
      </c>
      <c r="V239" s="43">
        <f t="shared" si="31"/>
        <v>10</v>
      </c>
      <c r="W239" s="35" t="s">
        <v>2347</v>
      </c>
      <c r="X239" s="196" t="s">
        <v>2353</v>
      </c>
    </row>
    <row r="240" spans="1:24" x14ac:dyDescent="0.25">
      <c r="A240" s="30">
        <f t="shared" si="35"/>
        <v>238</v>
      </c>
      <c r="B240" s="31">
        <v>5</v>
      </c>
      <c r="C240" s="32">
        <f t="shared" si="27"/>
        <v>145</v>
      </c>
      <c r="D240" s="30" t="s">
        <v>229</v>
      </c>
      <c r="E240" s="50" t="s">
        <v>1091</v>
      </c>
      <c r="F240" s="31" t="s">
        <v>472</v>
      </c>
      <c r="G240" s="31"/>
      <c r="H240" s="35" t="s">
        <v>255</v>
      </c>
      <c r="I240" s="36">
        <v>41670</v>
      </c>
      <c r="J240" s="51">
        <v>26369</v>
      </c>
      <c r="K240" s="37">
        <v>2637</v>
      </c>
      <c r="L240" s="38">
        <v>2637</v>
      </c>
      <c r="M240" s="36">
        <f t="shared" si="28"/>
        <v>41670</v>
      </c>
      <c r="N240" s="39">
        <f t="shared" si="32"/>
        <v>10</v>
      </c>
      <c r="O240" s="40"/>
      <c r="P240" s="41"/>
      <c r="Q240" s="42" t="s">
        <v>2344</v>
      </c>
      <c r="R240" s="43" t="str">
        <f t="shared" si="29"/>
        <v>ABUP</v>
      </c>
      <c r="S240" s="43" t="str">
        <f t="shared" si="33"/>
        <v>P</v>
      </c>
      <c r="T240" s="43" t="str">
        <f t="shared" si="34"/>
        <v>02</v>
      </c>
      <c r="U240" s="43" t="b">
        <f t="shared" si="30"/>
        <v>1</v>
      </c>
      <c r="V240" s="43">
        <f t="shared" si="31"/>
        <v>10</v>
      </c>
      <c r="W240" s="35" t="s">
        <v>2347</v>
      </c>
      <c r="X240" s="196" t="s">
        <v>2353</v>
      </c>
    </row>
    <row r="241" spans="1:24" x14ac:dyDescent="0.25">
      <c r="A241" s="30">
        <f t="shared" si="35"/>
        <v>239</v>
      </c>
      <c r="B241" s="31">
        <v>5</v>
      </c>
      <c r="C241" s="32">
        <f t="shared" si="27"/>
        <v>146</v>
      </c>
      <c r="D241" s="30" t="s">
        <v>229</v>
      </c>
      <c r="E241" s="50" t="s">
        <v>863</v>
      </c>
      <c r="F241" s="31" t="s">
        <v>473</v>
      </c>
      <c r="G241" s="31"/>
      <c r="H241" s="35" t="s">
        <v>255</v>
      </c>
      <c r="I241" s="36">
        <v>41670</v>
      </c>
      <c r="J241" s="51">
        <v>6573</v>
      </c>
      <c r="K241" s="37">
        <v>657</v>
      </c>
      <c r="L241" s="38">
        <v>657</v>
      </c>
      <c r="M241" s="36">
        <f t="shared" si="28"/>
        <v>41670</v>
      </c>
      <c r="N241" s="39">
        <f t="shared" si="32"/>
        <v>10</v>
      </c>
      <c r="O241" s="40"/>
      <c r="P241" s="41"/>
      <c r="Q241" s="42" t="s">
        <v>2344</v>
      </c>
      <c r="R241" s="43" t="str">
        <f t="shared" si="29"/>
        <v>AACP</v>
      </c>
      <c r="S241" s="43" t="str">
        <f t="shared" si="33"/>
        <v>P</v>
      </c>
      <c r="T241" s="43" t="str">
        <f t="shared" si="34"/>
        <v>02</v>
      </c>
      <c r="U241" s="43" t="b">
        <f t="shared" si="30"/>
        <v>1</v>
      </c>
      <c r="V241" s="43">
        <f t="shared" si="31"/>
        <v>10</v>
      </c>
      <c r="W241" s="35" t="s">
        <v>2347</v>
      </c>
      <c r="X241" s="196" t="s">
        <v>2353</v>
      </c>
    </row>
    <row r="242" spans="1:24" x14ac:dyDescent="0.25">
      <c r="A242" s="30">
        <f t="shared" si="35"/>
        <v>240</v>
      </c>
      <c r="B242" s="31">
        <v>5</v>
      </c>
      <c r="C242" s="32">
        <f t="shared" si="27"/>
        <v>147</v>
      </c>
      <c r="D242" s="30" t="s">
        <v>229</v>
      </c>
      <c r="E242" s="50" t="s">
        <v>1092</v>
      </c>
      <c r="F242" s="31" t="s">
        <v>474</v>
      </c>
      <c r="G242" s="31"/>
      <c r="H242" s="35" t="s">
        <v>255</v>
      </c>
      <c r="I242" s="36">
        <v>41670</v>
      </c>
      <c r="J242" s="51">
        <v>1609</v>
      </c>
      <c r="K242" s="37">
        <v>161</v>
      </c>
      <c r="L242" s="38">
        <v>161</v>
      </c>
      <c r="M242" s="36">
        <f t="shared" si="28"/>
        <v>41670</v>
      </c>
      <c r="N242" s="39">
        <f t="shared" si="32"/>
        <v>10.01</v>
      </c>
      <c r="O242" s="40"/>
      <c r="P242" s="41"/>
      <c r="Q242" s="42" t="s">
        <v>2344</v>
      </c>
      <c r="R242" s="43" t="str">
        <f t="shared" si="29"/>
        <v>AAPF</v>
      </c>
      <c r="S242" s="43" t="str">
        <f t="shared" si="33"/>
        <v>F</v>
      </c>
      <c r="T242" s="43" t="str">
        <f t="shared" si="34"/>
        <v>02</v>
      </c>
      <c r="U242" s="43" t="b">
        <f t="shared" si="30"/>
        <v>1</v>
      </c>
      <c r="V242" s="43">
        <f t="shared" si="31"/>
        <v>10</v>
      </c>
      <c r="W242" s="35" t="s">
        <v>2347</v>
      </c>
      <c r="X242" s="196" t="s">
        <v>2353</v>
      </c>
    </row>
    <row r="243" spans="1:24" x14ac:dyDescent="0.25">
      <c r="A243" s="30">
        <f t="shared" si="35"/>
        <v>241</v>
      </c>
      <c r="B243" s="31">
        <v>5</v>
      </c>
      <c r="C243" s="32">
        <f t="shared" si="27"/>
        <v>148</v>
      </c>
      <c r="D243" s="30" t="s">
        <v>229</v>
      </c>
      <c r="E243" s="50" t="s">
        <v>979</v>
      </c>
      <c r="F243" s="31" t="s">
        <v>475</v>
      </c>
      <c r="G243" s="31"/>
      <c r="H243" s="35" t="s">
        <v>255</v>
      </c>
      <c r="I243" s="36">
        <v>41670</v>
      </c>
      <c r="J243" s="51">
        <v>20037</v>
      </c>
      <c r="K243" s="37">
        <v>2004</v>
      </c>
      <c r="L243" s="38">
        <v>2004</v>
      </c>
      <c r="M243" s="36">
        <f t="shared" si="28"/>
        <v>41670</v>
      </c>
      <c r="N243" s="39">
        <f t="shared" si="32"/>
        <v>10</v>
      </c>
      <c r="O243" s="40"/>
      <c r="P243" s="41"/>
      <c r="Q243" s="42" t="s">
        <v>2344</v>
      </c>
      <c r="R243" s="43" t="str">
        <f t="shared" si="29"/>
        <v>AAFF</v>
      </c>
      <c r="S243" s="43" t="str">
        <f t="shared" si="33"/>
        <v>F</v>
      </c>
      <c r="T243" s="43" t="str">
        <f t="shared" si="34"/>
        <v>02</v>
      </c>
      <c r="U243" s="43" t="b">
        <f t="shared" si="30"/>
        <v>1</v>
      </c>
      <c r="V243" s="43">
        <f t="shared" si="31"/>
        <v>10</v>
      </c>
      <c r="W243" s="35" t="s">
        <v>2347</v>
      </c>
      <c r="X243" s="196" t="s">
        <v>2353</v>
      </c>
    </row>
    <row r="244" spans="1:24" x14ac:dyDescent="0.25">
      <c r="A244" s="30">
        <f t="shared" si="35"/>
        <v>242</v>
      </c>
      <c r="B244" s="31">
        <v>5</v>
      </c>
      <c r="C244" s="32">
        <f t="shared" si="27"/>
        <v>149</v>
      </c>
      <c r="D244" s="30" t="s">
        <v>229</v>
      </c>
      <c r="E244" s="50" t="s">
        <v>980</v>
      </c>
      <c r="F244" s="31" t="s">
        <v>476</v>
      </c>
      <c r="G244" s="31"/>
      <c r="H244" s="35" t="s">
        <v>255</v>
      </c>
      <c r="I244" s="36">
        <v>41670</v>
      </c>
      <c r="J244" s="51">
        <v>15617</v>
      </c>
      <c r="K244" s="37">
        <v>1562</v>
      </c>
      <c r="L244" s="38">
        <v>1562</v>
      </c>
      <c r="M244" s="36">
        <f t="shared" si="28"/>
        <v>41670</v>
      </c>
      <c r="N244" s="39">
        <f t="shared" si="32"/>
        <v>10</v>
      </c>
      <c r="O244" s="40"/>
      <c r="P244" s="41"/>
      <c r="Q244" s="42" t="s">
        <v>2344</v>
      </c>
      <c r="R244" s="43" t="str">
        <f t="shared" si="29"/>
        <v>ANHP</v>
      </c>
      <c r="S244" s="43" t="str">
        <f t="shared" si="33"/>
        <v>P</v>
      </c>
      <c r="T244" s="43" t="str">
        <f t="shared" si="34"/>
        <v>02</v>
      </c>
      <c r="U244" s="43" t="b">
        <f t="shared" si="30"/>
        <v>1</v>
      </c>
      <c r="V244" s="43">
        <f t="shared" si="31"/>
        <v>10</v>
      </c>
      <c r="W244" s="35" t="s">
        <v>2347</v>
      </c>
      <c r="X244" s="196" t="s">
        <v>2353</v>
      </c>
    </row>
    <row r="245" spans="1:24" x14ac:dyDescent="0.25">
      <c r="A245" s="30">
        <f t="shared" si="35"/>
        <v>243</v>
      </c>
      <c r="B245" s="31">
        <v>5</v>
      </c>
      <c r="C245" s="32">
        <f t="shared" si="27"/>
        <v>150</v>
      </c>
      <c r="D245" s="30" t="s">
        <v>229</v>
      </c>
      <c r="E245" s="50" t="s">
        <v>477</v>
      </c>
      <c r="F245" s="31" t="s">
        <v>478</v>
      </c>
      <c r="G245" s="31"/>
      <c r="H245" s="35" t="s">
        <v>255</v>
      </c>
      <c r="I245" s="36">
        <v>41670</v>
      </c>
      <c r="J245" s="51">
        <v>5277</v>
      </c>
      <c r="K245" s="37">
        <v>528</v>
      </c>
      <c r="L245" s="38">
        <v>528</v>
      </c>
      <c r="M245" s="36">
        <f t="shared" si="28"/>
        <v>41670</v>
      </c>
      <c r="N245" s="39">
        <f t="shared" si="32"/>
        <v>10.01</v>
      </c>
      <c r="O245" s="40"/>
      <c r="P245" s="41"/>
      <c r="Q245" s="42" t="s">
        <v>2344</v>
      </c>
      <c r="R245" s="43" t="str">
        <f t="shared" si="29"/>
        <v>AADF</v>
      </c>
      <c r="S245" s="43" t="str">
        <f t="shared" si="33"/>
        <v>F</v>
      </c>
      <c r="T245" s="43" t="str">
        <f t="shared" si="34"/>
        <v>02</v>
      </c>
      <c r="U245" s="43" t="b">
        <f t="shared" si="30"/>
        <v>1</v>
      </c>
      <c r="V245" s="43">
        <f t="shared" si="31"/>
        <v>10</v>
      </c>
      <c r="W245" s="35" t="s">
        <v>2347</v>
      </c>
      <c r="X245" s="196" t="s">
        <v>2353</v>
      </c>
    </row>
    <row r="246" spans="1:24" x14ac:dyDescent="0.25">
      <c r="A246" s="30">
        <f t="shared" si="35"/>
        <v>244</v>
      </c>
      <c r="B246" s="31">
        <v>5</v>
      </c>
      <c r="C246" s="32">
        <f t="shared" si="27"/>
        <v>151</v>
      </c>
      <c r="D246" s="30" t="s">
        <v>229</v>
      </c>
      <c r="E246" s="50" t="s">
        <v>1093</v>
      </c>
      <c r="F246" s="31" t="s">
        <v>479</v>
      </c>
      <c r="G246" s="31"/>
      <c r="H246" s="35" t="s">
        <v>255</v>
      </c>
      <c r="I246" s="36">
        <v>41670</v>
      </c>
      <c r="J246" s="51">
        <v>7792</v>
      </c>
      <c r="K246" s="37">
        <v>779</v>
      </c>
      <c r="L246" s="38">
        <v>779</v>
      </c>
      <c r="M246" s="36">
        <f t="shared" si="28"/>
        <v>41670</v>
      </c>
      <c r="N246" s="39">
        <f t="shared" si="32"/>
        <v>10</v>
      </c>
      <c r="O246" s="40"/>
      <c r="P246" s="41"/>
      <c r="Q246" s="42" t="s">
        <v>2344</v>
      </c>
      <c r="R246" s="43" t="str">
        <f t="shared" si="29"/>
        <v>ADQP</v>
      </c>
      <c r="S246" s="43" t="str">
        <f t="shared" si="33"/>
        <v>P</v>
      </c>
      <c r="T246" s="43" t="str">
        <f t="shared" si="34"/>
        <v>02</v>
      </c>
      <c r="U246" s="43" t="b">
        <f t="shared" si="30"/>
        <v>1</v>
      </c>
      <c r="V246" s="43">
        <f t="shared" si="31"/>
        <v>10</v>
      </c>
      <c r="W246" s="35" t="s">
        <v>2347</v>
      </c>
      <c r="X246" s="196" t="s">
        <v>2353</v>
      </c>
    </row>
    <row r="247" spans="1:24" x14ac:dyDescent="0.25">
      <c r="A247" s="30">
        <f t="shared" si="35"/>
        <v>245</v>
      </c>
      <c r="B247" s="31">
        <v>5</v>
      </c>
      <c r="C247" s="32">
        <f t="shared" si="27"/>
        <v>152</v>
      </c>
      <c r="D247" s="30" t="s">
        <v>229</v>
      </c>
      <c r="E247" s="50" t="s">
        <v>480</v>
      </c>
      <c r="F247" s="31" t="s">
        <v>481</v>
      </c>
      <c r="G247" s="31"/>
      <c r="H247" s="35" t="s">
        <v>255</v>
      </c>
      <c r="I247" s="36">
        <v>41670</v>
      </c>
      <c r="J247" s="51">
        <v>4184</v>
      </c>
      <c r="K247" s="37">
        <v>418</v>
      </c>
      <c r="L247" s="38">
        <v>418</v>
      </c>
      <c r="M247" s="36">
        <f t="shared" si="28"/>
        <v>41670</v>
      </c>
      <c r="N247" s="39">
        <f t="shared" si="32"/>
        <v>9.99</v>
      </c>
      <c r="O247" s="40"/>
      <c r="P247" s="41"/>
      <c r="Q247" s="42" t="s">
        <v>2344</v>
      </c>
      <c r="R247" s="43" t="str">
        <f t="shared" si="29"/>
        <v>AAMF</v>
      </c>
      <c r="S247" s="43" t="str">
        <f t="shared" si="33"/>
        <v>F</v>
      </c>
      <c r="T247" s="43" t="str">
        <f t="shared" si="34"/>
        <v>02</v>
      </c>
      <c r="U247" s="43" t="b">
        <f t="shared" si="30"/>
        <v>1</v>
      </c>
      <c r="V247" s="43">
        <f t="shared" si="31"/>
        <v>10</v>
      </c>
      <c r="W247" s="35" t="s">
        <v>2347</v>
      </c>
      <c r="X247" s="196" t="s">
        <v>2353</v>
      </c>
    </row>
    <row r="248" spans="1:24" x14ac:dyDescent="0.25">
      <c r="A248" s="30">
        <f t="shared" si="35"/>
        <v>246</v>
      </c>
      <c r="B248" s="31">
        <v>5</v>
      </c>
      <c r="C248" s="32">
        <f t="shared" si="27"/>
        <v>153</v>
      </c>
      <c r="D248" s="30" t="s">
        <v>229</v>
      </c>
      <c r="E248" s="50" t="s">
        <v>981</v>
      </c>
      <c r="F248" s="31" t="s">
        <v>482</v>
      </c>
      <c r="G248" s="31"/>
      <c r="H248" s="35" t="s">
        <v>255</v>
      </c>
      <c r="I248" s="36">
        <v>41670</v>
      </c>
      <c r="J248" s="51">
        <v>6746</v>
      </c>
      <c r="K248" s="37">
        <v>675</v>
      </c>
      <c r="L248" s="38">
        <v>675</v>
      </c>
      <c r="M248" s="36">
        <f t="shared" si="28"/>
        <v>41670</v>
      </c>
      <c r="N248" s="39">
        <f t="shared" si="32"/>
        <v>10.01</v>
      </c>
      <c r="O248" s="40"/>
      <c r="P248" s="41"/>
      <c r="Q248" s="42" t="s">
        <v>2344</v>
      </c>
      <c r="R248" s="43" t="str">
        <f t="shared" si="29"/>
        <v>AANF</v>
      </c>
      <c r="S248" s="43" t="str">
        <f t="shared" si="33"/>
        <v>F</v>
      </c>
      <c r="T248" s="43" t="str">
        <f t="shared" si="34"/>
        <v>02</v>
      </c>
      <c r="U248" s="43" t="b">
        <f t="shared" si="30"/>
        <v>1</v>
      </c>
      <c r="V248" s="43">
        <f t="shared" si="31"/>
        <v>10</v>
      </c>
      <c r="W248" s="35" t="s">
        <v>2347</v>
      </c>
      <c r="X248" s="196" t="s">
        <v>2353</v>
      </c>
    </row>
    <row r="249" spans="1:24" x14ac:dyDescent="0.25">
      <c r="A249" s="30">
        <f t="shared" si="35"/>
        <v>247</v>
      </c>
      <c r="B249" s="31">
        <v>5</v>
      </c>
      <c r="C249" s="32">
        <f t="shared" si="27"/>
        <v>154</v>
      </c>
      <c r="D249" s="30" t="s">
        <v>229</v>
      </c>
      <c r="E249" s="50" t="s">
        <v>1094</v>
      </c>
      <c r="F249" s="31" t="s">
        <v>483</v>
      </c>
      <c r="G249" s="31"/>
      <c r="H249" s="35" t="s">
        <v>255</v>
      </c>
      <c r="I249" s="36">
        <v>41670</v>
      </c>
      <c r="J249" s="51">
        <v>3613</v>
      </c>
      <c r="K249" s="37">
        <v>361</v>
      </c>
      <c r="L249" s="38">
        <v>361</v>
      </c>
      <c r="M249" s="36">
        <f t="shared" si="28"/>
        <v>41670</v>
      </c>
      <c r="N249" s="39">
        <f t="shared" si="32"/>
        <v>9.99</v>
      </c>
      <c r="O249" s="40"/>
      <c r="P249" s="41"/>
      <c r="Q249" s="42" t="s">
        <v>2344</v>
      </c>
      <c r="R249" s="43" t="str">
        <f t="shared" si="29"/>
        <v>AATF</v>
      </c>
      <c r="S249" s="43" t="str">
        <f t="shared" si="33"/>
        <v>F</v>
      </c>
      <c r="T249" s="43" t="str">
        <f t="shared" si="34"/>
        <v>02</v>
      </c>
      <c r="U249" s="43" t="b">
        <f t="shared" si="30"/>
        <v>1</v>
      </c>
      <c r="V249" s="43">
        <f t="shared" si="31"/>
        <v>10</v>
      </c>
      <c r="W249" s="35" t="s">
        <v>2347</v>
      </c>
      <c r="X249" s="196" t="s">
        <v>2353</v>
      </c>
    </row>
    <row r="250" spans="1:24" x14ac:dyDescent="0.25">
      <c r="A250" s="30">
        <f t="shared" si="35"/>
        <v>248</v>
      </c>
      <c r="B250" s="31">
        <v>5</v>
      </c>
      <c r="C250" s="32">
        <f t="shared" si="27"/>
        <v>155</v>
      </c>
      <c r="D250" s="30" t="s">
        <v>229</v>
      </c>
      <c r="E250" s="50" t="s">
        <v>864</v>
      </c>
      <c r="F250" s="31" t="s">
        <v>484</v>
      </c>
      <c r="G250" s="31"/>
      <c r="H250" s="35" t="s">
        <v>255</v>
      </c>
      <c r="I250" s="36">
        <v>41670</v>
      </c>
      <c r="J250" s="51">
        <v>8409</v>
      </c>
      <c r="K250" s="37">
        <v>841</v>
      </c>
      <c r="L250" s="38">
        <v>841</v>
      </c>
      <c r="M250" s="36">
        <f t="shared" si="28"/>
        <v>41670</v>
      </c>
      <c r="N250" s="39">
        <f t="shared" si="32"/>
        <v>10</v>
      </c>
      <c r="O250" s="40"/>
      <c r="P250" s="41"/>
      <c r="Q250" s="42" t="s">
        <v>2344</v>
      </c>
      <c r="R250" s="43" t="str">
        <f t="shared" si="29"/>
        <v>AAFF</v>
      </c>
      <c r="S250" s="43" t="str">
        <f t="shared" si="33"/>
        <v>F</v>
      </c>
      <c r="T250" s="43" t="str">
        <f t="shared" si="34"/>
        <v>02</v>
      </c>
      <c r="U250" s="43" t="b">
        <f t="shared" si="30"/>
        <v>1</v>
      </c>
      <c r="V250" s="43">
        <f t="shared" si="31"/>
        <v>10</v>
      </c>
      <c r="W250" s="35" t="s">
        <v>2347</v>
      </c>
      <c r="X250" s="196" t="s">
        <v>2353</v>
      </c>
    </row>
    <row r="251" spans="1:24" x14ac:dyDescent="0.25">
      <c r="A251" s="30">
        <f t="shared" si="35"/>
        <v>249</v>
      </c>
      <c r="B251" s="31">
        <v>5</v>
      </c>
      <c r="C251" s="32">
        <f t="shared" si="27"/>
        <v>156</v>
      </c>
      <c r="D251" s="30" t="s">
        <v>229</v>
      </c>
      <c r="E251" s="50" t="s">
        <v>982</v>
      </c>
      <c r="F251" s="31" t="s">
        <v>485</v>
      </c>
      <c r="G251" s="31"/>
      <c r="H251" s="35" t="s">
        <v>255</v>
      </c>
      <c r="I251" s="36">
        <v>41670</v>
      </c>
      <c r="J251" s="51">
        <v>5484</v>
      </c>
      <c r="K251" s="37">
        <v>548</v>
      </c>
      <c r="L251" s="38">
        <v>548</v>
      </c>
      <c r="M251" s="36">
        <f t="shared" si="28"/>
        <v>41670</v>
      </c>
      <c r="N251" s="39">
        <f t="shared" si="32"/>
        <v>9.99</v>
      </c>
      <c r="O251" s="40"/>
      <c r="P251" s="41"/>
      <c r="Q251" s="42" t="s">
        <v>2344</v>
      </c>
      <c r="R251" s="43" t="str">
        <f t="shared" si="29"/>
        <v>AGUP</v>
      </c>
      <c r="S251" s="43" t="str">
        <f t="shared" si="33"/>
        <v>P</v>
      </c>
      <c r="T251" s="43" t="str">
        <f t="shared" si="34"/>
        <v>02</v>
      </c>
      <c r="U251" s="43" t="b">
        <f t="shared" si="30"/>
        <v>1</v>
      </c>
      <c r="V251" s="43">
        <f t="shared" si="31"/>
        <v>10</v>
      </c>
      <c r="W251" s="35" t="s">
        <v>2347</v>
      </c>
      <c r="X251" s="196" t="s">
        <v>2353</v>
      </c>
    </row>
    <row r="252" spans="1:24" x14ac:dyDescent="0.25">
      <c r="A252" s="30">
        <f t="shared" si="35"/>
        <v>250</v>
      </c>
      <c r="B252" s="31">
        <v>5</v>
      </c>
      <c r="C252" s="32">
        <f t="shared" si="27"/>
        <v>157</v>
      </c>
      <c r="D252" s="30" t="s">
        <v>229</v>
      </c>
      <c r="E252" s="50" t="s">
        <v>1095</v>
      </c>
      <c r="F252" s="31" t="s">
        <v>486</v>
      </c>
      <c r="G252" s="31"/>
      <c r="H252" s="35" t="s">
        <v>255</v>
      </c>
      <c r="I252" s="36">
        <v>41670</v>
      </c>
      <c r="J252" s="51">
        <v>9662</v>
      </c>
      <c r="K252" s="37">
        <v>966</v>
      </c>
      <c r="L252" s="38">
        <v>966</v>
      </c>
      <c r="M252" s="36">
        <f t="shared" si="28"/>
        <v>41670</v>
      </c>
      <c r="N252" s="39">
        <f t="shared" si="32"/>
        <v>10</v>
      </c>
      <c r="O252" s="40"/>
      <c r="P252" s="41"/>
      <c r="Q252" s="42" t="s">
        <v>2344</v>
      </c>
      <c r="R252" s="43" t="str">
        <f t="shared" si="29"/>
        <v>AAIF</v>
      </c>
      <c r="S252" s="43" t="str">
        <f t="shared" si="33"/>
        <v>F</v>
      </c>
      <c r="T252" s="43" t="str">
        <f t="shared" si="34"/>
        <v>02</v>
      </c>
      <c r="U252" s="43" t="b">
        <f t="shared" si="30"/>
        <v>1</v>
      </c>
      <c r="V252" s="43">
        <f t="shared" si="31"/>
        <v>10</v>
      </c>
      <c r="W252" s="35" t="s">
        <v>2347</v>
      </c>
      <c r="X252" s="196" t="s">
        <v>2353</v>
      </c>
    </row>
    <row r="253" spans="1:24" x14ac:dyDescent="0.25">
      <c r="A253" s="30">
        <f t="shared" si="35"/>
        <v>251</v>
      </c>
      <c r="B253" s="31">
        <v>5</v>
      </c>
      <c r="C253" s="32">
        <f t="shared" si="27"/>
        <v>158</v>
      </c>
      <c r="D253" s="30" t="s">
        <v>229</v>
      </c>
      <c r="E253" s="50" t="s">
        <v>1096</v>
      </c>
      <c r="F253" s="31" t="s">
        <v>487</v>
      </c>
      <c r="G253" s="31"/>
      <c r="H253" s="35" t="s">
        <v>255</v>
      </c>
      <c r="I253" s="36">
        <v>41670</v>
      </c>
      <c r="J253" s="51">
        <v>11991</v>
      </c>
      <c r="K253" s="37">
        <v>1199</v>
      </c>
      <c r="L253" s="38">
        <v>1199</v>
      </c>
      <c r="M253" s="36">
        <f t="shared" si="28"/>
        <v>41670</v>
      </c>
      <c r="N253" s="39">
        <f t="shared" si="32"/>
        <v>10</v>
      </c>
      <c r="O253" s="40"/>
      <c r="P253" s="41"/>
      <c r="Q253" s="42" t="s">
        <v>2344</v>
      </c>
      <c r="R253" s="43" t="str">
        <f t="shared" si="29"/>
        <v>AACF</v>
      </c>
      <c r="S253" s="43" t="str">
        <f t="shared" si="33"/>
        <v>F</v>
      </c>
      <c r="T253" s="43" t="str">
        <f t="shared" si="34"/>
        <v>02</v>
      </c>
      <c r="U253" s="43" t="b">
        <f t="shared" si="30"/>
        <v>1</v>
      </c>
      <c r="V253" s="43">
        <f t="shared" si="31"/>
        <v>10</v>
      </c>
      <c r="W253" s="35" t="s">
        <v>2347</v>
      </c>
      <c r="X253" s="196" t="s">
        <v>2353</v>
      </c>
    </row>
    <row r="254" spans="1:24" x14ac:dyDescent="0.25">
      <c r="A254" s="30">
        <f t="shared" si="35"/>
        <v>252</v>
      </c>
      <c r="B254" s="31">
        <v>5</v>
      </c>
      <c r="C254" s="32">
        <f t="shared" si="27"/>
        <v>159</v>
      </c>
      <c r="D254" s="30" t="s">
        <v>229</v>
      </c>
      <c r="E254" s="50" t="s">
        <v>983</v>
      </c>
      <c r="F254" s="31" t="s">
        <v>488</v>
      </c>
      <c r="G254" s="31"/>
      <c r="H254" s="35" t="s">
        <v>255</v>
      </c>
      <c r="I254" s="36">
        <v>41670</v>
      </c>
      <c r="J254" s="51">
        <v>4236</v>
      </c>
      <c r="K254" s="37">
        <v>424</v>
      </c>
      <c r="L254" s="38">
        <v>424</v>
      </c>
      <c r="M254" s="36">
        <f t="shared" si="28"/>
        <v>41670</v>
      </c>
      <c r="N254" s="39">
        <f t="shared" si="32"/>
        <v>10.01</v>
      </c>
      <c r="O254" s="40"/>
      <c r="P254" s="41"/>
      <c r="Q254" s="42" t="s">
        <v>2344</v>
      </c>
      <c r="R254" s="43" t="str">
        <f t="shared" si="29"/>
        <v>AAFF</v>
      </c>
      <c r="S254" s="43" t="str">
        <f t="shared" si="33"/>
        <v>F</v>
      </c>
      <c r="T254" s="43" t="str">
        <f t="shared" si="34"/>
        <v>02</v>
      </c>
      <c r="U254" s="43" t="b">
        <f t="shared" si="30"/>
        <v>1</v>
      </c>
      <c r="V254" s="43">
        <f t="shared" si="31"/>
        <v>10</v>
      </c>
      <c r="W254" s="35" t="s">
        <v>2347</v>
      </c>
      <c r="X254" s="196" t="s">
        <v>2353</v>
      </c>
    </row>
    <row r="255" spans="1:24" x14ac:dyDescent="0.25">
      <c r="A255" s="30">
        <f t="shared" si="35"/>
        <v>253</v>
      </c>
      <c r="B255" s="31">
        <v>5</v>
      </c>
      <c r="C255" s="32">
        <f t="shared" si="27"/>
        <v>160</v>
      </c>
      <c r="D255" s="30" t="s">
        <v>229</v>
      </c>
      <c r="E255" s="50" t="s">
        <v>865</v>
      </c>
      <c r="F255" s="31" t="s">
        <v>489</v>
      </c>
      <c r="G255" s="31"/>
      <c r="H255" s="35" t="s">
        <v>255</v>
      </c>
      <c r="I255" s="36">
        <v>41670</v>
      </c>
      <c r="J255" s="51">
        <v>15149</v>
      </c>
      <c r="K255" s="37">
        <v>1515</v>
      </c>
      <c r="L255" s="38">
        <v>1515</v>
      </c>
      <c r="M255" s="36">
        <f t="shared" si="28"/>
        <v>41670</v>
      </c>
      <c r="N255" s="39">
        <f t="shared" si="32"/>
        <v>10</v>
      </c>
      <c r="O255" s="40"/>
      <c r="P255" s="41"/>
      <c r="Q255" s="42" t="s">
        <v>2344</v>
      </c>
      <c r="R255" s="43" t="str">
        <f t="shared" si="29"/>
        <v>AGYP</v>
      </c>
      <c r="S255" s="43" t="str">
        <f t="shared" si="33"/>
        <v>P</v>
      </c>
      <c r="T255" s="43" t="str">
        <f t="shared" si="34"/>
        <v>02</v>
      </c>
      <c r="U255" s="43" t="b">
        <f t="shared" si="30"/>
        <v>1</v>
      </c>
      <c r="V255" s="43">
        <f t="shared" si="31"/>
        <v>10</v>
      </c>
      <c r="W255" s="35" t="s">
        <v>2347</v>
      </c>
      <c r="X255" s="196" t="s">
        <v>2353</v>
      </c>
    </row>
    <row r="256" spans="1:24" x14ac:dyDescent="0.25">
      <c r="A256" s="30">
        <f t="shared" si="35"/>
        <v>254</v>
      </c>
      <c r="B256" s="31">
        <v>5</v>
      </c>
      <c r="C256" s="32">
        <f t="shared" si="27"/>
        <v>161</v>
      </c>
      <c r="D256" s="30" t="s">
        <v>229</v>
      </c>
      <c r="E256" s="50" t="s">
        <v>1097</v>
      </c>
      <c r="F256" s="31" t="s">
        <v>490</v>
      </c>
      <c r="G256" s="31"/>
      <c r="H256" s="35" t="s">
        <v>255</v>
      </c>
      <c r="I256" s="36">
        <v>41670</v>
      </c>
      <c r="J256" s="51">
        <v>3789</v>
      </c>
      <c r="K256" s="37">
        <v>379</v>
      </c>
      <c r="L256" s="38">
        <v>379</v>
      </c>
      <c r="M256" s="36">
        <f t="shared" si="28"/>
        <v>41670</v>
      </c>
      <c r="N256" s="39">
        <f t="shared" si="32"/>
        <v>10</v>
      </c>
      <c r="O256" s="40"/>
      <c r="P256" s="41"/>
      <c r="Q256" s="42" t="s">
        <v>2344</v>
      </c>
      <c r="R256" s="43" t="str">
        <f t="shared" si="29"/>
        <v>ABGF</v>
      </c>
      <c r="S256" s="43" t="str">
        <f t="shared" si="33"/>
        <v>F</v>
      </c>
      <c r="T256" s="43" t="str">
        <f t="shared" si="34"/>
        <v>02</v>
      </c>
      <c r="U256" s="43" t="b">
        <f t="shared" si="30"/>
        <v>1</v>
      </c>
      <c r="V256" s="43">
        <f t="shared" si="31"/>
        <v>10</v>
      </c>
      <c r="W256" s="35" t="s">
        <v>2347</v>
      </c>
      <c r="X256" s="196" t="s">
        <v>2353</v>
      </c>
    </row>
    <row r="257" spans="1:24" x14ac:dyDescent="0.25">
      <c r="A257" s="30">
        <f t="shared" si="35"/>
        <v>255</v>
      </c>
      <c r="B257" s="31">
        <v>5</v>
      </c>
      <c r="C257" s="32">
        <f t="shared" si="27"/>
        <v>162</v>
      </c>
      <c r="D257" s="30" t="s">
        <v>229</v>
      </c>
      <c r="E257" s="50" t="s">
        <v>866</v>
      </c>
      <c r="F257" s="31" t="s">
        <v>491</v>
      </c>
      <c r="G257" s="31"/>
      <c r="H257" s="35" t="s">
        <v>255</v>
      </c>
      <c r="I257" s="36">
        <v>41670</v>
      </c>
      <c r="J257" s="51">
        <v>6720</v>
      </c>
      <c r="K257" s="37">
        <v>672</v>
      </c>
      <c r="L257" s="38">
        <v>672</v>
      </c>
      <c r="M257" s="36">
        <f t="shared" si="28"/>
        <v>41670</v>
      </c>
      <c r="N257" s="39">
        <f t="shared" si="32"/>
        <v>10</v>
      </c>
      <c r="O257" s="40"/>
      <c r="P257" s="41"/>
      <c r="Q257" s="42" t="s">
        <v>2344</v>
      </c>
      <c r="R257" s="43" t="str">
        <f t="shared" si="29"/>
        <v>AAGF</v>
      </c>
      <c r="S257" s="43" t="str">
        <f t="shared" si="33"/>
        <v>F</v>
      </c>
      <c r="T257" s="43" t="str">
        <f t="shared" si="34"/>
        <v>02</v>
      </c>
      <c r="U257" s="43" t="b">
        <f t="shared" si="30"/>
        <v>1</v>
      </c>
      <c r="V257" s="43">
        <f t="shared" si="31"/>
        <v>10</v>
      </c>
      <c r="W257" s="35" t="s">
        <v>2347</v>
      </c>
      <c r="X257" s="196" t="s">
        <v>2353</v>
      </c>
    </row>
    <row r="258" spans="1:24" x14ac:dyDescent="0.25">
      <c r="A258" s="30">
        <f t="shared" si="35"/>
        <v>256</v>
      </c>
      <c r="B258" s="31">
        <v>5</v>
      </c>
      <c r="C258" s="32">
        <f t="shared" si="27"/>
        <v>163</v>
      </c>
      <c r="D258" s="30" t="s">
        <v>229</v>
      </c>
      <c r="E258" s="50" t="s">
        <v>867</v>
      </c>
      <c r="F258" s="31" t="s">
        <v>492</v>
      </c>
      <c r="G258" s="31"/>
      <c r="H258" s="35" t="s">
        <v>255</v>
      </c>
      <c r="I258" s="36">
        <v>41670</v>
      </c>
      <c r="J258" s="51">
        <v>8545</v>
      </c>
      <c r="K258" s="37">
        <v>854</v>
      </c>
      <c r="L258" s="38">
        <v>854</v>
      </c>
      <c r="M258" s="36">
        <f t="shared" si="28"/>
        <v>41670</v>
      </c>
      <c r="N258" s="39">
        <f t="shared" si="32"/>
        <v>9.99</v>
      </c>
      <c r="O258" s="40"/>
      <c r="P258" s="41"/>
      <c r="Q258" s="42" t="s">
        <v>2344</v>
      </c>
      <c r="R258" s="43" t="str">
        <f t="shared" si="29"/>
        <v>AFYP</v>
      </c>
      <c r="S258" s="43" t="str">
        <f t="shared" si="33"/>
        <v>P</v>
      </c>
      <c r="T258" s="43" t="str">
        <f t="shared" si="34"/>
        <v>02</v>
      </c>
      <c r="U258" s="43" t="b">
        <f t="shared" si="30"/>
        <v>1</v>
      </c>
      <c r="V258" s="43">
        <f t="shared" si="31"/>
        <v>10</v>
      </c>
      <c r="W258" s="35" t="s">
        <v>2347</v>
      </c>
      <c r="X258" s="196" t="s">
        <v>2353</v>
      </c>
    </row>
    <row r="259" spans="1:24" x14ac:dyDescent="0.25">
      <c r="A259" s="30">
        <f t="shared" si="35"/>
        <v>257</v>
      </c>
      <c r="B259" s="31">
        <v>5</v>
      </c>
      <c r="C259" s="32">
        <f t="shared" ref="C259:C322" si="36">+IF(B259=B258,C258+1,1)</f>
        <v>164</v>
      </c>
      <c r="D259" s="30" t="s">
        <v>229</v>
      </c>
      <c r="E259" s="50" t="s">
        <v>1098</v>
      </c>
      <c r="F259" s="31" t="s">
        <v>493</v>
      </c>
      <c r="G259" s="31"/>
      <c r="H259" s="35" t="s">
        <v>255</v>
      </c>
      <c r="I259" s="36">
        <v>41670</v>
      </c>
      <c r="J259" s="51">
        <v>2881</v>
      </c>
      <c r="K259" s="37">
        <v>288</v>
      </c>
      <c r="L259" s="38">
        <v>288</v>
      </c>
      <c r="M259" s="36">
        <f t="shared" ref="M259:M281" si="37">+I259</f>
        <v>41670</v>
      </c>
      <c r="N259" s="39">
        <f t="shared" si="32"/>
        <v>10</v>
      </c>
      <c r="O259" s="40"/>
      <c r="P259" s="41"/>
      <c r="Q259" s="42" t="s">
        <v>2344</v>
      </c>
      <c r="R259" s="43" t="str">
        <f t="shared" ref="R259:R322" si="38">LEFT(E259,4)</f>
        <v>AAFF</v>
      </c>
      <c r="S259" s="43" t="str">
        <f t="shared" si="33"/>
        <v>F</v>
      </c>
      <c r="T259" s="43" t="str">
        <f t="shared" si="34"/>
        <v>02</v>
      </c>
      <c r="U259" s="43" t="b">
        <f t="shared" ref="U259:U322" si="39">D259=T259</f>
        <v>1</v>
      </c>
      <c r="V259" s="43">
        <f t="shared" ref="V259:V322" si="40">LEN(E259)</f>
        <v>10</v>
      </c>
      <c r="W259" s="35" t="s">
        <v>2347</v>
      </c>
      <c r="X259" s="196" t="s">
        <v>2353</v>
      </c>
    </row>
    <row r="260" spans="1:24" x14ac:dyDescent="0.25">
      <c r="A260" s="30">
        <f t="shared" si="35"/>
        <v>258</v>
      </c>
      <c r="B260" s="31">
        <v>5</v>
      </c>
      <c r="C260" s="32">
        <f t="shared" si="36"/>
        <v>165</v>
      </c>
      <c r="D260" s="30" t="s">
        <v>229</v>
      </c>
      <c r="E260" s="50" t="s">
        <v>494</v>
      </c>
      <c r="F260" s="31" t="s">
        <v>495</v>
      </c>
      <c r="G260" s="31"/>
      <c r="H260" s="35" t="s">
        <v>255</v>
      </c>
      <c r="I260" s="36">
        <v>41670</v>
      </c>
      <c r="J260" s="51">
        <v>12934</v>
      </c>
      <c r="K260" s="37">
        <v>1293</v>
      </c>
      <c r="L260" s="38">
        <v>1293</v>
      </c>
      <c r="M260" s="36">
        <f t="shared" si="37"/>
        <v>41670</v>
      </c>
      <c r="N260" s="39">
        <f t="shared" ref="N260:N323" si="41">+ROUND(L260/J260*100,2)</f>
        <v>10</v>
      </c>
      <c r="O260" s="40"/>
      <c r="P260" s="41"/>
      <c r="Q260" s="42" t="s">
        <v>2344</v>
      </c>
      <c r="R260" s="43" t="str">
        <f t="shared" si="38"/>
        <v>AAHF</v>
      </c>
      <c r="S260" s="43" t="str">
        <f t="shared" ref="S260:S323" si="42">RIGHT(R260,1)</f>
        <v>F</v>
      </c>
      <c r="T260" s="43" t="str">
        <f t="shared" ref="T260:T323" si="43">IF(S260="C","01","02")</f>
        <v>02</v>
      </c>
      <c r="U260" s="43" t="b">
        <f t="shared" si="39"/>
        <v>1</v>
      </c>
      <c r="V260" s="43">
        <f t="shared" si="40"/>
        <v>10</v>
      </c>
      <c r="W260" s="35" t="s">
        <v>2347</v>
      </c>
      <c r="X260" s="196" t="s">
        <v>2353</v>
      </c>
    </row>
    <row r="261" spans="1:24" x14ac:dyDescent="0.25">
      <c r="A261" s="30">
        <f t="shared" ref="A261:A324" si="44">A260+1</f>
        <v>259</v>
      </c>
      <c r="B261" s="31">
        <v>5</v>
      </c>
      <c r="C261" s="32">
        <f t="shared" si="36"/>
        <v>166</v>
      </c>
      <c r="D261" s="30" t="s">
        <v>229</v>
      </c>
      <c r="E261" s="50" t="s">
        <v>868</v>
      </c>
      <c r="F261" s="31" t="s">
        <v>496</v>
      </c>
      <c r="G261" s="31"/>
      <c r="H261" s="35" t="s">
        <v>255</v>
      </c>
      <c r="I261" s="36">
        <v>41670</v>
      </c>
      <c r="J261" s="51">
        <v>7526</v>
      </c>
      <c r="K261" s="37">
        <v>753</v>
      </c>
      <c r="L261" s="38">
        <v>753</v>
      </c>
      <c r="M261" s="36">
        <f t="shared" si="37"/>
        <v>41670</v>
      </c>
      <c r="N261" s="39">
        <f t="shared" si="41"/>
        <v>10.01</v>
      </c>
      <c r="O261" s="40"/>
      <c r="P261" s="41"/>
      <c r="Q261" s="42" t="s">
        <v>2344</v>
      </c>
      <c r="R261" s="43" t="str">
        <f t="shared" si="38"/>
        <v>AFOP</v>
      </c>
      <c r="S261" s="43" t="str">
        <f t="shared" si="42"/>
        <v>P</v>
      </c>
      <c r="T261" s="43" t="str">
        <f t="shared" si="43"/>
        <v>02</v>
      </c>
      <c r="U261" s="43" t="b">
        <f t="shared" si="39"/>
        <v>1</v>
      </c>
      <c r="V261" s="43">
        <f t="shared" si="40"/>
        <v>10</v>
      </c>
      <c r="W261" s="35" t="s">
        <v>2347</v>
      </c>
      <c r="X261" s="196" t="s">
        <v>2353</v>
      </c>
    </row>
    <row r="262" spans="1:24" x14ac:dyDescent="0.25">
      <c r="A262" s="30">
        <f t="shared" si="44"/>
        <v>260</v>
      </c>
      <c r="B262" s="31">
        <v>5</v>
      </c>
      <c r="C262" s="32">
        <f t="shared" si="36"/>
        <v>167</v>
      </c>
      <c r="D262" s="30" t="s">
        <v>229</v>
      </c>
      <c r="E262" s="50" t="s">
        <v>869</v>
      </c>
      <c r="F262" s="31" t="s">
        <v>497</v>
      </c>
      <c r="G262" s="31"/>
      <c r="H262" s="35" t="s">
        <v>255</v>
      </c>
      <c r="I262" s="36">
        <v>41670</v>
      </c>
      <c r="J262" s="51">
        <v>3441</v>
      </c>
      <c r="K262" s="37">
        <v>344</v>
      </c>
      <c r="L262" s="38">
        <v>344</v>
      </c>
      <c r="M262" s="36">
        <f t="shared" si="37"/>
        <v>41670</v>
      </c>
      <c r="N262" s="39">
        <f t="shared" si="41"/>
        <v>10</v>
      </c>
      <c r="O262" s="40"/>
      <c r="P262" s="41"/>
      <c r="Q262" s="42" t="s">
        <v>2344</v>
      </c>
      <c r="R262" s="43" t="str">
        <f t="shared" si="38"/>
        <v>AXMP</v>
      </c>
      <c r="S262" s="43" t="str">
        <f t="shared" si="42"/>
        <v>P</v>
      </c>
      <c r="T262" s="43" t="str">
        <f t="shared" si="43"/>
        <v>02</v>
      </c>
      <c r="U262" s="43" t="b">
        <f t="shared" si="39"/>
        <v>1</v>
      </c>
      <c r="V262" s="43">
        <f t="shared" si="40"/>
        <v>10</v>
      </c>
      <c r="W262" s="35" t="s">
        <v>2347</v>
      </c>
      <c r="X262" s="196" t="s">
        <v>2353</v>
      </c>
    </row>
    <row r="263" spans="1:24" x14ac:dyDescent="0.25">
      <c r="A263" s="30">
        <f t="shared" si="44"/>
        <v>261</v>
      </c>
      <c r="B263" s="31">
        <v>5</v>
      </c>
      <c r="C263" s="32">
        <f t="shared" si="36"/>
        <v>168</v>
      </c>
      <c r="D263" s="30" t="s">
        <v>229</v>
      </c>
      <c r="E263" s="50" t="s">
        <v>498</v>
      </c>
      <c r="F263" s="66" t="s">
        <v>499</v>
      </c>
      <c r="G263" s="66"/>
      <c r="H263" s="35" t="s">
        <v>255</v>
      </c>
      <c r="I263" s="36">
        <v>41670</v>
      </c>
      <c r="J263" s="51">
        <v>5124</v>
      </c>
      <c r="K263" s="37">
        <v>512</v>
      </c>
      <c r="L263" s="38">
        <v>512</v>
      </c>
      <c r="M263" s="36">
        <f t="shared" si="37"/>
        <v>41670</v>
      </c>
      <c r="N263" s="39">
        <f t="shared" si="41"/>
        <v>9.99</v>
      </c>
      <c r="O263" s="40"/>
      <c r="P263" s="41"/>
      <c r="Q263" s="42" t="s">
        <v>2344</v>
      </c>
      <c r="R263" s="43" t="str">
        <f t="shared" si="38"/>
        <v>AAFF</v>
      </c>
      <c r="S263" s="43" t="str">
        <f t="shared" si="42"/>
        <v>F</v>
      </c>
      <c r="T263" s="43" t="str">
        <f t="shared" si="43"/>
        <v>02</v>
      </c>
      <c r="U263" s="43" t="b">
        <f t="shared" si="39"/>
        <v>1</v>
      </c>
      <c r="V263" s="43">
        <f t="shared" si="40"/>
        <v>10</v>
      </c>
      <c r="W263" s="35" t="s">
        <v>2347</v>
      </c>
      <c r="X263" s="196" t="s">
        <v>2353</v>
      </c>
    </row>
    <row r="264" spans="1:24" x14ac:dyDescent="0.25">
      <c r="A264" s="30">
        <f t="shared" si="44"/>
        <v>262</v>
      </c>
      <c r="B264" s="31">
        <v>5</v>
      </c>
      <c r="C264" s="32">
        <f t="shared" si="36"/>
        <v>169</v>
      </c>
      <c r="D264" s="30" t="s">
        <v>229</v>
      </c>
      <c r="E264" s="50" t="s">
        <v>870</v>
      </c>
      <c r="F264" s="31" t="s">
        <v>500</v>
      </c>
      <c r="G264" s="31"/>
      <c r="H264" s="35" t="s">
        <v>255</v>
      </c>
      <c r="I264" s="36">
        <v>41670</v>
      </c>
      <c r="J264" s="51">
        <v>19116</v>
      </c>
      <c r="K264" s="37">
        <v>1912</v>
      </c>
      <c r="L264" s="38">
        <v>1912</v>
      </c>
      <c r="M264" s="36">
        <f t="shared" si="37"/>
        <v>41670</v>
      </c>
      <c r="N264" s="39">
        <f t="shared" si="41"/>
        <v>10</v>
      </c>
      <c r="O264" s="40"/>
      <c r="P264" s="41"/>
      <c r="Q264" s="42" t="s">
        <v>2344</v>
      </c>
      <c r="R264" s="43" t="str">
        <f t="shared" si="38"/>
        <v>AAJH</v>
      </c>
      <c r="S264" s="43" t="str">
        <f t="shared" si="42"/>
        <v>H</v>
      </c>
      <c r="T264" s="43" t="str">
        <f t="shared" si="43"/>
        <v>02</v>
      </c>
      <c r="U264" s="43" t="b">
        <f t="shared" si="39"/>
        <v>1</v>
      </c>
      <c r="V264" s="43">
        <f t="shared" si="40"/>
        <v>10</v>
      </c>
      <c r="W264" s="35" t="s">
        <v>2347</v>
      </c>
      <c r="X264" s="196" t="s">
        <v>2353</v>
      </c>
    </row>
    <row r="265" spans="1:24" x14ac:dyDescent="0.25">
      <c r="A265" s="30">
        <f t="shared" si="44"/>
        <v>263</v>
      </c>
      <c r="B265" s="31">
        <v>5</v>
      </c>
      <c r="C265" s="32">
        <f t="shared" si="36"/>
        <v>170</v>
      </c>
      <c r="D265" s="30" t="s">
        <v>229</v>
      </c>
      <c r="E265" s="50" t="s">
        <v>1099</v>
      </c>
      <c r="F265" s="31" t="s">
        <v>501</v>
      </c>
      <c r="G265" s="31"/>
      <c r="H265" s="35" t="s">
        <v>255</v>
      </c>
      <c r="I265" s="36">
        <v>41670</v>
      </c>
      <c r="J265" s="51">
        <v>18712</v>
      </c>
      <c r="K265" s="37">
        <v>1871</v>
      </c>
      <c r="L265" s="38">
        <v>1871</v>
      </c>
      <c r="M265" s="36">
        <f t="shared" si="37"/>
        <v>41670</v>
      </c>
      <c r="N265" s="39">
        <f t="shared" si="41"/>
        <v>10</v>
      </c>
      <c r="O265" s="40"/>
      <c r="P265" s="41"/>
      <c r="Q265" s="42" t="s">
        <v>2344</v>
      </c>
      <c r="R265" s="43" t="str">
        <f t="shared" si="38"/>
        <v>AAJF</v>
      </c>
      <c r="S265" s="43" t="str">
        <f t="shared" si="42"/>
        <v>F</v>
      </c>
      <c r="T265" s="43" t="str">
        <f t="shared" si="43"/>
        <v>02</v>
      </c>
      <c r="U265" s="43" t="b">
        <f t="shared" si="39"/>
        <v>1</v>
      </c>
      <c r="V265" s="43">
        <f t="shared" si="40"/>
        <v>10</v>
      </c>
      <c r="W265" s="35" t="s">
        <v>2347</v>
      </c>
      <c r="X265" s="196" t="s">
        <v>2353</v>
      </c>
    </row>
    <row r="266" spans="1:24" x14ac:dyDescent="0.25">
      <c r="A266" s="30">
        <f t="shared" si="44"/>
        <v>264</v>
      </c>
      <c r="B266" s="31">
        <v>5</v>
      </c>
      <c r="C266" s="32">
        <f t="shared" si="36"/>
        <v>171</v>
      </c>
      <c r="D266" s="30" t="s">
        <v>229</v>
      </c>
      <c r="E266" s="50" t="s">
        <v>1100</v>
      </c>
      <c r="F266" s="31" t="s">
        <v>502</v>
      </c>
      <c r="G266" s="31"/>
      <c r="H266" s="35" t="s">
        <v>255</v>
      </c>
      <c r="I266" s="36">
        <v>41670</v>
      </c>
      <c r="J266" s="51">
        <v>38779</v>
      </c>
      <c r="K266" s="37">
        <v>3878</v>
      </c>
      <c r="L266" s="38">
        <v>3878</v>
      </c>
      <c r="M266" s="36">
        <f t="shared" si="37"/>
        <v>41670</v>
      </c>
      <c r="N266" s="39">
        <f t="shared" si="41"/>
        <v>10</v>
      </c>
      <c r="O266" s="40"/>
      <c r="P266" s="41"/>
      <c r="Q266" s="42" t="s">
        <v>2344</v>
      </c>
      <c r="R266" s="43" t="str">
        <f t="shared" si="38"/>
        <v>AAJF</v>
      </c>
      <c r="S266" s="43" t="str">
        <f t="shared" si="42"/>
        <v>F</v>
      </c>
      <c r="T266" s="43" t="str">
        <f t="shared" si="43"/>
        <v>02</v>
      </c>
      <c r="U266" s="43" t="b">
        <f t="shared" si="39"/>
        <v>1</v>
      </c>
      <c r="V266" s="43">
        <f t="shared" si="40"/>
        <v>10</v>
      </c>
      <c r="W266" s="35" t="s">
        <v>2347</v>
      </c>
      <c r="X266" s="196" t="s">
        <v>2353</v>
      </c>
    </row>
    <row r="267" spans="1:24" x14ac:dyDescent="0.25">
      <c r="A267" s="30">
        <f t="shared" si="44"/>
        <v>265</v>
      </c>
      <c r="B267" s="31">
        <v>5</v>
      </c>
      <c r="C267" s="32">
        <f t="shared" si="36"/>
        <v>172</v>
      </c>
      <c r="D267" s="30" t="s">
        <v>229</v>
      </c>
      <c r="E267" s="50" t="s">
        <v>1101</v>
      </c>
      <c r="F267" s="31" t="s">
        <v>503</v>
      </c>
      <c r="G267" s="31"/>
      <c r="H267" s="35" t="s">
        <v>255</v>
      </c>
      <c r="I267" s="36">
        <v>41670</v>
      </c>
      <c r="J267" s="51">
        <v>8127</v>
      </c>
      <c r="K267" s="37">
        <v>813</v>
      </c>
      <c r="L267" s="38">
        <v>813</v>
      </c>
      <c r="M267" s="36">
        <f t="shared" si="37"/>
        <v>41670</v>
      </c>
      <c r="N267" s="39">
        <f t="shared" si="41"/>
        <v>10</v>
      </c>
      <c r="O267" s="40"/>
      <c r="P267" s="41"/>
      <c r="Q267" s="42" t="s">
        <v>2344</v>
      </c>
      <c r="R267" s="43" t="str">
        <f t="shared" si="38"/>
        <v>ABJF</v>
      </c>
      <c r="S267" s="43" t="str">
        <f t="shared" si="42"/>
        <v>F</v>
      </c>
      <c r="T267" s="43" t="str">
        <f t="shared" si="43"/>
        <v>02</v>
      </c>
      <c r="U267" s="43" t="b">
        <f t="shared" si="39"/>
        <v>1</v>
      </c>
      <c r="V267" s="43">
        <f t="shared" si="40"/>
        <v>10</v>
      </c>
      <c r="W267" s="35" t="s">
        <v>2347</v>
      </c>
      <c r="X267" s="196" t="s">
        <v>2353</v>
      </c>
    </row>
    <row r="268" spans="1:24" x14ac:dyDescent="0.25">
      <c r="A268" s="30">
        <f t="shared" si="44"/>
        <v>266</v>
      </c>
      <c r="B268" s="31">
        <v>5</v>
      </c>
      <c r="C268" s="32">
        <f t="shared" si="36"/>
        <v>173</v>
      </c>
      <c r="D268" s="30" t="s">
        <v>229</v>
      </c>
      <c r="E268" s="50" t="s">
        <v>1102</v>
      </c>
      <c r="F268" s="31" t="s">
        <v>504</v>
      </c>
      <c r="G268" s="31"/>
      <c r="H268" s="35" t="s">
        <v>255</v>
      </c>
      <c r="I268" s="36">
        <v>41670</v>
      </c>
      <c r="J268" s="51">
        <v>3073</v>
      </c>
      <c r="K268" s="37">
        <v>307</v>
      </c>
      <c r="L268" s="38">
        <v>307</v>
      </c>
      <c r="M268" s="36">
        <f t="shared" si="37"/>
        <v>41670</v>
      </c>
      <c r="N268" s="39">
        <f t="shared" si="41"/>
        <v>9.99</v>
      </c>
      <c r="O268" s="40"/>
      <c r="P268" s="41"/>
      <c r="Q268" s="42" t="s">
        <v>2344</v>
      </c>
      <c r="R268" s="43" t="str">
        <f t="shared" si="38"/>
        <v>AAHF</v>
      </c>
      <c r="S268" s="43" t="str">
        <f t="shared" si="42"/>
        <v>F</v>
      </c>
      <c r="T268" s="43" t="str">
        <f t="shared" si="43"/>
        <v>02</v>
      </c>
      <c r="U268" s="43" t="b">
        <f t="shared" si="39"/>
        <v>1</v>
      </c>
      <c r="V268" s="43">
        <f t="shared" si="40"/>
        <v>10</v>
      </c>
      <c r="W268" s="35" t="s">
        <v>2347</v>
      </c>
      <c r="X268" s="196" t="s">
        <v>2353</v>
      </c>
    </row>
    <row r="269" spans="1:24" x14ac:dyDescent="0.25">
      <c r="A269" s="30">
        <f t="shared" si="44"/>
        <v>267</v>
      </c>
      <c r="B269" s="31">
        <v>5</v>
      </c>
      <c r="C269" s="32">
        <f t="shared" si="36"/>
        <v>174</v>
      </c>
      <c r="D269" s="30" t="s">
        <v>229</v>
      </c>
      <c r="E269" s="50" t="s">
        <v>1103</v>
      </c>
      <c r="F269" s="31" t="s">
        <v>505</v>
      </c>
      <c r="G269" s="31"/>
      <c r="H269" s="35" t="s">
        <v>255</v>
      </c>
      <c r="I269" s="36">
        <v>41670</v>
      </c>
      <c r="J269" s="51">
        <v>11803</v>
      </c>
      <c r="K269" s="37">
        <v>1180</v>
      </c>
      <c r="L269" s="38">
        <v>1180</v>
      </c>
      <c r="M269" s="36">
        <f t="shared" si="37"/>
        <v>41670</v>
      </c>
      <c r="N269" s="39">
        <f t="shared" si="41"/>
        <v>10</v>
      </c>
      <c r="O269" s="40"/>
      <c r="P269" s="41"/>
      <c r="Q269" s="42" t="s">
        <v>2344</v>
      </c>
      <c r="R269" s="43" t="str">
        <f t="shared" si="38"/>
        <v>AAEF</v>
      </c>
      <c r="S269" s="43" t="str">
        <f t="shared" si="42"/>
        <v>F</v>
      </c>
      <c r="T269" s="43" t="str">
        <f t="shared" si="43"/>
        <v>02</v>
      </c>
      <c r="U269" s="43" t="b">
        <f t="shared" si="39"/>
        <v>1</v>
      </c>
      <c r="V269" s="43">
        <f t="shared" si="40"/>
        <v>10</v>
      </c>
      <c r="W269" s="35" t="s">
        <v>2347</v>
      </c>
      <c r="X269" s="196" t="s">
        <v>2353</v>
      </c>
    </row>
    <row r="270" spans="1:24" x14ac:dyDescent="0.25">
      <c r="A270" s="30">
        <f t="shared" si="44"/>
        <v>268</v>
      </c>
      <c r="B270" s="31">
        <v>5</v>
      </c>
      <c r="C270" s="32">
        <f t="shared" si="36"/>
        <v>175</v>
      </c>
      <c r="D270" s="30" t="s">
        <v>229</v>
      </c>
      <c r="E270" s="50" t="s">
        <v>506</v>
      </c>
      <c r="F270" s="31" t="s">
        <v>507</v>
      </c>
      <c r="G270" s="31"/>
      <c r="H270" s="35" t="s">
        <v>255</v>
      </c>
      <c r="I270" s="36">
        <v>41670</v>
      </c>
      <c r="J270" s="51">
        <v>28932</v>
      </c>
      <c r="K270" s="37">
        <v>2893</v>
      </c>
      <c r="L270" s="38">
        <v>2893</v>
      </c>
      <c r="M270" s="36">
        <f t="shared" si="37"/>
        <v>41670</v>
      </c>
      <c r="N270" s="39">
        <f t="shared" si="41"/>
        <v>10</v>
      </c>
      <c r="O270" s="40"/>
      <c r="P270" s="41"/>
      <c r="Q270" s="42" t="s">
        <v>2344</v>
      </c>
      <c r="R270" s="43" t="str">
        <f t="shared" si="38"/>
        <v>ABGP</v>
      </c>
      <c r="S270" s="43" t="str">
        <f t="shared" si="42"/>
        <v>P</v>
      </c>
      <c r="T270" s="43" t="str">
        <f t="shared" si="43"/>
        <v>02</v>
      </c>
      <c r="U270" s="43" t="b">
        <f t="shared" si="39"/>
        <v>1</v>
      </c>
      <c r="V270" s="43">
        <f t="shared" si="40"/>
        <v>10</v>
      </c>
      <c r="W270" s="35" t="s">
        <v>2347</v>
      </c>
      <c r="X270" s="196" t="s">
        <v>2353</v>
      </c>
    </row>
    <row r="271" spans="1:24" x14ac:dyDescent="0.25">
      <c r="A271" s="30">
        <f t="shared" si="44"/>
        <v>269</v>
      </c>
      <c r="B271" s="31">
        <v>5</v>
      </c>
      <c r="C271" s="32">
        <f t="shared" si="36"/>
        <v>176</v>
      </c>
      <c r="D271" s="30" t="s">
        <v>229</v>
      </c>
      <c r="E271" s="50" t="s">
        <v>984</v>
      </c>
      <c r="F271" s="31" t="s">
        <v>508</v>
      </c>
      <c r="G271" s="31"/>
      <c r="H271" s="35" t="s">
        <v>255</v>
      </c>
      <c r="I271" s="36">
        <v>41670</v>
      </c>
      <c r="J271" s="51">
        <v>26406</v>
      </c>
      <c r="K271" s="37">
        <v>2641</v>
      </c>
      <c r="L271" s="38">
        <v>2641</v>
      </c>
      <c r="M271" s="36">
        <f t="shared" si="37"/>
        <v>41670</v>
      </c>
      <c r="N271" s="39">
        <f t="shared" si="41"/>
        <v>10</v>
      </c>
      <c r="O271" s="40"/>
      <c r="P271" s="41"/>
      <c r="Q271" s="42" t="s">
        <v>2344</v>
      </c>
      <c r="R271" s="43" t="str">
        <f t="shared" si="38"/>
        <v>AAMP</v>
      </c>
      <c r="S271" s="43" t="str">
        <f t="shared" si="42"/>
        <v>P</v>
      </c>
      <c r="T271" s="43" t="str">
        <f t="shared" si="43"/>
        <v>02</v>
      </c>
      <c r="U271" s="43" t="b">
        <f t="shared" si="39"/>
        <v>1</v>
      </c>
      <c r="V271" s="43">
        <f t="shared" si="40"/>
        <v>10</v>
      </c>
      <c r="W271" s="35" t="s">
        <v>2347</v>
      </c>
      <c r="X271" s="196" t="s">
        <v>2353</v>
      </c>
    </row>
    <row r="272" spans="1:24" x14ac:dyDescent="0.25">
      <c r="A272" s="30">
        <f t="shared" si="44"/>
        <v>270</v>
      </c>
      <c r="B272" s="31">
        <v>5</v>
      </c>
      <c r="C272" s="32">
        <f t="shared" si="36"/>
        <v>177</v>
      </c>
      <c r="D272" s="30" t="s">
        <v>229</v>
      </c>
      <c r="E272" s="50" t="s">
        <v>863</v>
      </c>
      <c r="F272" s="31" t="s">
        <v>509</v>
      </c>
      <c r="G272" s="31"/>
      <c r="H272" s="35" t="s">
        <v>255</v>
      </c>
      <c r="I272" s="36">
        <v>41670</v>
      </c>
      <c r="J272" s="51">
        <v>12405</v>
      </c>
      <c r="K272" s="37">
        <v>1240</v>
      </c>
      <c r="L272" s="38">
        <v>1240</v>
      </c>
      <c r="M272" s="36">
        <f t="shared" si="37"/>
        <v>41670</v>
      </c>
      <c r="N272" s="39">
        <f t="shared" si="41"/>
        <v>10</v>
      </c>
      <c r="O272" s="40"/>
      <c r="P272" s="41"/>
      <c r="Q272" s="42" t="s">
        <v>2344</v>
      </c>
      <c r="R272" s="43" t="str">
        <f t="shared" si="38"/>
        <v>AACP</v>
      </c>
      <c r="S272" s="43" t="str">
        <f t="shared" si="42"/>
        <v>P</v>
      </c>
      <c r="T272" s="43" t="str">
        <f t="shared" si="43"/>
        <v>02</v>
      </c>
      <c r="U272" s="43" t="b">
        <f t="shared" si="39"/>
        <v>1</v>
      </c>
      <c r="V272" s="43">
        <f t="shared" si="40"/>
        <v>10</v>
      </c>
      <c r="W272" s="35" t="s">
        <v>2347</v>
      </c>
      <c r="X272" s="196" t="s">
        <v>2353</v>
      </c>
    </row>
    <row r="273" spans="1:24" x14ac:dyDescent="0.25">
      <c r="A273" s="30">
        <f t="shared" si="44"/>
        <v>271</v>
      </c>
      <c r="B273" s="31">
        <v>5</v>
      </c>
      <c r="C273" s="32">
        <f t="shared" si="36"/>
        <v>178</v>
      </c>
      <c r="D273" s="30" t="s">
        <v>229</v>
      </c>
      <c r="E273" s="50" t="s">
        <v>985</v>
      </c>
      <c r="F273" s="31" t="s">
        <v>510</v>
      </c>
      <c r="G273" s="31"/>
      <c r="H273" s="35" t="s">
        <v>255</v>
      </c>
      <c r="I273" s="36">
        <v>41670</v>
      </c>
      <c r="J273" s="51">
        <v>4254</v>
      </c>
      <c r="K273" s="37">
        <v>425</v>
      </c>
      <c r="L273" s="38">
        <v>425</v>
      </c>
      <c r="M273" s="36">
        <f t="shared" si="37"/>
        <v>41670</v>
      </c>
      <c r="N273" s="39">
        <f t="shared" si="41"/>
        <v>9.99</v>
      </c>
      <c r="O273" s="40"/>
      <c r="P273" s="41"/>
      <c r="Q273" s="42" t="s">
        <v>2344</v>
      </c>
      <c r="R273" s="43" t="str">
        <f t="shared" si="38"/>
        <v>AHCP</v>
      </c>
      <c r="S273" s="43" t="str">
        <f t="shared" si="42"/>
        <v>P</v>
      </c>
      <c r="T273" s="43" t="str">
        <f t="shared" si="43"/>
        <v>02</v>
      </c>
      <c r="U273" s="43" t="b">
        <f t="shared" si="39"/>
        <v>1</v>
      </c>
      <c r="V273" s="43">
        <f t="shared" si="40"/>
        <v>10</v>
      </c>
      <c r="W273" s="35" t="s">
        <v>2347</v>
      </c>
      <c r="X273" s="196" t="s">
        <v>2353</v>
      </c>
    </row>
    <row r="274" spans="1:24" x14ac:dyDescent="0.25">
      <c r="A274" s="30">
        <f t="shared" si="44"/>
        <v>272</v>
      </c>
      <c r="B274" s="31">
        <v>5</v>
      </c>
      <c r="C274" s="32">
        <f t="shared" si="36"/>
        <v>179</v>
      </c>
      <c r="D274" s="30" t="s">
        <v>229</v>
      </c>
      <c r="E274" s="50" t="s">
        <v>986</v>
      </c>
      <c r="F274" s="31" t="s">
        <v>511</v>
      </c>
      <c r="G274" s="31"/>
      <c r="H274" s="35" t="s">
        <v>255</v>
      </c>
      <c r="I274" s="36">
        <v>41670</v>
      </c>
      <c r="J274" s="51">
        <v>12871</v>
      </c>
      <c r="K274" s="37">
        <v>1287</v>
      </c>
      <c r="L274" s="38">
        <v>1287</v>
      </c>
      <c r="M274" s="36">
        <f t="shared" si="37"/>
        <v>41670</v>
      </c>
      <c r="N274" s="39">
        <f t="shared" si="41"/>
        <v>10</v>
      </c>
      <c r="O274" s="40"/>
      <c r="P274" s="41"/>
      <c r="Q274" s="42" t="s">
        <v>2344</v>
      </c>
      <c r="R274" s="43" t="str">
        <f t="shared" si="38"/>
        <v>AAPF</v>
      </c>
      <c r="S274" s="43" t="str">
        <f t="shared" si="42"/>
        <v>F</v>
      </c>
      <c r="T274" s="43" t="str">
        <f t="shared" si="43"/>
        <v>02</v>
      </c>
      <c r="U274" s="43" t="b">
        <f t="shared" si="39"/>
        <v>1</v>
      </c>
      <c r="V274" s="43">
        <f t="shared" si="40"/>
        <v>10</v>
      </c>
      <c r="W274" s="35" t="s">
        <v>2347</v>
      </c>
      <c r="X274" s="196" t="s">
        <v>2353</v>
      </c>
    </row>
    <row r="275" spans="1:24" x14ac:dyDescent="0.25">
      <c r="A275" s="30">
        <f t="shared" si="44"/>
        <v>273</v>
      </c>
      <c r="B275" s="31">
        <v>5</v>
      </c>
      <c r="C275" s="32">
        <f t="shared" si="36"/>
        <v>180</v>
      </c>
      <c r="D275" s="30" t="s">
        <v>229</v>
      </c>
      <c r="E275" s="50" t="s">
        <v>871</v>
      </c>
      <c r="F275" s="31" t="s">
        <v>512</v>
      </c>
      <c r="G275" s="31"/>
      <c r="H275" s="35" t="s">
        <v>255</v>
      </c>
      <c r="I275" s="36">
        <v>41670</v>
      </c>
      <c r="J275" s="51">
        <v>11334</v>
      </c>
      <c r="K275" s="37">
        <v>1133</v>
      </c>
      <c r="L275" s="38">
        <v>1133</v>
      </c>
      <c r="M275" s="36">
        <f t="shared" si="37"/>
        <v>41670</v>
      </c>
      <c r="N275" s="39">
        <f t="shared" si="41"/>
        <v>10</v>
      </c>
      <c r="O275" s="40"/>
      <c r="P275" s="41"/>
      <c r="Q275" s="42" t="s">
        <v>2344</v>
      </c>
      <c r="R275" s="43" t="str">
        <f t="shared" si="38"/>
        <v>AAHF</v>
      </c>
      <c r="S275" s="43" t="str">
        <f t="shared" si="42"/>
        <v>F</v>
      </c>
      <c r="T275" s="43" t="str">
        <f t="shared" si="43"/>
        <v>02</v>
      </c>
      <c r="U275" s="43" t="b">
        <f t="shared" si="39"/>
        <v>1</v>
      </c>
      <c r="V275" s="43">
        <f t="shared" si="40"/>
        <v>10</v>
      </c>
      <c r="W275" s="35" t="s">
        <v>2347</v>
      </c>
      <c r="X275" s="196" t="s">
        <v>2353</v>
      </c>
    </row>
    <row r="276" spans="1:24" x14ac:dyDescent="0.25">
      <c r="A276" s="30">
        <f t="shared" si="44"/>
        <v>274</v>
      </c>
      <c r="B276" s="31">
        <v>5</v>
      </c>
      <c r="C276" s="32">
        <f t="shared" si="36"/>
        <v>181</v>
      </c>
      <c r="D276" s="30" t="s">
        <v>229</v>
      </c>
      <c r="E276" s="50" t="s">
        <v>987</v>
      </c>
      <c r="F276" s="31" t="s">
        <v>513</v>
      </c>
      <c r="G276" s="31"/>
      <c r="H276" s="35" t="s">
        <v>255</v>
      </c>
      <c r="I276" s="36">
        <v>41670</v>
      </c>
      <c r="J276" s="51">
        <v>1416</v>
      </c>
      <c r="K276" s="37">
        <v>142</v>
      </c>
      <c r="L276" s="38">
        <v>142</v>
      </c>
      <c r="M276" s="36">
        <f t="shared" si="37"/>
        <v>41670</v>
      </c>
      <c r="N276" s="39">
        <f t="shared" si="41"/>
        <v>10.029999999999999</v>
      </c>
      <c r="O276" s="40"/>
      <c r="P276" s="41"/>
      <c r="Q276" s="42" t="s">
        <v>2344</v>
      </c>
      <c r="R276" s="43" t="str">
        <f t="shared" si="38"/>
        <v>AAKF</v>
      </c>
      <c r="S276" s="43" t="str">
        <f t="shared" si="42"/>
        <v>F</v>
      </c>
      <c r="T276" s="43" t="str">
        <f t="shared" si="43"/>
        <v>02</v>
      </c>
      <c r="U276" s="43" t="b">
        <f t="shared" si="39"/>
        <v>1</v>
      </c>
      <c r="V276" s="43">
        <f t="shared" si="40"/>
        <v>10</v>
      </c>
      <c r="W276" s="35" t="s">
        <v>2347</v>
      </c>
      <c r="X276" s="196" t="s">
        <v>2353</v>
      </c>
    </row>
    <row r="277" spans="1:24" x14ac:dyDescent="0.25">
      <c r="A277" s="30">
        <f t="shared" si="44"/>
        <v>275</v>
      </c>
      <c r="B277" s="31">
        <v>5</v>
      </c>
      <c r="C277" s="32">
        <f t="shared" si="36"/>
        <v>182</v>
      </c>
      <c r="D277" s="30" t="s">
        <v>229</v>
      </c>
      <c r="E277" s="50" t="s">
        <v>872</v>
      </c>
      <c r="F277" s="31" t="s">
        <v>514</v>
      </c>
      <c r="G277" s="31"/>
      <c r="H277" s="35" t="s">
        <v>255</v>
      </c>
      <c r="I277" s="36">
        <v>41670</v>
      </c>
      <c r="J277" s="51">
        <v>1633</v>
      </c>
      <c r="K277" s="37">
        <v>163</v>
      </c>
      <c r="L277" s="38">
        <v>163</v>
      </c>
      <c r="M277" s="36">
        <f t="shared" si="37"/>
        <v>41670</v>
      </c>
      <c r="N277" s="39">
        <f t="shared" si="41"/>
        <v>9.98</v>
      </c>
      <c r="O277" s="40"/>
      <c r="P277" s="41"/>
      <c r="Q277" s="42" t="s">
        <v>2344</v>
      </c>
      <c r="R277" s="43" t="str">
        <f t="shared" si="38"/>
        <v>AAAA</v>
      </c>
      <c r="S277" s="43" t="str">
        <f t="shared" si="42"/>
        <v>A</v>
      </c>
      <c r="T277" s="43" t="str">
        <f t="shared" si="43"/>
        <v>02</v>
      </c>
      <c r="U277" s="43" t="b">
        <f t="shared" si="39"/>
        <v>1</v>
      </c>
      <c r="V277" s="43">
        <f t="shared" si="40"/>
        <v>10</v>
      </c>
      <c r="W277" s="35" t="s">
        <v>2347</v>
      </c>
      <c r="X277" s="196" t="s">
        <v>2353</v>
      </c>
    </row>
    <row r="278" spans="1:24" x14ac:dyDescent="0.25">
      <c r="A278" s="30">
        <f t="shared" si="44"/>
        <v>276</v>
      </c>
      <c r="B278" s="31">
        <v>5</v>
      </c>
      <c r="C278" s="32">
        <f t="shared" si="36"/>
        <v>183</v>
      </c>
      <c r="D278" s="30" t="s">
        <v>229</v>
      </c>
      <c r="E278" s="50" t="s">
        <v>1104</v>
      </c>
      <c r="F278" s="31" t="s">
        <v>515</v>
      </c>
      <c r="G278" s="31"/>
      <c r="H278" s="35" t="s">
        <v>255</v>
      </c>
      <c r="I278" s="36">
        <v>41670</v>
      </c>
      <c r="J278" s="51">
        <v>6567</v>
      </c>
      <c r="K278" s="37">
        <v>657</v>
      </c>
      <c r="L278" s="38">
        <v>657</v>
      </c>
      <c r="M278" s="36">
        <f t="shared" si="37"/>
        <v>41670</v>
      </c>
      <c r="N278" s="39">
        <f t="shared" si="41"/>
        <v>10</v>
      </c>
      <c r="O278" s="40"/>
      <c r="P278" s="41"/>
      <c r="Q278" s="42" t="s">
        <v>2344</v>
      </c>
      <c r="R278" s="43" t="str">
        <f t="shared" si="38"/>
        <v>AACF</v>
      </c>
      <c r="S278" s="43" t="str">
        <f t="shared" si="42"/>
        <v>F</v>
      </c>
      <c r="T278" s="43" t="str">
        <f t="shared" si="43"/>
        <v>02</v>
      </c>
      <c r="U278" s="43" t="b">
        <f t="shared" si="39"/>
        <v>1</v>
      </c>
      <c r="V278" s="43">
        <f t="shared" si="40"/>
        <v>10</v>
      </c>
      <c r="W278" s="35" t="s">
        <v>2347</v>
      </c>
      <c r="X278" s="196" t="s">
        <v>2353</v>
      </c>
    </row>
    <row r="279" spans="1:24" x14ac:dyDescent="0.25">
      <c r="A279" s="30">
        <f t="shared" si="44"/>
        <v>277</v>
      </c>
      <c r="B279" s="31">
        <v>5</v>
      </c>
      <c r="C279" s="32">
        <f t="shared" si="36"/>
        <v>184</v>
      </c>
      <c r="D279" s="30" t="s">
        <v>229</v>
      </c>
      <c r="E279" s="50" t="s">
        <v>873</v>
      </c>
      <c r="F279" s="31" t="s">
        <v>516</v>
      </c>
      <c r="G279" s="31"/>
      <c r="H279" s="35" t="s">
        <v>255</v>
      </c>
      <c r="I279" s="36">
        <v>41670</v>
      </c>
      <c r="J279" s="51">
        <v>3170</v>
      </c>
      <c r="K279" s="37">
        <v>317</v>
      </c>
      <c r="L279" s="38">
        <v>317</v>
      </c>
      <c r="M279" s="36">
        <f t="shared" si="37"/>
        <v>41670</v>
      </c>
      <c r="N279" s="39">
        <f t="shared" si="41"/>
        <v>10</v>
      </c>
      <c r="O279" s="40"/>
      <c r="P279" s="41"/>
      <c r="Q279" s="42" t="s">
        <v>2344</v>
      </c>
      <c r="R279" s="43" t="str">
        <f t="shared" si="38"/>
        <v>ABBF</v>
      </c>
      <c r="S279" s="43" t="str">
        <f t="shared" si="42"/>
        <v>F</v>
      </c>
      <c r="T279" s="43" t="str">
        <f t="shared" si="43"/>
        <v>02</v>
      </c>
      <c r="U279" s="43" t="b">
        <f t="shared" si="39"/>
        <v>1</v>
      </c>
      <c r="V279" s="43">
        <f t="shared" si="40"/>
        <v>10</v>
      </c>
      <c r="W279" s="35" t="s">
        <v>2347</v>
      </c>
      <c r="X279" s="196" t="s">
        <v>2353</v>
      </c>
    </row>
    <row r="280" spans="1:24" x14ac:dyDescent="0.25">
      <c r="A280" s="30">
        <f t="shared" si="44"/>
        <v>278</v>
      </c>
      <c r="B280" s="31">
        <v>5</v>
      </c>
      <c r="C280" s="32">
        <f t="shared" si="36"/>
        <v>185</v>
      </c>
      <c r="D280" s="30" t="s">
        <v>229</v>
      </c>
      <c r="E280" s="50" t="s">
        <v>874</v>
      </c>
      <c r="F280" s="31" t="s">
        <v>517</v>
      </c>
      <c r="G280" s="31"/>
      <c r="H280" s="35" t="s">
        <v>255</v>
      </c>
      <c r="I280" s="36">
        <v>41670</v>
      </c>
      <c r="J280" s="51">
        <v>6869</v>
      </c>
      <c r="K280" s="37">
        <v>687</v>
      </c>
      <c r="L280" s="38">
        <v>687</v>
      </c>
      <c r="M280" s="36">
        <f t="shared" si="37"/>
        <v>41670</v>
      </c>
      <c r="N280" s="39">
        <f t="shared" si="41"/>
        <v>10</v>
      </c>
      <c r="O280" s="40"/>
      <c r="P280" s="41"/>
      <c r="Q280" s="42" t="s">
        <v>2344</v>
      </c>
      <c r="R280" s="43" t="str">
        <f t="shared" si="38"/>
        <v>AAFF</v>
      </c>
      <c r="S280" s="43" t="str">
        <f t="shared" si="42"/>
        <v>F</v>
      </c>
      <c r="T280" s="43" t="str">
        <f t="shared" si="43"/>
        <v>02</v>
      </c>
      <c r="U280" s="43" t="b">
        <f t="shared" si="39"/>
        <v>1</v>
      </c>
      <c r="V280" s="43">
        <f t="shared" si="40"/>
        <v>10</v>
      </c>
      <c r="W280" s="35" t="s">
        <v>2347</v>
      </c>
      <c r="X280" s="196" t="s">
        <v>2353</v>
      </c>
    </row>
    <row r="281" spans="1:24" x14ac:dyDescent="0.25">
      <c r="A281" s="30">
        <f t="shared" si="44"/>
        <v>279</v>
      </c>
      <c r="B281" s="31">
        <v>5</v>
      </c>
      <c r="C281" s="32">
        <f t="shared" si="36"/>
        <v>186</v>
      </c>
      <c r="D281" s="30" t="s">
        <v>229</v>
      </c>
      <c r="E281" s="50" t="s">
        <v>988</v>
      </c>
      <c r="F281" s="31" t="s">
        <v>518</v>
      </c>
      <c r="G281" s="31"/>
      <c r="H281" s="35" t="s">
        <v>255</v>
      </c>
      <c r="I281" s="36">
        <v>41670</v>
      </c>
      <c r="J281" s="51">
        <v>3431</v>
      </c>
      <c r="K281" s="37">
        <v>343</v>
      </c>
      <c r="L281" s="38">
        <v>343</v>
      </c>
      <c r="M281" s="36">
        <f t="shared" si="37"/>
        <v>41670</v>
      </c>
      <c r="N281" s="39">
        <f t="shared" si="41"/>
        <v>10</v>
      </c>
      <c r="O281" s="40"/>
      <c r="P281" s="41"/>
      <c r="Q281" s="42" t="s">
        <v>2344</v>
      </c>
      <c r="R281" s="43" t="str">
        <f t="shared" si="38"/>
        <v>AAFF</v>
      </c>
      <c r="S281" s="43" t="str">
        <f t="shared" si="42"/>
        <v>F</v>
      </c>
      <c r="T281" s="43" t="str">
        <f t="shared" si="43"/>
        <v>02</v>
      </c>
      <c r="U281" s="43" t="b">
        <f t="shared" si="39"/>
        <v>1</v>
      </c>
      <c r="V281" s="43">
        <f t="shared" si="40"/>
        <v>10</v>
      </c>
      <c r="W281" s="35" t="s">
        <v>2347</v>
      </c>
      <c r="X281" s="196" t="s">
        <v>2353</v>
      </c>
    </row>
    <row r="282" spans="1:24" x14ac:dyDescent="0.25">
      <c r="A282" s="30">
        <f t="shared" si="44"/>
        <v>280</v>
      </c>
      <c r="B282" s="31">
        <v>5</v>
      </c>
      <c r="C282" s="32">
        <f t="shared" si="36"/>
        <v>187</v>
      </c>
      <c r="D282" s="30" t="s">
        <v>229</v>
      </c>
      <c r="E282" s="50" t="s">
        <v>875</v>
      </c>
      <c r="F282" s="31" t="s">
        <v>519</v>
      </c>
      <c r="G282" s="31"/>
      <c r="H282" s="35" t="s">
        <v>255</v>
      </c>
      <c r="I282" s="36">
        <v>41670</v>
      </c>
      <c r="J282" s="51">
        <v>14532</v>
      </c>
      <c r="K282" s="37">
        <v>1453</v>
      </c>
      <c r="L282" s="38">
        <v>1453</v>
      </c>
      <c r="M282" s="36">
        <f>+I282</f>
        <v>41670</v>
      </c>
      <c r="N282" s="39">
        <f t="shared" si="41"/>
        <v>10</v>
      </c>
      <c r="O282" s="40"/>
      <c r="P282" s="41"/>
      <c r="Q282" s="42" t="s">
        <v>2344</v>
      </c>
      <c r="R282" s="43" t="str">
        <f t="shared" si="38"/>
        <v>AEZP</v>
      </c>
      <c r="S282" s="43" t="str">
        <f t="shared" si="42"/>
        <v>P</v>
      </c>
      <c r="T282" s="43" t="str">
        <f t="shared" si="43"/>
        <v>02</v>
      </c>
      <c r="U282" s="43" t="b">
        <f t="shared" si="39"/>
        <v>1</v>
      </c>
      <c r="V282" s="43">
        <f t="shared" si="40"/>
        <v>10</v>
      </c>
      <c r="W282" s="35" t="s">
        <v>2347</v>
      </c>
      <c r="X282" s="196" t="s">
        <v>2353</v>
      </c>
    </row>
    <row r="283" spans="1:24" x14ac:dyDescent="0.25">
      <c r="A283" s="30">
        <f t="shared" si="44"/>
        <v>281</v>
      </c>
      <c r="B283" s="31">
        <v>5</v>
      </c>
      <c r="C283" s="32">
        <f t="shared" si="36"/>
        <v>188</v>
      </c>
      <c r="D283" s="30" t="s">
        <v>229</v>
      </c>
      <c r="E283" s="50" t="s">
        <v>520</v>
      </c>
      <c r="F283" s="31" t="s">
        <v>521</v>
      </c>
      <c r="G283" s="31"/>
      <c r="H283" s="35" t="s">
        <v>255</v>
      </c>
      <c r="I283" s="36">
        <v>41670</v>
      </c>
      <c r="J283" s="51">
        <v>23663</v>
      </c>
      <c r="K283" s="37">
        <v>2366</v>
      </c>
      <c r="L283" s="38">
        <v>2366</v>
      </c>
      <c r="M283" s="36">
        <f t="shared" ref="M283:M346" si="45">+I283</f>
        <v>41670</v>
      </c>
      <c r="N283" s="39">
        <f t="shared" si="41"/>
        <v>10</v>
      </c>
      <c r="O283" s="5"/>
      <c r="P283" s="5"/>
      <c r="Q283" s="42" t="s">
        <v>2344</v>
      </c>
      <c r="R283" s="43" t="str">
        <f t="shared" si="38"/>
        <v>ABXP</v>
      </c>
      <c r="S283" s="43" t="str">
        <f t="shared" si="42"/>
        <v>P</v>
      </c>
      <c r="T283" s="43" t="str">
        <f t="shared" si="43"/>
        <v>02</v>
      </c>
      <c r="U283" s="43" t="b">
        <f t="shared" si="39"/>
        <v>1</v>
      </c>
      <c r="V283" s="43">
        <f t="shared" si="40"/>
        <v>10</v>
      </c>
      <c r="W283" s="35" t="s">
        <v>2347</v>
      </c>
      <c r="X283" s="196" t="s">
        <v>2353</v>
      </c>
    </row>
    <row r="284" spans="1:24" x14ac:dyDescent="0.25">
      <c r="A284" s="30">
        <f t="shared" si="44"/>
        <v>282</v>
      </c>
      <c r="B284" s="31">
        <v>5</v>
      </c>
      <c r="C284" s="32">
        <f t="shared" si="36"/>
        <v>189</v>
      </c>
      <c r="D284" s="30" t="s">
        <v>229</v>
      </c>
      <c r="E284" s="50" t="s">
        <v>989</v>
      </c>
      <c r="F284" s="31" t="s">
        <v>522</v>
      </c>
      <c r="G284" s="31"/>
      <c r="H284" s="35" t="s">
        <v>255</v>
      </c>
      <c r="I284" s="36">
        <v>41670</v>
      </c>
      <c r="J284" s="51">
        <v>15920</v>
      </c>
      <c r="K284" s="37">
        <v>1592</v>
      </c>
      <c r="L284" s="38">
        <v>1592</v>
      </c>
      <c r="M284" s="36">
        <f t="shared" si="45"/>
        <v>41670</v>
      </c>
      <c r="N284" s="39">
        <f t="shared" si="41"/>
        <v>10</v>
      </c>
      <c r="O284" s="5"/>
      <c r="P284" s="5"/>
      <c r="Q284" s="42" t="s">
        <v>2344</v>
      </c>
      <c r="R284" s="43" t="str">
        <f t="shared" si="38"/>
        <v>ADQP</v>
      </c>
      <c r="S284" s="43" t="str">
        <f t="shared" si="42"/>
        <v>P</v>
      </c>
      <c r="T284" s="43" t="str">
        <f t="shared" si="43"/>
        <v>02</v>
      </c>
      <c r="U284" s="43" t="b">
        <f t="shared" si="39"/>
        <v>1</v>
      </c>
      <c r="V284" s="43">
        <f t="shared" si="40"/>
        <v>10</v>
      </c>
      <c r="W284" s="35" t="s">
        <v>2347</v>
      </c>
      <c r="X284" s="196" t="s">
        <v>2353</v>
      </c>
    </row>
    <row r="285" spans="1:24" x14ac:dyDescent="0.25">
      <c r="A285" s="30">
        <f t="shared" si="44"/>
        <v>283</v>
      </c>
      <c r="B285" s="31">
        <v>5</v>
      </c>
      <c r="C285" s="32">
        <f t="shared" si="36"/>
        <v>190</v>
      </c>
      <c r="D285" s="30" t="s">
        <v>229</v>
      </c>
      <c r="E285" s="50" t="s">
        <v>876</v>
      </c>
      <c r="F285" s="31" t="s">
        <v>523</v>
      </c>
      <c r="G285" s="31"/>
      <c r="H285" s="35" t="s">
        <v>255</v>
      </c>
      <c r="I285" s="36">
        <v>41670</v>
      </c>
      <c r="J285" s="51">
        <v>8753</v>
      </c>
      <c r="K285" s="37">
        <v>875</v>
      </c>
      <c r="L285" s="38">
        <v>875</v>
      </c>
      <c r="M285" s="36">
        <f t="shared" si="45"/>
        <v>41670</v>
      </c>
      <c r="N285" s="39">
        <f t="shared" si="41"/>
        <v>10</v>
      </c>
      <c r="O285" s="5"/>
      <c r="P285" s="5"/>
      <c r="Q285" s="42" t="s">
        <v>2344</v>
      </c>
      <c r="R285" s="43" t="str">
        <f t="shared" si="38"/>
        <v>AAHF</v>
      </c>
      <c r="S285" s="43" t="str">
        <f t="shared" si="42"/>
        <v>F</v>
      </c>
      <c r="T285" s="43" t="str">
        <f t="shared" si="43"/>
        <v>02</v>
      </c>
      <c r="U285" s="43" t="b">
        <f t="shared" si="39"/>
        <v>1</v>
      </c>
      <c r="V285" s="43">
        <f t="shared" si="40"/>
        <v>10</v>
      </c>
      <c r="W285" s="35" t="s">
        <v>2347</v>
      </c>
      <c r="X285" s="196" t="s">
        <v>2353</v>
      </c>
    </row>
    <row r="286" spans="1:24" x14ac:dyDescent="0.25">
      <c r="A286" s="30">
        <f t="shared" si="44"/>
        <v>284</v>
      </c>
      <c r="B286" s="31">
        <v>5</v>
      </c>
      <c r="C286" s="32">
        <f t="shared" si="36"/>
        <v>191</v>
      </c>
      <c r="D286" s="30" t="s">
        <v>229</v>
      </c>
      <c r="E286" s="50" t="s">
        <v>877</v>
      </c>
      <c r="F286" s="31" t="s">
        <v>524</v>
      </c>
      <c r="G286" s="31"/>
      <c r="H286" s="35" t="s">
        <v>255</v>
      </c>
      <c r="I286" s="36">
        <v>41670</v>
      </c>
      <c r="J286" s="51">
        <v>16755</v>
      </c>
      <c r="K286" s="37">
        <v>1676</v>
      </c>
      <c r="L286" s="38">
        <v>1676</v>
      </c>
      <c r="M286" s="36">
        <f t="shared" si="45"/>
        <v>41670</v>
      </c>
      <c r="N286" s="39">
        <f t="shared" si="41"/>
        <v>10</v>
      </c>
      <c r="O286" s="5"/>
      <c r="P286" s="5"/>
      <c r="Q286" s="42" t="s">
        <v>2344</v>
      </c>
      <c r="R286" s="43" t="str">
        <f t="shared" si="38"/>
        <v>AVXP</v>
      </c>
      <c r="S286" s="43" t="str">
        <f t="shared" si="42"/>
        <v>P</v>
      </c>
      <c r="T286" s="43" t="str">
        <f t="shared" si="43"/>
        <v>02</v>
      </c>
      <c r="U286" s="43" t="b">
        <f t="shared" si="39"/>
        <v>1</v>
      </c>
      <c r="V286" s="43">
        <f t="shared" si="40"/>
        <v>10</v>
      </c>
      <c r="W286" s="35" t="s">
        <v>2347</v>
      </c>
      <c r="X286" s="196" t="s">
        <v>2353</v>
      </c>
    </row>
    <row r="287" spans="1:24" x14ac:dyDescent="0.25">
      <c r="A287" s="30">
        <f t="shared" si="44"/>
        <v>285</v>
      </c>
      <c r="B287" s="31">
        <v>5</v>
      </c>
      <c r="C287" s="32">
        <f t="shared" si="36"/>
        <v>192</v>
      </c>
      <c r="D287" s="30" t="s">
        <v>229</v>
      </c>
      <c r="E287" s="50" t="s">
        <v>878</v>
      </c>
      <c r="F287" s="31" t="s">
        <v>525</v>
      </c>
      <c r="G287" s="31"/>
      <c r="H287" s="35" t="s">
        <v>255</v>
      </c>
      <c r="I287" s="36">
        <v>41670</v>
      </c>
      <c r="J287" s="51">
        <v>12649</v>
      </c>
      <c r="K287" s="37">
        <v>1265</v>
      </c>
      <c r="L287" s="38">
        <v>1265</v>
      </c>
      <c r="M287" s="36">
        <f t="shared" si="45"/>
        <v>41670</v>
      </c>
      <c r="N287" s="39">
        <f t="shared" si="41"/>
        <v>10</v>
      </c>
      <c r="O287" s="5"/>
      <c r="P287" s="5"/>
      <c r="Q287" s="42" t="s">
        <v>2344</v>
      </c>
      <c r="R287" s="43" t="str">
        <f t="shared" si="38"/>
        <v>AAJF</v>
      </c>
      <c r="S287" s="43" t="str">
        <f t="shared" si="42"/>
        <v>F</v>
      </c>
      <c r="T287" s="43" t="str">
        <f t="shared" si="43"/>
        <v>02</v>
      </c>
      <c r="U287" s="43" t="b">
        <f t="shared" si="39"/>
        <v>1</v>
      </c>
      <c r="V287" s="43">
        <f t="shared" si="40"/>
        <v>10</v>
      </c>
      <c r="W287" s="35" t="s">
        <v>2347</v>
      </c>
      <c r="X287" s="196" t="s">
        <v>2353</v>
      </c>
    </row>
    <row r="288" spans="1:24" x14ac:dyDescent="0.25">
      <c r="A288" s="30">
        <f t="shared" si="44"/>
        <v>286</v>
      </c>
      <c r="B288" s="31">
        <v>5</v>
      </c>
      <c r="C288" s="32">
        <f t="shared" si="36"/>
        <v>193</v>
      </c>
      <c r="D288" s="30" t="s">
        <v>229</v>
      </c>
      <c r="E288" s="50" t="s">
        <v>879</v>
      </c>
      <c r="F288" s="31" t="s">
        <v>526</v>
      </c>
      <c r="G288" s="31"/>
      <c r="H288" s="35" t="s">
        <v>255</v>
      </c>
      <c r="I288" s="36">
        <v>41670</v>
      </c>
      <c r="J288" s="51">
        <v>8141</v>
      </c>
      <c r="K288" s="37">
        <v>814</v>
      </c>
      <c r="L288" s="38">
        <v>814</v>
      </c>
      <c r="M288" s="36">
        <f t="shared" si="45"/>
        <v>41670</v>
      </c>
      <c r="N288" s="39">
        <f t="shared" si="41"/>
        <v>10</v>
      </c>
      <c r="O288" s="5"/>
      <c r="P288" s="5"/>
      <c r="Q288" s="42" t="s">
        <v>2344</v>
      </c>
      <c r="R288" s="43" t="str">
        <f t="shared" si="38"/>
        <v>AAKF</v>
      </c>
      <c r="S288" s="43" t="str">
        <f t="shared" si="42"/>
        <v>F</v>
      </c>
      <c r="T288" s="43" t="str">
        <f t="shared" si="43"/>
        <v>02</v>
      </c>
      <c r="U288" s="43" t="b">
        <f t="shared" si="39"/>
        <v>1</v>
      </c>
      <c r="V288" s="43">
        <f t="shared" si="40"/>
        <v>10</v>
      </c>
      <c r="W288" s="35" t="s">
        <v>2347</v>
      </c>
      <c r="X288" s="196" t="s">
        <v>2353</v>
      </c>
    </row>
    <row r="289" spans="1:24" x14ac:dyDescent="0.25">
      <c r="A289" s="30">
        <f t="shared" si="44"/>
        <v>287</v>
      </c>
      <c r="B289" s="31">
        <v>5</v>
      </c>
      <c r="C289" s="32">
        <f t="shared" si="36"/>
        <v>194</v>
      </c>
      <c r="D289" s="30" t="s">
        <v>229</v>
      </c>
      <c r="E289" s="50" t="s">
        <v>990</v>
      </c>
      <c r="F289" s="31" t="s">
        <v>527</v>
      </c>
      <c r="G289" s="31"/>
      <c r="H289" s="35" t="s">
        <v>255</v>
      </c>
      <c r="I289" s="36">
        <v>41670</v>
      </c>
      <c r="J289" s="51">
        <v>2443</v>
      </c>
      <c r="K289" s="37">
        <v>244</v>
      </c>
      <c r="L289" s="38">
        <v>244</v>
      </c>
      <c r="M289" s="36">
        <f t="shared" si="45"/>
        <v>41670</v>
      </c>
      <c r="N289" s="39">
        <f t="shared" si="41"/>
        <v>9.99</v>
      </c>
      <c r="O289" s="5"/>
      <c r="P289" s="5"/>
      <c r="Q289" s="42" t="s">
        <v>2344</v>
      </c>
      <c r="R289" s="43" t="str">
        <f t="shared" si="38"/>
        <v>AAIF</v>
      </c>
      <c r="S289" s="43" t="str">
        <f t="shared" si="42"/>
        <v>F</v>
      </c>
      <c r="T289" s="43" t="str">
        <f t="shared" si="43"/>
        <v>02</v>
      </c>
      <c r="U289" s="43" t="b">
        <f t="shared" si="39"/>
        <v>1</v>
      </c>
      <c r="V289" s="43">
        <f t="shared" si="40"/>
        <v>10</v>
      </c>
      <c r="W289" s="35" t="s">
        <v>2347</v>
      </c>
      <c r="X289" s="196" t="s">
        <v>2353</v>
      </c>
    </row>
    <row r="290" spans="1:24" x14ac:dyDescent="0.25">
      <c r="A290" s="30">
        <f t="shared" si="44"/>
        <v>288</v>
      </c>
      <c r="B290" s="31">
        <v>5</v>
      </c>
      <c r="C290" s="32">
        <f t="shared" si="36"/>
        <v>195</v>
      </c>
      <c r="D290" s="30" t="s">
        <v>229</v>
      </c>
      <c r="E290" s="50" t="s">
        <v>528</v>
      </c>
      <c r="F290" s="31" t="s">
        <v>529</v>
      </c>
      <c r="G290" s="31"/>
      <c r="H290" s="35" t="s">
        <v>255</v>
      </c>
      <c r="I290" s="36">
        <v>41670</v>
      </c>
      <c r="J290" s="51">
        <v>13021</v>
      </c>
      <c r="K290" s="37">
        <v>1302</v>
      </c>
      <c r="L290" s="38">
        <v>1302</v>
      </c>
      <c r="M290" s="36">
        <f t="shared" si="45"/>
        <v>41670</v>
      </c>
      <c r="N290" s="39">
        <f t="shared" si="41"/>
        <v>10</v>
      </c>
      <c r="O290" s="5"/>
      <c r="P290" s="5"/>
      <c r="Q290" s="42" t="s">
        <v>2344</v>
      </c>
      <c r="R290" s="43" t="str">
        <f t="shared" si="38"/>
        <v>AAFF</v>
      </c>
      <c r="S290" s="43" t="str">
        <f t="shared" si="42"/>
        <v>F</v>
      </c>
      <c r="T290" s="43" t="str">
        <f t="shared" si="43"/>
        <v>02</v>
      </c>
      <c r="U290" s="43" t="b">
        <f t="shared" si="39"/>
        <v>1</v>
      </c>
      <c r="V290" s="43">
        <f t="shared" si="40"/>
        <v>10</v>
      </c>
      <c r="W290" s="35" t="s">
        <v>2347</v>
      </c>
      <c r="X290" s="196" t="s">
        <v>2353</v>
      </c>
    </row>
    <row r="291" spans="1:24" x14ac:dyDescent="0.25">
      <c r="A291" s="30">
        <f t="shared" si="44"/>
        <v>289</v>
      </c>
      <c r="B291" s="31">
        <v>5</v>
      </c>
      <c r="C291" s="32">
        <f t="shared" si="36"/>
        <v>196</v>
      </c>
      <c r="D291" s="30" t="s">
        <v>229</v>
      </c>
      <c r="E291" s="50" t="s">
        <v>1105</v>
      </c>
      <c r="F291" s="31" t="s">
        <v>530</v>
      </c>
      <c r="G291" s="31"/>
      <c r="H291" s="35" t="s">
        <v>255</v>
      </c>
      <c r="I291" s="36">
        <v>41670</v>
      </c>
      <c r="J291" s="51">
        <v>2448</v>
      </c>
      <c r="K291" s="37">
        <v>245</v>
      </c>
      <c r="L291" s="38">
        <v>245</v>
      </c>
      <c r="M291" s="36">
        <f t="shared" si="45"/>
        <v>41670</v>
      </c>
      <c r="N291" s="39">
        <f t="shared" si="41"/>
        <v>10.01</v>
      </c>
      <c r="O291" s="5"/>
      <c r="P291" s="5"/>
      <c r="Q291" s="42" t="s">
        <v>2344</v>
      </c>
      <c r="R291" s="43" t="str">
        <f t="shared" si="38"/>
        <v>ABEF</v>
      </c>
      <c r="S291" s="43" t="str">
        <f t="shared" si="42"/>
        <v>F</v>
      </c>
      <c r="T291" s="43" t="str">
        <f t="shared" si="43"/>
        <v>02</v>
      </c>
      <c r="U291" s="43" t="b">
        <f t="shared" si="39"/>
        <v>1</v>
      </c>
      <c r="V291" s="43">
        <f t="shared" si="40"/>
        <v>10</v>
      </c>
      <c r="W291" s="35" t="s">
        <v>2347</v>
      </c>
      <c r="X291" s="196" t="s">
        <v>2353</v>
      </c>
    </row>
    <row r="292" spans="1:24" x14ac:dyDescent="0.25">
      <c r="A292" s="30">
        <f t="shared" si="44"/>
        <v>290</v>
      </c>
      <c r="B292" s="31">
        <v>5</v>
      </c>
      <c r="C292" s="32">
        <f t="shared" si="36"/>
        <v>197</v>
      </c>
      <c r="D292" s="30" t="s">
        <v>229</v>
      </c>
      <c r="E292" s="50" t="s">
        <v>1106</v>
      </c>
      <c r="F292" s="31" t="s">
        <v>531</v>
      </c>
      <c r="G292" s="31"/>
      <c r="H292" s="35" t="s">
        <v>255</v>
      </c>
      <c r="I292" s="36">
        <v>41670</v>
      </c>
      <c r="J292" s="51">
        <v>9941</v>
      </c>
      <c r="K292" s="37">
        <v>994</v>
      </c>
      <c r="L292" s="38">
        <v>994</v>
      </c>
      <c r="M292" s="36">
        <f t="shared" si="45"/>
        <v>41670</v>
      </c>
      <c r="N292" s="39">
        <f t="shared" si="41"/>
        <v>10</v>
      </c>
      <c r="O292" s="5"/>
      <c r="P292" s="5"/>
      <c r="Q292" s="42" t="s">
        <v>2344</v>
      </c>
      <c r="R292" s="43" t="str">
        <f t="shared" si="38"/>
        <v>AACF</v>
      </c>
      <c r="S292" s="43" t="str">
        <f t="shared" si="42"/>
        <v>F</v>
      </c>
      <c r="T292" s="43" t="str">
        <f t="shared" si="43"/>
        <v>02</v>
      </c>
      <c r="U292" s="43" t="b">
        <f t="shared" si="39"/>
        <v>1</v>
      </c>
      <c r="V292" s="43">
        <f t="shared" si="40"/>
        <v>10</v>
      </c>
      <c r="W292" s="35" t="s">
        <v>2347</v>
      </c>
      <c r="X292" s="196" t="s">
        <v>2353</v>
      </c>
    </row>
    <row r="293" spans="1:24" x14ac:dyDescent="0.25">
      <c r="A293" s="30">
        <f t="shared" si="44"/>
        <v>291</v>
      </c>
      <c r="B293" s="31">
        <v>5</v>
      </c>
      <c r="C293" s="32">
        <f t="shared" si="36"/>
        <v>198</v>
      </c>
      <c r="D293" s="30" t="s">
        <v>229</v>
      </c>
      <c r="E293" s="50" t="s">
        <v>1107</v>
      </c>
      <c r="F293" s="31" t="s">
        <v>532</v>
      </c>
      <c r="G293" s="31"/>
      <c r="H293" s="35" t="s">
        <v>255</v>
      </c>
      <c r="I293" s="36">
        <v>41670</v>
      </c>
      <c r="J293" s="51">
        <v>13428</v>
      </c>
      <c r="K293" s="37">
        <v>1343</v>
      </c>
      <c r="L293" s="38">
        <v>1343</v>
      </c>
      <c r="M293" s="36">
        <f t="shared" si="45"/>
        <v>41670</v>
      </c>
      <c r="N293" s="39">
        <f t="shared" si="41"/>
        <v>10</v>
      </c>
      <c r="O293" s="5"/>
      <c r="P293" s="5"/>
      <c r="Q293" s="42" t="s">
        <v>2344</v>
      </c>
      <c r="R293" s="43" t="str">
        <f t="shared" si="38"/>
        <v>ABUF</v>
      </c>
      <c r="S293" s="43" t="str">
        <f t="shared" si="42"/>
        <v>F</v>
      </c>
      <c r="T293" s="43" t="str">
        <f t="shared" si="43"/>
        <v>02</v>
      </c>
      <c r="U293" s="43" t="b">
        <f t="shared" si="39"/>
        <v>1</v>
      </c>
      <c r="V293" s="43">
        <f t="shared" si="40"/>
        <v>10</v>
      </c>
      <c r="W293" s="35" t="s">
        <v>2347</v>
      </c>
      <c r="X293" s="196" t="s">
        <v>2353</v>
      </c>
    </row>
    <row r="294" spans="1:24" x14ac:dyDescent="0.25">
      <c r="A294" s="30">
        <f t="shared" si="44"/>
        <v>292</v>
      </c>
      <c r="B294" s="31">
        <v>5</v>
      </c>
      <c r="C294" s="32">
        <f t="shared" si="36"/>
        <v>199</v>
      </c>
      <c r="D294" s="30" t="s">
        <v>229</v>
      </c>
      <c r="E294" s="50" t="s">
        <v>991</v>
      </c>
      <c r="F294" s="31" t="s">
        <v>533</v>
      </c>
      <c r="G294" s="31"/>
      <c r="H294" s="35" t="s">
        <v>255</v>
      </c>
      <c r="I294" s="36">
        <v>41670</v>
      </c>
      <c r="J294" s="51">
        <v>3786</v>
      </c>
      <c r="K294" s="37">
        <v>379</v>
      </c>
      <c r="L294" s="38">
        <v>379</v>
      </c>
      <c r="M294" s="36">
        <f t="shared" si="45"/>
        <v>41670</v>
      </c>
      <c r="N294" s="39">
        <f t="shared" si="41"/>
        <v>10.01</v>
      </c>
      <c r="O294" s="5"/>
      <c r="P294" s="5"/>
      <c r="Q294" s="42" t="s">
        <v>2344</v>
      </c>
      <c r="R294" s="43" t="str">
        <f t="shared" si="38"/>
        <v>ASBP</v>
      </c>
      <c r="S294" s="43" t="str">
        <f t="shared" si="42"/>
        <v>P</v>
      </c>
      <c r="T294" s="43" t="str">
        <f t="shared" si="43"/>
        <v>02</v>
      </c>
      <c r="U294" s="43" t="b">
        <f t="shared" si="39"/>
        <v>1</v>
      </c>
      <c r="V294" s="43">
        <f t="shared" si="40"/>
        <v>10</v>
      </c>
      <c r="W294" s="35" t="s">
        <v>2347</v>
      </c>
      <c r="X294" s="196" t="s">
        <v>2353</v>
      </c>
    </row>
    <row r="295" spans="1:24" x14ac:dyDescent="0.25">
      <c r="A295" s="30">
        <f t="shared" si="44"/>
        <v>293</v>
      </c>
      <c r="B295" s="31">
        <v>5</v>
      </c>
      <c r="C295" s="32">
        <f t="shared" si="36"/>
        <v>200</v>
      </c>
      <c r="D295" s="30" t="s">
        <v>229</v>
      </c>
      <c r="E295" s="50" t="s">
        <v>1108</v>
      </c>
      <c r="F295" s="31" t="s">
        <v>534</v>
      </c>
      <c r="G295" s="31"/>
      <c r="H295" s="35" t="s">
        <v>255</v>
      </c>
      <c r="I295" s="36">
        <v>41670</v>
      </c>
      <c r="J295" s="51">
        <v>9780</v>
      </c>
      <c r="K295" s="37">
        <v>978</v>
      </c>
      <c r="L295" s="38">
        <v>978</v>
      </c>
      <c r="M295" s="36">
        <f t="shared" si="45"/>
        <v>41670</v>
      </c>
      <c r="N295" s="39">
        <f t="shared" si="41"/>
        <v>10</v>
      </c>
      <c r="O295" s="5"/>
      <c r="P295" s="5"/>
      <c r="Q295" s="42" t="s">
        <v>2344</v>
      </c>
      <c r="R295" s="43" t="str">
        <f t="shared" si="38"/>
        <v>ABUF</v>
      </c>
      <c r="S295" s="43" t="str">
        <f t="shared" si="42"/>
        <v>F</v>
      </c>
      <c r="T295" s="43" t="str">
        <f t="shared" si="43"/>
        <v>02</v>
      </c>
      <c r="U295" s="43" t="b">
        <f t="shared" si="39"/>
        <v>1</v>
      </c>
      <c r="V295" s="43">
        <f t="shared" si="40"/>
        <v>10</v>
      </c>
      <c r="W295" s="35" t="s">
        <v>2347</v>
      </c>
      <c r="X295" s="196" t="s">
        <v>2353</v>
      </c>
    </row>
    <row r="296" spans="1:24" x14ac:dyDescent="0.25">
      <c r="A296" s="30">
        <f t="shared" si="44"/>
        <v>294</v>
      </c>
      <c r="B296" s="31">
        <v>5</v>
      </c>
      <c r="C296" s="32">
        <f t="shared" si="36"/>
        <v>201</v>
      </c>
      <c r="D296" s="30" t="s">
        <v>229</v>
      </c>
      <c r="E296" s="50" t="s">
        <v>992</v>
      </c>
      <c r="F296" s="31" t="s">
        <v>535</v>
      </c>
      <c r="G296" s="31"/>
      <c r="H296" s="35" t="s">
        <v>255</v>
      </c>
      <c r="I296" s="36">
        <v>41670</v>
      </c>
      <c r="J296" s="51">
        <v>9791</v>
      </c>
      <c r="K296" s="37">
        <v>979</v>
      </c>
      <c r="L296" s="38">
        <v>979</v>
      </c>
      <c r="M296" s="36">
        <f t="shared" si="45"/>
        <v>41670</v>
      </c>
      <c r="N296" s="39">
        <f t="shared" si="41"/>
        <v>10</v>
      </c>
      <c r="O296" s="5"/>
      <c r="P296" s="5"/>
      <c r="Q296" s="42" t="s">
        <v>2344</v>
      </c>
      <c r="R296" s="43" t="str">
        <f t="shared" si="38"/>
        <v>AECP</v>
      </c>
      <c r="S296" s="43" t="str">
        <f t="shared" si="42"/>
        <v>P</v>
      </c>
      <c r="T296" s="43" t="str">
        <f t="shared" si="43"/>
        <v>02</v>
      </c>
      <c r="U296" s="43" t="b">
        <f t="shared" si="39"/>
        <v>1</v>
      </c>
      <c r="V296" s="43">
        <f t="shared" si="40"/>
        <v>10</v>
      </c>
      <c r="W296" s="35" t="s">
        <v>2347</v>
      </c>
      <c r="X296" s="196" t="s">
        <v>2353</v>
      </c>
    </row>
    <row r="297" spans="1:24" x14ac:dyDescent="0.25">
      <c r="A297" s="30">
        <f t="shared" si="44"/>
        <v>295</v>
      </c>
      <c r="B297" s="31">
        <v>5</v>
      </c>
      <c r="C297" s="32">
        <f t="shared" si="36"/>
        <v>202</v>
      </c>
      <c r="D297" s="30" t="s">
        <v>229</v>
      </c>
      <c r="E297" s="50" t="s">
        <v>880</v>
      </c>
      <c r="F297" s="31" t="s">
        <v>536</v>
      </c>
      <c r="G297" s="31"/>
      <c r="H297" s="35" t="s">
        <v>255</v>
      </c>
      <c r="I297" s="36">
        <v>41670</v>
      </c>
      <c r="J297" s="51">
        <v>2018</v>
      </c>
      <c r="K297" s="37">
        <v>202</v>
      </c>
      <c r="L297" s="38">
        <v>202</v>
      </c>
      <c r="M297" s="36">
        <f t="shared" si="45"/>
        <v>41670</v>
      </c>
      <c r="N297" s="39">
        <f t="shared" si="41"/>
        <v>10.01</v>
      </c>
      <c r="O297" s="5"/>
      <c r="P297" s="5"/>
      <c r="Q297" s="42" t="s">
        <v>2344</v>
      </c>
      <c r="R297" s="43" t="str">
        <f t="shared" si="38"/>
        <v>AAGF</v>
      </c>
      <c r="S297" s="43" t="str">
        <f t="shared" si="42"/>
        <v>F</v>
      </c>
      <c r="T297" s="43" t="str">
        <f t="shared" si="43"/>
        <v>02</v>
      </c>
      <c r="U297" s="43" t="b">
        <f t="shared" si="39"/>
        <v>1</v>
      </c>
      <c r="V297" s="43">
        <f t="shared" si="40"/>
        <v>10</v>
      </c>
      <c r="W297" s="35" t="s">
        <v>2347</v>
      </c>
      <c r="X297" s="196" t="s">
        <v>2353</v>
      </c>
    </row>
    <row r="298" spans="1:24" x14ac:dyDescent="0.25">
      <c r="A298" s="30">
        <f t="shared" si="44"/>
        <v>296</v>
      </c>
      <c r="B298" s="31">
        <v>5</v>
      </c>
      <c r="C298" s="32">
        <f t="shared" si="36"/>
        <v>203</v>
      </c>
      <c r="D298" s="30" t="s">
        <v>229</v>
      </c>
      <c r="E298" s="50" t="s">
        <v>1109</v>
      </c>
      <c r="F298" s="31" t="s">
        <v>537</v>
      </c>
      <c r="G298" s="31"/>
      <c r="H298" s="35" t="s">
        <v>255</v>
      </c>
      <c r="I298" s="36">
        <v>41670</v>
      </c>
      <c r="J298" s="51">
        <v>12968</v>
      </c>
      <c r="K298" s="37">
        <v>1297</v>
      </c>
      <c r="L298" s="38">
        <v>1297</v>
      </c>
      <c r="M298" s="36">
        <f t="shared" si="45"/>
        <v>41670</v>
      </c>
      <c r="N298" s="39">
        <f t="shared" si="41"/>
        <v>10</v>
      </c>
      <c r="O298" s="5"/>
      <c r="P298" s="5"/>
      <c r="Q298" s="42" t="s">
        <v>2344</v>
      </c>
      <c r="R298" s="43" t="str">
        <f t="shared" si="38"/>
        <v>ABWF</v>
      </c>
      <c r="S298" s="43" t="str">
        <f t="shared" si="42"/>
        <v>F</v>
      </c>
      <c r="T298" s="43" t="str">
        <f t="shared" si="43"/>
        <v>02</v>
      </c>
      <c r="U298" s="43" t="b">
        <f t="shared" si="39"/>
        <v>1</v>
      </c>
      <c r="V298" s="43">
        <f t="shared" si="40"/>
        <v>10</v>
      </c>
      <c r="W298" s="35" t="s">
        <v>2347</v>
      </c>
      <c r="X298" s="196" t="s">
        <v>2353</v>
      </c>
    </row>
    <row r="299" spans="1:24" x14ac:dyDescent="0.25">
      <c r="A299" s="30">
        <f t="shared" si="44"/>
        <v>297</v>
      </c>
      <c r="B299" s="31">
        <v>5</v>
      </c>
      <c r="C299" s="32">
        <f t="shared" si="36"/>
        <v>204</v>
      </c>
      <c r="D299" s="30" t="s">
        <v>229</v>
      </c>
      <c r="E299" s="50" t="s">
        <v>993</v>
      </c>
      <c r="F299" s="31" t="s">
        <v>538</v>
      </c>
      <c r="G299" s="31"/>
      <c r="H299" s="35" t="s">
        <v>255</v>
      </c>
      <c r="I299" s="36">
        <v>41670</v>
      </c>
      <c r="J299" s="51">
        <v>11777</v>
      </c>
      <c r="K299" s="37">
        <v>1178</v>
      </c>
      <c r="L299" s="38">
        <v>1178</v>
      </c>
      <c r="M299" s="36">
        <f t="shared" si="45"/>
        <v>41670</v>
      </c>
      <c r="N299" s="39">
        <f t="shared" si="41"/>
        <v>10</v>
      </c>
      <c r="O299" s="5"/>
      <c r="P299" s="5"/>
      <c r="Q299" s="42" t="s">
        <v>2344</v>
      </c>
      <c r="R299" s="43" t="str">
        <f t="shared" si="38"/>
        <v>ABWF</v>
      </c>
      <c r="S299" s="43" t="str">
        <f t="shared" si="42"/>
        <v>F</v>
      </c>
      <c r="T299" s="43" t="str">
        <f t="shared" si="43"/>
        <v>02</v>
      </c>
      <c r="U299" s="43" t="b">
        <f t="shared" si="39"/>
        <v>1</v>
      </c>
      <c r="V299" s="43">
        <f t="shared" si="40"/>
        <v>10</v>
      </c>
      <c r="W299" s="35" t="s">
        <v>2347</v>
      </c>
      <c r="X299" s="196" t="s">
        <v>2353</v>
      </c>
    </row>
    <row r="300" spans="1:24" x14ac:dyDescent="0.25">
      <c r="A300" s="30">
        <f t="shared" si="44"/>
        <v>298</v>
      </c>
      <c r="B300" s="31">
        <v>5</v>
      </c>
      <c r="C300" s="32">
        <f t="shared" si="36"/>
        <v>205</v>
      </c>
      <c r="D300" s="30" t="s">
        <v>229</v>
      </c>
      <c r="E300" s="50" t="s">
        <v>1110</v>
      </c>
      <c r="F300" s="31" t="s">
        <v>539</v>
      </c>
      <c r="G300" s="31"/>
      <c r="H300" s="35" t="s">
        <v>255</v>
      </c>
      <c r="I300" s="36">
        <v>41670</v>
      </c>
      <c r="J300" s="51">
        <v>5764</v>
      </c>
      <c r="K300" s="37">
        <v>576</v>
      </c>
      <c r="L300" s="38">
        <v>576</v>
      </c>
      <c r="M300" s="36">
        <f t="shared" si="45"/>
        <v>41670</v>
      </c>
      <c r="N300" s="39">
        <f t="shared" si="41"/>
        <v>9.99</v>
      </c>
      <c r="O300" s="5"/>
      <c r="P300" s="5"/>
      <c r="Q300" s="42" t="s">
        <v>2344</v>
      </c>
      <c r="R300" s="43" t="str">
        <f t="shared" si="38"/>
        <v>ALYP</v>
      </c>
      <c r="S300" s="43" t="str">
        <f t="shared" si="42"/>
        <v>P</v>
      </c>
      <c r="T300" s="43" t="str">
        <f t="shared" si="43"/>
        <v>02</v>
      </c>
      <c r="U300" s="43" t="b">
        <f t="shared" si="39"/>
        <v>1</v>
      </c>
      <c r="V300" s="43">
        <f t="shared" si="40"/>
        <v>10</v>
      </c>
      <c r="W300" s="35" t="s">
        <v>2347</v>
      </c>
      <c r="X300" s="196" t="s">
        <v>2353</v>
      </c>
    </row>
    <row r="301" spans="1:24" x14ac:dyDescent="0.25">
      <c r="A301" s="30">
        <f t="shared" si="44"/>
        <v>299</v>
      </c>
      <c r="B301" s="31">
        <v>5</v>
      </c>
      <c r="C301" s="32">
        <f t="shared" si="36"/>
        <v>206</v>
      </c>
      <c r="D301" s="30" t="s">
        <v>229</v>
      </c>
      <c r="E301" s="50" t="s">
        <v>994</v>
      </c>
      <c r="F301" s="31" t="s">
        <v>540</v>
      </c>
      <c r="G301" s="31"/>
      <c r="H301" s="35" t="s">
        <v>255</v>
      </c>
      <c r="I301" s="36">
        <v>41670</v>
      </c>
      <c r="J301" s="51">
        <v>10379</v>
      </c>
      <c r="K301" s="37">
        <v>1038</v>
      </c>
      <c r="L301" s="38">
        <v>1038</v>
      </c>
      <c r="M301" s="36">
        <f t="shared" si="45"/>
        <v>41670</v>
      </c>
      <c r="N301" s="39">
        <f t="shared" si="41"/>
        <v>10</v>
      </c>
      <c r="O301" s="5"/>
      <c r="P301" s="5"/>
      <c r="Q301" s="42" t="s">
        <v>2344</v>
      </c>
      <c r="R301" s="43" t="str">
        <f t="shared" si="38"/>
        <v>AAIF</v>
      </c>
      <c r="S301" s="43" t="str">
        <f t="shared" si="42"/>
        <v>F</v>
      </c>
      <c r="T301" s="43" t="str">
        <f t="shared" si="43"/>
        <v>02</v>
      </c>
      <c r="U301" s="43" t="b">
        <f t="shared" si="39"/>
        <v>1</v>
      </c>
      <c r="V301" s="43">
        <f t="shared" si="40"/>
        <v>10</v>
      </c>
      <c r="W301" s="35" t="s">
        <v>2347</v>
      </c>
      <c r="X301" s="196" t="s">
        <v>2353</v>
      </c>
    </row>
    <row r="302" spans="1:24" x14ac:dyDescent="0.25">
      <c r="A302" s="30">
        <f t="shared" si="44"/>
        <v>300</v>
      </c>
      <c r="B302" s="31">
        <v>5</v>
      </c>
      <c r="C302" s="32">
        <f t="shared" si="36"/>
        <v>207</v>
      </c>
      <c r="D302" s="30" t="s">
        <v>229</v>
      </c>
      <c r="E302" s="50" t="s">
        <v>995</v>
      </c>
      <c r="F302" s="31" t="s">
        <v>541</v>
      </c>
      <c r="G302" s="31"/>
      <c r="H302" s="35" t="s">
        <v>255</v>
      </c>
      <c r="I302" s="36">
        <v>41670</v>
      </c>
      <c r="J302" s="51">
        <v>11040</v>
      </c>
      <c r="K302" s="37">
        <v>1104</v>
      </c>
      <c r="L302" s="38">
        <v>1104</v>
      </c>
      <c r="M302" s="36">
        <f t="shared" si="45"/>
        <v>41670</v>
      </c>
      <c r="N302" s="39">
        <f t="shared" si="41"/>
        <v>10</v>
      </c>
      <c r="O302" s="5"/>
      <c r="P302" s="5"/>
      <c r="Q302" s="42" t="s">
        <v>2344</v>
      </c>
      <c r="R302" s="43" t="str">
        <f t="shared" si="38"/>
        <v>AAMF</v>
      </c>
      <c r="S302" s="43" t="str">
        <f t="shared" si="42"/>
        <v>F</v>
      </c>
      <c r="T302" s="43" t="str">
        <f t="shared" si="43"/>
        <v>02</v>
      </c>
      <c r="U302" s="43" t="b">
        <f t="shared" si="39"/>
        <v>1</v>
      </c>
      <c r="V302" s="43">
        <f t="shared" si="40"/>
        <v>10</v>
      </c>
      <c r="W302" s="35" t="s">
        <v>2347</v>
      </c>
      <c r="X302" s="196" t="s">
        <v>2353</v>
      </c>
    </row>
    <row r="303" spans="1:24" x14ac:dyDescent="0.25">
      <c r="A303" s="30">
        <f t="shared" si="44"/>
        <v>301</v>
      </c>
      <c r="B303" s="31">
        <v>5</v>
      </c>
      <c r="C303" s="32">
        <f t="shared" si="36"/>
        <v>208</v>
      </c>
      <c r="D303" s="30" t="s">
        <v>229</v>
      </c>
      <c r="E303" s="50" t="s">
        <v>1111</v>
      </c>
      <c r="F303" s="31" t="s">
        <v>542</v>
      </c>
      <c r="G303" s="31"/>
      <c r="H303" s="35" t="s">
        <v>255</v>
      </c>
      <c r="I303" s="36">
        <v>41670</v>
      </c>
      <c r="J303" s="51">
        <v>5560</v>
      </c>
      <c r="K303" s="37">
        <v>556</v>
      </c>
      <c r="L303" s="38">
        <v>556</v>
      </c>
      <c r="M303" s="36">
        <f t="shared" si="45"/>
        <v>41670</v>
      </c>
      <c r="N303" s="39">
        <f t="shared" si="41"/>
        <v>10</v>
      </c>
      <c r="O303" s="5"/>
      <c r="P303" s="5"/>
      <c r="Q303" s="42" t="s">
        <v>2344</v>
      </c>
      <c r="R303" s="43" t="str">
        <f t="shared" si="38"/>
        <v>AZJP</v>
      </c>
      <c r="S303" s="43" t="str">
        <f t="shared" si="42"/>
        <v>P</v>
      </c>
      <c r="T303" s="43" t="str">
        <f t="shared" si="43"/>
        <v>02</v>
      </c>
      <c r="U303" s="43" t="b">
        <f t="shared" si="39"/>
        <v>1</v>
      </c>
      <c r="V303" s="43">
        <f t="shared" si="40"/>
        <v>10</v>
      </c>
      <c r="W303" s="35" t="s">
        <v>2347</v>
      </c>
      <c r="X303" s="196" t="s">
        <v>2353</v>
      </c>
    </row>
    <row r="304" spans="1:24" x14ac:dyDescent="0.25">
      <c r="A304" s="30">
        <f t="shared" si="44"/>
        <v>302</v>
      </c>
      <c r="B304" s="31">
        <v>5</v>
      </c>
      <c r="C304" s="32">
        <f t="shared" si="36"/>
        <v>209</v>
      </c>
      <c r="D304" s="30" t="s">
        <v>229</v>
      </c>
      <c r="E304" s="50" t="s">
        <v>881</v>
      </c>
      <c r="F304" s="31" t="s">
        <v>543</v>
      </c>
      <c r="G304" s="31"/>
      <c r="H304" s="35" t="s">
        <v>255</v>
      </c>
      <c r="I304" s="36">
        <v>41670</v>
      </c>
      <c r="J304" s="51">
        <v>344</v>
      </c>
      <c r="K304" s="37">
        <v>34</v>
      </c>
      <c r="L304" s="38">
        <v>34</v>
      </c>
      <c r="M304" s="36">
        <f t="shared" si="45"/>
        <v>41670</v>
      </c>
      <c r="N304" s="39">
        <f t="shared" si="41"/>
        <v>9.8800000000000008</v>
      </c>
      <c r="O304" s="5"/>
      <c r="P304" s="5"/>
      <c r="Q304" s="42" t="s">
        <v>2344</v>
      </c>
      <c r="R304" s="43" t="str">
        <f t="shared" si="38"/>
        <v>ASSP</v>
      </c>
      <c r="S304" s="43" t="str">
        <f t="shared" si="42"/>
        <v>P</v>
      </c>
      <c r="T304" s="43" t="str">
        <f t="shared" si="43"/>
        <v>02</v>
      </c>
      <c r="U304" s="43" t="b">
        <f t="shared" si="39"/>
        <v>1</v>
      </c>
      <c r="V304" s="43">
        <f t="shared" si="40"/>
        <v>10</v>
      </c>
      <c r="W304" s="35" t="s">
        <v>2347</v>
      </c>
      <c r="X304" s="196" t="s">
        <v>2353</v>
      </c>
    </row>
    <row r="305" spans="1:24" x14ac:dyDescent="0.25">
      <c r="A305" s="30">
        <f t="shared" si="44"/>
        <v>303</v>
      </c>
      <c r="B305" s="31">
        <v>5</v>
      </c>
      <c r="C305" s="32">
        <f t="shared" si="36"/>
        <v>210</v>
      </c>
      <c r="D305" s="30" t="s">
        <v>229</v>
      </c>
      <c r="E305" s="50" t="s">
        <v>996</v>
      </c>
      <c r="F305" s="31" t="s">
        <v>544</v>
      </c>
      <c r="G305" s="31"/>
      <c r="H305" s="35" t="s">
        <v>255</v>
      </c>
      <c r="I305" s="36">
        <v>41670</v>
      </c>
      <c r="J305" s="51">
        <v>6271</v>
      </c>
      <c r="K305" s="37">
        <v>627</v>
      </c>
      <c r="L305" s="38">
        <v>627</v>
      </c>
      <c r="M305" s="36">
        <f t="shared" si="45"/>
        <v>41670</v>
      </c>
      <c r="N305" s="39">
        <f t="shared" si="41"/>
        <v>10</v>
      </c>
      <c r="O305" s="5"/>
      <c r="P305" s="5"/>
      <c r="Q305" s="42" t="s">
        <v>2344</v>
      </c>
      <c r="R305" s="43" t="str">
        <f t="shared" si="38"/>
        <v>ACAF</v>
      </c>
      <c r="S305" s="43" t="str">
        <f t="shared" si="42"/>
        <v>F</v>
      </c>
      <c r="T305" s="43" t="str">
        <f t="shared" si="43"/>
        <v>02</v>
      </c>
      <c r="U305" s="43" t="b">
        <f t="shared" si="39"/>
        <v>1</v>
      </c>
      <c r="V305" s="43">
        <f t="shared" si="40"/>
        <v>10</v>
      </c>
      <c r="W305" s="35" t="s">
        <v>2347</v>
      </c>
      <c r="X305" s="196" t="s">
        <v>2353</v>
      </c>
    </row>
    <row r="306" spans="1:24" x14ac:dyDescent="0.25">
      <c r="A306" s="30">
        <f t="shared" si="44"/>
        <v>304</v>
      </c>
      <c r="B306" s="31">
        <v>5</v>
      </c>
      <c r="C306" s="32">
        <f t="shared" si="36"/>
        <v>211</v>
      </c>
      <c r="D306" s="30" t="s">
        <v>229</v>
      </c>
      <c r="E306" s="50" t="s">
        <v>997</v>
      </c>
      <c r="F306" s="31" t="s">
        <v>545</v>
      </c>
      <c r="G306" s="31"/>
      <c r="H306" s="35" t="s">
        <v>255</v>
      </c>
      <c r="I306" s="36">
        <v>41670</v>
      </c>
      <c r="J306" s="51">
        <v>5565</v>
      </c>
      <c r="K306" s="37">
        <v>556</v>
      </c>
      <c r="L306" s="38">
        <v>556</v>
      </c>
      <c r="M306" s="36">
        <f t="shared" si="45"/>
        <v>41670</v>
      </c>
      <c r="N306" s="39">
        <f t="shared" si="41"/>
        <v>9.99</v>
      </c>
      <c r="O306" s="5"/>
      <c r="P306" s="5"/>
      <c r="Q306" s="42" t="s">
        <v>2344</v>
      </c>
      <c r="R306" s="43" t="str">
        <f t="shared" si="38"/>
        <v>AAHF</v>
      </c>
      <c r="S306" s="43" t="str">
        <f t="shared" si="42"/>
        <v>F</v>
      </c>
      <c r="T306" s="43" t="str">
        <f t="shared" si="43"/>
        <v>02</v>
      </c>
      <c r="U306" s="43" t="b">
        <f t="shared" si="39"/>
        <v>1</v>
      </c>
      <c r="V306" s="43">
        <f t="shared" si="40"/>
        <v>10</v>
      </c>
      <c r="W306" s="35" t="s">
        <v>2347</v>
      </c>
      <c r="X306" s="196" t="s">
        <v>2353</v>
      </c>
    </row>
    <row r="307" spans="1:24" x14ac:dyDescent="0.25">
      <c r="A307" s="30">
        <f t="shared" si="44"/>
        <v>305</v>
      </c>
      <c r="B307" s="31">
        <v>5</v>
      </c>
      <c r="C307" s="32">
        <f t="shared" si="36"/>
        <v>212</v>
      </c>
      <c r="D307" s="30" t="s">
        <v>229</v>
      </c>
      <c r="E307" s="50" t="s">
        <v>998</v>
      </c>
      <c r="F307" s="31" t="s">
        <v>546</v>
      </c>
      <c r="G307" s="31"/>
      <c r="H307" s="35" t="s">
        <v>255</v>
      </c>
      <c r="I307" s="36">
        <v>41670</v>
      </c>
      <c r="J307" s="51">
        <v>15600</v>
      </c>
      <c r="K307" s="37">
        <v>1560</v>
      </c>
      <c r="L307" s="38">
        <v>1560</v>
      </c>
      <c r="M307" s="36">
        <f t="shared" si="45"/>
        <v>41670</v>
      </c>
      <c r="N307" s="39">
        <f t="shared" si="41"/>
        <v>10</v>
      </c>
      <c r="O307" s="5"/>
      <c r="P307" s="5"/>
      <c r="Q307" s="42" t="s">
        <v>2344</v>
      </c>
      <c r="R307" s="43" t="str">
        <f t="shared" si="38"/>
        <v>AAGF</v>
      </c>
      <c r="S307" s="43" t="str">
        <f t="shared" si="42"/>
        <v>F</v>
      </c>
      <c r="T307" s="43" t="str">
        <f t="shared" si="43"/>
        <v>02</v>
      </c>
      <c r="U307" s="43" t="b">
        <f t="shared" si="39"/>
        <v>1</v>
      </c>
      <c r="V307" s="43">
        <f t="shared" si="40"/>
        <v>10</v>
      </c>
      <c r="W307" s="35" t="s">
        <v>2347</v>
      </c>
      <c r="X307" s="196" t="s">
        <v>2353</v>
      </c>
    </row>
    <row r="308" spans="1:24" x14ac:dyDescent="0.25">
      <c r="A308" s="30">
        <f t="shared" si="44"/>
        <v>306</v>
      </c>
      <c r="B308" s="31">
        <v>5</v>
      </c>
      <c r="C308" s="32">
        <f t="shared" si="36"/>
        <v>213</v>
      </c>
      <c r="D308" s="30" t="s">
        <v>229</v>
      </c>
      <c r="E308" s="50" t="s">
        <v>882</v>
      </c>
      <c r="F308" s="31" t="s">
        <v>547</v>
      </c>
      <c r="G308" s="31"/>
      <c r="H308" s="35" t="s">
        <v>255</v>
      </c>
      <c r="I308" s="36">
        <v>41670</v>
      </c>
      <c r="J308" s="51">
        <v>7119</v>
      </c>
      <c r="K308" s="37">
        <v>712</v>
      </c>
      <c r="L308" s="38">
        <v>712</v>
      </c>
      <c r="M308" s="36">
        <f t="shared" si="45"/>
        <v>41670</v>
      </c>
      <c r="N308" s="39">
        <f t="shared" si="41"/>
        <v>10</v>
      </c>
      <c r="O308" s="5"/>
      <c r="P308" s="5"/>
      <c r="Q308" s="42" t="s">
        <v>2344</v>
      </c>
      <c r="R308" s="43" t="str">
        <f t="shared" si="38"/>
        <v>AAJP</v>
      </c>
      <c r="S308" s="43" t="str">
        <f t="shared" si="42"/>
        <v>P</v>
      </c>
      <c r="T308" s="43" t="str">
        <f t="shared" si="43"/>
        <v>02</v>
      </c>
      <c r="U308" s="43" t="b">
        <f t="shared" si="39"/>
        <v>1</v>
      </c>
      <c r="V308" s="43">
        <f t="shared" si="40"/>
        <v>10</v>
      </c>
      <c r="W308" s="35" t="s">
        <v>2347</v>
      </c>
      <c r="X308" s="196" t="s">
        <v>2353</v>
      </c>
    </row>
    <row r="309" spans="1:24" x14ac:dyDescent="0.25">
      <c r="A309" s="30">
        <f t="shared" si="44"/>
        <v>307</v>
      </c>
      <c r="B309" s="31">
        <v>5</v>
      </c>
      <c r="C309" s="32">
        <f t="shared" si="36"/>
        <v>214</v>
      </c>
      <c r="D309" s="30" t="s">
        <v>229</v>
      </c>
      <c r="E309" s="50" t="s">
        <v>1112</v>
      </c>
      <c r="F309" s="31" t="s">
        <v>548</v>
      </c>
      <c r="G309" s="31"/>
      <c r="H309" s="35" t="s">
        <v>255</v>
      </c>
      <c r="I309" s="36">
        <v>41670</v>
      </c>
      <c r="J309" s="51">
        <v>8912</v>
      </c>
      <c r="K309" s="37">
        <v>891</v>
      </c>
      <c r="L309" s="38">
        <v>891</v>
      </c>
      <c r="M309" s="36">
        <f t="shared" si="45"/>
        <v>41670</v>
      </c>
      <c r="N309" s="39">
        <f t="shared" si="41"/>
        <v>10</v>
      </c>
      <c r="O309" s="5"/>
      <c r="P309" s="5"/>
      <c r="Q309" s="42" t="s">
        <v>2344</v>
      </c>
      <c r="R309" s="43" t="str">
        <f t="shared" si="38"/>
        <v>AANP</v>
      </c>
      <c r="S309" s="43" t="str">
        <f t="shared" si="42"/>
        <v>P</v>
      </c>
      <c r="T309" s="43" t="str">
        <f t="shared" si="43"/>
        <v>02</v>
      </c>
      <c r="U309" s="43" t="b">
        <f t="shared" si="39"/>
        <v>1</v>
      </c>
      <c r="V309" s="43">
        <f t="shared" si="40"/>
        <v>10</v>
      </c>
      <c r="W309" s="35" t="s">
        <v>2347</v>
      </c>
      <c r="X309" s="196" t="s">
        <v>2353</v>
      </c>
    </row>
    <row r="310" spans="1:24" x14ac:dyDescent="0.25">
      <c r="A310" s="30">
        <f t="shared" si="44"/>
        <v>308</v>
      </c>
      <c r="B310" s="31">
        <v>5</v>
      </c>
      <c r="C310" s="32">
        <f t="shared" si="36"/>
        <v>215</v>
      </c>
      <c r="D310" s="30" t="s">
        <v>229</v>
      </c>
      <c r="E310" s="50" t="s">
        <v>883</v>
      </c>
      <c r="F310" s="31" t="s">
        <v>549</v>
      </c>
      <c r="G310" s="31"/>
      <c r="H310" s="35" t="s">
        <v>255</v>
      </c>
      <c r="I310" s="36">
        <v>41670</v>
      </c>
      <c r="J310" s="51">
        <v>6019</v>
      </c>
      <c r="K310" s="37">
        <v>602</v>
      </c>
      <c r="L310" s="38">
        <v>602</v>
      </c>
      <c r="M310" s="36">
        <f t="shared" si="45"/>
        <v>41670</v>
      </c>
      <c r="N310" s="39">
        <f t="shared" si="41"/>
        <v>10</v>
      </c>
      <c r="O310" s="5"/>
      <c r="P310" s="5"/>
      <c r="Q310" s="42" t="s">
        <v>2344</v>
      </c>
      <c r="R310" s="43" t="str">
        <f t="shared" si="38"/>
        <v>AAYP</v>
      </c>
      <c r="S310" s="43" t="str">
        <f t="shared" si="42"/>
        <v>P</v>
      </c>
      <c r="T310" s="43" t="str">
        <f t="shared" si="43"/>
        <v>02</v>
      </c>
      <c r="U310" s="43" t="b">
        <f t="shared" si="39"/>
        <v>1</v>
      </c>
      <c r="V310" s="43">
        <f t="shared" si="40"/>
        <v>10</v>
      </c>
      <c r="W310" s="35" t="s">
        <v>2347</v>
      </c>
      <c r="X310" s="196" t="s">
        <v>2353</v>
      </c>
    </row>
    <row r="311" spans="1:24" x14ac:dyDescent="0.25">
      <c r="A311" s="30">
        <f t="shared" si="44"/>
        <v>309</v>
      </c>
      <c r="B311" s="31">
        <v>5</v>
      </c>
      <c r="C311" s="32">
        <f t="shared" si="36"/>
        <v>216</v>
      </c>
      <c r="D311" s="30" t="s">
        <v>229</v>
      </c>
      <c r="E311" s="50" t="s">
        <v>550</v>
      </c>
      <c r="F311" s="31" t="s">
        <v>551</v>
      </c>
      <c r="G311" s="31"/>
      <c r="H311" s="35" t="s">
        <v>255</v>
      </c>
      <c r="I311" s="36">
        <v>41670</v>
      </c>
      <c r="J311" s="31">
        <v>24012</v>
      </c>
      <c r="K311" s="37">
        <v>2401</v>
      </c>
      <c r="L311" s="38">
        <v>2401</v>
      </c>
      <c r="M311" s="36">
        <f t="shared" si="45"/>
        <v>41670</v>
      </c>
      <c r="N311" s="39">
        <f t="shared" si="41"/>
        <v>10</v>
      </c>
      <c r="O311" s="5"/>
      <c r="P311" s="5"/>
      <c r="Q311" s="42" t="s">
        <v>2344</v>
      </c>
      <c r="R311" s="43" t="str">
        <f t="shared" si="38"/>
        <v>AAFF</v>
      </c>
      <c r="S311" s="43" t="str">
        <f t="shared" si="42"/>
        <v>F</v>
      </c>
      <c r="T311" s="43" t="str">
        <f t="shared" si="43"/>
        <v>02</v>
      </c>
      <c r="U311" s="43" t="b">
        <f t="shared" si="39"/>
        <v>1</v>
      </c>
      <c r="V311" s="43">
        <f t="shared" si="40"/>
        <v>10</v>
      </c>
      <c r="W311" s="35" t="s">
        <v>2347</v>
      </c>
      <c r="X311" s="196" t="s">
        <v>2353</v>
      </c>
    </row>
    <row r="312" spans="1:24" x14ac:dyDescent="0.25">
      <c r="A312" s="30">
        <f t="shared" si="44"/>
        <v>310</v>
      </c>
      <c r="B312" s="31">
        <v>5</v>
      </c>
      <c r="C312" s="32">
        <f t="shared" si="36"/>
        <v>217</v>
      </c>
      <c r="D312" s="30" t="s">
        <v>229</v>
      </c>
      <c r="E312" s="50" t="s">
        <v>884</v>
      </c>
      <c r="F312" s="31" t="s">
        <v>552</v>
      </c>
      <c r="G312" s="31"/>
      <c r="H312" s="35" t="s">
        <v>255</v>
      </c>
      <c r="I312" s="36">
        <v>41670</v>
      </c>
      <c r="J312" s="31">
        <v>6714</v>
      </c>
      <c r="K312" s="37">
        <v>671</v>
      </c>
      <c r="L312" s="38">
        <v>671</v>
      </c>
      <c r="M312" s="36">
        <f t="shared" si="45"/>
        <v>41670</v>
      </c>
      <c r="N312" s="39">
        <f t="shared" si="41"/>
        <v>9.99</v>
      </c>
      <c r="O312" s="5"/>
      <c r="P312" s="5"/>
      <c r="Q312" s="42" t="s">
        <v>2344</v>
      </c>
      <c r="R312" s="43" t="str">
        <f t="shared" si="38"/>
        <v>AAUF</v>
      </c>
      <c r="S312" s="43" t="str">
        <f t="shared" si="42"/>
        <v>F</v>
      </c>
      <c r="T312" s="43" t="str">
        <f t="shared" si="43"/>
        <v>02</v>
      </c>
      <c r="U312" s="43" t="b">
        <f t="shared" si="39"/>
        <v>1</v>
      </c>
      <c r="V312" s="43">
        <f t="shared" si="40"/>
        <v>10</v>
      </c>
      <c r="W312" s="35" t="s">
        <v>2347</v>
      </c>
      <c r="X312" s="196" t="s">
        <v>2353</v>
      </c>
    </row>
    <row r="313" spans="1:24" x14ac:dyDescent="0.25">
      <c r="A313" s="30">
        <f t="shared" si="44"/>
        <v>311</v>
      </c>
      <c r="B313" s="31">
        <v>5</v>
      </c>
      <c r="C313" s="32">
        <f t="shared" si="36"/>
        <v>218</v>
      </c>
      <c r="D313" s="30" t="s">
        <v>229</v>
      </c>
      <c r="E313" s="50" t="s">
        <v>1113</v>
      </c>
      <c r="F313" s="31" t="s">
        <v>553</v>
      </c>
      <c r="G313" s="31"/>
      <c r="H313" s="35" t="s">
        <v>255</v>
      </c>
      <c r="I313" s="36">
        <v>41670</v>
      </c>
      <c r="J313" s="31">
        <v>10505</v>
      </c>
      <c r="K313" s="37">
        <v>1051</v>
      </c>
      <c r="L313" s="38">
        <v>1051</v>
      </c>
      <c r="M313" s="36">
        <f t="shared" si="45"/>
        <v>41670</v>
      </c>
      <c r="N313" s="39">
        <f t="shared" si="41"/>
        <v>10</v>
      </c>
      <c r="O313" s="5"/>
      <c r="P313" s="5"/>
      <c r="Q313" s="42" t="s">
        <v>2344</v>
      </c>
      <c r="R313" s="43" t="str">
        <f t="shared" si="38"/>
        <v>AANF</v>
      </c>
      <c r="S313" s="43" t="str">
        <f t="shared" si="42"/>
        <v>F</v>
      </c>
      <c r="T313" s="43" t="str">
        <f t="shared" si="43"/>
        <v>02</v>
      </c>
      <c r="U313" s="43" t="b">
        <f t="shared" si="39"/>
        <v>1</v>
      </c>
      <c r="V313" s="43">
        <f t="shared" si="40"/>
        <v>10</v>
      </c>
      <c r="W313" s="35" t="s">
        <v>2347</v>
      </c>
      <c r="X313" s="196" t="s">
        <v>2353</v>
      </c>
    </row>
    <row r="314" spans="1:24" x14ac:dyDescent="0.25">
      <c r="A314" s="30">
        <f t="shared" si="44"/>
        <v>312</v>
      </c>
      <c r="B314" s="31">
        <v>5</v>
      </c>
      <c r="C314" s="32">
        <f t="shared" si="36"/>
        <v>219</v>
      </c>
      <c r="D314" s="30" t="s">
        <v>229</v>
      </c>
      <c r="E314" s="50" t="s">
        <v>885</v>
      </c>
      <c r="F314" s="31" t="s">
        <v>554</v>
      </c>
      <c r="G314" s="31"/>
      <c r="H314" s="35" t="s">
        <v>255</v>
      </c>
      <c r="I314" s="36">
        <v>41670</v>
      </c>
      <c r="J314" s="31">
        <v>1518</v>
      </c>
      <c r="K314" s="37">
        <v>152</v>
      </c>
      <c r="L314" s="38">
        <v>152</v>
      </c>
      <c r="M314" s="36">
        <f t="shared" si="45"/>
        <v>41670</v>
      </c>
      <c r="N314" s="39">
        <f t="shared" si="41"/>
        <v>10.01</v>
      </c>
      <c r="O314" s="5"/>
      <c r="P314" s="5"/>
      <c r="Q314" s="42" t="s">
        <v>2344</v>
      </c>
      <c r="R314" s="43" t="str">
        <f t="shared" si="38"/>
        <v>ABNF</v>
      </c>
      <c r="S314" s="43" t="str">
        <f t="shared" si="42"/>
        <v>F</v>
      </c>
      <c r="T314" s="43" t="str">
        <f t="shared" si="43"/>
        <v>02</v>
      </c>
      <c r="U314" s="43" t="b">
        <f t="shared" si="39"/>
        <v>1</v>
      </c>
      <c r="V314" s="43">
        <f t="shared" si="40"/>
        <v>10</v>
      </c>
      <c r="W314" s="35" t="s">
        <v>2347</v>
      </c>
      <c r="X314" s="196" t="s">
        <v>2353</v>
      </c>
    </row>
    <row r="315" spans="1:24" x14ac:dyDescent="0.25">
      <c r="A315" s="30">
        <f t="shared" si="44"/>
        <v>313</v>
      </c>
      <c r="B315" s="31">
        <v>5</v>
      </c>
      <c r="C315" s="32">
        <f t="shared" si="36"/>
        <v>220</v>
      </c>
      <c r="D315" s="30" t="s">
        <v>229</v>
      </c>
      <c r="E315" s="50" t="s">
        <v>886</v>
      </c>
      <c r="F315" s="31" t="s">
        <v>555</v>
      </c>
      <c r="G315" s="31"/>
      <c r="H315" s="35" t="s">
        <v>255</v>
      </c>
      <c r="I315" s="36">
        <v>41670</v>
      </c>
      <c r="J315" s="31">
        <v>9519</v>
      </c>
      <c r="K315" s="37">
        <v>952</v>
      </c>
      <c r="L315" s="38">
        <v>952</v>
      </c>
      <c r="M315" s="36">
        <f t="shared" si="45"/>
        <v>41670</v>
      </c>
      <c r="N315" s="39">
        <f t="shared" si="41"/>
        <v>10</v>
      </c>
      <c r="O315" s="5"/>
      <c r="P315" s="5"/>
      <c r="Q315" s="42" t="s">
        <v>2344</v>
      </c>
      <c r="R315" s="43" t="str">
        <f t="shared" si="38"/>
        <v>AADF</v>
      </c>
      <c r="S315" s="43" t="str">
        <f t="shared" si="42"/>
        <v>F</v>
      </c>
      <c r="T315" s="43" t="str">
        <f t="shared" si="43"/>
        <v>02</v>
      </c>
      <c r="U315" s="43" t="b">
        <f t="shared" si="39"/>
        <v>1</v>
      </c>
      <c r="V315" s="43">
        <f t="shared" si="40"/>
        <v>10</v>
      </c>
      <c r="W315" s="35" t="s">
        <v>2347</v>
      </c>
      <c r="X315" s="196" t="s">
        <v>2353</v>
      </c>
    </row>
    <row r="316" spans="1:24" x14ac:dyDescent="0.25">
      <c r="A316" s="30">
        <f t="shared" si="44"/>
        <v>314</v>
      </c>
      <c r="B316" s="31">
        <v>5</v>
      </c>
      <c r="C316" s="32">
        <f t="shared" si="36"/>
        <v>221</v>
      </c>
      <c r="D316" s="30" t="s">
        <v>229</v>
      </c>
      <c r="E316" s="50" t="s">
        <v>887</v>
      </c>
      <c r="F316" s="31" t="s">
        <v>556</v>
      </c>
      <c r="G316" s="31"/>
      <c r="H316" s="35" t="s">
        <v>255</v>
      </c>
      <c r="I316" s="36">
        <v>41670</v>
      </c>
      <c r="J316" s="31">
        <v>20175</v>
      </c>
      <c r="K316" s="37">
        <v>2018</v>
      </c>
      <c r="L316" s="38">
        <v>2018</v>
      </c>
      <c r="M316" s="36">
        <f t="shared" si="45"/>
        <v>41670</v>
      </c>
      <c r="N316" s="39">
        <f t="shared" si="41"/>
        <v>10</v>
      </c>
      <c r="O316" s="5"/>
      <c r="P316" s="5"/>
      <c r="Q316" s="42" t="s">
        <v>2344</v>
      </c>
      <c r="R316" s="43" t="str">
        <f t="shared" si="38"/>
        <v>AAXF</v>
      </c>
      <c r="S316" s="43" t="str">
        <f t="shared" si="42"/>
        <v>F</v>
      </c>
      <c r="T316" s="43" t="str">
        <f t="shared" si="43"/>
        <v>02</v>
      </c>
      <c r="U316" s="43" t="b">
        <f t="shared" si="39"/>
        <v>1</v>
      </c>
      <c r="V316" s="43">
        <f t="shared" si="40"/>
        <v>10</v>
      </c>
      <c r="W316" s="35" t="s">
        <v>2347</v>
      </c>
      <c r="X316" s="196" t="s">
        <v>2353</v>
      </c>
    </row>
    <row r="317" spans="1:24" x14ac:dyDescent="0.25">
      <c r="A317" s="30">
        <f t="shared" si="44"/>
        <v>315</v>
      </c>
      <c r="B317" s="31">
        <v>5</v>
      </c>
      <c r="C317" s="32">
        <f t="shared" si="36"/>
        <v>222</v>
      </c>
      <c r="D317" s="30" t="s">
        <v>229</v>
      </c>
      <c r="E317" s="50" t="s">
        <v>1114</v>
      </c>
      <c r="F317" s="31" t="s">
        <v>557</v>
      </c>
      <c r="G317" s="31"/>
      <c r="H317" s="35" t="s">
        <v>255</v>
      </c>
      <c r="I317" s="36">
        <v>41670</v>
      </c>
      <c r="J317" s="31">
        <v>22460</v>
      </c>
      <c r="K317" s="37">
        <v>2246</v>
      </c>
      <c r="L317" s="38">
        <v>2246</v>
      </c>
      <c r="M317" s="36">
        <f t="shared" si="45"/>
        <v>41670</v>
      </c>
      <c r="N317" s="39">
        <f t="shared" si="41"/>
        <v>10</v>
      </c>
      <c r="O317" s="5"/>
      <c r="P317" s="5"/>
      <c r="Q317" s="42" t="s">
        <v>2344</v>
      </c>
      <c r="R317" s="43" t="str">
        <f t="shared" si="38"/>
        <v>AAWF</v>
      </c>
      <c r="S317" s="43" t="str">
        <f t="shared" si="42"/>
        <v>F</v>
      </c>
      <c r="T317" s="43" t="str">
        <f t="shared" si="43"/>
        <v>02</v>
      </c>
      <c r="U317" s="43" t="b">
        <f t="shared" si="39"/>
        <v>1</v>
      </c>
      <c r="V317" s="43">
        <f t="shared" si="40"/>
        <v>10</v>
      </c>
      <c r="W317" s="35" t="s">
        <v>2347</v>
      </c>
      <c r="X317" s="196" t="s">
        <v>2353</v>
      </c>
    </row>
    <row r="318" spans="1:24" x14ac:dyDescent="0.25">
      <c r="A318" s="30">
        <f t="shared" si="44"/>
        <v>316</v>
      </c>
      <c r="B318" s="31">
        <v>5</v>
      </c>
      <c r="C318" s="32">
        <f t="shared" si="36"/>
        <v>223</v>
      </c>
      <c r="D318" s="30" t="s">
        <v>229</v>
      </c>
      <c r="E318" s="50" t="s">
        <v>888</v>
      </c>
      <c r="F318" s="31" t="s">
        <v>558</v>
      </c>
      <c r="G318" s="31"/>
      <c r="H318" s="35" t="s">
        <v>255</v>
      </c>
      <c r="I318" s="36">
        <v>41670</v>
      </c>
      <c r="J318" s="31">
        <v>4895</v>
      </c>
      <c r="K318" s="37">
        <v>489</v>
      </c>
      <c r="L318" s="38">
        <v>489</v>
      </c>
      <c r="M318" s="36">
        <f t="shared" si="45"/>
        <v>41670</v>
      </c>
      <c r="N318" s="39">
        <f t="shared" si="41"/>
        <v>9.99</v>
      </c>
      <c r="O318" s="5"/>
      <c r="P318" s="5"/>
      <c r="Q318" s="42" t="s">
        <v>2344</v>
      </c>
      <c r="R318" s="43" t="str">
        <f t="shared" si="38"/>
        <v>AAOF</v>
      </c>
      <c r="S318" s="43" t="str">
        <f t="shared" si="42"/>
        <v>F</v>
      </c>
      <c r="T318" s="43" t="str">
        <f t="shared" si="43"/>
        <v>02</v>
      </c>
      <c r="U318" s="43" t="b">
        <f t="shared" si="39"/>
        <v>1</v>
      </c>
      <c r="V318" s="43">
        <f t="shared" si="40"/>
        <v>10</v>
      </c>
      <c r="W318" s="35" t="s">
        <v>2347</v>
      </c>
      <c r="X318" s="196" t="s">
        <v>2353</v>
      </c>
    </row>
    <row r="319" spans="1:24" x14ac:dyDescent="0.25">
      <c r="A319" s="30">
        <f t="shared" si="44"/>
        <v>317</v>
      </c>
      <c r="B319" s="31">
        <v>5</v>
      </c>
      <c r="C319" s="32">
        <f t="shared" si="36"/>
        <v>224</v>
      </c>
      <c r="D319" s="30" t="s">
        <v>229</v>
      </c>
      <c r="E319" s="50" t="s">
        <v>957</v>
      </c>
      <c r="F319" s="31" t="s">
        <v>559</v>
      </c>
      <c r="G319" s="31"/>
      <c r="H319" s="35" t="s">
        <v>255</v>
      </c>
      <c r="I319" s="36">
        <v>41670</v>
      </c>
      <c r="J319" s="31">
        <v>2347</v>
      </c>
      <c r="K319" s="37">
        <v>235</v>
      </c>
      <c r="L319" s="38">
        <v>235</v>
      </c>
      <c r="M319" s="36">
        <f t="shared" si="45"/>
        <v>41670</v>
      </c>
      <c r="N319" s="39">
        <f t="shared" si="41"/>
        <v>10.01</v>
      </c>
      <c r="O319" s="5"/>
      <c r="P319" s="5"/>
      <c r="Q319" s="42" t="s">
        <v>2344</v>
      </c>
      <c r="R319" s="43" t="str">
        <f t="shared" si="38"/>
        <v>AAHF</v>
      </c>
      <c r="S319" s="43" t="str">
        <f t="shared" si="42"/>
        <v>F</v>
      </c>
      <c r="T319" s="43" t="str">
        <f t="shared" si="43"/>
        <v>02</v>
      </c>
      <c r="U319" s="43" t="b">
        <f t="shared" si="39"/>
        <v>1</v>
      </c>
      <c r="V319" s="43">
        <f t="shared" si="40"/>
        <v>10</v>
      </c>
      <c r="W319" s="35" t="s">
        <v>2347</v>
      </c>
      <c r="X319" s="196" t="s">
        <v>2353</v>
      </c>
    </row>
    <row r="320" spans="1:24" x14ac:dyDescent="0.25">
      <c r="A320" s="30">
        <f t="shared" si="44"/>
        <v>318</v>
      </c>
      <c r="B320" s="31">
        <v>6</v>
      </c>
      <c r="C320" s="32">
        <f t="shared" si="36"/>
        <v>1</v>
      </c>
      <c r="D320" s="30" t="s">
        <v>219</v>
      </c>
      <c r="E320" s="33" t="s">
        <v>889</v>
      </c>
      <c r="F320" s="34" t="s">
        <v>560</v>
      </c>
      <c r="G320" s="34"/>
      <c r="H320" s="35" t="s">
        <v>561</v>
      </c>
      <c r="I320" s="36">
        <v>41643</v>
      </c>
      <c r="J320" s="31">
        <v>505620</v>
      </c>
      <c r="K320" s="37">
        <v>50562</v>
      </c>
      <c r="L320" s="38">
        <v>50562</v>
      </c>
      <c r="M320" s="36">
        <f t="shared" si="45"/>
        <v>41643</v>
      </c>
      <c r="N320" s="39">
        <f t="shared" si="41"/>
        <v>10</v>
      </c>
      <c r="O320" s="5"/>
      <c r="P320" s="5"/>
      <c r="Q320" s="42" t="s">
        <v>2345</v>
      </c>
      <c r="R320" s="43" t="str">
        <f t="shared" si="38"/>
        <v>AAEC</v>
      </c>
      <c r="S320" s="43" t="str">
        <f t="shared" si="42"/>
        <v>C</v>
      </c>
      <c r="T320" s="43" t="str">
        <f t="shared" si="43"/>
        <v>01</v>
      </c>
      <c r="U320" s="43" t="b">
        <f t="shared" si="39"/>
        <v>1</v>
      </c>
      <c r="V320" s="43">
        <f t="shared" si="40"/>
        <v>10</v>
      </c>
      <c r="W320" s="35" t="s">
        <v>2347</v>
      </c>
      <c r="X320" s="196" t="s">
        <v>2363</v>
      </c>
    </row>
    <row r="321" spans="1:24" x14ac:dyDescent="0.25">
      <c r="A321" s="30">
        <f t="shared" si="44"/>
        <v>319</v>
      </c>
      <c r="B321" s="31">
        <v>6</v>
      </c>
      <c r="C321" s="32">
        <f t="shared" si="36"/>
        <v>2</v>
      </c>
      <c r="D321" s="30" t="s">
        <v>219</v>
      </c>
      <c r="E321" s="33" t="s">
        <v>999</v>
      </c>
      <c r="F321" s="34" t="s">
        <v>562</v>
      </c>
      <c r="G321" s="34"/>
      <c r="H321" s="35" t="s">
        <v>561</v>
      </c>
      <c r="I321" s="36">
        <v>41646</v>
      </c>
      <c r="J321" s="31">
        <v>54023</v>
      </c>
      <c r="K321" s="37">
        <v>5402</v>
      </c>
      <c r="L321" s="38">
        <v>5402</v>
      </c>
      <c r="M321" s="36">
        <f t="shared" si="45"/>
        <v>41646</v>
      </c>
      <c r="N321" s="39">
        <f t="shared" si="41"/>
        <v>10</v>
      </c>
      <c r="O321" s="5"/>
      <c r="P321" s="5"/>
      <c r="Q321" s="42" t="s">
        <v>2345</v>
      </c>
      <c r="R321" s="43" t="str">
        <f t="shared" si="38"/>
        <v>AAIC</v>
      </c>
      <c r="S321" s="43" t="str">
        <f t="shared" si="42"/>
        <v>C</v>
      </c>
      <c r="T321" s="43" t="str">
        <f t="shared" si="43"/>
        <v>01</v>
      </c>
      <c r="U321" s="43" t="b">
        <f t="shared" si="39"/>
        <v>1</v>
      </c>
      <c r="V321" s="43">
        <f t="shared" si="40"/>
        <v>10</v>
      </c>
      <c r="W321" s="35" t="s">
        <v>2347</v>
      </c>
      <c r="X321" s="196" t="s">
        <v>2349</v>
      </c>
    </row>
    <row r="322" spans="1:24" x14ac:dyDescent="0.25">
      <c r="A322" s="30">
        <f t="shared" si="44"/>
        <v>320</v>
      </c>
      <c r="B322" s="31">
        <v>6</v>
      </c>
      <c r="C322" s="32">
        <f t="shared" si="36"/>
        <v>3</v>
      </c>
      <c r="D322" s="30" t="s">
        <v>219</v>
      </c>
      <c r="E322" s="33" t="s">
        <v>999</v>
      </c>
      <c r="F322" s="34" t="s">
        <v>562</v>
      </c>
      <c r="G322" s="34"/>
      <c r="H322" s="35" t="s">
        <v>561</v>
      </c>
      <c r="I322" s="36">
        <v>41646</v>
      </c>
      <c r="J322" s="31">
        <v>8360</v>
      </c>
      <c r="K322" s="37">
        <v>836</v>
      </c>
      <c r="L322" s="38">
        <v>836</v>
      </c>
      <c r="M322" s="36">
        <f t="shared" si="45"/>
        <v>41646</v>
      </c>
      <c r="N322" s="39">
        <f t="shared" si="41"/>
        <v>10</v>
      </c>
      <c r="O322" s="5"/>
      <c r="P322" s="5"/>
      <c r="Q322" s="42" t="s">
        <v>2345</v>
      </c>
      <c r="R322" s="43" t="str">
        <f t="shared" si="38"/>
        <v>AAIC</v>
      </c>
      <c r="S322" s="43" t="str">
        <f t="shared" si="42"/>
        <v>C</v>
      </c>
      <c r="T322" s="43" t="str">
        <f t="shared" si="43"/>
        <v>01</v>
      </c>
      <c r="U322" s="43" t="b">
        <f t="shared" si="39"/>
        <v>1</v>
      </c>
      <c r="V322" s="43">
        <f t="shared" si="40"/>
        <v>10</v>
      </c>
      <c r="W322" s="35" t="s">
        <v>2347</v>
      </c>
      <c r="X322" s="196" t="s">
        <v>2349</v>
      </c>
    </row>
    <row r="323" spans="1:24" x14ac:dyDescent="0.25">
      <c r="A323" s="30">
        <f t="shared" si="44"/>
        <v>321</v>
      </c>
      <c r="B323" s="31">
        <v>6</v>
      </c>
      <c r="C323" s="32">
        <f t="shared" ref="C323:C386" si="46">+IF(B323=B322,C322+1,1)</f>
        <v>4</v>
      </c>
      <c r="D323" s="30" t="s">
        <v>219</v>
      </c>
      <c r="E323" s="44" t="s">
        <v>1115</v>
      </c>
      <c r="F323" s="34" t="s">
        <v>563</v>
      </c>
      <c r="G323" s="34"/>
      <c r="H323" s="35" t="s">
        <v>561</v>
      </c>
      <c r="I323" s="36">
        <v>41646</v>
      </c>
      <c r="J323" s="31">
        <v>58764</v>
      </c>
      <c r="K323" s="37">
        <v>5876</v>
      </c>
      <c r="L323" s="38">
        <v>5876</v>
      </c>
      <c r="M323" s="36">
        <f t="shared" si="45"/>
        <v>41646</v>
      </c>
      <c r="N323" s="39">
        <f t="shared" si="41"/>
        <v>10</v>
      </c>
      <c r="O323" s="5"/>
      <c r="P323" s="5"/>
      <c r="Q323" s="42" t="s">
        <v>2345</v>
      </c>
      <c r="R323" s="43" t="str">
        <f t="shared" ref="R323:R386" si="47">LEFT(E323,4)</f>
        <v>AANC</v>
      </c>
      <c r="S323" s="43" t="str">
        <f t="shared" si="42"/>
        <v>C</v>
      </c>
      <c r="T323" s="43" t="str">
        <f t="shared" si="43"/>
        <v>01</v>
      </c>
      <c r="U323" s="43" t="b">
        <f t="shared" ref="U323:U386" si="48">D323=T323</f>
        <v>1</v>
      </c>
      <c r="V323" s="43">
        <f t="shared" ref="V323:V386" si="49">LEN(E323)</f>
        <v>10</v>
      </c>
      <c r="W323" s="35" t="s">
        <v>2347</v>
      </c>
      <c r="X323" s="196" t="s">
        <v>2349</v>
      </c>
    </row>
    <row r="324" spans="1:24" x14ac:dyDescent="0.25">
      <c r="A324" s="30">
        <f t="shared" si="44"/>
        <v>322</v>
      </c>
      <c r="B324" s="31">
        <v>6</v>
      </c>
      <c r="C324" s="32">
        <f t="shared" si="46"/>
        <v>5</v>
      </c>
      <c r="D324" s="30" t="s">
        <v>219</v>
      </c>
      <c r="E324" s="44" t="s">
        <v>1116</v>
      </c>
      <c r="F324" s="34" t="s">
        <v>564</v>
      </c>
      <c r="G324" s="34"/>
      <c r="H324" s="35" t="s">
        <v>561</v>
      </c>
      <c r="I324" s="36">
        <v>41646</v>
      </c>
      <c r="J324" s="31">
        <v>480339</v>
      </c>
      <c r="K324" s="37">
        <v>48034</v>
      </c>
      <c r="L324" s="38">
        <v>48034</v>
      </c>
      <c r="M324" s="36">
        <f t="shared" si="45"/>
        <v>41646</v>
      </c>
      <c r="N324" s="39">
        <f t="shared" ref="N324:N387" si="50">+ROUND(L324/J324*100,2)</f>
        <v>10</v>
      </c>
      <c r="O324" s="5"/>
      <c r="P324" s="5"/>
      <c r="Q324" s="42" t="s">
        <v>2345</v>
      </c>
      <c r="R324" s="43" t="str">
        <f t="shared" si="47"/>
        <v>AAAC</v>
      </c>
      <c r="S324" s="43" t="str">
        <f t="shared" ref="S324:S387" si="51">RIGHT(R324,1)</f>
        <v>C</v>
      </c>
      <c r="T324" s="43" t="str">
        <f t="shared" ref="T324:T387" si="52">IF(S324="C","01","02")</f>
        <v>01</v>
      </c>
      <c r="U324" s="43" t="b">
        <f t="shared" si="48"/>
        <v>1</v>
      </c>
      <c r="V324" s="43">
        <f t="shared" si="49"/>
        <v>10</v>
      </c>
      <c r="W324" s="35" t="s">
        <v>2347</v>
      </c>
      <c r="X324" s="196" t="s">
        <v>2349</v>
      </c>
    </row>
    <row r="325" spans="1:24" x14ac:dyDescent="0.25">
      <c r="A325" s="30">
        <f t="shared" ref="A325:A388" si="53">A324+1</f>
        <v>323</v>
      </c>
      <c r="B325" s="31">
        <v>6</v>
      </c>
      <c r="C325" s="32">
        <f t="shared" si="46"/>
        <v>6</v>
      </c>
      <c r="D325" s="30" t="s">
        <v>219</v>
      </c>
      <c r="E325" s="44" t="s">
        <v>1116</v>
      </c>
      <c r="F325" s="34" t="s">
        <v>564</v>
      </c>
      <c r="G325" s="34"/>
      <c r="H325" s="35" t="s">
        <v>561</v>
      </c>
      <c r="I325" s="36">
        <v>41646</v>
      </c>
      <c r="J325" s="31">
        <v>56180</v>
      </c>
      <c r="K325" s="37">
        <v>5618</v>
      </c>
      <c r="L325" s="38">
        <v>5618</v>
      </c>
      <c r="M325" s="36">
        <f t="shared" si="45"/>
        <v>41646</v>
      </c>
      <c r="N325" s="39">
        <f t="shared" si="50"/>
        <v>10</v>
      </c>
      <c r="O325" s="5"/>
      <c r="P325" s="5"/>
      <c r="Q325" s="42" t="s">
        <v>2345</v>
      </c>
      <c r="R325" s="43" t="str">
        <f t="shared" si="47"/>
        <v>AAAC</v>
      </c>
      <c r="S325" s="43" t="str">
        <f t="shared" si="51"/>
        <v>C</v>
      </c>
      <c r="T325" s="43" t="str">
        <f t="shared" si="52"/>
        <v>01</v>
      </c>
      <c r="U325" s="43" t="b">
        <f t="shared" si="48"/>
        <v>1</v>
      </c>
      <c r="V325" s="43">
        <f t="shared" si="49"/>
        <v>10</v>
      </c>
      <c r="W325" s="35" t="s">
        <v>2347</v>
      </c>
      <c r="X325" s="196" t="s">
        <v>2349</v>
      </c>
    </row>
    <row r="326" spans="1:24" x14ac:dyDescent="0.25">
      <c r="A326" s="30">
        <f t="shared" si="53"/>
        <v>324</v>
      </c>
      <c r="B326" s="31">
        <v>6</v>
      </c>
      <c r="C326" s="32">
        <f t="shared" si="46"/>
        <v>7</v>
      </c>
      <c r="D326" s="30" t="s">
        <v>219</v>
      </c>
      <c r="E326" s="44" t="s">
        <v>1116</v>
      </c>
      <c r="F326" s="34" t="s">
        <v>564</v>
      </c>
      <c r="G326" s="34"/>
      <c r="H326" s="35" t="s">
        <v>561</v>
      </c>
      <c r="I326" s="36">
        <v>41646</v>
      </c>
      <c r="J326" s="31">
        <v>407558</v>
      </c>
      <c r="K326" s="37">
        <v>40760</v>
      </c>
      <c r="L326" s="38">
        <v>40760</v>
      </c>
      <c r="M326" s="36">
        <f t="shared" si="45"/>
        <v>41646</v>
      </c>
      <c r="N326" s="39">
        <f t="shared" si="50"/>
        <v>10</v>
      </c>
      <c r="O326" s="5"/>
      <c r="P326" s="5"/>
      <c r="Q326" s="42" t="s">
        <v>2345</v>
      </c>
      <c r="R326" s="43" t="str">
        <f t="shared" si="47"/>
        <v>AAAC</v>
      </c>
      <c r="S326" s="43" t="str">
        <f t="shared" si="51"/>
        <v>C</v>
      </c>
      <c r="T326" s="43" t="str">
        <f t="shared" si="52"/>
        <v>01</v>
      </c>
      <c r="U326" s="43" t="b">
        <f t="shared" si="48"/>
        <v>1</v>
      </c>
      <c r="V326" s="43">
        <f t="shared" si="49"/>
        <v>10</v>
      </c>
      <c r="W326" s="35" t="s">
        <v>2347</v>
      </c>
      <c r="X326" s="196" t="s">
        <v>2349</v>
      </c>
    </row>
    <row r="327" spans="1:24" x14ac:dyDescent="0.25">
      <c r="A327" s="30">
        <f t="shared" si="53"/>
        <v>325</v>
      </c>
      <c r="B327" s="31">
        <v>6</v>
      </c>
      <c r="C327" s="32">
        <f t="shared" si="46"/>
        <v>8</v>
      </c>
      <c r="D327" s="30" t="s">
        <v>219</v>
      </c>
      <c r="E327" s="44" t="s">
        <v>1116</v>
      </c>
      <c r="F327" s="34" t="s">
        <v>564</v>
      </c>
      <c r="G327" s="34"/>
      <c r="H327" s="35" t="s">
        <v>561</v>
      </c>
      <c r="I327" s="36">
        <v>41646</v>
      </c>
      <c r="J327" s="31">
        <v>213484</v>
      </c>
      <c r="K327" s="37">
        <v>21348</v>
      </c>
      <c r="L327" s="38">
        <v>21348</v>
      </c>
      <c r="M327" s="36">
        <f t="shared" si="45"/>
        <v>41646</v>
      </c>
      <c r="N327" s="39">
        <f t="shared" si="50"/>
        <v>10</v>
      </c>
      <c r="O327" s="5"/>
      <c r="P327" s="5"/>
      <c r="Q327" s="42" t="s">
        <v>2345</v>
      </c>
      <c r="R327" s="43" t="str">
        <f t="shared" si="47"/>
        <v>AAAC</v>
      </c>
      <c r="S327" s="43" t="str">
        <f t="shared" si="51"/>
        <v>C</v>
      </c>
      <c r="T327" s="43" t="str">
        <f t="shared" si="52"/>
        <v>01</v>
      </c>
      <c r="U327" s="43" t="b">
        <f t="shared" si="48"/>
        <v>1</v>
      </c>
      <c r="V327" s="43">
        <f t="shared" si="49"/>
        <v>10</v>
      </c>
      <c r="W327" s="35" t="s">
        <v>2347</v>
      </c>
      <c r="X327" s="196" t="s">
        <v>2349</v>
      </c>
    </row>
    <row r="328" spans="1:24" x14ac:dyDescent="0.25">
      <c r="A328" s="30">
        <f t="shared" si="53"/>
        <v>326</v>
      </c>
      <c r="B328" s="31">
        <v>6</v>
      </c>
      <c r="C328" s="32">
        <f t="shared" si="46"/>
        <v>9</v>
      </c>
      <c r="D328" s="30" t="s">
        <v>219</v>
      </c>
      <c r="E328" s="44" t="s">
        <v>1116</v>
      </c>
      <c r="F328" s="34" t="s">
        <v>564</v>
      </c>
      <c r="G328" s="34"/>
      <c r="H328" s="35" t="s">
        <v>561</v>
      </c>
      <c r="I328" s="36">
        <v>41646</v>
      </c>
      <c r="J328" s="31">
        <v>72778</v>
      </c>
      <c r="K328" s="37">
        <v>7278</v>
      </c>
      <c r="L328" s="38">
        <v>7278</v>
      </c>
      <c r="M328" s="36">
        <f t="shared" si="45"/>
        <v>41646</v>
      </c>
      <c r="N328" s="39">
        <f t="shared" si="50"/>
        <v>10</v>
      </c>
      <c r="O328" s="5"/>
      <c r="P328" s="5"/>
      <c r="Q328" s="42" t="s">
        <v>2345</v>
      </c>
      <c r="R328" s="43" t="str">
        <f t="shared" si="47"/>
        <v>AAAC</v>
      </c>
      <c r="S328" s="43" t="str">
        <f t="shared" si="51"/>
        <v>C</v>
      </c>
      <c r="T328" s="43" t="str">
        <f t="shared" si="52"/>
        <v>01</v>
      </c>
      <c r="U328" s="43" t="b">
        <f t="shared" si="48"/>
        <v>1</v>
      </c>
      <c r="V328" s="43">
        <f t="shared" si="49"/>
        <v>10</v>
      </c>
      <c r="W328" s="35" t="s">
        <v>2347</v>
      </c>
      <c r="X328" s="196" t="s">
        <v>2349</v>
      </c>
    </row>
    <row r="329" spans="1:24" x14ac:dyDescent="0.25">
      <c r="A329" s="30">
        <f t="shared" si="53"/>
        <v>327</v>
      </c>
      <c r="B329" s="31">
        <v>6</v>
      </c>
      <c r="C329" s="32">
        <f t="shared" si="46"/>
        <v>10</v>
      </c>
      <c r="D329" s="30" t="s">
        <v>219</v>
      </c>
      <c r="E329" s="44" t="s">
        <v>1116</v>
      </c>
      <c r="F329" s="34" t="s">
        <v>564</v>
      </c>
      <c r="G329" s="34"/>
      <c r="H329" s="35" t="s">
        <v>561</v>
      </c>
      <c r="I329" s="36">
        <v>41646</v>
      </c>
      <c r="J329" s="31">
        <v>266855</v>
      </c>
      <c r="K329" s="37">
        <v>26686</v>
      </c>
      <c r="L329" s="38">
        <v>26686</v>
      </c>
      <c r="M329" s="36">
        <f t="shared" si="45"/>
        <v>41646</v>
      </c>
      <c r="N329" s="39">
        <f t="shared" si="50"/>
        <v>10</v>
      </c>
      <c r="O329" s="5"/>
      <c r="P329" s="5"/>
      <c r="Q329" s="42" t="s">
        <v>2345</v>
      </c>
      <c r="R329" s="43" t="str">
        <f t="shared" si="47"/>
        <v>AAAC</v>
      </c>
      <c r="S329" s="43" t="str">
        <f t="shared" si="51"/>
        <v>C</v>
      </c>
      <c r="T329" s="43" t="str">
        <f t="shared" si="52"/>
        <v>01</v>
      </c>
      <c r="U329" s="43" t="b">
        <f t="shared" si="48"/>
        <v>1</v>
      </c>
      <c r="V329" s="43">
        <f t="shared" si="49"/>
        <v>10</v>
      </c>
      <c r="W329" s="35" t="s">
        <v>2347</v>
      </c>
      <c r="X329" s="196" t="s">
        <v>2349</v>
      </c>
    </row>
    <row r="330" spans="1:24" x14ac:dyDescent="0.25">
      <c r="A330" s="30">
        <f t="shared" si="53"/>
        <v>328</v>
      </c>
      <c r="B330" s="31">
        <v>6</v>
      </c>
      <c r="C330" s="32">
        <f t="shared" si="46"/>
        <v>11</v>
      </c>
      <c r="D330" s="30" t="s">
        <v>219</v>
      </c>
      <c r="E330" s="44" t="s">
        <v>1117</v>
      </c>
      <c r="F330" s="34" t="s">
        <v>565</v>
      </c>
      <c r="G330" s="34"/>
      <c r="H330" s="35" t="s">
        <v>561</v>
      </c>
      <c r="I330" s="36">
        <v>41654</v>
      </c>
      <c r="J330" s="31">
        <v>9530352</v>
      </c>
      <c r="K330" s="37">
        <v>953036</v>
      </c>
      <c r="L330" s="38">
        <v>953036</v>
      </c>
      <c r="M330" s="36">
        <f t="shared" si="45"/>
        <v>41654</v>
      </c>
      <c r="N330" s="39">
        <f t="shared" si="50"/>
        <v>10</v>
      </c>
      <c r="O330" s="5"/>
      <c r="P330" s="5"/>
      <c r="Q330" s="42" t="s">
        <v>2345</v>
      </c>
      <c r="R330" s="43" t="str">
        <f t="shared" si="47"/>
        <v>AABC</v>
      </c>
      <c r="S330" s="43" t="str">
        <f t="shared" si="51"/>
        <v>C</v>
      </c>
      <c r="T330" s="43" t="str">
        <f t="shared" si="52"/>
        <v>01</v>
      </c>
      <c r="U330" s="43" t="b">
        <f t="shared" si="48"/>
        <v>1</v>
      </c>
      <c r="V330" s="43">
        <f t="shared" si="49"/>
        <v>10</v>
      </c>
      <c r="W330" s="35" t="s">
        <v>2347</v>
      </c>
      <c r="X330" s="196" t="s">
        <v>2359</v>
      </c>
    </row>
    <row r="331" spans="1:24" x14ac:dyDescent="0.25">
      <c r="A331" s="30">
        <f t="shared" si="53"/>
        <v>329</v>
      </c>
      <c r="B331" s="31">
        <v>6</v>
      </c>
      <c r="C331" s="32">
        <f t="shared" si="46"/>
        <v>12</v>
      </c>
      <c r="D331" s="30" t="s">
        <v>219</v>
      </c>
      <c r="E331" s="44" t="s">
        <v>890</v>
      </c>
      <c r="F331" s="34" t="s">
        <v>566</v>
      </c>
      <c r="G331" s="34"/>
      <c r="H331" s="35" t="s">
        <v>561</v>
      </c>
      <c r="I331" s="36">
        <v>41655</v>
      </c>
      <c r="J331" s="31">
        <v>193631</v>
      </c>
      <c r="K331" s="37">
        <v>19363</v>
      </c>
      <c r="L331" s="38">
        <v>19363</v>
      </c>
      <c r="M331" s="36">
        <f t="shared" si="45"/>
        <v>41655</v>
      </c>
      <c r="N331" s="39">
        <f t="shared" si="50"/>
        <v>10</v>
      </c>
      <c r="O331" s="5"/>
      <c r="P331" s="5"/>
      <c r="Q331" s="42" t="s">
        <v>2345</v>
      </c>
      <c r="R331" s="43" t="str">
        <f t="shared" si="47"/>
        <v>AADC</v>
      </c>
      <c r="S331" s="43" t="str">
        <f t="shared" si="51"/>
        <v>C</v>
      </c>
      <c r="T331" s="43" t="str">
        <f t="shared" si="52"/>
        <v>01</v>
      </c>
      <c r="U331" s="43" t="b">
        <f t="shared" si="48"/>
        <v>1</v>
      </c>
      <c r="V331" s="43">
        <f t="shared" si="49"/>
        <v>10</v>
      </c>
      <c r="W331" s="35" t="s">
        <v>2347</v>
      </c>
      <c r="X331" s="196" t="s">
        <v>2364</v>
      </c>
    </row>
    <row r="332" spans="1:24" x14ac:dyDescent="0.25">
      <c r="A332" s="30">
        <f t="shared" si="53"/>
        <v>330</v>
      </c>
      <c r="B332" s="31">
        <v>6</v>
      </c>
      <c r="C332" s="32">
        <f t="shared" si="46"/>
        <v>13</v>
      </c>
      <c r="D332" s="30" t="s">
        <v>219</v>
      </c>
      <c r="E332" s="33" t="s">
        <v>891</v>
      </c>
      <c r="F332" s="34" t="s">
        <v>567</v>
      </c>
      <c r="G332" s="34"/>
      <c r="H332" s="35" t="s">
        <v>561</v>
      </c>
      <c r="I332" s="36">
        <v>41655</v>
      </c>
      <c r="J332" s="31">
        <v>33270</v>
      </c>
      <c r="K332" s="37">
        <v>3327</v>
      </c>
      <c r="L332" s="38">
        <v>3327</v>
      </c>
      <c r="M332" s="36">
        <f t="shared" si="45"/>
        <v>41655</v>
      </c>
      <c r="N332" s="39">
        <f t="shared" si="50"/>
        <v>10</v>
      </c>
      <c r="O332" s="5"/>
      <c r="P332" s="5"/>
      <c r="Q332" s="42" t="s">
        <v>2345</v>
      </c>
      <c r="R332" s="43" t="str">
        <f t="shared" si="47"/>
        <v>AALC</v>
      </c>
      <c r="S332" s="43" t="str">
        <f t="shared" si="51"/>
        <v>C</v>
      </c>
      <c r="T332" s="43" t="str">
        <f t="shared" si="52"/>
        <v>01</v>
      </c>
      <c r="U332" s="43" t="b">
        <f t="shared" si="48"/>
        <v>1</v>
      </c>
      <c r="V332" s="43">
        <f t="shared" si="49"/>
        <v>10</v>
      </c>
      <c r="W332" s="35" t="s">
        <v>2347</v>
      </c>
      <c r="X332" s="196" t="s">
        <v>2364</v>
      </c>
    </row>
    <row r="333" spans="1:24" x14ac:dyDescent="0.25">
      <c r="A333" s="30">
        <f t="shared" si="53"/>
        <v>331</v>
      </c>
      <c r="B333" s="31">
        <v>6</v>
      </c>
      <c r="C333" s="32">
        <f t="shared" si="46"/>
        <v>14</v>
      </c>
      <c r="D333" s="30" t="s">
        <v>219</v>
      </c>
      <c r="E333" s="33" t="s">
        <v>892</v>
      </c>
      <c r="F333" s="34" t="s">
        <v>568</v>
      </c>
      <c r="G333" s="34"/>
      <c r="H333" s="35" t="s">
        <v>561</v>
      </c>
      <c r="I333" s="36">
        <v>41655</v>
      </c>
      <c r="J333" s="31">
        <v>786250</v>
      </c>
      <c r="K333" s="37">
        <v>78625</v>
      </c>
      <c r="L333" s="38">
        <v>78625</v>
      </c>
      <c r="M333" s="36">
        <f t="shared" si="45"/>
        <v>41655</v>
      </c>
      <c r="N333" s="39">
        <f t="shared" si="50"/>
        <v>10</v>
      </c>
      <c r="O333" s="5"/>
      <c r="P333" s="5"/>
      <c r="Q333" s="42" t="s">
        <v>2345</v>
      </c>
      <c r="R333" s="43" t="str">
        <f t="shared" si="47"/>
        <v>AAFC</v>
      </c>
      <c r="S333" s="43" t="str">
        <f t="shared" si="51"/>
        <v>C</v>
      </c>
      <c r="T333" s="43" t="str">
        <f t="shared" si="52"/>
        <v>01</v>
      </c>
      <c r="U333" s="43" t="b">
        <f t="shared" si="48"/>
        <v>1</v>
      </c>
      <c r="V333" s="43">
        <f t="shared" si="49"/>
        <v>10</v>
      </c>
      <c r="W333" s="35" t="s">
        <v>2347</v>
      </c>
      <c r="X333" s="196" t="s">
        <v>2364</v>
      </c>
    </row>
    <row r="334" spans="1:24" x14ac:dyDescent="0.25">
      <c r="A334" s="30">
        <f t="shared" si="53"/>
        <v>332</v>
      </c>
      <c r="B334" s="31">
        <v>6</v>
      </c>
      <c r="C334" s="32">
        <f t="shared" si="46"/>
        <v>15</v>
      </c>
      <c r="D334" s="30" t="s">
        <v>219</v>
      </c>
      <c r="E334" s="33" t="s">
        <v>569</v>
      </c>
      <c r="F334" s="34" t="s">
        <v>570</v>
      </c>
      <c r="G334" s="34"/>
      <c r="H334" s="35" t="s">
        <v>561</v>
      </c>
      <c r="I334" s="36">
        <v>41655</v>
      </c>
      <c r="J334" s="31">
        <v>47742</v>
      </c>
      <c r="K334" s="37">
        <v>4774</v>
      </c>
      <c r="L334" s="38">
        <v>4774</v>
      </c>
      <c r="M334" s="36">
        <f t="shared" si="45"/>
        <v>41655</v>
      </c>
      <c r="N334" s="39">
        <f t="shared" si="50"/>
        <v>10</v>
      </c>
      <c r="O334" s="5"/>
      <c r="P334" s="5"/>
      <c r="Q334" s="42" t="s">
        <v>2345</v>
      </c>
      <c r="R334" s="43" t="str">
        <f t="shared" si="47"/>
        <v>AAEC</v>
      </c>
      <c r="S334" s="43" t="str">
        <f t="shared" si="51"/>
        <v>C</v>
      </c>
      <c r="T334" s="43" t="str">
        <f t="shared" si="52"/>
        <v>01</v>
      </c>
      <c r="U334" s="43" t="b">
        <f t="shared" si="48"/>
        <v>1</v>
      </c>
      <c r="V334" s="43">
        <f t="shared" si="49"/>
        <v>10</v>
      </c>
      <c r="W334" s="35" t="s">
        <v>2347</v>
      </c>
      <c r="X334" s="196" t="s">
        <v>2364</v>
      </c>
    </row>
    <row r="335" spans="1:24" x14ac:dyDescent="0.25">
      <c r="A335" s="67">
        <f t="shared" si="53"/>
        <v>333</v>
      </c>
      <c r="B335" s="68">
        <v>6</v>
      </c>
      <c r="C335" s="69">
        <f t="shared" si="46"/>
        <v>16</v>
      </c>
      <c r="D335" s="67" t="s">
        <v>219</v>
      </c>
      <c r="E335" s="70" t="s">
        <v>893</v>
      </c>
      <c r="F335" s="34" t="s">
        <v>571</v>
      </c>
      <c r="G335" s="34"/>
      <c r="H335" s="35" t="s">
        <v>561</v>
      </c>
      <c r="I335" s="36">
        <v>41655</v>
      </c>
      <c r="J335" s="31">
        <v>2359560</v>
      </c>
      <c r="K335" s="37">
        <v>235956</v>
      </c>
      <c r="L335" s="38">
        <v>235956</v>
      </c>
      <c r="M335" s="36">
        <f t="shared" si="45"/>
        <v>41655</v>
      </c>
      <c r="N335" s="39">
        <f t="shared" si="50"/>
        <v>10</v>
      </c>
      <c r="O335" s="5"/>
      <c r="P335" s="5"/>
      <c r="Q335" s="42" t="s">
        <v>2345</v>
      </c>
      <c r="R335" s="43" t="str">
        <f t="shared" si="47"/>
        <v>AAAC</v>
      </c>
      <c r="S335" s="43" t="str">
        <f t="shared" si="51"/>
        <v>C</v>
      </c>
      <c r="T335" s="43" t="str">
        <f t="shared" si="52"/>
        <v>01</v>
      </c>
      <c r="U335" s="43" t="b">
        <f t="shared" si="48"/>
        <v>1</v>
      </c>
      <c r="V335" s="71">
        <f t="shared" si="49"/>
        <v>10</v>
      </c>
      <c r="W335" s="35" t="s">
        <v>2347</v>
      </c>
      <c r="X335" s="196" t="s">
        <v>2364</v>
      </c>
    </row>
    <row r="336" spans="1:24" x14ac:dyDescent="0.25">
      <c r="A336" s="30">
        <f t="shared" si="53"/>
        <v>334</v>
      </c>
      <c r="B336" s="31">
        <v>6</v>
      </c>
      <c r="C336" s="32">
        <f t="shared" si="46"/>
        <v>17</v>
      </c>
      <c r="D336" s="30" t="s">
        <v>219</v>
      </c>
      <c r="E336" s="33" t="s">
        <v>1000</v>
      </c>
      <c r="F336" s="34" t="s">
        <v>572</v>
      </c>
      <c r="G336" s="34"/>
      <c r="H336" s="35" t="s">
        <v>561</v>
      </c>
      <c r="I336" s="36">
        <v>41655</v>
      </c>
      <c r="J336" s="31">
        <v>353105</v>
      </c>
      <c r="K336" s="37">
        <v>35311</v>
      </c>
      <c r="L336" s="38">
        <v>35311</v>
      </c>
      <c r="M336" s="36">
        <f t="shared" si="45"/>
        <v>41655</v>
      </c>
      <c r="N336" s="39">
        <f t="shared" si="50"/>
        <v>10</v>
      </c>
      <c r="O336" s="5"/>
      <c r="P336" s="5"/>
      <c r="Q336" s="42" t="s">
        <v>2345</v>
      </c>
      <c r="R336" s="43" t="str">
        <f t="shared" si="47"/>
        <v>AABC</v>
      </c>
      <c r="S336" s="43" t="str">
        <f t="shared" si="51"/>
        <v>C</v>
      </c>
      <c r="T336" s="43" t="str">
        <f t="shared" si="52"/>
        <v>01</v>
      </c>
      <c r="U336" s="43" t="b">
        <f t="shared" si="48"/>
        <v>1</v>
      </c>
      <c r="V336" s="43">
        <f t="shared" si="49"/>
        <v>10</v>
      </c>
      <c r="W336" s="35" t="s">
        <v>2347</v>
      </c>
      <c r="X336" s="196" t="s">
        <v>2364</v>
      </c>
    </row>
    <row r="337" spans="1:24" x14ac:dyDescent="0.25">
      <c r="A337" s="30">
        <f t="shared" si="53"/>
        <v>335</v>
      </c>
      <c r="B337" s="31">
        <v>6</v>
      </c>
      <c r="C337" s="32">
        <f t="shared" si="46"/>
        <v>18</v>
      </c>
      <c r="D337" s="30" t="s">
        <v>219</v>
      </c>
      <c r="E337" s="33" t="s">
        <v>1000</v>
      </c>
      <c r="F337" s="34" t="s">
        <v>572</v>
      </c>
      <c r="G337" s="34"/>
      <c r="H337" s="35" t="s">
        <v>561</v>
      </c>
      <c r="I337" s="36">
        <v>41655</v>
      </c>
      <c r="J337" s="31">
        <v>7079</v>
      </c>
      <c r="K337" s="37">
        <v>708</v>
      </c>
      <c r="L337" s="38">
        <v>708</v>
      </c>
      <c r="M337" s="36">
        <f t="shared" si="45"/>
        <v>41655</v>
      </c>
      <c r="N337" s="39">
        <f t="shared" si="50"/>
        <v>10</v>
      </c>
      <c r="O337" s="5"/>
      <c r="P337" s="5"/>
      <c r="Q337" s="42" t="s">
        <v>2345</v>
      </c>
      <c r="R337" s="43" t="str">
        <f t="shared" si="47"/>
        <v>AABC</v>
      </c>
      <c r="S337" s="43" t="str">
        <f t="shared" si="51"/>
        <v>C</v>
      </c>
      <c r="T337" s="43" t="str">
        <f t="shared" si="52"/>
        <v>01</v>
      </c>
      <c r="U337" s="43" t="b">
        <f t="shared" si="48"/>
        <v>1</v>
      </c>
      <c r="V337" s="43">
        <f t="shared" si="49"/>
        <v>10</v>
      </c>
      <c r="W337" s="35" t="s">
        <v>2347</v>
      </c>
      <c r="X337" s="196" t="s">
        <v>2364</v>
      </c>
    </row>
    <row r="338" spans="1:24" x14ac:dyDescent="0.25">
      <c r="A338" s="30">
        <f t="shared" si="53"/>
        <v>336</v>
      </c>
      <c r="B338" s="31">
        <v>6</v>
      </c>
      <c r="C338" s="32">
        <f t="shared" si="46"/>
        <v>19</v>
      </c>
      <c r="D338" s="30" t="s">
        <v>219</v>
      </c>
      <c r="E338" s="44" t="s">
        <v>1116</v>
      </c>
      <c r="F338" s="34" t="s">
        <v>564</v>
      </c>
      <c r="G338" s="34"/>
      <c r="H338" s="35" t="s">
        <v>561</v>
      </c>
      <c r="I338" s="36">
        <v>41661</v>
      </c>
      <c r="J338" s="31">
        <v>94073</v>
      </c>
      <c r="K338" s="37">
        <v>9407</v>
      </c>
      <c r="L338" s="38">
        <v>9407</v>
      </c>
      <c r="M338" s="36">
        <f t="shared" si="45"/>
        <v>41661</v>
      </c>
      <c r="N338" s="39">
        <f t="shared" si="50"/>
        <v>10</v>
      </c>
      <c r="O338" s="5"/>
      <c r="P338" s="5"/>
      <c r="Q338" s="42" t="s">
        <v>2345</v>
      </c>
      <c r="R338" s="43" t="str">
        <f t="shared" si="47"/>
        <v>AAAC</v>
      </c>
      <c r="S338" s="43" t="str">
        <f t="shared" si="51"/>
        <v>C</v>
      </c>
      <c r="T338" s="43" t="str">
        <f t="shared" si="52"/>
        <v>01</v>
      </c>
      <c r="U338" s="43" t="b">
        <f t="shared" si="48"/>
        <v>1</v>
      </c>
      <c r="V338" s="43">
        <f t="shared" si="49"/>
        <v>10</v>
      </c>
      <c r="W338" s="35" t="s">
        <v>2347</v>
      </c>
      <c r="X338" s="196" t="s">
        <v>2351</v>
      </c>
    </row>
    <row r="339" spans="1:24" x14ac:dyDescent="0.25">
      <c r="A339" s="30">
        <f t="shared" si="53"/>
        <v>337</v>
      </c>
      <c r="B339" s="31">
        <v>6</v>
      </c>
      <c r="C339" s="32">
        <f t="shared" si="46"/>
        <v>20</v>
      </c>
      <c r="D339" s="30" t="s">
        <v>219</v>
      </c>
      <c r="E339" s="44" t="s">
        <v>1116</v>
      </c>
      <c r="F339" s="34" t="s">
        <v>564</v>
      </c>
      <c r="G339" s="34"/>
      <c r="H339" s="35" t="s">
        <v>561</v>
      </c>
      <c r="I339" s="36">
        <v>41661</v>
      </c>
      <c r="J339" s="31">
        <v>213484</v>
      </c>
      <c r="K339" s="37">
        <v>21348</v>
      </c>
      <c r="L339" s="38">
        <v>21348</v>
      </c>
      <c r="M339" s="36">
        <f t="shared" si="45"/>
        <v>41661</v>
      </c>
      <c r="N339" s="39">
        <f t="shared" si="50"/>
        <v>10</v>
      </c>
      <c r="O339" s="5"/>
      <c r="P339" s="5"/>
      <c r="Q339" s="42" t="s">
        <v>2345</v>
      </c>
      <c r="R339" s="43" t="str">
        <f t="shared" si="47"/>
        <v>AAAC</v>
      </c>
      <c r="S339" s="43" t="str">
        <f t="shared" si="51"/>
        <v>C</v>
      </c>
      <c r="T339" s="43" t="str">
        <f t="shared" si="52"/>
        <v>01</v>
      </c>
      <c r="U339" s="43" t="b">
        <f t="shared" si="48"/>
        <v>1</v>
      </c>
      <c r="V339" s="43">
        <f t="shared" si="49"/>
        <v>10</v>
      </c>
      <c r="W339" s="35" t="s">
        <v>2347</v>
      </c>
      <c r="X339" s="196" t="s">
        <v>2351</v>
      </c>
    </row>
    <row r="340" spans="1:24" x14ac:dyDescent="0.25">
      <c r="A340" s="30">
        <f t="shared" si="53"/>
        <v>338</v>
      </c>
      <c r="B340" s="31">
        <v>6</v>
      </c>
      <c r="C340" s="32">
        <f t="shared" si="46"/>
        <v>21</v>
      </c>
      <c r="D340" s="30" t="s">
        <v>219</v>
      </c>
      <c r="E340" s="44" t="s">
        <v>1116</v>
      </c>
      <c r="F340" s="34" t="s">
        <v>564</v>
      </c>
      <c r="G340" s="34"/>
      <c r="H340" s="35" t="s">
        <v>561</v>
      </c>
      <c r="I340" s="36">
        <v>41661</v>
      </c>
      <c r="J340" s="31">
        <v>213484</v>
      </c>
      <c r="K340" s="37">
        <v>21348</v>
      </c>
      <c r="L340" s="38">
        <v>21348</v>
      </c>
      <c r="M340" s="36">
        <f t="shared" si="45"/>
        <v>41661</v>
      </c>
      <c r="N340" s="39">
        <f t="shared" si="50"/>
        <v>10</v>
      </c>
      <c r="O340" s="5"/>
      <c r="P340" s="5"/>
      <c r="Q340" s="42" t="s">
        <v>2345</v>
      </c>
      <c r="R340" s="43" t="str">
        <f t="shared" si="47"/>
        <v>AAAC</v>
      </c>
      <c r="S340" s="43" t="str">
        <f t="shared" si="51"/>
        <v>C</v>
      </c>
      <c r="T340" s="43" t="str">
        <f t="shared" si="52"/>
        <v>01</v>
      </c>
      <c r="U340" s="43" t="b">
        <f t="shared" si="48"/>
        <v>1</v>
      </c>
      <c r="V340" s="43">
        <f t="shared" si="49"/>
        <v>10</v>
      </c>
      <c r="W340" s="35" t="s">
        <v>2347</v>
      </c>
      <c r="X340" s="196" t="s">
        <v>2351</v>
      </c>
    </row>
    <row r="341" spans="1:24" x14ac:dyDescent="0.25">
      <c r="A341" s="30">
        <f t="shared" si="53"/>
        <v>339</v>
      </c>
      <c r="B341" s="31">
        <v>6</v>
      </c>
      <c r="C341" s="32">
        <f t="shared" si="46"/>
        <v>22</v>
      </c>
      <c r="D341" s="30" t="s">
        <v>219</v>
      </c>
      <c r="E341" s="44" t="s">
        <v>1116</v>
      </c>
      <c r="F341" s="34" t="s">
        <v>564</v>
      </c>
      <c r="G341" s="34"/>
      <c r="H341" s="35" t="s">
        <v>561</v>
      </c>
      <c r="I341" s="36">
        <v>41661</v>
      </c>
      <c r="J341" s="31">
        <v>213484</v>
      </c>
      <c r="K341" s="37">
        <v>21348</v>
      </c>
      <c r="L341" s="38">
        <v>21348</v>
      </c>
      <c r="M341" s="36">
        <f t="shared" si="45"/>
        <v>41661</v>
      </c>
      <c r="N341" s="39">
        <f t="shared" si="50"/>
        <v>10</v>
      </c>
      <c r="O341" s="5"/>
      <c r="P341" s="5"/>
      <c r="Q341" s="42" t="s">
        <v>2345</v>
      </c>
      <c r="R341" s="43" t="str">
        <f t="shared" si="47"/>
        <v>AAAC</v>
      </c>
      <c r="S341" s="43" t="str">
        <f t="shared" si="51"/>
        <v>C</v>
      </c>
      <c r="T341" s="43" t="str">
        <f t="shared" si="52"/>
        <v>01</v>
      </c>
      <c r="U341" s="43" t="b">
        <f t="shared" si="48"/>
        <v>1</v>
      </c>
      <c r="V341" s="43">
        <f t="shared" si="49"/>
        <v>10</v>
      </c>
      <c r="W341" s="35" t="s">
        <v>2347</v>
      </c>
      <c r="X341" s="196" t="s">
        <v>2351</v>
      </c>
    </row>
    <row r="342" spans="1:24" x14ac:dyDescent="0.25">
      <c r="A342" s="30">
        <f t="shared" si="53"/>
        <v>340</v>
      </c>
      <c r="B342" s="31">
        <v>6</v>
      </c>
      <c r="C342" s="32">
        <f t="shared" si="46"/>
        <v>23</v>
      </c>
      <c r="D342" s="30" t="s">
        <v>219</v>
      </c>
      <c r="E342" s="44" t="s">
        <v>1001</v>
      </c>
      <c r="F342" s="34" t="s">
        <v>573</v>
      </c>
      <c r="G342" s="34"/>
      <c r="H342" s="35" t="s">
        <v>561</v>
      </c>
      <c r="I342" s="36">
        <v>41662</v>
      </c>
      <c r="J342" s="31">
        <v>266185</v>
      </c>
      <c r="K342" s="37">
        <v>26619</v>
      </c>
      <c r="L342" s="38">
        <v>26619</v>
      </c>
      <c r="M342" s="36">
        <f t="shared" si="45"/>
        <v>41662</v>
      </c>
      <c r="N342" s="39">
        <f t="shared" si="50"/>
        <v>10</v>
      </c>
      <c r="O342" s="5"/>
      <c r="P342" s="5"/>
      <c r="Q342" s="42" t="s">
        <v>2345</v>
      </c>
      <c r="R342" s="43" t="str">
        <f t="shared" si="47"/>
        <v>AAHC</v>
      </c>
      <c r="S342" s="43" t="str">
        <f t="shared" si="51"/>
        <v>C</v>
      </c>
      <c r="T342" s="43" t="str">
        <f t="shared" si="52"/>
        <v>01</v>
      </c>
      <c r="U342" s="43" t="b">
        <f t="shared" si="48"/>
        <v>1</v>
      </c>
      <c r="V342" s="43">
        <f t="shared" si="49"/>
        <v>10</v>
      </c>
      <c r="W342" s="35" t="s">
        <v>2347</v>
      </c>
      <c r="X342" s="196" t="s">
        <v>2355</v>
      </c>
    </row>
    <row r="343" spans="1:24" x14ac:dyDescent="0.25">
      <c r="A343" s="30">
        <f t="shared" si="53"/>
        <v>341</v>
      </c>
      <c r="B343" s="31">
        <v>6</v>
      </c>
      <c r="C343" s="32">
        <f t="shared" si="46"/>
        <v>24</v>
      </c>
      <c r="D343" s="30" t="s">
        <v>219</v>
      </c>
      <c r="E343" s="33" t="s">
        <v>1118</v>
      </c>
      <c r="F343" s="34" t="s">
        <v>574</v>
      </c>
      <c r="G343" s="34"/>
      <c r="H343" s="35" t="s">
        <v>561</v>
      </c>
      <c r="I343" s="36">
        <v>41662</v>
      </c>
      <c r="J343" s="31">
        <v>35056</v>
      </c>
      <c r="K343" s="37">
        <v>3506</v>
      </c>
      <c r="L343" s="38">
        <v>3506</v>
      </c>
      <c r="M343" s="36">
        <f t="shared" si="45"/>
        <v>41662</v>
      </c>
      <c r="N343" s="39">
        <f t="shared" si="50"/>
        <v>10</v>
      </c>
      <c r="O343" s="5"/>
      <c r="P343" s="5"/>
      <c r="Q343" s="42" t="s">
        <v>2345</v>
      </c>
      <c r="R343" s="43" t="str">
        <f t="shared" si="47"/>
        <v>AALC</v>
      </c>
      <c r="S343" s="43" t="str">
        <f t="shared" si="51"/>
        <v>C</v>
      </c>
      <c r="T343" s="43" t="str">
        <f t="shared" si="52"/>
        <v>01</v>
      </c>
      <c r="U343" s="43" t="b">
        <f t="shared" si="48"/>
        <v>1</v>
      </c>
      <c r="V343" s="43">
        <f t="shared" si="49"/>
        <v>10</v>
      </c>
      <c r="W343" s="35" t="s">
        <v>2347</v>
      </c>
      <c r="X343" s="196" t="s">
        <v>2355</v>
      </c>
    </row>
    <row r="344" spans="1:24" x14ac:dyDescent="0.25">
      <c r="A344" s="30">
        <f t="shared" si="53"/>
        <v>342</v>
      </c>
      <c r="B344" s="31">
        <v>6</v>
      </c>
      <c r="C344" s="32">
        <f t="shared" si="46"/>
        <v>25</v>
      </c>
      <c r="D344" s="30" t="s">
        <v>219</v>
      </c>
      <c r="E344" s="44" t="s">
        <v>1119</v>
      </c>
      <c r="F344" s="34" t="s">
        <v>575</v>
      </c>
      <c r="G344" s="34"/>
      <c r="H344" s="35" t="s">
        <v>561</v>
      </c>
      <c r="I344" s="36">
        <v>41662</v>
      </c>
      <c r="J344" s="31">
        <v>337080</v>
      </c>
      <c r="K344" s="37">
        <v>33708</v>
      </c>
      <c r="L344" s="38">
        <v>33708</v>
      </c>
      <c r="M344" s="36">
        <f t="shared" si="45"/>
        <v>41662</v>
      </c>
      <c r="N344" s="39">
        <f t="shared" si="50"/>
        <v>10</v>
      </c>
      <c r="O344" s="5"/>
      <c r="P344" s="5"/>
      <c r="Q344" s="42" t="s">
        <v>2345</v>
      </c>
      <c r="R344" s="43" t="str">
        <f t="shared" si="47"/>
        <v>AAAC</v>
      </c>
      <c r="S344" s="43" t="str">
        <f t="shared" si="51"/>
        <v>C</v>
      </c>
      <c r="T344" s="43" t="str">
        <f t="shared" si="52"/>
        <v>01</v>
      </c>
      <c r="U344" s="43" t="b">
        <f t="shared" si="48"/>
        <v>1</v>
      </c>
      <c r="V344" s="43">
        <f t="shared" si="49"/>
        <v>10</v>
      </c>
      <c r="W344" s="35" t="s">
        <v>2347</v>
      </c>
      <c r="X344" s="196" t="s">
        <v>2355</v>
      </c>
    </row>
    <row r="345" spans="1:24" x14ac:dyDescent="0.25">
      <c r="A345" s="30">
        <f t="shared" si="53"/>
        <v>343</v>
      </c>
      <c r="B345" s="31">
        <v>6</v>
      </c>
      <c r="C345" s="32">
        <f t="shared" si="46"/>
        <v>26</v>
      </c>
      <c r="D345" s="30" t="s">
        <v>219</v>
      </c>
      <c r="E345" s="44" t="s">
        <v>1116</v>
      </c>
      <c r="F345" s="34" t="s">
        <v>564</v>
      </c>
      <c r="G345" s="34"/>
      <c r="H345" s="35" t="s">
        <v>561</v>
      </c>
      <c r="I345" s="36">
        <v>41667</v>
      </c>
      <c r="J345" s="31">
        <v>213484</v>
      </c>
      <c r="K345" s="37">
        <v>21348</v>
      </c>
      <c r="L345" s="38">
        <v>21348</v>
      </c>
      <c r="M345" s="36">
        <f t="shared" si="45"/>
        <v>41667</v>
      </c>
      <c r="N345" s="39">
        <f t="shared" si="50"/>
        <v>10</v>
      </c>
      <c r="O345" s="5"/>
      <c r="P345" s="5"/>
      <c r="Q345" s="42" t="s">
        <v>2345</v>
      </c>
      <c r="R345" s="43" t="str">
        <f t="shared" si="47"/>
        <v>AAAC</v>
      </c>
      <c r="S345" s="43" t="str">
        <f t="shared" si="51"/>
        <v>C</v>
      </c>
      <c r="T345" s="43" t="str">
        <f t="shared" si="52"/>
        <v>01</v>
      </c>
      <c r="U345" s="43" t="b">
        <f t="shared" si="48"/>
        <v>1</v>
      </c>
      <c r="V345" s="43">
        <f t="shared" si="49"/>
        <v>10</v>
      </c>
      <c r="W345" s="35" t="s">
        <v>2347</v>
      </c>
      <c r="X345" s="196" t="s">
        <v>2352</v>
      </c>
    </row>
    <row r="346" spans="1:24" x14ac:dyDescent="0.25">
      <c r="A346" s="30">
        <f t="shared" si="53"/>
        <v>344</v>
      </c>
      <c r="B346" s="31">
        <v>6</v>
      </c>
      <c r="C346" s="32">
        <f t="shared" si="46"/>
        <v>27</v>
      </c>
      <c r="D346" s="30" t="s">
        <v>219</v>
      </c>
      <c r="E346" s="44" t="s">
        <v>1116</v>
      </c>
      <c r="F346" s="34" t="s">
        <v>564</v>
      </c>
      <c r="G346" s="34"/>
      <c r="H346" s="35" t="s">
        <v>561</v>
      </c>
      <c r="I346" s="36">
        <v>41667</v>
      </c>
      <c r="J346" s="31">
        <v>800565</v>
      </c>
      <c r="K346" s="37">
        <v>80057</v>
      </c>
      <c r="L346" s="38">
        <v>80057</v>
      </c>
      <c r="M346" s="36">
        <f t="shared" si="45"/>
        <v>41667</v>
      </c>
      <c r="N346" s="39">
        <f t="shared" si="50"/>
        <v>10</v>
      </c>
      <c r="O346" s="5"/>
      <c r="P346" s="5"/>
      <c r="Q346" s="42" t="s">
        <v>2345</v>
      </c>
      <c r="R346" s="43" t="str">
        <f t="shared" si="47"/>
        <v>AAAC</v>
      </c>
      <c r="S346" s="43" t="str">
        <f t="shared" si="51"/>
        <v>C</v>
      </c>
      <c r="T346" s="43" t="str">
        <f t="shared" si="52"/>
        <v>01</v>
      </c>
      <c r="U346" s="43" t="b">
        <f t="shared" si="48"/>
        <v>1</v>
      </c>
      <c r="V346" s="43">
        <f t="shared" si="49"/>
        <v>10</v>
      </c>
      <c r="W346" s="35" t="s">
        <v>2347</v>
      </c>
      <c r="X346" s="196" t="s">
        <v>2352</v>
      </c>
    </row>
    <row r="347" spans="1:24" x14ac:dyDescent="0.25">
      <c r="A347" s="30">
        <f t="shared" si="53"/>
        <v>345</v>
      </c>
      <c r="B347" s="31">
        <v>6</v>
      </c>
      <c r="C347" s="32">
        <f t="shared" si="46"/>
        <v>28</v>
      </c>
      <c r="D347" s="30" t="s">
        <v>219</v>
      </c>
      <c r="E347" s="33" t="s">
        <v>894</v>
      </c>
      <c r="F347" s="34" t="s">
        <v>576</v>
      </c>
      <c r="G347" s="34"/>
      <c r="H347" s="35" t="s">
        <v>561</v>
      </c>
      <c r="I347" s="36">
        <v>41668</v>
      </c>
      <c r="J347" s="31">
        <v>11236</v>
      </c>
      <c r="K347" s="37">
        <v>1124</v>
      </c>
      <c r="L347" s="38">
        <v>1124</v>
      </c>
      <c r="M347" s="36">
        <f t="shared" ref="M347:M410" si="54">+I347</f>
        <v>41668</v>
      </c>
      <c r="N347" s="39">
        <f t="shared" si="50"/>
        <v>10</v>
      </c>
      <c r="O347" s="5"/>
      <c r="P347" s="5"/>
      <c r="Q347" s="42" t="s">
        <v>2345</v>
      </c>
      <c r="R347" s="43" t="str">
        <f t="shared" si="47"/>
        <v>AAAC</v>
      </c>
      <c r="S347" s="43" t="str">
        <f t="shared" si="51"/>
        <v>C</v>
      </c>
      <c r="T347" s="43" t="str">
        <f t="shared" si="52"/>
        <v>01</v>
      </c>
      <c r="U347" s="43" t="b">
        <f t="shared" si="48"/>
        <v>1</v>
      </c>
      <c r="V347" s="43">
        <f t="shared" si="49"/>
        <v>10</v>
      </c>
      <c r="W347" s="35" t="s">
        <v>2347</v>
      </c>
      <c r="X347" s="196" t="s">
        <v>2356</v>
      </c>
    </row>
    <row r="348" spans="1:24" x14ac:dyDescent="0.25">
      <c r="A348" s="30">
        <f t="shared" si="53"/>
        <v>346</v>
      </c>
      <c r="B348" s="31">
        <v>6</v>
      </c>
      <c r="C348" s="32">
        <f t="shared" si="46"/>
        <v>29</v>
      </c>
      <c r="D348" s="30" t="s">
        <v>219</v>
      </c>
      <c r="E348" s="44" t="s">
        <v>1120</v>
      </c>
      <c r="F348" s="34" t="s">
        <v>577</v>
      </c>
      <c r="G348" s="34"/>
      <c r="H348" s="35" t="s">
        <v>561</v>
      </c>
      <c r="I348" s="36">
        <v>41670</v>
      </c>
      <c r="J348" s="31">
        <v>130000</v>
      </c>
      <c r="K348" s="37">
        <v>13000</v>
      </c>
      <c r="L348" s="38">
        <v>13000</v>
      </c>
      <c r="M348" s="36">
        <f t="shared" si="54"/>
        <v>41670</v>
      </c>
      <c r="N348" s="39">
        <f t="shared" si="50"/>
        <v>10</v>
      </c>
      <c r="O348" s="5"/>
      <c r="P348" s="5"/>
      <c r="Q348" s="42" t="s">
        <v>2345</v>
      </c>
      <c r="R348" s="43" t="str">
        <f t="shared" si="47"/>
        <v>AACC</v>
      </c>
      <c r="S348" s="43" t="str">
        <f t="shared" si="51"/>
        <v>C</v>
      </c>
      <c r="T348" s="43" t="str">
        <f t="shared" si="52"/>
        <v>01</v>
      </c>
      <c r="U348" s="43" t="b">
        <f t="shared" si="48"/>
        <v>1</v>
      </c>
      <c r="V348" s="43">
        <f t="shared" si="49"/>
        <v>10</v>
      </c>
      <c r="W348" s="35" t="s">
        <v>2347</v>
      </c>
      <c r="X348" s="196" t="s">
        <v>2353</v>
      </c>
    </row>
    <row r="349" spans="1:24" x14ac:dyDescent="0.25">
      <c r="A349" s="30">
        <f t="shared" si="53"/>
        <v>347</v>
      </c>
      <c r="B349" s="31">
        <v>6</v>
      </c>
      <c r="C349" s="32">
        <f t="shared" si="46"/>
        <v>30</v>
      </c>
      <c r="D349" s="30" t="s">
        <v>219</v>
      </c>
      <c r="E349" s="33" t="s">
        <v>1002</v>
      </c>
      <c r="F349" s="34" t="s">
        <v>578</v>
      </c>
      <c r="G349" s="34"/>
      <c r="H349" s="35" t="s">
        <v>561</v>
      </c>
      <c r="I349" s="36">
        <v>41670</v>
      </c>
      <c r="J349" s="31">
        <v>73785</v>
      </c>
      <c r="K349" s="37">
        <v>7379</v>
      </c>
      <c r="L349" s="38">
        <v>7379</v>
      </c>
      <c r="M349" s="36">
        <f t="shared" si="54"/>
        <v>41670</v>
      </c>
      <c r="N349" s="39">
        <f t="shared" si="50"/>
        <v>10</v>
      </c>
      <c r="O349" s="5"/>
      <c r="P349" s="5"/>
      <c r="Q349" s="42" t="s">
        <v>2345</v>
      </c>
      <c r="R349" s="43" t="str">
        <f t="shared" si="47"/>
        <v>AAAC</v>
      </c>
      <c r="S349" s="43" t="str">
        <f t="shared" si="51"/>
        <v>C</v>
      </c>
      <c r="T349" s="43" t="str">
        <f t="shared" si="52"/>
        <v>01</v>
      </c>
      <c r="U349" s="43" t="b">
        <f t="shared" si="48"/>
        <v>1</v>
      </c>
      <c r="V349" s="43">
        <f t="shared" si="49"/>
        <v>10</v>
      </c>
      <c r="W349" s="35" t="s">
        <v>2347</v>
      </c>
      <c r="X349" s="196" t="s">
        <v>2353</v>
      </c>
    </row>
    <row r="350" spans="1:24" x14ac:dyDescent="0.25">
      <c r="A350" s="30">
        <f t="shared" si="53"/>
        <v>348</v>
      </c>
      <c r="B350" s="31">
        <v>7</v>
      </c>
      <c r="C350" s="32">
        <f t="shared" si="46"/>
        <v>1</v>
      </c>
      <c r="D350" s="30" t="s">
        <v>229</v>
      </c>
      <c r="E350" s="33" t="s">
        <v>1121</v>
      </c>
      <c r="F350" s="34" t="s">
        <v>579</v>
      </c>
      <c r="G350" s="34"/>
      <c r="H350" s="35" t="s">
        <v>561</v>
      </c>
      <c r="I350" s="36">
        <v>41645</v>
      </c>
      <c r="J350" s="31">
        <v>196630</v>
      </c>
      <c r="K350" s="37">
        <v>19663</v>
      </c>
      <c r="L350" s="38">
        <v>19663</v>
      </c>
      <c r="M350" s="36">
        <f t="shared" si="54"/>
        <v>41645</v>
      </c>
      <c r="N350" s="39">
        <f t="shared" si="50"/>
        <v>10</v>
      </c>
      <c r="O350" s="5"/>
      <c r="P350" s="5"/>
      <c r="Q350" s="42" t="s">
        <v>2345</v>
      </c>
      <c r="R350" s="43" t="str">
        <f t="shared" si="47"/>
        <v>AABF</v>
      </c>
      <c r="S350" s="43" t="str">
        <f t="shared" si="51"/>
        <v>F</v>
      </c>
      <c r="T350" s="43" t="str">
        <f t="shared" si="52"/>
        <v>02</v>
      </c>
      <c r="U350" s="43" t="b">
        <f t="shared" si="48"/>
        <v>1</v>
      </c>
      <c r="V350" s="43">
        <f t="shared" si="49"/>
        <v>10</v>
      </c>
      <c r="W350" s="35" t="s">
        <v>2347</v>
      </c>
      <c r="X350" s="196" t="s">
        <v>2354</v>
      </c>
    </row>
    <row r="351" spans="1:24" x14ac:dyDescent="0.25">
      <c r="A351" s="30">
        <f t="shared" si="53"/>
        <v>349</v>
      </c>
      <c r="B351" s="31">
        <v>7</v>
      </c>
      <c r="C351" s="32">
        <f t="shared" si="46"/>
        <v>2</v>
      </c>
      <c r="D351" s="30" t="s">
        <v>229</v>
      </c>
      <c r="E351" s="33" t="s">
        <v>895</v>
      </c>
      <c r="F351" s="34" t="s">
        <v>580</v>
      </c>
      <c r="G351" s="34"/>
      <c r="H351" s="35" t="s">
        <v>561</v>
      </c>
      <c r="I351" s="36">
        <v>41652</v>
      </c>
      <c r="J351" s="31">
        <v>40000</v>
      </c>
      <c r="K351" s="37">
        <v>4000</v>
      </c>
      <c r="L351" s="38">
        <v>4000</v>
      </c>
      <c r="M351" s="36">
        <f t="shared" si="54"/>
        <v>41652</v>
      </c>
      <c r="N351" s="39">
        <f t="shared" si="50"/>
        <v>10</v>
      </c>
      <c r="O351" s="5"/>
      <c r="P351" s="5"/>
      <c r="Q351" s="42" t="s">
        <v>2345</v>
      </c>
      <c r="R351" s="43" t="str">
        <f t="shared" si="47"/>
        <v>ADXP</v>
      </c>
      <c r="S351" s="43" t="str">
        <f t="shared" si="51"/>
        <v>P</v>
      </c>
      <c r="T351" s="43" t="str">
        <f t="shared" si="52"/>
        <v>02</v>
      </c>
      <c r="U351" s="43" t="b">
        <f t="shared" si="48"/>
        <v>1</v>
      </c>
      <c r="V351" s="43">
        <f t="shared" si="49"/>
        <v>10</v>
      </c>
      <c r="W351" s="35" t="s">
        <v>2347</v>
      </c>
      <c r="X351" s="196" t="s">
        <v>2358</v>
      </c>
    </row>
    <row r="352" spans="1:24" x14ac:dyDescent="0.25">
      <c r="A352" s="30">
        <f t="shared" si="53"/>
        <v>350</v>
      </c>
      <c r="B352" s="31">
        <v>7</v>
      </c>
      <c r="C352" s="32">
        <f t="shared" si="46"/>
        <v>3</v>
      </c>
      <c r="D352" s="30" t="s">
        <v>229</v>
      </c>
      <c r="E352" s="44" t="s">
        <v>1003</v>
      </c>
      <c r="F352" s="34" t="s">
        <v>581</v>
      </c>
      <c r="G352" s="34"/>
      <c r="H352" s="35" t="s">
        <v>561</v>
      </c>
      <c r="I352" s="36">
        <v>41655</v>
      </c>
      <c r="J352" s="31">
        <v>449440</v>
      </c>
      <c r="K352" s="37">
        <v>44944</v>
      </c>
      <c r="L352" s="38">
        <v>44944</v>
      </c>
      <c r="M352" s="36">
        <f t="shared" si="54"/>
        <v>41655</v>
      </c>
      <c r="N352" s="39">
        <f t="shared" si="50"/>
        <v>10</v>
      </c>
      <c r="O352" s="5"/>
      <c r="P352" s="5"/>
      <c r="Q352" s="42" t="s">
        <v>2345</v>
      </c>
      <c r="R352" s="43" t="str">
        <f t="shared" si="47"/>
        <v>AAAP</v>
      </c>
      <c r="S352" s="43" t="str">
        <f t="shared" si="51"/>
        <v>P</v>
      </c>
      <c r="T352" s="43" t="str">
        <f t="shared" si="52"/>
        <v>02</v>
      </c>
      <c r="U352" s="43" t="b">
        <f t="shared" si="48"/>
        <v>1</v>
      </c>
      <c r="V352" s="43">
        <f t="shared" si="49"/>
        <v>10</v>
      </c>
      <c r="W352" s="35" t="s">
        <v>2347</v>
      </c>
      <c r="X352" s="196" t="s">
        <v>2364</v>
      </c>
    </row>
    <row r="353" spans="1:24" x14ac:dyDescent="0.25">
      <c r="A353" s="30">
        <f t="shared" si="53"/>
        <v>351</v>
      </c>
      <c r="B353" s="31">
        <v>7</v>
      </c>
      <c r="C353" s="32">
        <f t="shared" si="46"/>
        <v>4</v>
      </c>
      <c r="D353" s="30" t="s">
        <v>229</v>
      </c>
      <c r="E353" s="33" t="s">
        <v>1122</v>
      </c>
      <c r="F353" s="34" t="s">
        <v>582</v>
      </c>
      <c r="G353" s="34"/>
      <c r="H353" s="35" t="s">
        <v>561</v>
      </c>
      <c r="I353" s="36">
        <v>41655</v>
      </c>
      <c r="J353" s="31">
        <v>13933</v>
      </c>
      <c r="K353" s="37">
        <v>1393</v>
      </c>
      <c r="L353" s="38">
        <v>1393</v>
      </c>
      <c r="M353" s="36">
        <f t="shared" si="54"/>
        <v>41655</v>
      </c>
      <c r="N353" s="39">
        <f t="shared" si="50"/>
        <v>10</v>
      </c>
      <c r="O353" s="5"/>
      <c r="P353" s="5"/>
      <c r="Q353" s="42" t="s">
        <v>2345</v>
      </c>
      <c r="R353" s="43" t="str">
        <f t="shared" si="47"/>
        <v>AEHP</v>
      </c>
      <c r="S353" s="43" t="str">
        <f t="shared" si="51"/>
        <v>P</v>
      </c>
      <c r="T353" s="43" t="str">
        <f t="shared" si="52"/>
        <v>02</v>
      </c>
      <c r="U353" s="43" t="b">
        <f t="shared" si="48"/>
        <v>1</v>
      </c>
      <c r="V353" s="43">
        <f t="shared" si="49"/>
        <v>10</v>
      </c>
      <c r="W353" s="35" t="s">
        <v>2347</v>
      </c>
      <c r="X353" s="196" t="s">
        <v>2364</v>
      </c>
    </row>
    <row r="354" spans="1:24" x14ac:dyDescent="0.25">
      <c r="A354" s="30">
        <f t="shared" si="53"/>
        <v>352</v>
      </c>
      <c r="B354" s="31">
        <v>7</v>
      </c>
      <c r="C354" s="32">
        <f t="shared" si="46"/>
        <v>5</v>
      </c>
      <c r="D354" s="30" t="s">
        <v>229</v>
      </c>
      <c r="E354" s="33" t="s">
        <v>1123</v>
      </c>
      <c r="F354" s="34" t="s">
        <v>583</v>
      </c>
      <c r="G354" s="34"/>
      <c r="H354" s="35" t="s">
        <v>561</v>
      </c>
      <c r="I354" s="36">
        <v>41655</v>
      </c>
      <c r="J354" s="31">
        <v>62652</v>
      </c>
      <c r="K354" s="37">
        <v>6265</v>
      </c>
      <c r="L354" s="38">
        <v>6265</v>
      </c>
      <c r="M354" s="36">
        <f t="shared" si="54"/>
        <v>41655</v>
      </c>
      <c r="N354" s="39">
        <f t="shared" si="50"/>
        <v>10</v>
      </c>
      <c r="O354" s="5"/>
      <c r="P354" s="5"/>
      <c r="Q354" s="42" t="s">
        <v>2345</v>
      </c>
      <c r="R354" s="43" t="str">
        <f t="shared" si="47"/>
        <v>ACEF</v>
      </c>
      <c r="S354" s="43" t="str">
        <f t="shared" si="51"/>
        <v>F</v>
      </c>
      <c r="T354" s="43" t="str">
        <f t="shared" si="52"/>
        <v>02</v>
      </c>
      <c r="U354" s="43" t="b">
        <f t="shared" si="48"/>
        <v>1</v>
      </c>
      <c r="V354" s="43">
        <f t="shared" si="49"/>
        <v>10</v>
      </c>
      <c r="W354" s="35" t="s">
        <v>2347</v>
      </c>
      <c r="X354" s="196" t="s">
        <v>2364</v>
      </c>
    </row>
    <row r="355" spans="1:24" x14ac:dyDescent="0.25">
      <c r="A355" s="30">
        <f t="shared" si="53"/>
        <v>353</v>
      </c>
      <c r="B355" s="31">
        <v>7</v>
      </c>
      <c r="C355" s="32">
        <f t="shared" si="46"/>
        <v>6</v>
      </c>
      <c r="D355" s="30" t="s">
        <v>229</v>
      </c>
      <c r="E355" s="44" t="s">
        <v>1004</v>
      </c>
      <c r="F355" s="34" t="s">
        <v>584</v>
      </c>
      <c r="G355" s="34"/>
      <c r="H355" s="35" t="s">
        <v>561</v>
      </c>
      <c r="I355" s="36">
        <v>41667</v>
      </c>
      <c r="J355" s="31">
        <v>9641</v>
      </c>
      <c r="K355" s="37">
        <v>964</v>
      </c>
      <c r="L355" s="38">
        <v>964</v>
      </c>
      <c r="M355" s="36">
        <f t="shared" si="54"/>
        <v>41667</v>
      </c>
      <c r="N355" s="39">
        <f t="shared" si="50"/>
        <v>10</v>
      </c>
      <c r="O355" s="5"/>
      <c r="P355" s="5"/>
      <c r="Q355" s="42" t="s">
        <v>2345</v>
      </c>
      <c r="R355" s="43" t="str">
        <f t="shared" si="47"/>
        <v>AABF</v>
      </c>
      <c r="S355" s="43" t="str">
        <f t="shared" si="51"/>
        <v>F</v>
      </c>
      <c r="T355" s="43" t="str">
        <f t="shared" si="52"/>
        <v>02</v>
      </c>
      <c r="U355" s="43" t="b">
        <f t="shared" si="48"/>
        <v>1</v>
      </c>
      <c r="V355" s="43">
        <f t="shared" si="49"/>
        <v>10</v>
      </c>
      <c r="W355" s="35" t="s">
        <v>2347</v>
      </c>
      <c r="X355" s="196" t="s">
        <v>2352</v>
      </c>
    </row>
    <row r="356" spans="1:24" x14ac:dyDescent="0.25">
      <c r="A356" s="30">
        <f t="shared" si="53"/>
        <v>354</v>
      </c>
      <c r="B356" s="72">
        <v>7</v>
      </c>
      <c r="C356" s="73">
        <f t="shared" si="46"/>
        <v>7</v>
      </c>
      <c r="D356" s="74" t="s">
        <v>229</v>
      </c>
      <c r="E356" s="75" t="s">
        <v>895</v>
      </c>
      <c r="F356" s="76" t="s">
        <v>580</v>
      </c>
      <c r="G356" s="76"/>
      <c r="H356" s="77" t="s">
        <v>561</v>
      </c>
      <c r="I356" s="78">
        <v>41670</v>
      </c>
      <c r="J356" s="72">
        <v>20000</v>
      </c>
      <c r="K356" s="37">
        <v>2000</v>
      </c>
      <c r="L356" s="79">
        <v>2000</v>
      </c>
      <c r="M356" s="36">
        <f t="shared" si="54"/>
        <v>41670</v>
      </c>
      <c r="N356" s="39">
        <f t="shared" si="50"/>
        <v>10</v>
      </c>
      <c r="O356" s="80"/>
      <c r="P356" s="80"/>
      <c r="Q356" s="42" t="s">
        <v>2345</v>
      </c>
      <c r="R356" s="43" t="str">
        <f t="shared" si="47"/>
        <v>ADXP</v>
      </c>
      <c r="S356" s="43" t="str">
        <f t="shared" si="51"/>
        <v>P</v>
      </c>
      <c r="T356" s="43" t="str">
        <f t="shared" si="52"/>
        <v>02</v>
      </c>
      <c r="U356" s="43" t="b">
        <f t="shared" si="48"/>
        <v>1</v>
      </c>
      <c r="V356" s="43">
        <f t="shared" si="49"/>
        <v>10</v>
      </c>
      <c r="W356" s="35" t="s">
        <v>2347</v>
      </c>
      <c r="X356" s="198" t="s">
        <v>2353</v>
      </c>
    </row>
    <row r="357" spans="1:24" x14ac:dyDescent="0.25">
      <c r="A357" s="30">
        <f t="shared" si="53"/>
        <v>355</v>
      </c>
      <c r="B357" s="31">
        <v>8</v>
      </c>
      <c r="C357" s="32">
        <f t="shared" si="46"/>
        <v>1</v>
      </c>
      <c r="D357" s="30" t="s">
        <v>219</v>
      </c>
      <c r="E357" s="46" t="s">
        <v>896</v>
      </c>
      <c r="F357" s="81" t="s">
        <v>585</v>
      </c>
      <c r="G357" s="81"/>
      <c r="H357" s="35" t="s">
        <v>586</v>
      </c>
      <c r="I357" s="36">
        <v>41698</v>
      </c>
      <c r="J357" s="82">
        <v>9994521</v>
      </c>
      <c r="K357" s="37">
        <v>999453</v>
      </c>
      <c r="L357" s="38">
        <f t="shared" ref="L357:L420" si="55">+K357</f>
        <v>999453</v>
      </c>
      <c r="M357" s="36">
        <f t="shared" si="54"/>
        <v>41698</v>
      </c>
      <c r="N357" s="39">
        <f t="shared" si="50"/>
        <v>10</v>
      </c>
      <c r="O357" s="5"/>
      <c r="P357" s="5"/>
      <c r="Q357" s="42" t="s">
        <v>2346</v>
      </c>
      <c r="R357" s="43" t="str">
        <f t="shared" si="47"/>
        <v>AAAC</v>
      </c>
      <c r="S357" s="43" t="str">
        <f t="shared" si="51"/>
        <v>C</v>
      </c>
      <c r="T357" s="43" t="str">
        <f t="shared" si="52"/>
        <v>01</v>
      </c>
      <c r="U357" s="43" t="b">
        <f t="shared" si="48"/>
        <v>1</v>
      </c>
      <c r="V357" s="43">
        <f t="shared" si="49"/>
        <v>10</v>
      </c>
      <c r="W357" s="35" t="s">
        <v>2347</v>
      </c>
      <c r="X357" s="196" t="s">
        <v>2365</v>
      </c>
    </row>
    <row r="358" spans="1:24" x14ac:dyDescent="0.25">
      <c r="A358" s="30">
        <f t="shared" si="53"/>
        <v>356</v>
      </c>
      <c r="B358" s="31">
        <v>9</v>
      </c>
      <c r="C358" s="32">
        <f t="shared" si="46"/>
        <v>1</v>
      </c>
      <c r="D358" s="30" t="s">
        <v>219</v>
      </c>
      <c r="E358" s="33" t="s">
        <v>897</v>
      </c>
      <c r="F358" s="81" t="s">
        <v>587</v>
      </c>
      <c r="G358" s="81"/>
      <c r="H358" s="35" t="s">
        <v>221</v>
      </c>
      <c r="I358" s="36">
        <v>41673</v>
      </c>
      <c r="J358" s="82">
        <v>5674</v>
      </c>
      <c r="K358" s="37">
        <v>113</v>
      </c>
      <c r="L358" s="38">
        <f t="shared" si="55"/>
        <v>113</v>
      </c>
      <c r="M358" s="36">
        <f t="shared" si="54"/>
        <v>41673</v>
      </c>
      <c r="N358" s="39">
        <f t="shared" si="50"/>
        <v>1.99</v>
      </c>
      <c r="O358" s="5"/>
      <c r="P358" s="5"/>
      <c r="Q358" s="42" t="s">
        <v>2342</v>
      </c>
      <c r="R358" s="43" t="str">
        <f t="shared" si="47"/>
        <v>AAAC</v>
      </c>
      <c r="S358" s="43" t="str">
        <f t="shared" si="51"/>
        <v>C</v>
      </c>
      <c r="T358" s="43" t="str">
        <f t="shared" si="52"/>
        <v>01</v>
      </c>
      <c r="U358" s="43" t="b">
        <f t="shared" si="48"/>
        <v>1</v>
      </c>
      <c r="V358" s="43">
        <f t="shared" si="49"/>
        <v>10</v>
      </c>
      <c r="W358" s="35" t="s">
        <v>2347</v>
      </c>
      <c r="X358" s="196" t="s">
        <v>2366</v>
      </c>
    </row>
    <row r="359" spans="1:24" x14ac:dyDescent="0.25">
      <c r="A359" s="30">
        <f t="shared" si="53"/>
        <v>357</v>
      </c>
      <c r="B359" s="31">
        <v>9</v>
      </c>
      <c r="C359" s="32">
        <f t="shared" si="46"/>
        <v>2</v>
      </c>
      <c r="D359" s="30" t="s">
        <v>219</v>
      </c>
      <c r="E359" s="33" t="s">
        <v>924</v>
      </c>
      <c r="F359" s="34" t="s">
        <v>228</v>
      </c>
      <c r="G359" s="34"/>
      <c r="H359" s="35" t="s">
        <v>221</v>
      </c>
      <c r="I359" s="36">
        <v>41673</v>
      </c>
      <c r="J359" s="82">
        <v>38150</v>
      </c>
      <c r="K359" s="37">
        <v>763</v>
      </c>
      <c r="L359" s="38">
        <f t="shared" si="55"/>
        <v>763</v>
      </c>
      <c r="M359" s="36">
        <f t="shared" si="54"/>
        <v>41673</v>
      </c>
      <c r="N359" s="39">
        <f t="shared" si="50"/>
        <v>2</v>
      </c>
      <c r="O359" s="5"/>
      <c r="P359" s="5"/>
      <c r="Q359" s="42" t="s">
        <v>2342</v>
      </c>
      <c r="R359" s="43" t="str">
        <f t="shared" si="47"/>
        <v>AAIC</v>
      </c>
      <c r="S359" s="43" t="str">
        <f t="shared" si="51"/>
        <v>C</v>
      </c>
      <c r="T359" s="43" t="str">
        <f t="shared" si="52"/>
        <v>01</v>
      </c>
      <c r="U359" s="43" t="b">
        <f t="shared" si="48"/>
        <v>1</v>
      </c>
      <c r="V359" s="43">
        <f t="shared" si="49"/>
        <v>10</v>
      </c>
      <c r="W359" s="35" t="s">
        <v>2347</v>
      </c>
      <c r="X359" s="196" t="s">
        <v>2366</v>
      </c>
    </row>
    <row r="360" spans="1:24" x14ac:dyDescent="0.25">
      <c r="A360" s="30">
        <f t="shared" si="53"/>
        <v>358</v>
      </c>
      <c r="B360" s="31">
        <v>9</v>
      </c>
      <c r="C360" s="32">
        <f t="shared" si="46"/>
        <v>3</v>
      </c>
      <c r="D360" s="30" t="s">
        <v>219</v>
      </c>
      <c r="E360" s="33" t="s">
        <v>1026</v>
      </c>
      <c r="F360" s="34" t="s">
        <v>220</v>
      </c>
      <c r="G360" s="34"/>
      <c r="H360" s="35" t="s">
        <v>221</v>
      </c>
      <c r="I360" s="36">
        <v>41676</v>
      </c>
      <c r="J360" s="82">
        <v>4494</v>
      </c>
      <c r="K360" s="37">
        <v>90</v>
      </c>
      <c r="L360" s="38">
        <f t="shared" si="55"/>
        <v>90</v>
      </c>
      <c r="M360" s="36">
        <f t="shared" si="54"/>
        <v>41676</v>
      </c>
      <c r="N360" s="39">
        <f t="shared" si="50"/>
        <v>2</v>
      </c>
      <c r="O360" s="5"/>
      <c r="P360" s="5"/>
      <c r="Q360" s="42" t="s">
        <v>2342</v>
      </c>
      <c r="R360" s="43" t="str">
        <f t="shared" si="47"/>
        <v>AAAC</v>
      </c>
      <c r="S360" s="43" t="str">
        <f t="shared" si="51"/>
        <v>C</v>
      </c>
      <c r="T360" s="43" t="str">
        <f t="shared" si="52"/>
        <v>01</v>
      </c>
      <c r="U360" s="43" t="b">
        <f t="shared" si="48"/>
        <v>1</v>
      </c>
      <c r="V360" s="43">
        <f t="shared" si="49"/>
        <v>10</v>
      </c>
      <c r="W360" s="35" t="s">
        <v>2347</v>
      </c>
      <c r="X360" s="196" t="s">
        <v>2367</v>
      </c>
    </row>
    <row r="361" spans="1:24" x14ac:dyDescent="0.25">
      <c r="A361" s="30">
        <f t="shared" si="53"/>
        <v>359</v>
      </c>
      <c r="B361" s="31">
        <v>9</v>
      </c>
      <c r="C361" s="32">
        <f t="shared" si="46"/>
        <v>4</v>
      </c>
      <c r="D361" s="30" t="s">
        <v>219</v>
      </c>
      <c r="E361" s="33" t="s">
        <v>898</v>
      </c>
      <c r="F361" s="34" t="s">
        <v>588</v>
      </c>
      <c r="G361" s="34"/>
      <c r="H361" s="35" t="s">
        <v>221</v>
      </c>
      <c r="I361" s="36">
        <v>41684</v>
      </c>
      <c r="J361" s="82">
        <v>11265</v>
      </c>
      <c r="K361" s="37">
        <v>225</v>
      </c>
      <c r="L361" s="38">
        <f t="shared" si="55"/>
        <v>225</v>
      </c>
      <c r="M361" s="36">
        <f t="shared" si="54"/>
        <v>41684</v>
      </c>
      <c r="N361" s="39">
        <f t="shared" si="50"/>
        <v>2</v>
      </c>
      <c r="O361" s="5"/>
      <c r="P361" s="5"/>
      <c r="Q361" s="42" t="s">
        <v>2342</v>
      </c>
      <c r="R361" s="43" t="str">
        <f t="shared" si="47"/>
        <v>AACC</v>
      </c>
      <c r="S361" s="43" t="str">
        <f t="shared" si="51"/>
        <v>C</v>
      </c>
      <c r="T361" s="43" t="str">
        <f t="shared" si="52"/>
        <v>01</v>
      </c>
      <c r="U361" s="43" t="b">
        <f t="shared" si="48"/>
        <v>1</v>
      </c>
      <c r="V361" s="43">
        <f t="shared" si="49"/>
        <v>10</v>
      </c>
      <c r="W361" s="35" t="s">
        <v>2347</v>
      </c>
      <c r="X361" s="196" t="s">
        <v>2368</v>
      </c>
    </row>
    <row r="362" spans="1:24" x14ac:dyDescent="0.25">
      <c r="A362" s="30">
        <f t="shared" si="53"/>
        <v>360</v>
      </c>
      <c r="B362" s="31">
        <v>9</v>
      </c>
      <c r="C362" s="32">
        <f t="shared" si="46"/>
        <v>5</v>
      </c>
      <c r="D362" s="30" t="s">
        <v>219</v>
      </c>
      <c r="E362" s="33" t="s">
        <v>796</v>
      </c>
      <c r="F362" s="34" t="s">
        <v>227</v>
      </c>
      <c r="G362" s="34"/>
      <c r="H362" s="35" t="s">
        <v>221</v>
      </c>
      <c r="I362" s="36">
        <v>41688</v>
      </c>
      <c r="J362" s="82">
        <v>37186</v>
      </c>
      <c r="K362" s="37">
        <v>744</v>
      </c>
      <c r="L362" s="38">
        <f t="shared" si="55"/>
        <v>744</v>
      </c>
      <c r="M362" s="36">
        <f t="shared" si="54"/>
        <v>41688</v>
      </c>
      <c r="N362" s="39">
        <f t="shared" si="50"/>
        <v>2</v>
      </c>
      <c r="O362" s="5"/>
      <c r="P362" s="5"/>
      <c r="Q362" s="42" t="s">
        <v>2342</v>
      </c>
      <c r="R362" s="43" t="str">
        <f t="shared" si="47"/>
        <v>AAAC</v>
      </c>
      <c r="S362" s="43" t="str">
        <f t="shared" si="51"/>
        <v>C</v>
      </c>
      <c r="T362" s="43" t="str">
        <f t="shared" si="52"/>
        <v>01</v>
      </c>
      <c r="U362" s="43" t="b">
        <f t="shared" si="48"/>
        <v>1</v>
      </c>
      <c r="V362" s="43">
        <f t="shared" si="49"/>
        <v>10</v>
      </c>
      <c r="W362" s="35" t="s">
        <v>2347</v>
      </c>
      <c r="X362" s="196" t="s">
        <v>2369</v>
      </c>
    </row>
    <row r="363" spans="1:24" x14ac:dyDescent="0.25">
      <c r="A363" s="30">
        <f t="shared" si="53"/>
        <v>361</v>
      </c>
      <c r="B363" s="31">
        <v>9</v>
      </c>
      <c r="C363" s="32">
        <f t="shared" si="46"/>
        <v>6</v>
      </c>
      <c r="D363" s="30" t="s">
        <v>219</v>
      </c>
      <c r="E363" s="44" t="s">
        <v>796</v>
      </c>
      <c r="F363" s="34" t="s">
        <v>227</v>
      </c>
      <c r="G363" s="34"/>
      <c r="H363" s="35" t="s">
        <v>221</v>
      </c>
      <c r="I363" s="36">
        <v>41688</v>
      </c>
      <c r="J363" s="82">
        <v>192158</v>
      </c>
      <c r="K363" s="37">
        <v>3843</v>
      </c>
      <c r="L363" s="38">
        <f t="shared" si="55"/>
        <v>3843</v>
      </c>
      <c r="M363" s="36">
        <f t="shared" si="54"/>
        <v>41688</v>
      </c>
      <c r="N363" s="39">
        <f t="shared" si="50"/>
        <v>2</v>
      </c>
      <c r="O363" s="5"/>
      <c r="P363" s="5"/>
      <c r="Q363" s="42" t="s">
        <v>2342</v>
      </c>
      <c r="R363" s="43" t="str">
        <f t="shared" si="47"/>
        <v>AAAC</v>
      </c>
      <c r="S363" s="43" t="str">
        <f t="shared" si="51"/>
        <v>C</v>
      </c>
      <c r="T363" s="43" t="str">
        <f t="shared" si="52"/>
        <v>01</v>
      </c>
      <c r="U363" s="43" t="b">
        <f t="shared" si="48"/>
        <v>1</v>
      </c>
      <c r="V363" s="43">
        <f t="shared" si="49"/>
        <v>10</v>
      </c>
      <c r="W363" s="35" t="s">
        <v>2347</v>
      </c>
      <c r="X363" s="196" t="s">
        <v>2369</v>
      </c>
    </row>
    <row r="364" spans="1:24" x14ac:dyDescent="0.25">
      <c r="A364" s="30">
        <f t="shared" si="53"/>
        <v>362</v>
      </c>
      <c r="B364" s="31">
        <v>9</v>
      </c>
      <c r="C364" s="32">
        <f t="shared" si="46"/>
        <v>7</v>
      </c>
      <c r="D364" s="30" t="s">
        <v>219</v>
      </c>
      <c r="E364" s="44" t="s">
        <v>899</v>
      </c>
      <c r="F364" s="81" t="s">
        <v>589</v>
      </c>
      <c r="G364" s="81"/>
      <c r="H364" s="35" t="s">
        <v>221</v>
      </c>
      <c r="I364" s="36">
        <v>41688</v>
      </c>
      <c r="J364" s="82">
        <v>489285</v>
      </c>
      <c r="K364" s="37">
        <v>9786</v>
      </c>
      <c r="L364" s="38">
        <f t="shared" si="55"/>
        <v>9786</v>
      </c>
      <c r="M364" s="36">
        <f t="shared" si="54"/>
        <v>41688</v>
      </c>
      <c r="N364" s="39">
        <f t="shared" si="50"/>
        <v>2</v>
      </c>
      <c r="O364" s="5"/>
      <c r="P364" s="5"/>
      <c r="Q364" s="42" t="s">
        <v>2342</v>
      </c>
      <c r="R364" s="43" t="str">
        <f t="shared" si="47"/>
        <v>AAAC</v>
      </c>
      <c r="S364" s="43" t="str">
        <f t="shared" si="51"/>
        <v>C</v>
      </c>
      <c r="T364" s="43" t="str">
        <f t="shared" si="52"/>
        <v>01</v>
      </c>
      <c r="U364" s="43" t="b">
        <f t="shared" si="48"/>
        <v>1</v>
      </c>
      <c r="V364" s="43">
        <f t="shared" si="49"/>
        <v>10</v>
      </c>
      <c r="W364" s="35" t="s">
        <v>2347</v>
      </c>
      <c r="X364" s="196" t="s">
        <v>2369</v>
      </c>
    </row>
    <row r="365" spans="1:24" x14ac:dyDescent="0.25">
      <c r="A365" s="30">
        <f t="shared" si="53"/>
        <v>363</v>
      </c>
      <c r="B365" s="31">
        <v>9</v>
      </c>
      <c r="C365" s="32">
        <f t="shared" si="46"/>
        <v>8</v>
      </c>
      <c r="D365" s="30" t="s">
        <v>219</v>
      </c>
      <c r="E365" s="33" t="s">
        <v>795</v>
      </c>
      <c r="F365" s="34" t="s">
        <v>226</v>
      </c>
      <c r="G365" s="34"/>
      <c r="H365" s="35" t="s">
        <v>221</v>
      </c>
      <c r="I365" s="36">
        <v>41688</v>
      </c>
      <c r="J365" s="82">
        <v>37641</v>
      </c>
      <c r="K365" s="37">
        <v>753</v>
      </c>
      <c r="L365" s="38">
        <f t="shared" si="55"/>
        <v>753</v>
      </c>
      <c r="M365" s="36">
        <f t="shared" si="54"/>
        <v>41688</v>
      </c>
      <c r="N365" s="39">
        <f t="shared" si="50"/>
        <v>2</v>
      </c>
      <c r="O365" s="5"/>
      <c r="P365" s="5"/>
      <c r="Q365" s="42" t="s">
        <v>2342</v>
      </c>
      <c r="R365" s="43" t="str">
        <f t="shared" si="47"/>
        <v>AABC</v>
      </c>
      <c r="S365" s="43" t="str">
        <f t="shared" si="51"/>
        <v>C</v>
      </c>
      <c r="T365" s="43" t="str">
        <f t="shared" si="52"/>
        <v>01</v>
      </c>
      <c r="U365" s="43" t="b">
        <f t="shared" si="48"/>
        <v>1</v>
      </c>
      <c r="V365" s="43">
        <f t="shared" si="49"/>
        <v>10</v>
      </c>
      <c r="W365" s="35" t="s">
        <v>2347</v>
      </c>
      <c r="X365" s="196" t="s">
        <v>2369</v>
      </c>
    </row>
    <row r="366" spans="1:24" x14ac:dyDescent="0.25">
      <c r="A366" s="30">
        <f t="shared" si="53"/>
        <v>364</v>
      </c>
      <c r="B366" s="31">
        <v>9</v>
      </c>
      <c r="C366" s="32">
        <f t="shared" si="46"/>
        <v>9</v>
      </c>
      <c r="D366" s="30" t="s">
        <v>219</v>
      </c>
      <c r="E366" s="33" t="s">
        <v>897</v>
      </c>
      <c r="F366" s="81" t="s">
        <v>587</v>
      </c>
      <c r="G366" s="81"/>
      <c r="H366" s="35" t="s">
        <v>221</v>
      </c>
      <c r="I366" s="36">
        <v>41688</v>
      </c>
      <c r="J366" s="82">
        <v>6742</v>
      </c>
      <c r="K366" s="37">
        <v>135</v>
      </c>
      <c r="L366" s="38">
        <f t="shared" si="55"/>
        <v>135</v>
      </c>
      <c r="M366" s="36">
        <f t="shared" si="54"/>
        <v>41688</v>
      </c>
      <c r="N366" s="39">
        <f t="shared" si="50"/>
        <v>2</v>
      </c>
      <c r="O366" s="5"/>
      <c r="P366" s="5"/>
      <c r="Q366" s="42" t="s">
        <v>2342</v>
      </c>
      <c r="R366" s="43" t="str">
        <f t="shared" si="47"/>
        <v>AAAC</v>
      </c>
      <c r="S366" s="43" t="str">
        <f t="shared" si="51"/>
        <v>C</v>
      </c>
      <c r="T366" s="43" t="str">
        <f t="shared" si="52"/>
        <v>01</v>
      </c>
      <c r="U366" s="43" t="b">
        <f t="shared" si="48"/>
        <v>1</v>
      </c>
      <c r="V366" s="43">
        <f t="shared" si="49"/>
        <v>10</v>
      </c>
      <c r="W366" s="35" t="s">
        <v>2347</v>
      </c>
      <c r="X366" s="196" t="s">
        <v>2369</v>
      </c>
    </row>
    <row r="367" spans="1:24" x14ac:dyDescent="0.25">
      <c r="A367" s="30">
        <f t="shared" si="53"/>
        <v>365</v>
      </c>
      <c r="B367" s="31">
        <v>9</v>
      </c>
      <c r="C367" s="32">
        <f t="shared" si="46"/>
        <v>10</v>
      </c>
      <c r="D367" s="30" t="s">
        <v>219</v>
      </c>
      <c r="E367" s="33" t="s">
        <v>1005</v>
      </c>
      <c r="F367" s="81" t="s">
        <v>590</v>
      </c>
      <c r="G367" s="81"/>
      <c r="H367" s="35" t="s">
        <v>221</v>
      </c>
      <c r="I367" s="36">
        <v>41688</v>
      </c>
      <c r="J367" s="82">
        <v>19278</v>
      </c>
      <c r="K367" s="37">
        <v>386</v>
      </c>
      <c r="L367" s="38">
        <f t="shared" si="55"/>
        <v>386</v>
      </c>
      <c r="M367" s="36">
        <f t="shared" si="54"/>
        <v>41688</v>
      </c>
      <c r="N367" s="39">
        <f t="shared" si="50"/>
        <v>2</v>
      </c>
      <c r="O367" s="5"/>
      <c r="P367" s="5"/>
      <c r="Q367" s="42" t="s">
        <v>2342</v>
      </c>
      <c r="R367" s="43" t="str">
        <f t="shared" si="47"/>
        <v>AAEC</v>
      </c>
      <c r="S367" s="43" t="str">
        <f t="shared" si="51"/>
        <v>C</v>
      </c>
      <c r="T367" s="43" t="str">
        <f t="shared" si="52"/>
        <v>01</v>
      </c>
      <c r="U367" s="43" t="b">
        <f t="shared" si="48"/>
        <v>1</v>
      </c>
      <c r="V367" s="43">
        <f t="shared" si="49"/>
        <v>10</v>
      </c>
      <c r="W367" s="35" t="s">
        <v>2347</v>
      </c>
      <c r="X367" s="196" t="s">
        <v>2369</v>
      </c>
    </row>
    <row r="368" spans="1:24" x14ac:dyDescent="0.25">
      <c r="A368" s="30">
        <f t="shared" si="53"/>
        <v>366</v>
      </c>
      <c r="B368" s="31">
        <v>9</v>
      </c>
      <c r="C368" s="32">
        <f t="shared" si="46"/>
        <v>11</v>
      </c>
      <c r="D368" s="30" t="s">
        <v>219</v>
      </c>
      <c r="E368" s="33" t="s">
        <v>900</v>
      </c>
      <c r="F368" s="81" t="s">
        <v>591</v>
      </c>
      <c r="G368" s="81"/>
      <c r="H368" s="35" t="s">
        <v>221</v>
      </c>
      <c r="I368" s="36">
        <v>41688</v>
      </c>
      <c r="J368" s="82">
        <v>294597</v>
      </c>
      <c r="K368" s="37">
        <v>5892</v>
      </c>
      <c r="L368" s="38">
        <f t="shared" si="55"/>
        <v>5892</v>
      </c>
      <c r="M368" s="36">
        <f t="shared" si="54"/>
        <v>41688</v>
      </c>
      <c r="N368" s="39">
        <f t="shared" si="50"/>
        <v>2</v>
      </c>
      <c r="O368" s="5"/>
      <c r="P368" s="5"/>
      <c r="Q368" s="42" t="s">
        <v>2342</v>
      </c>
      <c r="R368" s="43" t="str">
        <f t="shared" si="47"/>
        <v>AABC</v>
      </c>
      <c r="S368" s="43" t="str">
        <f t="shared" si="51"/>
        <v>C</v>
      </c>
      <c r="T368" s="43" t="str">
        <f t="shared" si="52"/>
        <v>01</v>
      </c>
      <c r="U368" s="43" t="b">
        <f t="shared" si="48"/>
        <v>1</v>
      </c>
      <c r="V368" s="43">
        <f t="shared" si="49"/>
        <v>10</v>
      </c>
      <c r="W368" s="35" t="s">
        <v>2347</v>
      </c>
      <c r="X368" s="196" t="s">
        <v>2369</v>
      </c>
    </row>
    <row r="369" spans="1:24" x14ac:dyDescent="0.25">
      <c r="A369" s="30">
        <f t="shared" si="53"/>
        <v>367</v>
      </c>
      <c r="B369" s="31">
        <v>9</v>
      </c>
      <c r="C369" s="32">
        <f t="shared" si="46"/>
        <v>12</v>
      </c>
      <c r="D369" s="30" t="s">
        <v>219</v>
      </c>
      <c r="E369" s="33" t="s">
        <v>898</v>
      </c>
      <c r="F369" s="34" t="s">
        <v>588</v>
      </c>
      <c r="G369" s="34"/>
      <c r="H369" s="35" t="s">
        <v>221</v>
      </c>
      <c r="I369" s="36">
        <v>41690</v>
      </c>
      <c r="J369" s="82">
        <v>12584</v>
      </c>
      <c r="K369" s="37">
        <v>252</v>
      </c>
      <c r="L369" s="38">
        <f t="shared" si="55"/>
        <v>252</v>
      </c>
      <c r="M369" s="36">
        <f t="shared" si="54"/>
        <v>41690</v>
      </c>
      <c r="N369" s="39">
        <f t="shared" si="50"/>
        <v>2</v>
      </c>
      <c r="O369" s="5"/>
      <c r="P369" s="5"/>
      <c r="Q369" s="42" t="s">
        <v>2342</v>
      </c>
      <c r="R369" s="43" t="str">
        <f t="shared" si="47"/>
        <v>AACC</v>
      </c>
      <c r="S369" s="43" t="str">
        <f t="shared" si="51"/>
        <v>C</v>
      </c>
      <c r="T369" s="43" t="str">
        <f t="shared" si="52"/>
        <v>01</v>
      </c>
      <c r="U369" s="43" t="b">
        <f t="shared" si="48"/>
        <v>1</v>
      </c>
      <c r="V369" s="43">
        <f t="shared" si="49"/>
        <v>10</v>
      </c>
      <c r="W369" s="35" t="s">
        <v>2347</v>
      </c>
      <c r="X369" s="196" t="s">
        <v>2370</v>
      </c>
    </row>
    <row r="370" spans="1:24" x14ac:dyDescent="0.25">
      <c r="A370" s="30">
        <f t="shared" si="53"/>
        <v>368</v>
      </c>
      <c r="B370" s="31">
        <v>9</v>
      </c>
      <c r="C370" s="32">
        <f t="shared" si="46"/>
        <v>13</v>
      </c>
      <c r="D370" s="30" t="s">
        <v>219</v>
      </c>
      <c r="E370" s="33" t="s">
        <v>1006</v>
      </c>
      <c r="F370" s="81" t="s">
        <v>592</v>
      </c>
      <c r="G370" s="81"/>
      <c r="H370" s="35" t="s">
        <v>221</v>
      </c>
      <c r="I370" s="36">
        <v>41690</v>
      </c>
      <c r="J370" s="82">
        <v>82995</v>
      </c>
      <c r="K370" s="37">
        <v>1660</v>
      </c>
      <c r="L370" s="38">
        <f t="shared" si="55"/>
        <v>1660</v>
      </c>
      <c r="M370" s="36">
        <f t="shared" si="54"/>
        <v>41690</v>
      </c>
      <c r="N370" s="39">
        <f t="shared" si="50"/>
        <v>2</v>
      </c>
      <c r="O370" s="5"/>
      <c r="P370" s="5"/>
      <c r="Q370" s="42" t="s">
        <v>2342</v>
      </c>
      <c r="R370" s="43" t="str">
        <f t="shared" si="47"/>
        <v>AAKC</v>
      </c>
      <c r="S370" s="43" t="str">
        <f t="shared" si="51"/>
        <v>C</v>
      </c>
      <c r="T370" s="43" t="str">
        <f t="shared" si="52"/>
        <v>01</v>
      </c>
      <c r="U370" s="43" t="b">
        <f t="shared" si="48"/>
        <v>1</v>
      </c>
      <c r="V370" s="43">
        <f t="shared" si="49"/>
        <v>10</v>
      </c>
      <c r="W370" s="35" t="s">
        <v>2347</v>
      </c>
      <c r="X370" s="196" t="s">
        <v>2370</v>
      </c>
    </row>
    <row r="371" spans="1:24" x14ac:dyDescent="0.25">
      <c r="A371" s="30">
        <f t="shared" si="53"/>
        <v>369</v>
      </c>
      <c r="B371" s="31">
        <v>9</v>
      </c>
      <c r="C371" s="32">
        <f t="shared" si="46"/>
        <v>14</v>
      </c>
      <c r="D371" s="30" t="s">
        <v>219</v>
      </c>
      <c r="E371" s="33" t="s">
        <v>922</v>
      </c>
      <c r="F371" s="34" t="s">
        <v>223</v>
      </c>
      <c r="G371" s="34"/>
      <c r="H371" s="35" t="s">
        <v>221</v>
      </c>
      <c r="I371" s="36">
        <v>41690</v>
      </c>
      <c r="J371" s="83">
        <v>42096</v>
      </c>
      <c r="K371" s="37">
        <v>842</v>
      </c>
      <c r="L371" s="38">
        <f t="shared" si="55"/>
        <v>842</v>
      </c>
      <c r="M371" s="36">
        <f t="shared" si="54"/>
        <v>41690</v>
      </c>
      <c r="N371" s="39">
        <f t="shared" si="50"/>
        <v>2</v>
      </c>
      <c r="O371" s="5"/>
      <c r="P371" s="5"/>
      <c r="Q371" s="42" t="s">
        <v>2342</v>
      </c>
      <c r="R371" s="43" t="str">
        <f t="shared" si="47"/>
        <v>AADC</v>
      </c>
      <c r="S371" s="43" t="str">
        <f t="shared" si="51"/>
        <v>C</v>
      </c>
      <c r="T371" s="43" t="str">
        <f t="shared" si="52"/>
        <v>01</v>
      </c>
      <c r="U371" s="43" t="b">
        <f t="shared" si="48"/>
        <v>1</v>
      </c>
      <c r="V371" s="43">
        <f t="shared" si="49"/>
        <v>10</v>
      </c>
      <c r="W371" s="35" t="s">
        <v>2347</v>
      </c>
      <c r="X371" s="196" t="s">
        <v>2370</v>
      </c>
    </row>
    <row r="372" spans="1:24" x14ac:dyDescent="0.25">
      <c r="A372" s="30">
        <f t="shared" si="53"/>
        <v>370</v>
      </c>
      <c r="B372" s="31">
        <v>9</v>
      </c>
      <c r="C372" s="32">
        <f t="shared" si="46"/>
        <v>15</v>
      </c>
      <c r="D372" s="30" t="s">
        <v>219</v>
      </c>
      <c r="E372" s="33" t="s">
        <v>901</v>
      </c>
      <c r="F372" s="81" t="s">
        <v>593</v>
      </c>
      <c r="G372" s="81"/>
      <c r="H372" s="35" t="s">
        <v>221</v>
      </c>
      <c r="I372" s="36">
        <v>41690</v>
      </c>
      <c r="J372" s="83">
        <v>135000</v>
      </c>
      <c r="K372" s="37">
        <v>2700</v>
      </c>
      <c r="L372" s="38">
        <f t="shared" si="55"/>
        <v>2700</v>
      </c>
      <c r="M372" s="36">
        <f t="shared" si="54"/>
        <v>41690</v>
      </c>
      <c r="N372" s="39">
        <f t="shared" si="50"/>
        <v>2</v>
      </c>
      <c r="O372" s="5"/>
      <c r="P372" s="5"/>
      <c r="Q372" s="42" t="s">
        <v>2342</v>
      </c>
      <c r="R372" s="43" t="str">
        <f t="shared" si="47"/>
        <v>AAAC</v>
      </c>
      <c r="S372" s="43" t="str">
        <f t="shared" si="51"/>
        <v>C</v>
      </c>
      <c r="T372" s="43" t="str">
        <f t="shared" si="52"/>
        <v>01</v>
      </c>
      <c r="U372" s="43" t="b">
        <f t="shared" si="48"/>
        <v>1</v>
      </c>
      <c r="V372" s="43">
        <f t="shared" si="49"/>
        <v>10</v>
      </c>
      <c r="W372" s="35" t="s">
        <v>2347</v>
      </c>
      <c r="X372" s="196" t="s">
        <v>2370</v>
      </c>
    </row>
    <row r="373" spans="1:24" x14ac:dyDescent="0.25">
      <c r="A373" s="30">
        <f t="shared" si="53"/>
        <v>371</v>
      </c>
      <c r="B373" s="31">
        <v>9</v>
      </c>
      <c r="C373" s="32">
        <f t="shared" si="46"/>
        <v>16</v>
      </c>
      <c r="D373" s="30" t="s">
        <v>219</v>
      </c>
      <c r="E373" s="33" t="s">
        <v>924</v>
      </c>
      <c r="F373" s="34" t="s">
        <v>228</v>
      </c>
      <c r="G373" s="34"/>
      <c r="H373" s="35" t="s">
        <v>221</v>
      </c>
      <c r="I373" s="36">
        <v>41698</v>
      </c>
      <c r="J373" s="82">
        <v>14494</v>
      </c>
      <c r="K373" s="37">
        <v>290</v>
      </c>
      <c r="L373" s="38">
        <f t="shared" si="55"/>
        <v>290</v>
      </c>
      <c r="M373" s="36">
        <f t="shared" si="54"/>
        <v>41698</v>
      </c>
      <c r="N373" s="39">
        <f t="shared" si="50"/>
        <v>2</v>
      </c>
      <c r="O373" s="5"/>
      <c r="P373" s="5"/>
      <c r="Q373" s="42" t="s">
        <v>2342</v>
      </c>
      <c r="R373" s="43" t="str">
        <f t="shared" si="47"/>
        <v>AAIC</v>
      </c>
      <c r="S373" s="43" t="str">
        <f t="shared" si="51"/>
        <v>C</v>
      </c>
      <c r="T373" s="43" t="str">
        <f t="shared" si="52"/>
        <v>01</v>
      </c>
      <c r="U373" s="43" t="b">
        <f t="shared" si="48"/>
        <v>1</v>
      </c>
      <c r="V373" s="43">
        <f t="shared" si="49"/>
        <v>10</v>
      </c>
      <c r="W373" s="35" t="s">
        <v>2347</v>
      </c>
      <c r="X373" s="196" t="s">
        <v>2365</v>
      </c>
    </row>
    <row r="374" spans="1:24" x14ac:dyDescent="0.25">
      <c r="A374" s="30">
        <f t="shared" si="53"/>
        <v>372</v>
      </c>
      <c r="B374" s="31">
        <v>9</v>
      </c>
      <c r="C374" s="32">
        <f t="shared" si="46"/>
        <v>17</v>
      </c>
      <c r="D374" s="30" t="s">
        <v>219</v>
      </c>
      <c r="E374" s="33" t="s">
        <v>808</v>
      </c>
      <c r="F374" s="34" t="s">
        <v>594</v>
      </c>
      <c r="G374" s="34"/>
      <c r="H374" s="35" t="s">
        <v>221</v>
      </c>
      <c r="I374" s="36">
        <v>41698</v>
      </c>
      <c r="J374" s="82">
        <v>20000</v>
      </c>
      <c r="K374" s="37">
        <v>400</v>
      </c>
      <c r="L374" s="38">
        <f t="shared" si="55"/>
        <v>400</v>
      </c>
      <c r="M374" s="36">
        <f t="shared" si="54"/>
        <v>41698</v>
      </c>
      <c r="N374" s="39">
        <f t="shared" si="50"/>
        <v>2</v>
      </c>
      <c r="O374" s="5"/>
      <c r="P374" s="5"/>
      <c r="Q374" s="42" t="s">
        <v>2342</v>
      </c>
      <c r="R374" s="43" t="str">
        <f t="shared" si="47"/>
        <v>AAFC</v>
      </c>
      <c r="S374" s="43" t="str">
        <f t="shared" si="51"/>
        <v>C</v>
      </c>
      <c r="T374" s="43" t="str">
        <f t="shared" si="52"/>
        <v>01</v>
      </c>
      <c r="U374" s="43" t="b">
        <f t="shared" si="48"/>
        <v>1</v>
      </c>
      <c r="V374" s="43">
        <f t="shared" si="49"/>
        <v>10</v>
      </c>
      <c r="W374" s="35" t="s">
        <v>2347</v>
      </c>
      <c r="X374" s="196" t="s">
        <v>2365</v>
      </c>
    </row>
    <row r="375" spans="1:24" x14ac:dyDescent="0.25">
      <c r="A375" s="30">
        <f t="shared" si="53"/>
        <v>373</v>
      </c>
      <c r="B375" s="31">
        <v>9</v>
      </c>
      <c r="C375" s="32">
        <f t="shared" si="46"/>
        <v>18</v>
      </c>
      <c r="D375" s="30" t="s">
        <v>219</v>
      </c>
      <c r="E375" s="33" t="s">
        <v>932</v>
      </c>
      <c r="F375" s="34" t="s">
        <v>595</v>
      </c>
      <c r="G375" s="34"/>
      <c r="H375" s="35" t="s">
        <v>221</v>
      </c>
      <c r="I375" s="36">
        <v>41698</v>
      </c>
      <c r="J375" s="82">
        <v>15000</v>
      </c>
      <c r="K375" s="37">
        <v>300</v>
      </c>
      <c r="L375" s="38">
        <f t="shared" si="55"/>
        <v>300</v>
      </c>
      <c r="M375" s="36">
        <f t="shared" si="54"/>
        <v>41698</v>
      </c>
      <c r="N375" s="39">
        <f t="shared" si="50"/>
        <v>2</v>
      </c>
      <c r="O375" s="5"/>
      <c r="P375" s="5"/>
      <c r="Q375" s="42" t="s">
        <v>2342</v>
      </c>
      <c r="R375" s="43" t="str">
        <f t="shared" si="47"/>
        <v>AADC</v>
      </c>
      <c r="S375" s="43" t="str">
        <f t="shared" si="51"/>
        <v>C</v>
      </c>
      <c r="T375" s="43" t="str">
        <f t="shared" si="52"/>
        <v>01</v>
      </c>
      <c r="U375" s="43" t="b">
        <f t="shared" si="48"/>
        <v>1</v>
      </c>
      <c r="V375" s="43">
        <f t="shared" si="49"/>
        <v>10</v>
      </c>
      <c r="W375" s="35" t="s">
        <v>2347</v>
      </c>
      <c r="X375" s="196" t="s">
        <v>2365</v>
      </c>
    </row>
    <row r="376" spans="1:24" x14ac:dyDescent="0.25">
      <c r="A376" s="30">
        <f t="shared" si="53"/>
        <v>374</v>
      </c>
      <c r="B376" s="31">
        <v>10</v>
      </c>
      <c r="C376" s="32">
        <f t="shared" si="46"/>
        <v>1</v>
      </c>
      <c r="D376" s="30" t="s">
        <v>229</v>
      </c>
      <c r="E376" s="33" t="s">
        <v>1124</v>
      </c>
      <c r="F376" s="34" t="s">
        <v>596</v>
      </c>
      <c r="G376" s="34"/>
      <c r="H376" s="35" t="s">
        <v>221</v>
      </c>
      <c r="I376" s="36">
        <v>41673</v>
      </c>
      <c r="J376" s="82">
        <v>25000</v>
      </c>
      <c r="K376" s="37">
        <v>500</v>
      </c>
      <c r="L376" s="38">
        <f t="shared" si="55"/>
        <v>500</v>
      </c>
      <c r="M376" s="36">
        <f t="shared" si="54"/>
        <v>41673</v>
      </c>
      <c r="N376" s="39">
        <f t="shared" si="50"/>
        <v>2</v>
      </c>
      <c r="O376" s="5"/>
      <c r="P376" s="5"/>
      <c r="Q376" s="42" t="s">
        <v>2342</v>
      </c>
      <c r="R376" s="43" t="str">
        <f t="shared" si="47"/>
        <v>AFOP</v>
      </c>
      <c r="S376" s="43" t="str">
        <f t="shared" si="51"/>
        <v>P</v>
      </c>
      <c r="T376" s="43" t="str">
        <f t="shared" si="52"/>
        <v>02</v>
      </c>
      <c r="U376" s="43" t="b">
        <f t="shared" si="48"/>
        <v>1</v>
      </c>
      <c r="V376" s="43">
        <f t="shared" si="49"/>
        <v>10</v>
      </c>
      <c r="W376" s="35" t="s">
        <v>2347</v>
      </c>
      <c r="X376" s="196" t="s">
        <v>2366</v>
      </c>
    </row>
    <row r="377" spans="1:24" x14ac:dyDescent="0.25">
      <c r="A377" s="30">
        <f t="shared" si="53"/>
        <v>375</v>
      </c>
      <c r="B377" s="31">
        <v>10</v>
      </c>
      <c r="C377" s="32">
        <f t="shared" si="46"/>
        <v>2</v>
      </c>
      <c r="D377" s="30" t="s">
        <v>229</v>
      </c>
      <c r="E377" s="33" t="s">
        <v>925</v>
      </c>
      <c r="F377" s="34" t="s">
        <v>232</v>
      </c>
      <c r="G377" s="34"/>
      <c r="H377" s="35" t="s">
        <v>221</v>
      </c>
      <c r="I377" s="36">
        <v>41676</v>
      </c>
      <c r="J377" s="82">
        <v>7699</v>
      </c>
      <c r="K377" s="37">
        <v>77</v>
      </c>
      <c r="L377" s="38">
        <f t="shared" si="55"/>
        <v>77</v>
      </c>
      <c r="M377" s="36">
        <f t="shared" si="54"/>
        <v>41676</v>
      </c>
      <c r="N377" s="39">
        <f t="shared" si="50"/>
        <v>1</v>
      </c>
      <c r="O377" s="5"/>
      <c r="P377" s="5"/>
      <c r="Q377" s="42" t="s">
        <v>2342</v>
      </c>
      <c r="R377" s="43" t="str">
        <f t="shared" si="47"/>
        <v>AATP</v>
      </c>
      <c r="S377" s="43" t="str">
        <f t="shared" si="51"/>
        <v>P</v>
      </c>
      <c r="T377" s="43" t="str">
        <f t="shared" si="52"/>
        <v>02</v>
      </c>
      <c r="U377" s="43" t="b">
        <f t="shared" si="48"/>
        <v>1</v>
      </c>
      <c r="V377" s="43">
        <f t="shared" si="49"/>
        <v>10</v>
      </c>
      <c r="W377" s="35" t="s">
        <v>2347</v>
      </c>
      <c r="X377" s="196" t="s">
        <v>2367</v>
      </c>
    </row>
    <row r="378" spans="1:24" x14ac:dyDescent="0.25">
      <c r="A378" s="30">
        <f t="shared" si="53"/>
        <v>376</v>
      </c>
      <c r="B378" s="31">
        <v>10</v>
      </c>
      <c r="C378" s="32">
        <f t="shared" si="46"/>
        <v>3</v>
      </c>
      <c r="D378" s="30" t="s">
        <v>229</v>
      </c>
      <c r="E378" s="33" t="s">
        <v>1030</v>
      </c>
      <c r="F378" s="34" t="s">
        <v>238</v>
      </c>
      <c r="G378" s="34"/>
      <c r="H378" s="35" t="s">
        <v>221</v>
      </c>
      <c r="I378" s="36">
        <v>41684</v>
      </c>
      <c r="J378" s="82">
        <v>3000</v>
      </c>
      <c r="K378" s="37">
        <v>60</v>
      </c>
      <c r="L378" s="38">
        <f t="shared" si="55"/>
        <v>60</v>
      </c>
      <c r="M378" s="36">
        <f t="shared" si="54"/>
        <v>41684</v>
      </c>
      <c r="N378" s="39">
        <f t="shared" si="50"/>
        <v>2</v>
      </c>
      <c r="O378" s="5"/>
      <c r="P378" s="5"/>
      <c r="Q378" s="42" t="s">
        <v>2342</v>
      </c>
      <c r="R378" s="43" t="str">
        <f t="shared" si="47"/>
        <v>AGLP</v>
      </c>
      <c r="S378" s="43" t="str">
        <f t="shared" si="51"/>
        <v>P</v>
      </c>
      <c r="T378" s="43" t="str">
        <f t="shared" si="52"/>
        <v>02</v>
      </c>
      <c r="U378" s="43" t="b">
        <f t="shared" si="48"/>
        <v>1</v>
      </c>
      <c r="V378" s="43">
        <f t="shared" si="49"/>
        <v>10</v>
      </c>
      <c r="W378" s="35" t="s">
        <v>2347</v>
      </c>
      <c r="X378" s="196" t="s">
        <v>2368</v>
      </c>
    </row>
    <row r="379" spans="1:24" x14ac:dyDescent="0.25">
      <c r="A379" s="30">
        <f t="shared" si="53"/>
        <v>377</v>
      </c>
      <c r="B379" s="31">
        <v>10</v>
      </c>
      <c r="C379" s="32">
        <f t="shared" si="46"/>
        <v>4</v>
      </c>
      <c r="D379" s="30" t="s">
        <v>229</v>
      </c>
      <c r="E379" s="33" t="s">
        <v>798</v>
      </c>
      <c r="F379" s="34" t="s">
        <v>239</v>
      </c>
      <c r="G379" s="34"/>
      <c r="H379" s="35" t="s">
        <v>221</v>
      </c>
      <c r="I379" s="36">
        <v>41684</v>
      </c>
      <c r="J379" s="82">
        <v>3146</v>
      </c>
      <c r="K379" s="37">
        <v>63</v>
      </c>
      <c r="L379" s="38">
        <f t="shared" si="55"/>
        <v>63</v>
      </c>
      <c r="M379" s="36">
        <f t="shared" si="54"/>
        <v>41684</v>
      </c>
      <c r="N379" s="39">
        <f t="shared" si="50"/>
        <v>2</v>
      </c>
      <c r="O379" s="5"/>
      <c r="P379" s="5"/>
      <c r="Q379" s="42" t="s">
        <v>2342</v>
      </c>
      <c r="R379" s="43" t="str">
        <f t="shared" si="47"/>
        <v>BMSP</v>
      </c>
      <c r="S379" s="43" t="str">
        <f t="shared" si="51"/>
        <v>P</v>
      </c>
      <c r="T379" s="43" t="str">
        <f t="shared" si="52"/>
        <v>02</v>
      </c>
      <c r="U379" s="43" t="b">
        <f t="shared" si="48"/>
        <v>1</v>
      </c>
      <c r="V379" s="43">
        <f t="shared" si="49"/>
        <v>10</v>
      </c>
      <c r="W379" s="35" t="s">
        <v>2347</v>
      </c>
      <c r="X379" s="196" t="s">
        <v>2368</v>
      </c>
    </row>
    <row r="380" spans="1:24" x14ac:dyDescent="0.25">
      <c r="A380" s="30">
        <f t="shared" si="53"/>
        <v>378</v>
      </c>
      <c r="B380" s="31">
        <v>10</v>
      </c>
      <c r="C380" s="32">
        <f t="shared" si="46"/>
        <v>5</v>
      </c>
      <c r="D380" s="30" t="s">
        <v>229</v>
      </c>
      <c r="E380" s="33" t="s">
        <v>1028</v>
      </c>
      <c r="F380" s="34" t="s">
        <v>233</v>
      </c>
      <c r="G380" s="34"/>
      <c r="H380" s="35" t="s">
        <v>221</v>
      </c>
      <c r="I380" s="36">
        <v>41684</v>
      </c>
      <c r="J380" s="82">
        <v>17977</v>
      </c>
      <c r="K380" s="37">
        <v>180</v>
      </c>
      <c r="L380" s="38">
        <f t="shared" si="55"/>
        <v>180</v>
      </c>
      <c r="M380" s="36">
        <f t="shared" si="54"/>
        <v>41684</v>
      </c>
      <c r="N380" s="39">
        <f t="shared" si="50"/>
        <v>1</v>
      </c>
      <c r="O380" s="5"/>
      <c r="P380" s="5"/>
      <c r="Q380" s="42" t="s">
        <v>2342</v>
      </c>
      <c r="R380" s="43" t="str">
        <f t="shared" si="47"/>
        <v>AHIP</v>
      </c>
      <c r="S380" s="43" t="str">
        <f t="shared" si="51"/>
        <v>P</v>
      </c>
      <c r="T380" s="43" t="str">
        <f t="shared" si="52"/>
        <v>02</v>
      </c>
      <c r="U380" s="43" t="b">
        <f t="shared" si="48"/>
        <v>1</v>
      </c>
      <c r="V380" s="43">
        <f t="shared" si="49"/>
        <v>10</v>
      </c>
      <c r="W380" s="35" t="s">
        <v>2347</v>
      </c>
      <c r="X380" s="196" t="s">
        <v>2368</v>
      </c>
    </row>
    <row r="381" spans="1:24" x14ac:dyDescent="0.25">
      <c r="A381" s="30">
        <f t="shared" si="53"/>
        <v>379</v>
      </c>
      <c r="B381" s="31">
        <v>10</v>
      </c>
      <c r="C381" s="32">
        <f t="shared" si="46"/>
        <v>6</v>
      </c>
      <c r="D381" s="30" t="s">
        <v>229</v>
      </c>
      <c r="E381" s="33" t="s">
        <v>1125</v>
      </c>
      <c r="F381" s="34" t="s">
        <v>597</v>
      </c>
      <c r="G381" s="34"/>
      <c r="H381" s="35" t="s">
        <v>221</v>
      </c>
      <c r="I381" s="36">
        <v>41684</v>
      </c>
      <c r="J381" s="82">
        <v>56280</v>
      </c>
      <c r="K381" s="37">
        <v>1126</v>
      </c>
      <c r="L381" s="38">
        <f t="shared" si="55"/>
        <v>1126</v>
      </c>
      <c r="M381" s="36">
        <f t="shared" si="54"/>
        <v>41684</v>
      </c>
      <c r="N381" s="39">
        <f t="shared" si="50"/>
        <v>2</v>
      </c>
      <c r="O381" s="5"/>
      <c r="P381" s="5"/>
      <c r="Q381" s="42" t="s">
        <v>2342</v>
      </c>
      <c r="R381" s="43" t="str">
        <f t="shared" si="47"/>
        <v>AFOP</v>
      </c>
      <c r="S381" s="43" t="str">
        <f t="shared" si="51"/>
        <v>P</v>
      </c>
      <c r="T381" s="43" t="str">
        <f t="shared" si="52"/>
        <v>02</v>
      </c>
      <c r="U381" s="43" t="b">
        <f t="shared" si="48"/>
        <v>1</v>
      </c>
      <c r="V381" s="43">
        <f t="shared" si="49"/>
        <v>10</v>
      </c>
      <c r="W381" s="35" t="s">
        <v>2347</v>
      </c>
      <c r="X381" s="196" t="s">
        <v>2368</v>
      </c>
    </row>
    <row r="382" spans="1:24" x14ac:dyDescent="0.25">
      <c r="A382" s="30">
        <f t="shared" si="53"/>
        <v>380</v>
      </c>
      <c r="B382" s="31">
        <v>10</v>
      </c>
      <c r="C382" s="32">
        <f t="shared" si="46"/>
        <v>7</v>
      </c>
      <c r="D382" s="30" t="s">
        <v>229</v>
      </c>
      <c r="E382" s="33" t="s">
        <v>1029</v>
      </c>
      <c r="F382" s="34" t="s">
        <v>234</v>
      </c>
      <c r="G382" s="34"/>
      <c r="H382" s="35" t="s">
        <v>221</v>
      </c>
      <c r="I382" s="36">
        <v>41684</v>
      </c>
      <c r="J382" s="82">
        <v>1220</v>
      </c>
      <c r="K382" s="37">
        <v>24</v>
      </c>
      <c r="L382" s="38">
        <f t="shared" si="55"/>
        <v>24</v>
      </c>
      <c r="M382" s="36">
        <f t="shared" si="54"/>
        <v>41684</v>
      </c>
      <c r="N382" s="39">
        <f t="shared" si="50"/>
        <v>1.97</v>
      </c>
      <c r="O382" s="5"/>
      <c r="P382" s="5"/>
      <c r="Q382" s="42" t="s">
        <v>2342</v>
      </c>
      <c r="R382" s="43" t="str">
        <f t="shared" si="47"/>
        <v>AFQP</v>
      </c>
      <c r="S382" s="43" t="str">
        <f t="shared" si="51"/>
        <v>P</v>
      </c>
      <c r="T382" s="43" t="str">
        <f t="shared" si="52"/>
        <v>02</v>
      </c>
      <c r="U382" s="43" t="b">
        <f t="shared" si="48"/>
        <v>1</v>
      </c>
      <c r="V382" s="43">
        <f t="shared" si="49"/>
        <v>10</v>
      </c>
      <c r="W382" s="35" t="s">
        <v>2347</v>
      </c>
      <c r="X382" s="196" t="s">
        <v>2368</v>
      </c>
    </row>
    <row r="383" spans="1:24" x14ac:dyDescent="0.25">
      <c r="A383" s="30">
        <f t="shared" si="53"/>
        <v>381</v>
      </c>
      <c r="B383" s="31">
        <v>10</v>
      </c>
      <c r="C383" s="32">
        <f t="shared" si="46"/>
        <v>8</v>
      </c>
      <c r="D383" s="30" t="s">
        <v>229</v>
      </c>
      <c r="E383" s="33" t="s">
        <v>1031</v>
      </c>
      <c r="F383" s="34" t="s">
        <v>241</v>
      </c>
      <c r="G383" s="34"/>
      <c r="H383" s="35" t="s">
        <v>221</v>
      </c>
      <c r="I383" s="36">
        <v>41684</v>
      </c>
      <c r="J383" s="82">
        <v>50181</v>
      </c>
      <c r="K383" s="37">
        <v>502</v>
      </c>
      <c r="L383" s="38">
        <f t="shared" si="55"/>
        <v>502</v>
      </c>
      <c r="M383" s="36">
        <f t="shared" si="54"/>
        <v>41684</v>
      </c>
      <c r="N383" s="39">
        <f t="shared" si="50"/>
        <v>1</v>
      </c>
      <c r="O383" s="5"/>
      <c r="P383" s="5"/>
      <c r="Q383" s="42" t="s">
        <v>2342</v>
      </c>
      <c r="R383" s="43" t="str">
        <f t="shared" si="47"/>
        <v>AABP</v>
      </c>
      <c r="S383" s="43" t="str">
        <f t="shared" si="51"/>
        <v>P</v>
      </c>
      <c r="T383" s="43" t="str">
        <f t="shared" si="52"/>
        <v>02</v>
      </c>
      <c r="U383" s="43" t="b">
        <f t="shared" si="48"/>
        <v>1</v>
      </c>
      <c r="V383" s="43">
        <f t="shared" si="49"/>
        <v>10</v>
      </c>
      <c r="W383" s="35" t="s">
        <v>2347</v>
      </c>
      <c r="X383" s="196" t="s">
        <v>2368</v>
      </c>
    </row>
    <row r="384" spans="1:24" x14ac:dyDescent="0.25">
      <c r="A384" s="30">
        <f t="shared" si="53"/>
        <v>382</v>
      </c>
      <c r="B384" s="31">
        <v>10</v>
      </c>
      <c r="C384" s="32">
        <f t="shared" si="46"/>
        <v>9</v>
      </c>
      <c r="D384" s="30" t="s">
        <v>229</v>
      </c>
      <c r="E384" s="44" t="s">
        <v>1031</v>
      </c>
      <c r="F384" s="34" t="s">
        <v>241</v>
      </c>
      <c r="G384" s="34"/>
      <c r="H384" s="35" t="s">
        <v>221</v>
      </c>
      <c r="I384" s="36">
        <v>41684</v>
      </c>
      <c r="J384" s="82">
        <v>59614</v>
      </c>
      <c r="K384" s="37">
        <v>596</v>
      </c>
      <c r="L384" s="38">
        <f t="shared" si="55"/>
        <v>596</v>
      </c>
      <c r="M384" s="36">
        <f t="shared" si="54"/>
        <v>41684</v>
      </c>
      <c r="N384" s="39">
        <f t="shared" si="50"/>
        <v>1</v>
      </c>
      <c r="O384" s="5"/>
      <c r="P384" s="5"/>
      <c r="Q384" s="42" t="s">
        <v>2342</v>
      </c>
      <c r="R384" s="43" t="str">
        <f t="shared" si="47"/>
        <v>AABP</v>
      </c>
      <c r="S384" s="43" t="str">
        <f t="shared" si="51"/>
        <v>P</v>
      </c>
      <c r="T384" s="43" t="str">
        <f t="shared" si="52"/>
        <v>02</v>
      </c>
      <c r="U384" s="43" t="b">
        <f t="shared" si="48"/>
        <v>1</v>
      </c>
      <c r="V384" s="43">
        <f t="shared" si="49"/>
        <v>10</v>
      </c>
      <c r="W384" s="35" t="s">
        <v>2347</v>
      </c>
      <c r="X384" s="196" t="s">
        <v>2368</v>
      </c>
    </row>
    <row r="385" spans="1:24" x14ac:dyDescent="0.25">
      <c r="A385" s="30">
        <f t="shared" si="53"/>
        <v>383</v>
      </c>
      <c r="B385" s="31">
        <v>10</v>
      </c>
      <c r="C385" s="32">
        <f t="shared" si="46"/>
        <v>10</v>
      </c>
      <c r="D385" s="30" t="s">
        <v>229</v>
      </c>
      <c r="E385" s="33" t="s">
        <v>244</v>
      </c>
      <c r="F385" s="34" t="s">
        <v>245</v>
      </c>
      <c r="G385" s="34"/>
      <c r="H385" s="35" t="s">
        <v>221</v>
      </c>
      <c r="I385" s="36">
        <v>41684</v>
      </c>
      <c r="J385" s="82">
        <v>156868</v>
      </c>
      <c r="K385" s="37">
        <v>3138</v>
      </c>
      <c r="L385" s="38">
        <f t="shared" si="55"/>
        <v>3138</v>
      </c>
      <c r="M385" s="36">
        <f t="shared" si="54"/>
        <v>41684</v>
      </c>
      <c r="N385" s="39">
        <f t="shared" si="50"/>
        <v>2</v>
      </c>
      <c r="O385" s="5"/>
      <c r="P385" s="5"/>
      <c r="Q385" s="42" t="s">
        <v>2342</v>
      </c>
      <c r="R385" s="43" t="str">
        <f t="shared" si="47"/>
        <v>AAGF</v>
      </c>
      <c r="S385" s="43" t="str">
        <f t="shared" si="51"/>
        <v>F</v>
      </c>
      <c r="T385" s="43" t="str">
        <f t="shared" si="52"/>
        <v>02</v>
      </c>
      <c r="U385" s="43" t="b">
        <f t="shared" si="48"/>
        <v>1</v>
      </c>
      <c r="V385" s="43">
        <f t="shared" si="49"/>
        <v>10</v>
      </c>
      <c r="W385" s="35" t="s">
        <v>2347</v>
      </c>
      <c r="X385" s="196" t="s">
        <v>2368</v>
      </c>
    </row>
    <row r="386" spans="1:24" x14ac:dyDescent="0.25">
      <c r="A386" s="30">
        <f t="shared" si="53"/>
        <v>384</v>
      </c>
      <c r="B386" s="31">
        <v>10</v>
      </c>
      <c r="C386" s="32">
        <f t="shared" si="46"/>
        <v>11</v>
      </c>
      <c r="D386" s="30" t="s">
        <v>229</v>
      </c>
      <c r="E386" s="33" t="s">
        <v>244</v>
      </c>
      <c r="F386" s="34" t="s">
        <v>245</v>
      </c>
      <c r="G386" s="34"/>
      <c r="H386" s="35" t="s">
        <v>221</v>
      </c>
      <c r="I386" s="36">
        <v>41684</v>
      </c>
      <c r="J386" s="82">
        <v>105499</v>
      </c>
      <c r="K386" s="37">
        <v>2110</v>
      </c>
      <c r="L386" s="38">
        <f t="shared" si="55"/>
        <v>2110</v>
      </c>
      <c r="M386" s="36">
        <f t="shared" si="54"/>
        <v>41684</v>
      </c>
      <c r="N386" s="39">
        <f t="shared" si="50"/>
        <v>2</v>
      </c>
      <c r="O386" s="5"/>
      <c r="P386" s="5"/>
      <c r="Q386" s="42" t="s">
        <v>2342</v>
      </c>
      <c r="R386" s="43" t="str">
        <f t="shared" si="47"/>
        <v>AAGF</v>
      </c>
      <c r="S386" s="43" t="str">
        <f t="shared" si="51"/>
        <v>F</v>
      </c>
      <c r="T386" s="43" t="str">
        <f t="shared" si="52"/>
        <v>02</v>
      </c>
      <c r="U386" s="43" t="b">
        <f t="shared" si="48"/>
        <v>1</v>
      </c>
      <c r="V386" s="43">
        <f t="shared" si="49"/>
        <v>10</v>
      </c>
      <c r="W386" s="35" t="s">
        <v>2347</v>
      </c>
      <c r="X386" s="196" t="s">
        <v>2368</v>
      </c>
    </row>
    <row r="387" spans="1:24" x14ac:dyDescent="0.25">
      <c r="A387" s="30">
        <f t="shared" si="53"/>
        <v>385</v>
      </c>
      <c r="B387" s="31">
        <v>10</v>
      </c>
      <c r="C387" s="32">
        <f t="shared" ref="C387:C450" si="56">+IF(B387=B386,C386+1,1)</f>
        <v>12</v>
      </c>
      <c r="D387" s="30" t="s">
        <v>229</v>
      </c>
      <c r="E387" s="33" t="s">
        <v>246</v>
      </c>
      <c r="F387" s="81" t="s">
        <v>598</v>
      </c>
      <c r="G387" s="81"/>
      <c r="H387" s="35" t="s">
        <v>221</v>
      </c>
      <c r="I387" s="36">
        <v>41684</v>
      </c>
      <c r="J387" s="82">
        <v>415917</v>
      </c>
      <c r="K387" s="37">
        <v>8318</v>
      </c>
      <c r="L387" s="38">
        <f t="shared" si="55"/>
        <v>8318</v>
      </c>
      <c r="M387" s="36">
        <f t="shared" si="54"/>
        <v>41684</v>
      </c>
      <c r="N387" s="39">
        <f t="shared" si="50"/>
        <v>2</v>
      </c>
      <c r="O387" s="5"/>
      <c r="P387" s="5"/>
      <c r="Q387" s="42" t="s">
        <v>2342</v>
      </c>
      <c r="R387" s="43" t="str">
        <f t="shared" ref="R387:R450" si="57">LEFT(E387,4)</f>
        <v>AADF</v>
      </c>
      <c r="S387" s="43" t="str">
        <f t="shared" si="51"/>
        <v>F</v>
      </c>
      <c r="T387" s="43" t="str">
        <f t="shared" si="52"/>
        <v>02</v>
      </c>
      <c r="U387" s="43" t="b">
        <f t="shared" ref="U387:U450" si="58">D387=T387</f>
        <v>1</v>
      </c>
      <c r="V387" s="43">
        <f t="shared" ref="V387:V450" si="59">LEN(E387)</f>
        <v>10</v>
      </c>
      <c r="W387" s="35" t="s">
        <v>2347</v>
      </c>
      <c r="X387" s="196" t="s">
        <v>2368</v>
      </c>
    </row>
    <row r="388" spans="1:24" x14ac:dyDescent="0.25">
      <c r="A388" s="30">
        <f t="shared" si="53"/>
        <v>386</v>
      </c>
      <c r="B388" s="31">
        <v>10</v>
      </c>
      <c r="C388" s="32">
        <f t="shared" si="56"/>
        <v>13</v>
      </c>
      <c r="D388" s="30" t="s">
        <v>229</v>
      </c>
      <c r="E388" s="33" t="s">
        <v>246</v>
      </c>
      <c r="F388" s="81" t="s">
        <v>598</v>
      </c>
      <c r="G388" s="81"/>
      <c r="H388" s="35" t="s">
        <v>221</v>
      </c>
      <c r="I388" s="36">
        <v>41684</v>
      </c>
      <c r="J388" s="82">
        <v>1933479</v>
      </c>
      <c r="K388" s="37">
        <v>38670</v>
      </c>
      <c r="L388" s="38">
        <f t="shared" si="55"/>
        <v>38670</v>
      </c>
      <c r="M388" s="36">
        <f t="shared" si="54"/>
        <v>41684</v>
      </c>
      <c r="N388" s="39">
        <f t="shared" ref="N388:N451" si="60">+ROUND(L388/J388*100,2)</f>
        <v>2</v>
      </c>
      <c r="O388" s="5"/>
      <c r="P388" s="5"/>
      <c r="Q388" s="42" t="s">
        <v>2342</v>
      </c>
      <c r="R388" s="43" t="str">
        <f t="shared" si="57"/>
        <v>AADF</v>
      </c>
      <c r="S388" s="43" t="str">
        <f t="shared" ref="S388:S451" si="61">RIGHT(R388,1)</f>
        <v>F</v>
      </c>
      <c r="T388" s="43" t="str">
        <f t="shared" ref="T388:T451" si="62">IF(S388="C","01","02")</f>
        <v>02</v>
      </c>
      <c r="U388" s="43" t="b">
        <f t="shared" si="58"/>
        <v>1</v>
      </c>
      <c r="V388" s="43">
        <f t="shared" si="59"/>
        <v>10</v>
      </c>
      <c r="W388" s="35" t="s">
        <v>2347</v>
      </c>
      <c r="X388" s="196" t="s">
        <v>2368</v>
      </c>
    </row>
    <row r="389" spans="1:24" x14ac:dyDescent="0.25">
      <c r="A389" s="30">
        <f t="shared" ref="A389:A452" si="63">A388+1</f>
        <v>387</v>
      </c>
      <c r="B389" s="31">
        <v>10</v>
      </c>
      <c r="C389" s="32">
        <f t="shared" si="56"/>
        <v>14</v>
      </c>
      <c r="D389" s="30" t="s">
        <v>229</v>
      </c>
      <c r="E389" s="44" t="s">
        <v>925</v>
      </c>
      <c r="F389" s="34" t="s">
        <v>232</v>
      </c>
      <c r="G389" s="34"/>
      <c r="H389" s="35" t="s">
        <v>221</v>
      </c>
      <c r="I389" s="36">
        <v>41688</v>
      </c>
      <c r="J389" s="82">
        <v>103798</v>
      </c>
      <c r="K389" s="37">
        <v>1038</v>
      </c>
      <c r="L389" s="38">
        <f t="shared" si="55"/>
        <v>1038</v>
      </c>
      <c r="M389" s="36">
        <f t="shared" si="54"/>
        <v>41688</v>
      </c>
      <c r="N389" s="39">
        <f t="shared" si="60"/>
        <v>1</v>
      </c>
      <c r="O389" s="5"/>
      <c r="P389" s="5"/>
      <c r="Q389" s="42" t="s">
        <v>2342</v>
      </c>
      <c r="R389" s="43" t="str">
        <f t="shared" si="57"/>
        <v>AATP</v>
      </c>
      <c r="S389" s="43" t="str">
        <f t="shared" si="61"/>
        <v>P</v>
      </c>
      <c r="T389" s="43" t="str">
        <f t="shared" si="62"/>
        <v>02</v>
      </c>
      <c r="U389" s="43" t="b">
        <f t="shared" si="58"/>
        <v>1</v>
      </c>
      <c r="V389" s="43">
        <f t="shared" si="59"/>
        <v>10</v>
      </c>
      <c r="W389" s="35" t="s">
        <v>2347</v>
      </c>
      <c r="X389" s="196" t="s">
        <v>2369</v>
      </c>
    </row>
    <row r="390" spans="1:24" x14ac:dyDescent="0.25">
      <c r="A390" s="30">
        <f t="shared" si="63"/>
        <v>388</v>
      </c>
      <c r="B390" s="31">
        <v>10</v>
      </c>
      <c r="C390" s="32">
        <f t="shared" si="56"/>
        <v>15</v>
      </c>
      <c r="D390" s="30" t="s">
        <v>229</v>
      </c>
      <c r="E390" s="33" t="s">
        <v>1032</v>
      </c>
      <c r="F390" s="34" t="s">
        <v>249</v>
      </c>
      <c r="G390" s="34"/>
      <c r="H390" s="35" t="s">
        <v>221</v>
      </c>
      <c r="I390" s="36">
        <v>41688</v>
      </c>
      <c r="J390" s="82">
        <v>8427</v>
      </c>
      <c r="K390" s="37">
        <v>84</v>
      </c>
      <c r="L390" s="38">
        <f t="shared" si="55"/>
        <v>84</v>
      </c>
      <c r="M390" s="36">
        <f t="shared" si="54"/>
        <v>41688</v>
      </c>
      <c r="N390" s="39">
        <f t="shared" si="60"/>
        <v>1</v>
      </c>
      <c r="O390" s="5"/>
      <c r="P390" s="5"/>
      <c r="Q390" s="42" t="s">
        <v>2342</v>
      </c>
      <c r="R390" s="43" t="str">
        <f t="shared" si="57"/>
        <v>AHMP</v>
      </c>
      <c r="S390" s="43" t="str">
        <f t="shared" si="61"/>
        <v>P</v>
      </c>
      <c r="T390" s="43" t="str">
        <f t="shared" si="62"/>
        <v>02</v>
      </c>
      <c r="U390" s="43" t="b">
        <f t="shared" si="58"/>
        <v>1</v>
      </c>
      <c r="V390" s="43">
        <f t="shared" si="59"/>
        <v>10</v>
      </c>
      <c r="W390" s="35" t="s">
        <v>2347</v>
      </c>
      <c r="X390" s="196" t="s">
        <v>2369</v>
      </c>
    </row>
    <row r="391" spans="1:24" x14ac:dyDescent="0.25">
      <c r="A391" s="30">
        <f t="shared" si="63"/>
        <v>389</v>
      </c>
      <c r="B391" s="31">
        <v>10</v>
      </c>
      <c r="C391" s="32">
        <f t="shared" si="56"/>
        <v>16</v>
      </c>
      <c r="D391" s="30" t="s">
        <v>229</v>
      </c>
      <c r="E391" s="33" t="s">
        <v>1125</v>
      </c>
      <c r="F391" s="34" t="s">
        <v>597</v>
      </c>
      <c r="G391" s="34"/>
      <c r="H391" s="35" t="s">
        <v>221</v>
      </c>
      <c r="I391" s="36">
        <v>41670</v>
      </c>
      <c r="J391" s="82">
        <v>57960</v>
      </c>
      <c r="K391" s="37">
        <v>580</v>
      </c>
      <c r="L391" s="38">
        <f t="shared" si="55"/>
        <v>580</v>
      </c>
      <c r="M391" s="36">
        <f t="shared" si="54"/>
        <v>41670</v>
      </c>
      <c r="N391" s="39">
        <f t="shared" si="60"/>
        <v>1</v>
      </c>
      <c r="O391" s="5"/>
      <c r="P391" s="5"/>
      <c r="Q391" s="42" t="s">
        <v>2342</v>
      </c>
      <c r="R391" s="43" t="str">
        <f t="shared" si="57"/>
        <v>AFOP</v>
      </c>
      <c r="S391" s="43" t="str">
        <f t="shared" si="61"/>
        <v>P</v>
      </c>
      <c r="T391" s="43" t="str">
        <f t="shared" si="62"/>
        <v>02</v>
      </c>
      <c r="U391" s="43" t="b">
        <f t="shared" si="58"/>
        <v>1</v>
      </c>
      <c r="V391" s="43">
        <f t="shared" si="59"/>
        <v>10</v>
      </c>
      <c r="W391" s="35" t="s">
        <v>2347</v>
      </c>
      <c r="X391" s="196" t="s">
        <v>2353</v>
      </c>
    </row>
    <row r="392" spans="1:24" x14ac:dyDescent="0.25">
      <c r="A392" s="30">
        <f t="shared" si="63"/>
        <v>390</v>
      </c>
      <c r="B392" s="31">
        <v>10</v>
      </c>
      <c r="C392" s="32">
        <f t="shared" si="56"/>
        <v>17</v>
      </c>
      <c r="D392" s="30" t="s">
        <v>229</v>
      </c>
      <c r="E392" s="33" t="s">
        <v>1126</v>
      </c>
      <c r="F392" s="34" t="s">
        <v>599</v>
      </c>
      <c r="G392" s="34"/>
      <c r="H392" s="35" t="s">
        <v>221</v>
      </c>
      <c r="I392" s="36">
        <v>41690</v>
      </c>
      <c r="J392" s="83">
        <v>22410</v>
      </c>
      <c r="K392" s="37">
        <v>448</v>
      </c>
      <c r="L392" s="38">
        <f t="shared" si="55"/>
        <v>448</v>
      </c>
      <c r="M392" s="36">
        <f t="shared" si="54"/>
        <v>41690</v>
      </c>
      <c r="N392" s="39">
        <f t="shared" si="60"/>
        <v>2</v>
      </c>
      <c r="O392" s="5"/>
      <c r="P392" s="5"/>
      <c r="Q392" s="42" t="s">
        <v>2342</v>
      </c>
      <c r="R392" s="43" t="str">
        <f t="shared" si="57"/>
        <v>AAEP</v>
      </c>
      <c r="S392" s="43" t="str">
        <f t="shared" si="61"/>
        <v>P</v>
      </c>
      <c r="T392" s="43" t="str">
        <f t="shared" si="62"/>
        <v>02</v>
      </c>
      <c r="U392" s="43" t="b">
        <f t="shared" si="58"/>
        <v>1</v>
      </c>
      <c r="V392" s="43">
        <f t="shared" si="59"/>
        <v>10</v>
      </c>
      <c r="W392" s="35" t="s">
        <v>2347</v>
      </c>
      <c r="X392" s="196" t="s">
        <v>2370</v>
      </c>
    </row>
    <row r="393" spans="1:24" x14ac:dyDescent="0.25">
      <c r="A393" s="30">
        <f t="shared" si="63"/>
        <v>391</v>
      </c>
      <c r="B393" s="31">
        <v>10</v>
      </c>
      <c r="C393" s="32">
        <f t="shared" si="56"/>
        <v>18</v>
      </c>
      <c r="D393" s="30" t="s">
        <v>229</v>
      </c>
      <c r="E393" s="33" t="s">
        <v>970</v>
      </c>
      <c r="F393" s="34" t="s">
        <v>600</v>
      </c>
      <c r="G393" s="34"/>
      <c r="H393" s="35" t="s">
        <v>221</v>
      </c>
      <c r="I393" s="36">
        <v>41690</v>
      </c>
      <c r="J393" s="82">
        <v>2750</v>
      </c>
      <c r="K393" s="37">
        <v>55</v>
      </c>
      <c r="L393" s="38">
        <f t="shared" si="55"/>
        <v>55</v>
      </c>
      <c r="M393" s="36">
        <f t="shared" si="54"/>
        <v>41690</v>
      </c>
      <c r="N393" s="39">
        <f t="shared" si="60"/>
        <v>2</v>
      </c>
      <c r="O393" s="5"/>
      <c r="P393" s="5"/>
      <c r="Q393" s="42" t="s">
        <v>2342</v>
      </c>
      <c r="R393" s="43" t="str">
        <f t="shared" si="57"/>
        <v>AASF</v>
      </c>
      <c r="S393" s="43" t="str">
        <f t="shared" si="61"/>
        <v>F</v>
      </c>
      <c r="T393" s="43" t="str">
        <f t="shared" si="62"/>
        <v>02</v>
      </c>
      <c r="U393" s="43" t="b">
        <f t="shared" si="58"/>
        <v>1</v>
      </c>
      <c r="V393" s="43">
        <f t="shared" si="59"/>
        <v>10</v>
      </c>
      <c r="W393" s="35" t="s">
        <v>2347</v>
      </c>
      <c r="X393" s="196" t="s">
        <v>2370</v>
      </c>
    </row>
    <row r="394" spans="1:24" x14ac:dyDescent="0.25">
      <c r="A394" s="30">
        <f t="shared" si="63"/>
        <v>392</v>
      </c>
      <c r="B394" s="31">
        <v>10</v>
      </c>
      <c r="C394" s="32">
        <f t="shared" si="56"/>
        <v>19</v>
      </c>
      <c r="D394" s="30" t="s">
        <v>229</v>
      </c>
      <c r="E394" s="33" t="s">
        <v>1100</v>
      </c>
      <c r="F394" s="34" t="s">
        <v>601</v>
      </c>
      <c r="G394" s="34"/>
      <c r="H394" s="35" t="s">
        <v>221</v>
      </c>
      <c r="I394" s="36">
        <v>41698</v>
      </c>
      <c r="J394" s="82">
        <v>15000</v>
      </c>
      <c r="K394" s="37">
        <v>300</v>
      </c>
      <c r="L394" s="38">
        <f t="shared" si="55"/>
        <v>300</v>
      </c>
      <c r="M394" s="36">
        <f t="shared" si="54"/>
        <v>41698</v>
      </c>
      <c r="N394" s="39">
        <f t="shared" si="60"/>
        <v>2</v>
      </c>
      <c r="O394" s="5"/>
      <c r="P394" s="5"/>
      <c r="Q394" s="42" t="s">
        <v>2342</v>
      </c>
      <c r="R394" s="43" t="str">
        <f t="shared" si="57"/>
        <v>AAJF</v>
      </c>
      <c r="S394" s="43" t="str">
        <f t="shared" si="61"/>
        <v>F</v>
      </c>
      <c r="T394" s="43" t="str">
        <f t="shared" si="62"/>
        <v>02</v>
      </c>
      <c r="U394" s="43" t="b">
        <f t="shared" si="58"/>
        <v>1</v>
      </c>
      <c r="V394" s="43">
        <f t="shared" si="59"/>
        <v>10</v>
      </c>
      <c r="W394" s="35" t="s">
        <v>2347</v>
      </c>
      <c r="X394" s="196" t="s">
        <v>2365</v>
      </c>
    </row>
    <row r="395" spans="1:24" x14ac:dyDescent="0.25">
      <c r="A395" s="30">
        <f t="shared" si="63"/>
        <v>393</v>
      </c>
      <c r="B395" s="31">
        <v>10</v>
      </c>
      <c r="C395" s="32">
        <f t="shared" si="56"/>
        <v>20</v>
      </c>
      <c r="D395" s="30" t="s">
        <v>229</v>
      </c>
      <c r="E395" s="33" t="s">
        <v>799</v>
      </c>
      <c r="F395" s="34" t="s">
        <v>248</v>
      </c>
      <c r="G395" s="34"/>
      <c r="H395" s="35" t="s">
        <v>221</v>
      </c>
      <c r="I395" s="36">
        <v>41698</v>
      </c>
      <c r="J395" s="82">
        <v>17978</v>
      </c>
      <c r="K395" s="37">
        <v>180</v>
      </c>
      <c r="L395" s="38">
        <f t="shared" si="55"/>
        <v>180</v>
      </c>
      <c r="M395" s="36">
        <f t="shared" si="54"/>
        <v>41698</v>
      </c>
      <c r="N395" s="39">
        <f t="shared" si="60"/>
        <v>1</v>
      </c>
      <c r="O395" s="5"/>
      <c r="P395" s="5"/>
      <c r="Q395" s="42" t="s">
        <v>2342</v>
      </c>
      <c r="R395" s="43" t="str">
        <f t="shared" si="57"/>
        <v>AGWP</v>
      </c>
      <c r="S395" s="43" t="str">
        <f t="shared" si="61"/>
        <v>P</v>
      </c>
      <c r="T395" s="43" t="str">
        <f t="shared" si="62"/>
        <v>02</v>
      </c>
      <c r="U395" s="43" t="b">
        <f t="shared" si="58"/>
        <v>1</v>
      </c>
      <c r="V395" s="43">
        <f t="shared" si="59"/>
        <v>10</v>
      </c>
      <c r="W395" s="35" t="s">
        <v>2347</v>
      </c>
      <c r="X395" s="196" t="s">
        <v>2365</v>
      </c>
    </row>
    <row r="396" spans="1:24" x14ac:dyDescent="0.25">
      <c r="A396" s="30">
        <f t="shared" si="63"/>
        <v>394</v>
      </c>
      <c r="B396" s="31">
        <v>10</v>
      </c>
      <c r="C396" s="32">
        <f t="shared" si="56"/>
        <v>21</v>
      </c>
      <c r="D396" s="30" t="s">
        <v>229</v>
      </c>
      <c r="E396" s="33" t="s">
        <v>242</v>
      </c>
      <c r="F396" s="34" t="s">
        <v>243</v>
      </c>
      <c r="G396" s="34"/>
      <c r="H396" s="35" t="s">
        <v>221</v>
      </c>
      <c r="I396" s="36">
        <v>41698</v>
      </c>
      <c r="J396" s="82">
        <v>15000</v>
      </c>
      <c r="K396" s="37">
        <v>150</v>
      </c>
      <c r="L396" s="38">
        <f t="shared" si="55"/>
        <v>150</v>
      </c>
      <c r="M396" s="36">
        <f t="shared" si="54"/>
        <v>41698</v>
      </c>
      <c r="N396" s="39">
        <f t="shared" si="60"/>
        <v>1</v>
      </c>
      <c r="O396" s="5"/>
      <c r="P396" s="5"/>
      <c r="Q396" s="42" t="s">
        <v>2342</v>
      </c>
      <c r="R396" s="43" t="str">
        <f t="shared" si="57"/>
        <v>APPP</v>
      </c>
      <c r="S396" s="43" t="str">
        <f t="shared" si="61"/>
        <v>P</v>
      </c>
      <c r="T396" s="43" t="str">
        <f t="shared" si="62"/>
        <v>02</v>
      </c>
      <c r="U396" s="43" t="b">
        <f t="shared" si="58"/>
        <v>1</v>
      </c>
      <c r="V396" s="43">
        <f t="shared" si="59"/>
        <v>10</v>
      </c>
      <c r="W396" s="35" t="s">
        <v>2347</v>
      </c>
      <c r="X396" s="196" t="s">
        <v>2365</v>
      </c>
    </row>
    <row r="397" spans="1:24" x14ac:dyDescent="0.25">
      <c r="A397" s="30">
        <f t="shared" si="63"/>
        <v>395</v>
      </c>
      <c r="B397" s="31">
        <v>11</v>
      </c>
      <c r="C397" s="32">
        <f t="shared" si="56"/>
        <v>1</v>
      </c>
      <c r="D397" s="30" t="s">
        <v>219</v>
      </c>
      <c r="E397" s="31" t="s">
        <v>807</v>
      </c>
      <c r="F397" s="46" t="s">
        <v>602</v>
      </c>
      <c r="G397" s="46"/>
      <c r="H397" s="35" t="s">
        <v>255</v>
      </c>
      <c r="I397" s="36">
        <v>41698</v>
      </c>
      <c r="J397" s="84">
        <v>70000</v>
      </c>
      <c r="K397" s="37">
        <v>7000</v>
      </c>
      <c r="L397" s="38">
        <f t="shared" si="55"/>
        <v>7000</v>
      </c>
      <c r="M397" s="36">
        <f t="shared" si="54"/>
        <v>41698</v>
      </c>
      <c r="N397" s="39">
        <f t="shared" si="60"/>
        <v>10</v>
      </c>
      <c r="O397" s="5"/>
      <c r="P397" s="5"/>
      <c r="Q397" s="42" t="s">
        <v>2344</v>
      </c>
      <c r="R397" s="43" t="str">
        <f t="shared" si="57"/>
        <v>AAFC</v>
      </c>
      <c r="S397" s="43" t="str">
        <f t="shared" si="61"/>
        <v>C</v>
      </c>
      <c r="T397" s="43" t="str">
        <f t="shared" si="62"/>
        <v>01</v>
      </c>
      <c r="U397" s="43" t="b">
        <f t="shared" si="58"/>
        <v>1</v>
      </c>
      <c r="V397" s="43">
        <f t="shared" si="59"/>
        <v>10</v>
      </c>
      <c r="W397" s="35" t="s">
        <v>2347</v>
      </c>
      <c r="X397" s="196" t="s">
        <v>2365</v>
      </c>
    </row>
    <row r="398" spans="1:24" x14ac:dyDescent="0.25">
      <c r="A398" s="30">
        <f t="shared" si="63"/>
        <v>396</v>
      </c>
      <c r="B398" s="31">
        <v>11</v>
      </c>
      <c r="C398" s="32">
        <f t="shared" si="56"/>
        <v>2</v>
      </c>
      <c r="D398" s="30" t="s">
        <v>219</v>
      </c>
      <c r="E398" s="31" t="s">
        <v>808</v>
      </c>
      <c r="F398" s="46" t="s">
        <v>603</v>
      </c>
      <c r="G398" s="46"/>
      <c r="H398" s="35" t="s">
        <v>255</v>
      </c>
      <c r="I398" s="36">
        <v>41698</v>
      </c>
      <c r="J398" s="84">
        <v>70000</v>
      </c>
      <c r="K398" s="37">
        <v>7000</v>
      </c>
      <c r="L398" s="38">
        <f t="shared" si="55"/>
        <v>7000</v>
      </c>
      <c r="M398" s="36">
        <f t="shared" si="54"/>
        <v>41698</v>
      </c>
      <c r="N398" s="39">
        <f t="shared" si="60"/>
        <v>10</v>
      </c>
      <c r="O398" s="5"/>
      <c r="P398" s="5"/>
      <c r="Q398" s="42" t="s">
        <v>2344</v>
      </c>
      <c r="R398" s="43" t="str">
        <f t="shared" si="57"/>
        <v>AAFC</v>
      </c>
      <c r="S398" s="43" t="str">
        <f t="shared" si="61"/>
        <v>C</v>
      </c>
      <c r="T398" s="43" t="str">
        <f t="shared" si="62"/>
        <v>01</v>
      </c>
      <c r="U398" s="43" t="b">
        <f t="shared" si="58"/>
        <v>1</v>
      </c>
      <c r="V398" s="43">
        <f t="shared" si="59"/>
        <v>10</v>
      </c>
      <c r="W398" s="35" t="s">
        <v>2347</v>
      </c>
      <c r="X398" s="196" t="s">
        <v>2365</v>
      </c>
    </row>
    <row r="399" spans="1:24" x14ac:dyDescent="0.25">
      <c r="A399" s="30">
        <f t="shared" si="63"/>
        <v>397</v>
      </c>
      <c r="B399" s="31">
        <v>11</v>
      </c>
      <c r="C399" s="32">
        <f t="shared" si="56"/>
        <v>3</v>
      </c>
      <c r="D399" s="30" t="s">
        <v>219</v>
      </c>
      <c r="E399" s="31" t="s">
        <v>1037</v>
      </c>
      <c r="F399" s="46" t="s">
        <v>604</v>
      </c>
      <c r="G399" s="46"/>
      <c r="H399" s="35" t="s">
        <v>255</v>
      </c>
      <c r="I399" s="36">
        <v>41698</v>
      </c>
      <c r="J399" s="84">
        <v>70000</v>
      </c>
      <c r="K399" s="37">
        <v>7000</v>
      </c>
      <c r="L399" s="38">
        <f t="shared" si="55"/>
        <v>7000</v>
      </c>
      <c r="M399" s="36">
        <f t="shared" si="54"/>
        <v>41698</v>
      </c>
      <c r="N399" s="39">
        <f t="shared" si="60"/>
        <v>10</v>
      </c>
      <c r="O399" s="5"/>
      <c r="P399" s="5"/>
      <c r="Q399" s="42" t="s">
        <v>2344</v>
      </c>
      <c r="R399" s="43" t="str">
        <f t="shared" si="57"/>
        <v>AAAC</v>
      </c>
      <c r="S399" s="43" t="str">
        <f t="shared" si="61"/>
        <v>C</v>
      </c>
      <c r="T399" s="43" t="str">
        <f t="shared" si="62"/>
        <v>01</v>
      </c>
      <c r="U399" s="43" t="b">
        <f t="shared" si="58"/>
        <v>1</v>
      </c>
      <c r="V399" s="43">
        <f t="shared" si="59"/>
        <v>10</v>
      </c>
      <c r="W399" s="35" t="s">
        <v>2347</v>
      </c>
      <c r="X399" s="196" t="s">
        <v>2365</v>
      </c>
    </row>
    <row r="400" spans="1:24" x14ac:dyDescent="0.25">
      <c r="A400" s="30">
        <f t="shared" si="63"/>
        <v>398</v>
      </c>
      <c r="B400" s="31">
        <v>11</v>
      </c>
      <c r="C400" s="32">
        <f t="shared" si="56"/>
        <v>4</v>
      </c>
      <c r="D400" s="30" t="s">
        <v>219</v>
      </c>
      <c r="E400" s="31" t="s">
        <v>932</v>
      </c>
      <c r="F400" s="46" t="s">
        <v>605</v>
      </c>
      <c r="G400" s="46"/>
      <c r="H400" s="35" t="s">
        <v>255</v>
      </c>
      <c r="I400" s="36">
        <v>41698</v>
      </c>
      <c r="J400" s="84">
        <v>70000</v>
      </c>
      <c r="K400" s="37">
        <v>7000</v>
      </c>
      <c r="L400" s="38">
        <f t="shared" si="55"/>
        <v>7000</v>
      </c>
      <c r="M400" s="36">
        <f t="shared" si="54"/>
        <v>41698</v>
      </c>
      <c r="N400" s="39">
        <f t="shared" si="60"/>
        <v>10</v>
      </c>
      <c r="O400" s="5"/>
      <c r="P400" s="5"/>
      <c r="Q400" s="42" t="s">
        <v>2344</v>
      </c>
      <c r="R400" s="43" t="str">
        <f t="shared" si="57"/>
        <v>AADC</v>
      </c>
      <c r="S400" s="43" t="str">
        <f t="shared" si="61"/>
        <v>C</v>
      </c>
      <c r="T400" s="43" t="str">
        <f t="shared" si="62"/>
        <v>01</v>
      </c>
      <c r="U400" s="43" t="b">
        <f t="shared" si="58"/>
        <v>1</v>
      </c>
      <c r="V400" s="43">
        <f t="shared" si="59"/>
        <v>10</v>
      </c>
      <c r="W400" s="35" t="s">
        <v>2347</v>
      </c>
      <c r="X400" s="196" t="s">
        <v>2365</v>
      </c>
    </row>
    <row r="401" spans="1:24" x14ac:dyDescent="0.25">
      <c r="A401" s="30">
        <f t="shared" si="63"/>
        <v>399</v>
      </c>
      <c r="B401" s="31">
        <v>11</v>
      </c>
      <c r="C401" s="32">
        <f t="shared" si="56"/>
        <v>5</v>
      </c>
      <c r="D401" s="30" t="s">
        <v>219</v>
      </c>
      <c r="E401" s="31" t="s">
        <v>256</v>
      </c>
      <c r="F401" s="46" t="s">
        <v>257</v>
      </c>
      <c r="G401" s="46"/>
      <c r="H401" s="35" t="s">
        <v>255</v>
      </c>
      <c r="I401" s="36">
        <v>41698</v>
      </c>
      <c r="J401" s="84">
        <v>60000</v>
      </c>
      <c r="K401" s="37">
        <v>6000</v>
      </c>
      <c r="L401" s="38">
        <f t="shared" si="55"/>
        <v>6000</v>
      </c>
      <c r="M401" s="36">
        <f t="shared" si="54"/>
        <v>41698</v>
      </c>
      <c r="N401" s="39">
        <f t="shared" si="60"/>
        <v>10</v>
      </c>
      <c r="O401" s="5"/>
      <c r="P401" s="5"/>
      <c r="Q401" s="42" t="s">
        <v>2344</v>
      </c>
      <c r="R401" s="43" t="str">
        <f t="shared" si="57"/>
        <v>AADC</v>
      </c>
      <c r="S401" s="43" t="str">
        <f t="shared" si="61"/>
        <v>C</v>
      </c>
      <c r="T401" s="43" t="str">
        <f t="shared" si="62"/>
        <v>01</v>
      </c>
      <c r="U401" s="43" t="b">
        <f t="shared" si="58"/>
        <v>1</v>
      </c>
      <c r="V401" s="43">
        <f t="shared" si="59"/>
        <v>10</v>
      </c>
      <c r="W401" s="35" t="s">
        <v>2347</v>
      </c>
      <c r="X401" s="196" t="s">
        <v>2365</v>
      </c>
    </row>
    <row r="402" spans="1:24" x14ac:dyDescent="0.25">
      <c r="A402" s="30">
        <f t="shared" si="63"/>
        <v>400</v>
      </c>
      <c r="B402" s="31">
        <v>11</v>
      </c>
      <c r="C402" s="32">
        <f t="shared" si="56"/>
        <v>6</v>
      </c>
      <c r="D402" s="30" t="s">
        <v>219</v>
      </c>
      <c r="E402" s="31" t="s">
        <v>1042</v>
      </c>
      <c r="F402" s="46" t="s">
        <v>606</v>
      </c>
      <c r="G402" s="46"/>
      <c r="H402" s="35" t="s">
        <v>255</v>
      </c>
      <c r="I402" s="36">
        <v>41698</v>
      </c>
      <c r="J402" s="84">
        <v>60000</v>
      </c>
      <c r="K402" s="37">
        <v>6000</v>
      </c>
      <c r="L402" s="38">
        <f t="shared" si="55"/>
        <v>6000</v>
      </c>
      <c r="M402" s="36">
        <f t="shared" si="54"/>
        <v>41698</v>
      </c>
      <c r="N402" s="39">
        <f t="shared" si="60"/>
        <v>10</v>
      </c>
      <c r="O402" s="5"/>
      <c r="P402" s="5"/>
      <c r="Q402" s="42" t="s">
        <v>2344</v>
      </c>
      <c r="R402" s="43" t="str">
        <f t="shared" si="57"/>
        <v>AADC</v>
      </c>
      <c r="S402" s="43" t="str">
        <f t="shared" si="61"/>
        <v>C</v>
      </c>
      <c r="T402" s="43" t="str">
        <f t="shared" si="62"/>
        <v>01</v>
      </c>
      <c r="U402" s="43" t="b">
        <f t="shared" si="58"/>
        <v>1</v>
      </c>
      <c r="V402" s="43">
        <f t="shared" si="59"/>
        <v>10</v>
      </c>
      <c r="W402" s="35" t="s">
        <v>2347</v>
      </c>
      <c r="X402" s="196" t="s">
        <v>2365</v>
      </c>
    </row>
    <row r="403" spans="1:24" x14ac:dyDescent="0.25">
      <c r="A403" s="30">
        <f t="shared" si="63"/>
        <v>401</v>
      </c>
      <c r="B403" s="31">
        <v>11</v>
      </c>
      <c r="C403" s="32">
        <f t="shared" si="56"/>
        <v>7</v>
      </c>
      <c r="D403" s="30" t="s">
        <v>219</v>
      </c>
      <c r="E403" s="31" t="s">
        <v>1036</v>
      </c>
      <c r="F403" s="46" t="s">
        <v>607</v>
      </c>
      <c r="G403" s="46"/>
      <c r="H403" s="35" t="s">
        <v>255</v>
      </c>
      <c r="I403" s="36">
        <v>41698</v>
      </c>
      <c r="J403" s="84">
        <v>60000</v>
      </c>
      <c r="K403" s="37">
        <v>6000</v>
      </c>
      <c r="L403" s="38">
        <f t="shared" si="55"/>
        <v>6000</v>
      </c>
      <c r="M403" s="36">
        <f t="shared" si="54"/>
        <v>41698</v>
      </c>
      <c r="N403" s="39">
        <f t="shared" si="60"/>
        <v>10</v>
      </c>
      <c r="O403" s="5"/>
      <c r="P403" s="5"/>
      <c r="Q403" s="42" t="s">
        <v>2344</v>
      </c>
      <c r="R403" s="43" t="str">
        <f t="shared" si="57"/>
        <v>AABC</v>
      </c>
      <c r="S403" s="43" t="str">
        <f t="shared" si="61"/>
        <v>C</v>
      </c>
      <c r="T403" s="43" t="str">
        <f t="shared" si="62"/>
        <v>01</v>
      </c>
      <c r="U403" s="43" t="b">
        <f t="shared" si="58"/>
        <v>1</v>
      </c>
      <c r="V403" s="43">
        <f t="shared" si="59"/>
        <v>10</v>
      </c>
      <c r="W403" s="35" t="s">
        <v>2347</v>
      </c>
      <c r="X403" s="196" t="s">
        <v>2365</v>
      </c>
    </row>
    <row r="404" spans="1:24" x14ac:dyDescent="0.25">
      <c r="A404" s="30">
        <f t="shared" si="63"/>
        <v>402</v>
      </c>
      <c r="B404" s="31">
        <v>11</v>
      </c>
      <c r="C404" s="32">
        <f t="shared" si="56"/>
        <v>8</v>
      </c>
      <c r="D404" s="30" t="s">
        <v>219</v>
      </c>
      <c r="E404" s="31" t="s">
        <v>813</v>
      </c>
      <c r="F404" s="46" t="s">
        <v>608</v>
      </c>
      <c r="G404" s="46"/>
      <c r="H404" s="35" t="s">
        <v>255</v>
      </c>
      <c r="I404" s="36">
        <v>41698</v>
      </c>
      <c r="J404" s="84">
        <v>50000</v>
      </c>
      <c r="K404" s="37">
        <v>5000</v>
      </c>
      <c r="L404" s="38">
        <f t="shared" si="55"/>
        <v>5000</v>
      </c>
      <c r="M404" s="36">
        <f t="shared" si="54"/>
        <v>41698</v>
      </c>
      <c r="N404" s="39">
        <f t="shared" si="60"/>
        <v>10</v>
      </c>
      <c r="O404" s="5"/>
      <c r="P404" s="5"/>
      <c r="Q404" s="42" t="s">
        <v>2344</v>
      </c>
      <c r="R404" s="43" t="str">
        <f t="shared" si="57"/>
        <v>AAGC</v>
      </c>
      <c r="S404" s="43" t="str">
        <f t="shared" si="61"/>
        <v>C</v>
      </c>
      <c r="T404" s="43" t="str">
        <f t="shared" si="62"/>
        <v>01</v>
      </c>
      <c r="U404" s="43" t="b">
        <f t="shared" si="58"/>
        <v>1</v>
      </c>
      <c r="V404" s="43">
        <f t="shared" si="59"/>
        <v>10</v>
      </c>
      <c r="W404" s="35" t="s">
        <v>2347</v>
      </c>
      <c r="X404" s="196" t="s">
        <v>2365</v>
      </c>
    </row>
    <row r="405" spans="1:24" x14ac:dyDescent="0.25">
      <c r="A405" s="30">
        <f t="shared" si="63"/>
        <v>403</v>
      </c>
      <c r="B405" s="31">
        <v>11</v>
      </c>
      <c r="C405" s="32">
        <f t="shared" si="56"/>
        <v>9</v>
      </c>
      <c r="D405" s="30" t="s">
        <v>219</v>
      </c>
      <c r="E405" s="31" t="s">
        <v>803</v>
      </c>
      <c r="F405" s="46" t="s">
        <v>609</v>
      </c>
      <c r="G405" s="46"/>
      <c r="H405" s="35" t="s">
        <v>255</v>
      </c>
      <c r="I405" s="36">
        <v>41698</v>
      </c>
      <c r="J405" s="84">
        <v>50000</v>
      </c>
      <c r="K405" s="37">
        <v>5000</v>
      </c>
      <c r="L405" s="38">
        <f t="shared" si="55"/>
        <v>5000</v>
      </c>
      <c r="M405" s="36">
        <f t="shared" si="54"/>
        <v>41698</v>
      </c>
      <c r="N405" s="39">
        <f t="shared" si="60"/>
        <v>10</v>
      </c>
      <c r="O405" s="5"/>
      <c r="P405" s="5"/>
      <c r="Q405" s="42" t="s">
        <v>2344</v>
      </c>
      <c r="R405" s="43" t="str">
        <f t="shared" si="57"/>
        <v>AACC</v>
      </c>
      <c r="S405" s="43" t="str">
        <f t="shared" si="61"/>
        <v>C</v>
      </c>
      <c r="T405" s="43" t="str">
        <f t="shared" si="62"/>
        <v>01</v>
      </c>
      <c r="U405" s="43" t="b">
        <f t="shared" si="58"/>
        <v>1</v>
      </c>
      <c r="V405" s="43">
        <f t="shared" si="59"/>
        <v>10</v>
      </c>
      <c r="W405" s="35" t="s">
        <v>2347</v>
      </c>
      <c r="X405" s="196" t="s">
        <v>2365</v>
      </c>
    </row>
    <row r="406" spans="1:24" x14ac:dyDescent="0.25">
      <c r="A406" s="30">
        <f t="shared" si="63"/>
        <v>404</v>
      </c>
      <c r="B406" s="31">
        <v>11</v>
      </c>
      <c r="C406" s="32">
        <f t="shared" si="56"/>
        <v>10</v>
      </c>
      <c r="D406" s="30" t="s">
        <v>219</v>
      </c>
      <c r="E406" s="31" t="s">
        <v>942</v>
      </c>
      <c r="F406" s="46" t="s">
        <v>610</v>
      </c>
      <c r="G406" s="46"/>
      <c r="H406" s="35" t="s">
        <v>255</v>
      </c>
      <c r="I406" s="36">
        <v>41698</v>
      </c>
      <c r="J406" s="84">
        <v>50000</v>
      </c>
      <c r="K406" s="37">
        <v>5000</v>
      </c>
      <c r="L406" s="38">
        <f t="shared" si="55"/>
        <v>5000</v>
      </c>
      <c r="M406" s="36">
        <f t="shared" si="54"/>
        <v>41698</v>
      </c>
      <c r="N406" s="39">
        <f t="shared" si="60"/>
        <v>10</v>
      </c>
      <c r="O406" s="5"/>
      <c r="P406" s="5"/>
      <c r="Q406" s="42" t="s">
        <v>2344</v>
      </c>
      <c r="R406" s="43" t="str">
        <f t="shared" si="57"/>
        <v>AAAC</v>
      </c>
      <c r="S406" s="43" t="str">
        <f t="shared" si="61"/>
        <v>C</v>
      </c>
      <c r="T406" s="43" t="str">
        <f t="shared" si="62"/>
        <v>01</v>
      </c>
      <c r="U406" s="43" t="b">
        <f t="shared" si="58"/>
        <v>1</v>
      </c>
      <c r="V406" s="43">
        <f t="shared" si="59"/>
        <v>10</v>
      </c>
      <c r="W406" s="35" t="s">
        <v>2347</v>
      </c>
      <c r="X406" s="196" t="s">
        <v>2365</v>
      </c>
    </row>
    <row r="407" spans="1:24" x14ac:dyDescent="0.25">
      <c r="A407" s="30">
        <f t="shared" si="63"/>
        <v>405</v>
      </c>
      <c r="B407" s="31">
        <v>11</v>
      </c>
      <c r="C407" s="32">
        <f t="shared" si="56"/>
        <v>11</v>
      </c>
      <c r="D407" s="30" t="s">
        <v>219</v>
      </c>
      <c r="E407" s="31" t="s">
        <v>1047</v>
      </c>
      <c r="F407" s="46" t="s">
        <v>611</v>
      </c>
      <c r="G407" s="46"/>
      <c r="H407" s="35" t="s">
        <v>255</v>
      </c>
      <c r="I407" s="36">
        <v>41698</v>
      </c>
      <c r="J407" s="84">
        <v>50000</v>
      </c>
      <c r="K407" s="37">
        <v>5000</v>
      </c>
      <c r="L407" s="38">
        <f t="shared" si="55"/>
        <v>5000</v>
      </c>
      <c r="M407" s="36">
        <f t="shared" si="54"/>
        <v>41698</v>
      </c>
      <c r="N407" s="39">
        <f t="shared" si="60"/>
        <v>10</v>
      </c>
      <c r="O407" s="5"/>
      <c r="P407" s="5"/>
      <c r="Q407" s="42" t="s">
        <v>2344</v>
      </c>
      <c r="R407" s="43" t="str">
        <f t="shared" si="57"/>
        <v>AAJC</v>
      </c>
      <c r="S407" s="43" t="str">
        <f t="shared" si="61"/>
        <v>C</v>
      </c>
      <c r="T407" s="43" t="str">
        <f t="shared" si="62"/>
        <v>01</v>
      </c>
      <c r="U407" s="43" t="b">
        <f t="shared" si="58"/>
        <v>1</v>
      </c>
      <c r="V407" s="43">
        <f t="shared" si="59"/>
        <v>10</v>
      </c>
      <c r="W407" s="35" t="s">
        <v>2347</v>
      </c>
      <c r="X407" s="196" t="s">
        <v>2365</v>
      </c>
    </row>
    <row r="408" spans="1:24" x14ac:dyDescent="0.25">
      <c r="A408" s="30">
        <f t="shared" si="63"/>
        <v>406</v>
      </c>
      <c r="B408" s="31">
        <v>11</v>
      </c>
      <c r="C408" s="32">
        <f t="shared" si="56"/>
        <v>12</v>
      </c>
      <c r="D408" s="30" t="s">
        <v>219</v>
      </c>
      <c r="E408" s="31" t="s">
        <v>811</v>
      </c>
      <c r="F408" s="46" t="s">
        <v>612</v>
      </c>
      <c r="G408" s="46"/>
      <c r="H408" s="35" t="s">
        <v>255</v>
      </c>
      <c r="I408" s="36">
        <v>41698</v>
      </c>
      <c r="J408" s="84">
        <v>60000</v>
      </c>
      <c r="K408" s="37">
        <v>6000</v>
      </c>
      <c r="L408" s="38">
        <f t="shared" si="55"/>
        <v>6000</v>
      </c>
      <c r="M408" s="36">
        <f t="shared" si="54"/>
        <v>41698</v>
      </c>
      <c r="N408" s="39">
        <f t="shared" si="60"/>
        <v>10</v>
      </c>
      <c r="O408" s="5"/>
      <c r="P408" s="5"/>
      <c r="Q408" s="42" t="s">
        <v>2344</v>
      </c>
      <c r="R408" s="43" t="str">
        <f t="shared" si="57"/>
        <v>AAAC</v>
      </c>
      <c r="S408" s="43" t="str">
        <f t="shared" si="61"/>
        <v>C</v>
      </c>
      <c r="T408" s="43" t="str">
        <f t="shared" si="62"/>
        <v>01</v>
      </c>
      <c r="U408" s="43" t="b">
        <f t="shared" si="58"/>
        <v>1</v>
      </c>
      <c r="V408" s="43">
        <f t="shared" si="59"/>
        <v>10</v>
      </c>
      <c r="W408" s="35" t="s">
        <v>2347</v>
      </c>
      <c r="X408" s="196" t="s">
        <v>2365</v>
      </c>
    </row>
    <row r="409" spans="1:24" x14ac:dyDescent="0.25">
      <c r="A409" s="30">
        <f t="shared" si="63"/>
        <v>407</v>
      </c>
      <c r="B409" s="31">
        <v>11</v>
      </c>
      <c r="C409" s="32">
        <f t="shared" si="56"/>
        <v>13</v>
      </c>
      <c r="D409" s="30" t="s">
        <v>219</v>
      </c>
      <c r="E409" s="31" t="s">
        <v>809</v>
      </c>
      <c r="F409" s="46" t="s">
        <v>613</v>
      </c>
      <c r="G409" s="46"/>
      <c r="H409" s="35" t="s">
        <v>255</v>
      </c>
      <c r="I409" s="36">
        <v>41698</v>
      </c>
      <c r="J409" s="84">
        <v>50000</v>
      </c>
      <c r="K409" s="37">
        <v>5000</v>
      </c>
      <c r="L409" s="38">
        <f t="shared" si="55"/>
        <v>5000</v>
      </c>
      <c r="M409" s="36">
        <f t="shared" si="54"/>
        <v>41698</v>
      </c>
      <c r="N409" s="39">
        <f t="shared" si="60"/>
        <v>10</v>
      </c>
      <c r="O409" s="5"/>
      <c r="P409" s="5"/>
      <c r="Q409" s="42" t="s">
        <v>2344</v>
      </c>
      <c r="R409" s="43" t="str">
        <f t="shared" si="57"/>
        <v>AAAC</v>
      </c>
      <c r="S409" s="43" t="str">
        <f t="shared" si="61"/>
        <v>C</v>
      </c>
      <c r="T409" s="43" t="str">
        <f t="shared" si="62"/>
        <v>01</v>
      </c>
      <c r="U409" s="43" t="b">
        <f t="shared" si="58"/>
        <v>1</v>
      </c>
      <c r="V409" s="43">
        <f t="shared" si="59"/>
        <v>10</v>
      </c>
      <c r="W409" s="35" t="s">
        <v>2347</v>
      </c>
      <c r="X409" s="196" t="s">
        <v>2365</v>
      </c>
    </row>
    <row r="410" spans="1:24" x14ac:dyDescent="0.25">
      <c r="A410" s="30">
        <f t="shared" si="63"/>
        <v>408</v>
      </c>
      <c r="B410" s="31">
        <v>11</v>
      </c>
      <c r="C410" s="32">
        <f t="shared" si="56"/>
        <v>14</v>
      </c>
      <c r="D410" s="30" t="s">
        <v>219</v>
      </c>
      <c r="E410" s="31" t="s">
        <v>816</v>
      </c>
      <c r="F410" s="46" t="s">
        <v>614</v>
      </c>
      <c r="G410" s="46"/>
      <c r="H410" s="35" t="s">
        <v>255</v>
      </c>
      <c r="I410" s="36">
        <v>41698</v>
      </c>
      <c r="J410" s="84">
        <v>50000</v>
      </c>
      <c r="K410" s="37">
        <v>5000</v>
      </c>
      <c r="L410" s="38">
        <f t="shared" si="55"/>
        <v>5000</v>
      </c>
      <c r="M410" s="36">
        <f t="shared" si="54"/>
        <v>41698</v>
      </c>
      <c r="N410" s="39">
        <f t="shared" si="60"/>
        <v>10</v>
      </c>
      <c r="O410" s="5"/>
      <c r="P410" s="5"/>
      <c r="Q410" s="42" t="s">
        <v>2344</v>
      </c>
      <c r="R410" s="43" t="str">
        <f t="shared" si="57"/>
        <v>AACC</v>
      </c>
      <c r="S410" s="43" t="str">
        <f t="shared" si="61"/>
        <v>C</v>
      </c>
      <c r="T410" s="43" t="str">
        <f t="shared" si="62"/>
        <v>01</v>
      </c>
      <c r="U410" s="43" t="b">
        <f t="shared" si="58"/>
        <v>1</v>
      </c>
      <c r="V410" s="43">
        <f t="shared" si="59"/>
        <v>10</v>
      </c>
      <c r="W410" s="35" t="s">
        <v>2347</v>
      </c>
      <c r="X410" s="196" t="s">
        <v>2365</v>
      </c>
    </row>
    <row r="411" spans="1:24" x14ac:dyDescent="0.25">
      <c r="A411" s="30">
        <f t="shared" si="63"/>
        <v>409</v>
      </c>
      <c r="B411" s="31">
        <v>11</v>
      </c>
      <c r="C411" s="32">
        <f t="shared" si="56"/>
        <v>15</v>
      </c>
      <c r="D411" s="30" t="s">
        <v>219</v>
      </c>
      <c r="E411" s="31" t="s">
        <v>810</v>
      </c>
      <c r="F411" s="46" t="s">
        <v>615</v>
      </c>
      <c r="G411" s="46"/>
      <c r="H411" s="35" t="s">
        <v>255</v>
      </c>
      <c r="I411" s="36">
        <v>41698</v>
      </c>
      <c r="J411" s="84">
        <v>50000</v>
      </c>
      <c r="K411" s="37">
        <v>5000</v>
      </c>
      <c r="L411" s="38">
        <f t="shared" si="55"/>
        <v>5000</v>
      </c>
      <c r="M411" s="36">
        <f t="shared" ref="M411:M474" si="64">+I411</f>
        <v>41698</v>
      </c>
      <c r="N411" s="39">
        <f t="shared" si="60"/>
        <v>10</v>
      </c>
      <c r="O411" s="5"/>
      <c r="P411" s="5"/>
      <c r="Q411" s="42" t="s">
        <v>2344</v>
      </c>
      <c r="R411" s="43" t="str">
        <f t="shared" si="57"/>
        <v>AACC</v>
      </c>
      <c r="S411" s="43" t="str">
        <f t="shared" si="61"/>
        <v>C</v>
      </c>
      <c r="T411" s="43" t="str">
        <f t="shared" si="62"/>
        <v>01</v>
      </c>
      <c r="U411" s="43" t="b">
        <f t="shared" si="58"/>
        <v>1</v>
      </c>
      <c r="V411" s="43">
        <f t="shared" si="59"/>
        <v>10</v>
      </c>
      <c r="W411" s="35" t="s">
        <v>2347</v>
      </c>
      <c r="X411" s="196" t="s">
        <v>2365</v>
      </c>
    </row>
    <row r="412" spans="1:24" x14ac:dyDescent="0.25">
      <c r="A412" s="30">
        <f t="shared" si="63"/>
        <v>410</v>
      </c>
      <c r="B412" s="31">
        <v>12</v>
      </c>
      <c r="C412" s="32">
        <f t="shared" si="56"/>
        <v>1</v>
      </c>
      <c r="D412" s="30" t="s">
        <v>229</v>
      </c>
      <c r="E412" s="33" t="s">
        <v>944</v>
      </c>
      <c r="F412" s="47" t="s">
        <v>324</v>
      </c>
      <c r="G412" s="47"/>
      <c r="H412" s="35" t="s">
        <v>255</v>
      </c>
      <c r="I412" s="36">
        <v>41675</v>
      </c>
      <c r="J412" s="82">
        <v>42000</v>
      </c>
      <c r="K412" s="37">
        <v>4200</v>
      </c>
      <c r="L412" s="38">
        <f t="shared" si="55"/>
        <v>4200</v>
      </c>
      <c r="M412" s="36">
        <f t="shared" si="64"/>
        <v>41675</v>
      </c>
      <c r="N412" s="39">
        <f t="shared" si="60"/>
        <v>10</v>
      </c>
      <c r="O412" s="5"/>
      <c r="P412" s="5"/>
      <c r="Q412" s="42" t="s">
        <v>2344</v>
      </c>
      <c r="R412" s="43" t="str">
        <f t="shared" si="57"/>
        <v>AAKP</v>
      </c>
      <c r="S412" s="43" t="str">
        <f t="shared" si="61"/>
        <v>P</v>
      </c>
      <c r="T412" s="43" t="str">
        <f t="shared" si="62"/>
        <v>02</v>
      </c>
      <c r="U412" s="43" t="b">
        <f t="shared" si="58"/>
        <v>1</v>
      </c>
      <c r="V412" s="43">
        <f t="shared" si="59"/>
        <v>10</v>
      </c>
      <c r="W412" s="35" t="s">
        <v>2347</v>
      </c>
      <c r="X412" s="196" t="s">
        <v>2371</v>
      </c>
    </row>
    <row r="413" spans="1:24" x14ac:dyDescent="0.25">
      <c r="A413" s="30">
        <f t="shared" si="63"/>
        <v>411</v>
      </c>
      <c r="B413" s="31">
        <v>12</v>
      </c>
      <c r="C413" s="32">
        <f t="shared" si="56"/>
        <v>2</v>
      </c>
      <c r="D413" s="30" t="s">
        <v>229</v>
      </c>
      <c r="E413" s="33" t="s">
        <v>944</v>
      </c>
      <c r="F413" s="47" t="s">
        <v>324</v>
      </c>
      <c r="G413" s="47"/>
      <c r="H413" s="35" t="s">
        <v>255</v>
      </c>
      <c r="I413" s="36">
        <v>41681</v>
      </c>
      <c r="J413" s="82">
        <v>30000</v>
      </c>
      <c r="K413" s="37">
        <v>3000</v>
      </c>
      <c r="L413" s="38">
        <f t="shared" si="55"/>
        <v>3000</v>
      </c>
      <c r="M413" s="36">
        <f t="shared" si="64"/>
        <v>41681</v>
      </c>
      <c r="N413" s="39">
        <f t="shared" si="60"/>
        <v>10</v>
      </c>
      <c r="O413" s="5"/>
      <c r="P413" s="5"/>
      <c r="Q413" s="42" t="s">
        <v>2344</v>
      </c>
      <c r="R413" s="43" t="str">
        <f t="shared" si="57"/>
        <v>AAKP</v>
      </c>
      <c r="S413" s="43" t="str">
        <f t="shared" si="61"/>
        <v>P</v>
      </c>
      <c r="T413" s="43" t="str">
        <f t="shared" si="62"/>
        <v>02</v>
      </c>
      <c r="U413" s="43" t="b">
        <f t="shared" si="58"/>
        <v>1</v>
      </c>
      <c r="V413" s="43">
        <f t="shared" si="59"/>
        <v>10</v>
      </c>
      <c r="W413" s="35" t="s">
        <v>2347</v>
      </c>
      <c r="X413" s="196" t="s">
        <v>2372</v>
      </c>
    </row>
    <row r="414" spans="1:24" x14ac:dyDescent="0.25">
      <c r="A414" s="30">
        <f t="shared" si="63"/>
        <v>412</v>
      </c>
      <c r="B414" s="31">
        <v>12</v>
      </c>
      <c r="C414" s="32">
        <f t="shared" si="56"/>
        <v>3</v>
      </c>
      <c r="D414" s="30" t="s">
        <v>229</v>
      </c>
      <c r="E414" s="33" t="s">
        <v>944</v>
      </c>
      <c r="F414" s="47" t="s">
        <v>324</v>
      </c>
      <c r="G414" s="47"/>
      <c r="H414" s="35" t="s">
        <v>255</v>
      </c>
      <c r="I414" s="36">
        <v>41682</v>
      </c>
      <c r="J414" s="82">
        <v>12000</v>
      </c>
      <c r="K414" s="37">
        <v>1200</v>
      </c>
      <c r="L414" s="38">
        <f t="shared" si="55"/>
        <v>1200</v>
      </c>
      <c r="M414" s="36">
        <f t="shared" si="64"/>
        <v>41682</v>
      </c>
      <c r="N414" s="39">
        <f t="shared" si="60"/>
        <v>10</v>
      </c>
      <c r="O414" s="5"/>
      <c r="P414" s="5"/>
      <c r="Q414" s="42" t="s">
        <v>2344</v>
      </c>
      <c r="R414" s="43" t="str">
        <f t="shared" si="57"/>
        <v>AAKP</v>
      </c>
      <c r="S414" s="43" t="str">
        <f t="shared" si="61"/>
        <v>P</v>
      </c>
      <c r="T414" s="43" t="str">
        <f t="shared" si="62"/>
        <v>02</v>
      </c>
      <c r="U414" s="43" t="b">
        <f t="shared" si="58"/>
        <v>1</v>
      </c>
      <c r="V414" s="43">
        <f t="shared" si="59"/>
        <v>10</v>
      </c>
      <c r="W414" s="35" t="s">
        <v>2347</v>
      </c>
      <c r="X414" s="196" t="s">
        <v>2373</v>
      </c>
    </row>
    <row r="415" spans="1:24" x14ac:dyDescent="0.25">
      <c r="A415" s="30">
        <f t="shared" si="63"/>
        <v>413</v>
      </c>
      <c r="B415" s="31">
        <v>12</v>
      </c>
      <c r="C415" s="32">
        <f t="shared" si="56"/>
        <v>4</v>
      </c>
      <c r="D415" s="30" t="s">
        <v>229</v>
      </c>
      <c r="E415" s="33" t="s">
        <v>944</v>
      </c>
      <c r="F415" s="47" t="s">
        <v>324</v>
      </c>
      <c r="G415" s="47"/>
      <c r="H415" s="35" t="s">
        <v>255</v>
      </c>
      <c r="I415" s="36">
        <v>41683</v>
      </c>
      <c r="J415" s="82">
        <v>21600</v>
      </c>
      <c r="K415" s="37">
        <v>2160</v>
      </c>
      <c r="L415" s="38">
        <f t="shared" si="55"/>
        <v>2160</v>
      </c>
      <c r="M415" s="36">
        <f t="shared" si="64"/>
        <v>41683</v>
      </c>
      <c r="N415" s="39">
        <f t="shared" si="60"/>
        <v>10</v>
      </c>
      <c r="O415" s="5"/>
      <c r="P415" s="5"/>
      <c r="Q415" s="42" t="s">
        <v>2344</v>
      </c>
      <c r="R415" s="43" t="str">
        <f t="shared" si="57"/>
        <v>AAKP</v>
      </c>
      <c r="S415" s="43" t="str">
        <f t="shared" si="61"/>
        <v>P</v>
      </c>
      <c r="T415" s="43" t="str">
        <f t="shared" si="62"/>
        <v>02</v>
      </c>
      <c r="U415" s="43" t="b">
        <f t="shared" si="58"/>
        <v>1</v>
      </c>
      <c r="V415" s="43">
        <f t="shared" si="59"/>
        <v>10</v>
      </c>
      <c r="W415" s="35" t="s">
        <v>2347</v>
      </c>
      <c r="X415" s="196" t="s">
        <v>2374</v>
      </c>
    </row>
    <row r="416" spans="1:24" x14ac:dyDescent="0.25">
      <c r="A416" s="30">
        <f t="shared" si="63"/>
        <v>414</v>
      </c>
      <c r="B416" s="31">
        <v>12</v>
      </c>
      <c r="C416" s="32">
        <f t="shared" si="56"/>
        <v>5</v>
      </c>
      <c r="D416" s="30" t="s">
        <v>229</v>
      </c>
      <c r="E416" s="49" t="s">
        <v>944</v>
      </c>
      <c r="F416" s="47" t="s">
        <v>324</v>
      </c>
      <c r="G416" s="47"/>
      <c r="H416" s="35" t="s">
        <v>255</v>
      </c>
      <c r="I416" s="36">
        <v>41689</v>
      </c>
      <c r="J416" s="82">
        <v>26400</v>
      </c>
      <c r="K416" s="37">
        <v>2640</v>
      </c>
      <c r="L416" s="38">
        <f t="shared" si="55"/>
        <v>2640</v>
      </c>
      <c r="M416" s="36">
        <f t="shared" si="64"/>
        <v>41689</v>
      </c>
      <c r="N416" s="39">
        <f t="shared" si="60"/>
        <v>10</v>
      </c>
      <c r="O416" s="5"/>
      <c r="P416" s="5"/>
      <c r="Q416" s="42" t="s">
        <v>2344</v>
      </c>
      <c r="R416" s="43" t="str">
        <f t="shared" si="57"/>
        <v>AAKP</v>
      </c>
      <c r="S416" s="43" t="str">
        <f t="shared" si="61"/>
        <v>P</v>
      </c>
      <c r="T416" s="43" t="str">
        <f t="shared" si="62"/>
        <v>02</v>
      </c>
      <c r="U416" s="43" t="b">
        <f t="shared" si="58"/>
        <v>1</v>
      </c>
      <c r="V416" s="43">
        <f t="shared" si="59"/>
        <v>10</v>
      </c>
      <c r="W416" s="35" t="s">
        <v>2347</v>
      </c>
      <c r="X416" s="196" t="s">
        <v>2375</v>
      </c>
    </row>
    <row r="417" spans="1:24" x14ac:dyDescent="0.25">
      <c r="A417" s="30">
        <f t="shared" si="63"/>
        <v>415</v>
      </c>
      <c r="B417" s="31">
        <v>12</v>
      </c>
      <c r="C417" s="32">
        <f t="shared" si="56"/>
        <v>6</v>
      </c>
      <c r="D417" s="30" t="s">
        <v>229</v>
      </c>
      <c r="E417" s="31" t="s">
        <v>1100</v>
      </c>
      <c r="F417" s="46" t="s">
        <v>616</v>
      </c>
      <c r="G417" s="46"/>
      <c r="H417" s="35" t="s">
        <v>255</v>
      </c>
      <c r="I417" s="36">
        <v>41698</v>
      </c>
      <c r="J417" s="84">
        <v>70000</v>
      </c>
      <c r="K417" s="37">
        <v>7000</v>
      </c>
      <c r="L417" s="38">
        <f t="shared" si="55"/>
        <v>7000</v>
      </c>
      <c r="M417" s="36">
        <f t="shared" si="64"/>
        <v>41698</v>
      </c>
      <c r="N417" s="39">
        <f t="shared" si="60"/>
        <v>10</v>
      </c>
      <c r="O417" s="5"/>
      <c r="P417" s="5"/>
      <c r="Q417" s="42" t="s">
        <v>2344</v>
      </c>
      <c r="R417" s="43" t="str">
        <f t="shared" si="57"/>
        <v>AAJF</v>
      </c>
      <c r="S417" s="43" t="str">
        <f t="shared" si="61"/>
        <v>F</v>
      </c>
      <c r="T417" s="43" t="str">
        <f t="shared" si="62"/>
        <v>02</v>
      </c>
      <c r="U417" s="43" t="b">
        <f t="shared" si="58"/>
        <v>1</v>
      </c>
      <c r="V417" s="43">
        <f t="shared" si="59"/>
        <v>10</v>
      </c>
      <c r="W417" s="35" t="s">
        <v>2347</v>
      </c>
      <c r="X417" s="196" t="s">
        <v>2365</v>
      </c>
    </row>
    <row r="418" spans="1:24" x14ac:dyDescent="0.25">
      <c r="A418" s="30">
        <f t="shared" si="63"/>
        <v>416</v>
      </c>
      <c r="B418" s="31">
        <v>12</v>
      </c>
      <c r="C418" s="32">
        <f t="shared" si="56"/>
        <v>7</v>
      </c>
      <c r="D418" s="30" t="s">
        <v>229</v>
      </c>
      <c r="E418" s="31" t="s">
        <v>854</v>
      </c>
      <c r="F418" s="46" t="s">
        <v>617</v>
      </c>
      <c r="G418" s="46"/>
      <c r="H418" s="35" t="s">
        <v>255</v>
      </c>
      <c r="I418" s="36">
        <v>41698</v>
      </c>
      <c r="J418" s="84">
        <v>70000</v>
      </c>
      <c r="K418" s="37">
        <v>7000</v>
      </c>
      <c r="L418" s="38">
        <f t="shared" si="55"/>
        <v>7000</v>
      </c>
      <c r="M418" s="36">
        <f t="shared" si="64"/>
        <v>41698</v>
      </c>
      <c r="N418" s="39">
        <f t="shared" si="60"/>
        <v>10</v>
      </c>
      <c r="O418" s="5"/>
      <c r="P418" s="5"/>
      <c r="Q418" s="42" t="s">
        <v>2344</v>
      </c>
      <c r="R418" s="43" t="str">
        <f t="shared" si="57"/>
        <v>AAKF</v>
      </c>
      <c r="S418" s="43" t="str">
        <f t="shared" si="61"/>
        <v>F</v>
      </c>
      <c r="T418" s="43" t="str">
        <f t="shared" si="62"/>
        <v>02</v>
      </c>
      <c r="U418" s="43" t="b">
        <f t="shared" si="58"/>
        <v>1</v>
      </c>
      <c r="V418" s="43">
        <f t="shared" si="59"/>
        <v>10</v>
      </c>
      <c r="W418" s="35" t="s">
        <v>2347</v>
      </c>
      <c r="X418" s="196" t="s">
        <v>2365</v>
      </c>
    </row>
    <row r="419" spans="1:24" x14ac:dyDescent="0.25">
      <c r="A419" s="30">
        <f t="shared" si="63"/>
        <v>417</v>
      </c>
      <c r="B419" s="31">
        <v>12</v>
      </c>
      <c r="C419" s="32">
        <f t="shared" si="56"/>
        <v>8</v>
      </c>
      <c r="D419" s="30" t="s">
        <v>229</v>
      </c>
      <c r="E419" s="31" t="s">
        <v>416</v>
      </c>
      <c r="F419" s="46" t="s">
        <v>417</v>
      </c>
      <c r="G419" s="46"/>
      <c r="H419" s="35" t="s">
        <v>255</v>
      </c>
      <c r="I419" s="36">
        <v>41698</v>
      </c>
      <c r="J419" s="84">
        <v>70000</v>
      </c>
      <c r="K419" s="37">
        <v>7000</v>
      </c>
      <c r="L419" s="38">
        <f t="shared" si="55"/>
        <v>7000</v>
      </c>
      <c r="M419" s="36">
        <f t="shared" si="64"/>
        <v>41698</v>
      </c>
      <c r="N419" s="39">
        <f t="shared" si="60"/>
        <v>10</v>
      </c>
      <c r="O419" s="5"/>
      <c r="P419" s="5"/>
      <c r="Q419" s="42" t="s">
        <v>2344</v>
      </c>
      <c r="R419" s="43" t="str">
        <f t="shared" si="57"/>
        <v>AAFF</v>
      </c>
      <c r="S419" s="43" t="str">
        <f t="shared" si="61"/>
        <v>F</v>
      </c>
      <c r="T419" s="43" t="str">
        <f t="shared" si="62"/>
        <v>02</v>
      </c>
      <c r="U419" s="43" t="b">
        <f t="shared" si="58"/>
        <v>1</v>
      </c>
      <c r="V419" s="43">
        <f t="shared" si="59"/>
        <v>10</v>
      </c>
      <c r="W419" s="35" t="s">
        <v>2347</v>
      </c>
      <c r="X419" s="196" t="s">
        <v>2365</v>
      </c>
    </row>
    <row r="420" spans="1:24" x14ac:dyDescent="0.25">
      <c r="A420" s="30">
        <f t="shared" si="63"/>
        <v>418</v>
      </c>
      <c r="B420" s="31">
        <v>12</v>
      </c>
      <c r="C420" s="32">
        <f t="shared" si="56"/>
        <v>9</v>
      </c>
      <c r="D420" s="30" t="s">
        <v>229</v>
      </c>
      <c r="E420" s="31" t="s">
        <v>1114</v>
      </c>
      <c r="F420" s="46" t="s">
        <v>618</v>
      </c>
      <c r="G420" s="46"/>
      <c r="H420" s="35" t="s">
        <v>255</v>
      </c>
      <c r="I420" s="36">
        <v>41698</v>
      </c>
      <c r="J420" s="84">
        <v>60000</v>
      </c>
      <c r="K420" s="37">
        <v>6000</v>
      </c>
      <c r="L420" s="38">
        <f t="shared" si="55"/>
        <v>6000</v>
      </c>
      <c r="M420" s="36">
        <f t="shared" si="64"/>
        <v>41698</v>
      </c>
      <c r="N420" s="39">
        <f t="shared" si="60"/>
        <v>10</v>
      </c>
      <c r="O420" s="5"/>
      <c r="P420" s="5"/>
      <c r="Q420" s="42" t="s">
        <v>2344</v>
      </c>
      <c r="R420" s="43" t="str">
        <f t="shared" si="57"/>
        <v>AAWF</v>
      </c>
      <c r="S420" s="43" t="str">
        <f t="shared" si="61"/>
        <v>F</v>
      </c>
      <c r="T420" s="43" t="str">
        <f t="shared" si="62"/>
        <v>02</v>
      </c>
      <c r="U420" s="43" t="b">
        <f t="shared" si="58"/>
        <v>1</v>
      </c>
      <c r="V420" s="43">
        <f t="shared" si="59"/>
        <v>10</v>
      </c>
      <c r="W420" s="35" t="s">
        <v>2347</v>
      </c>
      <c r="X420" s="196" t="s">
        <v>2365</v>
      </c>
    </row>
    <row r="421" spans="1:24" x14ac:dyDescent="0.25">
      <c r="A421" s="30">
        <f t="shared" si="63"/>
        <v>419</v>
      </c>
      <c r="B421" s="31">
        <v>12</v>
      </c>
      <c r="C421" s="32">
        <f t="shared" si="56"/>
        <v>10</v>
      </c>
      <c r="D421" s="30" t="s">
        <v>229</v>
      </c>
      <c r="E421" s="31" t="s">
        <v>346</v>
      </c>
      <c r="F421" s="46" t="s">
        <v>619</v>
      </c>
      <c r="G421" s="46"/>
      <c r="H421" s="35" t="s">
        <v>255</v>
      </c>
      <c r="I421" s="36">
        <v>41698</v>
      </c>
      <c r="J421" s="84">
        <v>60000</v>
      </c>
      <c r="K421" s="37">
        <v>6000</v>
      </c>
      <c r="L421" s="38">
        <f t="shared" ref="L421:L484" si="65">+K421</f>
        <v>6000</v>
      </c>
      <c r="M421" s="36">
        <f t="shared" si="64"/>
        <v>41698</v>
      </c>
      <c r="N421" s="39">
        <f t="shared" si="60"/>
        <v>10</v>
      </c>
      <c r="O421" s="5"/>
      <c r="P421" s="5"/>
      <c r="Q421" s="42" t="s">
        <v>2344</v>
      </c>
      <c r="R421" s="43" t="str">
        <f t="shared" si="57"/>
        <v>AACF</v>
      </c>
      <c r="S421" s="43" t="str">
        <f t="shared" si="61"/>
        <v>F</v>
      </c>
      <c r="T421" s="43" t="str">
        <f t="shared" si="62"/>
        <v>02</v>
      </c>
      <c r="U421" s="43" t="b">
        <f t="shared" si="58"/>
        <v>1</v>
      </c>
      <c r="V421" s="43">
        <f t="shared" si="59"/>
        <v>10</v>
      </c>
      <c r="W421" s="35" t="s">
        <v>2347</v>
      </c>
      <c r="X421" s="196" t="s">
        <v>2365</v>
      </c>
    </row>
    <row r="422" spans="1:24" x14ac:dyDescent="0.25">
      <c r="A422" s="30">
        <f t="shared" si="63"/>
        <v>420</v>
      </c>
      <c r="B422" s="31">
        <v>12</v>
      </c>
      <c r="C422" s="32">
        <f t="shared" si="56"/>
        <v>11</v>
      </c>
      <c r="D422" s="30" t="s">
        <v>229</v>
      </c>
      <c r="E422" s="31" t="s">
        <v>844</v>
      </c>
      <c r="F422" s="46" t="s">
        <v>620</v>
      </c>
      <c r="G422" s="46"/>
      <c r="H422" s="35" t="s">
        <v>255</v>
      </c>
      <c r="I422" s="36">
        <v>41698</v>
      </c>
      <c r="J422" s="84">
        <v>60000</v>
      </c>
      <c r="K422" s="37">
        <v>6000</v>
      </c>
      <c r="L422" s="38">
        <f t="shared" si="65"/>
        <v>6000</v>
      </c>
      <c r="M422" s="36">
        <f t="shared" si="64"/>
        <v>41698</v>
      </c>
      <c r="N422" s="39">
        <f t="shared" si="60"/>
        <v>10</v>
      </c>
      <c r="O422" s="5"/>
      <c r="P422" s="5"/>
      <c r="Q422" s="42" t="s">
        <v>2344</v>
      </c>
      <c r="R422" s="43" t="str">
        <f t="shared" si="57"/>
        <v>ABRP</v>
      </c>
      <c r="S422" s="43" t="str">
        <f t="shared" si="61"/>
        <v>P</v>
      </c>
      <c r="T422" s="43" t="str">
        <f t="shared" si="62"/>
        <v>02</v>
      </c>
      <c r="U422" s="43" t="b">
        <f t="shared" si="58"/>
        <v>1</v>
      </c>
      <c r="V422" s="43">
        <f t="shared" si="59"/>
        <v>10</v>
      </c>
      <c r="W422" s="35" t="s">
        <v>2347</v>
      </c>
      <c r="X422" s="196" t="s">
        <v>2365</v>
      </c>
    </row>
    <row r="423" spans="1:24" x14ac:dyDescent="0.25">
      <c r="A423" s="30">
        <f t="shared" si="63"/>
        <v>421</v>
      </c>
      <c r="B423" s="31">
        <v>12</v>
      </c>
      <c r="C423" s="32">
        <f t="shared" si="56"/>
        <v>12</v>
      </c>
      <c r="D423" s="30" t="s">
        <v>229</v>
      </c>
      <c r="E423" s="31" t="s">
        <v>520</v>
      </c>
      <c r="F423" s="46" t="s">
        <v>621</v>
      </c>
      <c r="G423" s="46"/>
      <c r="H423" s="35" t="s">
        <v>255</v>
      </c>
      <c r="I423" s="36">
        <v>41698</v>
      </c>
      <c r="J423" s="84">
        <v>60000</v>
      </c>
      <c r="K423" s="37">
        <v>6000</v>
      </c>
      <c r="L423" s="38">
        <f t="shared" si="65"/>
        <v>6000</v>
      </c>
      <c r="M423" s="36">
        <f t="shared" si="64"/>
        <v>41698</v>
      </c>
      <c r="N423" s="39">
        <f t="shared" si="60"/>
        <v>10</v>
      </c>
      <c r="O423" s="5"/>
      <c r="P423" s="5"/>
      <c r="Q423" s="42" t="s">
        <v>2344</v>
      </c>
      <c r="R423" s="43" t="str">
        <f t="shared" si="57"/>
        <v>ABXP</v>
      </c>
      <c r="S423" s="43" t="str">
        <f t="shared" si="61"/>
        <v>P</v>
      </c>
      <c r="T423" s="43" t="str">
        <f t="shared" si="62"/>
        <v>02</v>
      </c>
      <c r="U423" s="43" t="b">
        <f t="shared" si="58"/>
        <v>1</v>
      </c>
      <c r="V423" s="43">
        <f t="shared" si="59"/>
        <v>10</v>
      </c>
      <c r="W423" s="35" t="s">
        <v>2347</v>
      </c>
      <c r="X423" s="196" t="s">
        <v>2365</v>
      </c>
    </row>
    <row r="424" spans="1:24" x14ac:dyDescent="0.25">
      <c r="A424" s="30">
        <f t="shared" si="63"/>
        <v>422</v>
      </c>
      <c r="B424" s="31">
        <v>12</v>
      </c>
      <c r="C424" s="32">
        <f t="shared" si="56"/>
        <v>13</v>
      </c>
      <c r="D424" s="30" t="s">
        <v>229</v>
      </c>
      <c r="E424" s="31" t="s">
        <v>550</v>
      </c>
      <c r="F424" s="46" t="s">
        <v>622</v>
      </c>
      <c r="G424" s="46"/>
      <c r="H424" s="35" t="s">
        <v>255</v>
      </c>
      <c r="I424" s="36">
        <v>41698</v>
      </c>
      <c r="J424" s="84">
        <v>70000</v>
      </c>
      <c r="K424" s="37">
        <v>7000</v>
      </c>
      <c r="L424" s="38">
        <f t="shared" si="65"/>
        <v>7000</v>
      </c>
      <c r="M424" s="36">
        <f t="shared" si="64"/>
        <v>41698</v>
      </c>
      <c r="N424" s="39">
        <f t="shared" si="60"/>
        <v>10</v>
      </c>
      <c r="O424" s="5"/>
      <c r="P424" s="5"/>
      <c r="Q424" s="42" t="s">
        <v>2344</v>
      </c>
      <c r="R424" s="43" t="str">
        <f t="shared" si="57"/>
        <v>AAFF</v>
      </c>
      <c r="S424" s="43" t="str">
        <f t="shared" si="61"/>
        <v>F</v>
      </c>
      <c r="T424" s="43" t="str">
        <f t="shared" si="62"/>
        <v>02</v>
      </c>
      <c r="U424" s="43" t="b">
        <f t="shared" si="58"/>
        <v>1</v>
      </c>
      <c r="V424" s="43">
        <f t="shared" si="59"/>
        <v>10</v>
      </c>
      <c r="W424" s="35" t="s">
        <v>2347</v>
      </c>
      <c r="X424" s="196" t="s">
        <v>2365</v>
      </c>
    </row>
    <row r="425" spans="1:24" x14ac:dyDescent="0.25">
      <c r="A425" s="30">
        <f t="shared" si="63"/>
        <v>423</v>
      </c>
      <c r="B425" s="31">
        <v>12</v>
      </c>
      <c r="C425" s="32">
        <f t="shared" si="56"/>
        <v>14</v>
      </c>
      <c r="D425" s="30" t="s">
        <v>229</v>
      </c>
      <c r="E425" s="31" t="s">
        <v>506</v>
      </c>
      <c r="F425" s="46" t="s">
        <v>623</v>
      </c>
      <c r="G425" s="46"/>
      <c r="H425" s="35" t="s">
        <v>255</v>
      </c>
      <c r="I425" s="36">
        <v>41698</v>
      </c>
      <c r="J425" s="84">
        <v>70000</v>
      </c>
      <c r="K425" s="37">
        <v>7000</v>
      </c>
      <c r="L425" s="38">
        <f t="shared" si="65"/>
        <v>7000</v>
      </c>
      <c r="M425" s="36">
        <f t="shared" si="64"/>
        <v>41698</v>
      </c>
      <c r="N425" s="39">
        <f t="shared" si="60"/>
        <v>10</v>
      </c>
      <c r="O425" s="5"/>
      <c r="P425" s="5"/>
      <c r="Q425" s="42" t="s">
        <v>2344</v>
      </c>
      <c r="R425" s="43" t="str">
        <f t="shared" si="57"/>
        <v>ABGP</v>
      </c>
      <c r="S425" s="43" t="str">
        <f t="shared" si="61"/>
        <v>P</v>
      </c>
      <c r="T425" s="43" t="str">
        <f t="shared" si="62"/>
        <v>02</v>
      </c>
      <c r="U425" s="43" t="b">
        <f t="shared" si="58"/>
        <v>1</v>
      </c>
      <c r="V425" s="43">
        <f t="shared" si="59"/>
        <v>10</v>
      </c>
      <c r="W425" s="35" t="s">
        <v>2347</v>
      </c>
      <c r="X425" s="196" t="s">
        <v>2365</v>
      </c>
    </row>
    <row r="426" spans="1:24" x14ac:dyDescent="0.25">
      <c r="A426" s="30">
        <f t="shared" si="63"/>
        <v>424</v>
      </c>
      <c r="B426" s="31">
        <v>12</v>
      </c>
      <c r="C426" s="32">
        <f t="shared" si="56"/>
        <v>15</v>
      </c>
      <c r="D426" s="30" t="s">
        <v>229</v>
      </c>
      <c r="E426" s="31" t="s">
        <v>1076</v>
      </c>
      <c r="F426" s="46" t="s">
        <v>624</v>
      </c>
      <c r="G426" s="46"/>
      <c r="H426" s="35" t="s">
        <v>255</v>
      </c>
      <c r="I426" s="36">
        <v>41698</v>
      </c>
      <c r="J426" s="84">
        <v>50000</v>
      </c>
      <c r="K426" s="37">
        <v>5000</v>
      </c>
      <c r="L426" s="38">
        <f t="shared" si="65"/>
        <v>5000</v>
      </c>
      <c r="M426" s="36">
        <f t="shared" si="64"/>
        <v>41698</v>
      </c>
      <c r="N426" s="39">
        <f t="shared" si="60"/>
        <v>10</v>
      </c>
      <c r="O426" s="5"/>
      <c r="P426" s="5"/>
      <c r="Q426" s="42" t="s">
        <v>2344</v>
      </c>
      <c r="R426" s="43" t="str">
        <f t="shared" si="57"/>
        <v>AAAF</v>
      </c>
      <c r="S426" s="43" t="str">
        <f t="shared" si="61"/>
        <v>F</v>
      </c>
      <c r="T426" s="43" t="str">
        <f t="shared" si="62"/>
        <v>02</v>
      </c>
      <c r="U426" s="43" t="b">
        <f t="shared" si="58"/>
        <v>1</v>
      </c>
      <c r="V426" s="43">
        <f t="shared" si="59"/>
        <v>10</v>
      </c>
      <c r="W426" s="35" t="s">
        <v>2347</v>
      </c>
      <c r="X426" s="196" t="s">
        <v>2365</v>
      </c>
    </row>
    <row r="427" spans="1:24" x14ac:dyDescent="0.25">
      <c r="A427" s="30">
        <f t="shared" si="63"/>
        <v>425</v>
      </c>
      <c r="B427" s="31">
        <v>12</v>
      </c>
      <c r="C427" s="32">
        <f t="shared" si="56"/>
        <v>16</v>
      </c>
      <c r="D427" s="30" t="s">
        <v>229</v>
      </c>
      <c r="E427" s="31" t="s">
        <v>858</v>
      </c>
      <c r="F427" s="46" t="s">
        <v>625</v>
      </c>
      <c r="G427" s="46"/>
      <c r="H427" s="35" t="s">
        <v>255</v>
      </c>
      <c r="I427" s="36">
        <v>41698</v>
      </c>
      <c r="J427" s="84">
        <v>50000</v>
      </c>
      <c r="K427" s="37">
        <v>5000</v>
      </c>
      <c r="L427" s="38">
        <f t="shared" si="65"/>
        <v>5000</v>
      </c>
      <c r="M427" s="36">
        <f t="shared" si="64"/>
        <v>41698</v>
      </c>
      <c r="N427" s="39">
        <f t="shared" si="60"/>
        <v>10</v>
      </c>
      <c r="O427" s="5"/>
      <c r="P427" s="5"/>
      <c r="Q427" s="42" t="s">
        <v>2344</v>
      </c>
      <c r="R427" s="43" t="str">
        <f t="shared" si="57"/>
        <v>AKRP</v>
      </c>
      <c r="S427" s="43" t="str">
        <f t="shared" si="61"/>
        <v>P</v>
      </c>
      <c r="T427" s="43" t="str">
        <f t="shared" si="62"/>
        <v>02</v>
      </c>
      <c r="U427" s="43" t="b">
        <f t="shared" si="58"/>
        <v>1</v>
      </c>
      <c r="V427" s="43">
        <f t="shared" si="59"/>
        <v>10</v>
      </c>
      <c r="W427" s="35" t="s">
        <v>2347</v>
      </c>
      <c r="X427" s="196" t="s">
        <v>2365</v>
      </c>
    </row>
    <row r="428" spans="1:24" x14ac:dyDescent="0.25">
      <c r="A428" s="30">
        <f t="shared" si="63"/>
        <v>426</v>
      </c>
      <c r="B428" s="31">
        <v>12</v>
      </c>
      <c r="C428" s="32">
        <f t="shared" si="56"/>
        <v>17</v>
      </c>
      <c r="D428" s="30" t="s">
        <v>229</v>
      </c>
      <c r="E428" s="31" t="s">
        <v>398</v>
      </c>
      <c r="F428" s="46" t="s">
        <v>626</v>
      </c>
      <c r="G428" s="46"/>
      <c r="H428" s="35" t="s">
        <v>255</v>
      </c>
      <c r="I428" s="36">
        <v>41698</v>
      </c>
      <c r="J428" s="84">
        <v>50000</v>
      </c>
      <c r="K428" s="37">
        <v>5000</v>
      </c>
      <c r="L428" s="38">
        <f t="shared" si="65"/>
        <v>5000</v>
      </c>
      <c r="M428" s="36">
        <f t="shared" si="64"/>
        <v>41698</v>
      </c>
      <c r="N428" s="39">
        <f t="shared" si="60"/>
        <v>10</v>
      </c>
      <c r="O428" s="5"/>
      <c r="P428" s="5"/>
      <c r="Q428" s="42" t="s">
        <v>2344</v>
      </c>
      <c r="R428" s="43" t="str">
        <f t="shared" si="57"/>
        <v>AABF</v>
      </c>
      <c r="S428" s="43" t="str">
        <f t="shared" si="61"/>
        <v>F</v>
      </c>
      <c r="T428" s="43" t="str">
        <f t="shared" si="62"/>
        <v>02</v>
      </c>
      <c r="U428" s="43" t="b">
        <f t="shared" si="58"/>
        <v>1</v>
      </c>
      <c r="V428" s="43">
        <f t="shared" si="59"/>
        <v>10</v>
      </c>
      <c r="W428" s="35" t="s">
        <v>2347</v>
      </c>
      <c r="X428" s="196" t="s">
        <v>2365</v>
      </c>
    </row>
    <row r="429" spans="1:24" x14ac:dyDescent="0.25">
      <c r="A429" s="30">
        <f t="shared" si="63"/>
        <v>427</v>
      </c>
      <c r="B429" s="31">
        <v>12</v>
      </c>
      <c r="C429" s="32">
        <f t="shared" si="56"/>
        <v>18</v>
      </c>
      <c r="D429" s="30" t="s">
        <v>229</v>
      </c>
      <c r="E429" s="31" t="s">
        <v>840</v>
      </c>
      <c r="F429" s="46" t="s">
        <v>627</v>
      </c>
      <c r="G429" s="46"/>
      <c r="H429" s="35" t="s">
        <v>255</v>
      </c>
      <c r="I429" s="36">
        <v>41698</v>
      </c>
      <c r="J429" s="84">
        <v>50000</v>
      </c>
      <c r="K429" s="37">
        <v>5000</v>
      </c>
      <c r="L429" s="38">
        <f t="shared" si="65"/>
        <v>5000</v>
      </c>
      <c r="M429" s="36">
        <f t="shared" si="64"/>
        <v>41698</v>
      </c>
      <c r="N429" s="39">
        <f t="shared" si="60"/>
        <v>10</v>
      </c>
      <c r="O429" s="5"/>
      <c r="P429" s="5"/>
      <c r="Q429" s="42" t="s">
        <v>2344</v>
      </c>
      <c r="R429" s="43" t="str">
        <f t="shared" si="57"/>
        <v>AACF</v>
      </c>
      <c r="S429" s="43" t="str">
        <f t="shared" si="61"/>
        <v>F</v>
      </c>
      <c r="T429" s="43" t="str">
        <f t="shared" si="62"/>
        <v>02</v>
      </c>
      <c r="U429" s="43" t="b">
        <f t="shared" si="58"/>
        <v>1</v>
      </c>
      <c r="V429" s="43">
        <f t="shared" si="59"/>
        <v>10</v>
      </c>
      <c r="W429" s="35" t="s">
        <v>2347</v>
      </c>
      <c r="X429" s="196" t="s">
        <v>2365</v>
      </c>
    </row>
    <row r="430" spans="1:24" x14ac:dyDescent="0.25">
      <c r="A430" s="30">
        <f t="shared" si="63"/>
        <v>428</v>
      </c>
      <c r="B430" s="31">
        <v>12</v>
      </c>
      <c r="C430" s="32">
        <f t="shared" si="56"/>
        <v>19</v>
      </c>
      <c r="D430" s="30" t="s">
        <v>229</v>
      </c>
      <c r="E430" s="31" t="s">
        <v>887</v>
      </c>
      <c r="F430" s="46" t="s">
        <v>628</v>
      </c>
      <c r="G430" s="46"/>
      <c r="H430" s="35" t="s">
        <v>255</v>
      </c>
      <c r="I430" s="36">
        <v>41698</v>
      </c>
      <c r="J430" s="84">
        <v>50000</v>
      </c>
      <c r="K430" s="37">
        <v>5000</v>
      </c>
      <c r="L430" s="38">
        <f t="shared" si="65"/>
        <v>5000</v>
      </c>
      <c r="M430" s="36">
        <f t="shared" si="64"/>
        <v>41698</v>
      </c>
      <c r="N430" s="39">
        <f t="shared" si="60"/>
        <v>10</v>
      </c>
      <c r="O430" s="5"/>
      <c r="P430" s="5"/>
      <c r="Q430" s="42" t="s">
        <v>2344</v>
      </c>
      <c r="R430" s="43" t="str">
        <f t="shared" si="57"/>
        <v>AAXF</v>
      </c>
      <c r="S430" s="43" t="str">
        <f t="shared" si="61"/>
        <v>F</v>
      </c>
      <c r="T430" s="43" t="str">
        <f t="shared" si="62"/>
        <v>02</v>
      </c>
      <c r="U430" s="43" t="b">
        <f t="shared" si="58"/>
        <v>1</v>
      </c>
      <c r="V430" s="43">
        <f t="shared" si="59"/>
        <v>10</v>
      </c>
      <c r="W430" s="35" t="s">
        <v>2347</v>
      </c>
      <c r="X430" s="196" t="s">
        <v>2365</v>
      </c>
    </row>
    <row r="431" spans="1:24" x14ac:dyDescent="0.25">
      <c r="A431" s="30">
        <f t="shared" si="63"/>
        <v>429</v>
      </c>
      <c r="B431" s="31">
        <v>12</v>
      </c>
      <c r="C431" s="32">
        <f t="shared" si="56"/>
        <v>20</v>
      </c>
      <c r="D431" s="30" t="s">
        <v>229</v>
      </c>
      <c r="E431" s="31" t="s">
        <v>839</v>
      </c>
      <c r="F431" s="46" t="s">
        <v>629</v>
      </c>
      <c r="G431" s="46"/>
      <c r="H431" s="35" t="s">
        <v>255</v>
      </c>
      <c r="I431" s="36">
        <v>41698</v>
      </c>
      <c r="J431" s="84">
        <v>50000</v>
      </c>
      <c r="K431" s="37">
        <v>5000</v>
      </c>
      <c r="L431" s="38">
        <f t="shared" si="65"/>
        <v>5000</v>
      </c>
      <c r="M431" s="36">
        <f t="shared" si="64"/>
        <v>41698</v>
      </c>
      <c r="N431" s="39">
        <f t="shared" si="60"/>
        <v>10</v>
      </c>
      <c r="O431" s="5"/>
      <c r="P431" s="5"/>
      <c r="Q431" s="42" t="s">
        <v>2344</v>
      </c>
      <c r="R431" s="43" t="str">
        <f t="shared" si="57"/>
        <v>AANP</v>
      </c>
      <c r="S431" s="43" t="str">
        <f t="shared" si="61"/>
        <v>P</v>
      </c>
      <c r="T431" s="43" t="str">
        <f t="shared" si="62"/>
        <v>02</v>
      </c>
      <c r="U431" s="43" t="b">
        <f t="shared" si="58"/>
        <v>1</v>
      </c>
      <c r="V431" s="43">
        <f t="shared" si="59"/>
        <v>10</v>
      </c>
      <c r="W431" s="35" t="s">
        <v>2347</v>
      </c>
      <c r="X431" s="196" t="s">
        <v>2365</v>
      </c>
    </row>
    <row r="432" spans="1:24" x14ac:dyDescent="0.25">
      <c r="A432" s="30">
        <f t="shared" si="63"/>
        <v>430</v>
      </c>
      <c r="B432" s="31">
        <v>12</v>
      </c>
      <c r="C432" s="32">
        <f t="shared" si="56"/>
        <v>21</v>
      </c>
      <c r="D432" s="30" t="s">
        <v>229</v>
      </c>
      <c r="E432" s="31" t="s">
        <v>1071</v>
      </c>
      <c r="F432" s="46" t="s">
        <v>630</v>
      </c>
      <c r="G432" s="46"/>
      <c r="H432" s="35" t="s">
        <v>255</v>
      </c>
      <c r="I432" s="36">
        <v>41698</v>
      </c>
      <c r="J432" s="84">
        <v>50000</v>
      </c>
      <c r="K432" s="37">
        <v>5000</v>
      </c>
      <c r="L432" s="38">
        <f t="shared" si="65"/>
        <v>5000</v>
      </c>
      <c r="M432" s="36">
        <f t="shared" si="64"/>
        <v>41698</v>
      </c>
      <c r="N432" s="39">
        <f t="shared" si="60"/>
        <v>10</v>
      </c>
      <c r="O432" s="5"/>
      <c r="P432" s="5"/>
      <c r="Q432" s="42" t="s">
        <v>2344</v>
      </c>
      <c r="R432" s="43" t="str">
        <f t="shared" si="57"/>
        <v>AAEF</v>
      </c>
      <c r="S432" s="43" t="str">
        <f t="shared" si="61"/>
        <v>F</v>
      </c>
      <c r="T432" s="43" t="str">
        <f t="shared" si="62"/>
        <v>02</v>
      </c>
      <c r="U432" s="43" t="b">
        <f t="shared" si="58"/>
        <v>1</v>
      </c>
      <c r="V432" s="43">
        <f t="shared" si="59"/>
        <v>10</v>
      </c>
      <c r="W432" s="35" t="s">
        <v>2347</v>
      </c>
      <c r="X432" s="196" t="s">
        <v>2365</v>
      </c>
    </row>
    <row r="433" spans="1:24" x14ac:dyDescent="0.25">
      <c r="A433" s="30">
        <f t="shared" si="63"/>
        <v>431</v>
      </c>
      <c r="B433" s="31">
        <v>12</v>
      </c>
      <c r="C433" s="32">
        <f t="shared" si="56"/>
        <v>22</v>
      </c>
      <c r="D433" s="30" t="s">
        <v>229</v>
      </c>
      <c r="E433" s="31" t="s">
        <v>902</v>
      </c>
      <c r="F433" s="46" t="s">
        <v>631</v>
      </c>
      <c r="G433" s="46"/>
      <c r="H433" s="35" t="s">
        <v>255</v>
      </c>
      <c r="I433" s="36">
        <v>41698</v>
      </c>
      <c r="J433" s="84">
        <v>60000</v>
      </c>
      <c r="K433" s="37">
        <v>6000</v>
      </c>
      <c r="L433" s="38">
        <f t="shared" si="65"/>
        <v>6000</v>
      </c>
      <c r="M433" s="36">
        <f t="shared" si="64"/>
        <v>41698</v>
      </c>
      <c r="N433" s="39">
        <f t="shared" si="60"/>
        <v>10</v>
      </c>
      <c r="O433" s="5"/>
      <c r="P433" s="5"/>
      <c r="Q433" s="42" t="s">
        <v>2344</v>
      </c>
      <c r="R433" s="43" t="str">
        <f t="shared" si="57"/>
        <v>AADF</v>
      </c>
      <c r="S433" s="43" t="str">
        <f t="shared" si="61"/>
        <v>F</v>
      </c>
      <c r="T433" s="43" t="str">
        <f t="shared" si="62"/>
        <v>02</v>
      </c>
      <c r="U433" s="43" t="b">
        <f t="shared" si="58"/>
        <v>1</v>
      </c>
      <c r="V433" s="43">
        <f t="shared" si="59"/>
        <v>10</v>
      </c>
      <c r="W433" s="35" t="s">
        <v>2347</v>
      </c>
      <c r="X433" s="196" t="s">
        <v>2365</v>
      </c>
    </row>
    <row r="434" spans="1:24" x14ac:dyDescent="0.25">
      <c r="A434" s="30">
        <f t="shared" si="63"/>
        <v>432</v>
      </c>
      <c r="B434" s="31">
        <v>12</v>
      </c>
      <c r="C434" s="32">
        <f t="shared" si="56"/>
        <v>23</v>
      </c>
      <c r="D434" s="30" t="s">
        <v>229</v>
      </c>
      <c r="E434" s="31" t="s">
        <v>444</v>
      </c>
      <c r="F434" s="46" t="s">
        <v>632</v>
      </c>
      <c r="G434" s="46"/>
      <c r="H434" s="35" t="s">
        <v>255</v>
      </c>
      <c r="I434" s="36">
        <v>41698</v>
      </c>
      <c r="J434" s="84">
        <v>60000</v>
      </c>
      <c r="K434" s="37">
        <v>6000</v>
      </c>
      <c r="L434" s="38">
        <f t="shared" si="65"/>
        <v>6000</v>
      </c>
      <c r="M434" s="36">
        <f t="shared" si="64"/>
        <v>41698</v>
      </c>
      <c r="N434" s="39">
        <f t="shared" si="60"/>
        <v>10</v>
      </c>
      <c r="O434" s="5"/>
      <c r="P434" s="5"/>
      <c r="Q434" s="42" t="s">
        <v>2344</v>
      </c>
      <c r="R434" s="43" t="str">
        <f t="shared" si="57"/>
        <v>AAFF</v>
      </c>
      <c r="S434" s="43" t="str">
        <f t="shared" si="61"/>
        <v>F</v>
      </c>
      <c r="T434" s="43" t="str">
        <f t="shared" si="62"/>
        <v>02</v>
      </c>
      <c r="U434" s="43" t="b">
        <f t="shared" si="58"/>
        <v>1</v>
      </c>
      <c r="V434" s="43">
        <f t="shared" si="59"/>
        <v>10</v>
      </c>
      <c r="W434" s="35" t="s">
        <v>2347</v>
      </c>
      <c r="X434" s="196" t="s">
        <v>2365</v>
      </c>
    </row>
    <row r="435" spans="1:24" x14ac:dyDescent="0.25">
      <c r="A435" s="30">
        <f t="shared" si="63"/>
        <v>433</v>
      </c>
      <c r="B435" s="31">
        <v>12</v>
      </c>
      <c r="C435" s="32">
        <f t="shared" si="56"/>
        <v>24</v>
      </c>
      <c r="D435" s="30" t="s">
        <v>229</v>
      </c>
      <c r="E435" s="31" t="s">
        <v>1091</v>
      </c>
      <c r="F435" s="46" t="s">
        <v>472</v>
      </c>
      <c r="G435" s="46"/>
      <c r="H435" s="35" t="s">
        <v>255</v>
      </c>
      <c r="I435" s="36">
        <v>41698</v>
      </c>
      <c r="J435" s="84">
        <v>50000</v>
      </c>
      <c r="K435" s="37">
        <v>5000</v>
      </c>
      <c r="L435" s="38">
        <f t="shared" si="65"/>
        <v>5000</v>
      </c>
      <c r="M435" s="36">
        <f t="shared" si="64"/>
        <v>41698</v>
      </c>
      <c r="N435" s="39">
        <f t="shared" si="60"/>
        <v>10</v>
      </c>
      <c r="O435" s="5"/>
      <c r="P435" s="5"/>
      <c r="Q435" s="42" t="s">
        <v>2344</v>
      </c>
      <c r="R435" s="43" t="str">
        <f t="shared" si="57"/>
        <v>ABUP</v>
      </c>
      <c r="S435" s="43" t="str">
        <f t="shared" si="61"/>
        <v>P</v>
      </c>
      <c r="T435" s="43" t="str">
        <f t="shared" si="62"/>
        <v>02</v>
      </c>
      <c r="U435" s="43" t="b">
        <f t="shared" si="58"/>
        <v>1</v>
      </c>
      <c r="V435" s="43">
        <f t="shared" si="59"/>
        <v>10</v>
      </c>
      <c r="W435" s="35" t="s">
        <v>2347</v>
      </c>
      <c r="X435" s="196" t="s">
        <v>2365</v>
      </c>
    </row>
    <row r="436" spans="1:24" x14ac:dyDescent="0.25">
      <c r="A436" s="30">
        <f t="shared" si="63"/>
        <v>434</v>
      </c>
      <c r="B436" s="31">
        <v>12</v>
      </c>
      <c r="C436" s="32">
        <f t="shared" si="56"/>
        <v>25</v>
      </c>
      <c r="D436" s="30" t="s">
        <v>229</v>
      </c>
      <c r="E436" s="31" t="s">
        <v>968</v>
      </c>
      <c r="F436" s="46" t="s">
        <v>633</v>
      </c>
      <c r="G436" s="46"/>
      <c r="H436" s="35" t="s">
        <v>255</v>
      </c>
      <c r="I436" s="36">
        <v>41698</v>
      </c>
      <c r="J436" s="84">
        <v>50000</v>
      </c>
      <c r="K436" s="37">
        <v>5000</v>
      </c>
      <c r="L436" s="38">
        <f t="shared" si="65"/>
        <v>5000</v>
      </c>
      <c r="M436" s="36">
        <f t="shared" si="64"/>
        <v>41698</v>
      </c>
      <c r="N436" s="39">
        <f t="shared" si="60"/>
        <v>10</v>
      </c>
      <c r="O436" s="5"/>
      <c r="P436" s="5"/>
      <c r="Q436" s="42" t="s">
        <v>2344</v>
      </c>
      <c r="R436" s="43" t="str">
        <f t="shared" si="57"/>
        <v>AAEF</v>
      </c>
      <c r="S436" s="43" t="str">
        <f t="shared" si="61"/>
        <v>F</v>
      </c>
      <c r="T436" s="43" t="str">
        <f t="shared" si="62"/>
        <v>02</v>
      </c>
      <c r="U436" s="43" t="b">
        <f t="shared" si="58"/>
        <v>1</v>
      </c>
      <c r="V436" s="43">
        <f t="shared" si="59"/>
        <v>10</v>
      </c>
      <c r="W436" s="35" t="s">
        <v>2347</v>
      </c>
      <c r="X436" s="196" t="s">
        <v>2365</v>
      </c>
    </row>
    <row r="437" spans="1:24" x14ac:dyDescent="0.25">
      <c r="A437" s="30">
        <f t="shared" si="63"/>
        <v>435</v>
      </c>
      <c r="B437" s="31">
        <v>12</v>
      </c>
      <c r="C437" s="32">
        <f t="shared" si="56"/>
        <v>26</v>
      </c>
      <c r="D437" s="30" t="s">
        <v>229</v>
      </c>
      <c r="E437" s="31" t="s">
        <v>838</v>
      </c>
      <c r="F437" s="46" t="s">
        <v>634</v>
      </c>
      <c r="G437" s="46"/>
      <c r="H437" s="35" t="s">
        <v>255</v>
      </c>
      <c r="I437" s="36">
        <v>41698</v>
      </c>
      <c r="J437" s="84">
        <v>60000</v>
      </c>
      <c r="K437" s="37">
        <v>6000</v>
      </c>
      <c r="L437" s="38">
        <f t="shared" si="65"/>
        <v>6000</v>
      </c>
      <c r="M437" s="36">
        <f t="shared" si="64"/>
        <v>41698</v>
      </c>
      <c r="N437" s="39">
        <f t="shared" si="60"/>
        <v>10</v>
      </c>
      <c r="O437" s="5"/>
      <c r="P437" s="5"/>
      <c r="Q437" s="42" t="s">
        <v>2344</v>
      </c>
      <c r="R437" s="43" t="str">
        <f t="shared" si="57"/>
        <v>AAMF</v>
      </c>
      <c r="S437" s="43" t="str">
        <f t="shared" si="61"/>
        <v>F</v>
      </c>
      <c r="T437" s="43" t="str">
        <f t="shared" si="62"/>
        <v>02</v>
      </c>
      <c r="U437" s="43" t="b">
        <f t="shared" si="58"/>
        <v>1</v>
      </c>
      <c r="V437" s="43">
        <f t="shared" si="59"/>
        <v>10</v>
      </c>
      <c r="W437" s="35" t="s">
        <v>2347</v>
      </c>
      <c r="X437" s="196" t="s">
        <v>2365</v>
      </c>
    </row>
    <row r="438" spans="1:24" x14ac:dyDescent="0.25">
      <c r="A438" s="30">
        <f t="shared" si="63"/>
        <v>436</v>
      </c>
      <c r="B438" s="31">
        <v>12</v>
      </c>
      <c r="C438" s="32">
        <f t="shared" si="56"/>
        <v>27</v>
      </c>
      <c r="D438" s="30" t="s">
        <v>229</v>
      </c>
      <c r="E438" s="31" t="s">
        <v>1127</v>
      </c>
      <c r="F438" s="46" t="s">
        <v>635</v>
      </c>
      <c r="G438" s="46"/>
      <c r="H438" s="35" t="s">
        <v>255</v>
      </c>
      <c r="I438" s="36">
        <v>41698</v>
      </c>
      <c r="J438" s="84">
        <v>60000</v>
      </c>
      <c r="K438" s="37">
        <v>6000</v>
      </c>
      <c r="L438" s="38">
        <f t="shared" si="65"/>
        <v>6000</v>
      </c>
      <c r="M438" s="36">
        <f t="shared" si="64"/>
        <v>41698</v>
      </c>
      <c r="N438" s="39">
        <f t="shared" si="60"/>
        <v>10</v>
      </c>
      <c r="O438" s="5"/>
      <c r="P438" s="5"/>
      <c r="Q438" s="42" t="s">
        <v>2344</v>
      </c>
      <c r="R438" s="43" t="str">
        <f t="shared" si="57"/>
        <v>AAFF</v>
      </c>
      <c r="S438" s="43" t="str">
        <f t="shared" si="61"/>
        <v>F</v>
      </c>
      <c r="T438" s="43" t="str">
        <f t="shared" si="62"/>
        <v>02</v>
      </c>
      <c r="U438" s="43" t="b">
        <f t="shared" si="58"/>
        <v>1</v>
      </c>
      <c r="V438" s="43">
        <f t="shared" si="59"/>
        <v>10</v>
      </c>
      <c r="W438" s="35" t="s">
        <v>2347</v>
      </c>
      <c r="X438" s="196" t="s">
        <v>2365</v>
      </c>
    </row>
    <row r="439" spans="1:24" x14ac:dyDescent="0.25">
      <c r="A439" s="30">
        <f t="shared" si="63"/>
        <v>437</v>
      </c>
      <c r="B439" s="31">
        <v>12</v>
      </c>
      <c r="C439" s="32">
        <f t="shared" si="56"/>
        <v>28</v>
      </c>
      <c r="D439" s="30" t="s">
        <v>229</v>
      </c>
      <c r="E439" s="31" t="s">
        <v>1079</v>
      </c>
      <c r="F439" s="46" t="s">
        <v>636</v>
      </c>
      <c r="G439" s="46"/>
      <c r="H439" s="35" t="s">
        <v>255</v>
      </c>
      <c r="I439" s="36">
        <v>41698</v>
      </c>
      <c r="J439" s="84">
        <v>60000</v>
      </c>
      <c r="K439" s="37">
        <v>6000</v>
      </c>
      <c r="L439" s="38">
        <f t="shared" si="65"/>
        <v>6000</v>
      </c>
      <c r="M439" s="36">
        <f t="shared" si="64"/>
        <v>41698</v>
      </c>
      <c r="N439" s="39">
        <f t="shared" si="60"/>
        <v>10</v>
      </c>
      <c r="O439" s="5"/>
      <c r="P439" s="5"/>
      <c r="Q439" s="42" t="s">
        <v>2344</v>
      </c>
      <c r="R439" s="43" t="str">
        <f t="shared" si="57"/>
        <v>AAAF</v>
      </c>
      <c r="S439" s="43" t="str">
        <f t="shared" si="61"/>
        <v>F</v>
      </c>
      <c r="T439" s="43" t="str">
        <f t="shared" si="62"/>
        <v>02</v>
      </c>
      <c r="U439" s="43" t="b">
        <f t="shared" si="58"/>
        <v>1</v>
      </c>
      <c r="V439" s="43">
        <f t="shared" si="59"/>
        <v>10</v>
      </c>
      <c r="W439" s="35" t="s">
        <v>2347</v>
      </c>
      <c r="X439" s="196" t="s">
        <v>2365</v>
      </c>
    </row>
    <row r="440" spans="1:24" x14ac:dyDescent="0.25">
      <c r="A440" s="30">
        <f t="shared" si="63"/>
        <v>438</v>
      </c>
      <c r="B440" s="31">
        <v>12</v>
      </c>
      <c r="C440" s="32">
        <f t="shared" si="56"/>
        <v>29</v>
      </c>
      <c r="D440" s="30" t="s">
        <v>229</v>
      </c>
      <c r="E440" s="31" t="s">
        <v>1108</v>
      </c>
      <c r="F440" s="46" t="s">
        <v>637</v>
      </c>
      <c r="G440" s="46"/>
      <c r="H440" s="35" t="s">
        <v>255</v>
      </c>
      <c r="I440" s="36">
        <v>41698</v>
      </c>
      <c r="J440" s="84">
        <v>50000</v>
      </c>
      <c r="K440" s="37">
        <v>5000</v>
      </c>
      <c r="L440" s="38">
        <f t="shared" si="65"/>
        <v>5000</v>
      </c>
      <c r="M440" s="36">
        <f t="shared" si="64"/>
        <v>41698</v>
      </c>
      <c r="N440" s="39">
        <f t="shared" si="60"/>
        <v>10</v>
      </c>
      <c r="O440" s="5"/>
      <c r="P440" s="5"/>
      <c r="Q440" s="42" t="s">
        <v>2344</v>
      </c>
      <c r="R440" s="43" t="str">
        <f t="shared" si="57"/>
        <v>ABUF</v>
      </c>
      <c r="S440" s="43" t="str">
        <f t="shared" si="61"/>
        <v>F</v>
      </c>
      <c r="T440" s="43" t="str">
        <f t="shared" si="62"/>
        <v>02</v>
      </c>
      <c r="U440" s="43" t="b">
        <f t="shared" si="58"/>
        <v>1</v>
      </c>
      <c r="V440" s="43">
        <f t="shared" si="59"/>
        <v>10</v>
      </c>
      <c r="W440" s="35" t="s">
        <v>2347</v>
      </c>
      <c r="X440" s="196" t="s">
        <v>2365</v>
      </c>
    </row>
    <row r="441" spans="1:24" x14ac:dyDescent="0.25">
      <c r="A441" s="30">
        <f t="shared" si="63"/>
        <v>439</v>
      </c>
      <c r="B441" s="31">
        <v>12</v>
      </c>
      <c r="C441" s="32">
        <f t="shared" si="56"/>
        <v>30</v>
      </c>
      <c r="D441" s="30" t="s">
        <v>229</v>
      </c>
      <c r="E441" s="31" t="s">
        <v>953</v>
      </c>
      <c r="F441" s="46" t="s">
        <v>638</v>
      </c>
      <c r="G441" s="46"/>
      <c r="H441" s="35" t="s">
        <v>255</v>
      </c>
      <c r="I441" s="36">
        <v>41698</v>
      </c>
      <c r="J441" s="84">
        <v>50000</v>
      </c>
      <c r="K441" s="37">
        <v>5000</v>
      </c>
      <c r="L441" s="38">
        <f t="shared" si="65"/>
        <v>5000</v>
      </c>
      <c r="M441" s="36">
        <f t="shared" si="64"/>
        <v>41698</v>
      </c>
      <c r="N441" s="39">
        <f t="shared" si="60"/>
        <v>10</v>
      </c>
      <c r="O441" s="5"/>
      <c r="P441" s="5"/>
      <c r="Q441" s="42" t="s">
        <v>2344</v>
      </c>
      <c r="R441" s="43" t="str">
        <f t="shared" si="57"/>
        <v>AAVP</v>
      </c>
      <c r="S441" s="43" t="str">
        <f t="shared" si="61"/>
        <v>P</v>
      </c>
      <c r="T441" s="43" t="str">
        <f t="shared" si="62"/>
        <v>02</v>
      </c>
      <c r="U441" s="43" t="b">
        <f t="shared" si="58"/>
        <v>1</v>
      </c>
      <c r="V441" s="43">
        <f t="shared" si="59"/>
        <v>10</v>
      </c>
      <c r="W441" s="35" t="s">
        <v>2347</v>
      </c>
      <c r="X441" s="196" t="s">
        <v>2365</v>
      </c>
    </row>
    <row r="442" spans="1:24" x14ac:dyDescent="0.25">
      <c r="A442" s="30">
        <f t="shared" si="63"/>
        <v>440</v>
      </c>
      <c r="B442" s="31">
        <v>12</v>
      </c>
      <c r="C442" s="32">
        <f t="shared" si="56"/>
        <v>31</v>
      </c>
      <c r="D442" s="30" t="s">
        <v>229</v>
      </c>
      <c r="E442" s="31" t="s">
        <v>949</v>
      </c>
      <c r="F442" s="46" t="s">
        <v>639</v>
      </c>
      <c r="G442" s="46"/>
      <c r="H442" s="35" t="s">
        <v>255</v>
      </c>
      <c r="I442" s="36">
        <v>41698</v>
      </c>
      <c r="J442" s="84">
        <v>50000</v>
      </c>
      <c r="K442" s="37">
        <v>5000</v>
      </c>
      <c r="L442" s="38">
        <f t="shared" si="65"/>
        <v>5000</v>
      </c>
      <c r="M442" s="36">
        <f t="shared" si="64"/>
        <v>41698</v>
      </c>
      <c r="N442" s="39">
        <f t="shared" si="60"/>
        <v>10</v>
      </c>
      <c r="O442" s="5"/>
      <c r="P442" s="5"/>
      <c r="Q442" s="42" t="s">
        <v>2344</v>
      </c>
      <c r="R442" s="43" t="str">
        <f t="shared" si="57"/>
        <v>AAEF</v>
      </c>
      <c r="S442" s="43" t="str">
        <f t="shared" si="61"/>
        <v>F</v>
      </c>
      <c r="T442" s="43" t="str">
        <f t="shared" si="62"/>
        <v>02</v>
      </c>
      <c r="U442" s="43" t="b">
        <f t="shared" si="58"/>
        <v>1</v>
      </c>
      <c r="V442" s="43">
        <f t="shared" si="59"/>
        <v>10</v>
      </c>
      <c r="W442" s="35" t="s">
        <v>2347</v>
      </c>
      <c r="X442" s="196" t="s">
        <v>2365</v>
      </c>
    </row>
    <row r="443" spans="1:24" x14ac:dyDescent="0.25">
      <c r="A443" s="30">
        <f t="shared" si="63"/>
        <v>441</v>
      </c>
      <c r="B443" s="31">
        <v>12</v>
      </c>
      <c r="C443" s="32">
        <f t="shared" si="56"/>
        <v>32</v>
      </c>
      <c r="D443" s="30" t="s">
        <v>229</v>
      </c>
      <c r="E443" s="31" t="s">
        <v>1059</v>
      </c>
      <c r="F443" s="46" t="s">
        <v>640</v>
      </c>
      <c r="G443" s="46"/>
      <c r="H443" s="35" t="s">
        <v>255</v>
      </c>
      <c r="I443" s="36">
        <v>41698</v>
      </c>
      <c r="J443" s="84">
        <v>50000</v>
      </c>
      <c r="K443" s="37">
        <v>5000</v>
      </c>
      <c r="L443" s="38">
        <f t="shared" si="65"/>
        <v>5000</v>
      </c>
      <c r="M443" s="36">
        <f t="shared" si="64"/>
        <v>41698</v>
      </c>
      <c r="N443" s="39">
        <f t="shared" si="60"/>
        <v>10</v>
      </c>
      <c r="O443" s="5"/>
      <c r="P443" s="5"/>
      <c r="Q443" s="42" t="s">
        <v>2344</v>
      </c>
      <c r="R443" s="43" t="str">
        <f t="shared" si="57"/>
        <v>AAAF</v>
      </c>
      <c r="S443" s="43" t="str">
        <f t="shared" si="61"/>
        <v>F</v>
      </c>
      <c r="T443" s="43" t="str">
        <f t="shared" si="62"/>
        <v>02</v>
      </c>
      <c r="U443" s="43" t="b">
        <f t="shared" si="58"/>
        <v>1</v>
      </c>
      <c r="V443" s="43">
        <f t="shared" si="59"/>
        <v>10</v>
      </c>
      <c r="W443" s="35" t="s">
        <v>2347</v>
      </c>
      <c r="X443" s="196" t="s">
        <v>2365</v>
      </c>
    </row>
    <row r="444" spans="1:24" x14ac:dyDescent="0.25">
      <c r="A444" s="30">
        <f t="shared" si="63"/>
        <v>442</v>
      </c>
      <c r="B444" s="31">
        <v>12</v>
      </c>
      <c r="C444" s="32">
        <f t="shared" si="56"/>
        <v>33</v>
      </c>
      <c r="D444" s="30" t="s">
        <v>229</v>
      </c>
      <c r="E444" s="31" t="s">
        <v>947</v>
      </c>
      <c r="F444" s="46" t="s">
        <v>641</v>
      </c>
      <c r="G444" s="46"/>
      <c r="H444" s="35" t="s">
        <v>255</v>
      </c>
      <c r="I444" s="36">
        <v>41698</v>
      </c>
      <c r="J444" s="84">
        <v>50000</v>
      </c>
      <c r="K444" s="37">
        <v>5000</v>
      </c>
      <c r="L444" s="38">
        <f t="shared" si="65"/>
        <v>5000</v>
      </c>
      <c r="M444" s="36">
        <f t="shared" si="64"/>
        <v>41698</v>
      </c>
      <c r="N444" s="39">
        <f t="shared" si="60"/>
        <v>10</v>
      </c>
      <c r="O444" s="5"/>
      <c r="P444" s="5"/>
      <c r="Q444" s="42" t="s">
        <v>2344</v>
      </c>
      <c r="R444" s="43" t="str">
        <f t="shared" si="57"/>
        <v>AAAF</v>
      </c>
      <c r="S444" s="43" t="str">
        <f t="shared" si="61"/>
        <v>F</v>
      </c>
      <c r="T444" s="43" t="str">
        <f t="shared" si="62"/>
        <v>02</v>
      </c>
      <c r="U444" s="43" t="b">
        <f t="shared" si="58"/>
        <v>1</v>
      </c>
      <c r="V444" s="43">
        <f t="shared" si="59"/>
        <v>10</v>
      </c>
      <c r="W444" s="35" t="s">
        <v>2347</v>
      </c>
      <c r="X444" s="196" t="s">
        <v>2365</v>
      </c>
    </row>
    <row r="445" spans="1:24" x14ac:dyDescent="0.25">
      <c r="A445" s="30">
        <f t="shared" si="63"/>
        <v>443</v>
      </c>
      <c r="B445" s="31">
        <v>12</v>
      </c>
      <c r="C445" s="32">
        <f t="shared" si="56"/>
        <v>34</v>
      </c>
      <c r="D445" s="30" t="s">
        <v>229</v>
      </c>
      <c r="E445" s="31" t="s">
        <v>984</v>
      </c>
      <c r="F445" s="46" t="s">
        <v>642</v>
      </c>
      <c r="G445" s="46"/>
      <c r="H445" s="35" t="s">
        <v>255</v>
      </c>
      <c r="I445" s="36">
        <v>41698</v>
      </c>
      <c r="J445" s="84">
        <v>50000</v>
      </c>
      <c r="K445" s="37">
        <v>5000</v>
      </c>
      <c r="L445" s="38">
        <f t="shared" si="65"/>
        <v>5000</v>
      </c>
      <c r="M445" s="36">
        <f t="shared" si="64"/>
        <v>41698</v>
      </c>
      <c r="N445" s="39">
        <f t="shared" si="60"/>
        <v>10</v>
      </c>
      <c r="O445" s="5"/>
      <c r="P445" s="5"/>
      <c r="Q445" s="42" t="s">
        <v>2344</v>
      </c>
      <c r="R445" s="43" t="str">
        <f t="shared" si="57"/>
        <v>AAMP</v>
      </c>
      <c r="S445" s="43" t="str">
        <f t="shared" si="61"/>
        <v>P</v>
      </c>
      <c r="T445" s="43" t="str">
        <f t="shared" si="62"/>
        <v>02</v>
      </c>
      <c r="U445" s="43" t="b">
        <f t="shared" si="58"/>
        <v>1</v>
      </c>
      <c r="V445" s="43">
        <f t="shared" si="59"/>
        <v>10</v>
      </c>
      <c r="W445" s="35" t="s">
        <v>2347</v>
      </c>
      <c r="X445" s="196" t="s">
        <v>2365</v>
      </c>
    </row>
    <row r="446" spans="1:24" x14ac:dyDescent="0.25">
      <c r="A446" s="52">
        <f t="shared" si="63"/>
        <v>444</v>
      </c>
      <c r="B446" s="53">
        <v>13</v>
      </c>
      <c r="C446" s="54">
        <f t="shared" si="56"/>
        <v>1</v>
      </c>
      <c r="D446" s="52" t="s">
        <v>229</v>
      </c>
      <c r="E446" s="85" t="s">
        <v>800</v>
      </c>
      <c r="F446" s="86" t="s">
        <v>251</v>
      </c>
      <c r="G446" s="86"/>
      <c r="H446" s="56" t="s">
        <v>252</v>
      </c>
      <c r="I446" s="57">
        <v>41673</v>
      </c>
      <c r="J446" s="87">
        <v>1080000</v>
      </c>
      <c r="K446" s="59">
        <v>108000</v>
      </c>
      <c r="L446" s="60">
        <f t="shared" si="65"/>
        <v>108000</v>
      </c>
      <c r="M446" s="57">
        <f t="shared" si="64"/>
        <v>41673</v>
      </c>
      <c r="N446" s="61">
        <f t="shared" si="60"/>
        <v>10</v>
      </c>
      <c r="O446" s="88"/>
      <c r="P446" s="88"/>
      <c r="Q446" s="64" t="s">
        <v>2343</v>
      </c>
      <c r="R446" s="65" t="str">
        <f t="shared" si="57"/>
        <v>AAWP</v>
      </c>
      <c r="S446" s="65" t="str">
        <f t="shared" si="61"/>
        <v>P</v>
      </c>
      <c r="T446" s="65" t="str">
        <f t="shared" si="62"/>
        <v>02</v>
      </c>
      <c r="U446" s="65" t="b">
        <f t="shared" si="58"/>
        <v>1</v>
      </c>
      <c r="V446" s="65">
        <f t="shared" si="59"/>
        <v>10</v>
      </c>
      <c r="W446" s="35" t="s">
        <v>2347</v>
      </c>
      <c r="X446" s="197" t="s">
        <v>2366</v>
      </c>
    </row>
    <row r="447" spans="1:24" x14ac:dyDescent="0.25">
      <c r="A447" s="30">
        <f t="shared" si="63"/>
        <v>445</v>
      </c>
      <c r="B447" s="31">
        <v>14</v>
      </c>
      <c r="C447" s="32">
        <f t="shared" si="56"/>
        <v>1</v>
      </c>
      <c r="D447" s="30" t="s">
        <v>219</v>
      </c>
      <c r="E447" s="33" t="s">
        <v>890</v>
      </c>
      <c r="F447" s="34" t="s">
        <v>566</v>
      </c>
      <c r="G447" s="34"/>
      <c r="H447" s="35" t="s">
        <v>561</v>
      </c>
      <c r="I447" s="36">
        <v>41676</v>
      </c>
      <c r="J447" s="82">
        <v>556725</v>
      </c>
      <c r="K447" s="37">
        <v>55675</v>
      </c>
      <c r="L447" s="38">
        <f t="shared" si="65"/>
        <v>55675</v>
      </c>
      <c r="M447" s="36">
        <f t="shared" si="64"/>
        <v>41676</v>
      </c>
      <c r="N447" s="39">
        <f t="shared" si="60"/>
        <v>10</v>
      </c>
      <c r="O447" s="5"/>
      <c r="P447" s="5"/>
      <c r="Q447" s="42" t="s">
        <v>2345</v>
      </c>
      <c r="R447" s="43" t="str">
        <f t="shared" si="57"/>
        <v>AADC</v>
      </c>
      <c r="S447" s="43" t="str">
        <f t="shared" si="61"/>
        <v>C</v>
      </c>
      <c r="T447" s="43" t="str">
        <f t="shared" si="62"/>
        <v>01</v>
      </c>
      <c r="U447" s="43" t="b">
        <f t="shared" si="58"/>
        <v>1</v>
      </c>
      <c r="V447" s="43">
        <f t="shared" si="59"/>
        <v>10</v>
      </c>
      <c r="W447" s="35" t="s">
        <v>2347</v>
      </c>
      <c r="X447" s="196" t="s">
        <v>2367</v>
      </c>
    </row>
    <row r="448" spans="1:24" x14ac:dyDescent="0.25">
      <c r="A448" s="30">
        <f t="shared" si="63"/>
        <v>446</v>
      </c>
      <c r="B448" s="31">
        <v>14</v>
      </c>
      <c r="C448" s="32">
        <f t="shared" si="56"/>
        <v>2</v>
      </c>
      <c r="D448" s="30" t="s">
        <v>219</v>
      </c>
      <c r="E448" s="33" t="s">
        <v>1128</v>
      </c>
      <c r="F448" s="34" t="s">
        <v>643</v>
      </c>
      <c r="G448" s="34"/>
      <c r="H448" s="35" t="s">
        <v>561</v>
      </c>
      <c r="I448" s="36">
        <v>41676</v>
      </c>
      <c r="J448" s="82">
        <v>115000</v>
      </c>
      <c r="K448" s="37">
        <v>11500</v>
      </c>
      <c r="L448" s="38">
        <f t="shared" si="65"/>
        <v>11500</v>
      </c>
      <c r="M448" s="36">
        <f t="shared" si="64"/>
        <v>41676</v>
      </c>
      <c r="N448" s="39">
        <f t="shared" si="60"/>
        <v>10</v>
      </c>
      <c r="O448" s="5"/>
      <c r="P448" s="5"/>
      <c r="Q448" s="42" t="s">
        <v>2345</v>
      </c>
      <c r="R448" s="43" t="str">
        <f t="shared" si="57"/>
        <v>AABC</v>
      </c>
      <c r="S448" s="43" t="str">
        <f t="shared" si="61"/>
        <v>C</v>
      </c>
      <c r="T448" s="43" t="str">
        <f t="shared" si="62"/>
        <v>01</v>
      </c>
      <c r="U448" s="43" t="b">
        <f t="shared" si="58"/>
        <v>1</v>
      </c>
      <c r="V448" s="43">
        <f t="shared" si="59"/>
        <v>10</v>
      </c>
      <c r="W448" s="35" t="s">
        <v>2347</v>
      </c>
      <c r="X448" s="196" t="s">
        <v>2367</v>
      </c>
    </row>
    <row r="449" spans="1:24" x14ac:dyDescent="0.25">
      <c r="A449" s="30">
        <f t="shared" si="63"/>
        <v>447</v>
      </c>
      <c r="B449" s="31">
        <v>14</v>
      </c>
      <c r="C449" s="32">
        <f t="shared" si="56"/>
        <v>3</v>
      </c>
      <c r="D449" s="30" t="s">
        <v>219</v>
      </c>
      <c r="E449" s="33" t="s">
        <v>1116</v>
      </c>
      <c r="F449" s="34" t="s">
        <v>564</v>
      </c>
      <c r="G449" s="34"/>
      <c r="H449" s="35" t="s">
        <v>561</v>
      </c>
      <c r="I449" s="36">
        <v>41682</v>
      </c>
      <c r="J449" s="89">
        <v>152810</v>
      </c>
      <c r="K449" s="37">
        <v>15281</v>
      </c>
      <c r="L449" s="38">
        <f t="shared" si="65"/>
        <v>15281</v>
      </c>
      <c r="M449" s="36">
        <f t="shared" si="64"/>
        <v>41682</v>
      </c>
      <c r="N449" s="39">
        <f t="shared" si="60"/>
        <v>10</v>
      </c>
      <c r="O449" s="5"/>
      <c r="P449" s="5"/>
      <c r="Q449" s="42" t="s">
        <v>2345</v>
      </c>
      <c r="R449" s="43" t="str">
        <f t="shared" si="57"/>
        <v>AAAC</v>
      </c>
      <c r="S449" s="43" t="str">
        <f t="shared" si="61"/>
        <v>C</v>
      </c>
      <c r="T449" s="43" t="str">
        <f t="shared" si="62"/>
        <v>01</v>
      </c>
      <c r="U449" s="43" t="b">
        <f t="shared" si="58"/>
        <v>1</v>
      </c>
      <c r="V449" s="43">
        <f t="shared" si="59"/>
        <v>10</v>
      </c>
      <c r="W449" s="35" t="s">
        <v>2347</v>
      </c>
      <c r="X449" s="196" t="s">
        <v>2373</v>
      </c>
    </row>
    <row r="450" spans="1:24" x14ac:dyDescent="0.25">
      <c r="A450" s="30">
        <f t="shared" si="63"/>
        <v>448</v>
      </c>
      <c r="B450" s="31">
        <v>14</v>
      </c>
      <c r="C450" s="32">
        <f t="shared" si="56"/>
        <v>4</v>
      </c>
      <c r="D450" s="30" t="s">
        <v>219</v>
      </c>
      <c r="E450" s="44" t="s">
        <v>644</v>
      </c>
      <c r="F450" s="31" t="s">
        <v>645</v>
      </c>
      <c r="G450" s="31"/>
      <c r="H450" s="35" t="s">
        <v>561</v>
      </c>
      <c r="I450" s="36">
        <v>41688</v>
      </c>
      <c r="J450" s="82">
        <v>141316</v>
      </c>
      <c r="K450" s="37">
        <v>14132</v>
      </c>
      <c r="L450" s="38">
        <f t="shared" si="65"/>
        <v>14132</v>
      </c>
      <c r="M450" s="36">
        <f t="shared" si="64"/>
        <v>41688</v>
      </c>
      <c r="N450" s="39">
        <f t="shared" si="60"/>
        <v>10</v>
      </c>
      <c r="O450" s="5"/>
      <c r="P450" s="5"/>
      <c r="Q450" s="42" t="s">
        <v>2345</v>
      </c>
      <c r="R450" s="43" t="str">
        <f t="shared" si="57"/>
        <v>AARC</v>
      </c>
      <c r="S450" s="43" t="str">
        <f t="shared" si="61"/>
        <v>C</v>
      </c>
      <c r="T450" s="43" t="str">
        <f t="shared" si="62"/>
        <v>01</v>
      </c>
      <c r="U450" s="43" t="b">
        <f t="shared" si="58"/>
        <v>1</v>
      </c>
      <c r="V450" s="43">
        <f t="shared" si="59"/>
        <v>10</v>
      </c>
      <c r="W450" s="35" t="s">
        <v>2347</v>
      </c>
      <c r="X450" s="196" t="s">
        <v>2369</v>
      </c>
    </row>
    <row r="451" spans="1:24" x14ac:dyDescent="0.25">
      <c r="A451" s="30">
        <f t="shared" si="63"/>
        <v>449</v>
      </c>
      <c r="B451" s="31">
        <v>14</v>
      </c>
      <c r="C451" s="32">
        <f t="shared" ref="C451:C514" si="66">+IF(B451=B450,C450+1,1)</f>
        <v>5</v>
      </c>
      <c r="D451" s="30" t="s">
        <v>219</v>
      </c>
      <c r="E451" s="44" t="s">
        <v>999</v>
      </c>
      <c r="F451" s="34" t="s">
        <v>646</v>
      </c>
      <c r="G451" s="34"/>
      <c r="H451" s="35" t="s">
        <v>561</v>
      </c>
      <c r="I451" s="36">
        <v>41688</v>
      </c>
      <c r="J451" s="82">
        <v>55854</v>
      </c>
      <c r="K451" s="37">
        <v>5585</v>
      </c>
      <c r="L451" s="38">
        <f t="shared" si="65"/>
        <v>5585</v>
      </c>
      <c r="M451" s="36">
        <f t="shared" si="64"/>
        <v>41688</v>
      </c>
      <c r="N451" s="39">
        <f t="shared" si="60"/>
        <v>10</v>
      </c>
      <c r="O451" s="5"/>
      <c r="P451" s="5"/>
      <c r="Q451" s="42" t="s">
        <v>2345</v>
      </c>
      <c r="R451" s="43" t="str">
        <f t="shared" ref="R451:R514" si="67">LEFT(E451,4)</f>
        <v>AAIC</v>
      </c>
      <c r="S451" s="43" t="str">
        <f t="shared" si="61"/>
        <v>C</v>
      </c>
      <c r="T451" s="43" t="str">
        <f t="shared" si="62"/>
        <v>01</v>
      </c>
      <c r="U451" s="43" t="b">
        <f t="shared" ref="U451:U514" si="68">D451=T451</f>
        <v>1</v>
      </c>
      <c r="V451" s="43">
        <f t="shared" ref="V451:V514" si="69">LEN(E451)</f>
        <v>10</v>
      </c>
      <c r="W451" s="35" t="s">
        <v>2347</v>
      </c>
      <c r="X451" s="196" t="s">
        <v>2369</v>
      </c>
    </row>
    <row r="452" spans="1:24" x14ac:dyDescent="0.25">
      <c r="A452" s="30">
        <f t="shared" si="63"/>
        <v>450</v>
      </c>
      <c r="B452" s="31">
        <v>14</v>
      </c>
      <c r="C452" s="32">
        <f t="shared" si="66"/>
        <v>6</v>
      </c>
      <c r="D452" s="30" t="s">
        <v>219</v>
      </c>
      <c r="E452" s="44" t="s">
        <v>1129</v>
      </c>
      <c r="F452" s="81" t="s">
        <v>647</v>
      </c>
      <c r="G452" s="81"/>
      <c r="H452" s="35" t="s">
        <v>561</v>
      </c>
      <c r="I452" s="36">
        <v>41688</v>
      </c>
      <c r="J452" s="82">
        <v>619615</v>
      </c>
      <c r="K452" s="37">
        <v>61962</v>
      </c>
      <c r="L452" s="38">
        <f t="shared" si="65"/>
        <v>61962</v>
      </c>
      <c r="M452" s="36">
        <f t="shared" si="64"/>
        <v>41688</v>
      </c>
      <c r="N452" s="39">
        <f t="shared" ref="N452:N515" si="70">+ROUND(L452/J452*100,2)</f>
        <v>10</v>
      </c>
      <c r="O452" s="5"/>
      <c r="P452" s="5"/>
      <c r="Q452" s="42" t="s">
        <v>2345</v>
      </c>
      <c r="R452" s="43" t="str">
        <f t="shared" si="67"/>
        <v>AAAC</v>
      </c>
      <c r="S452" s="43" t="str">
        <f t="shared" ref="S452:S515" si="71">RIGHT(R452,1)</f>
        <v>C</v>
      </c>
      <c r="T452" s="43" t="str">
        <f t="shared" ref="T452:T515" si="72">IF(S452="C","01","02")</f>
        <v>01</v>
      </c>
      <c r="U452" s="43" t="b">
        <f t="shared" si="68"/>
        <v>1</v>
      </c>
      <c r="V452" s="43">
        <f t="shared" si="69"/>
        <v>10</v>
      </c>
      <c r="W452" s="35" t="s">
        <v>2347</v>
      </c>
      <c r="X452" s="196" t="s">
        <v>2369</v>
      </c>
    </row>
    <row r="453" spans="1:24" x14ac:dyDescent="0.25">
      <c r="A453" s="30">
        <f t="shared" ref="A453:A516" si="73">A452+1</f>
        <v>451</v>
      </c>
      <c r="B453" s="31">
        <v>14</v>
      </c>
      <c r="C453" s="32">
        <f t="shared" si="66"/>
        <v>7</v>
      </c>
      <c r="D453" s="30" t="s">
        <v>219</v>
      </c>
      <c r="E453" s="44" t="s">
        <v>1129</v>
      </c>
      <c r="F453" s="81" t="s">
        <v>647</v>
      </c>
      <c r="G453" s="81"/>
      <c r="H453" s="35" t="s">
        <v>561</v>
      </c>
      <c r="I453" s="36">
        <v>41688</v>
      </c>
      <c r="J453" s="82">
        <v>1085870</v>
      </c>
      <c r="K453" s="37">
        <v>108587</v>
      </c>
      <c r="L453" s="38">
        <f t="shared" si="65"/>
        <v>108587</v>
      </c>
      <c r="M453" s="36">
        <f t="shared" si="64"/>
        <v>41688</v>
      </c>
      <c r="N453" s="39">
        <f t="shared" si="70"/>
        <v>10</v>
      </c>
      <c r="O453" s="5"/>
      <c r="P453" s="5"/>
      <c r="Q453" s="42" t="s">
        <v>2345</v>
      </c>
      <c r="R453" s="43" t="str">
        <f t="shared" si="67"/>
        <v>AAAC</v>
      </c>
      <c r="S453" s="43" t="str">
        <f t="shared" si="71"/>
        <v>C</v>
      </c>
      <c r="T453" s="43" t="str">
        <f t="shared" si="72"/>
        <v>01</v>
      </c>
      <c r="U453" s="43" t="b">
        <f t="shared" si="68"/>
        <v>1</v>
      </c>
      <c r="V453" s="43">
        <f t="shared" si="69"/>
        <v>10</v>
      </c>
      <c r="W453" s="35" t="s">
        <v>2347</v>
      </c>
      <c r="X453" s="196" t="s">
        <v>2369</v>
      </c>
    </row>
    <row r="454" spans="1:24" x14ac:dyDescent="0.25">
      <c r="A454" s="30">
        <f t="shared" si="73"/>
        <v>452</v>
      </c>
      <c r="B454" s="31">
        <v>14</v>
      </c>
      <c r="C454" s="32">
        <f t="shared" si="66"/>
        <v>8</v>
      </c>
      <c r="D454" s="30" t="s">
        <v>219</v>
      </c>
      <c r="E454" s="44" t="s">
        <v>1001</v>
      </c>
      <c r="F454" s="34" t="s">
        <v>573</v>
      </c>
      <c r="G454" s="34"/>
      <c r="H454" s="35" t="s">
        <v>561</v>
      </c>
      <c r="I454" s="36">
        <v>41688</v>
      </c>
      <c r="J454" s="82">
        <v>364945</v>
      </c>
      <c r="K454" s="37">
        <v>36495</v>
      </c>
      <c r="L454" s="38">
        <f t="shared" si="65"/>
        <v>36495</v>
      </c>
      <c r="M454" s="36">
        <f t="shared" si="64"/>
        <v>41688</v>
      </c>
      <c r="N454" s="39">
        <f t="shared" si="70"/>
        <v>10</v>
      </c>
      <c r="O454" s="5"/>
      <c r="P454" s="5"/>
      <c r="Q454" s="42" t="s">
        <v>2345</v>
      </c>
      <c r="R454" s="43" t="str">
        <f t="shared" si="67"/>
        <v>AAHC</v>
      </c>
      <c r="S454" s="43" t="str">
        <f t="shared" si="71"/>
        <v>C</v>
      </c>
      <c r="T454" s="43" t="str">
        <f t="shared" si="72"/>
        <v>01</v>
      </c>
      <c r="U454" s="43" t="b">
        <f t="shared" si="68"/>
        <v>1</v>
      </c>
      <c r="V454" s="43">
        <f t="shared" si="69"/>
        <v>10</v>
      </c>
      <c r="W454" s="35" t="s">
        <v>2347</v>
      </c>
      <c r="X454" s="196" t="s">
        <v>2369</v>
      </c>
    </row>
    <row r="455" spans="1:24" x14ac:dyDescent="0.25">
      <c r="A455" s="30">
        <f t="shared" si="73"/>
        <v>453</v>
      </c>
      <c r="B455" s="31">
        <v>14</v>
      </c>
      <c r="C455" s="32">
        <f t="shared" si="66"/>
        <v>9</v>
      </c>
      <c r="D455" s="30" t="s">
        <v>219</v>
      </c>
      <c r="E455" s="33" t="s">
        <v>891</v>
      </c>
      <c r="F455" s="34" t="s">
        <v>567</v>
      </c>
      <c r="G455" s="34"/>
      <c r="H455" s="35" t="s">
        <v>561</v>
      </c>
      <c r="I455" s="36">
        <v>41688</v>
      </c>
      <c r="J455" s="82">
        <v>91652</v>
      </c>
      <c r="K455" s="37">
        <v>9165</v>
      </c>
      <c r="L455" s="38">
        <f t="shared" si="65"/>
        <v>9165</v>
      </c>
      <c r="M455" s="36">
        <f t="shared" si="64"/>
        <v>41688</v>
      </c>
      <c r="N455" s="39">
        <f t="shared" si="70"/>
        <v>10</v>
      </c>
      <c r="O455" s="5"/>
      <c r="P455" s="5"/>
      <c r="Q455" s="42" t="s">
        <v>2345</v>
      </c>
      <c r="R455" s="43" t="str">
        <f t="shared" si="67"/>
        <v>AALC</v>
      </c>
      <c r="S455" s="43" t="str">
        <f t="shared" si="71"/>
        <v>C</v>
      </c>
      <c r="T455" s="43" t="str">
        <f t="shared" si="72"/>
        <v>01</v>
      </c>
      <c r="U455" s="43" t="b">
        <f t="shared" si="68"/>
        <v>1</v>
      </c>
      <c r="V455" s="43">
        <f t="shared" si="69"/>
        <v>10</v>
      </c>
      <c r="W455" s="35" t="s">
        <v>2347</v>
      </c>
      <c r="X455" s="196" t="s">
        <v>2369</v>
      </c>
    </row>
    <row r="456" spans="1:24" x14ac:dyDescent="0.25">
      <c r="A456" s="30">
        <f t="shared" si="73"/>
        <v>454</v>
      </c>
      <c r="B456" s="31">
        <v>14</v>
      </c>
      <c r="C456" s="32">
        <f t="shared" si="66"/>
        <v>10</v>
      </c>
      <c r="D456" s="30" t="s">
        <v>219</v>
      </c>
      <c r="E456" s="33" t="s">
        <v>1129</v>
      </c>
      <c r="F456" s="81" t="s">
        <v>647</v>
      </c>
      <c r="G456" s="81"/>
      <c r="H456" s="35" t="s">
        <v>561</v>
      </c>
      <c r="I456" s="36">
        <v>41688</v>
      </c>
      <c r="J456" s="82">
        <v>76309</v>
      </c>
      <c r="K456" s="37">
        <v>7631</v>
      </c>
      <c r="L456" s="38">
        <f t="shared" si="65"/>
        <v>7631</v>
      </c>
      <c r="M456" s="36">
        <f t="shared" si="64"/>
        <v>41688</v>
      </c>
      <c r="N456" s="39">
        <f t="shared" si="70"/>
        <v>10</v>
      </c>
      <c r="O456" s="5"/>
      <c r="P456" s="5"/>
      <c r="Q456" s="42" t="s">
        <v>2345</v>
      </c>
      <c r="R456" s="43" t="str">
        <f t="shared" si="67"/>
        <v>AAAC</v>
      </c>
      <c r="S456" s="43" t="str">
        <f t="shared" si="71"/>
        <v>C</v>
      </c>
      <c r="T456" s="43" t="str">
        <f t="shared" si="72"/>
        <v>01</v>
      </c>
      <c r="U456" s="43" t="b">
        <f t="shared" si="68"/>
        <v>1</v>
      </c>
      <c r="V456" s="43">
        <f t="shared" si="69"/>
        <v>10</v>
      </c>
      <c r="W456" s="35" t="s">
        <v>2347</v>
      </c>
      <c r="X456" s="196" t="s">
        <v>2369</v>
      </c>
    </row>
    <row r="457" spans="1:24" x14ac:dyDescent="0.25">
      <c r="A457" s="30">
        <f t="shared" si="73"/>
        <v>455</v>
      </c>
      <c r="B457" s="31">
        <v>14</v>
      </c>
      <c r="C457" s="32">
        <f t="shared" si="66"/>
        <v>11</v>
      </c>
      <c r="D457" s="30" t="s">
        <v>219</v>
      </c>
      <c r="E457" s="33" t="s">
        <v>1117</v>
      </c>
      <c r="F457" s="34" t="s">
        <v>565</v>
      </c>
      <c r="G457" s="34"/>
      <c r="H457" s="35" t="s">
        <v>561</v>
      </c>
      <c r="I457" s="36">
        <v>41688</v>
      </c>
      <c r="J457" s="82">
        <v>6862577</v>
      </c>
      <c r="K457" s="37">
        <v>686258</v>
      </c>
      <c r="L457" s="38">
        <f t="shared" si="65"/>
        <v>686258</v>
      </c>
      <c r="M457" s="36">
        <f t="shared" si="64"/>
        <v>41688</v>
      </c>
      <c r="N457" s="39">
        <f t="shared" si="70"/>
        <v>10</v>
      </c>
      <c r="O457" s="5"/>
      <c r="P457" s="5"/>
      <c r="Q457" s="42" t="s">
        <v>2345</v>
      </c>
      <c r="R457" s="43" t="str">
        <f t="shared" si="67"/>
        <v>AABC</v>
      </c>
      <c r="S457" s="43" t="str">
        <f t="shared" si="71"/>
        <v>C</v>
      </c>
      <c r="T457" s="43" t="str">
        <f t="shared" si="72"/>
        <v>01</v>
      </c>
      <c r="U457" s="43" t="b">
        <f t="shared" si="68"/>
        <v>1</v>
      </c>
      <c r="V457" s="43">
        <f t="shared" si="69"/>
        <v>10</v>
      </c>
      <c r="W457" s="35" t="s">
        <v>2347</v>
      </c>
      <c r="X457" s="196" t="s">
        <v>2369</v>
      </c>
    </row>
    <row r="458" spans="1:24" x14ac:dyDescent="0.25">
      <c r="A458" s="30">
        <f t="shared" si="73"/>
        <v>456</v>
      </c>
      <c r="B458" s="31">
        <v>14</v>
      </c>
      <c r="C458" s="32">
        <f t="shared" si="66"/>
        <v>12</v>
      </c>
      <c r="D458" s="30" t="s">
        <v>219</v>
      </c>
      <c r="E458" s="33" t="s">
        <v>1000</v>
      </c>
      <c r="F458" s="34" t="s">
        <v>572</v>
      </c>
      <c r="G458" s="34"/>
      <c r="H458" s="35" t="s">
        <v>561</v>
      </c>
      <c r="I458" s="36">
        <v>41688</v>
      </c>
      <c r="J458" s="82">
        <v>445571</v>
      </c>
      <c r="K458" s="37">
        <v>44557</v>
      </c>
      <c r="L458" s="38">
        <f t="shared" si="65"/>
        <v>44557</v>
      </c>
      <c r="M458" s="36">
        <f t="shared" si="64"/>
        <v>41688</v>
      </c>
      <c r="N458" s="39">
        <f t="shared" si="70"/>
        <v>10</v>
      </c>
      <c r="O458" s="5"/>
      <c r="P458" s="5"/>
      <c r="Q458" s="42" t="s">
        <v>2345</v>
      </c>
      <c r="R458" s="43" t="str">
        <f t="shared" si="67"/>
        <v>AABC</v>
      </c>
      <c r="S458" s="43" t="str">
        <f t="shared" si="71"/>
        <v>C</v>
      </c>
      <c r="T458" s="43" t="str">
        <f t="shared" si="72"/>
        <v>01</v>
      </c>
      <c r="U458" s="43" t="b">
        <f t="shared" si="68"/>
        <v>1</v>
      </c>
      <c r="V458" s="43">
        <f t="shared" si="69"/>
        <v>10</v>
      </c>
      <c r="W458" s="35" t="s">
        <v>2347</v>
      </c>
      <c r="X458" s="196" t="s">
        <v>2369</v>
      </c>
    </row>
    <row r="459" spans="1:24" x14ac:dyDescent="0.25">
      <c r="A459" s="30">
        <f t="shared" si="73"/>
        <v>457</v>
      </c>
      <c r="B459" s="31">
        <v>14</v>
      </c>
      <c r="C459" s="32">
        <f t="shared" si="66"/>
        <v>13</v>
      </c>
      <c r="D459" s="30" t="s">
        <v>219</v>
      </c>
      <c r="E459" s="33" t="s">
        <v>1116</v>
      </c>
      <c r="F459" s="34" t="s">
        <v>564</v>
      </c>
      <c r="G459" s="34"/>
      <c r="H459" s="35" t="s">
        <v>561</v>
      </c>
      <c r="I459" s="36">
        <v>41690</v>
      </c>
      <c r="J459" s="82">
        <v>203780</v>
      </c>
      <c r="K459" s="37">
        <v>20378</v>
      </c>
      <c r="L459" s="38">
        <f t="shared" si="65"/>
        <v>20378</v>
      </c>
      <c r="M459" s="36">
        <f t="shared" si="64"/>
        <v>41690</v>
      </c>
      <c r="N459" s="39">
        <f t="shared" si="70"/>
        <v>10</v>
      </c>
      <c r="O459" s="5"/>
      <c r="P459" s="5"/>
      <c r="Q459" s="42" t="s">
        <v>2345</v>
      </c>
      <c r="R459" s="43" t="str">
        <f t="shared" si="67"/>
        <v>AAAC</v>
      </c>
      <c r="S459" s="43" t="str">
        <f t="shared" si="71"/>
        <v>C</v>
      </c>
      <c r="T459" s="43" t="str">
        <f t="shared" si="72"/>
        <v>01</v>
      </c>
      <c r="U459" s="43" t="b">
        <f t="shared" si="68"/>
        <v>1</v>
      </c>
      <c r="V459" s="43">
        <f t="shared" si="69"/>
        <v>10</v>
      </c>
      <c r="W459" s="35" t="s">
        <v>2347</v>
      </c>
      <c r="X459" s="196" t="s">
        <v>2370</v>
      </c>
    </row>
    <row r="460" spans="1:24" x14ac:dyDescent="0.25">
      <c r="A460" s="30">
        <f t="shared" si="73"/>
        <v>458</v>
      </c>
      <c r="B460" s="90">
        <v>14</v>
      </c>
      <c r="C460" s="91">
        <f t="shared" si="66"/>
        <v>14</v>
      </c>
      <c r="D460" s="92" t="s">
        <v>219</v>
      </c>
      <c r="E460" s="93" t="s">
        <v>1002</v>
      </c>
      <c r="F460" s="90" t="s">
        <v>648</v>
      </c>
      <c r="G460" s="90"/>
      <c r="H460" s="35" t="s">
        <v>561</v>
      </c>
      <c r="I460" s="94">
        <v>41670</v>
      </c>
      <c r="J460" s="95">
        <v>22965</v>
      </c>
      <c r="K460" s="37">
        <v>2297</v>
      </c>
      <c r="L460" s="38">
        <f>+K460</f>
        <v>2297</v>
      </c>
      <c r="M460" s="36">
        <v>41690</v>
      </c>
      <c r="N460" s="39">
        <f t="shared" si="70"/>
        <v>10</v>
      </c>
      <c r="O460" s="96"/>
      <c r="P460" s="96"/>
      <c r="Q460" s="42" t="s">
        <v>2345</v>
      </c>
      <c r="R460" s="43" t="str">
        <f t="shared" si="67"/>
        <v>AAAC</v>
      </c>
      <c r="S460" s="43" t="str">
        <f t="shared" si="71"/>
        <v>C</v>
      </c>
      <c r="T460" s="43" t="str">
        <f t="shared" si="72"/>
        <v>01</v>
      </c>
      <c r="U460" s="43" t="b">
        <f t="shared" si="68"/>
        <v>1</v>
      </c>
      <c r="V460" s="43">
        <f t="shared" si="69"/>
        <v>10</v>
      </c>
      <c r="W460" s="35" t="s">
        <v>2347</v>
      </c>
      <c r="X460" s="199" t="s">
        <v>2353</v>
      </c>
    </row>
    <row r="461" spans="1:24" x14ac:dyDescent="0.25">
      <c r="A461" s="30">
        <f t="shared" si="73"/>
        <v>459</v>
      </c>
      <c r="B461" s="31">
        <v>14</v>
      </c>
      <c r="C461" s="32">
        <f t="shared" si="66"/>
        <v>15</v>
      </c>
      <c r="D461" s="30" t="s">
        <v>219</v>
      </c>
      <c r="E461" s="44" t="s">
        <v>890</v>
      </c>
      <c r="F461" s="34" t="s">
        <v>566</v>
      </c>
      <c r="G461" s="34"/>
      <c r="H461" s="35" t="s">
        <v>561</v>
      </c>
      <c r="I461" s="36">
        <v>41698</v>
      </c>
      <c r="J461" s="82">
        <v>1577789</v>
      </c>
      <c r="K461" s="37">
        <v>157779</v>
      </c>
      <c r="L461" s="38">
        <f t="shared" si="65"/>
        <v>157779</v>
      </c>
      <c r="M461" s="36">
        <f t="shared" si="64"/>
        <v>41698</v>
      </c>
      <c r="N461" s="39">
        <f t="shared" si="70"/>
        <v>10</v>
      </c>
      <c r="O461" s="5"/>
      <c r="P461" s="5"/>
      <c r="Q461" s="42" t="s">
        <v>2345</v>
      </c>
      <c r="R461" s="43" t="str">
        <f t="shared" si="67"/>
        <v>AADC</v>
      </c>
      <c r="S461" s="43" t="str">
        <f t="shared" si="71"/>
        <v>C</v>
      </c>
      <c r="T461" s="43" t="str">
        <f t="shared" si="72"/>
        <v>01</v>
      </c>
      <c r="U461" s="43" t="b">
        <f t="shared" si="68"/>
        <v>1</v>
      </c>
      <c r="V461" s="43">
        <f t="shared" si="69"/>
        <v>10</v>
      </c>
      <c r="W461" s="35" t="s">
        <v>2347</v>
      </c>
      <c r="X461" s="196" t="s">
        <v>2365</v>
      </c>
    </row>
    <row r="462" spans="1:24" x14ac:dyDescent="0.25">
      <c r="A462" s="30">
        <f t="shared" si="73"/>
        <v>460</v>
      </c>
      <c r="B462" s="31">
        <v>15</v>
      </c>
      <c r="C462" s="32">
        <f t="shared" si="66"/>
        <v>1</v>
      </c>
      <c r="D462" s="30" t="s">
        <v>229</v>
      </c>
      <c r="E462" s="33" t="s">
        <v>903</v>
      </c>
      <c r="F462" s="81" t="s">
        <v>649</v>
      </c>
      <c r="G462" s="81"/>
      <c r="H462" s="35" t="s">
        <v>561</v>
      </c>
      <c r="I462" s="36">
        <v>41673</v>
      </c>
      <c r="J462" s="82">
        <v>12026</v>
      </c>
      <c r="K462" s="37">
        <v>1203</v>
      </c>
      <c r="L462" s="38">
        <f t="shared" si="65"/>
        <v>1203</v>
      </c>
      <c r="M462" s="36">
        <f t="shared" si="64"/>
        <v>41673</v>
      </c>
      <c r="N462" s="39">
        <f t="shared" si="70"/>
        <v>10</v>
      </c>
      <c r="O462" s="5"/>
      <c r="P462" s="5"/>
      <c r="Q462" s="42" t="s">
        <v>2345</v>
      </c>
      <c r="R462" s="43" t="str">
        <f t="shared" si="67"/>
        <v>AAHF</v>
      </c>
      <c r="S462" s="43" t="str">
        <f t="shared" si="71"/>
        <v>F</v>
      </c>
      <c r="T462" s="43" t="str">
        <f t="shared" si="72"/>
        <v>02</v>
      </c>
      <c r="U462" s="43" t="b">
        <f t="shared" si="68"/>
        <v>1</v>
      </c>
      <c r="V462" s="43">
        <f t="shared" si="69"/>
        <v>10</v>
      </c>
      <c r="W462" s="35" t="s">
        <v>2347</v>
      </c>
      <c r="X462" s="196" t="s">
        <v>2366</v>
      </c>
    </row>
    <row r="463" spans="1:24" x14ac:dyDescent="0.25">
      <c r="A463" s="30">
        <f t="shared" si="73"/>
        <v>461</v>
      </c>
      <c r="B463" s="31">
        <v>15</v>
      </c>
      <c r="C463" s="32">
        <f t="shared" si="66"/>
        <v>2</v>
      </c>
      <c r="D463" s="30" t="s">
        <v>229</v>
      </c>
      <c r="E463" s="44" t="s">
        <v>1003</v>
      </c>
      <c r="F463" s="34" t="s">
        <v>581</v>
      </c>
      <c r="G463" s="34"/>
      <c r="H463" s="35" t="s">
        <v>561</v>
      </c>
      <c r="I463" s="36">
        <v>41684</v>
      </c>
      <c r="J463" s="89">
        <v>453213</v>
      </c>
      <c r="K463" s="37">
        <v>45321</v>
      </c>
      <c r="L463" s="38">
        <f t="shared" si="65"/>
        <v>45321</v>
      </c>
      <c r="M463" s="36">
        <f t="shared" si="64"/>
        <v>41684</v>
      </c>
      <c r="N463" s="39">
        <f t="shared" si="70"/>
        <v>10</v>
      </c>
      <c r="O463" s="5"/>
      <c r="P463" s="5"/>
      <c r="Q463" s="42" t="s">
        <v>2345</v>
      </c>
      <c r="R463" s="43" t="str">
        <f t="shared" si="67"/>
        <v>AAAP</v>
      </c>
      <c r="S463" s="43" t="str">
        <f t="shared" si="71"/>
        <v>P</v>
      </c>
      <c r="T463" s="43" t="str">
        <f t="shared" si="72"/>
        <v>02</v>
      </c>
      <c r="U463" s="43" t="b">
        <f t="shared" si="68"/>
        <v>1</v>
      </c>
      <c r="V463" s="43">
        <f t="shared" si="69"/>
        <v>10</v>
      </c>
      <c r="W463" s="35" t="s">
        <v>2347</v>
      </c>
      <c r="X463" s="196" t="s">
        <v>2368</v>
      </c>
    </row>
    <row r="464" spans="1:24" x14ac:dyDescent="0.25">
      <c r="A464" s="30">
        <f t="shared" si="73"/>
        <v>462</v>
      </c>
      <c r="B464" s="31">
        <v>15</v>
      </c>
      <c r="C464" s="32">
        <f t="shared" si="66"/>
        <v>3</v>
      </c>
      <c r="D464" s="30" t="s">
        <v>229</v>
      </c>
      <c r="E464" s="44" t="s">
        <v>1007</v>
      </c>
      <c r="F464" s="81" t="s">
        <v>650</v>
      </c>
      <c r="G464" s="81"/>
      <c r="H464" s="35" t="s">
        <v>561</v>
      </c>
      <c r="I464" s="36">
        <v>41684</v>
      </c>
      <c r="J464" s="82">
        <v>148315</v>
      </c>
      <c r="K464" s="37">
        <v>14832</v>
      </c>
      <c r="L464" s="38">
        <f t="shared" si="65"/>
        <v>14832</v>
      </c>
      <c r="M464" s="36">
        <f t="shared" si="64"/>
        <v>41684</v>
      </c>
      <c r="N464" s="39">
        <f t="shared" si="70"/>
        <v>10</v>
      </c>
      <c r="O464" s="5"/>
      <c r="P464" s="5"/>
      <c r="Q464" s="42" t="s">
        <v>2345</v>
      </c>
      <c r="R464" s="43" t="str">
        <f t="shared" si="67"/>
        <v>AANP</v>
      </c>
      <c r="S464" s="43" t="str">
        <f t="shared" si="71"/>
        <v>P</v>
      </c>
      <c r="T464" s="43" t="str">
        <f t="shared" si="72"/>
        <v>02</v>
      </c>
      <c r="U464" s="43" t="b">
        <f t="shared" si="68"/>
        <v>1</v>
      </c>
      <c r="V464" s="43">
        <f t="shared" si="69"/>
        <v>10</v>
      </c>
      <c r="W464" s="35" t="s">
        <v>2347</v>
      </c>
      <c r="X464" s="196" t="s">
        <v>2368</v>
      </c>
    </row>
    <row r="465" spans="1:24" x14ac:dyDescent="0.25">
      <c r="A465" s="30">
        <f t="shared" si="73"/>
        <v>463</v>
      </c>
      <c r="B465" s="31">
        <v>15</v>
      </c>
      <c r="C465" s="32">
        <f t="shared" si="66"/>
        <v>4</v>
      </c>
      <c r="D465" s="30" t="s">
        <v>229</v>
      </c>
      <c r="E465" s="44" t="s">
        <v>1123</v>
      </c>
      <c r="F465" s="34" t="s">
        <v>583</v>
      </c>
      <c r="G465" s="34"/>
      <c r="H465" s="35" t="s">
        <v>561</v>
      </c>
      <c r="I465" s="36">
        <v>41688</v>
      </c>
      <c r="J465" s="82">
        <v>147326</v>
      </c>
      <c r="K465" s="37">
        <v>14733</v>
      </c>
      <c r="L465" s="38">
        <f t="shared" si="65"/>
        <v>14733</v>
      </c>
      <c r="M465" s="36">
        <f t="shared" si="64"/>
        <v>41688</v>
      </c>
      <c r="N465" s="39">
        <f t="shared" si="70"/>
        <v>10</v>
      </c>
      <c r="O465" s="5"/>
      <c r="P465" s="5"/>
      <c r="Q465" s="42" t="s">
        <v>2345</v>
      </c>
      <c r="R465" s="43" t="str">
        <f t="shared" si="67"/>
        <v>ACEF</v>
      </c>
      <c r="S465" s="43" t="str">
        <f t="shared" si="71"/>
        <v>F</v>
      </c>
      <c r="T465" s="43" t="str">
        <f t="shared" si="72"/>
        <v>02</v>
      </c>
      <c r="U465" s="43" t="b">
        <f t="shared" si="68"/>
        <v>1</v>
      </c>
      <c r="V465" s="43">
        <f t="shared" si="69"/>
        <v>10</v>
      </c>
      <c r="W465" s="35" t="s">
        <v>2347</v>
      </c>
      <c r="X465" s="196" t="s">
        <v>2369</v>
      </c>
    </row>
    <row r="466" spans="1:24" x14ac:dyDescent="0.25">
      <c r="A466" s="30">
        <f t="shared" si="73"/>
        <v>464</v>
      </c>
      <c r="B466" s="31">
        <v>15</v>
      </c>
      <c r="C466" s="32">
        <f t="shared" si="66"/>
        <v>5</v>
      </c>
      <c r="D466" s="30" t="s">
        <v>229</v>
      </c>
      <c r="E466" s="33" t="s">
        <v>1122</v>
      </c>
      <c r="F466" s="34" t="s">
        <v>582</v>
      </c>
      <c r="G466" s="34"/>
      <c r="H466" s="35" t="s">
        <v>561</v>
      </c>
      <c r="I466" s="36">
        <v>41688</v>
      </c>
      <c r="J466" s="82">
        <v>26068</v>
      </c>
      <c r="K466" s="37">
        <v>2607</v>
      </c>
      <c r="L466" s="38">
        <f t="shared" si="65"/>
        <v>2607</v>
      </c>
      <c r="M466" s="36">
        <f t="shared" si="64"/>
        <v>41688</v>
      </c>
      <c r="N466" s="39">
        <f t="shared" si="70"/>
        <v>10</v>
      </c>
      <c r="O466" s="5"/>
      <c r="P466" s="5"/>
      <c r="Q466" s="42" t="s">
        <v>2345</v>
      </c>
      <c r="R466" s="43" t="str">
        <f t="shared" si="67"/>
        <v>AEHP</v>
      </c>
      <c r="S466" s="43" t="str">
        <f t="shared" si="71"/>
        <v>P</v>
      </c>
      <c r="T466" s="43" t="str">
        <f t="shared" si="72"/>
        <v>02</v>
      </c>
      <c r="U466" s="43" t="b">
        <f t="shared" si="68"/>
        <v>1</v>
      </c>
      <c r="V466" s="43">
        <f t="shared" si="69"/>
        <v>10</v>
      </c>
      <c r="W466" s="35" t="s">
        <v>2347</v>
      </c>
      <c r="X466" s="196" t="s">
        <v>2369</v>
      </c>
    </row>
    <row r="467" spans="1:24" x14ac:dyDescent="0.25">
      <c r="A467" s="30">
        <f t="shared" si="73"/>
        <v>465</v>
      </c>
      <c r="B467" s="31">
        <v>15</v>
      </c>
      <c r="C467" s="32">
        <f t="shared" si="66"/>
        <v>6</v>
      </c>
      <c r="D467" s="30" t="s">
        <v>229</v>
      </c>
      <c r="E467" s="44" t="s">
        <v>1122</v>
      </c>
      <c r="F467" s="34" t="s">
        <v>582</v>
      </c>
      <c r="G467" s="34"/>
      <c r="H467" s="35" t="s">
        <v>561</v>
      </c>
      <c r="I467" s="36">
        <v>41688</v>
      </c>
      <c r="J467" s="82">
        <v>809</v>
      </c>
      <c r="K467" s="37">
        <v>81</v>
      </c>
      <c r="L467" s="38">
        <f t="shared" si="65"/>
        <v>81</v>
      </c>
      <c r="M467" s="36">
        <f t="shared" si="64"/>
        <v>41688</v>
      </c>
      <c r="N467" s="39">
        <f t="shared" si="70"/>
        <v>10.01</v>
      </c>
      <c r="O467" s="5"/>
      <c r="P467" s="5"/>
      <c r="Q467" s="42" t="s">
        <v>2345</v>
      </c>
      <c r="R467" s="43" t="str">
        <f t="shared" si="67"/>
        <v>AEHP</v>
      </c>
      <c r="S467" s="43" t="str">
        <f t="shared" si="71"/>
        <v>P</v>
      </c>
      <c r="T467" s="43" t="str">
        <f t="shared" si="72"/>
        <v>02</v>
      </c>
      <c r="U467" s="43" t="b">
        <f t="shared" si="68"/>
        <v>1</v>
      </c>
      <c r="V467" s="43">
        <f t="shared" si="69"/>
        <v>10</v>
      </c>
      <c r="W467" s="35" t="s">
        <v>2347</v>
      </c>
      <c r="X467" s="196" t="s">
        <v>2369</v>
      </c>
    </row>
    <row r="468" spans="1:24" x14ac:dyDescent="0.25">
      <c r="A468" s="30">
        <f t="shared" si="73"/>
        <v>466</v>
      </c>
      <c r="B468" s="31">
        <v>15</v>
      </c>
      <c r="C468" s="32">
        <f t="shared" si="66"/>
        <v>7</v>
      </c>
      <c r="D468" s="30" t="s">
        <v>229</v>
      </c>
      <c r="E468" s="44" t="s">
        <v>1122</v>
      </c>
      <c r="F468" s="34" t="s">
        <v>582</v>
      </c>
      <c r="G468" s="34"/>
      <c r="H468" s="35" t="s">
        <v>561</v>
      </c>
      <c r="I468" s="36">
        <v>41688</v>
      </c>
      <c r="J468" s="82">
        <v>656</v>
      </c>
      <c r="K468" s="37">
        <v>66</v>
      </c>
      <c r="L468" s="38">
        <f t="shared" si="65"/>
        <v>66</v>
      </c>
      <c r="M468" s="36">
        <f t="shared" si="64"/>
        <v>41688</v>
      </c>
      <c r="N468" s="39">
        <f t="shared" si="70"/>
        <v>10.06</v>
      </c>
      <c r="O468" s="5"/>
      <c r="P468" s="5"/>
      <c r="Q468" s="42" t="s">
        <v>2345</v>
      </c>
      <c r="R468" s="43" t="str">
        <f t="shared" si="67"/>
        <v>AEHP</v>
      </c>
      <c r="S468" s="43" t="str">
        <f t="shared" si="71"/>
        <v>P</v>
      </c>
      <c r="T468" s="43" t="str">
        <f t="shared" si="72"/>
        <v>02</v>
      </c>
      <c r="U468" s="43" t="b">
        <f t="shared" si="68"/>
        <v>1</v>
      </c>
      <c r="V468" s="43">
        <f t="shared" si="69"/>
        <v>10</v>
      </c>
      <c r="W468" s="35" t="s">
        <v>2347</v>
      </c>
      <c r="X468" s="196" t="s">
        <v>2369</v>
      </c>
    </row>
    <row r="469" spans="1:24" x14ac:dyDescent="0.25">
      <c r="A469" s="30">
        <f t="shared" si="73"/>
        <v>467</v>
      </c>
      <c r="B469" s="31">
        <v>15</v>
      </c>
      <c r="C469" s="32">
        <f t="shared" si="66"/>
        <v>8</v>
      </c>
      <c r="D469" s="30" t="s">
        <v>229</v>
      </c>
      <c r="E469" s="33" t="s">
        <v>903</v>
      </c>
      <c r="F469" s="34" t="s">
        <v>649</v>
      </c>
      <c r="G469" s="34"/>
      <c r="H469" s="35" t="s">
        <v>561</v>
      </c>
      <c r="I469" s="36">
        <v>41688</v>
      </c>
      <c r="J469" s="82">
        <v>15115</v>
      </c>
      <c r="K469" s="37">
        <v>1511</v>
      </c>
      <c r="L469" s="38">
        <f t="shared" si="65"/>
        <v>1511</v>
      </c>
      <c r="M469" s="36">
        <f t="shared" si="64"/>
        <v>41688</v>
      </c>
      <c r="N469" s="39">
        <f t="shared" si="70"/>
        <v>10</v>
      </c>
      <c r="O469" s="5"/>
      <c r="P469" s="5"/>
      <c r="Q469" s="42" t="s">
        <v>2345</v>
      </c>
      <c r="R469" s="43" t="str">
        <f t="shared" si="67"/>
        <v>AAHF</v>
      </c>
      <c r="S469" s="43" t="str">
        <f t="shared" si="71"/>
        <v>F</v>
      </c>
      <c r="T469" s="43" t="str">
        <f t="shared" si="72"/>
        <v>02</v>
      </c>
      <c r="U469" s="43" t="b">
        <f t="shared" si="68"/>
        <v>1</v>
      </c>
      <c r="V469" s="43">
        <f t="shared" si="69"/>
        <v>10</v>
      </c>
      <c r="W469" s="35" t="s">
        <v>2347</v>
      </c>
      <c r="X469" s="196" t="s">
        <v>2369</v>
      </c>
    </row>
    <row r="470" spans="1:24" x14ac:dyDescent="0.25">
      <c r="A470" s="30">
        <f t="shared" si="73"/>
        <v>468</v>
      </c>
      <c r="B470" s="31">
        <v>15</v>
      </c>
      <c r="C470" s="32">
        <f t="shared" si="66"/>
        <v>9</v>
      </c>
      <c r="D470" s="30" t="s">
        <v>229</v>
      </c>
      <c r="E470" s="33" t="s">
        <v>895</v>
      </c>
      <c r="F470" s="34" t="s">
        <v>580</v>
      </c>
      <c r="G470" s="34"/>
      <c r="H470" s="35" t="s">
        <v>561</v>
      </c>
      <c r="I470" s="36">
        <v>41688</v>
      </c>
      <c r="J470" s="82">
        <v>20000</v>
      </c>
      <c r="K470" s="37">
        <v>2000</v>
      </c>
      <c r="L470" s="38">
        <f t="shared" si="65"/>
        <v>2000</v>
      </c>
      <c r="M470" s="36">
        <f t="shared" si="64"/>
        <v>41688</v>
      </c>
      <c r="N470" s="39">
        <f t="shared" si="70"/>
        <v>10</v>
      </c>
      <c r="O470" s="5"/>
      <c r="P470" s="5"/>
      <c r="Q470" s="42" t="s">
        <v>2345</v>
      </c>
      <c r="R470" s="43" t="str">
        <f t="shared" si="67"/>
        <v>ADXP</v>
      </c>
      <c r="S470" s="43" t="str">
        <f t="shared" si="71"/>
        <v>P</v>
      </c>
      <c r="T470" s="43" t="str">
        <f t="shared" si="72"/>
        <v>02</v>
      </c>
      <c r="U470" s="43" t="b">
        <f t="shared" si="68"/>
        <v>1</v>
      </c>
      <c r="V470" s="43">
        <f t="shared" si="69"/>
        <v>10</v>
      </c>
      <c r="W470" s="35" t="s">
        <v>2347</v>
      </c>
      <c r="X470" s="196" t="s">
        <v>2369</v>
      </c>
    </row>
    <row r="471" spans="1:24" x14ac:dyDescent="0.25">
      <c r="A471" s="30">
        <f t="shared" si="73"/>
        <v>469</v>
      </c>
      <c r="B471" s="31">
        <v>15</v>
      </c>
      <c r="C471" s="32">
        <f t="shared" si="66"/>
        <v>10</v>
      </c>
      <c r="D471" s="30" t="s">
        <v>229</v>
      </c>
      <c r="E471" s="44" t="s">
        <v>904</v>
      </c>
      <c r="F471" s="34" t="s">
        <v>651</v>
      </c>
      <c r="G471" s="34"/>
      <c r="H471" s="35" t="s">
        <v>561</v>
      </c>
      <c r="I471" s="36">
        <v>41698</v>
      </c>
      <c r="J471" s="82">
        <v>112360</v>
      </c>
      <c r="K471" s="37">
        <v>11236</v>
      </c>
      <c r="L471" s="38">
        <f t="shared" si="65"/>
        <v>11236</v>
      </c>
      <c r="M471" s="36">
        <f t="shared" si="64"/>
        <v>41698</v>
      </c>
      <c r="N471" s="39">
        <f t="shared" si="70"/>
        <v>10</v>
      </c>
      <c r="O471" s="5"/>
      <c r="P471" s="5"/>
      <c r="Q471" s="42" t="s">
        <v>2345</v>
      </c>
      <c r="R471" s="43" t="str">
        <f t="shared" si="67"/>
        <v>AAAF</v>
      </c>
      <c r="S471" s="43" t="str">
        <f t="shared" si="71"/>
        <v>F</v>
      </c>
      <c r="T471" s="43" t="str">
        <f t="shared" si="72"/>
        <v>02</v>
      </c>
      <c r="U471" s="43" t="b">
        <f t="shared" si="68"/>
        <v>1</v>
      </c>
      <c r="V471" s="43">
        <f t="shared" si="69"/>
        <v>10</v>
      </c>
      <c r="W471" s="35" t="s">
        <v>2347</v>
      </c>
      <c r="X471" s="196" t="s">
        <v>2365</v>
      </c>
    </row>
    <row r="472" spans="1:24" x14ac:dyDescent="0.25">
      <c r="A472" s="30">
        <f t="shared" si="73"/>
        <v>470</v>
      </c>
      <c r="B472" s="31">
        <v>15</v>
      </c>
      <c r="C472" s="32">
        <f t="shared" si="66"/>
        <v>11</v>
      </c>
      <c r="D472" s="30" t="s">
        <v>229</v>
      </c>
      <c r="E472" s="44" t="s">
        <v>904</v>
      </c>
      <c r="F472" s="34" t="s">
        <v>651</v>
      </c>
      <c r="G472" s="34"/>
      <c r="H472" s="35" t="s">
        <v>561</v>
      </c>
      <c r="I472" s="36">
        <v>41698</v>
      </c>
      <c r="J472" s="82">
        <v>112360</v>
      </c>
      <c r="K472" s="37">
        <v>11236</v>
      </c>
      <c r="L472" s="38">
        <f t="shared" si="65"/>
        <v>11236</v>
      </c>
      <c r="M472" s="36">
        <f t="shared" si="64"/>
        <v>41698</v>
      </c>
      <c r="N472" s="39">
        <f t="shared" si="70"/>
        <v>10</v>
      </c>
      <c r="O472" s="5"/>
      <c r="P472" s="5"/>
      <c r="Q472" s="42" t="s">
        <v>2345</v>
      </c>
      <c r="R472" s="43" t="str">
        <f t="shared" si="67"/>
        <v>AAAF</v>
      </c>
      <c r="S472" s="43" t="str">
        <f t="shared" si="71"/>
        <v>F</v>
      </c>
      <c r="T472" s="43" t="str">
        <f t="shared" si="72"/>
        <v>02</v>
      </c>
      <c r="U472" s="43" t="b">
        <f t="shared" si="68"/>
        <v>1</v>
      </c>
      <c r="V472" s="43">
        <f t="shared" si="69"/>
        <v>10</v>
      </c>
      <c r="W472" s="35" t="s">
        <v>2347</v>
      </c>
      <c r="X472" s="196" t="s">
        <v>2365</v>
      </c>
    </row>
    <row r="473" spans="1:24" x14ac:dyDescent="0.25">
      <c r="A473" s="30">
        <f t="shared" si="73"/>
        <v>471</v>
      </c>
      <c r="B473" s="31">
        <v>15</v>
      </c>
      <c r="C473" s="32">
        <f t="shared" si="66"/>
        <v>12</v>
      </c>
      <c r="D473" s="30" t="s">
        <v>229</v>
      </c>
      <c r="E473" s="44" t="s">
        <v>1130</v>
      </c>
      <c r="F473" s="81" t="s">
        <v>652</v>
      </c>
      <c r="G473" s="81"/>
      <c r="H473" s="35" t="s">
        <v>561</v>
      </c>
      <c r="I473" s="36">
        <v>41698</v>
      </c>
      <c r="J473" s="82">
        <v>80000</v>
      </c>
      <c r="K473" s="37">
        <v>8000</v>
      </c>
      <c r="L473" s="38">
        <f t="shared" si="65"/>
        <v>8000</v>
      </c>
      <c r="M473" s="36">
        <f t="shared" si="64"/>
        <v>41698</v>
      </c>
      <c r="N473" s="39">
        <f t="shared" si="70"/>
        <v>10</v>
      </c>
      <c r="O473" s="5"/>
      <c r="P473" s="5"/>
      <c r="Q473" s="42" t="s">
        <v>2345</v>
      </c>
      <c r="R473" s="43" t="str">
        <f t="shared" si="67"/>
        <v>AAAP</v>
      </c>
      <c r="S473" s="43" t="str">
        <f t="shared" si="71"/>
        <v>P</v>
      </c>
      <c r="T473" s="43" t="str">
        <f t="shared" si="72"/>
        <v>02</v>
      </c>
      <c r="U473" s="43" t="b">
        <f t="shared" si="68"/>
        <v>1</v>
      </c>
      <c r="V473" s="43">
        <f t="shared" si="69"/>
        <v>10</v>
      </c>
      <c r="W473" s="35" t="s">
        <v>2347</v>
      </c>
      <c r="X473" s="196" t="s">
        <v>2365</v>
      </c>
    </row>
    <row r="474" spans="1:24" x14ac:dyDescent="0.25">
      <c r="A474" s="30">
        <f t="shared" si="73"/>
        <v>472</v>
      </c>
      <c r="B474" s="31">
        <v>15</v>
      </c>
      <c r="C474" s="32">
        <f t="shared" si="66"/>
        <v>13</v>
      </c>
      <c r="D474" s="30" t="s">
        <v>229</v>
      </c>
      <c r="E474" s="44" t="s">
        <v>1131</v>
      </c>
      <c r="F474" s="81" t="s">
        <v>653</v>
      </c>
      <c r="G474" s="81"/>
      <c r="H474" s="35" t="s">
        <v>561</v>
      </c>
      <c r="I474" s="36">
        <v>41698</v>
      </c>
      <c r="J474" s="82">
        <v>40000</v>
      </c>
      <c r="K474" s="37">
        <v>4000</v>
      </c>
      <c r="L474" s="38">
        <f t="shared" si="65"/>
        <v>4000</v>
      </c>
      <c r="M474" s="36">
        <f t="shared" si="64"/>
        <v>41698</v>
      </c>
      <c r="N474" s="39">
        <f t="shared" si="70"/>
        <v>10</v>
      </c>
      <c r="O474" s="5"/>
      <c r="P474" s="5"/>
      <c r="Q474" s="42" t="s">
        <v>2345</v>
      </c>
      <c r="R474" s="43" t="str">
        <f t="shared" si="67"/>
        <v>ADZP</v>
      </c>
      <c r="S474" s="43" t="str">
        <f t="shared" si="71"/>
        <v>P</v>
      </c>
      <c r="T474" s="43" t="str">
        <f t="shared" si="72"/>
        <v>02</v>
      </c>
      <c r="U474" s="43" t="b">
        <f t="shared" si="68"/>
        <v>1</v>
      </c>
      <c r="V474" s="43">
        <f t="shared" si="69"/>
        <v>10</v>
      </c>
      <c r="W474" s="35" t="s">
        <v>2347</v>
      </c>
      <c r="X474" s="196" t="s">
        <v>2365</v>
      </c>
    </row>
    <row r="475" spans="1:24" x14ac:dyDescent="0.25">
      <c r="A475" s="30">
        <f t="shared" si="73"/>
        <v>473</v>
      </c>
      <c r="B475" s="31">
        <v>15</v>
      </c>
      <c r="C475" s="32">
        <f t="shared" si="66"/>
        <v>14</v>
      </c>
      <c r="D475" s="30" t="s">
        <v>229</v>
      </c>
      <c r="E475" s="33" t="s">
        <v>1132</v>
      </c>
      <c r="F475" s="34" t="s">
        <v>654</v>
      </c>
      <c r="G475" s="34"/>
      <c r="H475" s="35" t="s">
        <v>561</v>
      </c>
      <c r="I475" s="36">
        <v>41698</v>
      </c>
      <c r="J475" s="82">
        <v>20000</v>
      </c>
      <c r="K475" s="37">
        <v>2000</v>
      </c>
      <c r="L475" s="38">
        <f t="shared" si="65"/>
        <v>2000</v>
      </c>
      <c r="M475" s="36">
        <f t="shared" ref="M475:M538" si="74">+I475</f>
        <v>41698</v>
      </c>
      <c r="N475" s="39">
        <f t="shared" si="70"/>
        <v>10</v>
      </c>
      <c r="O475" s="5"/>
      <c r="P475" s="5"/>
      <c r="Q475" s="42" t="s">
        <v>2345</v>
      </c>
      <c r="R475" s="43" t="str">
        <f t="shared" si="67"/>
        <v>ACGP</v>
      </c>
      <c r="S475" s="43" t="str">
        <f t="shared" si="71"/>
        <v>P</v>
      </c>
      <c r="T475" s="43" t="str">
        <f t="shared" si="72"/>
        <v>02</v>
      </c>
      <c r="U475" s="43" t="b">
        <f t="shared" si="68"/>
        <v>1</v>
      </c>
      <c r="V475" s="43">
        <f t="shared" si="69"/>
        <v>10</v>
      </c>
      <c r="W475" s="35" t="s">
        <v>2347</v>
      </c>
      <c r="X475" s="196" t="s">
        <v>2365</v>
      </c>
    </row>
    <row r="476" spans="1:24" x14ac:dyDescent="0.25">
      <c r="A476" s="30">
        <f t="shared" si="73"/>
        <v>474</v>
      </c>
      <c r="B476" s="31">
        <v>16</v>
      </c>
      <c r="C476" s="32">
        <f t="shared" si="66"/>
        <v>1</v>
      </c>
      <c r="D476" s="97" t="s">
        <v>219</v>
      </c>
      <c r="E476" s="45" t="s">
        <v>896</v>
      </c>
      <c r="F476" s="45" t="s">
        <v>655</v>
      </c>
      <c r="G476" s="45"/>
      <c r="H476" s="35" t="s">
        <v>586</v>
      </c>
      <c r="I476" s="36">
        <v>41702</v>
      </c>
      <c r="J476" s="82">
        <v>2342466</v>
      </c>
      <c r="K476" s="37">
        <v>234247</v>
      </c>
      <c r="L476" s="38">
        <f t="shared" si="65"/>
        <v>234247</v>
      </c>
      <c r="M476" s="36">
        <f t="shared" si="74"/>
        <v>41702</v>
      </c>
      <c r="N476" s="39">
        <f t="shared" si="70"/>
        <v>10</v>
      </c>
      <c r="O476" s="5"/>
      <c r="P476" s="5"/>
      <c r="Q476" s="42" t="s">
        <v>2346</v>
      </c>
      <c r="R476" s="43" t="str">
        <f t="shared" si="67"/>
        <v>AAAC</v>
      </c>
      <c r="S476" s="43" t="str">
        <f t="shared" si="71"/>
        <v>C</v>
      </c>
      <c r="T476" s="43" t="str">
        <f t="shared" si="72"/>
        <v>01</v>
      </c>
      <c r="U476" s="43" t="b">
        <f t="shared" si="68"/>
        <v>1</v>
      </c>
      <c r="V476" s="43">
        <f t="shared" si="69"/>
        <v>10</v>
      </c>
      <c r="W476" s="35" t="s">
        <v>2347</v>
      </c>
      <c r="X476" s="196" t="s">
        <v>2376</v>
      </c>
    </row>
    <row r="477" spans="1:24" x14ac:dyDescent="0.25">
      <c r="A477" s="30">
        <f t="shared" si="73"/>
        <v>475</v>
      </c>
      <c r="B477" s="31">
        <v>16</v>
      </c>
      <c r="C477" s="32">
        <f t="shared" si="66"/>
        <v>2</v>
      </c>
      <c r="D477" s="97" t="s">
        <v>219</v>
      </c>
      <c r="E477" s="45" t="s">
        <v>896</v>
      </c>
      <c r="F477" s="45" t="s">
        <v>655</v>
      </c>
      <c r="G477" s="45"/>
      <c r="H477" s="35" t="s">
        <v>586</v>
      </c>
      <c r="I477" s="36">
        <v>41729</v>
      </c>
      <c r="J477" s="82">
        <v>637671</v>
      </c>
      <c r="K477" s="37">
        <v>63767.000000000007</v>
      </c>
      <c r="L477" s="38">
        <f t="shared" si="65"/>
        <v>63767.000000000007</v>
      </c>
      <c r="M477" s="36">
        <f t="shared" si="74"/>
        <v>41729</v>
      </c>
      <c r="N477" s="39">
        <f t="shared" si="70"/>
        <v>10</v>
      </c>
      <c r="O477" s="5"/>
      <c r="P477" s="5"/>
      <c r="Q477" s="42" t="s">
        <v>2346</v>
      </c>
      <c r="R477" s="43" t="str">
        <f t="shared" si="67"/>
        <v>AAAC</v>
      </c>
      <c r="S477" s="43" t="str">
        <f t="shared" si="71"/>
        <v>C</v>
      </c>
      <c r="T477" s="43" t="str">
        <f t="shared" si="72"/>
        <v>01</v>
      </c>
      <c r="U477" s="43" t="b">
        <f t="shared" si="68"/>
        <v>1</v>
      </c>
      <c r="V477" s="43">
        <f t="shared" si="69"/>
        <v>10</v>
      </c>
      <c r="W477" s="35" t="s">
        <v>2347</v>
      </c>
      <c r="X477" s="196" t="s">
        <v>2377</v>
      </c>
    </row>
    <row r="478" spans="1:24" x14ac:dyDescent="0.25">
      <c r="A478" s="30">
        <f t="shared" si="73"/>
        <v>476</v>
      </c>
      <c r="B478" s="31">
        <v>16</v>
      </c>
      <c r="C478" s="32">
        <f t="shared" si="66"/>
        <v>3</v>
      </c>
      <c r="D478" s="97" t="s">
        <v>219</v>
      </c>
      <c r="E478" s="45" t="s">
        <v>1008</v>
      </c>
      <c r="F478" s="45" t="s">
        <v>656</v>
      </c>
      <c r="G478" s="45"/>
      <c r="H478" s="35" t="s">
        <v>586</v>
      </c>
      <c r="I478" s="36">
        <v>41729</v>
      </c>
      <c r="J478" s="82">
        <v>337808</v>
      </c>
      <c r="K478" s="37">
        <v>33781</v>
      </c>
      <c r="L478" s="38">
        <f t="shared" si="65"/>
        <v>33781</v>
      </c>
      <c r="M478" s="36">
        <f t="shared" si="74"/>
        <v>41729</v>
      </c>
      <c r="N478" s="39">
        <f t="shared" si="70"/>
        <v>10</v>
      </c>
      <c r="O478" s="5"/>
      <c r="P478" s="5"/>
      <c r="Q478" s="42" t="s">
        <v>2346</v>
      </c>
      <c r="R478" s="43" t="str">
        <f t="shared" si="67"/>
        <v>AABC</v>
      </c>
      <c r="S478" s="43" t="str">
        <f t="shared" si="71"/>
        <v>C</v>
      </c>
      <c r="T478" s="43" t="str">
        <f t="shared" si="72"/>
        <v>01</v>
      </c>
      <c r="U478" s="43" t="b">
        <f t="shared" si="68"/>
        <v>1</v>
      </c>
      <c r="V478" s="43">
        <f t="shared" si="69"/>
        <v>10</v>
      </c>
      <c r="W478" s="35" t="s">
        <v>2347</v>
      </c>
      <c r="X478" s="196" t="s">
        <v>2377</v>
      </c>
    </row>
    <row r="479" spans="1:24" x14ac:dyDescent="0.25">
      <c r="A479" s="30">
        <f t="shared" si="73"/>
        <v>477</v>
      </c>
      <c r="B479" s="31">
        <v>16</v>
      </c>
      <c r="C479" s="32">
        <f t="shared" si="66"/>
        <v>4</v>
      </c>
      <c r="D479" s="97" t="s">
        <v>219</v>
      </c>
      <c r="E479" s="45" t="s">
        <v>896</v>
      </c>
      <c r="F479" s="45" t="s">
        <v>655</v>
      </c>
      <c r="G479" s="45"/>
      <c r="H479" s="35" t="s">
        <v>586</v>
      </c>
      <c r="I479" s="36">
        <v>41729</v>
      </c>
      <c r="J479" s="82">
        <v>6845205</v>
      </c>
      <c r="K479" s="37">
        <v>684520</v>
      </c>
      <c r="L479" s="38">
        <f t="shared" si="65"/>
        <v>684520</v>
      </c>
      <c r="M479" s="36">
        <f t="shared" si="74"/>
        <v>41729</v>
      </c>
      <c r="N479" s="39">
        <f t="shared" si="70"/>
        <v>10</v>
      </c>
      <c r="O479" s="5"/>
      <c r="P479" s="5"/>
      <c r="Q479" s="42" t="s">
        <v>2346</v>
      </c>
      <c r="R479" s="43" t="str">
        <f t="shared" si="67"/>
        <v>AAAC</v>
      </c>
      <c r="S479" s="43" t="str">
        <f t="shared" si="71"/>
        <v>C</v>
      </c>
      <c r="T479" s="43" t="str">
        <f t="shared" si="72"/>
        <v>01</v>
      </c>
      <c r="U479" s="43" t="b">
        <f t="shared" si="68"/>
        <v>1</v>
      </c>
      <c r="V479" s="43">
        <f t="shared" si="69"/>
        <v>10</v>
      </c>
      <c r="W479" s="35" t="s">
        <v>2347</v>
      </c>
      <c r="X479" s="196" t="s">
        <v>2377</v>
      </c>
    </row>
    <row r="480" spans="1:24" x14ac:dyDescent="0.25">
      <c r="A480" s="30">
        <f t="shared" si="73"/>
        <v>478</v>
      </c>
      <c r="B480" s="31">
        <v>16</v>
      </c>
      <c r="C480" s="32">
        <f t="shared" si="66"/>
        <v>5</v>
      </c>
      <c r="D480" s="97" t="s">
        <v>219</v>
      </c>
      <c r="E480" s="45" t="s">
        <v>1008</v>
      </c>
      <c r="F480" s="45" t="s">
        <v>656</v>
      </c>
      <c r="G480" s="45"/>
      <c r="H480" s="35" t="s">
        <v>586</v>
      </c>
      <c r="I480" s="36">
        <v>41729</v>
      </c>
      <c r="J480" s="82">
        <v>1351230</v>
      </c>
      <c r="K480" s="37">
        <v>135123</v>
      </c>
      <c r="L480" s="38">
        <f t="shared" si="65"/>
        <v>135123</v>
      </c>
      <c r="M480" s="36">
        <f t="shared" si="74"/>
        <v>41729</v>
      </c>
      <c r="N480" s="39">
        <f t="shared" si="70"/>
        <v>10</v>
      </c>
      <c r="O480" s="5"/>
      <c r="P480" s="5"/>
      <c r="Q480" s="42" t="s">
        <v>2346</v>
      </c>
      <c r="R480" s="43" t="str">
        <f t="shared" si="67"/>
        <v>AABC</v>
      </c>
      <c r="S480" s="43" t="str">
        <f t="shared" si="71"/>
        <v>C</v>
      </c>
      <c r="T480" s="43" t="str">
        <f t="shared" si="72"/>
        <v>01</v>
      </c>
      <c r="U480" s="43" t="b">
        <f t="shared" si="68"/>
        <v>1</v>
      </c>
      <c r="V480" s="43">
        <f t="shared" si="69"/>
        <v>10</v>
      </c>
      <c r="W480" s="35" t="s">
        <v>2347</v>
      </c>
      <c r="X480" s="196" t="s">
        <v>2377</v>
      </c>
    </row>
    <row r="481" spans="1:24" x14ac:dyDescent="0.25">
      <c r="A481" s="30">
        <f t="shared" si="73"/>
        <v>479</v>
      </c>
      <c r="B481" s="30">
        <v>17</v>
      </c>
      <c r="C481" s="32">
        <f t="shared" si="66"/>
        <v>1</v>
      </c>
      <c r="D481" s="98" t="s">
        <v>219</v>
      </c>
      <c r="E481" s="45" t="s">
        <v>1026</v>
      </c>
      <c r="F481" s="45" t="s">
        <v>220</v>
      </c>
      <c r="G481" s="45"/>
      <c r="H481" s="35" t="s">
        <v>221</v>
      </c>
      <c r="I481" s="36">
        <v>41703</v>
      </c>
      <c r="J481" s="82">
        <v>4500</v>
      </c>
      <c r="K481" s="37">
        <v>90</v>
      </c>
      <c r="L481" s="38">
        <f t="shared" si="65"/>
        <v>90</v>
      </c>
      <c r="M481" s="36">
        <f t="shared" si="74"/>
        <v>41703</v>
      </c>
      <c r="N481" s="39">
        <f t="shared" si="70"/>
        <v>2</v>
      </c>
      <c r="O481" s="5"/>
      <c r="P481" s="5"/>
      <c r="Q481" s="42" t="s">
        <v>2342</v>
      </c>
      <c r="R481" s="43" t="str">
        <f t="shared" si="67"/>
        <v>AAAC</v>
      </c>
      <c r="S481" s="43" t="str">
        <f t="shared" si="71"/>
        <v>C</v>
      </c>
      <c r="T481" s="43" t="str">
        <f t="shared" si="72"/>
        <v>01</v>
      </c>
      <c r="U481" s="43" t="b">
        <f t="shared" si="68"/>
        <v>1</v>
      </c>
      <c r="V481" s="43">
        <f t="shared" si="69"/>
        <v>10</v>
      </c>
      <c r="W481" s="35" t="s">
        <v>2347</v>
      </c>
      <c r="X481" s="196" t="s">
        <v>2378</v>
      </c>
    </row>
    <row r="482" spans="1:24" x14ac:dyDescent="0.25">
      <c r="A482" s="30">
        <f t="shared" si="73"/>
        <v>480</v>
      </c>
      <c r="B482" s="30">
        <v>17</v>
      </c>
      <c r="C482" s="32">
        <f t="shared" si="66"/>
        <v>2</v>
      </c>
      <c r="D482" s="98" t="s">
        <v>219</v>
      </c>
      <c r="E482" s="45" t="s">
        <v>905</v>
      </c>
      <c r="F482" s="45" t="s">
        <v>657</v>
      </c>
      <c r="G482" s="45"/>
      <c r="H482" s="35" t="s">
        <v>221</v>
      </c>
      <c r="I482" s="36">
        <v>41711</v>
      </c>
      <c r="J482" s="82">
        <v>105400</v>
      </c>
      <c r="K482" s="37">
        <v>2108</v>
      </c>
      <c r="L482" s="38">
        <f t="shared" si="65"/>
        <v>2108</v>
      </c>
      <c r="M482" s="36">
        <f t="shared" si="74"/>
        <v>41711</v>
      </c>
      <c r="N482" s="39">
        <f t="shared" si="70"/>
        <v>2</v>
      </c>
      <c r="O482" s="5"/>
      <c r="P482" s="5"/>
      <c r="Q482" s="42" t="s">
        <v>2342</v>
      </c>
      <c r="R482" s="43" t="str">
        <f t="shared" si="67"/>
        <v>AAAC</v>
      </c>
      <c r="S482" s="43" t="str">
        <f t="shared" si="71"/>
        <v>C</v>
      </c>
      <c r="T482" s="43" t="str">
        <f t="shared" si="72"/>
        <v>01</v>
      </c>
      <c r="U482" s="43" t="b">
        <f t="shared" si="68"/>
        <v>1</v>
      </c>
      <c r="V482" s="43">
        <f t="shared" si="69"/>
        <v>10</v>
      </c>
      <c r="W482" s="35" t="s">
        <v>2347</v>
      </c>
      <c r="X482" s="196" t="s">
        <v>2379</v>
      </c>
    </row>
    <row r="483" spans="1:24" x14ac:dyDescent="0.25">
      <c r="A483" s="30">
        <f t="shared" si="73"/>
        <v>481</v>
      </c>
      <c r="B483" s="30">
        <v>17</v>
      </c>
      <c r="C483" s="32">
        <f t="shared" si="66"/>
        <v>3</v>
      </c>
      <c r="D483" s="98" t="s">
        <v>219</v>
      </c>
      <c r="E483" s="45" t="s">
        <v>1044</v>
      </c>
      <c r="F483" s="45" t="s">
        <v>298</v>
      </c>
      <c r="G483" s="45"/>
      <c r="H483" s="35" t="s">
        <v>221</v>
      </c>
      <c r="I483" s="36">
        <v>41711</v>
      </c>
      <c r="J483" s="82">
        <v>20000</v>
      </c>
      <c r="K483" s="37">
        <v>400</v>
      </c>
      <c r="L483" s="38">
        <f t="shared" si="65"/>
        <v>400</v>
      </c>
      <c r="M483" s="36">
        <f t="shared" si="74"/>
        <v>41711</v>
      </c>
      <c r="N483" s="39">
        <f t="shared" si="70"/>
        <v>2</v>
      </c>
      <c r="O483" s="5"/>
      <c r="P483" s="5"/>
      <c r="Q483" s="42" t="s">
        <v>2342</v>
      </c>
      <c r="R483" s="43" t="str">
        <f t="shared" si="67"/>
        <v>AACC</v>
      </c>
      <c r="S483" s="43" t="str">
        <f t="shared" si="71"/>
        <v>C</v>
      </c>
      <c r="T483" s="43" t="str">
        <f t="shared" si="72"/>
        <v>01</v>
      </c>
      <c r="U483" s="43" t="b">
        <f t="shared" si="68"/>
        <v>1</v>
      </c>
      <c r="V483" s="43">
        <f t="shared" si="69"/>
        <v>10</v>
      </c>
      <c r="W483" s="35" t="s">
        <v>2347</v>
      </c>
      <c r="X483" s="196" t="s">
        <v>2379</v>
      </c>
    </row>
    <row r="484" spans="1:24" x14ac:dyDescent="0.25">
      <c r="A484" s="30">
        <f t="shared" si="73"/>
        <v>482</v>
      </c>
      <c r="B484" s="30">
        <v>17</v>
      </c>
      <c r="C484" s="32">
        <f t="shared" si="66"/>
        <v>4</v>
      </c>
      <c r="D484" s="98" t="s">
        <v>219</v>
      </c>
      <c r="E484" s="45" t="s">
        <v>906</v>
      </c>
      <c r="F484" s="45" t="s">
        <v>658</v>
      </c>
      <c r="G484" s="45"/>
      <c r="H484" s="35" t="s">
        <v>221</v>
      </c>
      <c r="I484" s="36">
        <v>41711</v>
      </c>
      <c r="J484" s="82">
        <v>43800</v>
      </c>
      <c r="K484" s="37">
        <v>876</v>
      </c>
      <c r="L484" s="38">
        <f t="shared" si="65"/>
        <v>876</v>
      </c>
      <c r="M484" s="36">
        <f t="shared" si="74"/>
        <v>41711</v>
      </c>
      <c r="N484" s="39">
        <f t="shared" si="70"/>
        <v>2</v>
      </c>
      <c r="O484" s="5"/>
      <c r="P484" s="5"/>
      <c r="Q484" s="42" t="s">
        <v>2342</v>
      </c>
      <c r="R484" s="43" t="str">
        <f t="shared" si="67"/>
        <v>AABC</v>
      </c>
      <c r="S484" s="43" t="str">
        <f t="shared" si="71"/>
        <v>C</v>
      </c>
      <c r="T484" s="43" t="str">
        <f t="shared" si="72"/>
        <v>01</v>
      </c>
      <c r="U484" s="43" t="b">
        <f t="shared" si="68"/>
        <v>1</v>
      </c>
      <c r="V484" s="43">
        <f t="shared" si="69"/>
        <v>10</v>
      </c>
      <c r="W484" s="35" t="s">
        <v>2347</v>
      </c>
      <c r="X484" s="196" t="s">
        <v>2379</v>
      </c>
    </row>
    <row r="485" spans="1:24" x14ac:dyDescent="0.25">
      <c r="A485" s="30">
        <f t="shared" si="73"/>
        <v>483</v>
      </c>
      <c r="B485" s="30">
        <v>17</v>
      </c>
      <c r="C485" s="32">
        <f t="shared" si="66"/>
        <v>5</v>
      </c>
      <c r="D485" s="98" t="s">
        <v>219</v>
      </c>
      <c r="E485" s="45" t="s">
        <v>1009</v>
      </c>
      <c r="F485" s="45" t="s">
        <v>659</v>
      </c>
      <c r="G485" s="45"/>
      <c r="H485" s="35" t="s">
        <v>221</v>
      </c>
      <c r="I485" s="36">
        <v>41717</v>
      </c>
      <c r="J485" s="82">
        <v>52900</v>
      </c>
      <c r="K485" s="37">
        <v>1058</v>
      </c>
      <c r="L485" s="38">
        <f t="shared" ref="L485:L548" si="75">+K485</f>
        <v>1058</v>
      </c>
      <c r="M485" s="36">
        <f t="shared" si="74"/>
        <v>41717</v>
      </c>
      <c r="N485" s="39">
        <f t="shared" si="70"/>
        <v>2</v>
      </c>
      <c r="O485" s="5"/>
      <c r="P485" s="5"/>
      <c r="Q485" s="42" t="s">
        <v>2342</v>
      </c>
      <c r="R485" s="43" t="str">
        <f t="shared" si="67"/>
        <v>AABC</v>
      </c>
      <c r="S485" s="43" t="str">
        <f t="shared" si="71"/>
        <v>C</v>
      </c>
      <c r="T485" s="43" t="str">
        <f t="shared" si="72"/>
        <v>01</v>
      </c>
      <c r="U485" s="43" t="b">
        <f t="shared" si="68"/>
        <v>1</v>
      </c>
      <c r="V485" s="43">
        <f t="shared" si="69"/>
        <v>10</v>
      </c>
      <c r="W485" s="35" t="s">
        <v>2347</v>
      </c>
      <c r="X485" s="196" t="s">
        <v>2380</v>
      </c>
    </row>
    <row r="486" spans="1:24" x14ac:dyDescent="0.25">
      <c r="A486" s="30">
        <f t="shared" si="73"/>
        <v>484</v>
      </c>
      <c r="B486" s="30">
        <v>17</v>
      </c>
      <c r="C486" s="32">
        <f t="shared" si="66"/>
        <v>6</v>
      </c>
      <c r="D486" s="98" t="s">
        <v>219</v>
      </c>
      <c r="E486" s="45" t="s">
        <v>796</v>
      </c>
      <c r="F486" s="45" t="s">
        <v>227</v>
      </c>
      <c r="G486" s="45"/>
      <c r="H486" s="35" t="s">
        <v>221</v>
      </c>
      <c r="I486" s="36">
        <v>41718</v>
      </c>
      <c r="J486" s="82">
        <v>184350</v>
      </c>
      <c r="K486" s="37">
        <v>3687</v>
      </c>
      <c r="L486" s="38">
        <f t="shared" si="75"/>
        <v>3687</v>
      </c>
      <c r="M486" s="36">
        <f t="shared" si="74"/>
        <v>41718</v>
      </c>
      <c r="N486" s="39">
        <f t="shared" si="70"/>
        <v>2</v>
      </c>
      <c r="O486" s="5"/>
      <c r="P486" s="5"/>
      <c r="Q486" s="42" t="s">
        <v>2342</v>
      </c>
      <c r="R486" s="43" t="str">
        <f t="shared" si="67"/>
        <v>AAAC</v>
      </c>
      <c r="S486" s="43" t="str">
        <f t="shared" si="71"/>
        <v>C</v>
      </c>
      <c r="T486" s="43" t="str">
        <f t="shared" si="72"/>
        <v>01</v>
      </c>
      <c r="U486" s="43" t="b">
        <f t="shared" si="68"/>
        <v>1</v>
      </c>
      <c r="V486" s="43">
        <f t="shared" si="69"/>
        <v>10</v>
      </c>
      <c r="W486" s="35" t="s">
        <v>2347</v>
      </c>
      <c r="X486" s="196" t="s">
        <v>2381</v>
      </c>
    </row>
    <row r="487" spans="1:24" x14ac:dyDescent="0.25">
      <c r="A487" s="30">
        <f t="shared" si="73"/>
        <v>485</v>
      </c>
      <c r="B487" s="30">
        <v>17</v>
      </c>
      <c r="C487" s="32">
        <f t="shared" si="66"/>
        <v>7</v>
      </c>
      <c r="D487" s="98" t="s">
        <v>219</v>
      </c>
      <c r="E487" s="45" t="s">
        <v>796</v>
      </c>
      <c r="F487" s="45" t="s">
        <v>227</v>
      </c>
      <c r="G487" s="45"/>
      <c r="H487" s="35" t="s">
        <v>221</v>
      </c>
      <c r="I487" s="36">
        <v>41718</v>
      </c>
      <c r="J487" s="82">
        <v>24750</v>
      </c>
      <c r="K487" s="37">
        <v>495</v>
      </c>
      <c r="L487" s="38">
        <f t="shared" si="75"/>
        <v>495</v>
      </c>
      <c r="M487" s="36">
        <f t="shared" si="74"/>
        <v>41718</v>
      </c>
      <c r="N487" s="39">
        <f t="shared" si="70"/>
        <v>2</v>
      </c>
      <c r="O487" s="5"/>
      <c r="P487" s="5"/>
      <c r="Q487" s="42" t="s">
        <v>2342</v>
      </c>
      <c r="R487" s="43" t="str">
        <f t="shared" si="67"/>
        <v>AAAC</v>
      </c>
      <c r="S487" s="43" t="str">
        <f t="shared" si="71"/>
        <v>C</v>
      </c>
      <c r="T487" s="43" t="str">
        <f t="shared" si="72"/>
        <v>01</v>
      </c>
      <c r="U487" s="43" t="b">
        <f t="shared" si="68"/>
        <v>1</v>
      </c>
      <c r="V487" s="43">
        <f t="shared" si="69"/>
        <v>10</v>
      </c>
      <c r="W487" s="35" t="s">
        <v>2347</v>
      </c>
      <c r="X487" s="196" t="s">
        <v>2381</v>
      </c>
    </row>
    <row r="488" spans="1:24" x14ac:dyDescent="0.25">
      <c r="A488" s="30">
        <f t="shared" si="73"/>
        <v>486</v>
      </c>
      <c r="B488" s="30">
        <v>17</v>
      </c>
      <c r="C488" s="32">
        <f t="shared" si="66"/>
        <v>8</v>
      </c>
      <c r="D488" s="98" t="s">
        <v>219</v>
      </c>
      <c r="E488" s="45" t="s">
        <v>795</v>
      </c>
      <c r="F488" s="45" t="s">
        <v>226</v>
      </c>
      <c r="G488" s="45"/>
      <c r="H488" s="35" t="s">
        <v>221</v>
      </c>
      <c r="I488" s="36">
        <v>41718</v>
      </c>
      <c r="J488" s="82">
        <v>37650</v>
      </c>
      <c r="K488" s="37">
        <v>753</v>
      </c>
      <c r="L488" s="38">
        <f t="shared" si="75"/>
        <v>753</v>
      </c>
      <c r="M488" s="36">
        <f t="shared" si="74"/>
        <v>41718</v>
      </c>
      <c r="N488" s="39">
        <f t="shared" si="70"/>
        <v>2</v>
      </c>
      <c r="O488" s="5"/>
      <c r="P488" s="5"/>
      <c r="Q488" s="42" t="s">
        <v>2342</v>
      </c>
      <c r="R488" s="43" t="str">
        <f t="shared" si="67"/>
        <v>AABC</v>
      </c>
      <c r="S488" s="43" t="str">
        <f t="shared" si="71"/>
        <v>C</v>
      </c>
      <c r="T488" s="43" t="str">
        <f t="shared" si="72"/>
        <v>01</v>
      </c>
      <c r="U488" s="43" t="b">
        <f t="shared" si="68"/>
        <v>1</v>
      </c>
      <c r="V488" s="43">
        <f t="shared" si="69"/>
        <v>10</v>
      </c>
      <c r="W488" s="35" t="s">
        <v>2347</v>
      </c>
      <c r="X488" s="196" t="s">
        <v>2381</v>
      </c>
    </row>
    <row r="489" spans="1:24" x14ac:dyDescent="0.25">
      <c r="A489" s="30">
        <f t="shared" si="73"/>
        <v>487</v>
      </c>
      <c r="B489" s="30">
        <v>17</v>
      </c>
      <c r="C489" s="32">
        <f t="shared" si="66"/>
        <v>9</v>
      </c>
      <c r="D489" s="98" t="s">
        <v>219</v>
      </c>
      <c r="E489" s="45" t="s">
        <v>1133</v>
      </c>
      <c r="F489" s="45" t="s">
        <v>660</v>
      </c>
      <c r="G489" s="45"/>
      <c r="H489" s="35" t="s">
        <v>221</v>
      </c>
      <c r="I489" s="36">
        <v>41718</v>
      </c>
      <c r="J489" s="82">
        <v>22450</v>
      </c>
      <c r="K489" s="37">
        <v>449</v>
      </c>
      <c r="L489" s="38">
        <f t="shared" si="75"/>
        <v>449</v>
      </c>
      <c r="M489" s="36">
        <f t="shared" si="74"/>
        <v>41718</v>
      </c>
      <c r="N489" s="39">
        <f t="shared" si="70"/>
        <v>2</v>
      </c>
      <c r="O489" s="5"/>
      <c r="P489" s="5"/>
      <c r="Q489" s="42" t="s">
        <v>2342</v>
      </c>
      <c r="R489" s="43" t="str">
        <f t="shared" si="67"/>
        <v>AAEC</v>
      </c>
      <c r="S489" s="43" t="str">
        <f t="shared" si="71"/>
        <v>C</v>
      </c>
      <c r="T489" s="43" t="str">
        <f t="shared" si="72"/>
        <v>01</v>
      </c>
      <c r="U489" s="43" t="b">
        <f t="shared" si="68"/>
        <v>1</v>
      </c>
      <c r="V489" s="43">
        <f t="shared" si="69"/>
        <v>10</v>
      </c>
      <c r="W489" s="35" t="s">
        <v>2347</v>
      </c>
      <c r="X489" s="196" t="s">
        <v>2381</v>
      </c>
    </row>
    <row r="490" spans="1:24" x14ac:dyDescent="0.25">
      <c r="A490" s="30">
        <f t="shared" si="73"/>
        <v>488</v>
      </c>
      <c r="B490" s="30">
        <v>17</v>
      </c>
      <c r="C490" s="32">
        <f t="shared" si="66"/>
        <v>10</v>
      </c>
      <c r="D490" s="98" t="s">
        <v>219</v>
      </c>
      <c r="E490" s="45" t="s">
        <v>1134</v>
      </c>
      <c r="F490" s="45" t="s">
        <v>661</v>
      </c>
      <c r="G490" s="45"/>
      <c r="H490" s="35" t="s">
        <v>221</v>
      </c>
      <c r="I490" s="36">
        <v>41719</v>
      </c>
      <c r="J490" s="82">
        <v>99800</v>
      </c>
      <c r="K490" s="37">
        <v>1996</v>
      </c>
      <c r="L490" s="38">
        <f t="shared" si="75"/>
        <v>1996</v>
      </c>
      <c r="M490" s="36">
        <f t="shared" si="74"/>
        <v>41719</v>
      </c>
      <c r="N490" s="39">
        <f t="shared" si="70"/>
        <v>2</v>
      </c>
      <c r="O490" s="5"/>
      <c r="P490" s="5"/>
      <c r="Q490" s="42" t="s">
        <v>2342</v>
      </c>
      <c r="R490" s="43" t="str">
        <f t="shared" si="67"/>
        <v>AACC</v>
      </c>
      <c r="S490" s="43" t="str">
        <f t="shared" si="71"/>
        <v>C</v>
      </c>
      <c r="T490" s="43" t="str">
        <f t="shared" si="72"/>
        <v>01</v>
      </c>
      <c r="U490" s="43" t="b">
        <f t="shared" si="68"/>
        <v>1</v>
      </c>
      <c r="V490" s="43">
        <f t="shared" si="69"/>
        <v>10</v>
      </c>
      <c r="W490" s="35" t="s">
        <v>2347</v>
      </c>
      <c r="X490" s="196" t="s">
        <v>2382</v>
      </c>
    </row>
    <row r="491" spans="1:24" x14ac:dyDescent="0.25">
      <c r="A491" s="30">
        <f t="shared" si="73"/>
        <v>489</v>
      </c>
      <c r="B491" s="30">
        <v>17</v>
      </c>
      <c r="C491" s="32">
        <f t="shared" si="66"/>
        <v>11</v>
      </c>
      <c r="D491" s="98" t="s">
        <v>219</v>
      </c>
      <c r="E491" s="45" t="s">
        <v>924</v>
      </c>
      <c r="F491" s="45" t="s">
        <v>228</v>
      </c>
      <c r="G491" s="45"/>
      <c r="H491" s="35" t="s">
        <v>221</v>
      </c>
      <c r="I491" s="36">
        <v>41722</v>
      </c>
      <c r="J491" s="82">
        <v>2250</v>
      </c>
      <c r="K491" s="37">
        <v>45</v>
      </c>
      <c r="L491" s="38">
        <f t="shared" si="75"/>
        <v>45</v>
      </c>
      <c r="M491" s="36">
        <f t="shared" si="74"/>
        <v>41722</v>
      </c>
      <c r="N491" s="39">
        <f t="shared" si="70"/>
        <v>2</v>
      </c>
      <c r="O491" s="5"/>
      <c r="P491" s="5"/>
      <c r="Q491" s="42" t="s">
        <v>2342</v>
      </c>
      <c r="R491" s="43" t="str">
        <f t="shared" si="67"/>
        <v>AAIC</v>
      </c>
      <c r="S491" s="43" t="str">
        <f t="shared" si="71"/>
        <v>C</v>
      </c>
      <c r="T491" s="43" t="str">
        <f t="shared" si="72"/>
        <v>01</v>
      </c>
      <c r="U491" s="43" t="b">
        <f t="shared" si="68"/>
        <v>1</v>
      </c>
      <c r="V491" s="43">
        <f t="shared" si="69"/>
        <v>10</v>
      </c>
      <c r="W491" s="35" t="s">
        <v>2347</v>
      </c>
      <c r="X491" s="196" t="s">
        <v>2383</v>
      </c>
    </row>
    <row r="492" spans="1:24" x14ac:dyDescent="0.25">
      <c r="A492" s="30">
        <f t="shared" si="73"/>
        <v>490</v>
      </c>
      <c r="B492" s="30">
        <v>17</v>
      </c>
      <c r="C492" s="32">
        <f t="shared" si="66"/>
        <v>12</v>
      </c>
      <c r="D492" s="98" t="s">
        <v>219</v>
      </c>
      <c r="E492" s="45" t="s">
        <v>924</v>
      </c>
      <c r="F492" s="45" t="s">
        <v>228</v>
      </c>
      <c r="G492" s="45"/>
      <c r="H492" s="35" t="s">
        <v>221</v>
      </c>
      <c r="I492" s="36">
        <v>41722</v>
      </c>
      <c r="J492" s="82">
        <v>6950</v>
      </c>
      <c r="K492" s="37">
        <v>139</v>
      </c>
      <c r="L492" s="38">
        <f t="shared" si="75"/>
        <v>139</v>
      </c>
      <c r="M492" s="36">
        <f t="shared" si="74"/>
        <v>41722</v>
      </c>
      <c r="N492" s="39">
        <f t="shared" si="70"/>
        <v>2</v>
      </c>
      <c r="O492" s="5"/>
      <c r="P492" s="5"/>
      <c r="Q492" s="42" t="s">
        <v>2342</v>
      </c>
      <c r="R492" s="43" t="str">
        <f t="shared" si="67"/>
        <v>AAIC</v>
      </c>
      <c r="S492" s="43" t="str">
        <f t="shared" si="71"/>
        <v>C</v>
      </c>
      <c r="T492" s="43" t="str">
        <f t="shared" si="72"/>
        <v>01</v>
      </c>
      <c r="U492" s="43" t="b">
        <f t="shared" si="68"/>
        <v>1</v>
      </c>
      <c r="V492" s="43">
        <f t="shared" si="69"/>
        <v>10</v>
      </c>
      <c r="W492" s="35" t="s">
        <v>2347</v>
      </c>
      <c r="X492" s="196" t="s">
        <v>2383</v>
      </c>
    </row>
    <row r="493" spans="1:24" x14ac:dyDescent="0.25">
      <c r="A493" s="30">
        <f t="shared" si="73"/>
        <v>491</v>
      </c>
      <c r="B493" s="30">
        <v>17</v>
      </c>
      <c r="C493" s="32">
        <f t="shared" si="66"/>
        <v>13</v>
      </c>
      <c r="D493" s="98" t="s">
        <v>219</v>
      </c>
      <c r="E493" s="45" t="s">
        <v>924</v>
      </c>
      <c r="F493" s="45" t="s">
        <v>228</v>
      </c>
      <c r="G493" s="45"/>
      <c r="H493" s="35" t="s">
        <v>221</v>
      </c>
      <c r="I493" s="36">
        <v>41722</v>
      </c>
      <c r="J493" s="82">
        <v>1700</v>
      </c>
      <c r="K493" s="37">
        <v>34</v>
      </c>
      <c r="L493" s="38">
        <f t="shared" si="75"/>
        <v>34</v>
      </c>
      <c r="M493" s="36">
        <f t="shared" si="74"/>
        <v>41722</v>
      </c>
      <c r="N493" s="39">
        <f t="shared" si="70"/>
        <v>2</v>
      </c>
      <c r="O493" s="5"/>
      <c r="P493" s="5"/>
      <c r="Q493" s="42" t="s">
        <v>2342</v>
      </c>
      <c r="R493" s="43" t="str">
        <f t="shared" si="67"/>
        <v>AAIC</v>
      </c>
      <c r="S493" s="43" t="str">
        <f t="shared" si="71"/>
        <v>C</v>
      </c>
      <c r="T493" s="43" t="str">
        <f t="shared" si="72"/>
        <v>01</v>
      </c>
      <c r="U493" s="43" t="b">
        <f t="shared" si="68"/>
        <v>1</v>
      </c>
      <c r="V493" s="43">
        <f t="shared" si="69"/>
        <v>10</v>
      </c>
      <c r="W493" s="35" t="s">
        <v>2347</v>
      </c>
      <c r="X493" s="196" t="s">
        <v>2383</v>
      </c>
    </row>
    <row r="494" spans="1:24" x14ac:dyDescent="0.25">
      <c r="A494" s="30">
        <f t="shared" si="73"/>
        <v>492</v>
      </c>
      <c r="B494" s="30">
        <v>17</v>
      </c>
      <c r="C494" s="32">
        <f t="shared" si="66"/>
        <v>14</v>
      </c>
      <c r="D494" s="98" t="s">
        <v>219</v>
      </c>
      <c r="E494" s="45" t="s">
        <v>922</v>
      </c>
      <c r="F494" s="45" t="s">
        <v>223</v>
      </c>
      <c r="G494" s="45"/>
      <c r="H494" s="35" t="s">
        <v>221</v>
      </c>
      <c r="I494" s="36">
        <v>41724</v>
      </c>
      <c r="J494" s="82">
        <v>54850</v>
      </c>
      <c r="K494" s="37">
        <v>1097</v>
      </c>
      <c r="L494" s="38">
        <f t="shared" si="75"/>
        <v>1097</v>
      </c>
      <c r="M494" s="36">
        <f t="shared" si="74"/>
        <v>41724</v>
      </c>
      <c r="N494" s="39">
        <f t="shared" si="70"/>
        <v>2</v>
      </c>
      <c r="O494" s="5"/>
      <c r="P494" s="5"/>
      <c r="Q494" s="42" t="s">
        <v>2342</v>
      </c>
      <c r="R494" s="43" t="str">
        <f t="shared" si="67"/>
        <v>AADC</v>
      </c>
      <c r="S494" s="43" t="str">
        <f t="shared" si="71"/>
        <v>C</v>
      </c>
      <c r="T494" s="43" t="str">
        <f t="shared" si="72"/>
        <v>01</v>
      </c>
      <c r="U494" s="43" t="b">
        <f t="shared" si="68"/>
        <v>1</v>
      </c>
      <c r="V494" s="43">
        <f t="shared" si="69"/>
        <v>10</v>
      </c>
      <c r="W494" s="35" t="s">
        <v>2347</v>
      </c>
      <c r="X494" s="196" t="s">
        <v>2384</v>
      </c>
    </row>
    <row r="495" spans="1:24" x14ac:dyDescent="0.25">
      <c r="A495" s="30">
        <f t="shared" si="73"/>
        <v>493</v>
      </c>
      <c r="B495" s="30">
        <v>17</v>
      </c>
      <c r="C495" s="32">
        <f t="shared" si="66"/>
        <v>15</v>
      </c>
      <c r="D495" s="98" t="s">
        <v>219</v>
      </c>
      <c r="E495" s="45" t="s">
        <v>899</v>
      </c>
      <c r="F495" s="45" t="s">
        <v>662</v>
      </c>
      <c r="G495" s="45"/>
      <c r="H495" s="35" t="s">
        <v>221</v>
      </c>
      <c r="I495" s="36">
        <v>41725</v>
      </c>
      <c r="J495" s="82">
        <v>15600</v>
      </c>
      <c r="K495" s="37">
        <v>312</v>
      </c>
      <c r="L495" s="38">
        <f t="shared" si="75"/>
        <v>312</v>
      </c>
      <c r="M495" s="36">
        <f t="shared" si="74"/>
        <v>41725</v>
      </c>
      <c r="N495" s="39">
        <f t="shared" si="70"/>
        <v>2</v>
      </c>
      <c r="O495" s="5"/>
      <c r="P495" s="5"/>
      <c r="Q495" s="42" t="s">
        <v>2342</v>
      </c>
      <c r="R495" s="43" t="str">
        <f t="shared" si="67"/>
        <v>AAAC</v>
      </c>
      <c r="S495" s="43" t="str">
        <f t="shared" si="71"/>
        <v>C</v>
      </c>
      <c r="T495" s="43" t="str">
        <f t="shared" si="72"/>
        <v>01</v>
      </c>
      <c r="U495" s="43" t="b">
        <f t="shared" si="68"/>
        <v>1</v>
      </c>
      <c r="V495" s="43">
        <f t="shared" si="69"/>
        <v>10</v>
      </c>
      <c r="W495" s="35" t="s">
        <v>2347</v>
      </c>
      <c r="X495" s="196" t="s">
        <v>2385</v>
      </c>
    </row>
    <row r="496" spans="1:24" x14ac:dyDescent="0.25">
      <c r="A496" s="30">
        <f t="shared" si="73"/>
        <v>494</v>
      </c>
      <c r="B496" s="30">
        <v>17</v>
      </c>
      <c r="C496" s="32">
        <f t="shared" si="66"/>
        <v>16</v>
      </c>
      <c r="D496" s="97" t="s">
        <v>219</v>
      </c>
      <c r="E496" s="45" t="s">
        <v>906</v>
      </c>
      <c r="F496" s="45" t="s">
        <v>663</v>
      </c>
      <c r="G496" s="45"/>
      <c r="H496" s="35" t="s">
        <v>221</v>
      </c>
      <c r="I496" s="36">
        <v>41726</v>
      </c>
      <c r="J496" s="82">
        <v>20000</v>
      </c>
      <c r="K496" s="37">
        <v>400</v>
      </c>
      <c r="L496" s="38">
        <f t="shared" si="75"/>
        <v>400</v>
      </c>
      <c r="M496" s="36">
        <f t="shared" si="74"/>
        <v>41726</v>
      </c>
      <c r="N496" s="39">
        <f t="shared" si="70"/>
        <v>2</v>
      </c>
      <c r="O496" s="5"/>
      <c r="P496" s="5"/>
      <c r="Q496" s="42" t="s">
        <v>2342</v>
      </c>
      <c r="R496" s="43" t="str">
        <f t="shared" si="67"/>
        <v>AABC</v>
      </c>
      <c r="S496" s="43" t="str">
        <f t="shared" si="71"/>
        <v>C</v>
      </c>
      <c r="T496" s="43" t="str">
        <f t="shared" si="72"/>
        <v>01</v>
      </c>
      <c r="U496" s="43" t="b">
        <f t="shared" si="68"/>
        <v>1</v>
      </c>
      <c r="V496" s="43">
        <f t="shared" si="69"/>
        <v>10</v>
      </c>
      <c r="W496" s="35" t="s">
        <v>2347</v>
      </c>
      <c r="X496" s="196" t="s">
        <v>2386</v>
      </c>
    </row>
    <row r="497" spans="1:24" x14ac:dyDescent="0.25">
      <c r="A497" s="30">
        <f t="shared" si="73"/>
        <v>495</v>
      </c>
      <c r="B497" s="30">
        <v>17</v>
      </c>
      <c r="C497" s="32">
        <f t="shared" si="66"/>
        <v>17</v>
      </c>
      <c r="D497" s="97" t="s">
        <v>219</v>
      </c>
      <c r="E497" s="45" t="s">
        <v>907</v>
      </c>
      <c r="F497" s="45" t="s">
        <v>664</v>
      </c>
      <c r="G497" s="45"/>
      <c r="H497" s="35" t="s">
        <v>221</v>
      </c>
      <c r="I497" s="36">
        <v>41726</v>
      </c>
      <c r="J497" s="82">
        <v>107716</v>
      </c>
      <c r="K497" s="37">
        <v>2154</v>
      </c>
      <c r="L497" s="38">
        <f t="shared" si="75"/>
        <v>2154</v>
      </c>
      <c r="M497" s="36">
        <f t="shared" si="74"/>
        <v>41726</v>
      </c>
      <c r="N497" s="39">
        <f t="shared" si="70"/>
        <v>2</v>
      </c>
      <c r="O497" s="5"/>
      <c r="P497" s="5"/>
      <c r="Q497" s="42" t="s">
        <v>2342</v>
      </c>
      <c r="R497" s="43" t="str">
        <f t="shared" si="67"/>
        <v>AAFC</v>
      </c>
      <c r="S497" s="43" t="str">
        <f t="shared" si="71"/>
        <v>C</v>
      </c>
      <c r="T497" s="43" t="str">
        <f t="shared" si="72"/>
        <v>01</v>
      </c>
      <c r="U497" s="43" t="b">
        <f t="shared" si="68"/>
        <v>1</v>
      </c>
      <c r="V497" s="43">
        <f t="shared" si="69"/>
        <v>10</v>
      </c>
      <c r="W497" s="35" t="s">
        <v>2347</v>
      </c>
      <c r="X497" s="196" t="s">
        <v>2386</v>
      </c>
    </row>
    <row r="498" spans="1:24" x14ac:dyDescent="0.25">
      <c r="A498" s="30">
        <f t="shared" si="73"/>
        <v>496</v>
      </c>
      <c r="B498" s="30">
        <v>17</v>
      </c>
      <c r="C498" s="32">
        <f t="shared" si="66"/>
        <v>18</v>
      </c>
      <c r="D498" s="97" t="s">
        <v>219</v>
      </c>
      <c r="E498" s="45" t="s">
        <v>906</v>
      </c>
      <c r="F498" s="45" t="s">
        <v>665</v>
      </c>
      <c r="G498" s="45"/>
      <c r="H498" s="35" t="s">
        <v>221</v>
      </c>
      <c r="I498" s="36">
        <v>41729</v>
      </c>
      <c r="J498" s="82">
        <v>30000</v>
      </c>
      <c r="K498" s="37">
        <v>600</v>
      </c>
      <c r="L498" s="38">
        <f t="shared" si="75"/>
        <v>600</v>
      </c>
      <c r="M498" s="36">
        <f t="shared" si="74"/>
        <v>41729</v>
      </c>
      <c r="N498" s="39">
        <f t="shared" si="70"/>
        <v>2</v>
      </c>
      <c r="O498" s="5"/>
      <c r="P498" s="5"/>
      <c r="Q498" s="42" t="s">
        <v>2342</v>
      </c>
      <c r="R498" s="43" t="str">
        <f t="shared" si="67"/>
        <v>AABC</v>
      </c>
      <c r="S498" s="43" t="str">
        <f t="shared" si="71"/>
        <v>C</v>
      </c>
      <c r="T498" s="43" t="str">
        <f t="shared" si="72"/>
        <v>01</v>
      </c>
      <c r="U498" s="43" t="b">
        <f t="shared" si="68"/>
        <v>1</v>
      </c>
      <c r="V498" s="43">
        <f t="shared" si="69"/>
        <v>10</v>
      </c>
      <c r="W498" s="35" t="s">
        <v>2347</v>
      </c>
      <c r="X498" s="196" t="s">
        <v>2377</v>
      </c>
    </row>
    <row r="499" spans="1:24" x14ac:dyDescent="0.25">
      <c r="A499" s="30">
        <f t="shared" si="73"/>
        <v>497</v>
      </c>
      <c r="B499" s="30">
        <v>17</v>
      </c>
      <c r="C499" s="32">
        <f t="shared" si="66"/>
        <v>19</v>
      </c>
      <c r="D499" s="97" t="s">
        <v>219</v>
      </c>
      <c r="E499" s="45" t="s">
        <v>899</v>
      </c>
      <c r="F499" s="45" t="s">
        <v>666</v>
      </c>
      <c r="G499" s="45"/>
      <c r="H499" s="35" t="s">
        <v>221</v>
      </c>
      <c r="I499" s="36">
        <v>41729</v>
      </c>
      <c r="J499" s="82">
        <v>489300</v>
      </c>
      <c r="K499" s="37">
        <v>9786</v>
      </c>
      <c r="L499" s="38">
        <f t="shared" si="75"/>
        <v>9786</v>
      </c>
      <c r="M499" s="36">
        <f t="shared" si="74"/>
        <v>41729</v>
      </c>
      <c r="N499" s="39">
        <f t="shared" si="70"/>
        <v>2</v>
      </c>
      <c r="O499" s="5"/>
      <c r="P499" s="5"/>
      <c r="Q499" s="42" t="s">
        <v>2342</v>
      </c>
      <c r="R499" s="43" t="str">
        <f t="shared" si="67"/>
        <v>AAAC</v>
      </c>
      <c r="S499" s="43" t="str">
        <f t="shared" si="71"/>
        <v>C</v>
      </c>
      <c r="T499" s="43" t="str">
        <f t="shared" si="72"/>
        <v>01</v>
      </c>
      <c r="U499" s="43" t="b">
        <f t="shared" si="68"/>
        <v>1</v>
      </c>
      <c r="V499" s="43">
        <f t="shared" si="69"/>
        <v>10</v>
      </c>
      <c r="W499" s="35" t="s">
        <v>2347</v>
      </c>
      <c r="X499" s="196" t="s">
        <v>2377</v>
      </c>
    </row>
    <row r="500" spans="1:24" x14ac:dyDescent="0.25">
      <c r="A500" s="30">
        <f t="shared" si="73"/>
        <v>498</v>
      </c>
      <c r="B500" s="30">
        <v>17</v>
      </c>
      <c r="C500" s="32">
        <f t="shared" si="66"/>
        <v>20</v>
      </c>
      <c r="D500" s="97" t="s">
        <v>219</v>
      </c>
      <c r="E500" s="45" t="s">
        <v>906</v>
      </c>
      <c r="F500" s="45" t="s">
        <v>658</v>
      </c>
      <c r="G500" s="45"/>
      <c r="H500" s="35" t="s">
        <v>221</v>
      </c>
      <c r="I500" s="36">
        <v>41729</v>
      </c>
      <c r="J500" s="82">
        <v>26950</v>
      </c>
      <c r="K500" s="37">
        <v>539</v>
      </c>
      <c r="L500" s="38">
        <f t="shared" si="75"/>
        <v>539</v>
      </c>
      <c r="M500" s="36">
        <f t="shared" si="74"/>
        <v>41729</v>
      </c>
      <c r="N500" s="39">
        <f t="shared" si="70"/>
        <v>2</v>
      </c>
      <c r="O500" s="5"/>
      <c r="P500" s="5"/>
      <c r="Q500" s="42" t="s">
        <v>2342</v>
      </c>
      <c r="R500" s="43" t="str">
        <f t="shared" si="67"/>
        <v>AABC</v>
      </c>
      <c r="S500" s="43" t="str">
        <f t="shared" si="71"/>
        <v>C</v>
      </c>
      <c r="T500" s="43" t="str">
        <f t="shared" si="72"/>
        <v>01</v>
      </c>
      <c r="U500" s="43" t="b">
        <f t="shared" si="68"/>
        <v>1</v>
      </c>
      <c r="V500" s="43">
        <f t="shared" si="69"/>
        <v>10</v>
      </c>
      <c r="W500" s="35" t="s">
        <v>2347</v>
      </c>
      <c r="X500" s="196" t="s">
        <v>2377</v>
      </c>
    </row>
    <row r="501" spans="1:24" x14ac:dyDescent="0.25">
      <c r="A501" s="30">
        <f t="shared" si="73"/>
        <v>499</v>
      </c>
      <c r="B501" s="30">
        <v>17</v>
      </c>
      <c r="C501" s="32">
        <f t="shared" si="66"/>
        <v>21</v>
      </c>
      <c r="D501" s="97" t="s">
        <v>219</v>
      </c>
      <c r="E501" s="45" t="s">
        <v>667</v>
      </c>
      <c r="F501" s="45" t="s">
        <v>668</v>
      </c>
      <c r="G501" s="45"/>
      <c r="H501" s="35" t="s">
        <v>221</v>
      </c>
      <c r="I501" s="36">
        <v>41729</v>
      </c>
      <c r="J501" s="82">
        <v>1312400</v>
      </c>
      <c r="K501" s="37">
        <v>26248</v>
      </c>
      <c r="L501" s="38">
        <f t="shared" si="75"/>
        <v>26248</v>
      </c>
      <c r="M501" s="36">
        <f t="shared" si="74"/>
        <v>41729</v>
      </c>
      <c r="N501" s="39">
        <f t="shared" si="70"/>
        <v>2</v>
      </c>
      <c r="O501" s="5"/>
      <c r="P501" s="5"/>
      <c r="Q501" s="42" t="s">
        <v>2342</v>
      </c>
      <c r="R501" s="43" t="str">
        <f t="shared" si="67"/>
        <v>AAAC</v>
      </c>
      <c r="S501" s="43" t="str">
        <f t="shared" si="71"/>
        <v>C</v>
      </c>
      <c r="T501" s="43" t="str">
        <f t="shared" si="72"/>
        <v>01</v>
      </c>
      <c r="U501" s="43" t="b">
        <f t="shared" si="68"/>
        <v>1</v>
      </c>
      <c r="V501" s="43">
        <f t="shared" si="69"/>
        <v>10</v>
      </c>
      <c r="W501" s="35" t="s">
        <v>2347</v>
      </c>
      <c r="X501" s="196" t="s">
        <v>2377</v>
      </c>
    </row>
    <row r="502" spans="1:24" x14ac:dyDescent="0.25">
      <c r="A502" s="30">
        <f t="shared" si="73"/>
        <v>500</v>
      </c>
      <c r="B502" s="30">
        <v>17</v>
      </c>
      <c r="C502" s="32">
        <f t="shared" si="66"/>
        <v>22</v>
      </c>
      <c r="D502" s="97" t="s">
        <v>219</v>
      </c>
      <c r="E502" s="45" t="s">
        <v>795</v>
      </c>
      <c r="F502" s="45" t="s">
        <v>226</v>
      </c>
      <c r="G502" s="45"/>
      <c r="H502" s="35" t="s">
        <v>221</v>
      </c>
      <c r="I502" s="36">
        <v>41729</v>
      </c>
      <c r="J502" s="82">
        <v>37650</v>
      </c>
      <c r="K502" s="37">
        <v>753</v>
      </c>
      <c r="L502" s="38">
        <f t="shared" si="75"/>
        <v>753</v>
      </c>
      <c r="M502" s="36">
        <f t="shared" si="74"/>
        <v>41729</v>
      </c>
      <c r="N502" s="39">
        <f t="shared" si="70"/>
        <v>2</v>
      </c>
      <c r="O502" s="5"/>
      <c r="P502" s="5"/>
      <c r="Q502" s="42" t="s">
        <v>2342</v>
      </c>
      <c r="R502" s="43" t="str">
        <f t="shared" si="67"/>
        <v>AABC</v>
      </c>
      <c r="S502" s="43" t="str">
        <f t="shared" si="71"/>
        <v>C</v>
      </c>
      <c r="T502" s="43" t="str">
        <f t="shared" si="72"/>
        <v>01</v>
      </c>
      <c r="U502" s="43" t="b">
        <f t="shared" si="68"/>
        <v>1</v>
      </c>
      <c r="V502" s="43">
        <f t="shared" si="69"/>
        <v>10</v>
      </c>
      <c r="W502" s="35" t="s">
        <v>2347</v>
      </c>
      <c r="X502" s="196" t="s">
        <v>2377</v>
      </c>
    </row>
    <row r="503" spans="1:24" x14ac:dyDescent="0.25">
      <c r="A503" s="30">
        <f t="shared" si="73"/>
        <v>501</v>
      </c>
      <c r="B503" s="30">
        <v>17</v>
      </c>
      <c r="C503" s="32">
        <f t="shared" si="66"/>
        <v>23</v>
      </c>
      <c r="D503" s="97" t="s">
        <v>219</v>
      </c>
      <c r="E503" s="45" t="s">
        <v>906</v>
      </c>
      <c r="F503" s="45" t="s">
        <v>658</v>
      </c>
      <c r="G503" s="45"/>
      <c r="H503" s="35" t="s">
        <v>221</v>
      </c>
      <c r="I503" s="36">
        <v>41729</v>
      </c>
      <c r="J503" s="82">
        <v>9000</v>
      </c>
      <c r="K503" s="37">
        <v>180</v>
      </c>
      <c r="L503" s="38">
        <f t="shared" si="75"/>
        <v>180</v>
      </c>
      <c r="M503" s="36">
        <f t="shared" si="74"/>
        <v>41729</v>
      </c>
      <c r="N503" s="39">
        <f t="shared" si="70"/>
        <v>2</v>
      </c>
      <c r="O503" s="5"/>
      <c r="P503" s="5"/>
      <c r="Q503" s="42" t="s">
        <v>2342</v>
      </c>
      <c r="R503" s="43" t="str">
        <f t="shared" si="67"/>
        <v>AABC</v>
      </c>
      <c r="S503" s="43" t="str">
        <f t="shared" si="71"/>
        <v>C</v>
      </c>
      <c r="T503" s="43" t="str">
        <f t="shared" si="72"/>
        <v>01</v>
      </c>
      <c r="U503" s="43" t="b">
        <f t="shared" si="68"/>
        <v>1</v>
      </c>
      <c r="V503" s="43">
        <f t="shared" si="69"/>
        <v>10</v>
      </c>
      <c r="W503" s="35" t="s">
        <v>2347</v>
      </c>
      <c r="X503" s="196" t="s">
        <v>2377</v>
      </c>
    </row>
    <row r="504" spans="1:24" x14ac:dyDescent="0.25">
      <c r="A504" s="30">
        <f t="shared" si="73"/>
        <v>502</v>
      </c>
      <c r="B504" s="30">
        <v>17</v>
      </c>
      <c r="C504" s="32">
        <f t="shared" si="66"/>
        <v>24</v>
      </c>
      <c r="D504" s="97" t="s">
        <v>219</v>
      </c>
      <c r="E504" s="45" t="s">
        <v>794</v>
      </c>
      <c r="F504" s="45" t="s">
        <v>224</v>
      </c>
      <c r="G504" s="45"/>
      <c r="H504" s="35" t="s">
        <v>221</v>
      </c>
      <c r="I504" s="36">
        <v>41729</v>
      </c>
      <c r="J504" s="82">
        <v>24500</v>
      </c>
      <c r="K504" s="37">
        <v>490</v>
      </c>
      <c r="L504" s="38">
        <f t="shared" si="75"/>
        <v>490</v>
      </c>
      <c r="M504" s="36">
        <f t="shared" si="74"/>
        <v>41729</v>
      </c>
      <c r="N504" s="39">
        <f t="shared" si="70"/>
        <v>2</v>
      </c>
      <c r="O504" s="5"/>
      <c r="P504" s="5"/>
      <c r="Q504" s="42" t="s">
        <v>2342</v>
      </c>
      <c r="R504" s="43" t="str">
        <f t="shared" si="67"/>
        <v>AAAC</v>
      </c>
      <c r="S504" s="43" t="str">
        <f t="shared" si="71"/>
        <v>C</v>
      </c>
      <c r="T504" s="43" t="str">
        <f t="shared" si="72"/>
        <v>01</v>
      </c>
      <c r="U504" s="43" t="b">
        <f t="shared" si="68"/>
        <v>1</v>
      </c>
      <c r="V504" s="43">
        <f t="shared" si="69"/>
        <v>10</v>
      </c>
      <c r="W504" s="35" t="s">
        <v>2347</v>
      </c>
      <c r="X504" s="196" t="s">
        <v>2377</v>
      </c>
    </row>
    <row r="505" spans="1:24" x14ac:dyDescent="0.25">
      <c r="A505" s="30">
        <f t="shared" si="73"/>
        <v>503</v>
      </c>
      <c r="B505" s="30">
        <v>17</v>
      </c>
      <c r="C505" s="32">
        <f t="shared" si="66"/>
        <v>25</v>
      </c>
      <c r="D505" s="97" t="s">
        <v>219</v>
      </c>
      <c r="E505" s="45" t="s">
        <v>796</v>
      </c>
      <c r="F505" s="45" t="s">
        <v>227</v>
      </c>
      <c r="G505" s="45"/>
      <c r="H505" s="35" t="s">
        <v>221</v>
      </c>
      <c r="I505" s="36">
        <v>41729</v>
      </c>
      <c r="J505" s="82">
        <v>31400</v>
      </c>
      <c r="K505" s="37">
        <v>628</v>
      </c>
      <c r="L505" s="38">
        <f t="shared" si="75"/>
        <v>628</v>
      </c>
      <c r="M505" s="36">
        <f t="shared" si="74"/>
        <v>41729</v>
      </c>
      <c r="N505" s="39">
        <f t="shared" si="70"/>
        <v>2</v>
      </c>
      <c r="O505" s="5"/>
      <c r="P505" s="5"/>
      <c r="Q505" s="42" t="s">
        <v>2342</v>
      </c>
      <c r="R505" s="43" t="str">
        <f t="shared" si="67"/>
        <v>AAAC</v>
      </c>
      <c r="S505" s="43" t="str">
        <f t="shared" si="71"/>
        <v>C</v>
      </c>
      <c r="T505" s="43" t="str">
        <f t="shared" si="72"/>
        <v>01</v>
      </c>
      <c r="U505" s="43" t="b">
        <f t="shared" si="68"/>
        <v>1</v>
      </c>
      <c r="V505" s="43">
        <f t="shared" si="69"/>
        <v>10</v>
      </c>
      <c r="W505" s="35" t="s">
        <v>2347</v>
      </c>
      <c r="X505" s="196" t="s">
        <v>2377</v>
      </c>
    </row>
    <row r="506" spans="1:24" x14ac:dyDescent="0.25">
      <c r="A506" s="30">
        <f t="shared" si="73"/>
        <v>504</v>
      </c>
      <c r="B506" s="30">
        <v>17</v>
      </c>
      <c r="C506" s="32">
        <f t="shared" si="66"/>
        <v>26</v>
      </c>
      <c r="D506" s="97" t="s">
        <v>219</v>
      </c>
      <c r="E506" s="45" t="s">
        <v>796</v>
      </c>
      <c r="F506" s="45" t="s">
        <v>227</v>
      </c>
      <c r="G506" s="45"/>
      <c r="H506" s="35" t="s">
        <v>221</v>
      </c>
      <c r="I506" s="36">
        <v>41729</v>
      </c>
      <c r="J506" s="82">
        <v>149400</v>
      </c>
      <c r="K506" s="37">
        <v>2988</v>
      </c>
      <c r="L506" s="38">
        <f t="shared" si="75"/>
        <v>2988</v>
      </c>
      <c r="M506" s="36">
        <f t="shared" si="74"/>
        <v>41729</v>
      </c>
      <c r="N506" s="39">
        <f t="shared" si="70"/>
        <v>2</v>
      </c>
      <c r="O506" s="5"/>
      <c r="P506" s="5"/>
      <c r="Q506" s="42" t="s">
        <v>2342</v>
      </c>
      <c r="R506" s="43" t="str">
        <f t="shared" si="67"/>
        <v>AAAC</v>
      </c>
      <c r="S506" s="43" t="str">
        <f t="shared" si="71"/>
        <v>C</v>
      </c>
      <c r="T506" s="43" t="str">
        <f t="shared" si="72"/>
        <v>01</v>
      </c>
      <c r="U506" s="43" t="b">
        <f t="shared" si="68"/>
        <v>1</v>
      </c>
      <c r="V506" s="43">
        <f t="shared" si="69"/>
        <v>10</v>
      </c>
      <c r="W506" s="35" t="s">
        <v>2347</v>
      </c>
      <c r="X506" s="196" t="s">
        <v>2377</v>
      </c>
    </row>
    <row r="507" spans="1:24" x14ac:dyDescent="0.25">
      <c r="A507" s="30">
        <f t="shared" si="73"/>
        <v>505</v>
      </c>
      <c r="B507" s="30">
        <v>17</v>
      </c>
      <c r="C507" s="32">
        <f t="shared" si="66"/>
        <v>27</v>
      </c>
      <c r="D507" s="97" t="s">
        <v>219</v>
      </c>
      <c r="E507" s="45" t="s">
        <v>1135</v>
      </c>
      <c r="F507" s="45" t="s">
        <v>669</v>
      </c>
      <c r="G507" s="45"/>
      <c r="H507" s="35" t="s">
        <v>221</v>
      </c>
      <c r="I507" s="36">
        <v>41729</v>
      </c>
      <c r="J507" s="82">
        <v>467160.14600000001</v>
      </c>
      <c r="K507" s="37">
        <v>9887</v>
      </c>
      <c r="L507" s="38">
        <f t="shared" si="75"/>
        <v>9887</v>
      </c>
      <c r="M507" s="36">
        <f t="shared" si="74"/>
        <v>41729</v>
      </c>
      <c r="N507" s="39">
        <f t="shared" si="70"/>
        <v>2.12</v>
      </c>
      <c r="O507" s="5"/>
      <c r="P507" s="5"/>
      <c r="Q507" s="42" t="s">
        <v>2342</v>
      </c>
      <c r="R507" s="43" t="str">
        <f t="shared" si="67"/>
        <v>AABC</v>
      </c>
      <c r="S507" s="43" t="str">
        <f t="shared" si="71"/>
        <v>C</v>
      </c>
      <c r="T507" s="43" t="str">
        <f t="shared" si="72"/>
        <v>01</v>
      </c>
      <c r="U507" s="43" t="b">
        <f t="shared" si="68"/>
        <v>1</v>
      </c>
      <c r="V507" s="43">
        <f t="shared" si="69"/>
        <v>10</v>
      </c>
      <c r="W507" s="35" t="s">
        <v>2347</v>
      </c>
      <c r="X507" s="196" t="s">
        <v>2377</v>
      </c>
    </row>
    <row r="508" spans="1:24" x14ac:dyDescent="0.25">
      <c r="A508" s="30">
        <f t="shared" si="73"/>
        <v>506</v>
      </c>
      <c r="B508" s="30">
        <v>17</v>
      </c>
      <c r="C508" s="32">
        <f t="shared" si="66"/>
        <v>28</v>
      </c>
      <c r="D508" s="97" t="s">
        <v>219</v>
      </c>
      <c r="E508" s="45" t="s">
        <v>812</v>
      </c>
      <c r="F508" s="45" t="s">
        <v>670</v>
      </c>
      <c r="G508" s="45"/>
      <c r="H508" s="35" t="s">
        <v>221</v>
      </c>
      <c r="I508" s="36">
        <v>41729</v>
      </c>
      <c r="J508" s="82">
        <v>16486</v>
      </c>
      <c r="K508" s="37">
        <v>330</v>
      </c>
      <c r="L508" s="38">
        <f t="shared" si="75"/>
        <v>330</v>
      </c>
      <c r="M508" s="36">
        <f t="shared" si="74"/>
        <v>41729</v>
      </c>
      <c r="N508" s="39">
        <f t="shared" si="70"/>
        <v>2</v>
      </c>
      <c r="O508" s="5"/>
      <c r="P508" s="5"/>
      <c r="Q508" s="42" t="s">
        <v>2342</v>
      </c>
      <c r="R508" s="43" t="str">
        <f t="shared" si="67"/>
        <v>AABC</v>
      </c>
      <c r="S508" s="43" t="str">
        <f t="shared" si="71"/>
        <v>C</v>
      </c>
      <c r="T508" s="43" t="str">
        <f t="shared" si="72"/>
        <v>01</v>
      </c>
      <c r="U508" s="43" t="b">
        <f t="shared" si="68"/>
        <v>1</v>
      </c>
      <c r="V508" s="43">
        <f t="shared" si="69"/>
        <v>10</v>
      </c>
      <c r="W508" s="35" t="s">
        <v>2347</v>
      </c>
      <c r="X508" s="196" t="s">
        <v>2377</v>
      </c>
    </row>
    <row r="509" spans="1:24" x14ac:dyDescent="0.25">
      <c r="A509" s="30">
        <f t="shared" si="73"/>
        <v>507</v>
      </c>
      <c r="B509" s="30">
        <v>17</v>
      </c>
      <c r="C509" s="32">
        <f t="shared" si="66"/>
        <v>29</v>
      </c>
      <c r="D509" s="97" t="s">
        <v>219</v>
      </c>
      <c r="E509" s="45" t="s">
        <v>671</v>
      </c>
      <c r="F509" s="45" t="s">
        <v>672</v>
      </c>
      <c r="G509" s="45"/>
      <c r="H509" s="35" t="s">
        <v>221</v>
      </c>
      <c r="I509" s="36">
        <v>41729</v>
      </c>
      <c r="J509" s="82">
        <v>5055</v>
      </c>
      <c r="K509" s="37">
        <v>101</v>
      </c>
      <c r="L509" s="38">
        <f t="shared" si="75"/>
        <v>101</v>
      </c>
      <c r="M509" s="36">
        <f t="shared" si="74"/>
        <v>41729</v>
      </c>
      <c r="N509" s="39">
        <f t="shared" si="70"/>
        <v>2</v>
      </c>
      <c r="O509" s="5"/>
      <c r="P509" s="5"/>
      <c r="Q509" s="42" t="s">
        <v>2342</v>
      </c>
      <c r="R509" s="43" t="str">
        <f t="shared" si="67"/>
        <v>AABC</v>
      </c>
      <c r="S509" s="43" t="str">
        <f t="shared" si="71"/>
        <v>C</v>
      </c>
      <c r="T509" s="43" t="str">
        <f t="shared" si="72"/>
        <v>01</v>
      </c>
      <c r="U509" s="43" t="b">
        <f t="shared" si="68"/>
        <v>1</v>
      </c>
      <c r="V509" s="43">
        <f t="shared" si="69"/>
        <v>10</v>
      </c>
      <c r="W509" s="35" t="s">
        <v>2347</v>
      </c>
      <c r="X509" s="196" t="s">
        <v>2377</v>
      </c>
    </row>
    <row r="510" spans="1:24" x14ac:dyDescent="0.25">
      <c r="A510" s="30">
        <f t="shared" si="73"/>
        <v>508</v>
      </c>
      <c r="B510" s="30">
        <v>17</v>
      </c>
      <c r="C510" s="32">
        <f t="shared" si="66"/>
        <v>30</v>
      </c>
      <c r="D510" s="97" t="s">
        <v>219</v>
      </c>
      <c r="E510" s="46" t="s">
        <v>1026</v>
      </c>
      <c r="F510" s="34" t="s">
        <v>220</v>
      </c>
      <c r="G510" s="34"/>
      <c r="H510" s="35" t="s">
        <v>221</v>
      </c>
      <c r="I510" s="36">
        <v>41729</v>
      </c>
      <c r="J510" s="82">
        <v>4494</v>
      </c>
      <c r="K510" s="37">
        <v>90</v>
      </c>
      <c r="L510" s="38">
        <f t="shared" si="75"/>
        <v>90</v>
      </c>
      <c r="M510" s="36">
        <f t="shared" si="74"/>
        <v>41729</v>
      </c>
      <c r="N510" s="39">
        <f t="shared" si="70"/>
        <v>2</v>
      </c>
      <c r="O510" s="5"/>
      <c r="P510" s="5"/>
      <c r="Q510" s="42" t="s">
        <v>2342</v>
      </c>
      <c r="R510" s="43" t="str">
        <f t="shared" si="67"/>
        <v>AAAC</v>
      </c>
      <c r="S510" s="43" t="str">
        <f t="shared" si="71"/>
        <v>C</v>
      </c>
      <c r="T510" s="43" t="str">
        <f t="shared" si="72"/>
        <v>01</v>
      </c>
      <c r="U510" s="43" t="b">
        <f t="shared" si="68"/>
        <v>1</v>
      </c>
      <c r="V510" s="43">
        <f t="shared" si="69"/>
        <v>10</v>
      </c>
      <c r="W510" s="35" t="s">
        <v>2347</v>
      </c>
      <c r="X510" s="196" t="s">
        <v>2377</v>
      </c>
    </row>
    <row r="511" spans="1:24" x14ac:dyDescent="0.25">
      <c r="A511" s="30">
        <f t="shared" si="73"/>
        <v>509</v>
      </c>
      <c r="B511" s="30">
        <v>17</v>
      </c>
      <c r="C511" s="32">
        <f t="shared" si="66"/>
        <v>31</v>
      </c>
      <c r="D511" s="98" t="s">
        <v>219</v>
      </c>
      <c r="E511" s="46" t="s">
        <v>922</v>
      </c>
      <c r="F511" s="34" t="s">
        <v>223</v>
      </c>
      <c r="G511" s="34"/>
      <c r="H511" s="35" t="s">
        <v>221</v>
      </c>
      <c r="I511" s="36">
        <v>41729</v>
      </c>
      <c r="J511" s="82">
        <v>63135</v>
      </c>
      <c r="K511" s="37">
        <v>1263</v>
      </c>
      <c r="L511" s="38">
        <f t="shared" si="75"/>
        <v>1263</v>
      </c>
      <c r="M511" s="36">
        <f t="shared" si="74"/>
        <v>41729</v>
      </c>
      <c r="N511" s="39">
        <f t="shared" si="70"/>
        <v>2</v>
      </c>
      <c r="O511" s="5"/>
      <c r="P511" s="5"/>
      <c r="Q511" s="42" t="s">
        <v>2342</v>
      </c>
      <c r="R511" s="43" t="str">
        <f t="shared" si="67"/>
        <v>AADC</v>
      </c>
      <c r="S511" s="43" t="str">
        <f t="shared" si="71"/>
        <v>C</v>
      </c>
      <c r="T511" s="43" t="str">
        <f t="shared" si="72"/>
        <v>01</v>
      </c>
      <c r="U511" s="43" t="b">
        <f t="shared" si="68"/>
        <v>1</v>
      </c>
      <c r="V511" s="43">
        <f t="shared" si="69"/>
        <v>10</v>
      </c>
      <c r="W511" s="35" t="s">
        <v>2347</v>
      </c>
      <c r="X511" s="196" t="s">
        <v>2377</v>
      </c>
    </row>
    <row r="512" spans="1:24" x14ac:dyDescent="0.25">
      <c r="A512" s="30">
        <f t="shared" si="73"/>
        <v>510</v>
      </c>
      <c r="B512" s="30">
        <v>18</v>
      </c>
      <c r="C512" s="32">
        <f t="shared" si="66"/>
        <v>1</v>
      </c>
      <c r="D512" s="98" t="s">
        <v>229</v>
      </c>
      <c r="E512" s="46" t="s">
        <v>1136</v>
      </c>
      <c r="F512" s="34" t="s">
        <v>673</v>
      </c>
      <c r="G512" s="34"/>
      <c r="H512" s="35" t="s">
        <v>221</v>
      </c>
      <c r="I512" s="99">
        <v>41699</v>
      </c>
      <c r="J512" s="82">
        <v>36800</v>
      </c>
      <c r="K512" s="37">
        <v>736</v>
      </c>
      <c r="L512" s="38">
        <f t="shared" si="75"/>
        <v>736</v>
      </c>
      <c r="M512" s="36">
        <f t="shared" si="74"/>
        <v>41699</v>
      </c>
      <c r="N512" s="39">
        <f t="shared" si="70"/>
        <v>2</v>
      </c>
      <c r="O512" s="5"/>
      <c r="P512" s="5"/>
      <c r="Q512" s="42" t="s">
        <v>2342</v>
      </c>
      <c r="R512" s="43" t="str">
        <f t="shared" si="67"/>
        <v>AALF</v>
      </c>
      <c r="S512" s="43" t="str">
        <f t="shared" si="71"/>
        <v>F</v>
      </c>
      <c r="T512" s="43" t="str">
        <f t="shared" si="72"/>
        <v>02</v>
      </c>
      <c r="U512" s="43" t="b">
        <f t="shared" si="68"/>
        <v>1</v>
      </c>
      <c r="V512" s="43">
        <f t="shared" si="69"/>
        <v>10</v>
      </c>
      <c r="W512" s="35" t="s">
        <v>2347</v>
      </c>
      <c r="X512" s="200" t="s">
        <v>2387</v>
      </c>
    </row>
    <row r="513" spans="1:24" x14ac:dyDescent="0.25">
      <c r="A513" s="30">
        <f t="shared" si="73"/>
        <v>511</v>
      </c>
      <c r="B513" s="30">
        <v>18</v>
      </c>
      <c r="C513" s="32">
        <f t="shared" si="66"/>
        <v>2</v>
      </c>
      <c r="D513" s="98" t="s">
        <v>229</v>
      </c>
      <c r="E513" s="49" t="s">
        <v>1028</v>
      </c>
      <c r="F513" s="34" t="s">
        <v>233</v>
      </c>
      <c r="G513" s="34"/>
      <c r="H513" s="35" t="s">
        <v>221</v>
      </c>
      <c r="I513" s="36">
        <v>41701</v>
      </c>
      <c r="J513" s="82">
        <v>17977</v>
      </c>
      <c r="K513" s="37">
        <v>180</v>
      </c>
      <c r="L513" s="38">
        <f t="shared" si="75"/>
        <v>180</v>
      </c>
      <c r="M513" s="36">
        <f t="shared" si="74"/>
        <v>41701</v>
      </c>
      <c r="N513" s="39">
        <f t="shared" si="70"/>
        <v>1</v>
      </c>
      <c r="O513" s="5"/>
      <c r="P513" s="5"/>
      <c r="Q513" s="42" t="s">
        <v>2342</v>
      </c>
      <c r="R513" s="43" t="str">
        <f t="shared" si="67"/>
        <v>AHIP</v>
      </c>
      <c r="S513" s="43" t="str">
        <f t="shared" si="71"/>
        <v>P</v>
      </c>
      <c r="T513" s="43" t="str">
        <f t="shared" si="72"/>
        <v>02</v>
      </c>
      <c r="U513" s="43" t="b">
        <f t="shared" si="68"/>
        <v>1</v>
      </c>
      <c r="V513" s="43">
        <f t="shared" si="69"/>
        <v>10</v>
      </c>
      <c r="W513" s="35" t="s">
        <v>2347</v>
      </c>
      <c r="X513" s="196" t="s">
        <v>2388</v>
      </c>
    </row>
    <row r="514" spans="1:24" x14ac:dyDescent="0.25">
      <c r="A514" s="30">
        <f t="shared" si="73"/>
        <v>512</v>
      </c>
      <c r="B514" s="30">
        <v>18</v>
      </c>
      <c r="C514" s="32">
        <f t="shared" si="66"/>
        <v>3</v>
      </c>
      <c r="D514" s="98" t="s">
        <v>229</v>
      </c>
      <c r="E514" s="46" t="s">
        <v>798</v>
      </c>
      <c r="F514" s="34" t="s">
        <v>239</v>
      </c>
      <c r="G514" s="34"/>
      <c r="H514" s="35" t="s">
        <v>221</v>
      </c>
      <c r="I514" s="36">
        <v>41702</v>
      </c>
      <c r="J514" s="82">
        <v>3200</v>
      </c>
      <c r="K514" s="37">
        <v>32</v>
      </c>
      <c r="L514" s="38">
        <f t="shared" si="75"/>
        <v>32</v>
      </c>
      <c r="M514" s="36">
        <f t="shared" si="74"/>
        <v>41702</v>
      </c>
      <c r="N514" s="39">
        <f t="shared" si="70"/>
        <v>1</v>
      </c>
      <c r="O514" s="5"/>
      <c r="P514" s="5"/>
      <c r="Q514" s="42" t="s">
        <v>2342</v>
      </c>
      <c r="R514" s="43" t="str">
        <f t="shared" si="67"/>
        <v>BMSP</v>
      </c>
      <c r="S514" s="43" t="str">
        <f t="shared" si="71"/>
        <v>P</v>
      </c>
      <c r="T514" s="43" t="str">
        <f t="shared" si="72"/>
        <v>02</v>
      </c>
      <c r="U514" s="43" t="b">
        <f t="shared" si="68"/>
        <v>1</v>
      </c>
      <c r="V514" s="43">
        <f t="shared" si="69"/>
        <v>10</v>
      </c>
      <c r="W514" s="35" t="s">
        <v>2347</v>
      </c>
      <c r="X514" s="196" t="s">
        <v>2376</v>
      </c>
    </row>
    <row r="515" spans="1:24" x14ac:dyDescent="0.25">
      <c r="A515" s="30">
        <f t="shared" si="73"/>
        <v>513</v>
      </c>
      <c r="B515" s="30">
        <v>18</v>
      </c>
      <c r="C515" s="32">
        <f t="shared" ref="C515:C578" si="76">+IF(B515=B514,C514+1,1)</f>
        <v>4</v>
      </c>
      <c r="D515" s="98" t="s">
        <v>229</v>
      </c>
      <c r="E515" s="46" t="s">
        <v>1030</v>
      </c>
      <c r="F515" s="34" t="s">
        <v>238</v>
      </c>
      <c r="G515" s="34"/>
      <c r="H515" s="35" t="s">
        <v>221</v>
      </c>
      <c r="I515" s="36">
        <v>41702</v>
      </c>
      <c r="J515" s="82">
        <v>3000</v>
      </c>
      <c r="K515" s="37">
        <v>30</v>
      </c>
      <c r="L515" s="38">
        <f t="shared" si="75"/>
        <v>30</v>
      </c>
      <c r="M515" s="36">
        <f t="shared" si="74"/>
        <v>41702</v>
      </c>
      <c r="N515" s="39">
        <f t="shared" si="70"/>
        <v>1</v>
      </c>
      <c r="O515" s="5"/>
      <c r="P515" s="5"/>
      <c r="Q515" s="42" t="s">
        <v>2342</v>
      </c>
      <c r="R515" s="43" t="str">
        <f t="shared" ref="R515:R578" si="77">LEFT(E515,4)</f>
        <v>AGLP</v>
      </c>
      <c r="S515" s="43" t="str">
        <f t="shared" si="71"/>
        <v>P</v>
      </c>
      <c r="T515" s="43" t="str">
        <f t="shared" si="72"/>
        <v>02</v>
      </c>
      <c r="U515" s="43" t="b">
        <f t="shared" ref="U515:U578" si="78">D515=T515</f>
        <v>1</v>
      </c>
      <c r="V515" s="43">
        <f t="shared" ref="V515:V578" si="79">LEN(E515)</f>
        <v>10</v>
      </c>
      <c r="W515" s="35" t="s">
        <v>2347</v>
      </c>
      <c r="X515" s="196" t="s">
        <v>2376</v>
      </c>
    </row>
    <row r="516" spans="1:24" x14ac:dyDescent="0.25">
      <c r="A516" s="30">
        <f t="shared" si="73"/>
        <v>514</v>
      </c>
      <c r="B516" s="30">
        <v>18</v>
      </c>
      <c r="C516" s="32">
        <f t="shared" si="76"/>
        <v>5</v>
      </c>
      <c r="D516" s="98" t="s">
        <v>229</v>
      </c>
      <c r="E516" s="46" t="s">
        <v>925</v>
      </c>
      <c r="F516" s="34" t="s">
        <v>232</v>
      </c>
      <c r="G516" s="34"/>
      <c r="H516" s="35" t="s">
        <v>221</v>
      </c>
      <c r="I516" s="36">
        <v>41705</v>
      </c>
      <c r="J516" s="82">
        <v>5400</v>
      </c>
      <c r="K516" s="37">
        <v>54</v>
      </c>
      <c r="L516" s="38">
        <f t="shared" si="75"/>
        <v>54</v>
      </c>
      <c r="M516" s="36">
        <f t="shared" si="74"/>
        <v>41705</v>
      </c>
      <c r="N516" s="39">
        <f t="shared" ref="N516:N579" si="80">+ROUND(L516/J516*100,2)</f>
        <v>1</v>
      </c>
      <c r="O516" s="5"/>
      <c r="P516" s="5"/>
      <c r="Q516" s="42" t="s">
        <v>2342</v>
      </c>
      <c r="R516" s="43" t="str">
        <f t="shared" si="77"/>
        <v>AATP</v>
      </c>
      <c r="S516" s="43" t="str">
        <f t="shared" ref="S516:S579" si="81">RIGHT(R516,1)</f>
        <v>P</v>
      </c>
      <c r="T516" s="43" t="str">
        <f t="shared" ref="T516:T579" si="82">IF(S516="C","01","02")</f>
        <v>02</v>
      </c>
      <c r="U516" s="43" t="b">
        <f t="shared" si="78"/>
        <v>1</v>
      </c>
      <c r="V516" s="43">
        <f t="shared" si="79"/>
        <v>10</v>
      </c>
      <c r="W516" s="35" t="s">
        <v>2347</v>
      </c>
      <c r="X516" s="196" t="s">
        <v>2389</v>
      </c>
    </row>
    <row r="517" spans="1:24" x14ac:dyDescent="0.25">
      <c r="A517" s="30">
        <f t="shared" ref="A517:A580" si="83">A516+1</f>
        <v>515</v>
      </c>
      <c r="B517" s="30">
        <v>18</v>
      </c>
      <c r="C517" s="32">
        <f t="shared" si="76"/>
        <v>6</v>
      </c>
      <c r="D517" s="98" t="s">
        <v>229</v>
      </c>
      <c r="E517" s="46" t="s">
        <v>925</v>
      </c>
      <c r="F517" s="34" t="s">
        <v>232</v>
      </c>
      <c r="G517" s="34"/>
      <c r="H517" s="35" t="s">
        <v>221</v>
      </c>
      <c r="I517" s="36">
        <v>41705</v>
      </c>
      <c r="J517" s="82">
        <v>89000</v>
      </c>
      <c r="K517" s="37">
        <v>890</v>
      </c>
      <c r="L517" s="38">
        <f t="shared" si="75"/>
        <v>890</v>
      </c>
      <c r="M517" s="36">
        <f t="shared" si="74"/>
        <v>41705</v>
      </c>
      <c r="N517" s="39">
        <f t="shared" si="80"/>
        <v>1</v>
      </c>
      <c r="O517" s="5"/>
      <c r="P517" s="5"/>
      <c r="Q517" s="42" t="s">
        <v>2342</v>
      </c>
      <c r="R517" s="43" t="str">
        <f t="shared" si="77"/>
        <v>AATP</v>
      </c>
      <c r="S517" s="43" t="str">
        <f t="shared" si="81"/>
        <v>P</v>
      </c>
      <c r="T517" s="43" t="str">
        <f t="shared" si="82"/>
        <v>02</v>
      </c>
      <c r="U517" s="43" t="b">
        <f t="shared" si="78"/>
        <v>1</v>
      </c>
      <c r="V517" s="43">
        <f t="shared" si="79"/>
        <v>10</v>
      </c>
      <c r="W517" s="35" t="s">
        <v>2347</v>
      </c>
      <c r="X517" s="196" t="s">
        <v>2389</v>
      </c>
    </row>
    <row r="518" spans="1:24" x14ac:dyDescent="0.25">
      <c r="A518" s="30">
        <f t="shared" si="83"/>
        <v>516</v>
      </c>
      <c r="B518" s="30">
        <v>18</v>
      </c>
      <c r="C518" s="32">
        <f t="shared" si="76"/>
        <v>7</v>
      </c>
      <c r="D518" s="98" t="s">
        <v>229</v>
      </c>
      <c r="E518" s="46" t="s">
        <v>1137</v>
      </c>
      <c r="F518" s="34" t="s">
        <v>674</v>
      </c>
      <c r="G518" s="34"/>
      <c r="H518" s="35" t="s">
        <v>221</v>
      </c>
      <c r="I518" s="36">
        <v>41705</v>
      </c>
      <c r="J518" s="82">
        <v>27000</v>
      </c>
      <c r="K518" s="37">
        <v>270</v>
      </c>
      <c r="L518" s="38">
        <f t="shared" si="75"/>
        <v>270</v>
      </c>
      <c r="M518" s="36">
        <f t="shared" si="74"/>
        <v>41705</v>
      </c>
      <c r="N518" s="39">
        <f t="shared" si="80"/>
        <v>1</v>
      </c>
      <c r="O518" s="5"/>
      <c r="P518" s="5"/>
      <c r="Q518" s="42" t="s">
        <v>2342</v>
      </c>
      <c r="R518" s="43" t="str">
        <f t="shared" si="77"/>
        <v>AEUP</v>
      </c>
      <c r="S518" s="43" t="str">
        <f t="shared" si="81"/>
        <v>P</v>
      </c>
      <c r="T518" s="43" t="str">
        <f t="shared" si="82"/>
        <v>02</v>
      </c>
      <c r="U518" s="43" t="b">
        <f t="shared" si="78"/>
        <v>1</v>
      </c>
      <c r="V518" s="43">
        <f t="shared" si="79"/>
        <v>10</v>
      </c>
      <c r="W518" s="35" t="s">
        <v>2347</v>
      </c>
      <c r="X518" s="196" t="s">
        <v>2389</v>
      </c>
    </row>
    <row r="519" spans="1:24" x14ac:dyDescent="0.25">
      <c r="A519" s="30">
        <f t="shared" si="83"/>
        <v>517</v>
      </c>
      <c r="B519" s="30">
        <v>18</v>
      </c>
      <c r="C519" s="32">
        <f t="shared" si="76"/>
        <v>8</v>
      </c>
      <c r="D519" s="98" t="s">
        <v>229</v>
      </c>
      <c r="E519" s="46" t="s">
        <v>1138</v>
      </c>
      <c r="F519" s="34" t="s">
        <v>675</v>
      </c>
      <c r="G519" s="34"/>
      <c r="H519" s="35" t="s">
        <v>221</v>
      </c>
      <c r="I519" s="36">
        <v>41705</v>
      </c>
      <c r="J519" s="82">
        <v>13482</v>
      </c>
      <c r="K519" s="37">
        <v>270</v>
      </c>
      <c r="L519" s="38">
        <f t="shared" si="75"/>
        <v>270</v>
      </c>
      <c r="M519" s="36">
        <f t="shared" si="74"/>
        <v>41705</v>
      </c>
      <c r="N519" s="39">
        <f t="shared" si="80"/>
        <v>2</v>
      </c>
      <c r="O519" s="5"/>
      <c r="P519" s="5"/>
      <c r="Q519" s="42" t="s">
        <v>2342</v>
      </c>
      <c r="R519" s="43" t="str">
        <f t="shared" si="77"/>
        <v>AUUP</v>
      </c>
      <c r="S519" s="43" t="str">
        <f t="shared" si="81"/>
        <v>P</v>
      </c>
      <c r="T519" s="43" t="str">
        <f t="shared" si="82"/>
        <v>02</v>
      </c>
      <c r="U519" s="43" t="b">
        <f t="shared" si="78"/>
        <v>1</v>
      </c>
      <c r="V519" s="43">
        <f t="shared" si="79"/>
        <v>10</v>
      </c>
      <c r="W519" s="35" t="s">
        <v>2347</v>
      </c>
      <c r="X519" s="196" t="s">
        <v>2389</v>
      </c>
    </row>
    <row r="520" spans="1:24" x14ac:dyDescent="0.25">
      <c r="A520" s="30">
        <f t="shared" si="83"/>
        <v>518</v>
      </c>
      <c r="B520" s="30">
        <v>18</v>
      </c>
      <c r="C520" s="32">
        <f t="shared" si="76"/>
        <v>9</v>
      </c>
      <c r="D520" s="98" t="s">
        <v>229</v>
      </c>
      <c r="E520" s="46" t="s">
        <v>1139</v>
      </c>
      <c r="F520" s="34" t="s">
        <v>676</v>
      </c>
      <c r="G520" s="34"/>
      <c r="H520" s="35" t="s">
        <v>221</v>
      </c>
      <c r="I520" s="36">
        <v>41705</v>
      </c>
      <c r="J520" s="82">
        <v>22500</v>
      </c>
      <c r="K520" s="37">
        <v>450</v>
      </c>
      <c r="L520" s="38">
        <f t="shared" si="75"/>
        <v>450</v>
      </c>
      <c r="M520" s="36">
        <f t="shared" si="74"/>
        <v>41705</v>
      </c>
      <c r="N520" s="39">
        <f t="shared" si="80"/>
        <v>2</v>
      </c>
      <c r="O520" s="5"/>
      <c r="P520" s="5"/>
      <c r="Q520" s="42" t="s">
        <v>2342</v>
      </c>
      <c r="R520" s="43" t="str">
        <f t="shared" si="77"/>
        <v>ADMP</v>
      </c>
      <c r="S520" s="43" t="str">
        <f t="shared" si="81"/>
        <v>P</v>
      </c>
      <c r="T520" s="43" t="str">
        <f t="shared" si="82"/>
        <v>02</v>
      </c>
      <c r="U520" s="43" t="b">
        <f t="shared" si="78"/>
        <v>1</v>
      </c>
      <c r="V520" s="43">
        <f t="shared" si="79"/>
        <v>10</v>
      </c>
      <c r="W520" s="35" t="s">
        <v>2347</v>
      </c>
      <c r="X520" s="196" t="s">
        <v>2389</v>
      </c>
    </row>
    <row r="521" spans="1:24" x14ac:dyDescent="0.25">
      <c r="A521" s="30">
        <f t="shared" si="83"/>
        <v>519</v>
      </c>
      <c r="B521" s="30">
        <v>18</v>
      </c>
      <c r="C521" s="32">
        <f t="shared" si="76"/>
        <v>10</v>
      </c>
      <c r="D521" s="98" t="s">
        <v>229</v>
      </c>
      <c r="E521" s="46" t="s">
        <v>236</v>
      </c>
      <c r="F521" s="34" t="s">
        <v>237</v>
      </c>
      <c r="G521" s="34"/>
      <c r="H521" s="35" t="s">
        <v>221</v>
      </c>
      <c r="I521" s="36">
        <v>41709</v>
      </c>
      <c r="J521" s="82">
        <v>10800</v>
      </c>
      <c r="K521" s="37">
        <v>108</v>
      </c>
      <c r="L521" s="38">
        <f t="shared" si="75"/>
        <v>108</v>
      </c>
      <c r="M521" s="36">
        <f t="shared" si="74"/>
        <v>41709</v>
      </c>
      <c r="N521" s="39">
        <f t="shared" si="80"/>
        <v>1</v>
      </c>
      <c r="O521" s="5"/>
      <c r="P521" s="5"/>
      <c r="Q521" s="42" t="s">
        <v>2342</v>
      </c>
      <c r="R521" s="43" t="str">
        <f t="shared" si="77"/>
        <v>ALGP</v>
      </c>
      <c r="S521" s="43" t="str">
        <f t="shared" si="81"/>
        <v>P</v>
      </c>
      <c r="T521" s="43" t="str">
        <f t="shared" si="82"/>
        <v>02</v>
      </c>
      <c r="U521" s="43" t="b">
        <f t="shared" si="78"/>
        <v>1</v>
      </c>
      <c r="V521" s="43">
        <f t="shared" si="79"/>
        <v>10</v>
      </c>
      <c r="W521" s="35" t="s">
        <v>2347</v>
      </c>
      <c r="X521" s="196" t="s">
        <v>2390</v>
      </c>
    </row>
    <row r="522" spans="1:24" x14ac:dyDescent="0.25">
      <c r="A522" s="30">
        <f t="shared" si="83"/>
        <v>520</v>
      </c>
      <c r="B522" s="30">
        <v>18</v>
      </c>
      <c r="C522" s="32">
        <f t="shared" si="76"/>
        <v>11</v>
      </c>
      <c r="D522" s="98" t="s">
        <v>229</v>
      </c>
      <c r="E522" s="46" t="s">
        <v>797</v>
      </c>
      <c r="F522" s="34" t="s">
        <v>235</v>
      </c>
      <c r="G522" s="34"/>
      <c r="H522" s="35" t="s">
        <v>221</v>
      </c>
      <c r="I522" s="36">
        <v>41711</v>
      </c>
      <c r="J522" s="82">
        <v>85900</v>
      </c>
      <c r="K522" s="37">
        <v>1718</v>
      </c>
      <c r="L522" s="38">
        <f t="shared" si="75"/>
        <v>1718</v>
      </c>
      <c r="M522" s="36">
        <f t="shared" si="74"/>
        <v>41711</v>
      </c>
      <c r="N522" s="39">
        <f t="shared" si="80"/>
        <v>2</v>
      </c>
      <c r="O522" s="5"/>
      <c r="P522" s="5"/>
      <c r="Q522" s="42" t="s">
        <v>2342</v>
      </c>
      <c r="R522" s="43" t="str">
        <f t="shared" si="77"/>
        <v>AABF</v>
      </c>
      <c r="S522" s="43" t="str">
        <f t="shared" si="81"/>
        <v>F</v>
      </c>
      <c r="T522" s="43" t="str">
        <f t="shared" si="82"/>
        <v>02</v>
      </c>
      <c r="U522" s="43" t="b">
        <f t="shared" si="78"/>
        <v>1</v>
      </c>
      <c r="V522" s="43">
        <f t="shared" si="79"/>
        <v>10</v>
      </c>
      <c r="W522" s="35" t="s">
        <v>2347</v>
      </c>
      <c r="X522" s="196" t="s">
        <v>2379</v>
      </c>
    </row>
    <row r="523" spans="1:24" x14ac:dyDescent="0.25">
      <c r="A523" s="30">
        <f t="shared" si="83"/>
        <v>521</v>
      </c>
      <c r="B523" s="30">
        <v>18</v>
      </c>
      <c r="C523" s="32">
        <f t="shared" si="76"/>
        <v>12</v>
      </c>
      <c r="D523" s="98" t="s">
        <v>229</v>
      </c>
      <c r="E523" s="46" t="s">
        <v>1140</v>
      </c>
      <c r="F523" s="34" t="s">
        <v>677</v>
      </c>
      <c r="G523" s="34"/>
      <c r="H523" s="35" t="s">
        <v>221</v>
      </c>
      <c r="I523" s="36">
        <v>41711</v>
      </c>
      <c r="J523" s="82">
        <v>28400</v>
      </c>
      <c r="K523" s="37">
        <v>284</v>
      </c>
      <c r="L523" s="38">
        <f t="shared" si="75"/>
        <v>284</v>
      </c>
      <c r="M523" s="36">
        <f t="shared" si="74"/>
        <v>41711</v>
      </c>
      <c r="N523" s="39">
        <f t="shared" si="80"/>
        <v>1</v>
      </c>
      <c r="O523" s="5"/>
      <c r="P523" s="5"/>
      <c r="Q523" s="42" t="s">
        <v>2342</v>
      </c>
      <c r="R523" s="43" t="str">
        <f t="shared" si="77"/>
        <v>BJBP</v>
      </c>
      <c r="S523" s="43" t="str">
        <f t="shared" si="81"/>
        <v>P</v>
      </c>
      <c r="T523" s="43" t="str">
        <f t="shared" si="82"/>
        <v>02</v>
      </c>
      <c r="U523" s="43" t="b">
        <f t="shared" si="78"/>
        <v>1</v>
      </c>
      <c r="V523" s="43">
        <f t="shared" si="79"/>
        <v>10</v>
      </c>
      <c r="W523" s="35" t="s">
        <v>2347</v>
      </c>
      <c r="X523" s="196" t="s">
        <v>2379</v>
      </c>
    </row>
    <row r="524" spans="1:24" x14ac:dyDescent="0.25">
      <c r="A524" s="30">
        <f t="shared" si="83"/>
        <v>522</v>
      </c>
      <c r="B524" s="30">
        <v>18</v>
      </c>
      <c r="C524" s="32">
        <f t="shared" si="76"/>
        <v>13</v>
      </c>
      <c r="D524" s="98" t="s">
        <v>229</v>
      </c>
      <c r="E524" s="46" t="s">
        <v>1125</v>
      </c>
      <c r="F524" s="34" t="s">
        <v>678</v>
      </c>
      <c r="G524" s="34"/>
      <c r="H524" s="35" t="s">
        <v>221</v>
      </c>
      <c r="I524" s="36">
        <v>41711</v>
      </c>
      <c r="J524" s="82">
        <v>15700</v>
      </c>
      <c r="K524" s="37">
        <v>157</v>
      </c>
      <c r="L524" s="38">
        <f t="shared" si="75"/>
        <v>157</v>
      </c>
      <c r="M524" s="36">
        <f t="shared" si="74"/>
        <v>41711</v>
      </c>
      <c r="N524" s="39">
        <f t="shared" si="80"/>
        <v>1</v>
      </c>
      <c r="O524" s="5"/>
      <c r="P524" s="5"/>
      <c r="Q524" s="42" t="s">
        <v>2342</v>
      </c>
      <c r="R524" s="43" t="str">
        <f t="shared" si="77"/>
        <v>AFOP</v>
      </c>
      <c r="S524" s="43" t="str">
        <f t="shared" si="81"/>
        <v>P</v>
      </c>
      <c r="T524" s="43" t="str">
        <f t="shared" si="82"/>
        <v>02</v>
      </c>
      <c r="U524" s="43" t="b">
        <f t="shared" si="78"/>
        <v>1</v>
      </c>
      <c r="V524" s="43">
        <f t="shared" si="79"/>
        <v>10</v>
      </c>
      <c r="W524" s="35" t="s">
        <v>2347</v>
      </c>
      <c r="X524" s="196" t="s">
        <v>2379</v>
      </c>
    </row>
    <row r="525" spans="1:24" x14ac:dyDescent="0.25">
      <c r="A525" s="30">
        <f t="shared" si="83"/>
        <v>523</v>
      </c>
      <c r="B525" s="30">
        <v>18</v>
      </c>
      <c r="C525" s="32">
        <f t="shared" si="76"/>
        <v>14</v>
      </c>
      <c r="D525" s="98" t="s">
        <v>229</v>
      </c>
      <c r="E525" s="46" t="s">
        <v>1031</v>
      </c>
      <c r="F525" s="34" t="s">
        <v>241</v>
      </c>
      <c r="G525" s="34"/>
      <c r="H525" s="35" t="s">
        <v>221</v>
      </c>
      <c r="I525" s="36">
        <v>41712</v>
      </c>
      <c r="J525" s="82">
        <v>63900</v>
      </c>
      <c r="K525" s="37">
        <v>639</v>
      </c>
      <c r="L525" s="38">
        <f t="shared" si="75"/>
        <v>639</v>
      </c>
      <c r="M525" s="36">
        <f t="shared" si="74"/>
        <v>41712</v>
      </c>
      <c r="N525" s="39">
        <f t="shared" si="80"/>
        <v>1</v>
      </c>
      <c r="O525" s="5"/>
      <c r="P525" s="5"/>
      <c r="Q525" s="42" t="s">
        <v>2342</v>
      </c>
      <c r="R525" s="43" t="str">
        <f t="shared" si="77"/>
        <v>AABP</v>
      </c>
      <c r="S525" s="43" t="str">
        <f t="shared" si="81"/>
        <v>P</v>
      </c>
      <c r="T525" s="43" t="str">
        <f t="shared" si="82"/>
        <v>02</v>
      </c>
      <c r="U525" s="43" t="b">
        <f t="shared" si="78"/>
        <v>1</v>
      </c>
      <c r="V525" s="43">
        <f t="shared" si="79"/>
        <v>10</v>
      </c>
      <c r="W525" s="35" t="s">
        <v>2347</v>
      </c>
      <c r="X525" s="196" t="s">
        <v>2391</v>
      </c>
    </row>
    <row r="526" spans="1:24" x14ac:dyDescent="0.25">
      <c r="A526" s="30">
        <f t="shared" si="83"/>
        <v>524</v>
      </c>
      <c r="B526" s="30">
        <v>18</v>
      </c>
      <c r="C526" s="32">
        <f t="shared" si="76"/>
        <v>15</v>
      </c>
      <c r="D526" s="98" t="s">
        <v>229</v>
      </c>
      <c r="E526" s="46" t="s">
        <v>1031</v>
      </c>
      <c r="F526" s="34" t="s">
        <v>241</v>
      </c>
      <c r="G526" s="34"/>
      <c r="H526" s="35" t="s">
        <v>221</v>
      </c>
      <c r="I526" s="36">
        <v>41712</v>
      </c>
      <c r="J526" s="82">
        <v>48200</v>
      </c>
      <c r="K526" s="37">
        <v>482</v>
      </c>
      <c r="L526" s="38">
        <f t="shared" si="75"/>
        <v>482</v>
      </c>
      <c r="M526" s="36">
        <f t="shared" si="74"/>
        <v>41712</v>
      </c>
      <c r="N526" s="39">
        <f t="shared" si="80"/>
        <v>1</v>
      </c>
      <c r="O526" s="5"/>
      <c r="P526" s="5"/>
      <c r="Q526" s="42" t="s">
        <v>2342</v>
      </c>
      <c r="R526" s="43" t="str">
        <f t="shared" si="77"/>
        <v>AABP</v>
      </c>
      <c r="S526" s="43" t="str">
        <f t="shared" si="81"/>
        <v>P</v>
      </c>
      <c r="T526" s="43" t="str">
        <f t="shared" si="82"/>
        <v>02</v>
      </c>
      <c r="U526" s="43" t="b">
        <f t="shared" si="78"/>
        <v>1</v>
      </c>
      <c r="V526" s="43">
        <f t="shared" si="79"/>
        <v>10</v>
      </c>
      <c r="W526" s="35" t="s">
        <v>2347</v>
      </c>
      <c r="X526" s="196" t="s">
        <v>2391</v>
      </c>
    </row>
    <row r="527" spans="1:24" x14ac:dyDescent="0.25">
      <c r="A527" s="30">
        <f t="shared" si="83"/>
        <v>525</v>
      </c>
      <c r="B527" s="30">
        <v>18</v>
      </c>
      <c r="C527" s="32">
        <f t="shared" si="76"/>
        <v>16</v>
      </c>
      <c r="D527" s="98" t="s">
        <v>229</v>
      </c>
      <c r="E527" s="46" t="s">
        <v>242</v>
      </c>
      <c r="F527" s="34" t="s">
        <v>243</v>
      </c>
      <c r="G527" s="34"/>
      <c r="H527" s="35" t="s">
        <v>221</v>
      </c>
      <c r="I527" s="36">
        <v>41713</v>
      </c>
      <c r="J527" s="82">
        <v>15000</v>
      </c>
      <c r="K527" s="37">
        <v>150</v>
      </c>
      <c r="L527" s="38">
        <f t="shared" si="75"/>
        <v>150</v>
      </c>
      <c r="M527" s="36">
        <f t="shared" si="74"/>
        <v>41713</v>
      </c>
      <c r="N527" s="39">
        <f t="shared" si="80"/>
        <v>1</v>
      </c>
      <c r="O527" s="5"/>
      <c r="P527" s="5"/>
      <c r="Q527" s="42" t="s">
        <v>2342</v>
      </c>
      <c r="R527" s="43" t="str">
        <f t="shared" si="77"/>
        <v>APPP</v>
      </c>
      <c r="S527" s="43" t="str">
        <f t="shared" si="81"/>
        <v>P</v>
      </c>
      <c r="T527" s="43" t="str">
        <f t="shared" si="82"/>
        <v>02</v>
      </c>
      <c r="U527" s="43" t="b">
        <f t="shared" si="78"/>
        <v>1</v>
      </c>
      <c r="V527" s="43">
        <f t="shared" si="79"/>
        <v>10</v>
      </c>
      <c r="W527" s="35" t="s">
        <v>2347</v>
      </c>
      <c r="X527" s="196" t="s">
        <v>2392</v>
      </c>
    </row>
    <row r="528" spans="1:24" x14ac:dyDescent="0.25">
      <c r="A528" s="30">
        <f t="shared" si="83"/>
        <v>526</v>
      </c>
      <c r="B528" s="30">
        <v>18</v>
      </c>
      <c r="C528" s="32">
        <f t="shared" si="76"/>
        <v>17</v>
      </c>
      <c r="D528" s="98" t="s">
        <v>229</v>
      </c>
      <c r="E528" s="46" t="s">
        <v>1125</v>
      </c>
      <c r="F528" s="34" t="s">
        <v>597</v>
      </c>
      <c r="G528" s="34"/>
      <c r="H528" s="35" t="s">
        <v>221</v>
      </c>
      <c r="I528" s="36">
        <v>41716</v>
      </c>
      <c r="J528" s="82">
        <v>40200</v>
      </c>
      <c r="K528" s="37">
        <v>402</v>
      </c>
      <c r="L528" s="38">
        <f t="shared" si="75"/>
        <v>402</v>
      </c>
      <c r="M528" s="36">
        <f t="shared" si="74"/>
        <v>41716</v>
      </c>
      <c r="N528" s="39">
        <f t="shared" si="80"/>
        <v>1</v>
      </c>
      <c r="O528" s="5"/>
      <c r="P528" s="5"/>
      <c r="Q528" s="42" t="s">
        <v>2342</v>
      </c>
      <c r="R528" s="43" t="str">
        <f t="shared" si="77"/>
        <v>AFOP</v>
      </c>
      <c r="S528" s="43" t="str">
        <f t="shared" si="81"/>
        <v>P</v>
      </c>
      <c r="T528" s="43" t="str">
        <f t="shared" si="82"/>
        <v>02</v>
      </c>
      <c r="U528" s="43" t="b">
        <f t="shared" si="78"/>
        <v>1</v>
      </c>
      <c r="V528" s="43">
        <f t="shared" si="79"/>
        <v>10</v>
      </c>
      <c r="W528" s="35" t="s">
        <v>2347</v>
      </c>
      <c r="X528" s="196" t="s">
        <v>2393</v>
      </c>
    </row>
    <row r="529" spans="1:24" x14ac:dyDescent="0.25">
      <c r="A529" s="30">
        <f t="shared" si="83"/>
        <v>527</v>
      </c>
      <c r="B529" s="30">
        <v>18</v>
      </c>
      <c r="C529" s="32">
        <f t="shared" si="76"/>
        <v>18</v>
      </c>
      <c r="D529" s="98" t="s">
        <v>229</v>
      </c>
      <c r="E529" s="46" t="s">
        <v>1032</v>
      </c>
      <c r="F529" s="34" t="s">
        <v>249</v>
      </c>
      <c r="G529" s="34"/>
      <c r="H529" s="35" t="s">
        <v>221</v>
      </c>
      <c r="I529" s="36">
        <v>41716</v>
      </c>
      <c r="J529" s="82">
        <v>8700</v>
      </c>
      <c r="K529" s="37">
        <v>87</v>
      </c>
      <c r="L529" s="38">
        <f t="shared" si="75"/>
        <v>87</v>
      </c>
      <c r="M529" s="36">
        <f t="shared" si="74"/>
        <v>41716</v>
      </c>
      <c r="N529" s="39">
        <f t="shared" si="80"/>
        <v>1</v>
      </c>
      <c r="O529" s="5"/>
      <c r="P529" s="5"/>
      <c r="Q529" s="42" t="s">
        <v>2342</v>
      </c>
      <c r="R529" s="43" t="str">
        <f t="shared" si="77"/>
        <v>AHMP</v>
      </c>
      <c r="S529" s="43" t="str">
        <f t="shared" si="81"/>
        <v>P</v>
      </c>
      <c r="T529" s="43" t="str">
        <f t="shared" si="82"/>
        <v>02</v>
      </c>
      <c r="U529" s="43" t="b">
        <f t="shared" si="78"/>
        <v>1</v>
      </c>
      <c r="V529" s="43">
        <f t="shared" si="79"/>
        <v>10</v>
      </c>
      <c r="W529" s="35" t="s">
        <v>2347</v>
      </c>
      <c r="X529" s="196" t="s">
        <v>2393</v>
      </c>
    </row>
    <row r="530" spans="1:24" x14ac:dyDescent="0.25">
      <c r="A530" s="30">
        <f t="shared" si="83"/>
        <v>528</v>
      </c>
      <c r="B530" s="30">
        <v>18</v>
      </c>
      <c r="C530" s="32">
        <f t="shared" si="76"/>
        <v>19</v>
      </c>
      <c r="D530" s="98" t="s">
        <v>229</v>
      </c>
      <c r="E530" s="46" t="s">
        <v>244</v>
      </c>
      <c r="F530" s="34" t="s">
        <v>245</v>
      </c>
      <c r="G530" s="34"/>
      <c r="H530" s="35" t="s">
        <v>221</v>
      </c>
      <c r="I530" s="36">
        <v>41722</v>
      </c>
      <c r="J530" s="82">
        <v>94300</v>
      </c>
      <c r="K530" s="37">
        <v>1886</v>
      </c>
      <c r="L530" s="38">
        <f t="shared" si="75"/>
        <v>1886</v>
      </c>
      <c r="M530" s="36">
        <f t="shared" si="74"/>
        <v>41722</v>
      </c>
      <c r="N530" s="39">
        <f t="shared" si="80"/>
        <v>2</v>
      </c>
      <c r="O530" s="5"/>
      <c r="P530" s="5"/>
      <c r="Q530" s="42" t="s">
        <v>2342</v>
      </c>
      <c r="R530" s="43" t="str">
        <f t="shared" si="77"/>
        <v>AAGF</v>
      </c>
      <c r="S530" s="43" t="str">
        <f t="shared" si="81"/>
        <v>F</v>
      </c>
      <c r="T530" s="43" t="str">
        <f t="shared" si="82"/>
        <v>02</v>
      </c>
      <c r="U530" s="43" t="b">
        <f t="shared" si="78"/>
        <v>1</v>
      </c>
      <c r="V530" s="43">
        <f t="shared" si="79"/>
        <v>10</v>
      </c>
      <c r="W530" s="35" t="s">
        <v>2347</v>
      </c>
      <c r="X530" s="196" t="s">
        <v>2383</v>
      </c>
    </row>
    <row r="531" spans="1:24" x14ac:dyDescent="0.25">
      <c r="A531" s="30">
        <f t="shared" si="83"/>
        <v>529</v>
      </c>
      <c r="B531" s="30">
        <v>18</v>
      </c>
      <c r="C531" s="32">
        <f t="shared" si="76"/>
        <v>20</v>
      </c>
      <c r="D531" s="98" t="s">
        <v>229</v>
      </c>
      <c r="E531" s="46" t="s">
        <v>925</v>
      </c>
      <c r="F531" s="34" t="s">
        <v>232</v>
      </c>
      <c r="G531" s="34"/>
      <c r="H531" s="35" t="s">
        <v>221</v>
      </c>
      <c r="I531" s="36">
        <v>41722</v>
      </c>
      <c r="J531" s="82">
        <v>134200</v>
      </c>
      <c r="K531" s="37">
        <v>1342</v>
      </c>
      <c r="L531" s="38">
        <f t="shared" si="75"/>
        <v>1342</v>
      </c>
      <c r="M531" s="36">
        <f t="shared" si="74"/>
        <v>41722</v>
      </c>
      <c r="N531" s="39">
        <f t="shared" si="80"/>
        <v>1</v>
      </c>
      <c r="O531" s="5"/>
      <c r="P531" s="5"/>
      <c r="Q531" s="42" t="s">
        <v>2342</v>
      </c>
      <c r="R531" s="43" t="str">
        <f t="shared" si="77"/>
        <v>AATP</v>
      </c>
      <c r="S531" s="43" t="str">
        <f t="shared" si="81"/>
        <v>P</v>
      </c>
      <c r="T531" s="43" t="str">
        <f t="shared" si="82"/>
        <v>02</v>
      </c>
      <c r="U531" s="43" t="b">
        <f t="shared" si="78"/>
        <v>1</v>
      </c>
      <c r="V531" s="43">
        <f t="shared" si="79"/>
        <v>10</v>
      </c>
      <c r="W531" s="35" t="s">
        <v>2347</v>
      </c>
      <c r="X531" s="196" t="s">
        <v>2383</v>
      </c>
    </row>
    <row r="532" spans="1:24" x14ac:dyDescent="0.25">
      <c r="A532" s="30">
        <f t="shared" si="83"/>
        <v>530</v>
      </c>
      <c r="B532" s="30">
        <v>18</v>
      </c>
      <c r="C532" s="32">
        <f t="shared" si="76"/>
        <v>21</v>
      </c>
      <c r="D532" s="98" t="s">
        <v>229</v>
      </c>
      <c r="E532" s="46" t="s">
        <v>679</v>
      </c>
      <c r="F532" s="34" t="s">
        <v>680</v>
      </c>
      <c r="G532" s="34"/>
      <c r="H532" s="35" t="s">
        <v>221</v>
      </c>
      <c r="I532" s="36">
        <v>41722</v>
      </c>
      <c r="J532" s="82">
        <v>7900</v>
      </c>
      <c r="K532" s="37">
        <v>79</v>
      </c>
      <c r="L532" s="38">
        <f t="shared" si="75"/>
        <v>79</v>
      </c>
      <c r="M532" s="36">
        <f t="shared" si="74"/>
        <v>41722</v>
      </c>
      <c r="N532" s="39">
        <f t="shared" si="80"/>
        <v>1</v>
      </c>
      <c r="O532" s="5"/>
      <c r="P532" s="5"/>
      <c r="Q532" s="42" t="s">
        <v>2342</v>
      </c>
      <c r="R532" s="43" t="str">
        <f t="shared" si="77"/>
        <v>ACLP</v>
      </c>
      <c r="S532" s="43" t="str">
        <f t="shared" si="81"/>
        <v>P</v>
      </c>
      <c r="T532" s="43" t="str">
        <f t="shared" si="82"/>
        <v>02</v>
      </c>
      <c r="U532" s="43" t="b">
        <f t="shared" si="78"/>
        <v>1</v>
      </c>
      <c r="V532" s="43">
        <f t="shared" si="79"/>
        <v>10</v>
      </c>
      <c r="W532" s="35" t="s">
        <v>2347</v>
      </c>
      <c r="X532" s="196" t="s">
        <v>2383</v>
      </c>
    </row>
    <row r="533" spans="1:24" x14ac:dyDescent="0.25">
      <c r="A533" s="30">
        <f t="shared" si="83"/>
        <v>531</v>
      </c>
      <c r="B533" s="30">
        <v>18</v>
      </c>
      <c r="C533" s="32">
        <f t="shared" si="76"/>
        <v>22</v>
      </c>
      <c r="D533" s="98" t="s">
        <v>229</v>
      </c>
      <c r="E533" s="46" t="s">
        <v>1125</v>
      </c>
      <c r="F533" s="34" t="s">
        <v>681</v>
      </c>
      <c r="G533" s="34"/>
      <c r="H533" s="35" t="s">
        <v>221</v>
      </c>
      <c r="I533" s="36">
        <v>41722</v>
      </c>
      <c r="J533" s="82">
        <v>40000</v>
      </c>
      <c r="K533" s="37">
        <v>400</v>
      </c>
      <c r="L533" s="38">
        <f t="shared" si="75"/>
        <v>400</v>
      </c>
      <c r="M533" s="36">
        <f t="shared" si="74"/>
        <v>41722</v>
      </c>
      <c r="N533" s="39">
        <f t="shared" si="80"/>
        <v>1</v>
      </c>
      <c r="O533" s="5"/>
      <c r="P533" s="5"/>
      <c r="Q533" s="42" t="s">
        <v>2342</v>
      </c>
      <c r="R533" s="43" t="str">
        <f t="shared" si="77"/>
        <v>AFOP</v>
      </c>
      <c r="S533" s="43" t="str">
        <f t="shared" si="81"/>
        <v>P</v>
      </c>
      <c r="T533" s="43" t="str">
        <f t="shared" si="82"/>
        <v>02</v>
      </c>
      <c r="U533" s="43" t="b">
        <f t="shared" si="78"/>
        <v>1</v>
      </c>
      <c r="V533" s="43">
        <f t="shared" si="79"/>
        <v>10</v>
      </c>
      <c r="W533" s="35" t="s">
        <v>2347</v>
      </c>
      <c r="X533" s="196" t="s">
        <v>2383</v>
      </c>
    </row>
    <row r="534" spans="1:24" x14ac:dyDescent="0.25">
      <c r="A534" s="30">
        <f t="shared" si="83"/>
        <v>532</v>
      </c>
      <c r="B534" s="30">
        <v>18</v>
      </c>
      <c r="C534" s="32">
        <f t="shared" si="76"/>
        <v>23</v>
      </c>
      <c r="D534" s="98" t="s">
        <v>229</v>
      </c>
      <c r="E534" s="46" t="s">
        <v>236</v>
      </c>
      <c r="F534" s="34" t="s">
        <v>595</v>
      </c>
      <c r="G534" s="34"/>
      <c r="H534" s="35" t="s">
        <v>221</v>
      </c>
      <c r="I534" s="36">
        <v>41722</v>
      </c>
      <c r="J534" s="82">
        <v>30000</v>
      </c>
      <c r="K534" s="37">
        <v>300</v>
      </c>
      <c r="L534" s="38">
        <f t="shared" si="75"/>
        <v>300</v>
      </c>
      <c r="M534" s="36">
        <f t="shared" si="74"/>
        <v>41722</v>
      </c>
      <c r="N534" s="39">
        <f t="shared" si="80"/>
        <v>1</v>
      </c>
      <c r="O534" s="5"/>
      <c r="P534" s="5"/>
      <c r="Q534" s="42" t="s">
        <v>2342</v>
      </c>
      <c r="R534" s="43" t="str">
        <f t="shared" si="77"/>
        <v>ALGP</v>
      </c>
      <c r="S534" s="43" t="str">
        <f t="shared" si="81"/>
        <v>P</v>
      </c>
      <c r="T534" s="43" t="str">
        <f t="shared" si="82"/>
        <v>02</v>
      </c>
      <c r="U534" s="43" t="b">
        <f t="shared" si="78"/>
        <v>1</v>
      </c>
      <c r="V534" s="43">
        <f t="shared" si="79"/>
        <v>10</v>
      </c>
      <c r="W534" s="35" t="s">
        <v>2347</v>
      </c>
      <c r="X534" s="196" t="s">
        <v>2383</v>
      </c>
    </row>
    <row r="535" spans="1:24" x14ac:dyDescent="0.25">
      <c r="A535" s="30">
        <f t="shared" si="83"/>
        <v>533</v>
      </c>
      <c r="B535" s="30">
        <v>18</v>
      </c>
      <c r="C535" s="32">
        <f t="shared" si="76"/>
        <v>24</v>
      </c>
      <c r="D535" s="97" t="s">
        <v>229</v>
      </c>
      <c r="E535" s="46" t="s">
        <v>925</v>
      </c>
      <c r="F535" s="34" t="s">
        <v>682</v>
      </c>
      <c r="G535" s="34"/>
      <c r="H535" s="35" t="s">
        <v>221</v>
      </c>
      <c r="I535" s="36">
        <v>41726</v>
      </c>
      <c r="J535" s="82">
        <v>20000</v>
      </c>
      <c r="K535" s="37">
        <v>200</v>
      </c>
      <c r="L535" s="38">
        <f t="shared" si="75"/>
        <v>200</v>
      </c>
      <c r="M535" s="36">
        <f t="shared" si="74"/>
        <v>41726</v>
      </c>
      <c r="N535" s="39">
        <f t="shared" si="80"/>
        <v>1</v>
      </c>
      <c r="O535" s="5"/>
      <c r="P535" s="5"/>
      <c r="Q535" s="42" t="s">
        <v>2342</v>
      </c>
      <c r="R535" s="43" t="str">
        <f t="shared" si="77"/>
        <v>AATP</v>
      </c>
      <c r="S535" s="43" t="str">
        <f t="shared" si="81"/>
        <v>P</v>
      </c>
      <c r="T535" s="43" t="str">
        <f t="shared" si="82"/>
        <v>02</v>
      </c>
      <c r="U535" s="43" t="b">
        <f t="shared" si="78"/>
        <v>1</v>
      </c>
      <c r="V535" s="43">
        <f t="shared" si="79"/>
        <v>10</v>
      </c>
      <c r="W535" s="35" t="s">
        <v>2347</v>
      </c>
      <c r="X535" s="196" t="s">
        <v>2386</v>
      </c>
    </row>
    <row r="536" spans="1:24" x14ac:dyDescent="0.25">
      <c r="A536" s="30">
        <f t="shared" si="83"/>
        <v>534</v>
      </c>
      <c r="B536" s="30">
        <v>18</v>
      </c>
      <c r="C536" s="32">
        <f t="shared" si="76"/>
        <v>25</v>
      </c>
      <c r="D536" s="97" t="s">
        <v>229</v>
      </c>
      <c r="E536" s="46" t="s">
        <v>926</v>
      </c>
      <c r="F536" s="34" t="s">
        <v>240</v>
      </c>
      <c r="G536" s="34"/>
      <c r="H536" s="35" t="s">
        <v>221</v>
      </c>
      <c r="I536" s="36">
        <v>41726</v>
      </c>
      <c r="J536" s="82">
        <v>16400</v>
      </c>
      <c r="K536" s="37">
        <v>164</v>
      </c>
      <c r="L536" s="38">
        <f t="shared" si="75"/>
        <v>164</v>
      </c>
      <c r="M536" s="36">
        <f t="shared" si="74"/>
        <v>41726</v>
      </c>
      <c r="N536" s="39">
        <f t="shared" si="80"/>
        <v>1</v>
      </c>
      <c r="O536" s="5"/>
      <c r="P536" s="5"/>
      <c r="Q536" s="42" t="s">
        <v>2342</v>
      </c>
      <c r="R536" s="43" t="str">
        <f t="shared" si="77"/>
        <v>AHBP</v>
      </c>
      <c r="S536" s="43" t="str">
        <f t="shared" si="81"/>
        <v>P</v>
      </c>
      <c r="T536" s="43" t="str">
        <f t="shared" si="82"/>
        <v>02</v>
      </c>
      <c r="U536" s="43" t="b">
        <f t="shared" si="78"/>
        <v>1</v>
      </c>
      <c r="V536" s="43">
        <f t="shared" si="79"/>
        <v>10</v>
      </c>
      <c r="W536" s="35" t="s">
        <v>2347</v>
      </c>
      <c r="X536" s="196" t="s">
        <v>2386</v>
      </c>
    </row>
    <row r="537" spans="1:24" x14ac:dyDescent="0.25">
      <c r="A537" s="67">
        <f t="shared" si="83"/>
        <v>535</v>
      </c>
      <c r="B537" s="67">
        <v>18</v>
      </c>
      <c r="C537" s="69">
        <f t="shared" si="76"/>
        <v>26</v>
      </c>
      <c r="D537" s="100" t="s">
        <v>229</v>
      </c>
      <c r="E537" s="101" t="s">
        <v>1137</v>
      </c>
      <c r="F537" s="102" t="s">
        <v>674</v>
      </c>
      <c r="G537" s="102"/>
      <c r="H537" s="103" t="s">
        <v>221</v>
      </c>
      <c r="I537" s="104">
        <v>41726</v>
      </c>
      <c r="J537" s="105">
        <v>9000</v>
      </c>
      <c r="K537" s="37">
        <v>90</v>
      </c>
      <c r="L537" s="106">
        <f t="shared" si="75"/>
        <v>90</v>
      </c>
      <c r="M537" s="104">
        <f t="shared" si="74"/>
        <v>41726</v>
      </c>
      <c r="N537" s="39">
        <f t="shared" si="80"/>
        <v>1</v>
      </c>
      <c r="O537" s="107"/>
      <c r="P537" s="107"/>
      <c r="Q537" s="108" t="s">
        <v>2342</v>
      </c>
      <c r="R537" s="71" t="str">
        <f t="shared" si="77"/>
        <v>AEUP</v>
      </c>
      <c r="S537" s="71" t="str">
        <f t="shared" si="81"/>
        <v>P</v>
      </c>
      <c r="T537" s="71" t="str">
        <f t="shared" si="82"/>
        <v>02</v>
      </c>
      <c r="U537" s="71" t="b">
        <f t="shared" si="78"/>
        <v>1</v>
      </c>
      <c r="V537" s="71">
        <f t="shared" si="79"/>
        <v>10</v>
      </c>
      <c r="W537" s="35" t="s">
        <v>2347</v>
      </c>
      <c r="X537" s="201" t="s">
        <v>2386</v>
      </c>
    </row>
    <row r="538" spans="1:24" x14ac:dyDescent="0.25">
      <c r="A538" s="30">
        <f t="shared" si="83"/>
        <v>536</v>
      </c>
      <c r="B538" s="30">
        <v>18</v>
      </c>
      <c r="C538" s="32">
        <f t="shared" si="76"/>
        <v>27</v>
      </c>
      <c r="D538" s="97" t="s">
        <v>229</v>
      </c>
      <c r="E538" s="46" t="s">
        <v>1138</v>
      </c>
      <c r="F538" s="34" t="s">
        <v>675</v>
      </c>
      <c r="G538" s="34"/>
      <c r="H538" s="35" t="s">
        <v>221</v>
      </c>
      <c r="I538" s="36">
        <v>41726</v>
      </c>
      <c r="J538" s="82">
        <v>4494</v>
      </c>
      <c r="K538" s="37">
        <v>90</v>
      </c>
      <c r="L538" s="38">
        <f t="shared" si="75"/>
        <v>90</v>
      </c>
      <c r="M538" s="36">
        <f t="shared" si="74"/>
        <v>41726</v>
      </c>
      <c r="N538" s="39">
        <f t="shared" si="80"/>
        <v>2</v>
      </c>
      <c r="O538" s="5"/>
      <c r="P538" s="5"/>
      <c r="Q538" s="42" t="s">
        <v>2342</v>
      </c>
      <c r="R538" s="43" t="str">
        <f t="shared" si="77"/>
        <v>AUUP</v>
      </c>
      <c r="S538" s="43" t="str">
        <f t="shared" si="81"/>
        <v>P</v>
      </c>
      <c r="T538" s="43" t="str">
        <f t="shared" si="82"/>
        <v>02</v>
      </c>
      <c r="U538" s="43" t="b">
        <f t="shared" si="78"/>
        <v>1</v>
      </c>
      <c r="V538" s="43">
        <f t="shared" si="79"/>
        <v>10</v>
      </c>
      <c r="W538" s="35" t="s">
        <v>2347</v>
      </c>
      <c r="X538" s="196" t="s">
        <v>2386</v>
      </c>
    </row>
    <row r="539" spans="1:24" x14ac:dyDescent="0.25">
      <c r="A539" s="30">
        <f t="shared" si="83"/>
        <v>537</v>
      </c>
      <c r="B539" s="30">
        <v>18</v>
      </c>
      <c r="C539" s="32">
        <f t="shared" si="76"/>
        <v>28</v>
      </c>
      <c r="D539" s="97" t="s">
        <v>229</v>
      </c>
      <c r="E539" s="46" t="s">
        <v>1125</v>
      </c>
      <c r="F539" s="34" t="s">
        <v>597</v>
      </c>
      <c r="G539" s="34"/>
      <c r="H539" s="35" t="s">
        <v>221</v>
      </c>
      <c r="I539" s="36">
        <v>41729</v>
      </c>
      <c r="J539" s="82">
        <v>7700</v>
      </c>
      <c r="K539" s="37">
        <v>77</v>
      </c>
      <c r="L539" s="38">
        <f t="shared" si="75"/>
        <v>77</v>
      </c>
      <c r="M539" s="36">
        <f t="shared" ref="M539:M602" si="84">+I539</f>
        <v>41729</v>
      </c>
      <c r="N539" s="39">
        <f t="shared" si="80"/>
        <v>1</v>
      </c>
      <c r="O539" s="5"/>
      <c r="P539" s="5"/>
      <c r="Q539" s="42" t="s">
        <v>2342</v>
      </c>
      <c r="R539" s="43" t="str">
        <f t="shared" si="77"/>
        <v>AFOP</v>
      </c>
      <c r="S539" s="43" t="str">
        <f t="shared" si="81"/>
        <v>P</v>
      </c>
      <c r="T539" s="43" t="str">
        <f t="shared" si="82"/>
        <v>02</v>
      </c>
      <c r="U539" s="43" t="b">
        <f t="shared" si="78"/>
        <v>1</v>
      </c>
      <c r="V539" s="43">
        <f t="shared" si="79"/>
        <v>10</v>
      </c>
      <c r="W539" s="35" t="s">
        <v>2347</v>
      </c>
      <c r="X539" s="196" t="s">
        <v>2377</v>
      </c>
    </row>
    <row r="540" spans="1:24" x14ac:dyDescent="0.25">
      <c r="A540" s="30">
        <f t="shared" si="83"/>
        <v>538</v>
      </c>
      <c r="B540" s="30">
        <v>18</v>
      </c>
      <c r="C540" s="32">
        <f t="shared" si="76"/>
        <v>29</v>
      </c>
      <c r="D540" s="97" t="s">
        <v>229</v>
      </c>
      <c r="E540" s="46" t="s">
        <v>236</v>
      </c>
      <c r="F540" s="47" t="s">
        <v>237</v>
      </c>
      <c r="G540" s="47"/>
      <c r="H540" s="35" t="s">
        <v>221</v>
      </c>
      <c r="I540" s="36">
        <v>41729</v>
      </c>
      <c r="J540" s="82">
        <v>7200</v>
      </c>
      <c r="K540" s="37">
        <v>72</v>
      </c>
      <c r="L540" s="38">
        <f t="shared" si="75"/>
        <v>72</v>
      </c>
      <c r="M540" s="36">
        <f t="shared" si="84"/>
        <v>41729</v>
      </c>
      <c r="N540" s="39">
        <f t="shared" si="80"/>
        <v>1</v>
      </c>
      <c r="O540" s="5"/>
      <c r="P540" s="5"/>
      <c r="Q540" s="42" t="s">
        <v>2342</v>
      </c>
      <c r="R540" s="43" t="str">
        <f t="shared" si="77"/>
        <v>ALGP</v>
      </c>
      <c r="S540" s="43" t="str">
        <f t="shared" si="81"/>
        <v>P</v>
      </c>
      <c r="T540" s="43" t="str">
        <f t="shared" si="82"/>
        <v>02</v>
      </c>
      <c r="U540" s="43" t="b">
        <f t="shared" si="78"/>
        <v>1</v>
      </c>
      <c r="V540" s="43">
        <f t="shared" si="79"/>
        <v>10</v>
      </c>
      <c r="W540" s="35" t="s">
        <v>2347</v>
      </c>
      <c r="X540" s="196" t="s">
        <v>2377</v>
      </c>
    </row>
    <row r="541" spans="1:24" x14ac:dyDescent="0.25">
      <c r="A541" s="30">
        <f t="shared" si="83"/>
        <v>539</v>
      </c>
      <c r="B541" s="30">
        <v>18</v>
      </c>
      <c r="C541" s="32">
        <f t="shared" si="76"/>
        <v>30</v>
      </c>
      <c r="D541" s="97" t="s">
        <v>229</v>
      </c>
      <c r="E541" s="46" t="s">
        <v>1125</v>
      </c>
      <c r="F541" s="47" t="s">
        <v>597</v>
      </c>
      <c r="G541" s="47"/>
      <c r="H541" s="35" t="s">
        <v>221</v>
      </c>
      <c r="I541" s="36">
        <v>41729</v>
      </c>
      <c r="J541" s="82">
        <v>41300</v>
      </c>
      <c r="K541" s="37">
        <v>413</v>
      </c>
      <c r="L541" s="38">
        <f t="shared" si="75"/>
        <v>413</v>
      </c>
      <c r="M541" s="36">
        <f t="shared" si="84"/>
        <v>41729</v>
      </c>
      <c r="N541" s="39">
        <f t="shared" si="80"/>
        <v>1</v>
      </c>
      <c r="O541" s="5"/>
      <c r="P541" s="5"/>
      <c r="Q541" s="42" t="s">
        <v>2342</v>
      </c>
      <c r="R541" s="43" t="str">
        <f t="shared" si="77"/>
        <v>AFOP</v>
      </c>
      <c r="S541" s="43" t="str">
        <f t="shared" si="81"/>
        <v>P</v>
      </c>
      <c r="T541" s="43" t="str">
        <f t="shared" si="82"/>
        <v>02</v>
      </c>
      <c r="U541" s="43" t="b">
        <f t="shared" si="78"/>
        <v>1</v>
      </c>
      <c r="V541" s="43">
        <f t="shared" si="79"/>
        <v>10</v>
      </c>
      <c r="W541" s="35" t="s">
        <v>2347</v>
      </c>
      <c r="X541" s="196" t="s">
        <v>2377</v>
      </c>
    </row>
    <row r="542" spans="1:24" x14ac:dyDescent="0.25">
      <c r="A542" s="30">
        <f t="shared" si="83"/>
        <v>540</v>
      </c>
      <c r="B542" s="30">
        <v>18</v>
      </c>
      <c r="C542" s="32">
        <f t="shared" si="76"/>
        <v>31</v>
      </c>
      <c r="D542" s="97" t="s">
        <v>229</v>
      </c>
      <c r="E542" s="46" t="s">
        <v>925</v>
      </c>
      <c r="F542" s="47" t="s">
        <v>232</v>
      </c>
      <c r="G542" s="47"/>
      <c r="H542" s="35" t="s">
        <v>221</v>
      </c>
      <c r="I542" s="36">
        <v>41729</v>
      </c>
      <c r="J542" s="82">
        <v>5200</v>
      </c>
      <c r="K542" s="37">
        <v>52</v>
      </c>
      <c r="L542" s="38">
        <f t="shared" si="75"/>
        <v>52</v>
      </c>
      <c r="M542" s="36">
        <f t="shared" si="84"/>
        <v>41729</v>
      </c>
      <c r="N542" s="39">
        <f t="shared" si="80"/>
        <v>1</v>
      </c>
      <c r="O542" s="5"/>
      <c r="P542" s="5"/>
      <c r="Q542" s="42" t="s">
        <v>2342</v>
      </c>
      <c r="R542" s="43" t="str">
        <f t="shared" si="77"/>
        <v>AATP</v>
      </c>
      <c r="S542" s="43" t="str">
        <f t="shared" si="81"/>
        <v>P</v>
      </c>
      <c r="T542" s="43" t="str">
        <f t="shared" si="82"/>
        <v>02</v>
      </c>
      <c r="U542" s="43" t="b">
        <f t="shared" si="78"/>
        <v>1</v>
      </c>
      <c r="V542" s="43">
        <f t="shared" si="79"/>
        <v>10</v>
      </c>
      <c r="W542" s="35" t="s">
        <v>2347</v>
      </c>
      <c r="X542" s="196" t="s">
        <v>2377</v>
      </c>
    </row>
    <row r="543" spans="1:24" x14ac:dyDescent="0.25">
      <c r="A543" s="30">
        <f t="shared" si="83"/>
        <v>541</v>
      </c>
      <c r="B543" s="30">
        <v>18</v>
      </c>
      <c r="C543" s="32">
        <f t="shared" si="76"/>
        <v>32</v>
      </c>
      <c r="D543" s="97" t="s">
        <v>229</v>
      </c>
      <c r="E543" s="33" t="s">
        <v>679</v>
      </c>
      <c r="F543" s="34" t="s">
        <v>680</v>
      </c>
      <c r="G543" s="34"/>
      <c r="H543" s="35" t="s">
        <v>221</v>
      </c>
      <c r="I543" s="36">
        <v>41729</v>
      </c>
      <c r="J543" s="82">
        <v>22100</v>
      </c>
      <c r="K543" s="37">
        <v>221</v>
      </c>
      <c r="L543" s="38">
        <f t="shared" si="75"/>
        <v>221</v>
      </c>
      <c r="M543" s="36">
        <f t="shared" si="84"/>
        <v>41729</v>
      </c>
      <c r="N543" s="39">
        <f t="shared" si="80"/>
        <v>1</v>
      </c>
      <c r="O543" s="5"/>
      <c r="P543" s="5"/>
      <c r="Q543" s="42" t="s">
        <v>2342</v>
      </c>
      <c r="R543" s="43" t="str">
        <f t="shared" si="77"/>
        <v>ACLP</v>
      </c>
      <c r="S543" s="43" t="str">
        <f t="shared" si="81"/>
        <v>P</v>
      </c>
      <c r="T543" s="43" t="str">
        <f t="shared" si="82"/>
        <v>02</v>
      </c>
      <c r="U543" s="43" t="b">
        <f t="shared" si="78"/>
        <v>1</v>
      </c>
      <c r="V543" s="43">
        <f t="shared" si="79"/>
        <v>10</v>
      </c>
      <c r="W543" s="35" t="s">
        <v>2347</v>
      </c>
      <c r="X543" s="196" t="s">
        <v>2377</v>
      </c>
    </row>
    <row r="544" spans="1:24" x14ac:dyDescent="0.25">
      <c r="A544" s="30">
        <f t="shared" si="83"/>
        <v>542</v>
      </c>
      <c r="B544" s="30">
        <v>18</v>
      </c>
      <c r="C544" s="32">
        <f t="shared" si="76"/>
        <v>33</v>
      </c>
      <c r="D544" s="97" t="s">
        <v>229</v>
      </c>
      <c r="E544" s="98" t="s">
        <v>1031</v>
      </c>
      <c r="F544" s="34" t="s">
        <v>241</v>
      </c>
      <c r="G544" s="34"/>
      <c r="H544" s="35" t="s">
        <v>221</v>
      </c>
      <c r="I544" s="36">
        <v>41729</v>
      </c>
      <c r="J544" s="82">
        <v>62500</v>
      </c>
      <c r="K544" s="37">
        <v>625</v>
      </c>
      <c r="L544" s="38">
        <f t="shared" si="75"/>
        <v>625</v>
      </c>
      <c r="M544" s="36">
        <f t="shared" si="84"/>
        <v>41729</v>
      </c>
      <c r="N544" s="39">
        <f t="shared" si="80"/>
        <v>1</v>
      </c>
      <c r="O544" s="5"/>
      <c r="P544" s="5"/>
      <c r="Q544" s="42" t="s">
        <v>2342</v>
      </c>
      <c r="R544" s="43" t="str">
        <f t="shared" si="77"/>
        <v>AABP</v>
      </c>
      <c r="S544" s="43" t="str">
        <f t="shared" si="81"/>
        <v>P</v>
      </c>
      <c r="T544" s="43" t="str">
        <f t="shared" si="82"/>
        <v>02</v>
      </c>
      <c r="U544" s="43" t="b">
        <f t="shared" si="78"/>
        <v>1</v>
      </c>
      <c r="V544" s="43">
        <f t="shared" si="79"/>
        <v>10</v>
      </c>
      <c r="W544" s="35" t="s">
        <v>2347</v>
      </c>
      <c r="X544" s="196" t="s">
        <v>2377</v>
      </c>
    </row>
    <row r="545" spans="1:24" x14ac:dyDescent="0.25">
      <c r="A545" s="30">
        <f t="shared" si="83"/>
        <v>543</v>
      </c>
      <c r="B545" s="30">
        <v>18</v>
      </c>
      <c r="C545" s="32">
        <f t="shared" si="76"/>
        <v>34</v>
      </c>
      <c r="D545" s="97" t="s">
        <v>229</v>
      </c>
      <c r="E545" s="46" t="s">
        <v>1031</v>
      </c>
      <c r="F545" s="34" t="s">
        <v>241</v>
      </c>
      <c r="G545" s="34"/>
      <c r="H545" s="35" t="s">
        <v>221</v>
      </c>
      <c r="I545" s="36">
        <v>41729</v>
      </c>
      <c r="J545" s="82">
        <v>49100</v>
      </c>
      <c r="K545" s="37">
        <v>491</v>
      </c>
      <c r="L545" s="38">
        <f t="shared" si="75"/>
        <v>491</v>
      </c>
      <c r="M545" s="36">
        <f t="shared" si="84"/>
        <v>41729</v>
      </c>
      <c r="N545" s="39">
        <f t="shared" si="80"/>
        <v>1</v>
      </c>
      <c r="O545" s="5"/>
      <c r="P545" s="5"/>
      <c r="Q545" s="42" t="s">
        <v>2342</v>
      </c>
      <c r="R545" s="43" t="str">
        <f t="shared" si="77"/>
        <v>AABP</v>
      </c>
      <c r="S545" s="43" t="str">
        <f t="shared" si="81"/>
        <v>P</v>
      </c>
      <c r="T545" s="43" t="str">
        <f t="shared" si="82"/>
        <v>02</v>
      </c>
      <c r="U545" s="43" t="b">
        <f t="shared" si="78"/>
        <v>1</v>
      </c>
      <c r="V545" s="43">
        <f t="shared" si="79"/>
        <v>10</v>
      </c>
      <c r="W545" s="35" t="s">
        <v>2347</v>
      </c>
      <c r="X545" s="196" t="s">
        <v>2377</v>
      </c>
    </row>
    <row r="546" spans="1:24" x14ac:dyDescent="0.25">
      <c r="A546" s="30">
        <f t="shared" si="83"/>
        <v>544</v>
      </c>
      <c r="B546" s="30">
        <v>18</v>
      </c>
      <c r="C546" s="32">
        <f t="shared" si="76"/>
        <v>35</v>
      </c>
      <c r="D546" s="97" t="s">
        <v>229</v>
      </c>
      <c r="E546" s="98" t="s">
        <v>1010</v>
      </c>
      <c r="F546" s="34" t="s">
        <v>683</v>
      </c>
      <c r="G546" s="34"/>
      <c r="H546" s="35" t="s">
        <v>221</v>
      </c>
      <c r="I546" s="36">
        <v>41729</v>
      </c>
      <c r="J546" s="82">
        <v>36500</v>
      </c>
      <c r="K546" s="37">
        <v>365</v>
      </c>
      <c r="L546" s="38">
        <f t="shared" si="75"/>
        <v>365</v>
      </c>
      <c r="M546" s="36">
        <f t="shared" si="84"/>
        <v>41729</v>
      </c>
      <c r="N546" s="39">
        <f t="shared" si="80"/>
        <v>1</v>
      </c>
      <c r="O546" s="5"/>
      <c r="P546" s="5"/>
      <c r="Q546" s="42" t="s">
        <v>2342</v>
      </c>
      <c r="R546" s="43" t="str">
        <f t="shared" si="77"/>
        <v>AEKP</v>
      </c>
      <c r="S546" s="43" t="str">
        <f t="shared" si="81"/>
        <v>P</v>
      </c>
      <c r="T546" s="43" t="str">
        <f t="shared" si="82"/>
        <v>02</v>
      </c>
      <c r="U546" s="43" t="b">
        <f t="shared" si="78"/>
        <v>1</v>
      </c>
      <c r="V546" s="43">
        <f t="shared" si="79"/>
        <v>10</v>
      </c>
      <c r="W546" s="35" t="s">
        <v>2347</v>
      </c>
      <c r="X546" s="196" t="s">
        <v>2377</v>
      </c>
    </row>
    <row r="547" spans="1:24" x14ac:dyDescent="0.25">
      <c r="A547" s="30">
        <f t="shared" si="83"/>
        <v>545</v>
      </c>
      <c r="B547" s="30">
        <v>18</v>
      </c>
      <c r="C547" s="32">
        <f t="shared" si="76"/>
        <v>36</v>
      </c>
      <c r="D547" s="97" t="s">
        <v>229</v>
      </c>
      <c r="E547" s="45" t="s">
        <v>1139</v>
      </c>
      <c r="F547" s="44" t="s">
        <v>676</v>
      </c>
      <c r="G547" s="44"/>
      <c r="H547" s="35" t="s">
        <v>221</v>
      </c>
      <c r="I547" s="36">
        <v>41729</v>
      </c>
      <c r="J547" s="82">
        <v>22500</v>
      </c>
      <c r="K547" s="37">
        <v>450</v>
      </c>
      <c r="L547" s="38">
        <f t="shared" si="75"/>
        <v>450</v>
      </c>
      <c r="M547" s="36">
        <f t="shared" si="84"/>
        <v>41729</v>
      </c>
      <c r="N547" s="39">
        <f t="shared" si="80"/>
        <v>2</v>
      </c>
      <c r="O547" s="5"/>
      <c r="P547" s="5"/>
      <c r="Q547" s="42" t="s">
        <v>2342</v>
      </c>
      <c r="R547" s="43" t="str">
        <f t="shared" si="77"/>
        <v>ADMP</v>
      </c>
      <c r="S547" s="43" t="str">
        <f t="shared" si="81"/>
        <v>P</v>
      </c>
      <c r="T547" s="43" t="str">
        <f t="shared" si="82"/>
        <v>02</v>
      </c>
      <c r="U547" s="43" t="b">
        <f t="shared" si="78"/>
        <v>1</v>
      </c>
      <c r="V547" s="43">
        <f t="shared" si="79"/>
        <v>10</v>
      </c>
      <c r="W547" s="35" t="s">
        <v>2347</v>
      </c>
      <c r="X547" s="196" t="s">
        <v>2377</v>
      </c>
    </row>
    <row r="548" spans="1:24" x14ac:dyDescent="0.25">
      <c r="A548" s="30">
        <f t="shared" si="83"/>
        <v>546</v>
      </c>
      <c r="B548" s="30">
        <v>18</v>
      </c>
      <c r="C548" s="32">
        <f t="shared" si="76"/>
        <v>37</v>
      </c>
      <c r="D548" s="97" t="s">
        <v>229</v>
      </c>
      <c r="E548" s="98" t="s">
        <v>903</v>
      </c>
      <c r="F548" s="47" t="s">
        <v>684</v>
      </c>
      <c r="G548" s="47"/>
      <c r="H548" s="35" t="s">
        <v>221</v>
      </c>
      <c r="I548" s="36">
        <v>41729</v>
      </c>
      <c r="J548" s="82">
        <v>3250</v>
      </c>
      <c r="K548" s="37">
        <v>65</v>
      </c>
      <c r="L548" s="38">
        <f t="shared" si="75"/>
        <v>65</v>
      </c>
      <c r="M548" s="36">
        <f t="shared" si="84"/>
        <v>41729</v>
      </c>
      <c r="N548" s="39">
        <f t="shared" si="80"/>
        <v>2</v>
      </c>
      <c r="O548" s="5"/>
      <c r="P548" s="5"/>
      <c r="Q548" s="42" t="s">
        <v>2342</v>
      </c>
      <c r="R548" s="43" t="str">
        <f t="shared" si="77"/>
        <v>AAHF</v>
      </c>
      <c r="S548" s="43" t="str">
        <f t="shared" si="81"/>
        <v>F</v>
      </c>
      <c r="T548" s="43" t="str">
        <f t="shared" si="82"/>
        <v>02</v>
      </c>
      <c r="U548" s="43" t="b">
        <f t="shared" si="78"/>
        <v>1</v>
      </c>
      <c r="V548" s="43">
        <f t="shared" si="79"/>
        <v>10</v>
      </c>
      <c r="W548" s="35" t="s">
        <v>2347</v>
      </c>
      <c r="X548" s="196" t="s">
        <v>2377</v>
      </c>
    </row>
    <row r="549" spans="1:24" x14ac:dyDescent="0.25">
      <c r="A549" s="30">
        <f t="shared" si="83"/>
        <v>547</v>
      </c>
      <c r="B549" s="30">
        <v>18</v>
      </c>
      <c r="C549" s="32">
        <f t="shared" si="76"/>
        <v>38</v>
      </c>
      <c r="D549" s="97" t="s">
        <v>229</v>
      </c>
      <c r="E549" s="98" t="s">
        <v>925</v>
      </c>
      <c r="F549" s="47" t="s">
        <v>685</v>
      </c>
      <c r="G549" s="47"/>
      <c r="H549" s="35" t="s">
        <v>221</v>
      </c>
      <c r="I549" s="36">
        <v>41729</v>
      </c>
      <c r="J549" s="82">
        <v>15750</v>
      </c>
      <c r="K549" s="37">
        <v>315</v>
      </c>
      <c r="L549" s="38">
        <f t="shared" ref="L549:L612" si="85">+K549</f>
        <v>315</v>
      </c>
      <c r="M549" s="36">
        <f t="shared" si="84"/>
        <v>41729</v>
      </c>
      <c r="N549" s="39">
        <f t="shared" si="80"/>
        <v>2</v>
      </c>
      <c r="O549" s="5"/>
      <c r="P549" s="5"/>
      <c r="Q549" s="42" t="s">
        <v>2342</v>
      </c>
      <c r="R549" s="43" t="str">
        <f t="shared" si="77"/>
        <v>AATP</v>
      </c>
      <c r="S549" s="43" t="str">
        <f t="shared" si="81"/>
        <v>P</v>
      </c>
      <c r="T549" s="43" t="str">
        <f t="shared" si="82"/>
        <v>02</v>
      </c>
      <c r="U549" s="43" t="b">
        <f t="shared" si="78"/>
        <v>1</v>
      </c>
      <c r="V549" s="43">
        <f t="shared" si="79"/>
        <v>10</v>
      </c>
      <c r="W549" s="35" t="s">
        <v>2347</v>
      </c>
      <c r="X549" s="196" t="s">
        <v>2377</v>
      </c>
    </row>
    <row r="550" spans="1:24" x14ac:dyDescent="0.25">
      <c r="A550" s="67">
        <f t="shared" si="83"/>
        <v>548</v>
      </c>
      <c r="B550" s="67">
        <v>18</v>
      </c>
      <c r="C550" s="69">
        <f t="shared" si="76"/>
        <v>39</v>
      </c>
      <c r="D550" s="100" t="s">
        <v>229</v>
      </c>
      <c r="E550" s="98" t="s">
        <v>1078</v>
      </c>
      <c r="F550" s="102" t="s">
        <v>686</v>
      </c>
      <c r="G550" s="102"/>
      <c r="H550" s="103" t="s">
        <v>221</v>
      </c>
      <c r="I550" s="104">
        <v>41729</v>
      </c>
      <c r="J550" s="105">
        <v>7790</v>
      </c>
      <c r="K550" s="109">
        <v>156</v>
      </c>
      <c r="L550" s="106">
        <f t="shared" si="85"/>
        <v>156</v>
      </c>
      <c r="M550" s="104">
        <f t="shared" si="84"/>
        <v>41729</v>
      </c>
      <c r="N550" s="39">
        <f t="shared" si="80"/>
        <v>2</v>
      </c>
      <c r="O550" s="107"/>
      <c r="P550" s="107"/>
      <c r="Q550" s="108" t="s">
        <v>2342</v>
      </c>
      <c r="R550" s="71" t="str">
        <f t="shared" si="77"/>
        <v>AAQP</v>
      </c>
      <c r="S550" s="71" t="str">
        <f t="shared" si="81"/>
        <v>P</v>
      </c>
      <c r="T550" s="71" t="str">
        <f t="shared" si="82"/>
        <v>02</v>
      </c>
      <c r="U550" s="71" t="b">
        <f t="shared" si="78"/>
        <v>1</v>
      </c>
      <c r="V550" s="71">
        <f t="shared" si="79"/>
        <v>10</v>
      </c>
      <c r="W550" s="35" t="s">
        <v>2347</v>
      </c>
      <c r="X550" s="201" t="s">
        <v>2377</v>
      </c>
    </row>
    <row r="551" spans="1:24" x14ac:dyDescent="0.25">
      <c r="A551" s="30">
        <f t="shared" si="83"/>
        <v>549</v>
      </c>
      <c r="B551" s="30">
        <v>18</v>
      </c>
      <c r="C551" s="32">
        <f t="shared" si="76"/>
        <v>40</v>
      </c>
      <c r="D551" s="97" t="s">
        <v>229</v>
      </c>
      <c r="E551" s="98" t="s">
        <v>908</v>
      </c>
      <c r="F551" s="34" t="s">
        <v>687</v>
      </c>
      <c r="G551" s="34"/>
      <c r="H551" s="35" t="s">
        <v>221</v>
      </c>
      <c r="I551" s="36">
        <v>41729</v>
      </c>
      <c r="J551" s="82">
        <v>9863</v>
      </c>
      <c r="K551" s="37">
        <v>197</v>
      </c>
      <c r="L551" s="38">
        <f t="shared" si="85"/>
        <v>197</v>
      </c>
      <c r="M551" s="36">
        <f t="shared" si="84"/>
        <v>41729</v>
      </c>
      <c r="N551" s="39">
        <f t="shared" si="80"/>
        <v>2</v>
      </c>
      <c r="O551" s="5"/>
      <c r="P551" s="5"/>
      <c r="Q551" s="42" t="s">
        <v>2342</v>
      </c>
      <c r="R551" s="43" t="str">
        <f t="shared" si="77"/>
        <v>AMFP</v>
      </c>
      <c r="S551" s="43" t="str">
        <f t="shared" si="81"/>
        <v>P</v>
      </c>
      <c r="T551" s="43" t="str">
        <f t="shared" si="82"/>
        <v>02</v>
      </c>
      <c r="U551" s="43" t="b">
        <f t="shared" si="78"/>
        <v>1</v>
      </c>
      <c r="V551" s="43">
        <f t="shared" si="79"/>
        <v>10</v>
      </c>
      <c r="W551" s="35" t="s">
        <v>2347</v>
      </c>
      <c r="X551" s="196" t="s">
        <v>2377</v>
      </c>
    </row>
    <row r="552" spans="1:24" x14ac:dyDescent="0.25">
      <c r="A552" s="30">
        <f t="shared" si="83"/>
        <v>550</v>
      </c>
      <c r="B552" s="30">
        <v>18</v>
      </c>
      <c r="C552" s="32">
        <f t="shared" si="76"/>
        <v>41</v>
      </c>
      <c r="D552" s="97" t="s">
        <v>229</v>
      </c>
      <c r="E552" s="98" t="s">
        <v>908</v>
      </c>
      <c r="F552" s="34" t="s">
        <v>687</v>
      </c>
      <c r="G552" s="34"/>
      <c r="H552" s="35" t="s">
        <v>221</v>
      </c>
      <c r="I552" s="36">
        <v>41729</v>
      </c>
      <c r="J552" s="82">
        <v>8073</v>
      </c>
      <c r="K552" s="37">
        <v>161</v>
      </c>
      <c r="L552" s="38">
        <f t="shared" si="85"/>
        <v>161</v>
      </c>
      <c r="M552" s="36">
        <f t="shared" si="84"/>
        <v>41729</v>
      </c>
      <c r="N552" s="39">
        <f t="shared" si="80"/>
        <v>1.99</v>
      </c>
      <c r="O552" s="5"/>
      <c r="P552" s="5"/>
      <c r="Q552" s="42" t="s">
        <v>2342</v>
      </c>
      <c r="R552" s="43" t="str">
        <f t="shared" si="77"/>
        <v>AMFP</v>
      </c>
      <c r="S552" s="43" t="str">
        <f t="shared" si="81"/>
        <v>P</v>
      </c>
      <c r="T552" s="43" t="str">
        <f t="shared" si="82"/>
        <v>02</v>
      </c>
      <c r="U552" s="43" t="b">
        <f t="shared" si="78"/>
        <v>1</v>
      </c>
      <c r="V552" s="43">
        <f t="shared" si="79"/>
        <v>10</v>
      </c>
      <c r="W552" s="35" t="s">
        <v>2347</v>
      </c>
      <c r="X552" s="196" t="s">
        <v>2377</v>
      </c>
    </row>
    <row r="553" spans="1:24" x14ac:dyDescent="0.25">
      <c r="A553" s="30">
        <f t="shared" si="83"/>
        <v>551</v>
      </c>
      <c r="B553" s="30">
        <v>18</v>
      </c>
      <c r="C553" s="32">
        <f t="shared" si="76"/>
        <v>42</v>
      </c>
      <c r="D553" s="97" t="s">
        <v>229</v>
      </c>
      <c r="E553" s="98" t="s">
        <v>979</v>
      </c>
      <c r="F553" s="34" t="s">
        <v>688</v>
      </c>
      <c r="G553" s="34"/>
      <c r="H553" s="35" t="s">
        <v>221</v>
      </c>
      <c r="I553" s="36">
        <v>41729</v>
      </c>
      <c r="J553" s="82">
        <v>25000</v>
      </c>
      <c r="K553" s="37">
        <v>500</v>
      </c>
      <c r="L553" s="38">
        <f t="shared" si="85"/>
        <v>500</v>
      </c>
      <c r="M553" s="36">
        <f t="shared" si="84"/>
        <v>41729</v>
      </c>
      <c r="N553" s="39">
        <f t="shared" si="80"/>
        <v>2</v>
      </c>
      <c r="O553" s="5"/>
      <c r="P553" s="5"/>
      <c r="Q553" s="42" t="s">
        <v>2342</v>
      </c>
      <c r="R553" s="43" t="str">
        <f t="shared" si="77"/>
        <v>AAFF</v>
      </c>
      <c r="S553" s="43" t="str">
        <f t="shared" si="81"/>
        <v>F</v>
      </c>
      <c r="T553" s="43" t="str">
        <f t="shared" si="82"/>
        <v>02</v>
      </c>
      <c r="U553" s="43" t="b">
        <f t="shared" si="78"/>
        <v>1</v>
      </c>
      <c r="V553" s="43">
        <f t="shared" si="79"/>
        <v>10</v>
      </c>
      <c r="W553" s="35" t="s">
        <v>2347</v>
      </c>
      <c r="X553" s="196" t="s">
        <v>2377</v>
      </c>
    </row>
    <row r="554" spans="1:24" x14ac:dyDescent="0.25">
      <c r="A554" s="30">
        <f t="shared" si="83"/>
        <v>552</v>
      </c>
      <c r="B554" s="30">
        <v>18</v>
      </c>
      <c r="C554" s="32">
        <f t="shared" si="76"/>
        <v>43</v>
      </c>
      <c r="D554" s="97" t="s">
        <v>229</v>
      </c>
      <c r="E554" s="98" t="s">
        <v>970</v>
      </c>
      <c r="F554" s="34" t="s">
        <v>689</v>
      </c>
      <c r="G554" s="34"/>
      <c r="H554" s="35" t="s">
        <v>221</v>
      </c>
      <c r="I554" s="36">
        <v>41729</v>
      </c>
      <c r="J554" s="82">
        <v>7500</v>
      </c>
      <c r="K554" s="37">
        <v>150</v>
      </c>
      <c r="L554" s="38">
        <f t="shared" si="85"/>
        <v>150</v>
      </c>
      <c r="M554" s="36">
        <f t="shared" si="84"/>
        <v>41729</v>
      </c>
      <c r="N554" s="39">
        <f t="shared" si="80"/>
        <v>2</v>
      </c>
      <c r="O554" s="5"/>
      <c r="P554" s="5"/>
      <c r="Q554" s="42" t="s">
        <v>2342</v>
      </c>
      <c r="R554" s="43" t="str">
        <f t="shared" si="77"/>
        <v>AASF</v>
      </c>
      <c r="S554" s="43" t="str">
        <f t="shared" si="81"/>
        <v>F</v>
      </c>
      <c r="T554" s="43" t="str">
        <f t="shared" si="82"/>
        <v>02</v>
      </c>
      <c r="U554" s="43" t="b">
        <f t="shared" si="78"/>
        <v>1</v>
      </c>
      <c r="V554" s="43">
        <f t="shared" si="79"/>
        <v>10</v>
      </c>
      <c r="W554" s="35" t="s">
        <v>2347</v>
      </c>
      <c r="X554" s="196" t="s">
        <v>2377</v>
      </c>
    </row>
    <row r="555" spans="1:24" x14ac:dyDescent="0.25">
      <c r="A555" s="30">
        <f t="shared" si="83"/>
        <v>553</v>
      </c>
      <c r="B555" s="30">
        <v>18</v>
      </c>
      <c r="C555" s="32">
        <f t="shared" si="76"/>
        <v>44</v>
      </c>
      <c r="D555" s="97" t="s">
        <v>229</v>
      </c>
      <c r="E555" s="98" t="s">
        <v>888</v>
      </c>
      <c r="F555" s="34" t="s">
        <v>690</v>
      </c>
      <c r="G555" s="34"/>
      <c r="H555" s="35" t="s">
        <v>221</v>
      </c>
      <c r="I555" s="36">
        <v>41729</v>
      </c>
      <c r="J555" s="82">
        <v>15000</v>
      </c>
      <c r="K555" s="37">
        <v>300</v>
      </c>
      <c r="L555" s="38">
        <f t="shared" si="85"/>
        <v>300</v>
      </c>
      <c r="M555" s="36">
        <f t="shared" si="84"/>
        <v>41729</v>
      </c>
      <c r="N555" s="39">
        <f t="shared" si="80"/>
        <v>2</v>
      </c>
      <c r="O555" s="5"/>
      <c r="P555" s="5"/>
      <c r="Q555" s="42" t="s">
        <v>2342</v>
      </c>
      <c r="R555" s="43" t="str">
        <f t="shared" si="77"/>
        <v>AAOF</v>
      </c>
      <c r="S555" s="43" t="str">
        <f t="shared" si="81"/>
        <v>F</v>
      </c>
      <c r="T555" s="43" t="str">
        <f t="shared" si="82"/>
        <v>02</v>
      </c>
      <c r="U555" s="43" t="b">
        <f t="shared" si="78"/>
        <v>1</v>
      </c>
      <c r="V555" s="43">
        <f t="shared" si="79"/>
        <v>10</v>
      </c>
      <c r="W555" s="35" t="s">
        <v>2347</v>
      </c>
      <c r="X555" s="196" t="s">
        <v>2377</v>
      </c>
    </row>
    <row r="556" spans="1:24" x14ac:dyDescent="0.25">
      <c r="A556" s="30">
        <f t="shared" si="83"/>
        <v>554</v>
      </c>
      <c r="B556" s="30">
        <v>18</v>
      </c>
      <c r="C556" s="32">
        <f t="shared" si="76"/>
        <v>45</v>
      </c>
      <c r="D556" s="97" t="s">
        <v>229</v>
      </c>
      <c r="E556" s="98" t="s">
        <v>968</v>
      </c>
      <c r="F556" s="34" t="s">
        <v>691</v>
      </c>
      <c r="G556" s="34"/>
      <c r="H556" s="35" t="s">
        <v>221</v>
      </c>
      <c r="I556" s="36">
        <v>41729</v>
      </c>
      <c r="J556" s="82">
        <v>12500</v>
      </c>
      <c r="K556" s="37">
        <v>250</v>
      </c>
      <c r="L556" s="38">
        <f t="shared" si="85"/>
        <v>250</v>
      </c>
      <c r="M556" s="36">
        <f t="shared" si="84"/>
        <v>41729</v>
      </c>
      <c r="N556" s="39">
        <f t="shared" si="80"/>
        <v>2</v>
      </c>
      <c r="O556" s="5"/>
      <c r="P556" s="5"/>
      <c r="Q556" s="42" t="s">
        <v>2342</v>
      </c>
      <c r="R556" s="43" t="str">
        <f t="shared" si="77"/>
        <v>AAEF</v>
      </c>
      <c r="S556" s="43" t="str">
        <f t="shared" si="81"/>
        <v>F</v>
      </c>
      <c r="T556" s="43" t="str">
        <f t="shared" si="82"/>
        <v>02</v>
      </c>
      <c r="U556" s="43" t="b">
        <f t="shared" si="78"/>
        <v>1</v>
      </c>
      <c r="V556" s="43">
        <f t="shared" si="79"/>
        <v>10</v>
      </c>
      <c r="W556" s="35" t="s">
        <v>2347</v>
      </c>
      <c r="X556" s="196" t="s">
        <v>2377</v>
      </c>
    </row>
    <row r="557" spans="1:24" x14ac:dyDescent="0.25">
      <c r="A557" s="30">
        <f t="shared" si="83"/>
        <v>555</v>
      </c>
      <c r="B557" s="30">
        <v>18</v>
      </c>
      <c r="C557" s="32">
        <f t="shared" si="76"/>
        <v>46</v>
      </c>
      <c r="D557" s="97" t="s">
        <v>229</v>
      </c>
      <c r="E557" s="33" t="s">
        <v>692</v>
      </c>
      <c r="F557" s="34" t="s">
        <v>693</v>
      </c>
      <c r="G557" s="34"/>
      <c r="H557" s="35" t="s">
        <v>221</v>
      </c>
      <c r="I557" s="36">
        <v>41729</v>
      </c>
      <c r="J557" s="82">
        <v>7000</v>
      </c>
      <c r="K557" s="37">
        <v>140</v>
      </c>
      <c r="L557" s="38">
        <f t="shared" si="85"/>
        <v>140</v>
      </c>
      <c r="M557" s="36">
        <f t="shared" si="84"/>
        <v>41729</v>
      </c>
      <c r="N557" s="39">
        <f t="shared" si="80"/>
        <v>2</v>
      </c>
      <c r="O557" s="5"/>
      <c r="P557" s="5"/>
      <c r="Q557" s="42" t="s">
        <v>2342</v>
      </c>
      <c r="R557" s="43" t="str">
        <f t="shared" si="77"/>
        <v>ADQP</v>
      </c>
      <c r="S557" s="43" t="str">
        <f t="shared" si="81"/>
        <v>P</v>
      </c>
      <c r="T557" s="43" t="str">
        <f t="shared" si="82"/>
        <v>02</v>
      </c>
      <c r="U557" s="43" t="b">
        <f t="shared" si="78"/>
        <v>1</v>
      </c>
      <c r="V557" s="43">
        <f t="shared" si="79"/>
        <v>10</v>
      </c>
      <c r="W557" s="35" t="s">
        <v>2347</v>
      </c>
      <c r="X557" s="196" t="s">
        <v>2377</v>
      </c>
    </row>
    <row r="558" spans="1:24" x14ac:dyDescent="0.25">
      <c r="A558" s="30">
        <f t="shared" si="83"/>
        <v>556</v>
      </c>
      <c r="B558" s="30">
        <v>18</v>
      </c>
      <c r="C558" s="32">
        <f t="shared" si="76"/>
        <v>47</v>
      </c>
      <c r="D558" s="97" t="s">
        <v>229</v>
      </c>
      <c r="E558" s="45" t="s">
        <v>858</v>
      </c>
      <c r="F558" s="34" t="s">
        <v>694</v>
      </c>
      <c r="G558" s="34"/>
      <c r="H558" s="35" t="s">
        <v>221</v>
      </c>
      <c r="I558" s="36">
        <v>41729</v>
      </c>
      <c r="J558" s="82">
        <v>34400</v>
      </c>
      <c r="K558" s="37">
        <v>688</v>
      </c>
      <c r="L558" s="38">
        <f t="shared" si="85"/>
        <v>688</v>
      </c>
      <c r="M558" s="36">
        <f t="shared" si="84"/>
        <v>41729</v>
      </c>
      <c r="N558" s="39">
        <f t="shared" si="80"/>
        <v>2</v>
      </c>
      <c r="O558" s="5"/>
      <c r="P558" s="5"/>
      <c r="Q558" s="42" t="s">
        <v>2342</v>
      </c>
      <c r="R558" s="43" t="str">
        <f t="shared" si="77"/>
        <v>AKRP</v>
      </c>
      <c r="S558" s="43" t="str">
        <f t="shared" si="81"/>
        <v>P</v>
      </c>
      <c r="T558" s="43" t="str">
        <f t="shared" si="82"/>
        <v>02</v>
      </c>
      <c r="U558" s="43" t="b">
        <f t="shared" si="78"/>
        <v>1</v>
      </c>
      <c r="V558" s="43">
        <f t="shared" si="79"/>
        <v>10</v>
      </c>
      <c r="W558" s="35" t="s">
        <v>2347</v>
      </c>
      <c r="X558" s="196" t="s">
        <v>2377</v>
      </c>
    </row>
    <row r="559" spans="1:24" x14ac:dyDescent="0.25">
      <c r="A559" s="30">
        <f t="shared" si="83"/>
        <v>557</v>
      </c>
      <c r="B559" s="30">
        <v>18</v>
      </c>
      <c r="C559" s="32">
        <f t="shared" si="76"/>
        <v>48</v>
      </c>
      <c r="D559" s="97" t="s">
        <v>229</v>
      </c>
      <c r="E559" s="49" t="s">
        <v>820</v>
      </c>
      <c r="F559" s="34" t="s">
        <v>695</v>
      </c>
      <c r="G559" s="34"/>
      <c r="H559" s="35" t="s">
        <v>221</v>
      </c>
      <c r="I559" s="36">
        <v>41729</v>
      </c>
      <c r="J559" s="82">
        <v>7200</v>
      </c>
      <c r="K559" s="37">
        <v>144</v>
      </c>
      <c r="L559" s="38">
        <f t="shared" si="85"/>
        <v>144</v>
      </c>
      <c r="M559" s="36">
        <f t="shared" si="84"/>
        <v>41729</v>
      </c>
      <c r="N559" s="39">
        <f t="shared" si="80"/>
        <v>2</v>
      </c>
      <c r="O559" s="5"/>
      <c r="P559" s="5"/>
      <c r="Q559" s="42" t="s">
        <v>2342</v>
      </c>
      <c r="R559" s="43" t="str">
        <f t="shared" si="77"/>
        <v>AAKF</v>
      </c>
      <c r="S559" s="43" t="str">
        <f t="shared" si="81"/>
        <v>F</v>
      </c>
      <c r="T559" s="43" t="str">
        <f t="shared" si="82"/>
        <v>02</v>
      </c>
      <c r="U559" s="43" t="b">
        <f t="shared" si="78"/>
        <v>1</v>
      </c>
      <c r="V559" s="43">
        <f t="shared" si="79"/>
        <v>10</v>
      </c>
      <c r="W559" s="35" t="s">
        <v>2347</v>
      </c>
      <c r="X559" s="196" t="s">
        <v>2377</v>
      </c>
    </row>
    <row r="560" spans="1:24" x14ac:dyDescent="0.25">
      <c r="A560" s="30">
        <f t="shared" si="83"/>
        <v>558</v>
      </c>
      <c r="B560" s="30">
        <v>18</v>
      </c>
      <c r="C560" s="32">
        <f t="shared" si="76"/>
        <v>49</v>
      </c>
      <c r="D560" s="97" t="s">
        <v>229</v>
      </c>
      <c r="E560" s="98" t="s">
        <v>909</v>
      </c>
      <c r="F560" s="47" t="s">
        <v>696</v>
      </c>
      <c r="G560" s="47"/>
      <c r="H560" s="35" t="s">
        <v>221</v>
      </c>
      <c r="I560" s="36">
        <v>41729</v>
      </c>
      <c r="J560" s="82">
        <v>5618</v>
      </c>
      <c r="K560" s="37">
        <v>112</v>
      </c>
      <c r="L560" s="38">
        <f t="shared" si="85"/>
        <v>112</v>
      </c>
      <c r="M560" s="36">
        <f t="shared" si="84"/>
        <v>41729</v>
      </c>
      <c r="N560" s="39">
        <f t="shared" si="80"/>
        <v>1.99</v>
      </c>
      <c r="O560" s="5"/>
      <c r="P560" s="5"/>
      <c r="Q560" s="42" t="s">
        <v>2342</v>
      </c>
      <c r="R560" s="43" t="str">
        <f t="shared" si="77"/>
        <v>ACWP</v>
      </c>
      <c r="S560" s="43" t="str">
        <f t="shared" si="81"/>
        <v>P</v>
      </c>
      <c r="T560" s="43" t="str">
        <f t="shared" si="82"/>
        <v>02</v>
      </c>
      <c r="U560" s="43" t="b">
        <f t="shared" si="78"/>
        <v>1</v>
      </c>
      <c r="V560" s="43">
        <f t="shared" si="79"/>
        <v>10</v>
      </c>
      <c r="W560" s="35" t="s">
        <v>2347</v>
      </c>
      <c r="X560" s="196" t="s">
        <v>2377</v>
      </c>
    </row>
    <row r="561" spans="1:24" x14ac:dyDescent="0.25">
      <c r="A561" s="30">
        <f t="shared" si="83"/>
        <v>559</v>
      </c>
      <c r="B561" s="30">
        <v>18</v>
      </c>
      <c r="C561" s="32">
        <f t="shared" si="76"/>
        <v>50</v>
      </c>
      <c r="D561" s="97" t="s">
        <v>229</v>
      </c>
      <c r="E561" s="98" t="s">
        <v>550</v>
      </c>
      <c r="F561" s="34" t="s">
        <v>697</v>
      </c>
      <c r="G561" s="34"/>
      <c r="H561" s="35" t="s">
        <v>221</v>
      </c>
      <c r="I561" s="36">
        <v>41729</v>
      </c>
      <c r="J561" s="82">
        <v>12500</v>
      </c>
      <c r="K561" s="37">
        <v>250</v>
      </c>
      <c r="L561" s="38">
        <f t="shared" si="85"/>
        <v>250</v>
      </c>
      <c r="M561" s="36">
        <f t="shared" si="84"/>
        <v>41729</v>
      </c>
      <c r="N561" s="39">
        <f t="shared" si="80"/>
        <v>2</v>
      </c>
      <c r="O561" s="5"/>
      <c r="P561" s="5"/>
      <c r="Q561" s="42" t="s">
        <v>2342</v>
      </c>
      <c r="R561" s="43" t="str">
        <f t="shared" si="77"/>
        <v>AAFF</v>
      </c>
      <c r="S561" s="43" t="str">
        <f t="shared" si="81"/>
        <v>F</v>
      </c>
      <c r="T561" s="43" t="str">
        <f t="shared" si="82"/>
        <v>02</v>
      </c>
      <c r="U561" s="43" t="b">
        <f t="shared" si="78"/>
        <v>1</v>
      </c>
      <c r="V561" s="43">
        <f t="shared" si="79"/>
        <v>10</v>
      </c>
      <c r="W561" s="35" t="s">
        <v>2347</v>
      </c>
      <c r="X561" s="196" t="s">
        <v>2377</v>
      </c>
    </row>
    <row r="562" spans="1:24" x14ac:dyDescent="0.25">
      <c r="A562" s="30">
        <f t="shared" si="83"/>
        <v>560</v>
      </c>
      <c r="B562" s="30">
        <v>18</v>
      </c>
      <c r="C562" s="32">
        <f t="shared" si="76"/>
        <v>51</v>
      </c>
      <c r="D562" s="97" t="s">
        <v>229</v>
      </c>
      <c r="E562" s="98" t="s">
        <v>1125</v>
      </c>
      <c r="F562" s="34" t="s">
        <v>698</v>
      </c>
      <c r="G562" s="34"/>
      <c r="H562" s="35" t="s">
        <v>221</v>
      </c>
      <c r="I562" s="36">
        <v>41729</v>
      </c>
      <c r="J562" s="82">
        <v>15750</v>
      </c>
      <c r="K562" s="37">
        <v>315</v>
      </c>
      <c r="L562" s="38">
        <f t="shared" si="85"/>
        <v>315</v>
      </c>
      <c r="M562" s="36">
        <f t="shared" si="84"/>
        <v>41729</v>
      </c>
      <c r="N562" s="39">
        <f t="shared" si="80"/>
        <v>2</v>
      </c>
      <c r="O562" s="5"/>
      <c r="P562" s="5"/>
      <c r="Q562" s="42" t="s">
        <v>2342</v>
      </c>
      <c r="R562" s="43" t="str">
        <f t="shared" si="77"/>
        <v>AFOP</v>
      </c>
      <c r="S562" s="43" t="str">
        <f t="shared" si="81"/>
        <v>P</v>
      </c>
      <c r="T562" s="43" t="str">
        <f t="shared" si="82"/>
        <v>02</v>
      </c>
      <c r="U562" s="43" t="b">
        <f t="shared" si="78"/>
        <v>1</v>
      </c>
      <c r="V562" s="43">
        <f t="shared" si="79"/>
        <v>10</v>
      </c>
      <c r="W562" s="35" t="s">
        <v>2347</v>
      </c>
      <c r="X562" s="196" t="s">
        <v>2377</v>
      </c>
    </row>
    <row r="563" spans="1:24" x14ac:dyDescent="0.25">
      <c r="A563" s="30">
        <f t="shared" si="83"/>
        <v>561</v>
      </c>
      <c r="B563" s="30">
        <v>18</v>
      </c>
      <c r="C563" s="32">
        <f t="shared" si="76"/>
        <v>52</v>
      </c>
      <c r="D563" s="97" t="s">
        <v>229</v>
      </c>
      <c r="E563" s="46" t="s">
        <v>416</v>
      </c>
      <c r="F563" s="34" t="s">
        <v>699</v>
      </c>
      <c r="G563" s="34"/>
      <c r="H563" s="35" t="s">
        <v>221</v>
      </c>
      <c r="I563" s="36">
        <v>41729</v>
      </c>
      <c r="J563" s="82">
        <v>1680</v>
      </c>
      <c r="K563" s="37">
        <v>34</v>
      </c>
      <c r="L563" s="38">
        <f t="shared" si="85"/>
        <v>34</v>
      </c>
      <c r="M563" s="36">
        <f t="shared" si="84"/>
        <v>41729</v>
      </c>
      <c r="N563" s="39">
        <f t="shared" si="80"/>
        <v>2.02</v>
      </c>
      <c r="O563" s="5"/>
      <c r="P563" s="5"/>
      <c r="Q563" s="42" t="s">
        <v>2342</v>
      </c>
      <c r="R563" s="43" t="str">
        <f t="shared" si="77"/>
        <v>AAFF</v>
      </c>
      <c r="S563" s="43" t="str">
        <f t="shared" si="81"/>
        <v>F</v>
      </c>
      <c r="T563" s="43" t="str">
        <f t="shared" si="82"/>
        <v>02</v>
      </c>
      <c r="U563" s="43" t="b">
        <f t="shared" si="78"/>
        <v>1</v>
      </c>
      <c r="V563" s="43">
        <f t="shared" si="79"/>
        <v>10</v>
      </c>
      <c r="W563" s="35" t="s">
        <v>2347</v>
      </c>
      <c r="X563" s="196" t="s">
        <v>2377</v>
      </c>
    </row>
    <row r="564" spans="1:24" x14ac:dyDescent="0.25">
      <c r="A564" s="30">
        <f t="shared" si="83"/>
        <v>562</v>
      </c>
      <c r="B564" s="30">
        <v>18</v>
      </c>
      <c r="C564" s="32">
        <f t="shared" si="76"/>
        <v>53</v>
      </c>
      <c r="D564" s="97" t="s">
        <v>229</v>
      </c>
      <c r="E564" s="98" t="s">
        <v>444</v>
      </c>
      <c r="F564" s="34" t="s">
        <v>700</v>
      </c>
      <c r="G564" s="34"/>
      <c r="H564" s="35" t="s">
        <v>221</v>
      </c>
      <c r="I564" s="36">
        <v>41729</v>
      </c>
      <c r="J564" s="82">
        <v>19700</v>
      </c>
      <c r="K564" s="37">
        <v>394</v>
      </c>
      <c r="L564" s="38">
        <f t="shared" si="85"/>
        <v>394</v>
      </c>
      <c r="M564" s="36">
        <f t="shared" si="84"/>
        <v>41729</v>
      </c>
      <c r="N564" s="39">
        <f t="shared" si="80"/>
        <v>2</v>
      </c>
      <c r="O564" s="5"/>
      <c r="P564" s="5"/>
      <c r="Q564" s="42" t="s">
        <v>2342</v>
      </c>
      <c r="R564" s="43" t="str">
        <f t="shared" si="77"/>
        <v>AAFF</v>
      </c>
      <c r="S564" s="43" t="str">
        <f t="shared" si="81"/>
        <v>F</v>
      </c>
      <c r="T564" s="43" t="str">
        <f t="shared" si="82"/>
        <v>02</v>
      </c>
      <c r="U564" s="43" t="b">
        <f t="shared" si="78"/>
        <v>1</v>
      </c>
      <c r="V564" s="43">
        <f t="shared" si="79"/>
        <v>10</v>
      </c>
      <c r="W564" s="35" t="s">
        <v>2347</v>
      </c>
      <c r="X564" s="196" t="s">
        <v>2377</v>
      </c>
    </row>
    <row r="565" spans="1:24" x14ac:dyDescent="0.25">
      <c r="A565" s="30">
        <f t="shared" si="83"/>
        <v>563</v>
      </c>
      <c r="B565" s="30">
        <v>18</v>
      </c>
      <c r="C565" s="32">
        <f t="shared" si="76"/>
        <v>54</v>
      </c>
      <c r="D565" s="97" t="s">
        <v>229</v>
      </c>
      <c r="E565" s="46" t="s">
        <v>968</v>
      </c>
      <c r="F565" s="34" t="s">
        <v>691</v>
      </c>
      <c r="G565" s="34"/>
      <c r="H565" s="35" t="s">
        <v>221</v>
      </c>
      <c r="I565" s="36">
        <v>41729</v>
      </c>
      <c r="J565" s="82">
        <v>19500</v>
      </c>
      <c r="K565" s="37">
        <v>390</v>
      </c>
      <c r="L565" s="38">
        <f t="shared" si="85"/>
        <v>390</v>
      </c>
      <c r="M565" s="36">
        <f t="shared" si="84"/>
        <v>41729</v>
      </c>
      <c r="N565" s="39">
        <f t="shared" si="80"/>
        <v>2</v>
      </c>
      <c r="O565" s="5"/>
      <c r="P565" s="5"/>
      <c r="Q565" s="42" t="s">
        <v>2342</v>
      </c>
      <c r="R565" s="43" t="str">
        <f t="shared" si="77"/>
        <v>AAEF</v>
      </c>
      <c r="S565" s="43" t="str">
        <f t="shared" si="81"/>
        <v>F</v>
      </c>
      <c r="T565" s="43" t="str">
        <f t="shared" si="82"/>
        <v>02</v>
      </c>
      <c r="U565" s="43" t="b">
        <f t="shared" si="78"/>
        <v>1</v>
      </c>
      <c r="V565" s="43">
        <f t="shared" si="79"/>
        <v>10</v>
      </c>
      <c r="W565" s="35" t="s">
        <v>2347</v>
      </c>
      <c r="X565" s="196" t="s">
        <v>2377</v>
      </c>
    </row>
    <row r="566" spans="1:24" x14ac:dyDescent="0.25">
      <c r="A566" s="30">
        <f t="shared" si="83"/>
        <v>564</v>
      </c>
      <c r="B566" s="30">
        <v>18</v>
      </c>
      <c r="C566" s="32">
        <f t="shared" si="76"/>
        <v>55</v>
      </c>
      <c r="D566" s="97" t="s">
        <v>229</v>
      </c>
      <c r="E566" s="46" t="s">
        <v>970</v>
      </c>
      <c r="F566" s="34" t="s">
        <v>689</v>
      </c>
      <c r="G566" s="34"/>
      <c r="H566" s="35" t="s">
        <v>221</v>
      </c>
      <c r="I566" s="36">
        <v>41729</v>
      </c>
      <c r="J566" s="82">
        <v>1000</v>
      </c>
      <c r="K566" s="37">
        <v>20</v>
      </c>
      <c r="L566" s="38">
        <f t="shared" si="85"/>
        <v>20</v>
      </c>
      <c r="M566" s="36">
        <f t="shared" si="84"/>
        <v>41729</v>
      </c>
      <c r="N566" s="39">
        <f t="shared" si="80"/>
        <v>2</v>
      </c>
      <c r="O566" s="5"/>
      <c r="P566" s="5"/>
      <c r="Q566" s="42" t="s">
        <v>2342</v>
      </c>
      <c r="R566" s="43" t="str">
        <f t="shared" si="77"/>
        <v>AASF</v>
      </c>
      <c r="S566" s="43" t="str">
        <f t="shared" si="81"/>
        <v>F</v>
      </c>
      <c r="T566" s="43" t="str">
        <f t="shared" si="82"/>
        <v>02</v>
      </c>
      <c r="U566" s="43" t="b">
        <f t="shared" si="78"/>
        <v>1</v>
      </c>
      <c r="V566" s="43">
        <f t="shared" si="79"/>
        <v>10</v>
      </c>
      <c r="W566" s="35" t="s">
        <v>2347</v>
      </c>
      <c r="X566" s="196" t="s">
        <v>2377</v>
      </c>
    </row>
    <row r="567" spans="1:24" x14ac:dyDescent="0.25">
      <c r="A567" s="30">
        <f t="shared" si="83"/>
        <v>565</v>
      </c>
      <c r="B567" s="30">
        <v>18</v>
      </c>
      <c r="C567" s="32">
        <f t="shared" si="76"/>
        <v>56</v>
      </c>
      <c r="D567" s="97" t="s">
        <v>229</v>
      </c>
      <c r="E567" s="46" t="s">
        <v>821</v>
      </c>
      <c r="F567" s="34" t="s">
        <v>701</v>
      </c>
      <c r="G567" s="34"/>
      <c r="H567" s="35" t="s">
        <v>221</v>
      </c>
      <c r="I567" s="36">
        <v>41729</v>
      </c>
      <c r="J567" s="82">
        <v>150000</v>
      </c>
      <c r="K567" s="37">
        <v>3000</v>
      </c>
      <c r="L567" s="38">
        <f t="shared" si="85"/>
        <v>3000</v>
      </c>
      <c r="M567" s="36">
        <f t="shared" si="84"/>
        <v>41729</v>
      </c>
      <c r="N567" s="39">
        <f t="shared" si="80"/>
        <v>2</v>
      </c>
      <c r="O567" s="5"/>
      <c r="P567" s="5"/>
      <c r="Q567" s="42" t="s">
        <v>2342</v>
      </c>
      <c r="R567" s="43" t="str">
        <f t="shared" si="77"/>
        <v>AADF</v>
      </c>
      <c r="S567" s="43" t="str">
        <f t="shared" si="81"/>
        <v>F</v>
      </c>
      <c r="T567" s="43" t="str">
        <f t="shared" si="82"/>
        <v>02</v>
      </c>
      <c r="U567" s="43" t="b">
        <f t="shared" si="78"/>
        <v>1</v>
      </c>
      <c r="V567" s="43">
        <f t="shared" si="79"/>
        <v>10</v>
      </c>
      <c r="W567" s="35" t="s">
        <v>2347</v>
      </c>
      <c r="X567" s="196" t="s">
        <v>2377</v>
      </c>
    </row>
    <row r="568" spans="1:24" x14ac:dyDescent="0.25">
      <c r="A568" s="30">
        <f t="shared" si="83"/>
        <v>566</v>
      </c>
      <c r="B568" s="30">
        <v>18</v>
      </c>
      <c r="C568" s="32">
        <f t="shared" si="76"/>
        <v>57</v>
      </c>
      <c r="D568" s="97" t="s">
        <v>229</v>
      </c>
      <c r="E568" s="46" t="s">
        <v>910</v>
      </c>
      <c r="F568" s="34" t="s">
        <v>702</v>
      </c>
      <c r="G568" s="34"/>
      <c r="H568" s="35" t="s">
        <v>221</v>
      </c>
      <c r="I568" s="36">
        <v>41729</v>
      </c>
      <c r="J568" s="82">
        <v>18000</v>
      </c>
      <c r="K568" s="37">
        <v>360</v>
      </c>
      <c r="L568" s="38">
        <f t="shared" si="85"/>
        <v>360</v>
      </c>
      <c r="M568" s="36">
        <f t="shared" si="84"/>
        <v>41729</v>
      </c>
      <c r="N568" s="39">
        <f t="shared" si="80"/>
        <v>2</v>
      </c>
      <c r="O568" s="5"/>
      <c r="P568" s="5"/>
      <c r="Q568" s="42" t="s">
        <v>2342</v>
      </c>
      <c r="R568" s="43" t="str">
        <f t="shared" si="77"/>
        <v>ACJP</v>
      </c>
      <c r="S568" s="43" t="str">
        <f t="shared" si="81"/>
        <v>P</v>
      </c>
      <c r="T568" s="43" t="str">
        <f t="shared" si="82"/>
        <v>02</v>
      </c>
      <c r="U568" s="43" t="b">
        <f t="shared" si="78"/>
        <v>1</v>
      </c>
      <c r="V568" s="43">
        <f t="shared" si="79"/>
        <v>10</v>
      </c>
      <c r="W568" s="35" t="s">
        <v>2347</v>
      </c>
      <c r="X568" s="196" t="s">
        <v>2377</v>
      </c>
    </row>
    <row r="569" spans="1:24" x14ac:dyDescent="0.25">
      <c r="A569" s="30">
        <f t="shared" si="83"/>
        <v>567</v>
      </c>
      <c r="B569" s="30">
        <v>18</v>
      </c>
      <c r="C569" s="32">
        <f t="shared" si="76"/>
        <v>58</v>
      </c>
      <c r="D569" s="97" t="s">
        <v>229</v>
      </c>
      <c r="E569" s="46" t="s">
        <v>230</v>
      </c>
      <c r="F569" s="34" t="s">
        <v>703</v>
      </c>
      <c r="G569" s="34"/>
      <c r="H569" s="35" t="s">
        <v>221</v>
      </c>
      <c r="I569" s="36">
        <v>41729</v>
      </c>
      <c r="J569" s="82">
        <v>7200</v>
      </c>
      <c r="K569" s="37">
        <v>144</v>
      </c>
      <c r="L569" s="38">
        <f t="shared" si="85"/>
        <v>144</v>
      </c>
      <c r="M569" s="36">
        <f t="shared" si="84"/>
        <v>41729</v>
      </c>
      <c r="N569" s="39">
        <f t="shared" si="80"/>
        <v>2</v>
      </c>
      <c r="O569" s="5"/>
      <c r="P569" s="5"/>
      <c r="Q569" s="42" t="s">
        <v>2342</v>
      </c>
      <c r="R569" s="43" t="str">
        <f t="shared" si="77"/>
        <v>AHYP</v>
      </c>
      <c r="S569" s="43" t="str">
        <f t="shared" si="81"/>
        <v>P</v>
      </c>
      <c r="T569" s="43" t="str">
        <f t="shared" si="82"/>
        <v>02</v>
      </c>
      <c r="U569" s="43" t="b">
        <f t="shared" si="78"/>
        <v>1</v>
      </c>
      <c r="V569" s="43">
        <f t="shared" si="79"/>
        <v>10</v>
      </c>
      <c r="W569" s="35" t="s">
        <v>2347</v>
      </c>
      <c r="X569" s="196" t="s">
        <v>2377</v>
      </c>
    </row>
    <row r="570" spans="1:24" x14ac:dyDescent="0.25">
      <c r="A570" s="30">
        <f t="shared" si="83"/>
        <v>568</v>
      </c>
      <c r="B570" s="30">
        <v>18</v>
      </c>
      <c r="C570" s="32">
        <f t="shared" si="76"/>
        <v>59</v>
      </c>
      <c r="D570" s="97" t="s">
        <v>229</v>
      </c>
      <c r="E570" s="46" t="s">
        <v>1138</v>
      </c>
      <c r="F570" s="34" t="s">
        <v>675</v>
      </c>
      <c r="G570" s="34"/>
      <c r="H570" s="35" t="s">
        <v>221</v>
      </c>
      <c r="I570" s="36">
        <v>41729</v>
      </c>
      <c r="J570" s="82">
        <v>4494</v>
      </c>
      <c r="K570" s="37">
        <v>90</v>
      </c>
      <c r="L570" s="38">
        <f t="shared" si="85"/>
        <v>90</v>
      </c>
      <c r="M570" s="36">
        <f t="shared" si="84"/>
        <v>41729</v>
      </c>
      <c r="N570" s="39">
        <f t="shared" si="80"/>
        <v>2</v>
      </c>
      <c r="O570" s="5"/>
      <c r="P570" s="5"/>
      <c r="Q570" s="42" t="s">
        <v>2342</v>
      </c>
      <c r="R570" s="43" t="str">
        <f t="shared" si="77"/>
        <v>AUUP</v>
      </c>
      <c r="S570" s="43" t="str">
        <f t="shared" si="81"/>
        <v>P</v>
      </c>
      <c r="T570" s="43" t="str">
        <f t="shared" si="82"/>
        <v>02</v>
      </c>
      <c r="U570" s="43" t="b">
        <f t="shared" si="78"/>
        <v>1</v>
      </c>
      <c r="V570" s="43">
        <f t="shared" si="79"/>
        <v>10</v>
      </c>
      <c r="W570" s="35" t="s">
        <v>2347</v>
      </c>
      <c r="X570" s="196" t="s">
        <v>2377</v>
      </c>
    </row>
    <row r="571" spans="1:24" x14ac:dyDescent="0.25">
      <c r="A571" s="30">
        <f t="shared" si="83"/>
        <v>569</v>
      </c>
      <c r="B571" s="30">
        <v>18</v>
      </c>
      <c r="C571" s="32">
        <f t="shared" si="76"/>
        <v>60</v>
      </c>
      <c r="D571" s="97" t="s">
        <v>229</v>
      </c>
      <c r="E571" s="46" t="s">
        <v>1137</v>
      </c>
      <c r="F571" s="34" t="s">
        <v>704</v>
      </c>
      <c r="G571" s="34"/>
      <c r="H571" s="35" t="s">
        <v>221</v>
      </c>
      <c r="I571" s="36">
        <v>41729</v>
      </c>
      <c r="J571" s="82">
        <v>4494</v>
      </c>
      <c r="K571" s="37">
        <v>90</v>
      </c>
      <c r="L571" s="38">
        <f t="shared" si="85"/>
        <v>90</v>
      </c>
      <c r="M571" s="36">
        <f t="shared" si="84"/>
        <v>41729</v>
      </c>
      <c r="N571" s="39">
        <f t="shared" si="80"/>
        <v>2</v>
      </c>
      <c r="O571" s="5"/>
      <c r="P571" s="5"/>
      <c r="Q571" s="42" t="s">
        <v>2342</v>
      </c>
      <c r="R571" s="43" t="str">
        <f t="shared" si="77"/>
        <v>AEUP</v>
      </c>
      <c r="S571" s="43" t="str">
        <f t="shared" si="81"/>
        <v>P</v>
      </c>
      <c r="T571" s="43" t="str">
        <f t="shared" si="82"/>
        <v>02</v>
      </c>
      <c r="U571" s="43" t="b">
        <f t="shared" si="78"/>
        <v>1</v>
      </c>
      <c r="V571" s="43">
        <f t="shared" si="79"/>
        <v>10</v>
      </c>
      <c r="W571" s="35" t="s">
        <v>2347</v>
      </c>
      <c r="X571" s="196" t="s">
        <v>2377</v>
      </c>
    </row>
    <row r="572" spans="1:24" x14ac:dyDescent="0.25">
      <c r="A572" s="30">
        <f t="shared" si="83"/>
        <v>570</v>
      </c>
      <c r="B572" s="30">
        <v>18</v>
      </c>
      <c r="C572" s="32">
        <f t="shared" si="76"/>
        <v>61</v>
      </c>
      <c r="D572" s="97" t="s">
        <v>229</v>
      </c>
      <c r="E572" s="49" t="s">
        <v>797</v>
      </c>
      <c r="F572" s="34" t="s">
        <v>705</v>
      </c>
      <c r="G572" s="34"/>
      <c r="H572" s="35" t="s">
        <v>221</v>
      </c>
      <c r="I572" s="36">
        <v>41729</v>
      </c>
      <c r="J572" s="82">
        <v>49278</v>
      </c>
      <c r="K572" s="37">
        <v>986</v>
      </c>
      <c r="L572" s="38">
        <f t="shared" si="85"/>
        <v>986</v>
      </c>
      <c r="M572" s="36">
        <f t="shared" si="84"/>
        <v>41729</v>
      </c>
      <c r="N572" s="39">
        <f t="shared" si="80"/>
        <v>2</v>
      </c>
      <c r="O572" s="5"/>
      <c r="P572" s="5"/>
      <c r="Q572" s="42" t="s">
        <v>2342</v>
      </c>
      <c r="R572" s="43" t="str">
        <f t="shared" si="77"/>
        <v>AABF</v>
      </c>
      <c r="S572" s="43" t="str">
        <f t="shared" si="81"/>
        <v>F</v>
      </c>
      <c r="T572" s="43" t="str">
        <f t="shared" si="82"/>
        <v>02</v>
      </c>
      <c r="U572" s="43" t="b">
        <f t="shared" si="78"/>
        <v>1</v>
      </c>
      <c r="V572" s="43">
        <f t="shared" si="79"/>
        <v>10</v>
      </c>
      <c r="W572" s="35" t="s">
        <v>2347</v>
      </c>
      <c r="X572" s="196" t="s">
        <v>2377</v>
      </c>
    </row>
    <row r="573" spans="1:24" x14ac:dyDescent="0.25">
      <c r="A573" s="30">
        <f t="shared" si="83"/>
        <v>571</v>
      </c>
      <c r="B573" s="30">
        <v>18</v>
      </c>
      <c r="C573" s="32">
        <f t="shared" si="76"/>
        <v>62</v>
      </c>
      <c r="D573" s="97" t="s">
        <v>229</v>
      </c>
      <c r="E573" s="98" t="s">
        <v>706</v>
      </c>
      <c r="F573" s="34" t="s">
        <v>707</v>
      </c>
      <c r="G573" s="34"/>
      <c r="H573" s="35" t="s">
        <v>221</v>
      </c>
      <c r="I573" s="36">
        <v>41729</v>
      </c>
      <c r="J573" s="82">
        <v>3300</v>
      </c>
      <c r="K573" s="37">
        <v>66</v>
      </c>
      <c r="L573" s="38">
        <f t="shared" si="85"/>
        <v>66</v>
      </c>
      <c r="M573" s="36">
        <f t="shared" si="84"/>
        <v>41729</v>
      </c>
      <c r="N573" s="39">
        <f t="shared" si="80"/>
        <v>2</v>
      </c>
      <c r="O573" s="5"/>
      <c r="P573" s="5"/>
      <c r="Q573" s="42" t="s">
        <v>2342</v>
      </c>
      <c r="R573" s="43" t="str">
        <f t="shared" si="77"/>
        <v>AJJP</v>
      </c>
      <c r="S573" s="43" t="str">
        <f t="shared" si="81"/>
        <v>P</v>
      </c>
      <c r="T573" s="43" t="str">
        <f t="shared" si="82"/>
        <v>02</v>
      </c>
      <c r="U573" s="43" t="b">
        <f t="shared" si="78"/>
        <v>1</v>
      </c>
      <c r="V573" s="43">
        <f t="shared" si="79"/>
        <v>10</v>
      </c>
      <c r="W573" s="35" t="s">
        <v>2347</v>
      </c>
      <c r="X573" s="196" t="s">
        <v>2377</v>
      </c>
    </row>
    <row r="574" spans="1:24" x14ac:dyDescent="0.25">
      <c r="A574" s="30">
        <f t="shared" si="83"/>
        <v>572</v>
      </c>
      <c r="B574" s="30">
        <v>18</v>
      </c>
      <c r="C574" s="32">
        <f t="shared" si="76"/>
        <v>63</v>
      </c>
      <c r="D574" s="97" t="s">
        <v>229</v>
      </c>
      <c r="E574" s="46" t="s">
        <v>1138</v>
      </c>
      <c r="F574" s="34" t="s">
        <v>675</v>
      </c>
      <c r="G574" s="34"/>
      <c r="H574" s="35" t="s">
        <v>221</v>
      </c>
      <c r="I574" s="36">
        <v>41729</v>
      </c>
      <c r="J574" s="82">
        <v>8939</v>
      </c>
      <c r="K574" s="37">
        <v>179</v>
      </c>
      <c r="L574" s="38">
        <f t="shared" si="85"/>
        <v>179</v>
      </c>
      <c r="M574" s="36">
        <f t="shared" si="84"/>
        <v>41729</v>
      </c>
      <c r="N574" s="39">
        <f t="shared" si="80"/>
        <v>2</v>
      </c>
      <c r="O574" s="5"/>
      <c r="P574" s="5"/>
      <c r="Q574" s="42" t="s">
        <v>2342</v>
      </c>
      <c r="R574" s="43" t="str">
        <f t="shared" si="77"/>
        <v>AUUP</v>
      </c>
      <c r="S574" s="43" t="str">
        <f t="shared" si="81"/>
        <v>P</v>
      </c>
      <c r="T574" s="43" t="str">
        <f t="shared" si="82"/>
        <v>02</v>
      </c>
      <c r="U574" s="43" t="b">
        <f t="shared" si="78"/>
        <v>1</v>
      </c>
      <c r="V574" s="43">
        <f t="shared" si="79"/>
        <v>10</v>
      </c>
      <c r="W574" s="35" t="s">
        <v>2347</v>
      </c>
      <c r="X574" s="196" t="s">
        <v>2377</v>
      </c>
    </row>
    <row r="575" spans="1:24" x14ac:dyDescent="0.25">
      <c r="A575" s="30">
        <f t="shared" si="83"/>
        <v>573</v>
      </c>
      <c r="B575" s="30">
        <v>18</v>
      </c>
      <c r="C575" s="32">
        <f t="shared" si="76"/>
        <v>64</v>
      </c>
      <c r="D575" s="97" t="s">
        <v>229</v>
      </c>
      <c r="E575" s="46" t="s">
        <v>798</v>
      </c>
      <c r="F575" s="34" t="s">
        <v>708</v>
      </c>
      <c r="G575" s="34"/>
      <c r="H575" s="35" t="s">
        <v>221</v>
      </c>
      <c r="I575" s="36">
        <v>41729</v>
      </c>
      <c r="J575" s="82">
        <v>3146</v>
      </c>
      <c r="K575" s="37">
        <v>63</v>
      </c>
      <c r="L575" s="38">
        <f t="shared" si="85"/>
        <v>63</v>
      </c>
      <c r="M575" s="36">
        <f t="shared" si="84"/>
        <v>41729</v>
      </c>
      <c r="N575" s="39">
        <f t="shared" si="80"/>
        <v>2</v>
      </c>
      <c r="O575" s="5"/>
      <c r="P575" s="5"/>
      <c r="Q575" s="42" t="s">
        <v>2342</v>
      </c>
      <c r="R575" s="43" t="str">
        <f t="shared" si="77"/>
        <v>BMSP</v>
      </c>
      <c r="S575" s="43" t="str">
        <f t="shared" si="81"/>
        <v>P</v>
      </c>
      <c r="T575" s="43" t="str">
        <f t="shared" si="82"/>
        <v>02</v>
      </c>
      <c r="U575" s="43" t="b">
        <f t="shared" si="78"/>
        <v>1</v>
      </c>
      <c r="V575" s="43">
        <f t="shared" si="79"/>
        <v>10</v>
      </c>
      <c r="W575" s="35" t="s">
        <v>2347</v>
      </c>
      <c r="X575" s="196" t="s">
        <v>2377</v>
      </c>
    </row>
    <row r="576" spans="1:24" x14ac:dyDescent="0.25">
      <c r="A576" s="30">
        <f t="shared" si="83"/>
        <v>574</v>
      </c>
      <c r="B576" s="30">
        <v>18</v>
      </c>
      <c r="C576" s="32">
        <f t="shared" si="76"/>
        <v>65</v>
      </c>
      <c r="D576" s="97" t="s">
        <v>229</v>
      </c>
      <c r="E576" s="49" t="s">
        <v>1029</v>
      </c>
      <c r="F576" s="47" t="s">
        <v>709</v>
      </c>
      <c r="G576" s="47"/>
      <c r="H576" s="35" t="s">
        <v>221</v>
      </c>
      <c r="I576" s="36">
        <v>41729</v>
      </c>
      <c r="J576" s="82">
        <v>920</v>
      </c>
      <c r="K576" s="37">
        <v>18</v>
      </c>
      <c r="L576" s="38">
        <f t="shared" si="85"/>
        <v>18</v>
      </c>
      <c r="M576" s="36">
        <f t="shared" si="84"/>
        <v>41729</v>
      </c>
      <c r="N576" s="39">
        <f t="shared" si="80"/>
        <v>1.96</v>
      </c>
      <c r="O576" s="5"/>
      <c r="P576" s="5"/>
      <c r="Q576" s="42" t="s">
        <v>2342</v>
      </c>
      <c r="R576" s="43" t="str">
        <f t="shared" si="77"/>
        <v>AFQP</v>
      </c>
      <c r="S576" s="43" t="str">
        <f t="shared" si="81"/>
        <v>P</v>
      </c>
      <c r="T576" s="43" t="str">
        <f t="shared" si="82"/>
        <v>02</v>
      </c>
      <c r="U576" s="43" t="b">
        <f t="shared" si="78"/>
        <v>1</v>
      </c>
      <c r="V576" s="43">
        <f t="shared" si="79"/>
        <v>10</v>
      </c>
      <c r="W576" s="35" t="s">
        <v>2347</v>
      </c>
      <c r="X576" s="196" t="s">
        <v>2377</v>
      </c>
    </row>
    <row r="577" spans="1:24" x14ac:dyDescent="0.25">
      <c r="A577" s="30">
        <f t="shared" si="83"/>
        <v>575</v>
      </c>
      <c r="B577" s="30">
        <v>19</v>
      </c>
      <c r="C577" s="32">
        <f t="shared" si="76"/>
        <v>1</v>
      </c>
      <c r="D577" s="97" t="s">
        <v>219</v>
      </c>
      <c r="E577" s="49" t="s">
        <v>802</v>
      </c>
      <c r="F577" s="34" t="s">
        <v>254</v>
      </c>
      <c r="G577" s="34"/>
      <c r="H577" s="35" t="s">
        <v>255</v>
      </c>
      <c r="I577" s="36">
        <v>41704</v>
      </c>
      <c r="J577" s="82">
        <v>29897</v>
      </c>
      <c r="K577" s="37">
        <v>2990</v>
      </c>
      <c r="L577" s="38">
        <f t="shared" si="85"/>
        <v>2990</v>
      </c>
      <c r="M577" s="36">
        <f t="shared" si="84"/>
        <v>41704</v>
      </c>
      <c r="N577" s="39">
        <f t="shared" si="80"/>
        <v>10</v>
      </c>
      <c r="O577" s="5"/>
      <c r="P577" s="5"/>
      <c r="Q577" s="42" t="s">
        <v>2344</v>
      </c>
      <c r="R577" s="43" t="str">
        <f t="shared" si="77"/>
        <v>AAAC</v>
      </c>
      <c r="S577" s="43" t="str">
        <f t="shared" si="81"/>
        <v>C</v>
      </c>
      <c r="T577" s="43" t="str">
        <f t="shared" si="82"/>
        <v>01</v>
      </c>
      <c r="U577" s="43" t="b">
        <f t="shared" si="78"/>
        <v>1</v>
      </c>
      <c r="V577" s="43">
        <f t="shared" si="79"/>
        <v>10</v>
      </c>
      <c r="W577" s="35" t="s">
        <v>2347</v>
      </c>
      <c r="X577" s="196" t="s">
        <v>2394</v>
      </c>
    </row>
    <row r="578" spans="1:24" x14ac:dyDescent="0.25">
      <c r="A578" s="30">
        <f t="shared" si="83"/>
        <v>576</v>
      </c>
      <c r="B578" s="30">
        <v>19</v>
      </c>
      <c r="C578" s="32">
        <f t="shared" si="76"/>
        <v>2</v>
      </c>
      <c r="D578" s="97" t="s">
        <v>219</v>
      </c>
      <c r="E578" s="49" t="s">
        <v>256</v>
      </c>
      <c r="F578" s="34" t="s">
        <v>257</v>
      </c>
      <c r="G578" s="34"/>
      <c r="H578" s="35" t="s">
        <v>255</v>
      </c>
      <c r="I578" s="36">
        <v>41704</v>
      </c>
      <c r="J578" s="82">
        <v>22404</v>
      </c>
      <c r="K578" s="37">
        <v>2240</v>
      </c>
      <c r="L578" s="38">
        <f t="shared" si="85"/>
        <v>2240</v>
      </c>
      <c r="M578" s="36">
        <f t="shared" si="84"/>
        <v>41704</v>
      </c>
      <c r="N578" s="39">
        <f t="shared" si="80"/>
        <v>10</v>
      </c>
      <c r="O578" s="5"/>
      <c r="P578" s="5"/>
      <c r="Q578" s="42" t="s">
        <v>2344</v>
      </c>
      <c r="R578" s="43" t="str">
        <f t="shared" si="77"/>
        <v>AADC</v>
      </c>
      <c r="S578" s="43" t="str">
        <f t="shared" si="81"/>
        <v>C</v>
      </c>
      <c r="T578" s="43" t="str">
        <f t="shared" si="82"/>
        <v>01</v>
      </c>
      <c r="U578" s="43" t="b">
        <f t="shared" si="78"/>
        <v>1</v>
      </c>
      <c r="V578" s="43">
        <f t="shared" si="79"/>
        <v>10</v>
      </c>
      <c r="W578" s="35" t="s">
        <v>2347</v>
      </c>
      <c r="X578" s="196" t="s">
        <v>2394</v>
      </c>
    </row>
    <row r="579" spans="1:24" x14ac:dyDescent="0.25">
      <c r="A579" s="30">
        <f t="shared" si="83"/>
        <v>577</v>
      </c>
      <c r="B579" s="30">
        <v>19</v>
      </c>
      <c r="C579" s="32">
        <f t="shared" ref="C579:C642" si="86">+IF(B579=B578,C578+1,1)</f>
        <v>3</v>
      </c>
      <c r="D579" s="97" t="s">
        <v>219</v>
      </c>
      <c r="E579" s="49" t="s">
        <v>258</v>
      </c>
      <c r="F579" s="34" t="s">
        <v>259</v>
      </c>
      <c r="G579" s="34"/>
      <c r="H579" s="35" t="s">
        <v>255</v>
      </c>
      <c r="I579" s="36">
        <v>41704</v>
      </c>
      <c r="J579" s="82">
        <v>12474</v>
      </c>
      <c r="K579" s="37">
        <v>1247</v>
      </c>
      <c r="L579" s="38">
        <f t="shared" si="85"/>
        <v>1247</v>
      </c>
      <c r="M579" s="36">
        <f t="shared" si="84"/>
        <v>41704</v>
      </c>
      <c r="N579" s="39">
        <f t="shared" si="80"/>
        <v>10</v>
      </c>
      <c r="O579" s="5"/>
      <c r="P579" s="5"/>
      <c r="Q579" s="42" t="s">
        <v>2344</v>
      </c>
      <c r="R579" s="43" t="str">
        <f t="shared" ref="R579:R642" si="87">LEFT(E579,4)</f>
        <v>AABC</v>
      </c>
      <c r="S579" s="43" t="str">
        <f t="shared" si="81"/>
        <v>C</v>
      </c>
      <c r="T579" s="43" t="str">
        <f t="shared" si="82"/>
        <v>01</v>
      </c>
      <c r="U579" s="43" t="b">
        <f t="shared" ref="U579:U642" si="88">D579=T579</f>
        <v>1</v>
      </c>
      <c r="V579" s="43">
        <f t="shared" ref="V579:V642" si="89">LEN(E579)</f>
        <v>10</v>
      </c>
      <c r="W579" s="35" t="s">
        <v>2347</v>
      </c>
      <c r="X579" s="196" t="s">
        <v>2394</v>
      </c>
    </row>
    <row r="580" spans="1:24" x14ac:dyDescent="0.25">
      <c r="A580" s="30">
        <f t="shared" si="83"/>
        <v>578</v>
      </c>
      <c r="B580" s="30">
        <v>19</v>
      </c>
      <c r="C580" s="32">
        <f t="shared" si="86"/>
        <v>4</v>
      </c>
      <c r="D580" s="97" t="s">
        <v>219</v>
      </c>
      <c r="E580" s="49" t="s">
        <v>803</v>
      </c>
      <c r="F580" s="34" t="s">
        <v>260</v>
      </c>
      <c r="G580" s="34"/>
      <c r="H580" s="35" t="s">
        <v>255</v>
      </c>
      <c r="I580" s="36">
        <v>41704</v>
      </c>
      <c r="J580" s="82">
        <v>15202</v>
      </c>
      <c r="K580" s="37">
        <v>1520</v>
      </c>
      <c r="L580" s="38">
        <f t="shared" si="85"/>
        <v>1520</v>
      </c>
      <c r="M580" s="36">
        <f t="shared" si="84"/>
        <v>41704</v>
      </c>
      <c r="N580" s="39">
        <f t="shared" ref="N580:N643" si="90">+ROUND(L580/J580*100,2)</f>
        <v>10</v>
      </c>
      <c r="O580" s="5"/>
      <c r="P580" s="5"/>
      <c r="Q580" s="42" t="s">
        <v>2344</v>
      </c>
      <c r="R580" s="43" t="str">
        <f t="shared" si="87"/>
        <v>AACC</v>
      </c>
      <c r="S580" s="43" t="str">
        <f t="shared" ref="S580:S643" si="91">RIGHT(R580,1)</f>
        <v>C</v>
      </c>
      <c r="T580" s="43" t="str">
        <f t="shared" ref="T580:T643" si="92">IF(S580="C","01","02")</f>
        <v>01</v>
      </c>
      <c r="U580" s="43" t="b">
        <f t="shared" si="88"/>
        <v>1</v>
      </c>
      <c r="V580" s="43">
        <f t="shared" si="89"/>
        <v>10</v>
      </c>
      <c r="W580" s="35" t="s">
        <v>2347</v>
      </c>
      <c r="X580" s="196" t="s">
        <v>2394</v>
      </c>
    </row>
    <row r="581" spans="1:24" x14ac:dyDescent="0.25">
      <c r="A581" s="30">
        <f t="shared" ref="A581:A644" si="93">A580+1</f>
        <v>579</v>
      </c>
      <c r="B581" s="30">
        <v>19</v>
      </c>
      <c r="C581" s="32">
        <f t="shared" si="86"/>
        <v>5</v>
      </c>
      <c r="D581" s="97" t="s">
        <v>219</v>
      </c>
      <c r="E581" s="49" t="s">
        <v>1033</v>
      </c>
      <c r="F581" s="34" t="s">
        <v>261</v>
      </c>
      <c r="G581" s="34"/>
      <c r="H581" s="35" t="s">
        <v>255</v>
      </c>
      <c r="I581" s="36">
        <v>41704</v>
      </c>
      <c r="J581" s="82">
        <v>8471</v>
      </c>
      <c r="K581" s="37">
        <v>847</v>
      </c>
      <c r="L581" s="38">
        <f t="shared" si="85"/>
        <v>847</v>
      </c>
      <c r="M581" s="36">
        <f t="shared" si="84"/>
        <v>41704</v>
      </c>
      <c r="N581" s="39">
        <f t="shared" si="90"/>
        <v>10</v>
      </c>
      <c r="O581" s="5"/>
      <c r="P581" s="5"/>
      <c r="Q581" s="42" t="s">
        <v>2344</v>
      </c>
      <c r="R581" s="43" t="str">
        <f t="shared" si="87"/>
        <v>AAAC</v>
      </c>
      <c r="S581" s="43" t="str">
        <f t="shared" si="91"/>
        <v>C</v>
      </c>
      <c r="T581" s="43" t="str">
        <f t="shared" si="92"/>
        <v>01</v>
      </c>
      <c r="U581" s="43" t="b">
        <f t="shared" si="88"/>
        <v>1</v>
      </c>
      <c r="V581" s="43">
        <f t="shared" si="89"/>
        <v>10</v>
      </c>
      <c r="W581" s="35" t="s">
        <v>2347</v>
      </c>
      <c r="X581" s="196" t="s">
        <v>2394</v>
      </c>
    </row>
    <row r="582" spans="1:24" x14ac:dyDescent="0.25">
      <c r="A582" s="30">
        <f t="shared" si="93"/>
        <v>580</v>
      </c>
      <c r="B582" s="30">
        <v>19</v>
      </c>
      <c r="C582" s="32">
        <f t="shared" si="86"/>
        <v>6</v>
      </c>
      <c r="D582" s="97" t="s">
        <v>219</v>
      </c>
      <c r="E582" s="98" t="s">
        <v>1034</v>
      </c>
      <c r="F582" s="34" t="s">
        <v>262</v>
      </c>
      <c r="G582" s="34"/>
      <c r="H582" s="35" t="s">
        <v>255</v>
      </c>
      <c r="I582" s="36">
        <v>41704</v>
      </c>
      <c r="J582" s="82">
        <v>13629</v>
      </c>
      <c r="K582" s="37">
        <v>1363</v>
      </c>
      <c r="L582" s="38">
        <f t="shared" si="85"/>
        <v>1363</v>
      </c>
      <c r="M582" s="36">
        <f t="shared" si="84"/>
        <v>41704</v>
      </c>
      <c r="N582" s="39">
        <f t="shared" si="90"/>
        <v>10</v>
      </c>
      <c r="O582" s="5"/>
      <c r="P582" s="5"/>
      <c r="Q582" s="42" t="s">
        <v>2344</v>
      </c>
      <c r="R582" s="43" t="str">
        <f t="shared" si="87"/>
        <v>AABC</v>
      </c>
      <c r="S582" s="43" t="str">
        <f t="shared" si="91"/>
        <v>C</v>
      </c>
      <c r="T582" s="43" t="str">
        <f t="shared" si="92"/>
        <v>01</v>
      </c>
      <c r="U582" s="43" t="b">
        <f t="shared" si="88"/>
        <v>1</v>
      </c>
      <c r="V582" s="43">
        <f t="shared" si="89"/>
        <v>10</v>
      </c>
      <c r="W582" s="35" t="s">
        <v>2347</v>
      </c>
      <c r="X582" s="196" t="s">
        <v>2394</v>
      </c>
    </row>
    <row r="583" spans="1:24" x14ac:dyDescent="0.25">
      <c r="A583" s="30">
        <f t="shared" si="93"/>
        <v>581</v>
      </c>
      <c r="B583" s="30">
        <v>19</v>
      </c>
      <c r="C583" s="32">
        <f t="shared" si="86"/>
        <v>7</v>
      </c>
      <c r="D583" s="97" t="s">
        <v>219</v>
      </c>
      <c r="E583" s="49" t="s">
        <v>710</v>
      </c>
      <c r="F583" s="47" t="s">
        <v>711</v>
      </c>
      <c r="G583" s="47"/>
      <c r="H583" s="35" t="s">
        <v>255</v>
      </c>
      <c r="I583" s="36">
        <v>41704</v>
      </c>
      <c r="J583" s="82">
        <v>6765</v>
      </c>
      <c r="K583" s="37">
        <v>677</v>
      </c>
      <c r="L583" s="38">
        <f t="shared" si="85"/>
        <v>677</v>
      </c>
      <c r="M583" s="36">
        <f t="shared" si="84"/>
        <v>41704</v>
      </c>
      <c r="N583" s="39">
        <f t="shared" si="90"/>
        <v>10.01</v>
      </c>
      <c r="O583" s="5"/>
      <c r="P583" s="5"/>
      <c r="Q583" s="42" t="s">
        <v>2344</v>
      </c>
      <c r="R583" s="43" t="str">
        <f t="shared" si="87"/>
        <v>AABC</v>
      </c>
      <c r="S583" s="43" t="str">
        <f t="shared" si="91"/>
        <v>C</v>
      </c>
      <c r="T583" s="43" t="str">
        <f t="shared" si="92"/>
        <v>01</v>
      </c>
      <c r="U583" s="43" t="b">
        <f t="shared" si="88"/>
        <v>1</v>
      </c>
      <c r="V583" s="43">
        <f t="shared" si="89"/>
        <v>10</v>
      </c>
      <c r="W583" s="35" t="s">
        <v>2347</v>
      </c>
      <c r="X583" s="196" t="s">
        <v>2394</v>
      </c>
    </row>
    <row r="584" spans="1:24" x14ac:dyDescent="0.25">
      <c r="A584" s="30">
        <f t="shared" si="93"/>
        <v>582</v>
      </c>
      <c r="B584" s="30">
        <v>19</v>
      </c>
      <c r="C584" s="32">
        <f t="shared" si="86"/>
        <v>8</v>
      </c>
      <c r="D584" s="97" t="s">
        <v>219</v>
      </c>
      <c r="E584" s="49" t="s">
        <v>263</v>
      </c>
      <c r="F584" s="47" t="s">
        <v>264</v>
      </c>
      <c r="G584" s="47"/>
      <c r="H584" s="35" t="s">
        <v>255</v>
      </c>
      <c r="I584" s="36">
        <v>41704</v>
      </c>
      <c r="J584" s="82">
        <v>18996</v>
      </c>
      <c r="K584" s="37">
        <v>1900</v>
      </c>
      <c r="L584" s="38">
        <f t="shared" si="85"/>
        <v>1900</v>
      </c>
      <c r="M584" s="36">
        <f t="shared" si="84"/>
        <v>41704</v>
      </c>
      <c r="N584" s="39">
        <f t="shared" si="90"/>
        <v>10</v>
      </c>
      <c r="O584" s="5"/>
      <c r="P584" s="5"/>
      <c r="Q584" s="42" t="s">
        <v>2344</v>
      </c>
      <c r="R584" s="43" t="str">
        <f t="shared" si="87"/>
        <v>AABC</v>
      </c>
      <c r="S584" s="43" t="str">
        <f t="shared" si="91"/>
        <v>C</v>
      </c>
      <c r="T584" s="43" t="str">
        <f t="shared" si="92"/>
        <v>01</v>
      </c>
      <c r="U584" s="43" t="b">
        <f t="shared" si="88"/>
        <v>1</v>
      </c>
      <c r="V584" s="43">
        <f t="shared" si="89"/>
        <v>10</v>
      </c>
      <c r="W584" s="35" t="s">
        <v>2347</v>
      </c>
      <c r="X584" s="196" t="s">
        <v>2394</v>
      </c>
    </row>
    <row r="585" spans="1:24" x14ac:dyDescent="0.25">
      <c r="A585" s="30">
        <f t="shared" si="93"/>
        <v>583</v>
      </c>
      <c r="B585" s="30">
        <v>19</v>
      </c>
      <c r="C585" s="32">
        <f t="shared" si="86"/>
        <v>9</v>
      </c>
      <c r="D585" s="97" t="s">
        <v>219</v>
      </c>
      <c r="E585" s="49" t="s">
        <v>911</v>
      </c>
      <c r="F585" s="47" t="s">
        <v>265</v>
      </c>
      <c r="G585" s="47"/>
      <c r="H585" s="35" t="s">
        <v>255</v>
      </c>
      <c r="I585" s="36">
        <v>41704</v>
      </c>
      <c r="J585" s="82">
        <v>24643</v>
      </c>
      <c r="K585" s="37">
        <v>2464</v>
      </c>
      <c r="L585" s="38">
        <f t="shared" si="85"/>
        <v>2464</v>
      </c>
      <c r="M585" s="36">
        <f t="shared" si="84"/>
        <v>41704</v>
      </c>
      <c r="N585" s="39">
        <f t="shared" si="90"/>
        <v>10</v>
      </c>
      <c r="O585" s="5"/>
      <c r="P585" s="5"/>
      <c r="Q585" s="42" t="s">
        <v>2344</v>
      </c>
      <c r="R585" s="43" t="str">
        <f t="shared" si="87"/>
        <v>AABC</v>
      </c>
      <c r="S585" s="43" t="str">
        <f t="shared" si="91"/>
        <v>C</v>
      </c>
      <c r="T585" s="43" t="str">
        <f t="shared" si="92"/>
        <v>01</v>
      </c>
      <c r="U585" s="43" t="b">
        <f t="shared" si="88"/>
        <v>1</v>
      </c>
      <c r="V585" s="43">
        <f t="shared" si="89"/>
        <v>10</v>
      </c>
      <c r="W585" s="35" t="s">
        <v>2347</v>
      </c>
      <c r="X585" s="196" t="s">
        <v>2394</v>
      </c>
    </row>
    <row r="586" spans="1:24" x14ac:dyDescent="0.25">
      <c r="A586" s="30">
        <f t="shared" si="93"/>
        <v>584</v>
      </c>
      <c r="B586" s="30">
        <v>19</v>
      </c>
      <c r="C586" s="32">
        <f t="shared" si="86"/>
        <v>10</v>
      </c>
      <c r="D586" s="97" t="s">
        <v>219</v>
      </c>
      <c r="E586" s="49" t="s">
        <v>1035</v>
      </c>
      <c r="F586" s="47" t="s">
        <v>266</v>
      </c>
      <c r="G586" s="47"/>
      <c r="H586" s="35" t="s">
        <v>255</v>
      </c>
      <c r="I586" s="36">
        <v>41704</v>
      </c>
      <c r="J586" s="82">
        <v>19973</v>
      </c>
      <c r="K586" s="37">
        <v>1997</v>
      </c>
      <c r="L586" s="38">
        <f t="shared" si="85"/>
        <v>1997</v>
      </c>
      <c r="M586" s="36">
        <f t="shared" si="84"/>
        <v>41704</v>
      </c>
      <c r="N586" s="39">
        <f t="shared" si="90"/>
        <v>10</v>
      </c>
      <c r="O586" s="5"/>
      <c r="P586" s="5"/>
      <c r="Q586" s="42" t="s">
        <v>2344</v>
      </c>
      <c r="R586" s="43" t="str">
        <f t="shared" si="87"/>
        <v>AAAC</v>
      </c>
      <c r="S586" s="43" t="str">
        <f t="shared" si="91"/>
        <v>C</v>
      </c>
      <c r="T586" s="43" t="str">
        <f t="shared" si="92"/>
        <v>01</v>
      </c>
      <c r="U586" s="43" t="b">
        <f t="shared" si="88"/>
        <v>1</v>
      </c>
      <c r="V586" s="43">
        <f t="shared" si="89"/>
        <v>10</v>
      </c>
      <c r="W586" s="35" t="s">
        <v>2347</v>
      </c>
      <c r="X586" s="196" t="s">
        <v>2394</v>
      </c>
    </row>
    <row r="587" spans="1:24" x14ac:dyDescent="0.25">
      <c r="A587" s="30">
        <f t="shared" si="93"/>
        <v>585</v>
      </c>
      <c r="B587" s="30">
        <v>19</v>
      </c>
      <c r="C587" s="32">
        <f t="shared" si="86"/>
        <v>11</v>
      </c>
      <c r="D587" s="97" t="s">
        <v>219</v>
      </c>
      <c r="E587" s="49" t="s">
        <v>805</v>
      </c>
      <c r="F587" s="47" t="s">
        <v>267</v>
      </c>
      <c r="G587" s="47"/>
      <c r="H587" s="35" t="s">
        <v>255</v>
      </c>
      <c r="I587" s="36">
        <v>41704</v>
      </c>
      <c r="J587" s="82">
        <v>18657</v>
      </c>
      <c r="K587" s="37">
        <v>1866</v>
      </c>
      <c r="L587" s="38">
        <f t="shared" si="85"/>
        <v>1866</v>
      </c>
      <c r="M587" s="36">
        <f t="shared" si="84"/>
        <v>41704</v>
      </c>
      <c r="N587" s="39">
        <f t="shared" si="90"/>
        <v>10</v>
      </c>
      <c r="O587" s="5"/>
      <c r="P587" s="5"/>
      <c r="Q587" s="42" t="s">
        <v>2344</v>
      </c>
      <c r="R587" s="43" t="str">
        <f t="shared" si="87"/>
        <v>AABC</v>
      </c>
      <c r="S587" s="43" t="str">
        <f t="shared" si="91"/>
        <v>C</v>
      </c>
      <c r="T587" s="43" t="str">
        <f t="shared" si="92"/>
        <v>01</v>
      </c>
      <c r="U587" s="43" t="b">
        <f t="shared" si="88"/>
        <v>1</v>
      </c>
      <c r="V587" s="43">
        <f t="shared" si="89"/>
        <v>10</v>
      </c>
      <c r="W587" s="35" t="s">
        <v>2347</v>
      </c>
      <c r="X587" s="196" t="s">
        <v>2394</v>
      </c>
    </row>
    <row r="588" spans="1:24" x14ac:dyDescent="0.25">
      <c r="A588" s="30">
        <f t="shared" si="93"/>
        <v>586</v>
      </c>
      <c r="B588" s="30">
        <v>19</v>
      </c>
      <c r="C588" s="32">
        <f t="shared" si="86"/>
        <v>12</v>
      </c>
      <c r="D588" s="97" t="s">
        <v>219</v>
      </c>
      <c r="E588" s="49" t="s">
        <v>806</v>
      </c>
      <c r="F588" s="47" t="s">
        <v>268</v>
      </c>
      <c r="G588" s="47"/>
      <c r="H588" s="35" t="s">
        <v>255</v>
      </c>
      <c r="I588" s="36">
        <v>41704</v>
      </c>
      <c r="J588" s="82">
        <v>4843</v>
      </c>
      <c r="K588" s="37">
        <v>484</v>
      </c>
      <c r="L588" s="38">
        <f t="shared" si="85"/>
        <v>484</v>
      </c>
      <c r="M588" s="36">
        <f t="shared" si="84"/>
        <v>41704</v>
      </c>
      <c r="N588" s="39">
        <f t="shared" si="90"/>
        <v>9.99</v>
      </c>
      <c r="O588" s="5"/>
      <c r="P588" s="5"/>
      <c r="Q588" s="42" t="s">
        <v>2344</v>
      </c>
      <c r="R588" s="43" t="str">
        <f t="shared" si="87"/>
        <v>AAFC</v>
      </c>
      <c r="S588" s="43" t="str">
        <f t="shared" si="91"/>
        <v>C</v>
      </c>
      <c r="T588" s="43" t="str">
        <f t="shared" si="92"/>
        <v>01</v>
      </c>
      <c r="U588" s="43" t="b">
        <f t="shared" si="88"/>
        <v>1</v>
      </c>
      <c r="V588" s="43">
        <f t="shared" si="89"/>
        <v>10</v>
      </c>
      <c r="W588" s="35" t="s">
        <v>2347</v>
      </c>
      <c r="X588" s="196" t="s">
        <v>2394</v>
      </c>
    </row>
    <row r="589" spans="1:24" x14ac:dyDescent="0.25">
      <c r="A589" s="30">
        <f t="shared" si="93"/>
        <v>587</v>
      </c>
      <c r="B589" s="30">
        <v>19</v>
      </c>
      <c r="C589" s="32">
        <f t="shared" si="86"/>
        <v>13</v>
      </c>
      <c r="D589" s="97" t="s">
        <v>219</v>
      </c>
      <c r="E589" s="49" t="s">
        <v>928</v>
      </c>
      <c r="F589" s="47" t="s">
        <v>269</v>
      </c>
      <c r="G589" s="47"/>
      <c r="H589" s="35" t="s">
        <v>255</v>
      </c>
      <c r="I589" s="36">
        <v>41704</v>
      </c>
      <c r="J589" s="82">
        <v>34130</v>
      </c>
      <c r="K589" s="37">
        <v>3413</v>
      </c>
      <c r="L589" s="38">
        <f t="shared" si="85"/>
        <v>3413</v>
      </c>
      <c r="M589" s="36">
        <f t="shared" si="84"/>
        <v>41704</v>
      </c>
      <c r="N589" s="39">
        <f t="shared" si="90"/>
        <v>10</v>
      </c>
      <c r="O589" s="5"/>
      <c r="P589" s="5"/>
      <c r="Q589" s="42" t="s">
        <v>2344</v>
      </c>
      <c r="R589" s="43" t="str">
        <f t="shared" si="87"/>
        <v>AAFC</v>
      </c>
      <c r="S589" s="43" t="str">
        <f t="shared" si="91"/>
        <v>C</v>
      </c>
      <c r="T589" s="43" t="str">
        <f t="shared" si="92"/>
        <v>01</v>
      </c>
      <c r="U589" s="43" t="b">
        <f t="shared" si="88"/>
        <v>1</v>
      </c>
      <c r="V589" s="43">
        <f t="shared" si="89"/>
        <v>10</v>
      </c>
      <c r="W589" s="35" t="s">
        <v>2347</v>
      </c>
      <c r="X589" s="196" t="s">
        <v>2394</v>
      </c>
    </row>
    <row r="590" spans="1:24" x14ac:dyDescent="0.25">
      <c r="A590" s="30">
        <f t="shared" si="93"/>
        <v>588</v>
      </c>
      <c r="B590" s="30">
        <v>19</v>
      </c>
      <c r="C590" s="32">
        <f t="shared" si="86"/>
        <v>14</v>
      </c>
      <c r="D590" s="97" t="s">
        <v>219</v>
      </c>
      <c r="E590" s="49" t="s">
        <v>807</v>
      </c>
      <c r="F590" s="47" t="s">
        <v>270</v>
      </c>
      <c r="G590" s="47"/>
      <c r="H590" s="35" t="s">
        <v>255</v>
      </c>
      <c r="I590" s="36">
        <v>41704</v>
      </c>
      <c r="J590" s="82">
        <v>24988</v>
      </c>
      <c r="K590" s="37">
        <v>2499</v>
      </c>
      <c r="L590" s="38">
        <f t="shared" si="85"/>
        <v>2499</v>
      </c>
      <c r="M590" s="36">
        <f t="shared" si="84"/>
        <v>41704</v>
      </c>
      <c r="N590" s="39">
        <f t="shared" si="90"/>
        <v>10</v>
      </c>
      <c r="O590" s="5"/>
      <c r="P590" s="5"/>
      <c r="Q590" s="42" t="s">
        <v>2344</v>
      </c>
      <c r="R590" s="43" t="str">
        <f t="shared" si="87"/>
        <v>AAFC</v>
      </c>
      <c r="S590" s="43" t="str">
        <f t="shared" si="91"/>
        <v>C</v>
      </c>
      <c r="T590" s="43" t="str">
        <f t="shared" si="92"/>
        <v>01</v>
      </c>
      <c r="U590" s="43" t="b">
        <f t="shared" si="88"/>
        <v>1</v>
      </c>
      <c r="V590" s="43">
        <f t="shared" si="89"/>
        <v>10</v>
      </c>
      <c r="W590" s="35" t="s">
        <v>2347</v>
      </c>
      <c r="X590" s="196" t="s">
        <v>2394</v>
      </c>
    </row>
    <row r="591" spans="1:24" x14ac:dyDescent="0.25">
      <c r="A591" s="30">
        <f t="shared" si="93"/>
        <v>589</v>
      </c>
      <c r="B591" s="30">
        <v>19</v>
      </c>
      <c r="C591" s="32">
        <f t="shared" si="86"/>
        <v>15</v>
      </c>
      <c r="D591" s="97" t="s">
        <v>219</v>
      </c>
      <c r="E591" s="49" t="s">
        <v>1036</v>
      </c>
      <c r="F591" s="47" t="s">
        <v>271</v>
      </c>
      <c r="G591" s="47"/>
      <c r="H591" s="35" t="s">
        <v>255</v>
      </c>
      <c r="I591" s="36">
        <v>41704</v>
      </c>
      <c r="J591" s="82">
        <v>30226</v>
      </c>
      <c r="K591" s="37">
        <v>3023</v>
      </c>
      <c r="L591" s="38">
        <f t="shared" si="85"/>
        <v>3023</v>
      </c>
      <c r="M591" s="36">
        <f t="shared" si="84"/>
        <v>41704</v>
      </c>
      <c r="N591" s="39">
        <f t="shared" si="90"/>
        <v>10</v>
      </c>
      <c r="O591" s="5"/>
      <c r="P591" s="5"/>
      <c r="Q591" s="42" t="s">
        <v>2344</v>
      </c>
      <c r="R591" s="43" t="str">
        <f t="shared" si="87"/>
        <v>AABC</v>
      </c>
      <c r="S591" s="43" t="str">
        <f t="shared" si="91"/>
        <v>C</v>
      </c>
      <c r="T591" s="43" t="str">
        <f t="shared" si="92"/>
        <v>01</v>
      </c>
      <c r="U591" s="43" t="b">
        <f t="shared" si="88"/>
        <v>1</v>
      </c>
      <c r="V591" s="43">
        <f t="shared" si="89"/>
        <v>10</v>
      </c>
      <c r="W591" s="35" t="s">
        <v>2347</v>
      </c>
      <c r="X591" s="196" t="s">
        <v>2394</v>
      </c>
    </row>
    <row r="592" spans="1:24" x14ac:dyDescent="0.25">
      <c r="A592" s="30">
        <f t="shared" si="93"/>
        <v>590</v>
      </c>
      <c r="B592" s="30">
        <v>19</v>
      </c>
      <c r="C592" s="32">
        <f t="shared" si="86"/>
        <v>16</v>
      </c>
      <c r="D592" s="97" t="s">
        <v>219</v>
      </c>
      <c r="E592" s="49" t="s">
        <v>929</v>
      </c>
      <c r="F592" s="47" t="s">
        <v>272</v>
      </c>
      <c r="G592" s="47"/>
      <c r="H592" s="35" t="s">
        <v>255</v>
      </c>
      <c r="I592" s="36">
        <v>41704</v>
      </c>
      <c r="J592" s="82">
        <v>17872</v>
      </c>
      <c r="K592" s="37">
        <v>1787</v>
      </c>
      <c r="L592" s="38">
        <f t="shared" si="85"/>
        <v>1787</v>
      </c>
      <c r="M592" s="36">
        <f t="shared" si="84"/>
        <v>41704</v>
      </c>
      <c r="N592" s="39">
        <f t="shared" si="90"/>
        <v>10</v>
      </c>
      <c r="O592" s="5"/>
      <c r="P592" s="5"/>
      <c r="Q592" s="42" t="s">
        <v>2344</v>
      </c>
      <c r="R592" s="43" t="str">
        <f t="shared" si="87"/>
        <v>AABC</v>
      </c>
      <c r="S592" s="43" t="str">
        <f t="shared" si="91"/>
        <v>C</v>
      </c>
      <c r="T592" s="43" t="str">
        <f t="shared" si="92"/>
        <v>01</v>
      </c>
      <c r="U592" s="43" t="b">
        <f t="shared" si="88"/>
        <v>1</v>
      </c>
      <c r="V592" s="43">
        <f t="shared" si="89"/>
        <v>10</v>
      </c>
      <c r="W592" s="35" t="s">
        <v>2347</v>
      </c>
      <c r="X592" s="196" t="s">
        <v>2394</v>
      </c>
    </row>
    <row r="593" spans="1:24" x14ac:dyDescent="0.25">
      <c r="A593" s="30">
        <f t="shared" si="93"/>
        <v>591</v>
      </c>
      <c r="B593" s="30">
        <v>19</v>
      </c>
      <c r="C593" s="32">
        <f t="shared" si="86"/>
        <v>17</v>
      </c>
      <c r="D593" s="97" t="s">
        <v>219</v>
      </c>
      <c r="E593" s="49" t="s">
        <v>808</v>
      </c>
      <c r="F593" s="47" t="s">
        <v>273</v>
      </c>
      <c r="G593" s="47"/>
      <c r="H593" s="35" t="s">
        <v>255</v>
      </c>
      <c r="I593" s="36">
        <v>41704</v>
      </c>
      <c r="J593" s="82">
        <v>43468</v>
      </c>
      <c r="K593" s="37">
        <v>4347</v>
      </c>
      <c r="L593" s="38">
        <f t="shared" si="85"/>
        <v>4347</v>
      </c>
      <c r="M593" s="36">
        <f t="shared" si="84"/>
        <v>41704</v>
      </c>
      <c r="N593" s="39">
        <f t="shared" si="90"/>
        <v>10</v>
      </c>
      <c r="O593" s="5"/>
      <c r="P593" s="5"/>
      <c r="Q593" s="42" t="s">
        <v>2344</v>
      </c>
      <c r="R593" s="43" t="str">
        <f t="shared" si="87"/>
        <v>AAFC</v>
      </c>
      <c r="S593" s="43" t="str">
        <f t="shared" si="91"/>
        <v>C</v>
      </c>
      <c r="T593" s="43" t="str">
        <f t="shared" si="92"/>
        <v>01</v>
      </c>
      <c r="U593" s="43" t="b">
        <f t="shared" si="88"/>
        <v>1</v>
      </c>
      <c r="V593" s="43">
        <f t="shared" si="89"/>
        <v>10</v>
      </c>
      <c r="W593" s="35" t="s">
        <v>2347</v>
      </c>
      <c r="X593" s="196" t="s">
        <v>2394</v>
      </c>
    </row>
    <row r="594" spans="1:24" x14ac:dyDescent="0.25">
      <c r="A594" s="30">
        <f t="shared" si="93"/>
        <v>592</v>
      </c>
      <c r="B594" s="30">
        <v>19</v>
      </c>
      <c r="C594" s="32">
        <f t="shared" si="86"/>
        <v>18</v>
      </c>
      <c r="D594" s="97" t="s">
        <v>219</v>
      </c>
      <c r="E594" s="49" t="s">
        <v>274</v>
      </c>
      <c r="F594" s="47" t="s">
        <v>275</v>
      </c>
      <c r="G594" s="47"/>
      <c r="H594" s="35" t="s">
        <v>255</v>
      </c>
      <c r="I594" s="36">
        <v>41704</v>
      </c>
      <c r="J594" s="82">
        <v>15420</v>
      </c>
      <c r="K594" s="37">
        <v>1542</v>
      </c>
      <c r="L594" s="38">
        <f t="shared" si="85"/>
        <v>1542</v>
      </c>
      <c r="M594" s="36">
        <f t="shared" si="84"/>
        <v>41704</v>
      </c>
      <c r="N594" s="39">
        <f t="shared" si="90"/>
        <v>10</v>
      </c>
      <c r="O594" s="5"/>
      <c r="P594" s="5"/>
      <c r="Q594" s="42" t="s">
        <v>2344</v>
      </c>
      <c r="R594" s="43" t="str">
        <f t="shared" si="87"/>
        <v>AAFC</v>
      </c>
      <c r="S594" s="43" t="str">
        <f t="shared" si="91"/>
        <v>C</v>
      </c>
      <c r="T594" s="43" t="str">
        <f t="shared" si="92"/>
        <v>01</v>
      </c>
      <c r="U594" s="43" t="b">
        <f t="shared" si="88"/>
        <v>1</v>
      </c>
      <c r="V594" s="43">
        <f t="shared" si="89"/>
        <v>10</v>
      </c>
      <c r="W594" s="35" t="s">
        <v>2347</v>
      </c>
      <c r="X594" s="196" t="s">
        <v>2394</v>
      </c>
    </row>
    <row r="595" spans="1:24" x14ac:dyDescent="0.25">
      <c r="A595" s="30">
        <f t="shared" si="93"/>
        <v>593</v>
      </c>
      <c r="B595" s="30">
        <v>19</v>
      </c>
      <c r="C595" s="32">
        <f t="shared" si="86"/>
        <v>19</v>
      </c>
      <c r="D595" s="97" t="s">
        <v>219</v>
      </c>
      <c r="E595" s="49" t="s">
        <v>809</v>
      </c>
      <c r="F595" s="47" t="s">
        <v>276</v>
      </c>
      <c r="G595" s="47"/>
      <c r="H595" s="35" t="s">
        <v>255</v>
      </c>
      <c r="I595" s="36">
        <v>41704</v>
      </c>
      <c r="J595" s="82">
        <v>32367</v>
      </c>
      <c r="K595" s="37">
        <v>3237</v>
      </c>
      <c r="L595" s="38">
        <f t="shared" si="85"/>
        <v>3237</v>
      </c>
      <c r="M595" s="36">
        <f t="shared" si="84"/>
        <v>41704</v>
      </c>
      <c r="N595" s="39">
        <f t="shared" si="90"/>
        <v>10</v>
      </c>
      <c r="O595" s="5"/>
      <c r="P595" s="5"/>
      <c r="Q595" s="42" t="s">
        <v>2344</v>
      </c>
      <c r="R595" s="43" t="str">
        <f t="shared" si="87"/>
        <v>AAAC</v>
      </c>
      <c r="S595" s="43" t="str">
        <f t="shared" si="91"/>
        <v>C</v>
      </c>
      <c r="T595" s="43" t="str">
        <f t="shared" si="92"/>
        <v>01</v>
      </c>
      <c r="U595" s="43" t="b">
        <f t="shared" si="88"/>
        <v>1</v>
      </c>
      <c r="V595" s="43">
        <f t="shared" si="89"/>
        <v>10</v>
      </c>
      <c r="W595" s="35" t="s">
        <v>2347</v>
      </c>
      <c r="X595" s="196" t="s">
        <v>2394</v>
      </c>
    </row>
    <row r="596" spans="1:24" x14ac:dyDescent="0.25">
      <c r="A596" s="30">
        <f t="shared" si="93"/>
        <v>594</v>
      </c>
      <c r="B596" s="30">
        <v>19</v>
      </c>
      <c r="C596" s="32">
        <f t="shared" si="86"/>
        <v>20</v>
      </c>
      <c r="D596" s="97" t="s">
        <v>219</v>
      </c>
      <c r="E596" s="49" t="s">
        <v>810</v>
      </c>
      <c r="F596" s="47" t="s">
        <v>277</v>
      </c>
      <c r="G596" s="47"/>
      <c r="H596" s="35" t="s">
        <v>255</v>
      </c>
      <c r="I596" s="36">
        <v>41704</v>
      </c>
      <c r="J596" s="82">
        <v>17675</v>
      </c>
      <c r="K596" s="37">
        <v>1768</v>
      </c>
      <c r="L596" s="38">
        <f t="shared" si="85"/>
        <v>1768</v>
      </c>
      <c r="M596" s="36">
        <f t="shared" si="84"/>
        <v>41704</v>
      </c>
      <c r="N596" s="39">
        <f t="shared" si="90"/>
        <v>10</v>
      </c>
      <c r="O596" s="5"/>
      <c r="P596" s="5"/>
      <c r="Q596" s="42" t="s">
        <v>2344</v>
      </c>
      <c r="R596" s="43" t="str">
        <f t="shared" si="87"/>
        <v>AACC</v>
      </c>
      <c r="S596" s="43" t="str">
        <f t="shared" si="91"/>
        <v>C</v>
      </c>
      <c r="T596" s="43" t="str">
        <f t="shared" si="92"/>
        <v>01</v>
      </c>
      <c r="U596" s="43" t="b">
        <f t="shared" si="88"/>
        <v>1</v>
      </c>
      <c r="V596" s="43">
        <f t="shared" si="89"/>
        <v>10</v>
      </c>
      <c r="W596" s="35" t="s">
        <v>2347</v>
      </c>
      <c r="X596" s="196" t="s">
        <v>2394</v>
      </c>
    </row>
    <row r="597" spans="1:24" x14ac:dyDescent="0.25">
      <c r="A597" s="30">
        <f t="shared" si="93"/>
        <v>595</v>
      </c>
      <c r="B597" s="30">
        <v>19</v>
      </c>
      <c r="C597" s="32">
        <f t="shared" si="86"/>
        <v>21</v>
      </c>
      <c r="D597" s="97" t="s">
        <v>219</v>
      </c>
      <c r="E597" s="49" t="s">
        <v>930</v>
      </c>
      <c r="F597" s="47" t="s">
        <v>278</v>
      </c>
      <c r="G597" s="47"/>
      <c r="H597" s="35" t="s">
        <v>255</v>
      </c>
      <c r="I597" s="36">
        <v>41704</v>
      </c>
      <c r="J597" s="82">
        <v>22450</v>
      </c>
      <c r="K597" s="37">
        <v>2245</v>
      </c>
      <c r="L597" s="38">
        <f t="shared" si="85"/>
        <v>2245</v>
      </c>
      <c r="M597" s="36">
        <f t="shared" si="84"/>
        <v>41704</v>
      </c>
      <c r="N597" s="39">
        <f t="shared" si="90"/>
        <v>10</v>
      </c>
      <c r="O597" s="5"/>
      <c r="P597" s="5"/>
      <c r="Q597" s="42" t="s">
        <v>2344</v>
      </c>
      <c r="R597" s="43" t="str">
        <f t="shared" si="87"/>
        <v>AAAC</v>
      </c>
      <c r="S597" s="43" t="str">
        <f t="shared" si="91"/>
        <v>C</v>
      </c>
      <c r="T597" s="43" t="str">
        <f t="shared" si="92"/>
        <v>01</v>
      </c>
      <c r="U597" s="43" t="b">
        <f t="shared" si="88"/>
        <v>1</v>
      </c>
      <c r="V597" s="43">
        <f t="shared" si="89"/>
        <v>10</v>
      </c>
      <c r="W597" s="35" t="s">
        <v>2347</v>
      </c>
      <c r="X597" s="196" t="s">
        <v>2394</v>
      </c>
    </row>
    <row r="598" spans="1:24" x14ac:dyDescent="0.25">
      <c r="A598" s="30">
        <f t="shared" si="93"/>
        <v>596</v>
      </c>
      <c r="B598" s="30">
        <v>19</v>
      </c>
      <c r="C598" s="32">
        <f t="shared" si="86"/>
        <v>22</v>
      </c>
      <c r="D598" s="97" t="s">
        <v>219</v>
      </c>
      <c r="E598" s="49" t="s">
        <v>1037</v>
      </c>
      <c r="F598" s="47" t="s">
        <v>279</v>
      </c>
      <c r="G598" s="47"/>
      <c r="H598" s="35" t="s">
        <v>255</v>
      </c>
      <c r="I598" s="36">
        <v>41704</v>
      </c>
      <c r="J598" s="82">
        <v>53009</v>
      </c>
      <c r="K598" s="37">
        <v>5301</v>
      </c>
      <c r="L598" s="38">
        <f t="shared" si="85"/>
        <v>5301</v>
      </c>
      <c r="M598" s="36">
        <f t="shared" si="84"/>
        <v>41704</v>
      </c>
      <c r="N598" s="39">
        <f t="shared" si="90"/>
        <v>10</v>
      </c>
      <c r="O598" s="5"/>
      <c r="P598" s="5"/>
      <c r="Q598" s="42" t="s">
        <v>2344</v>
      </c>
      <c r="R598" s="43" t="str">
        <f t="shared" si="87"/>
        <v>AAAC</v>
      </c>
      <c r="S598" s="43" t="str">
        <f t="shared" si="91"/>
        <v>C</v>
      </c>
      <c r="T598" s="43" t="str">
        <f t="shared" si="92"/>
        <v>01</v>
      </c>
      <c r="U598" s="43" t="b">
        <f t="shared" si="88"/>
        <v>1</v>
      </c>
      <c r="V598" s="43">
        <f t="shared" si="89"/>
        <v>10</v>
      </c>
      <c r="W598" s="35" t="s">
        <v>2347</v>
      </c>
      <c r="X598" s="196" t="s">
        <v>2394</v>
      </c>
    </row>
    <row r="599" spans="1:24" x14ac:dyDescent="0.25">
      <c r="A599" s="30">
        <f t="shared" si="93"/>
        <v>597</v>
      </c>
      <c r="B599" s="30">
        <v>19</v>
      </c>
      <c r="C599" s="32">
        <f t="shared" si="86"/>
        <v>23</v>
      </c>
      <c r="D599" s="97" t="s">
        <v>219</v>
      </c>
      <c r="E599" s="49" t="s">
        <v>1038</v>
      </c>
      <c r="F599" s="47" t="s">
        <v>280</v>
      </c>
      <c r="G599" s="47"/>
      <c r="H599" s="35" t="s">
        <v>255</v>
      </c>
      <c r="I599" s="36">
        <v>41704</v>
      </c>
      <c r="J599" s="82">
        <v>20905</v>
      </c>
      <c r="K599" s="37">
        <v>2091</v>
      </c>
      <c r="L599" s="38">
        <f t="shared" si="85"/>
        <v>2091</v>
      </c>
      <c r="M599" s="36">
        <f t="shared" si="84"/>
        <v>41704</v>
      </c>
      <c r="N599" s="39">
        <f t="shared" si="90"/>
        <v>10</v>
      </c>
      <c r="O599" s="5"/>
      <c r="P599" s="5"/>
      <c r="Q599" s="42" t="s">
        <v>2344</v>
      </c>
      <c r="R599" s="43" t="str">
        <f t="shared" si="87"/>
        <v>AAAC</v>
      </c>
      <c r="S599" s="43" t="str">
        <f t="shared" si="91"/>
        <v>C</v>
      </c>
      <c r="T599" s="43" t="str">
        <f t="shared" si="92"/>
        <v>01</v>
      </c>
      <c r="U599" s="43" t="b">
        <f t="shared" si="88"/>
        <v>1</v>
      </c>
      <c r="V599" s="43">
        <f t="shared" si="89"/>
        <v>10</v>
      </c>
      <c r="W599" s="35" t="s">
        <v>2347</v>
      </c>
      <c r="X599" s="196" t="s">
        <v>2394</v>
      </c>
    </row>
    <row r="600" spans="1:24" x14ac:dyDescent="0.25">
      <c r="A600" s="30">
        <f t="shared" si="93"/>
        <v>598</v>
      </c>
      <c r="B600" s="30">
        <v>19</v>
      </c>
      <c r="C600" s="32">
        <f t="shared" si="86"/>
        <v>24</v>
      </c>
      <c r="D600" s="97" t="s">
        <v>219</v>
      </c>
      <c r="E600" s="49" t="s">
        <v>811</v>
      </c>
      <c r="F600" s="47" t="s">
        <v>281</v>
      </c>
      <c r="G600" s="47"/>
      <c r="H600" s="35" t="s">
        <v>255</v>
      </c>
      <c r="I600" s="36">
        <v>41704</v>
      </c>
      <c r="J600" s="82">
        <v>27884</v>
      </c>
      <c r="K600" s="37">
        <v>2788</v>
      </c>
      <c r="L600" s="38">
        <f t="shared" si="85"/>
        <v>2788</v>
      </c>
      <c r="M600" s="36">
        <f t="shared" si="84"/>
        <v>41704</v>
      </c>
      <c r="N600" s="39">
        <f t="shared" si="90"/>
        <v>10</v>
      </c>
      <c r="O600" s="5"/>
      <c r="P600" s="5"/>
      <c r="Q600" s="42" t="s">
        <v>2344</v>
      </c>
      <c r="R600" s="43" t="str">
        <f t="shared" si="87"/>
        <v>AAAC</v>
      </c>
      <c r="S600" s="43" t="str">
        <f t="shared" si="91"/>
        <v>C</v>
      </c>
      <c r="T600" s="43" t="str">
        <f t="shared" si="92"/>
        <v>01</v>
      </c>
      <c r="U600" s="43" t="b">
        <f t="shared" si="88"/>
        <v>1</v>
      </c>
      <c r="V600" s="43">
        <f t="shared" si="89"/>
        <v>10</v>
      </c>
      <c r="W600" s="35" t="s">
        <v>2347</v>
      </c>
      <c r="X600" s="196" t="s">
        <v>2394</v>
      </c>
    </row>
    <row r="601" spans="1:24" x14ac:dyDescent="0.25">
      <c r="A601" s="30">
        <f t="shared" si="93"/>
        <v>599</v>
      </c>
      <c r="B601" s="30">
        <v>19</v>
      </c>
      <c r="C601" s="32">
        <f t="shared" si="86"/>
        <v>25</v>
      </c>
      <c r="D601" s="97" t="s">
        <v>219</v>
      </c>
      <c r="E601" s="49" t="s">
        <v>931</v>
      </c>
      <c r="F601" s="47" t="s">
        <v>282</v>
      </c>
      <c r="G601" s="47"/>
      <c r="H601" s="35" t="s">
        <v>255</v>
      </c>
      <c r="I601" s="36">
        <v>41704</v>
      </c>
      <c r="J601" s="82">
        <v>11312</v>
      </c>
      <c r="K601" s="37">
        <v>1131</v>
      </c>
      <c r="L601" s="38">
        <f t="shared" si="85"/>
        <v>1131</v>
      </c>
      <c r="M601" s="36">
        <f t="shared" si="84"/>
        <v>41704</v>
      </c>
      <c r="N601" s="39">
        <f t="shared" si="90"/>
        <v>10</v>
      </c>
      <c r="O601" s="5"/>
      <c r="P601" s="5"/>
      <c r="Q601" s="42" t="s">
        <v>2344</v>
      </c>
      <c r="R601" s="43" t="str">
        <f t="shared" si="87"/>
        <v>AAAC</v>
      </c>
      <c r="S601" s="43" t="str">
        <f t="shared" si="91"/>
        <v>C</v>
      </c>
      <c r="T601" s="43" t="str">
        <f t="shared" si="92"/>
        <v>01</v>
      </c>
      <c r="U601" s="43" t="b">
        <f t="shared" si="88"/>
        <v>1</v>
      </c>
      <c r="V601" s="43">
        <f t="shared" si="89"/>
        <v>10</v>
      </c>
      <c r="W601" s="35" t="s">
        <v>2347</v>
      </c>
      <c r="X601" s="196" t="s">
        <v>2394</v>
      </c>
    </row>
    <row r="602" spans="1:24" x14ac:dyDescent="0.25">
      <c r="A602" s="30">
        <f t="shared" si="93"/>
        <v>600</v>
      </c>
      <c r="B602" s="30">
        <v>19</v>
      </c>
      <c r="C602" s="32">
        <f t="shared" si="86"/>
        <v>26</v>
      </c>
      <c r="D602" s="97" t="s">
        <v>219</v>
      </c>
      <c r="E602" s="49" t="s">
        <v>932</v>
      </c>
      <c r="F602" s="47" t="s">
        <v>283</v>
      </c>
      <c r="G602" s="47"/>
      <c r="H602" s="35" t="s">
        <v>255</v>
      </c>
      <c r="I602" s="36">
        <v>41704</v>
      </c>
      <c r="J602" s="82">
        <v>19830</v>
      </c>
      <c r="K602" s="37">
        <v>1983</v>
      </c>
      <c r="L602" s="38">
        <f t="shared" si="85"/>
        <v>1983</v>
      </c>
      <c r="M602" s="36">
        <f t="shared" si="84"/>
        <v>41704</v>
      </c>
      <c r="N602" s="39">
        <f t="shared" si="90"/>
        <v>10</v>
      </c>
      <c r="O602" s="5"/>
      <c r="P602" s="5"/>
      <c r="Q602" s="42" t="s">
        <v>2344</v>
      </c>
      <c r="R602" s="43" t="str">
        <f t="shared" si="87"/>
        <v>AADC</v>
      </c>
      <c r="S602" s="43" t="str">
        <f t="shared" si="91"/>
        <v>C</v>
      </c>
      <c r="T602" s="43" t="str">
        <f t="shared" si="92"/>
        <v>01</v>
      </c>
      <c r="U602" s="43" t="b">
        <f t="shared" si="88"/>
        <v>1</v>
      </c>
      <c r="V602" s="43">
        <f t="shared" si="89"/>
        <v>10</v>
      </c>
      <c r="W602" s="35" t="s">
        <v>2347</v>
      </c>
      <c r="X602" s="196" t="s">
        <v>2394</v>
      </c>
    </row>
    <row r="603" spans="1:24" x14ac:dyDescent="0.25">
      <c r="A603" s="30">
        <f t="shared" si="93"/>
        <v>601</v>
      </c>
      <c r="B603" s="30">
        <v>19</v>
      </c>
      <c r="C603" s="32">
        <f t="shared" si="86"/>
        <v>27</v>
      </c>
      <c r="D603" s="97" t="s">
        <v>219</v>
      </c>
      <c r="E603" s="49" t="s">
        <v>933</v>
      </c>
      <c r="F603" s="47" t="s">
        <v>284</v>
      </c>
      <c r="G603" s="47"/>
      <c r="H603" s="35" t="s">
        <v>255</v>
      </c>
      <c r="I603" s="36">
        <v>41704</v>
      </c>
      <c r="J603" s="82">
        <v>9150</v>
      </c>
      <c r="K603" s="37">
        <v>915</v>
      </c>
      <c r="L603" s="38">
        <f t="shared" si="85"/>
        <v>915</v>
      </c>
      <c r="M603" s="36">
        <f t="shared" ref="M603:M666" si="94">+I603</f>
        <v>41704</v>
      </c>
      <c r="N603" s="39">
        <f t="shared" si="90"/>
        <v>10</v>
      </c>
      <c r="O603" s="5"/>
      <c r="P603" s="5"/>
      <c r="Q603" s="42" t="s">
        <v>2344</v>
      </c>
      <c r="R603" s="43" t="str">
        <f t="shared" si="87"/>
        <v>AABC</v>
      </c>
      <c r="S603" s="43" t="str">
        <f t="shared" si="91"/>
        <v>C</v>
      </c>
      <c r="T603" s="43" t="str">
        <f t="shared" si="92"/>
        <v>01</v>
      </c>
      <c r="U603" s="43" t="b">
        <f t="shared" si="88"/>
        <v>1</v>
      </c>
      <c r="V603" s="43">
        <f t="shared" si="89"/>
        <v>10</v>
      </c>
      <c r="W603" s="35" t="s">
        <v>2347</v>
      </c>
      <c r="X603" s="196" t="s">
        <v>2394</v>
      </c>
    </row>
    <row r="604" spans="1:24" x14ac:dyDescent="0.25">
      <c r="A604" s="30">
        <f t="shared" si="93"/>
        <v>602</v>
      </c>
      <c r="B604" s="30">
        <v>19</v>
      </c>
      <c r="C604" s="32">
        <f t="shared" si="86"/>
        <v>28</v>
      </c>
      <c r="D604" s="97" t="s">
        <v>219</v>
      </c>
      <c r="E604" s="49" t="s">
        <v>812</v>
      </c>
      <c r="F604" s="47" t="s">
        <v>286</v>
      </c>
      <c r="G604" s="47"/>
      <c r="H604" s="35" t="s">
        <v>255</v>
      </c>
      <c r="I604" s="36">
        <v>41704</v>
      </c>
      <c r="J604" s="82">
        <v>20956</v>
      </c>
      <c r="K604" s="37">
        <v>2096</v>
      </c>
      <c r="L604" s="38">
        <f t="shared" si="85"/>
        <v>2096</v>
      </c>
      <c r="M604" s="36">
        <f t="shared" si="94"/>
        <v>41704</v>
      </c>
      <c r="N604" s="39">
        <f t="shared" si="90"/>
        <v>10</v>
      </c>
      <c r="O604" s="5"/>
      <c r="P604" s="5"/>
      <c r="Q604" s="42" t="s">
        <v>2344</v>
      </c>
      <c r="R604" s="43" t="str">
        <f t="shared" si="87"/>
        <v>AABC</v>
      </c>
      <c r="S604" s="43" t="str">
        <f t="shared" si="91"/>
        <v>C</v>
      </c>
      <c r="T604" s="43" t="str">
        <f t="shared" si="92"/>
        <v>01</v>
      </c>
      <c r="U604" s="43" t="b">
        <f t="shared" si="88"/>
        <v>1</v>
      </c>
      <c r="V604" s="43">
        <f t="shared" si="89"/>
        <v>10</v>
      </c>
      <c r="W604" s="35" t="s">
        <v>2347</v>
      </c>
      <c r="X604" s="196" t="s">
        <v>2394</v>
      </c>
    </row>
    <row r="605" spans="1:24" x14ac:dyDescent="0.25">
      <c r="A605" s="30">
        <f t="shared" si="93"/>
        <v>603</v>
      </c>
      <c r="B605" s="30">
        <v>19</v>
      </c>
      <c r="C605" s="32">
        <f t="shared" si="86"/>
        <v>29</v>
      </c>
      <c r="D605" s="97" t="s">
        <v>219</v>
      </c>
      <c r="E605" s="49" t="s">
        <v>813</v>
      </c>
      <c r="F605" s="47" t="s">
        <v>287</v>
      </c>
      <c r="G605" s="47"/>
      <c r="H605" s="35" t="s">
        <v>255</v>
      </c>
      <c r="I605" s="36">
        <v>41704</v>
      </c>
      <c r="J605" s="82">
        <v>8550</v>
      </c>
      <c r="K605" s="37">
        <v>855</v>
      </c>
      <c r="L605" s="38">
        <f t="shared" si="85"/>
        <v>855</v>
      </c>
      <c r="M605" s="36">
        <f t="shared" si="94"/>
        <v>41704</v>
      </c>
      <c r="N605" s="39">
        <f t="shared" si="90"/>
        <v>10</v>
      </c>
      <c r="O605" s="5"/>
      <c r="P605" s="5"/>
      <c r="Q605" s="42" t="s">
        <v>2344</v>
      </c>
      <c r="R605" s="43" t="str">
        <f t="shared" si="87"/>
        <v>AAGC</v>
      </c>
      <c r="S605" s="43" t="str">
        <f t="shared" si="91"/>
        <v>C</v>
      </c>
      <c r="T605" s="43" t="str">
        <f t="shared" si="92"/>
        <v>01</v>
      </c>
      <c r="U605" s="43" t="b">
        <f t="shared" si="88"/>
        <v>1</v>
      </c>
      <c r="V605" s="43">
        <f t="shared" si="89"/>
        <v>10</v>
      </c>
      <c r="W605" s="35" t="s">
        <v>2347</v>
      </c>
      <c r="X605" s="196" t="s">
        <v>2394</v>
      </c>
    </row>
    <row r="606" spans="1:24" x14ac:dyDescent="0.25">
      <c r="A606" s="30">
        <f t="shared" si="93"/>
        <v>604</v>
      </c>
      <c r="B606" s="30">
        <v>19</v>
      </c>
      <c r="C606" s="32">
        <f t="shared" si="86"/>
        <v>30</v>
      </c>
      <c r="D606" s="97" t="s">
        <v>219</v>
      </c>
      <c r="E606" s="49" t="s">
        <v>1039</v>
      </c>
      <c r="F606" s="47" t="s">
        <v>288</v>
      </c>
      <c r="G606" s="47"/>
      <c r="H606" s="35" t="s">
        <v>255</v>
      </c>
      <c r="I606" s="36">
        <v>41704</v>
      </c>
      <c r="J606" s="82">
        <v>8486</v>
      </c>
      <c r="K606" s="37">
        <v>849</v>
      </c>
      <c r="L606" s="38">
        <f t="shared" si="85"/>
        <v>849</v>
      </c>
      <c r="M606" s="36">
        <f t="shared" si="94"/>
        <v>41704</v>
      </c>
      <c r="N606" s="39">
        <f t="shared" si="90"/>
        <v>10</v>
      </c>
      <c r="O606" s="5"/>
      <c r="P606" s="5"/>
      <c r="Q606" s="42" t="s">
        <v>2344</v>
      </c>
      <c r="R606" s="43" t="str">
        <f t="shared" si="87"/>
        <v>AAGC</v>
      </c>
      <c r="S606" s="43" t="str">
        <f t="shared" si="91"/>
        <v>C</v>
      </c>
      <c r="T606" s="43" t="str">
        <f t="shared" si="92"/>
        <v>01</v>
      </c>
      <c r="U606" s="43" t="b">
        <f t="shared" si="88"/>
        <v>1</v>
      </c>
      <c r="V606" s="43">
        <f t="shared" si="89"/>
        <v>10</v>
      </c>
      <c r="W606" s="35" t="s">
        <v>2347</v>
      </c>
      <c r="X606" s="196" t="s">
        <v>2394</v>
      </c>
    </row>
    <row r="607" spans="1:24" x14ac:dyDescent="0.25">
      <c r="A607" s="30">
        <f t="shared" si="93"/>
        <v>605</v>
      </c>
      <c r="B607" s="30">
        <v>19</v>
      </c>
      <c r="C607" s="32">
        <f t="shared" si="86"/>
        <v>31</v>
      </c>
      <c r="D607" s="97" t="s">
        <v>219</v>
      </c>
      <c r="E607" s="49" t="s">
        <v>935</v>
      </c>
      <c r="F607" s="47" t="s">
        <v>289</v>
      </c>
      <c r="G607" s="47"/>
      <c r="H607" s="35" t="s">
        <v>255</v>
      </c>
      <c r="I607" s="36">
        <v>41704</v>
      </c>
      <c r="J607" s="82">
        <v>26502</v>
      </c>
      <c r="K607" s="37">
        <v>2650</v>
      </c>
      <c r="L607" s="38">
        <f t="shared" si="85"/>
        <v>2650</v>
      </c>
      <c r="M607" s="36">
        <f t="shared" si="94"/>
        <v>41704</v>
      </c>
      <c r="N607" s="39">
        <f t="shared" si="90"/>
        <v>10</v>
      </c>
      <c r="O607" s="5"/>
      <c r="P607" s="5"/>
      <c r="Q607" s="42" t="s">
        <v>2344</v>
      </c>
      <c r="R607" s="43" t="str">
        <f t="shared" si="87"/>
        <v>AACC</v>
      </c>
      <c r="S607" s="43" t="str">
        <f t="shared" si="91"/>
        <v>C</v>
      </c>
      <c r="T607" s="43" t="str">
        <f t="shared" si="92"/>
        <v>01</v>
      </c>
      <c r="U607" s="43" t="b">
        <f t="shared" si="88"/>
        <v>1</v>
      </c>
      <c r="V607" s="43">
        <f t="shared" si="89"/>
        <v>10</v>
      </c>
      <c r="W607" s="35" t="s">
        <v>2347</v>
      </c>
      <c r="X607" s="196" t="s">
        <v>2394</v>
      </c>
    </row>
    <row r="608" spans="1:24" x14ac:dyDescent="0.25">
      <c r="A608" s="30">
        <f t="shared" si="93"/>
        <v>606</v>
      </c>
      <c r="B608" s="30">
        <v>19</v>
      </c>
      <c r="C608" s="32">
        <f t="shared" si="86"/>
        <v>32</v>
      </c>
      <c r="D608" s="97" t="s">
        <v>219</v>
      </c>
      <c r="E608" s="49" t="s">
        <v>936</v>
      </c>
      <c r="F608" s="47" t="s">
        <v>290</v>
      </c>
      <c r="G608" s="47"/>
      <c r="H608" s="35" t="s">
        <v>255</v>
      </c>
      <c r="I608" s="36">
        <v>41704</v>
      </c>
      <c r="J608" s="82">
        <v>18338</v>
      </c>
      <c r="K608" s="37">
        <v>1834</v>
      </c>
      <c r="L608" s="38">
        <f t="shared" si="85"/>
        <v>1834</v>
      </c>
      <c r="M608" s="36">
        <f t="shared" si="94"/>
        <v>41704</v>
      </c>
      <c r="N608" s="39">
        <f t="shared" si="90"/>
        <v>10</v>
      </c>
      <c r="O608" s="5"/>
      <c r="P608" s="5"/>
      <c r="Q608" s="42" t="s">
        <v>2344</v>
      </c>
      <c r="R608" s="43" t="str">
        <f t="shared" si="87"/>
        <v>AADC</v>
      </c>
      <c r="S608" s="43" t="str">
        <f t="shared" si="91"/>
        <v>C</v>
      </c>
      <c r="T608" s="43" t="str">
        <f t="shared" si="92"/>
        <v>01</v>
      </c>
      <c r="U608" s="43" t="b">
        <f t="shared" si="88"/>
        <v>1</v>
      </c>
      <c r="V608" s="43">
        <f t="shared" si="89"/>
        <v>10</v>
      </c>
      <c r="W608" s="35" t="s">
        <v>2347</v>
      </c>
      <c r="X608" s="196" t="s">
        <v>2394</v>
      </c>
    </row>
    <row r="609" spans="1:24" x14ac:dyDescent="0.25">
      <c r="A609" s="30">
        <f t="shared" si="93"/>
        <v>607</v>
      </c>
      <c r="B609" s="30">
        <v>19</v>
      </c>
      <c r="C609" s="32">
        <f t="shared" si="86"/>
        <v>33</v>
      </c>
      <c r="D609" s="97" t="s">
        <v>219</v>
      </c>
      <c r="E609" s="49" t="s">
        <v>1040</v>
      </c>
      <c r="F609" s="47" t="s">
        <v>291</v>
      </c>
      <c r="G609" s="47"/>
      <c r="H609" s="35" t="s">
        <v>255</v>
      </c>
      <c r="I609" s="36">
        <v>41704</v>
      </c>
      <c r="J609" s="82">
        <v>26484</v>
      </c>
      <c r="K609" s="37">
        <v>2648</v>
      </c>
      <c r="L609" s="38">
        <f t="shared" si="85"/>
        <v>2648</v>
      </c>
      <c r="M609" s="36">
        <f t="shared" si="94"/>
        <v>41704</v>
      </c>
      <c r="N609" s="39">
        <f t="shared" si="90"/>
        <v>10</v>
      </c>
      <c r="O609" s="5"/>
      <c r="P609" s="5"/>
      <c r="Q609" s="42" t="s">
        <v>2344</v>
      </c>
      <c r="R609" s="43" t="str">
        <f t="shared" si="87"/>
        <v>AACC</v>
      </c>
      <c r="S609" s="43" t="str">
        <f t="shared" si="91"/>
        <v>C</v>
      </c>
      <c r="T609" s="43" t="str">
        <f t="shared" si="92"/>
        <v>01</v>
      </c>
      <c r="U609" s="43" t="b">
        <f t="shared" si="88"/>
        <v>1</v>
      </c>
      <c r="V609" s="43">
        <f t="shared" si="89"/>
        <v>10</v>
      </c>
      <c r="W609" s="35" t="s">
        <v>2347</v>
      </c>
      <c r="X609" s="196" t="s">
        <v>2394</v>
      </c>
    </row>
    <row r="610" spans="1:24" x14ac:dyDescent="0.25">
      <c r="A610" s="30">
        <f t="shared" si="93"/>
        <v>608</v>
      </c>
      <c r="B610" s="30">
        <v>19</v>
      </c>
      <c r="C610" s="32">
        <f t="shared" si="86"/>
        <v>34</v>
      </c>
      <c r="D610" s="97" t="s">
        <v>219</v>
      </c>
      <c r="E610" s="49" t="s">
        <v>1041</v>
      </c>
      <c r="F610" s="47" t="s">
        <v>292</v>
      </c>
      <c r="G610" s="47"/>
      <c r="H610" s="35" t="s">
        <v>255</v>
      </c>
      <c r="I610" s="36">
        <v>41704</v>
      </c>
      <c r="J610" s="82">
        <v>9316</v>
      </c>
      <c r="K610" s="37">
        <v>932</v>
      </c>
      <c r="L610" s="38">
        <f t="shared" si="85"/>
        <v>932</v>
      </c>
      <c r="M610" s="36">
        <f t="shared" si="94"/>
        <v>41704</v>
      </c>
      <c r="N610" s="39">
        <f t="shared" si="90"/>
        <v>10</v>
      </c>
      <c r="O610" s="5"/>
      <c r="P610" s="5"/>
      <c r="Q610" s="42" t="s">
        <v>2344</v>
      </c>
      <c r="R610" s="43" t="str">
        <f t="shared" si="87"/>
        <v>AACC</v>
      </c>
      <c r="S610" s="43" t="str">
        <f t="shared" si="91"/>
        <v>C</v>
      </c>
      <c r="T610" s="43" t="str">
        <f t="shared" si="92"/>
        <v>01</v>
      </c>
      <c r="U610" s="43" t="b">
        <f t="shared" si="88"/>
        <v>1</v>
      </c>
      <c r="V610" s="43">
        <f t="shared" si="89"/>
        <v>10</v>
      </c>
      <c r="W610" s="35" t="s">
        <v>2347</v>
      </c>
      <c r="X610" s="196" t="s">
        <v>2394</v>
      </c>
    </row>
    <row r="611" spans="1:24" x14ac:dyDescent="0.25">
      <c r="A611" s="30">
        <f t="shared" si="93"/>
        <v>609</v>
      </c>
      <c r="B611" s="30">
        <v>19</v>
      </c>
      <c r="C611" s="32">
        <f t="shared" si="86"/>
        <v>35</v>
      </c>
      <c r="D611" s="97" t="s">
        <v>219</v>
      </c>
      <c r="E611" s="49" t="s">
        <v>814</v>
      </c>
      <c r="F611" s="47" t="s">
        <v>293</v>
      </c>
      <c r="G611" s="47"/>
      <c r="H611" s="35" t="s">
        <v>255</v>
      </c>
      <c r="I611" s="36">
        <v>41704</v>
      </c>
      <c r="J611" s="82">
        <v>3554</v>
      </c>
      <c r="K611" s="37">
        <v>355</v>
      </c>
      <c r="L611" s="38">
        <f t="shared" si="85"/>
        <v>355</v>
      </c>
      <c r="M611" s="36">
        <f t="shared" si="94"/>
        <v>41704</v>
      </c>
      <c r="N611" s="39">
        <f t="shared" si="90"/>
        <v>9.99</v>
      </c>
      <c r="O611" s="5"/>
      <c r="P611" s="5"/>
      <c r="Q611" s="42" t="s">
        <v>2344</v>
      </c>
      <c r="R611" s="43" t="str">
        <f t="shared" si="87"/>
        <v>AABC</v>
      </c>
      <c r="S611" s="43" t="str">
        <f t="shared" si="91"/>
        <v>C</v>
      </c>
      <c r="T611" s="43" t="str">
        <f t="shared" si="92"/>
        <v>01</v>
      </c>
      <c r="U611" s="43" t="b">
        <f t="shared" si="88"/>
        <v>1</v>
      </c>
      <c r="V611" s="43">
        <f t="shared" si="89"/>
        <v>10</v>
      </c>
      <c r="W611" s="35" t="s">
        <v>2347</v>
      </c>
      <c r="X611" s="196" t="s">
        <v>2394</v>
      </c>
    </row>
    <row r="612" spans="1:24" x14ac:dyDescent="0.25">
      <c r="A612" s="30">
        <f t="shared" si="93"/>
        <v>610</v>
      </c>
      <c r="B612" s="30">
        <v>19</v>
      </c>
      <c r="C612" s="32">
        <f t="shared" si="86"/>
        <v>36</v>
      </c>
      <c r="D612" s="97" t="s">
        <v>219</v>
      </c>
      <c r="E612" s="45" t="s">
        <v>1042</v>
      </c>
      <c r="F612" s="47" t="s">
        <v>294</v>
      </c>
      <c r="G612" s="47"/>
      <c r="H612" s="35" t="s">
        <v>255</v>
      </c>
      <c r="I612" s="36">
        <v>41704</v>
      </c>
      <c r="J612" s="82">
        <v>18174</v>
      </c>
      <c r="K612" s="37">
        <v>1817</v>
      </c>
      <c r="L612" s="38">
        <f t="shared" si="85"/>
        <v>1817</v>
      </c>
      <c r="M612" s="36">
        <f t="shared" si="94"/>
        <v>41704</v>
      </c>
      <c r="N612" s="39">
        <f t="shared" si="90"/>
        <v>10</v>
      </c>
      <c r="O612" s="5"/>
      <c r="P612" s="5"/>
      <c r="Q612" s="42" t="s">
        <v>2344</v>
      </c>
      <c r="R612" s="43" t="str">
        <f t="shared" si="87"/>
        <v>AADC</v>
      </c>
      <c r="S612" s="43" t="str">
        <f t="shared" si="91"/>
        <v>C</v>
      </c>
      <c r="T612" s="43" t="str">
        <f t="shared" si="92"/>
        <v>01</v>
      </c>
      <c r="U612" s="43" t="b">
        <f t="shared" si="88"/>
        <v>1</v>
      </c>
      <c r="V612" s="43">
        <f t="shared" si="89"/>
        <v>10</v>
      </c>
      <c r="W612" s="35" t="s">
        <v>2347</v>
      </c>
      <c r="X612" s="196" t="s">
        <v>2394</v>
      </c>
    </row>
    <row r="613" spans="1:24" x14ac:dyDescent="0.25">
      <c r="A613" s="30">
        <f t="shared" si="93"/>
        <v>611</v>
      </c>
      <c r="B613" s="30">
        <v>19</v>
      </c>
      <c r="C613" s="32">
        <f t="shared" si="86"/>
        <v>37</v>
      </c>
      <c r="D613" s="97" t="s">
        <v>219</v>
      </c>
      <c r="E613" s="49" t="s">
        <v>937</v>
      </c>
      <c r="F613" s="47" t="s">
        <v>295</v>
      </c>
      <c r="G613" s="47"/>
      <c r="H613" s="35" t="s">
        <v>255</v>
      </c>
      <c r="I613" s="36">
        <v>41704</v>
      </c>
      <c r="J613" s="82">
        <v>6677</v>
      </c>
      <c r="K613" s="37">
        <v>668</v>
      </c>
      <c r="L613" s="38">
        <f t="shared" ref="L613:L676" si="95">+K613</f>
        <v>668</v>
      </c>
      <c r="M613" s="36">
        <f t="shared" si="94"/>
        <v>41704</v>
      </c>
      <c r="N613" s="39">
        <f t="shared" si="90"/>
        <v>10</v>
      </c>
      <c r="O613" s="5"/>
      <c r="P613" s="5"/>
      <c r="Q613" s="42" t="s">
        <v>2344</v>
      </c>
      <c r="R613" s="43" t="str">
        <f t="shared" si="87"/>
        <v>AADC</v>
      </c>
      <c r="S613" s="43" t="str">
        <f t="shared" si="91"/>
        <v>C</v>
      </c>
      <c r="T613" s="43" t="str">
        <f t="shared" si="92"/>
        <v>01</v>
      </c>
      <c r="U613" s="43" t="b">
        <f t="shared" si="88"/>
        <v>1</v>
      </c>
      <c r="V613" s="43">
        <f t="shared" si="89"/>
        <v>10</v>
      </c>
      <c r="W613" s="35" t="s">
        <v>2347</v>
      </c>
      <c r="X613" s="196" t="s">
        <v>2394</v>
      </c>
    </row>
    <row r="614" spans="1:24" x14ac:dyDescent="0.25">
      <c r="A614" s="30">
        <f t="shared" si="93"/>
        <v>612</v>
      </c>
      <c r="B614" s="30">
        <v>19</v>
      </c>
      <c r="C614" s="32">
        <f t="shared" si="86"/>
        <v>38</v>
      </c>
      <c r="D614" s="97" t="s">
        <v>219</v>
      </c>
      <c r="E614" s="49" t="s">
        <v>1043</v>
      </c>
      <c r="F614" s="47" t="s">
        <v>296</v>
      </c>
      <c r="G614" s="47"/>
      <c r="H614" s="35" t="s">
        <v>255</v>
      </c>
      <c r="I614" s="36">
        <v>41704</v>
      </c>
      <c r="J614" s="82">
        <v>25400</v>
      </c>
      <c r="K614" s="37">
        <v>2540</v>
      </c>
      <c r="L614" s="38">
        <f t="shared" si="95"/>
        <v>2540</v>
      </c>
      <c r="M614" s="36">
        <f t="shared" si="94"/>
        <v>41704</v>
      </c>
      <c r="N614" s="39">
        <f t="shared" si="90"/>
        <v>10</v>
      </c>
      <c r="O614" s="5"/>
      <c r="P614" s="5"/>
      <c r="Q614" s="42" t="s">
        <v>2344</v>
      </c>
      <c r="R614" s="43" t="str">
        <f t="shared" si="87"/>
        <v>AAAC</v>
      </c>
      <c r="S614" s="43" t="str">
        <f t="shared" si="91"/>
        <v>C</v>
      </c>
      <c r="T614" s="43" t="str">
        <f t="shared" si="92"/>
        <v>01</v>
      </c>
      <c r="U614" s="43" t="b">
        <f t="shared" si="88"/>
        <v>1</v>
      </c>
      <c r="V614" s="43">
        <f t="shared" si="89"/>
        <v>10</v>
      </c>
      <c r="W614" s="35" t="s">
        <v>2347</v>
      </c>
      <c r="X614" s="196" t="s">
        <v>2394</v>
      </c>
    </row>
    <row r="615" spans="1:24" x14ac:dyDescent="0.25">
      <c r="A615" s="30">
        <f t="shared" si="93"/>
        <v>613</v>
      </c>
      <c r="B615" s="30">
        <v>19</v>
      </c>
      <c r="C615" s="32">
        <f t="shared" si="86"/>
        <v>39</v>
      </c>
      <c r="D615" s="97" t="s">
        <v>219</v>
      </c>
      <c r="E615" s="49" t="s">
        <v>815</v>
      </c>
      <c r="F615" s="47" t="s">
        <v>297</v>
      </c>
      <c r="G615" s="47"/>
      <c r="H615" s="35" t="s">
        <v>255</v>
      </c>
      <c r="I615" s="36">
        <v>41704</v>
      </c>
      <c r="J615" s="82">
        <v>22120</v>
      </c>
      <c r="K615" s="37">
        <v>2212</v>
      </c>
      <c r="L615" s="38">
        <f t="shared" si="95"/>
        <v>2212</v>
      </c>
      <c r="M615" s="36">
        <f t="shared" si="94"/>
        <v>41704</v>
      </c>
      <c r="N615" s="39">
        <f t="shared" si="90"/>
        <v>10</v>
      </c>
      <c r="O615" s="5"/>
      <c r="P615" s="5"/>
      <c r="Q615" s="42" t="s">
        <v>2344</v>
      </c>
      <c r="R615" s="43" t="str">
        <f t="shared" si="87"/>
        <v>AACC</v>
      </c>
      <c r="S615" s="43" t="str">
        <f t="shared" si="91"/>
        <v>C</v>
      </c>
      <c r="T615" s="43" t="str">
        <f t="shared" si="92"/>
        <v>01</v>
      </c>
      <c r="U615" s="43" t="b">
        <f t="shared" si="88"/>
        <v>1</v>
      </c>
      <c r="V615" s="43">
        <f t="shared" si="89"/>
        <v>10</v>
      </c>
      <c r="W615" s="35" t="s">
        <v>2347</v>
      </c>
      <c r="X615" s="196" t="s">
        <v>2394</v>
      </c>
    </row>
    <row r="616" spans="1:24" x14ac:dyDescent="0.25">
      <c r="A616" s="30">
        <f t="shared" si="93"/>
        <v>614</v>
      </c>
      <c r="B616" s="30">
        <v>19</v>
      </c>
      <c r="C616" s="32">
        <f t="shared" si="86"/>
        <v>40</v>
      </c>
      <c r="D616" s="97" t="s">
        <v>219</v>
      </c>
      <c r="E616" s="49" t="s">
        <v>1044</v>
      </c>
      <c r="F616" s="47" t="s">
        <v>298</v>
      </c>
      <c r="G616" s="47"/>
      <c r="H616" s="35" t="s">
        <v>255</v>
      </c>
      <c r="I616" s="36">
        <v>41704</v>
      </c>
      <c r="J616" s="82">
        <v>30002</v>
      </c>
      <c r="K616" s="37">
        <v>3000</v>
      </c>
      <c r="L616" s="38">
        <f t="shared" si="95"/>
        <v>3000</v>
      </c>
      <c r="M616" s="36">
        <f t="shared" si="94"/>
        <v>41704</v>
      </c>
      <c r="N616" s="39">
        <f t="shared" si="90"/>
        <v>10</v>
      </c>
      <c r="O616" s="5"/>
      <c r="P616" s="5"/>
      <c r="Q616" s="42" t="s">
        <v>2344</v>
      </c>
      <c r="R616" s="43" t="str">
        <f t="shared" si="87"/>
        <v>AACC</v>
      </c>
      <c r="S616" s="43" t="str">
        <f t="shared" si="91"/>
        <v>C</v>
      </c>
      <c r="T616" s="43" t="str">
        <f t="shared" si="92"/>
        <v>01</v>
      </c>
      <c r="U616" s="43" t="b">
        <f t="shared" si="88"/>
        <v>1</v>
      </c>
      <c r="V616" s="43">
        <f t="shared" si="89"/>
        <v>10</v>
      </c>
      <c r="W616" s="35" t="s">
        <v>2347</v>
      </c>
      <c r="X616" s="196" t="s">
        <v>2394</v>
      </c>
    </row>
    <row r="617" spans="1:24" x14ac:dyDescent="0.25">
      <c r="A617" s="30">
        <f t="shared" si="93"/>
        <v>615</v>
      </c>
      <c r="B617" s="30">
        <v>19</v>
      </c>
      <c r="C617" s="32">
        <f t="shared" si="86"/>
        <v>41</v>
      </c>
      <c r="D617" s="97" t="s">
        <v>219</v>
      </c>
      <c r="E617" s="49" t="s">
        <v>938</v>
      </c>
      <c r="F617" s="47" t="s">
        <v>299</v>
      </c>
      <c r="G617" s="47"/>
      <c r="H617" s="35" t="s">
        <v>255</v>
      </c>
      <c r="I617" s="36">
        <v>41704</v>
      </c>
      <c r="J617" s="82">
        <v>9889</v>
      </c>
      <c r="K617" s="37">
        <v>989</v>
      </c>
      <c r="L617" s="38">
        <f t="shared" si="95"/>
        <v>989</v>
      </c>
      <c r="M617" s="36">
        <f t="shared" si="94"/>
        <v>41704</v>
      </c>
      <c r="N617" s="39">
        <f t="shared" si="90"/>
        <v>10</v>
      </c>
      <c r="O617" s="5"/>
      <c r="P617" s="5"/>
      <c r="Q617" s="42" t="s">
        <v>2344</v>
      </c>
      <c r="R617" s="43" t="str">
        <f t="shared" si="87"/>
        <v>AAHC</v>
      </c>
      <c r="S617" s="43" t="str">
        <f t="shared" si="91"/>
        <v>C</v>
      </c>
      <c r="T617" s="43" t="str">
        <f t="shared" si="92"/>
        <v>01</v>
      </c>
      <c r="U617" s="43" t="b">
        <f t="shared" si="88"/>
        <v>1</v>
      </c>
      <c r="V617" s="43">
        <f t="shared" si="89"/>
        <v>10</v>
      </c>
      <c r="W617" s="35" t="s">
        <v>2347</v>
      </c>
      <c r="X617" s="196" t="s">
        <v>2394</v>
      </c>
    </row>
    <row r="618" spans="1:24" x14ac:dyDescent="0.25">
      <c r="A618" s="30">
        <f t="shared" si="93"/>
        <v>616</v>
      </c>
      <c r="B618" s="30">
        <v>19</v>
      </c>
      <c r="C618" s="32">
        <f t="shared" si="86"/>
        <v>42</v>
      </c>
      <c r="D618" s="97" t="s">
        <v>219</v>
      </c>
      <c r="E618" s="49" t="s">
        <v>1045</v>
      </c>
      <c r="F618" s="47" t="s">
        <v>300</v>
      </c>
      <c r="G618" s="47"/>
      <c r="H618" s="35" t="s">
        <v>255</v>
      </c>
      <c r="I618" s="36">
        <v>41704</v>
      </c>
      <c r="J618" s="82">
        <v>8385</v>
      </c>
      <c r="K618" s="37">
        <v>839</v>
      </c>
      <c r="L618" s="38">
        <f t="shared" si="95"/>
        <v>839</v>
      </c>
      <c r="M618" s="36">
        <f t="shared" si="94"/>
        <v>41704</v>
      </c>
      <c r="N618" s="39">
        <f t="shared" si="90"/>
        <v>10.01</v>
      </c>
      <c r="O618" s="5"/>
      <c r="P618" s="5"/>
      <c r="Q618" s="42" t="s">
        <v>2344</v>
      </c>
      <c r="R618" s="43" t="str">
        <f t="shared" si="87"/>
        <v>AADC</v>
      </c>
      <c r="S618" s="43" t="str">
        <f t="shared" si="91"/>
        <v>C</v>
      </c>
      <c r="T618" s="43" t="str">
        <f t="shared" si="92"/>
        <v>01</v>
      </c>
      <c r="U618" s="43" t="b">
        <f t="shared" si="88"/>
        <v>1</v>
      </c>
      <c r="V618" s="43">
        <f t="shared" si="89"/>
        <v>10</v>
      </c>
      <c r="W618" s="35" t="s">
        <v>2347</v>
      </c>
      <c r="X618" s="196" t="s">
        <v>2394</v>
      </c>
    </row>
    <row r="619" spans="1:24" x14ac:dyDescent="0.25">
      <c r="A619" s="30">
        <f t="shared" si="93"/>
        <v>617</v>
      </c>
      <c r="B619" s="30">
        <v>19</v>
      </c>
      <c r="C619" s="32">
        <f t="shared" si="86"/>
        <v>43</v>
      </c>
      <c r="D619" s="97" t="s">
        <v>219</v>
      </c>
      <c r="E619" s="49" t="s">
        <v>939</v>
      </c>
      <c r="F619" s="47" t="s">
        <v>301</v>
      </c>
      <c r="G619" s="47"/>
      <c r="H619" s="35" t="s">
        <v>255</v>
      </c>
      <c r="I619" s="36">
        <v>41704</v>
      </c>
      <c r="J619" s="82">
        <v>15371</v>
      </c>
      <c r="K619" s="37">
        <v>1537</v>
      </c>
      <c r="L619" s="38">
        <f t="shared" si="95"/>
        <v>1537</v>
      </c>
      <c r="M619" s="36">
        <f t="shared" si="94"/>
        <v>41704</v>
      </c>
      <c r="N619" s="39">
        <f t="shared" si="90"/>
        <v>10</v>
      </c>
      <c r="O619" s="5"/>
      <c r="P619" s="5"/>
      <c r="Q619" s="42" t="s">
        <v>2344</v>
      </c>
      <c r="R619" s="43" t="str">
        <f t="shared" si="87"/>
        <v>AABC</v>
      </c>
      <c r="S619" s="43" t="str">
        <f t="shared" si="91"/>
        <v>C</v>
      </c>
      <c r="T619" s="43" t="str">
        <f t="shared" si="92"/>
        <v>01</v>
      </c>
      <c r="U619" s="43" t="b">
        <f t="shared" si="88"/>
        <v>1</v>
      </c>
      <c r="V619" s="43">
        <f t="shared" si="89"/>
        <v>10</v>
      </c>
      <c r="W619" s="35" t="s">
        <v>2347</v>
      </c>
      <c r="X619" s="196" t="s">
        <v>2394</v>
      </c>
    </row>
    <row r="620" spans="1:24" x14ac:dyDescent="0.25">
      <c r="A620" s="30">
        <f t="shared" si="93"/>
        <v>618</v>
      </c>
      <c r="B620" s="30">
        <v>19</v>
      </c>
      <c r="C620" s="32">
        <f t="shared" si="86"/>
        <v>44</v>
      </c>
      <c r="D620" s="97" t="s">
        <v>219</v>
      </c>
      <c r="E620" s="49" t="s">
        <v>816</v>
      </c>
      <c r="F620" s="47" t="s">
        <v>302</v>
      </c>
      <c r="G620" s="47"/>
      <c r="H620" s="35" t="s">
        <v>255</v>
      </c>
      <c r="I620" s="36">
        <v>41704</v>
      </c>
      <c r="J620" s="82">
        <v>7890</v>
      </c>
      <c r="K620" s="37">
        <v>789</v>
      </c>
      <c r="L620" s="38">
        <f t="shared" si="95"/>
        <v>789</v>
      </c>
      <c r="M620" s="36">
        <f t="shared" si="94"/>
        <v>41704</v>
      </c>
      <c r="N620" s="39">
        <f t="shared" si="90"/>
        <v>10</v>
      </c>
      <c r="O620" s="5"/>
      <c r="P620" s="5"/>
      <c r="Q620" s="42" t="s">
        <v>2344</v>
      </c>
      <c r="R620" s="43" t="str">
        <f t="shared" si="87"/>
        <v>AACC</v>
      </c>
      <c r="S620" s="43" t="str">
        <f t="shared" si="91"/>
        <v>C</v>
      </c>
      <c r="T620" s="43" t="str">
        <f t="shared" si="92"/>
        <v>01</v>
      </c>
      <c r="U620" s="43" t="b">
        <f t="shared" si="88"/>
        <v>1</v>
      </c>
      <c r="V620" s="43">
        <f t="shared" si="89"/>
        <v>10</v>
      </c>
      <c r="W620" s="35" t="s">
        <v>2347</v>
      </c>
      <c r="X620" s="196" t="s">
        <v>2394</v>
      </c>
    </row>
    <row r="621" spans="1:24" x14ac:dyDescent="0.25">
      <c r="A621" s="30">
        <f t="shared" si="93"/>
        <v>619</v>
      </c>
      <c r="B621" s="30">
        <v>19</v>
      </c>
      <c r="C621" s="32">
        <f t="shared" si="86"/>
        <v>45</v>
      </c>
      <c r="D621" s="97" t="s">
        <v>219</v>
      </c>
      <c r="E621" s="49" t="s">
        <v>940</v>
      </c>
      <c r="F621" s="47" t="s">
        <v>303</v>
      </c>
      <c r="G621" s="47"/>
      <c r="H621" s="35" t="s">
        <v>255</v>
      </c>
      <c r="I621" s="36">
        <v>41704</v>
      </c>
      <c r="J621" s="82">
        <v>11817</v>
      </c>
      <c r="K621" s="37">
        <v>1182</v>
      </c>
      <c r="L621" s="38">
        <f t="shared" si="95"/>
        <v>1182</v>
      </c>
      <c r="M621" s="36">
        <f t="shared" si="94"/>
        <v>41704</v>
      </c>
      <c r="N621" s="39">
        <f t="shared" si="90"/>
        <v>10</v>
      </c>
      <c r="O621" s="5"/>
      <c r="P621" s="5"/>
      <c r="Q621" s="42" t="s">
        <v>2344</v>
      </c>
      <c r="R621" s="43" t="str">
        <f t="shared" si="87"/>
        <v>AABC</v>
      </c>
      <c r="S621" s="43" t="str">
        <f t="shared" si="91"/>
        <v>C</v>
      </c>
      <c r="T621" s="43" t="str">
        <f t="shared" si="92"/>
        <v>01</v>
      </c>
      <c r="U621" s="43" t="b">
        <f t="shared" si="88"/>
        <v>1</v>
      </c>
      <c r="V621" s="43">
        <f t="shared" si="89"/>
        <v>10</v>
      </c>
      <c r="W621" s="35" t="s">
        <v>2347</v>
      </c>
      <c r="X621" s="196" t="s">
        <v>2394</v>
      </c>
    </row>
    <row r="622" spans="1:24" x14ac:dyDescent="0.25">
      <c r="A622" s="30">
        <f t="shared" si="93"/>
        <v>620</v>
      </c>
      <c r="B622" s="30">
        <v>19</v>
      </c>
      <c r="C622" s="32">
        <f t="shared" si="86"/>
        <v>46</v>
      </c>
      <c r="D622" s="97" t="s">
        <v>219</v>
      </c>
      <c r="E622" s="49" t="s">
        <v>304</v>
      </c>
      <c r="F622" s="47" t="s">
        <v>305</v>
      </c>
      <c r="G622" s="47"/>
      <c r="H622" s="35" t="s">
        <v>255</v>
      </c>
      <c r="I622" s="36">
        <v>41704</v>
      </c>
      <c r="J622" s="82">
        <v>9931</v>
      </c>
      <c r="K622" s="37">
        <v>993</v>
      </c>
      <c r="L622" s="38">
        <f t="shared" si="95"/>
        <v>993</v>
      </c>
      <c r="M622" s="36">
        <f t="shared" si="94"/>
        <v>41704</v>
      </c>
      <c r="N622" s="39">
        <f t="shared" si="90"/>
        <v>10</v>
      </c>
      <c r="O622" s="5"/>
      <c r="P622" s="5"/>
      <c r="Q622" s="42" t="s">
        <v>2344</v>
      </c>
      <c r="R622" s="43" t="str">
        <f t="shared" si="87"/>
        <v>AACC</v>
      </c>
      <c r="S622" s="43" t="str">
        <f t="shared" si="91"/>
        <v>C</v>
      </c>
      <c r="T622" s="43" t="str">
        <f t="shared" si="92"/>
        <v>01</v>
      </c>
      <c r="U622" s="43" t="b">
        <f t="shared" si="88"/>
        <v>1</v>
      </c>
      <c r="V622" s="43">
        <f t="shared" si="89"/>
        <v>10</v>
      </c>
      <c r="W622" s="35" t="s">
        <v>2347</v>
      </c>
      <c r="X622" s="196" t="s">
        <v>2394</v>
      </c>
    </row>
    <row r="623" spans="1:24" x14ac:dyDescent="0.25">
      <c r="A623" s="30">
        <f t="shared" si="93"/>
        <v>621</v>
      </c>
      <c r="B623" s="30">
        <v>19</v>
      </c>
      <c r="C623" s="32">
        <f t="shared" si="86"/>
        <v>47</v>
      </c>
      <c r="D623" s="97" t="s">
        <v>219</v>
      </c>
      <c r="E623" s="49" t="s">
        <v>306</v>
      </c>
      <c r="F623" s="47" t="s">
        <v>307</v>
      </c>
      <c r="G623" s="47"/>
      <c r="H623" s="35" t="s">
        <v>255</v>
      </c>
      <c r="I623" s="36">
        <v>41704</v>
      </c>
      <c r="J623" s="82">
        <v>29306</v>
      </c>
      <c r="K623" s="37">
        <v>2931</v>
      </c>
      <c r="L623" s="38">
        <f t="shared" si="95"/>
        <v>2931</v>
      </c>
      <c r="M623" s="36">
        <f t="shared" si="94"/>
        <v>41704</v>
      </c>
      <c r="N623" s="39">
        <f t="shared" si="90"/>
        <v>10</v>
      </c>
      <c r="O623" s="5"/>
      <c r="P623" s="5"/>
      <c r="Q623" s="42" t="s">
        <v>2344</v>
      </c>
      <c r="R623" s="43" t="str">
        <f t="shared" si="87"/>
        <v>AACC</v>
      </c>
      <c r="S623" s="43" t="str">
        <f t="shared" si="91"/>
        <v>C</v>
      </c>
      <c r="T623" s="43" t="str">
        <f t="shared" si="92"/>
        <v>01</v>
      </c>
      <c r="U623" s="43" t="b">
        <f t="shared" si="88"/>
        <v>1</v>
      </c>
      <c r="V623" s="43">
        <f t="shared" si="89"/>
        <v>10</v>
      </c>
      <c r="W623" s="35" t="s">
        <v>2347</v>
      </c>
      <c r="X623" s="196" t="s">
        <v>2394</v>
      </c>
    </row>
    <row r="624" spans="1:24" x14ac:dyDescent="0.25">
      <c r="A624" s="30">
        <f t="shared" si="93"/>
        <v>622</v>
      </c>
      <c r="B624" s="30">
        <v>19</v>
      </c>
      <c r="C624" s="32">
        <f t="shared" si="86"/>
        <v>48</v>
      </c>
      <c r="D624" s="97" t="s">
        <v>219</v>
      </c>
      <c r="E624" s="49" t="s">
        <v>1046</v>
      </c>
      <c r="F624" s="47" t="s">
        <v>308</v>
      </c>
      <c r="G624" s="47"/>
      <c r="H624" s="35" t="s">
        <v>255</v>
      </c>
      <c r="I624" s="36">
        <v>41704</v>
      </c>
      <c r="J624" s="82">
        <v>20539</v>
      </c>
      <c r="K624" s="37">
        <v>2054</v>
      </c>
      <c r="L624" s="38">
        <f t="shared" si="95"/>
        <v>2054</v>
      </c>
      <c r="M624" s="36">
        <f t="shared" si="94"/>
        <v>41704</v>
      </c>
      <c r="N624" s="39">
        <f t="shared" si="90"/>
        <v>10</v>
      </c>
      <c r="O624" s="5"/>
      <c r="P624" s="5"/>
      <c r="Q624" s="42" t="s">
        <v>2344</v>
      </c>
      <c r="R624" s="43" t="str">
        <f t="shared" si="87"/>
        <v>AAEC</v>
      </c>
      <c r="S624" s="43" t="str">
        <f t="shared" si="91"/>
        <v>C</v>
      </c>
      <c r="T624" s="43" t="str">
        <f t="shared" si="92"/>
        <v>01</v>
      </c>
      <c r="U624" s="43" t="b">
        <f t="shared" si="88"/>
        <v>1</v>
      </c>
      <c r="V624" s="43">
        <f t="shared" si="89"/>
        <v>10</v>
      </c>
      <c r="W624" s="35" t="s">
        <v>2347</v>
      </c>
      <c r="X624" s="196" t="s">
        <v>2394</v>
      </c>
    </row>
    <row r="625" spans="1:24" x14ac:dyDescent="0.25">
      <c r="A625" s="30">
        <f t="shared" si="93"/>
        <v>623</v>
      </c>
      <c r="B625" s="30">
        <v>19</v>
      </c>
      <c r="C625" s="32">
        <f t="shared" si="86"/>
        <v>49</v>
      </c>
      <c r="D625" s="97" t="s">
        <v>219</v>
      </c>
      <c r="E625" s="49" t="s">
        <v>1047</v>
      </c>
      <c r="F625" s="47" t="s">
        <v>309</v>
      </c>
      <c r="G625" s="47"/>
      <c r="H625" s="35" t="s">
        <v>255</v>
      </c>
      <c r="I625" s="36">
        <v>41704</v>
      </c>
      <c r="J625" s="82">
        <v>53754</v>
      </c>
      <c r="K625" s="37">
        <v>5375</v>
      </c>
      <c r="L625" s="38">
        <f t="shared" si="95"/>
        <v>5375</v>
      </c>
      <c r="M625" s="36">
        <f t="shared" si="94"/>
        <v>41704</v>
      </c>
      <c r="N625" s="39">
        <f t="shared" si="90"/>
        <v>10</v>
      </c>
      <c r="O625" s="5"/>
      <c r="P625" s="5"/>
      <c r="Q625" s="42" t="s">
        <v>2344</v>
      </c>
      <c r="R625" s="43" t="str">
        <f t="shared" si="87"/>
        <v>AAJC</v>
      </c>
      <c r="S625" s="43" t="str">
        <f t="shared" si="91"/>
        <v>C</v>
      </c>
      <c r="T625" s="43" t="str">
        <f t="shared" si="92"/>
        <v>01</v>
      </c>
      <c r="U625" s="43" t="b">
        <f t="shared" si="88"/>
        <v>1</v>
      </c>
      <c r="V625" s="43">
        <f t="shared" si="89"/>
        <v>10</v>
      </c>
      <c r="W625" s="35" t="s">
        <v>2347</v>
      </c>
      <c r="X625" s="196" t="s">
        <v>2394</v>
      </c>
    </row>
    <row r="626" spans="1:24" x14ac:dyDescent="0.25">
      <c r="A626" s="30">
        <f t="shared" si="93"/>
        <v>624</v>
      </c>
      <c r="B626" s="30">
        <v>19</v>
      </c>
      <c r="C626" s="32">
        <f t="shared" si="86"/>
        <v>50</v>
      </c>
      <c r="D626" s="97" t="s">
        <v>219</v>
      </c>
      <c r="E626" s="49" t="s">
        <v>1048</v>
      </c>
      <c r="F626" s="47" t="s">
        <v>310</v>
      </c>
      <c r="G626" s="47"/>
      <c r="H626" s="35" t="s">
        <v>255</v>
      </c>
      <c r="I626" s="36">
        <v>41704</v>
      </c>
      <c r="J626" s="82">
        <v>3460</v>
      </c>
      <c r="K626" s="37">
        <v>346</v>
      </c>
      <c r="L626" s="38">
        <f t="shared" si="95"/>
        <v>346</v>
      </c>
      <c r="M626" s="36">
        <f t="shared" si="94"/>
        <v>41704</v>
      </c>
      <c r="N626" s="39">
        <f t="shared" si="90"/>
        <v>10</v>
      </c>
      <c r="O626" s="5"/>
      <c r="P626" s="5"/>
      <c r="Q626" s="42" t="s">
        <v>2344</v>
      </c>
      <c r="R626" s="43" t="str">
        <f t="shared" si="87"/>
        <v>AACC</v>
      </c>
      <c r="S626" s="43" t="str">
        <f t="shared" si="91"/>
        <v>C</v>
      </c>
      <c r="T626" s="43" t="str">
        <f t="shared" si="92"/>
        <v>01</v>
      </c>
      <c r="U626" s="43" t="b">
        <f t="shared" si="88"/>
        <v>1</v>
      </c>
      <c r="V626" s="43">
        <f t="shared" si="89"/>
        <v>10</v>
      </c>
      <c r="W626" s="35" t="s">
        <v>2347</v>
      </c>
      <c r="X626" s="196" t="s">
        <v>2394</v>
      </c>
    </row>
    <row r="627" spans="1:24" x14ac:dyDescent="0.25">
      <c r="A627" s="30">
        <f t="shared" si="93"/>
        <v>625</v>
      </c>
      <c r="B627" s="30">
        <v>19</v>
      </c>
      <c r="C627" s="32">
        <f t="shared" si="86"/>
        <v>51</v>
      </c>
      <c r="D627" s="97" t="s">
        <v>219</v>
      </c>
      <c r="E627" s="49" t="s">
        <v>941</v>
      </c>
      <c r="F627" s="47" t="s">
        <v>311</v>
      </c>
      <c r="G627" s="47"/>
      <c r="H627" s="35" t="s">
        <v>255</v>
      </c>
      <c r="I627" s="36">
        <v>41704</v>
      </c>
      <c r="J627" s="82">
        <v>2927</v>
      </c>
      <c r="K627" s="37">
        <v>293</v>
      </c>
      <c r="L627" s="38">
        <f t="shared" si="95"/>
        <v>293</v>
      </c>
      <c r="M627" s="36">
        <f t="shared" si="94"/>
        <v>41704</v>
      </c>
      <c r="N627" s="39">
        <f t="shared" si="90"/>
        <v>10.01</v>
      </c>
      <c r="O627" s="5"/>
      <c r="P627" s="5"/>
      <c r="Q627" s="42" t="s">
        <v>2344</v>
      </c>
      <c r="R627" s="43" t="str">
        <f t="shared" si="87"/>
        <v>AAIC</v>
      </c>
      <c r="S627" s="43" t="str">
        <f t="shared" si="91"/>
        <v>C</v>
      </c>
      <c r="T627" s="43" t="str">
        <f t="shared" si="92"/>
        <v>01</v>
      </c>
      <c r="U627" s="43" t="b">
        <f t="shared" si="88"/>
        <v>1</v>
      </c>
      <c r="V627" s="43">
        <f t="shared" si="89"/>
        <v>10</v>
      </c>
      <c r="W627" s="35" t="s">
        <v>2347</v>
      </c>
      <c r="X627" s="196" t="s">
        <v>2394</v>
      </c>
    </row>
    <row r="628" spans="1:24" x14ac:dyDescent="0.25">
      <c r="A628" s="30">
        <f t="shared" si="93"/>
        <v>626</v>
      </c>
      <c r="B628" s="30">
        <v>19</v>
      </c>
      <c r="C628" s="32">
        <f t="shared" si="86"/>
        <v>52</v>
      </c>
      <c r="D628" s="97" t="s">
        <v>219</v>
      </c>
      <c r="E628" s="49" t="s">
        <v>942</v>
      </c>
      <c r="F628" s="47" t="s">
        <v>312</v>
      </c>
      <c r="G628" s="47"/>
      <c r="H628" s="35" t="s">
        <v>255</v>
      </c>
      <c r="I628" s="36">
        <v>41704</v>
      </c>
      <c r="J628" s="82">
        <v>9895</v>
      </c>
      <c r="K628" s="37">
        <v>990</v>
      </c>
      <c r="L628" s="38">
        <f t="shared" si="95"/>
        <v>990</v>
      </c>
      <c r="M628" s="36">
        <f t="shared" si="94"/>
        <v>41704</v>
      </c>
      <c r="N628" s="39">
        <f t="shared" si="90"/>
        <v>10.01</v>
      </c>
      <c r="O628" s="5"/>
      <c r="P628" s="5"/>
      <c r="Q628" s="42" t="s">
        <v>2344</v>
      </c>
      <c r="R628" s="43" t="str">
        <f t="shared" si="87"/>
        <v>AAAC</v>
      </c>
      <c r="S628" s="43" t="str">
        <f t="shared" si="91"/>
        <v>C</v>
      </c>
      <c r="T628" s="43" t="str">
        <f t="shared" si="92"/>
        <v>01</v>
      </c>
      <c r="U628" s="43" t="b">
        <f t="shared" si="88"/>
        <v>1</v>
      </c>
      <c r="V628" s="43">
        <f t="shared" si="89"/>
        <v>10</v>
      </c>
      <c r="W628" s="35" t="s">
        <v>2347</v>
      </c>
      <c r="X628" s="196" t="s">
        <v>2394</v>
      </c>
    </row>
    <row r="629" spans="1:24" x14ac:dyDescent="0.25">
      <c r="A629" s="30">
        <f t="shared" si="93"/>
        <v>627</v>
      </c>
      <c r="B629" s="30">
        <v>19</v>
      </c>
      <c r="C629" s="32">
        <f t="shared" si="86"/>
        <v>53</v>
      </c>
      <c r="D629" s="97" t="s">
        <v>219</v>
      </c>
      <c r="E629" s="49" t="s">
        <v>1049</v>
      </c>
      <c r="F629" s="47" t="s">
        <v>313</v>
      </c>
      <c r="G629" s="47"/>
      <c r="H629" s="35" t="s">
        <v>255</v>
      </c>
      <c r="I629" s="36">
        <v>41704</v>
      </c>
      <c r="J629" s="82">
        <v>1929</v>
      </c>
      <c r="K629" s="37">
        <v>193</v>
      </c>
      <c r="L629" s="38">
        <f t="shared" si="95"/>
        <v>193</v>
      </c>
      <c r="M629" s="36">
        <f t="shared" si="94"/>
        <v>41704</v>
      </c>
      <c r="N629" s="39">
        <f t="shared" si="90"/>
        <v>10.01</v>
      </c>
      <c r="O629" s="5"/>
      <c r="P629" s="5"/>
      <c r="Q629" s="42" t="s">
        <v>2344</v>
      </c>
      <c r="R629" s="43" t="str">
        <f t="shared" si="87"/>
        <v>AACC</v>
      </c>
      <c r="S629" s="43" t="str">
        <f t="shared" si="91"/>
        <v>C</v>
      </c>
      <c r="T629" s="43" t="str">
        <f t="shared" si="92"/>
        <v>01</v>
      </c>
      <c r="U629" s="43" t="b">
        <f t="shared" si="88"/>
        <v>1</v>
      </c>
      <c r="V629" s="43">
        <f t="shared" si="89"/>
        <v>10</v>
      </c>
      <c r="W629" s="35" t="s">
        <v>2347</v>
      </c>
      <c r="X629" s="196" t="s">
        <v>2394</v>
      </c>
    </row>
    <row r="630" spans="1:24" x14ac:dyDescent="0.25">
      <c r="A630" s="30">
        <f t="shared" si="93"/>
        <v>628</v>
      </c>
      <c r="B630" s="30">
        <v>19</v>
      </c>
      <c r="C630" s="32">
        <f t="shared" si="86"/>
        <v>54</v>
      </c>
      <c r="D630" s="97" t="s">
        <v>219</v>
      </c>
      <c r="E630" s="49" t="s">
        <v>1050</v>
      </c>
      <c r="F630" s="47" t="s">
        <v>314</v>
      </c>
      <c r="G630" s="47"/>
      <c r="H630" s="35" t="s">
        <v>255</v>
      </c>
      <c r="I630" s="36">
        <v>41704</v>
      </c>
      <c r="J630" s="82">
        <v>4645</v>
      </c>
      <c r="K630" s="37">
        <v>465</v>
      </c>
      <c r="L630" s="38">
        <f t="shared" si="95"/>
        <v>465</v>
      </c>
      <c r="M630" s="36">
        <f t="shared" si="94"/>
        <v>41704</v>
      </c>
      <c r="N630" s="39">
        <f t="shared" si="90"/>
        <v>10.01</v>
      </c>
      <c r="O630" s="5"/>
      <c r="P630" s="5"/>
      <c r="Q630" s="42" t="s">
        <v>2344</v>
      </c>
      <c r="R630" s="43" t="str">
        <f t="shared" si="87"/>
        <v>AAHC</v>
      </c>
      <c r="S630" s="43" t="str">
        <f t="shared" si="91"/>
        <v>C</v>
      </c>
      <c r="T630" s="43" t="str">
        <f t="shared" si="92"/>
        <v>01</v>
      </c>
      <c r="U630" s="43" t="b">
        <f t="shared" si="88"/>
        <v>1</v>
      </c>
      <c r="V630" s="43">
        <f t="shared" si="89"/>
        <v>10</v>
      </c>
      <c r="W630" s="35" t="s">
        <v>2347</v>
      </c>
      <c r="X630" s="196" t="s">
        <v>2394</v>
      </c>
    </row>
    <row r="631" spans="1:24" x14ac:dyDescent="0.25">
      <c r="A631" s="30">
        <f t="shared" si="93"/>
        <v>629</v>
      </c>
      <c r="B631" s="30">
        <v>19</v>
      </c>
      <c r="C631" s="32">
        <f t="shared" si="86"/>
        <v>55</v>
      </c>
      <c r="D631" s="97" t="s">
        <v>219</v>
      </c>
      <c r="E631" s="49" t="s">
        <v>817</v>
      </c>
      <c r="F631" s="47" t="s">
        <v>315</v>
      </c>
      <c r="G631" s="47"/>
      <c r="H631" s="35" t="s">
        <v>255</v>
      </c>
      <c r="I631" s="36">
        <v>41704</v>
      </c>
      <c r="J631" s="82">
        <v>28683</v>
      </c>
      <c r="K631" s="37">
        <v>2868</v>
      </c>
      <c r="L631" s="38">
        <f t="shared" si="95"/>
        <v>2868</v>
      </c>
      <c r="M631" s="36">
        <f t="shared" si="94"/>
        <v>41704</v>
      </c>
      <c r="N631" s="39">
        <f t="shared" si="90"/>
        <v>10</v>
      </c>
      <c r="O631" s="5"/>
      <c r="P631" s="5"/>
      <c r="Q631" s="42" t="s">
        <v>2344</v>
      </c>
      <c r="R631" s="43" t="str">
        <f t="shared" si="87"/>
        <v>AAFC</v>
      </c>
      <c r="S631" s="43" t="str">
        <f t="shared" si="91"/>
        <v>C</v>
      </c>
      <c r="T631" s="43" t="str">
        <f t="shared" si="92"/>
        <v>01</v>
      </c>
      <c r="U631" s="43" t="b">
        <f t="shared" si="88"/>
        <v>1</v>
      </c>
      <c r="V631" s="43">
        <f t="shared" si="89"/>
        <v>10</v>
      </c>
      <c r="W631" s="35" t="s">
        <v>2347</v>
      </c>
      <c r="X631" s="196" t="s">
        <v>2394</v>
      </c>
    </row>
    <row r="632" spans="1:24" x14ac:dyDescent="0.25">
      <c r="A632" s="30">
        <f t="shared" si="93"/>
        <v>630</v>
      </c>
      <c r="B632" s="30">
        <v>19</v>
      </c>
      <c r="C632" s="32">
        <f t="shared" si="86"/>
        <v>56</v>
      </c>
      <c r="D632" s="97" t="s">
        <v>219</v>
      </c>
      <c r="E632" s="49" t="s">
        <v>316</v>
      </c>
      <c r="F632" s="47" t="s">
        <v>317</v>
      </c>
      <c r="G632" s="47"/>
      <c r="H632" s="35" t="s">
        <v>255</v>
      </c>
      <c r="I632" s="36">
        <v>41704</v>
      </c>
      <c r="J632" s="82">
        <v>11524</v>
      </c>
      <c r="K632" s="37">
        <v>1152</v>
      </c>
      <c r="L632" s="38">
        <f t="shared" si="95"/>
        <v>1152</v>
      </c>
      <c r="M632" s="36">
        <f t="shared" si="94"/>
        <v>41704</v>
      </c>
      <c r="N632" s="39">
        <f t="shared" si="90"/>
        <v>10</v>
      </c>
      <c r="O632" s="5"/>
      <c r="P632" s="5"/>
      <c r="Q632" s="42" t="s">
        <v>2344</v>
      </c>
      <c r="R632" s="43" t="str">
        <f t="shared" si="87"/>
        <v>AACC</v>
      </c>
      <c r="S632" s="43" t="str">
        <f t="shared" si="91"/>
        <v>C</v>
      </c>
      <c r="T632" s="43" t="str">
        <f t="shared" si="92"/>
        <v>01</v>
      </c>
      <c r="U632" s="43" t="b">
        <f t="shared" si="88"/>
        <v>1</v>
      </c>
      <c r="V632" s="43">
        <f t="shared" si="89"/>
        <v>10</v>
      </c>
      <c r="W632" s="35" t="s">
        <v>2347</v>
      </c>
      <c r="X632" s="196" t="s">
        <v>2394</v>
      </c>
    </row>
    <row r="633" spans="1:24" x14ac:dyDescent="0.25">
      <c r="A633" s="30">
        <f t="shared" si="93"/>
        <v>631</v>
      </c>
      <c r="B633" s="30">
        <v>19</v>
      </c>
      <c r="C633" s="32">
        <f t="shared" si="86"/>
        <v>57</v>
      </c>
      <c r="D633" s="97" t="s">
        <v>219</v>
      </c>
      <c r="E633" s="49" t="s">
        <v>943</v>
      </c>
      <c r="F633" s="47" t="s">
        <v>318</v>
      </c>
      <c r="G633" s="47"/>
      <c r="H633" s="35" t="s">
        <v>255</v>
      </c>
      <c r="I633" s="36">
        <v>41704</v>
      </c>
      <c r="J633" s="82">
        <v>30653</v>
      </c>
      <c r="K633" s="37">
        <v>3065</v>
      </c>
      <c r="L633" s="38">
        <f t="shared" si="95"/>
        <v>3065</v>
      </c>
      <c r="M633" s="36">
        <f t="shared" si="94"/>
        <v>41704</v>
      </c>
      <c r="N633" s="39">
        <f t="shared" si="90"/>
        <v>10</v>
      </c>
      <c r="O633" s="5"/>
      <c r="P633" s="5"/>
      <c r="Q633" s="42" t="s">
        <v>2344</v>
      </c>
      <c r="R633" s="43" t="str">
        <f t="shared" si="87"/>
        <v>AAEC</v>
      </c>
      <c r="S633" s="43" t="str">
        <f t="shared" si="91"/>
        <v>C</v>
      </c>
      <c r="T633" s="43" t="str">
        <f t="shared" si="92"/>
        <v>01</v>
      </c>
      <c r="U633" s="43" t="b">
        <f t="shared" si="88"/>
        <v>1</v>
      </c>
      <c r="V633" s="43">
        <f t="shared" si="89"/>
        <v>10</v>
      </c>
      <c r="W633" s="35" t="s">
        <v>2347</v>
      </c>
      <c r="X633" s="196" t="s">
        <v>2394</v>
      </c>
    </row>
    <row r="634" spans="1:24" x14ac:dyDescent="0.25">
      <c r="A634" s="30">
        <f t="shared" si="93"/>
        <v>632</v>
      </c>
      <c r="B634" s="30">
        <v>19</v>
      </c>
      <c r="C634" s="32">
        <f t="shared" si="86"/>
        <v>58</v>
      </c>
      <c r="D634" s="97" t="s">
        <v>219</v>
      </c>
      <c r="E634" s="49" t="s">
        <v>943</v>
      </c>
      <c r="F634" s="47" t="s">
        <v>318</v>
      </c>
      <c r="G634" s="47"/>
      <c r="H634" s="35" t="s">
        <v>255</v>
      </c>
      <c r="I634" s="36">
        <v>41704</v>
      </c>
      <c r="J634" s="82">
        <v>21578</v>
      </c>
      <c r="K634" s="37">
        <v>2158</v>
      </c>
      <c r="L634" s="38">
        <f t="shared" si="95"/>
        <v>2158</v>
      </c>
      <c r="M634" s="36">
        <f t="shared" si="94"/>
        <v>41704</v>
      </c>
      <c r="N634" s="39">
        <f t="shared" si="90"/>
        <v>10</v>
      </c>
      <c r="O634" s="5"/>
      <c r="P634" s="5"/>
      <c r="Q634" s="42" t="s">
        <v>2344</v>
      </c>
      <c r="R634" s="43" t="str">
        <f t="shared" si="87"/>
        <v>AAEC</v>
      </c>
      <c r="S634" s="43" t="str">
        <f t="shared" si="91"/>
        <v>C</v>
      </c>
      <c r="T634" s="43" t="str">
        <f t="shared" si="92"/>
        <v>01</v>
      </c>
      <c r="U634" s="43" t="b">
        <f t="shared" si="88"/>
        <v>1</v>
      </c>
      <c r="V634" s="43">
        <f t="shared" si="89"/>
        <v>10</v>
      </c>
      <c r="W634" s="35" t="s">
        <v>2347</v>
      </c>
      <c r="X634" s="196" t="s">
        <v>2394</v>
      </c>
    </row>
    <row r="635" spans="1:24" x14ac:dyDescent="0.25">
      <c r="A635" s="30">
        <f t="shared" si="93"/>
        <v>633</v>
      </c>
      <c r="B635" s="30">
        <v>19</v>
      </c>
      <c r="C635" s="32">
        <f t="shared" si="86"/>
        <v>59</v>
      </c>
      <c r="D635" s="97" t="s">
        <v>219</v>
      </c>
      <c r="E635" s="49" t="s">
        <v>818</v>
      </c>
      <c r="F635" s="47" t="s">
        <v>319</v>
      </c>
      <c r="G635" s="47"/>
      <c r="H635" s="35" t="s">
        <v>255</v>
      </c>
      <c r="I635" s="36">
        <v>41704</v>
      </c>
      <c r="J635" s="82">
        <v>24853</v>
      </c>
      <c r="K635" s="37">
        <v>2485</v>
      </c>
      <c r="L635" s="38">
        <f t="shared" si="95"/>
        <v>2485</v>
      </c>
      <c r="M635" s="36">
        <f t="shared" si="94"/>
        <v>41704</v>
      </c>
      <c r="N635" s="39">
        <f t="shared" si="90"/>
        <v>10</v>
      </c>
      <c r="O635" s="5"/>
      <c r="P635" s="5"/>
      <c r="Q635" s="42" t="s">
        <v>2344</v>
      </c>
      <c r="R635" s="43" t="str">
        <f t="shared" si="87"/>
        <v>AABC</v>
      </c>
      <c r="S635" s="43" t="str">
        <f t="shared" si="91"/>
        <v>C</v>
      </c>
      <c r="T635" s="43" t="str">
        <f t="shared" si="92"/>
        <v>01</v>
      </c>
      <c r="U635" s="43" t="b">
        <f t="shared" si="88"/>
        <v>1</v>
      </c>
      <c r="V635" s="43">
        <f t="shared" si="89"/>
        <v>10</v>
      </c>
      <c r="W635" s="35" t="s">
        <v>2347</v>
      </c>
      <c r="X635" s="196" t="s">
        <v>2394</v>
      </c>
    </row>
    <row r="636" spans="1:24" x14ac:dyDescent="0.25">
      <c r="A636" s="30">
        <f t="shared" si="93"/>
        <v>634</v>
      </c>
      <c r="B636" s="30">
        <v>19</v>
      </c>
      <c r="C636" s="32">
        <f t="shared" si="86"/>
        <v>60</v>
      </c>
      <c r="D636" s="97" t="s">
        <v>219</v>
      </c>
      <c r="E636" s="49" t="s">
        <v>819</v>
      </c>
      <c r="F636" s="47" t="s">
        <v>320</v>
      </c>
      <c r="G636" s="47"/>
      <c r="H636" s="35" t="s">
        <v>255</v>
      </c>
      <c r="I636" s="36">
        <v>41704</v>
      </c>
      <c r="J636" s="82">
        <v>18357</v>
      </c>
      <c r="K636" s="37">
        <v>1836</v>
      </c>
      <c r="L636" s="38">
        <f t="shared" si="95"/>
        <v>1836</v>
      </c>
      <c r="M636" s="36">
        <f t="shared" si="94"/>
        <v>41704</v>
      </c>
      <c r="N636" s="39">
        <f t="shared" si="90"/>
        <v>10</v>
      </c>
      <c r="O636" s="5"/>
      <c r="P636" s="5"/>
      <c r="Q636" s="42" t="s">
        <v>2344</v>
      </c>
      <c r="R636" s="43" t="str">
        <f t="shared" si="87"/>
        <v>AADC</v>
      </c>
      <c r="S636" s="43" t="str">
        <f t="shared" si="91"/>
        <v>C</v>
      </c>
      <c r="T636" s="43" t="str">
        <f t="shared" si="92"/>
        <v>01</v>
      </c>
      <c r="U636" s="43" t="b">
        <f t="shared" si="88"/>
        <v>1</v>
      </c>
      <c r="V636" s="43">
        <f t="shared" si="89"/>
        <v>10</v>
      </c>
      <c r="W636" s="35" t="s">
        <v>2347</v>
      </c>
      <c r="X636" s="196" t="s">
        <v>2394</v>
      </c>
    </row>
    <row r="637" spans="1:24" x14ac:dyDescent="0.25">
      <c r="A637" s="30">
        <f t="shared" si="93"/>
        <v>635</v>
      </c>
      <c r="B637" s="30">
        <v>19</v>
      </c>
      <c r="C637" s="32">
        <f t="shared" si="86"/>
        <v>61</v>
      </c>
      <c r="D637" s="97" t="s">
        <v>219</v>
      </c>
      <c r="E637" s="49" t="s">
        <v>1051</v>
      </c>
      <c r="F637" s="47" t="s">
        <v>321</v>
      </c>
      <c r="G637" s="47"/>
      <c r="H637" s="35" t="s">
        <v>255</v>
      </c>
      <c r="I637" s="36">
        <v>41704</v>
      </c>
      <c r="J637" s="82">
        <v>3805</v>
      </c>
      <c r="K637" s="37">
        <v>381</v>
      </c>
      <c r="L637" s="38">
        <f t="shared" si="95"/>
        <v>381</v>
      </c>
      <c r="M637" s="36">
        <f t="shared" si="94"/>
        <v>41704</v>
      </c>
      <c r="N637" s="39">
        <f t="shared" si="90"/>
        <v>10.01</v>
      </c>
      <c r="O637" s="5"/>
      <c r="P637" s="5"/>
      <c r="Q637" s="42" t="s">
        <v>2344</v>
      </c>
      <c r="R637" s="43" t="str">
        <f t="shared" si="87"/>
        <v>AACC</v>
      </c>
      <c r="S637" s="43" t="str">
        <f t="shared" si="91"/>
        <v>C</v>
      </c>
      <c r="T637" s="43" t="str">
        <f t="shared" si="92"/>
        <v>01</v>
      </c>
      <c r="U637" s="43" t="b">
        <f t="shared" si="88"/>
        <v>1</v>
      </c>
      <c r="V637" s="43">
        <f t="shared" si="89"/>
        <v>10</v>
      </c>
      <c r="W637" s="35" t="s">
        <v>2347</v>
      </c>
      <c r="X637" s="196" t="s">
        <v>2394</v>
      </c>
    </row>
    <row r="638" spans="1:24" x14ac:dyDescent="0.25">
      <c r="A638" s="30">
        <f t="shared" si="93"/>
        <v>636</v>
      </c>
      <c r="B638" s="30">
        <v>19</v>
      </c>
      <c r="C638" s="32">
        <f t="shared" si="86"/>
        <v>62</v>
      </c>
      <c r="D638" s="97" t="s">
        <v>219</v>
      </c>
      <c r="E638" s="49" t="s">
        <v>322</v>
      </c>
      <c r="F638" s="47" t="s">
        <v>323</v>
      </c>
      <c r="G638" s="47"/>
      <c r="H638" s="35" t="s">
        <v>255</v>
      </c>
      <c r="I638" s="36">
        <v>41704</v>
      </c>
      <c r="J638" s="82">
        <v>13886</v>
      </c>
      <c r="K638" s="37">
        <v>1389</v>
      </c>
      <c r="L638" s="38">
        <f t="shared" si="95"/>
        <v>1389</v>
      </c>
      <c r="M638" s="36">
        <f t="shared" si="94"/>
        <v>41704</v>
      </c>
      <c r="N638" s="39">
        <f t="shared" si="90"/>
        <v>10</v>
      </c>
      <c r="O638" s="5"/>
      <c r="P638" s="5"/>
      <c r="Q638" s="42" t="s">
        <v>2344</v>
      </c>
      <c r="R638" s="43" t="str">
        <f t="shared" si="87"/>
        <v>AAEC</v>
      </c>
      <c r="S638" s="43" t="str">
        <f t="shared" si="91"/>
        <v>C</v>
      </c>
      <c r="T638" s="43" t="str">
        <f t="shared" si="92"/>
        <v>01</v>
      </c>
      <c r="U638" s="43" t="b">
        <f t="shared" si="88"/>
        <v>1</v>
      </c>
      <c r="V638" s="43">
        <f t="shared" si="89"/>
        <v>10</v>
      </c>
      <c r="W638" s="35" t="s">
        <v>2347</v>
      </c>
      <c r="X638" s="196" t="s">
        <v>2394</v>
      </c>
    </row>
    <row r="639" spans="1:24" x14ac:dyDescent="0.25">
      <c r="A639" s="30">
        <f t="shared" si="93"/>
        <v>637</v>
      </c>
      <c r="B639" s="30">
        <v>19</v>
      </c>
      <c r="C639" s="32">
        <f t="shared" si="86"/>
        <v>63</v>
      </c>
      <c r="D639" s="97" t="s">
        <v>219</v>
      </c>
      <c r="E639" s="49" t="s">
        <v>802</v>
      </c>
      <c r="F639" s="47" t="s">
        <v>712</v>
      </c>
      <c r="G639" s="47"/>
      <c r="H639" s="35" t="s">
        <v>255</v>
      </c>
      <c r="I639" s="36">
        <v>41729</v>
      </c>
      <c r="J639" s="82">
        <v>50000</v>
      </c>
      <c r="K639" s="37">
        <v>5000</v>
      </c>
      <c r="L639" s="38">
        <f t="shared" si="95"/>
        <v>5000</v>
      </c>
      <c r="M639" s="36">
        <f t="shared" si="94"/>
        <v>41729</v>
      </c>
      <c r="N639" s="39">
        <f t="shared" si="90"/>
        <v>10</v>
      </c>
      <c r="O639" s="5"/>
      <c r="P639" s="5"/>
      <c r="Q639" s="42" t="s">
        <v>2344</v>
      </c>
      <c r="R639" s="43" t="str">
        <f t="shared" si="87"/>
        <v>AAAC</v>
      </c>
      <c r="S639" s="43" t="str">
        <f t="shared" si="91"/>
        <v>C</v>
      </c>
      <c r="T639" s="43" t="str">
        <f t="shared" si="92"/>
        <v>01</v>
      </c>
      <c r="U639" s="43" t="b">
        <f t="shared" si="88"/>
        <v>1</v>
      </c>
      <c r="V639" s="43">
        <f t="shared" si="89"/>
        <v>10</v>
      </c>
      <c r="W639" s="35" t="s">
        <v>2347</v>
      </c>
      <c r="X639" s="196" t="s">
        <v>2377</v>
      </c>
    </row>
    <row r="640" spans="1:24" x14ac:dyDescent="0.25">
      <c r="A640" s="30">
        <f t="shared" si="93"/>
        <v>638</v>
      </c>
      <c r="B640" s="30">
        <v>19</v>
      </c>
      <c r="C640" s="32">
        <f t="shared" si="86"/>
        <v>64</v>
      </c>
      <c r="D640" s="45" t="s">
        <v>219</v>
      </c>
      <c r="E640" s="49" t="s">
        <v>304</v>
      </c>
      <c r="F640" s="47" t="s">
        <v>305</v>
      </c>
      <c r="G640" s="47"/>
      <c r="H640" s="35" t="s">
        <v>255</v>
      </c>
      <c r="I640" s="36">
        <v>41729</v>
      </c>
      <c r="J640" s="82">
        <v>5476</v>
      </c>
      <c r="K640" s="37">
        <v>548</v>
      </c>
      <c r="L640" s="38">
        <f t="shared" si="95"/>
        <v>548</v>
      </c>
      <c r="M640" s="36">
        <f t="shared" si="94"/>
        <v>41729</v>
      </c>
      <c r="N640" s="39">
        <f t="shared" si="90"/>
        <v>10.01</v>
      </c>
      <c r="O640" s="5"/>
      <c r="P640" s="5"/>
      <c r="Q640" s="42" t="s">
        <v>2344</v>
      </c>
      <c r="R640" s="43" t="str">
        <f t="shared" si="87"/>
        <v>AACC</v>
      </c>
      <c r="S640" s="43" t="str">
        <f t="shared" si="91"/>
        <v>C</v>
      </c>
      <c r="T640" s="43" t="str">
        <f t="shared" si="92"/>
        <v>01</v>
      </c>
      <c r="U640" s="43" t="b">
        <f t="shared" si="88"/>
        <v>1</v>
      </c>
      <c r="V640" s="43">
        <f t="shared" si="89"/>
        <v>10</v>
      </c>
      <c r="W640" s="35" t="s">
        <v>2347</v>
      </c>
      <c r="X640" s="196" t="s">
        <v>2377</v>
      </c>
    </row>
    <row r="641" spans="1:24" x14ac:dyDescent="0.25">
      <c r="A641" s="30">
        <f t="shared" si="93"/>
        <v>639</v>
      </c>
      <c r="B641" s="30">
        <v>19</v>
      </c>
      <c r="C641" s="32">
        <f t="shared" si="86"/>
        <v>65</v>
      </c>
      <c r="D641" s="45" t="s">
        <v>219</v>
      </c>
      <c r="E641" s="49" t="s">
        <v>803</v>
      </c>
      <c r="F641" s="47" t="s">
        <v>260</v>
      </c>
      <c r="G641" s="47"/>
      <c r="H641" s="35" t="s">
        <v>255</v>
      </c>
      <c r="I641" s="36">
        <v>41729</v>
      </c>
      <c r="J641" s="82">
        <v>14101</v>
      </c>
      <c r="K641" s="37">
        <v>1410</v>
      </c>
      <c r="L641" s="38">
        <f t="shared" si="95"/>
        <v>1410</v>
      </c>
      <c r="M641" s="36">
        <f t="shared" si="94"/>
        <v>41729</v>
      </c>
      <c r="N641" s="39">
        <f t="shared" si="90"/>
        <v>10</v>
      </c>
      <c r="O641" s="5"/>
      <c r="P641" s="5"/>
      <c r="Q641" s="42" t="s">
        <v>2344</v>
      </c>
      <c r="R641" s="43" t="str">
        <f t="shared" si="87"/>
        <v>AACC</v>
      </c>
      <c r="S641" s="43" t="str">
        <f t="shared" si="91"/>
        <v>C</v>
      </c>
      <c r="T641" s="43" t="str">
        <f t="shared" si="92"/>
        <v>01</v>
      </c>
      <c r="U641" s="43" t="b">
        <f t="shared" si="88"/>
        <v>1</v>
      </c>
      <c r="V641" s="43">
        <f t="shared" si="89"/>
        <v>10</v>
      </c>
      <c r="W641" s="35" t="s">
        <v>2347</v>
      </c>
      <c r="X641" s="196" t="s">
        <v>2377</v>
      </c>
    </row>
    <row r="642" spans="1:24" x14ac:dyDescent="0.25">
      <c r="A642" s="30">
        <f t="shared" si="93"/>
        <v>640</v>
      </c>
      <c r="B642" s="30">
        <v>19</v>
      </c>
      <c r="C642" s="32">
        <f t="shared" si="86"/>
        <v>66</v>
      </c>
      <c r="D642" s="45" t="s">
        <v>219</v>
      </c>
      <c r="E642" s="49" t="s">
        <v>816</v>
      </c>
      <c r="F642" s="47" t="s">
        <v>302</v>
      </c>
      <c r="G642" s="47"/>
      <c r="H642" s="35" t="s">
        <v>255</v>
      </c>
      <c r="I642" s="36">
        <v>41729</v>
      </c>
      <c r="J642" s="82">
        <v>4982</v>
      </c>
      <c r="K642" s="37">
        <v>498</v>
      </c>
      <c r="L642" s="38">
        <f t="shared" si="95"/>
        <v>498</v>
      </c>
      <c r="M642" s="36">
        <f t="shared" si="94"/>
        <v>41729</v>
      </c>
      <c r="N642" s="39">
        <f t="shared" si="90"/>
        <v>10</v>
      </c>
      <c r="O642" s="5"/>
      <c r="P642" s="5"/>
      <c r="Q642" s="42" t="s">
        <v>2344</v>
      </c>
      <c r="R642" s="43" t="str">
        <f t="shared" si="87"/>
        <v>AACC</v>
      </c>
      <c r="S642" s="43" t="str">
        <f t="shared" si="91"/>
        <v>C</v>
      </c>
      <c r="T642" s="43" t="str">
        <f t="shared" si="92"/>
        <v>01</v>
      </c>
      <c r="U642" s="43" t="b">
        <f t="shared" si="88"/>
        <v>1</v>
      </c>
      <c r="V642" s="43">
        <f t="shared" si="89"/>
        <v>10</v>
      </c>
      <c r="W642" s="35" t="s">
        <v>2347</v>
      </c>
      <c r="X642" s="196" t="s">
        <v>2377</v>
      </c>
    </row>
    <row r="643" spans="1:24" x14ac:dyDescent="0.25">
      <c r="A643" s="30">
        <f t="shared" si="93"/>
        <v>641</v>
      </c>
      <c r="B643" s="30">
        <v>19</v>
      </c>
      <c r="C643" s="32">
        <f t="shared" ref="C643:C706" si="96">+IF(B643=B642,C642+1,1)</f>
        <v>67</v>
      </c>
      <c r="D643" s="45" t="s">
        <v>219</v>
      </c>
      <c r="E643" s="49" t="s">
        <v>930</v>
      </c>
      <c r="F643" s="47" t="s">
        <v>278</v>
      </c>
      <c r="G643" s="47"/>
      <c r="H643" s="35" t="s">
        <v>255</v>
      </c>
      <c r="I643" s="36">
        <v>41729</v>
      </c>
      <c r="J643" s="82">
        <v>17292</v>
      </c>
      <c r="K643" s="37">
        <v>1729</v>
      </c>
      <c r="L643" s="38">
        <f t="shared" si="95"/>
        <v>1729</v>
      </c>
      <c r="M643" s="36">
        <f t="shared" si="94"/>
        <v>41729</v>
      </c>
      <c r="N643" s="39">
        <f t="shared" si="90"/>
        <v>10</v>
      </c>
      <c r="O643" s="5"/>
      <c r="P643" s="5"/>
      <c r="Q643" s="42" t="s">
        <v>2344</v>
      </c>
      <c r="R643" s="43" t="str">
        <f t="shared" ref="R643:R706" si="97">LEFT(E643,4)</f>
        <v>AAAC</v>
      </c>
      <c r="S643" s="43" t="str">
        <f t="shared" si="91"/>
        <v>C</v>
      </c>
      <c r="T643" s="43" t="str">
        <f t="shared" si="92"/>
        <v>01</v>
      </c>
      <c r="U643" s="43" t="b">
        <f t="shared" ref="U643:U706" si="98">D643=T643</f>
        <v>1</v>
      </c>
      <c r="V643" s="43">
        <f t="shared" ref="V643:V706" si="99">LEN(E643)</f>
        <v>10</v>
      </c>
      <c r="W643" s="35" t="s">
        <v>2347</v>
      </c>
      <c r="X643" s="196" t="s">
        <v>2377</v>
      </c>
    </row>
    <row r="644" spans="1:24" x14ac:dyDescent="0.25">
      <c r="A644" s="30">
        <f t="shared" si="93"/>
        <v>642</v>
      </c>
      <c r="B644" s="30">
        <v>19</v>
      </c>
      <c r="C644" s="32">
        <f t="shared" si="96"/>
        <v>68</v>
      </c>
      <c r="D644" s="45" t="s">
        <v>219</v>
      </c>
      <c r="E644" s="49" t="s">
        <v>1037</v>
      </c>
      <c r="F644" s="47" t="s">
        <v>279</v>
      </c>
      <c r="G644" s="47"/>
      <c r="H644" s="35" t="s">
        <v>255</v>
      </c>
      <c r="I644" s="36">
        <v>41729</v>
      </c>
      <c r="J644" s="82">
        <v>38295</v>
      </c>
      <c r="K644" s="37">
        <v>3830</v>
      </c>
      <c r="L644" s="38">
        <f t="shared" si="95"/>
        <v>3830</v>
      </c>
      <c r="M644" s="36">
        <f t="shared" si="94"/>
        <v>41729</v>
      </c>
      <c r="N644" s="39">
        <f t="shared" ref="N644:N707" si="100">+ROUND(L644/J644*100,2)</f>
        <v>10</v>
      </c>
      <c r="O644" s="5"/>
      <c r="P644" s="5"/>
      <c r="Q644" s="42" t="s">
        <v>2344</v>
      </c>
      <c r="R644" s="43" t="str">
        <f t="shared" si="97"/>
        <v>AAAC</v>
      </c>
      <c r="S644" s="43" t="str">
        <f t="shared" ref="S644:S707" si="101">RIGHT(R644,1)</f>
        <v>C</v>
      </c>
      <c r="T644" s="43" t="str">
        <f t="shared" ref="T644:T707" si="102">IF(S644="C","01","02")</f>
        <v>01</v>
      </c>
      <c r="U644" s="43" t="b">
        <f t="shared" si="98"/>
        <v>1</v>
      </c>
      <c r="V644" s="43">
        <f t="shared" si="99"/>
        <v>10</v>
      </c>
      <c r="W644" s="35" t="s">
        <v>2347</v>
      </c>
      <c r="X644" s="196" t="s">
        <v>2377</v>
      </c>
    </row>
    <row r="645" spans="1:24" x14ac:dyDescent="0.25">
      <c r="A645" s="30">
        <f t="shared" ref="A645:A708" si="103">A644+1</f>
        <v>643</v>
      </c>
      <c r="B645" s="30">
        <v>19</v>
      </c>
      <c r="C645" s="32">
        <f t="shared" si="96"/>
        <v>69</v>
      </c>
      <c r="D645" s="45" t="s">
        <v>219</v>
      </c>
      <c r="E645" s="49" t="s">
        <v>1038</v>
      </c>
      <c r="F645" s="47" t="s">
        <v>280</v>
      </c>
      <c r="G645" s="47"/>
      <c r="H645" s="35" t="s">
        <v>255</v>
      </c>
      <c r="I645" s="36">
        <v>41729</v>
      </c>
      <c r="J645" s="82">
        <v>11326</v>
      </c>
      <c r="K645" s="37">
        <v>1133</v>
      </c>
      <c r="L645" s="38">
        <f t="shared" si="95"/>
        <v>1133</v>
      </c>
      <c r="M645" s="36">
        <f t="shared" si="94"/>
        <v>41729</v>
      </c>
      <c r="N645" s="39">
        <f t="shared" si="100"/>
        <v>10</v>
      </c>
      <c r="O645" s="5"/>
      <c r="P645" s="5"/>
      <c r="Q645" s="42" t="s">
        <v>2344</v>
      </c>
      <c r="R645" s="43" t="str">
        <f t="shared" si="97"/>
        <v>AAAC</v>
      </c>
      <c r="S645" s="43" t="str">
        <f t="shared" si="101"/>
        <v>C</v>
      </c>
      <c r="T645" s="43" t="str">
        <f t="shared" si="102"/>
        <v>01</v>
      </c>
      <c r="U645" s="43" t="b">
        <f t="shared" si="98"/>
        <v>1</v>
      </c>
      <c r="V645" s="43">
        <f t="shared" si="99"/>
        <v>10</v>
      </c>
      <c r="W645" s="35" t="s">
        <v>2347</v>
      </c>
      <c r="X645" s="196" t="s">
        <v>2377</v>
      </c>
    </row>
    <row r="646" spans="1:24" x14ac:dyDescent="0.25">
      <c r="A646" s="30">
        <f t="shared" si="103"/>
        <v>644</v>
      </c>
      <c r="B646" s="30">
        <v>19</v>
      </c>
      <c r="C646" s="32">
        <f t="shared" si="96"/>
        <v>70</v>
      </c>
      <c r="D646" s="45" t="s">
        <v>219</v>
      </c>
      <c r="E646" s="49" t="s">
        <v>811</v>
      </c>
      <c r="F646" s="47" t="s">
        <v>281</v>
      </c>
      <c r="G646" s="47"/>
      <c r="H646" s="35" t="s">
        <v>255</v>
      </c>
      <c r="I646" s="36">
        <v>41729</v>
      </c>
      <c r="J646" s="82">
        <v>15731</v>
      </c>
      <c r="K646" s="37">
        <v>1573</v>
      </c>
      <c r="L646" s="38">
        <f t="shared" si="95"/>
        <v>1573</v>
      </c>
      <c r="M646" s="36">
        <f t="shared" si="94"/>
        <v>41729</v>
      </c>
      <c r="N646" s="39">
        <f t="shared" si="100"/>
        <v>10</v>
      </c>
      <c r="O646" s="5"/>
      <c r="P646" s="5"/>
      <c r="Q646" s="42" t="s">
        <v>2344</v>
      </c>
      <c r="R646" s="43" t="str">
        <f t="shared" si="97"/>
        <v>AAAC</v>
      </c>
      <c r="S646" s="43" t="str">
        <f t="shared" si="101"/>
        <v>C</v>
      </c>
      <c r="T646" s="43" t="str">
        <f t="shared" si="102"/>
        <v>01</v>
      </c>
      <c r="U646" s="43" t="b">
        <f t="shared" si="98"/>
        <v>1</v>
      </c>
      <c r="V646" s="43">
        <f t="shared" si="99"/>
        <v>10</v>
      </c>
      <c r="W646" s="35" t="s">
        <v>2347</v>
      </c>
      <c r="X646" s="196" t="s">
        <v>2377</v>
      </c>
    </row>
    <row r="647" spans="1:24" x14ac:dyDescent="0.25">
      <c r="A647" s="30">
        <f t="shared" si="103"/>
        <v>645</v>
      </c>
      <c r="B647" s="30">
        <v>19</v>
      </c>
      <c r="C647" s="32">
        <f t="shared" si="96"/>
        <v>71</v>
      </c>
      <c r="D647" s="45" t="s">
        <v>219</v>
      </c>
      <c r="E647" s="49" t="s">
        <v>931</v>
      </c>
      <c r="F647" s="47" t="s">
        <v>282</v>
      </c>
      <c r="G647" s="47"/>
      <c r="H647" s="35" t="s">
        <v>255</v>
      </c>
      <c r="I647" s="36">
        <v>41729</v>
      </c>
      <c r="J647" s="82">
        <v>14721</v>
      </c>
      <c r="K647" s="37">
        <v>1472</v>
      </c>
      <c r="L647" s="38">
        <f t="shared" si="95"/>
        <v>1472</v>
      </c>
      <c r="M647" s="36">
        <f t="shared" si="94"/>
        <v>41729</v>
      </c>
      <c r="N647" s="39">
        <f t="shared" si="100"/>
        <v>10</v>
      </c>
      <c r="O647" s="5"/>
      <c r="P647" s="5"/>
      <c r="Q647" s="42" t="s">
        <v>2344</v>
      </c>
      <c r="R647" s="43" t="str">
        <f t="shared" si="97"/>
        <v>AAAC</v>
      </c>
      <c r="S647" s="43" t="str">
        <f t="shared" si="101"/>
        <v>C</v>
      </c>
      <c r="T647" s="43" t="str">
        <f t="shared" si="102"/>
        <v>01</v>
      </c>
      <c r="U647" s="43" t="b">
        <f t="shared" si="98"/>
        <v>1</v>
      </c>
      <c r="V647" s="43">
        <f t="shared" si="99"/>
        <v>10</v>
      </c>
      <c r="W647" s="35" t="s">
        <v>2347</v>
      </c>
      <c r="X647" s="196" t="s">
        <v>2377</v>
      </c>
    </row>
    <row r="648" spans="1:24" x14ac:dyDescent="0.25">
      <c r="A648" s="30">
        <f t="shared" si="103"/>
        <v>646</v>
      </c>
      <c r="B648" s="30">
        <v>19</v>
      </c>
      <c r="C648" s="32">
        <f t="shared" si="96"/>
        <v>72</v>
      </c>
      <c r="D648" s="45" t="s">
        <v>219</v>
      </c>
      <c r="E648" s="49" t="s">
        <v>937</v>
      </c>
      <c r="F648" s="47" t="s">
        <v>295</v>
      </c>
      <c r="G648" s="47"/>
      <c r="H648" s="35" t="s">
        <v>255</v>
      </c>
      <c r="I648" s="36">
        <v>41729</v>
      </c>
      <c r="J648" s="82">
        <v>9253</v>
      </c>
      <c r="K648" s="37">
        <v>925</v>
      </c>
      <c r="L648" s="38">
        <f t="shared" si="95"/>
        <v>925</v>
      </c>
      <c r="M648" s="36">
        <f t="shared" si="94"/>
        <v>41729</v>
      </c>
      <c r="N648" s="39">
        <f t="shared" si="100"/>
        <v>10</v>
      </c>
      <c r="O648" s="5"/>
      <c r="P648" s="5"/>
      <c r="Q648" s="42" t="s">
        <v>2344</v>
      </c>
      <c r="R648" s="43" t="str">
        <f t="shared" si="97"/>
        <v>AADC</v>
      </c>
      <c r="S648" s="43" t="str">
        <f t="shared" si="101"/>
        <v>C</v>
      </c>
      <c r="T648" s="43" t="str">
        <f t="shared" si="102"/>
        <v>01</v>
      </c>
      <c r="U648" s="43" t="b">
        <f t="shared" si="98"/>
        <v>1</v>
      </c>
      <c r="V648" s="43">
        <f t="shared" si="99"/>
        <v>10</v>
      </c>
      <c r="W648" s="35" t="s">
        <v>2347</v>
      </c>
      <c r="X648" s="196" t="s">
        <v>2377</v>
      </c>
    </row>
    <row r="649" spans="1:24" x14ac:dyDescent="0.25">
      <c r="A649" s="30">
        <f t="shared" si="103"/>
        <v>647</v>
      </c>
      <c r="B649" s="30">
        <v>19</v>
      </c>
      <c r="C649" s="32">
        <f t="shared" si="96"/>
        <v>73</v>
      </c>
      <c r="D649" s="45" t="s">
        <v>219</v>
      </c>
      <c r="E649" s="49" t="s">
        <v>817</v>
      </c>
      <c r="F649" s="47" t="s">
        <v>315</v>
      </c>
      <c r="G649" s="47"/>
      <c r="H649" s="35" t="s">
        <v>255</v>
      </c>
      <c r="I649" s="36">
        <v>41729</v>
      </c>
      <c r="J649" s="82">
        <v>17154</v>
      </c>
      <c r="K649" s="37">
        <v>1715</v>
      </c>
      <c r="L649" s="38">
        <f t="shared" si="95"/>
        <v>1715</v>
      </c>
      <c r="M649" s="36">
        <f t="shared" si="94"/>
        <v>41729</v>
      </c>
      <c r="N649" s="39">
        <f t="shared" si="100"/>
        <v>10</v>
      </c>
      <c r="O649" s="5"/>
      <c r="P649" s="5"/>
      <c r="Q649" s="42" t="s">
        <v>2344</v>
      </c>
      <c r="R649" s="43" t="str">
        <f t="shared" si="97"/>
        <v>AAFC</v>
      </c>
      <c r="S649" s="43" t="str">
        <f t="shared" si="101"/>
        <v>C</v>
      </c>
      <c r="T649" s="43" t="str">
        <f t="shared" si="102"/>
        <v>01</v>
      </c>
      <c r="U649" s="43" t="b">
        <f t="shared" si="98"/>
        <v>1</v>
      </c>
      <c r="V649" s="43">
        <f t="shared" si="99"/>
        <v>10</v>
      </c>
      <c r="W649" s="35" t="s">
        <v>2347</v>
      </c>
      <c r="X649" s="196" t="s">
        <v>2377</v>
      </c>
    </row>
    <row r="650" spans="1:24" x14ac:dyDescent="0.25">
      <c r="A650" s="30">
        <f t="shared" si="103"/>
        <v>648</v>
      </c>
      <c r="B650" s="30">
        <v>19</v>
      </c>
      <c r="C650" s="32">
        <f t="shared" si="96"/>
        <v>74</v>
      </c>
      <c r="D650" s="45" t="s">
        <v>219</v>
      </c>
      <c r="E650" s="49" t="s">
        <v>802</v>
      </c>
      <c r="F650" s="47" t="s">
        <v>254</v>
      </c>
      <c r="G650" s="47"/>
      <c r="H650" s="35" t="s">
        <v>255</v>
      </c>
      <c r="I650" s="36">
        <v>41729</v>
      </c>
      <c r="J650" s="82">
        <v>18793</v>
      </c>
      <c r="K650" s="37">
        <v>1879</v>
      </c>
      <c r="L650" s="38">
        <f t="shared" si="95"/>
        <v>1879</v>
      </c>
      <c r="M650" s="36">
        <f t="shared" si="94"/>
        <v>41729</v>
      </c>
      <c r="N650" s="39">
        <f t="shared" si="100"/>
        <v>10</v>
      </c>
      <c r="O650" s="5"/>
      <c r="P650" s="5"/>
      <c r="Q650" s="42" t="s">
        <v>2344</v>
      </c>
      <c r="R650" s="43" t="str">
        <f t="shared" si="97"/>
        <v>AAAC</v>
      </c>
      <c r="S650" s="43" t="str">
        <f t="shared" si="101"/>
        <v>C</v>
      </c>
      <c r="T650" s="43" t="str">
        <f t="shared" si="102"/>
        <v>01</v>
      </c>
      <c r="U650" s="43" t="b">
        <f t="shared" si="98"/>
        <v>1</v>
      </c>
      <c r="V650" s="43">
        <f t="shared" si="99"/>
        <v>10</v>
      </c>
      <c r="W650" s="35" t="s">
        <v>2347</v>
      </c>
      <c r="X650" s="196" t="s">
        <v>2377</v>
      </c>
    </row>
    <row r="651" spans="1:24" x14ac:dyDescent="0.25">
      <c r="A651" s="30">
        <f t="shared" si="103"/>
        <v>649</v>
      </c>
      <c r="B651" s="30">
        <v>19</v>
      </c>
      <c r="C651" s="32">
        <f t="shared" si="96"/>
        <v>75</v>
      </c>
      <c r="D651" s="45" t="s">
        <v>219</v>
      </c>
      <c r="E651" s="49" t="s">
        <v>939</v>
      </c>
      <c r="F651" s="47" t="s">
        <v>301</v>
      </c>
      <c r="G651" s="47"/>
      <c r="H651" s="35" t="s">
        <v>255</v>
      </c>
      <c r="I651" s="36">
        <v>41729</v>
      </c>
      <c r="J651" s="82">
        <v>5042</v>
      </c>
      <c r="K651" s="37">
        <v>504</v>
      </c>
      <c r="L651" s="38">
        <f t="shared" si="95"/>
        <v>504</v>
      </c>
      <c r="M651" s="36">
        <f t="shared" si="94"/>
        <v>41729</v>
      </c>
      <c r="N651" s="39">
        <f t="shared" si="100"/>
        <v>10</v>
      </c>
      <c r="O651" s="5"/>
      <c r="P651" s="5"/>
      <c r="Q651" s="42" t="s">
        <v>2344</v>
      </c>
      <c r="R651" s="43" t="str">
        <f t="shared" si="97"/>
        <v>AABC</v>
      </c>
      <c r="S651" s="43" t="str">
        <f t="shared" si="101"/>
        <v>C</v>
      </c>
      <c r="T651" s="43" t="str">
        <f t="shared" si="102"/>
        <v>01</v>
      </c>
      <c r="U651" s="43" t="b">
        <f t="shared" si="98"/>
        <v>1</v>
      </c>
      <c r="V651" s="43">
        <f t="shared" si="99"/>
        <v>10</v>
      </c>
      <c r="W651" s="35" t="s">
        <v>2347</v>
      </c>
      <c r="X651" s="196" t="s">
        <v>2377</v>
      </c>
    </row>
    <row r="652" spans="1:24" x14ac:dyDescent="0.25">
      <c r="A652" s="30">
        <f t="shared" si="103"/>
        <v>650</v>
      </c>
      <c r="B652" s="30">
        <v>19</v>
      </c>
      <c r="C652" s="32">
        <f t="shared" si="96"/>
        <v>76</v>
      </c>
      <c r="D652" s="45" t="s">
        <v>219</v>
      </c>
      <c r="E652" s="49" t="s">
        <v>256</v>
      </c>
      <c r="F652" s="47" t="s">
        <v>257</v>
      </c>
      <c r="G652" s="47"/>
      <c r="H652" s="35" t="s">
        <v>255</v>
      </c>
      <c r="I652" s="36">
        <v>41729</v>
      </c>
      <c r="J652" s="82">
        <v>4952</v>
      </c>
      <c r="K652" s="37">
        <v>495</v>
      </c>
      <c r="L652" s="38">
        <f t="shared" si="95"/>
        <v>495</v>
      </c>
      <c r="M652" s="36">
        <f t="shared" si="94"/>
        <v>41729</v>
      </c>
      <c r="N652" s="39">
        <f t="shared" si="100"/>
        <v>10</v>
      </c>
      <c r="O652" s="5"/>
      <c r="P652" s="5"/>
      <c r="Q652" s="42" t="s">
        <v>2344</v>
      </c>
      <c r="R652" s="43" t="str">
        <f t="shared" si="97"/>
        <v>AADC</v>
      </c>
      <c r="S652" s="43" t="str">
        <f t="shared" si="101"/>
        <v>C</v>
      </c>
      <c r="T652" s="43" t="str">
        <f t="shared" si="102"/>
        <v>01</v>
      </c>
      <c r="U652" s="43" t="b">
        <f t="shared" si="98"/>
        <v>1</v>
      </c>
      <c r="V652" s="43">
        <f t="shared" si="99"/>
        <v>10</v>
      </c>
      <c r="W652" s="35" t="s">
        <v>2347</v>
      </c>
      <c r="X652" s="196" t="s">
        <v>2377</v>
      </c>
    </row>
    <row r="653" spans="1:24" x14ac:dyDescent="0.25">
      <c r="A653" s="30">
        <f t="shared" si="103"/>
        <v>651</v>
      </c>
      <c r="B653" s="30">
        <v>19</v>
      </c>
      <c r="C653" s="32">
        <f t="shared" si="96"/>
        <v>77</v>
      </c>
      <c r="D653" s="45" t="s">
        <v>219</v>
      </c>
      <c r="E653" s="49" t="s">
        <v>933</v>
      </c>
      <c r="F653" s="47" t="s">
        <v>284</v>
      </c>
      <c r="G653" s="47"/>
      <c r="H653" s="35" t="s">
        <v>255</v>
      </c>
      <c r="I653" s="36">
        <v>41729</v>
      </c>
      <c r="J653" s="82">
        <v>10923</v>
      </c>
      <c r="K653" s="37">
        <v>1092</v>
      </c>
      <c r="L653" s="38">
        <f t="shared" si="95"/>
        <v>1092</v>
      </c>
      <c r="M653" s="36">
        <f t="shared" si="94"/>
        <v>41729</v>
      </c>
      <c r="N653" s="39">
        <f t="shared" si="100"/>
        <v>10</v>
      </c>
      <c r="O653" s="5"/>
      <c r="P653" s="5"/>
      <c r="Q653" s="42" t="s">
        <v>2344</v>
      </c>
      <c r="R653" s="43" t="str">
        <f t="shared" si="97"/>
        <v>AABC</v>
      </c>
      <c r="S653" s="43" t="str">
        <f t="shared" si="101"/>
        <v>C</v>
      </c>
      <c r="T653" s="43" t="str">
        <f t="shared" si="102"/>
        <v>01</v>
      </c>
      <c r="U653" s="43" t="b">
        <f t="shared" si="98"/>
        <v>1</v>
      </c>
      <c r="V653" s="43">
        <f t="shared" si="99"/>
        <v>10</v>
      </c>
      <c r="W653" s="35" t="s">
        <v>2347</v>
      </c>
      <c r="X653" s="196" t="s">
        <v>2377</v>
      </c>
    </row>
    <row r="654" spans="1:24" x14ac:dyDescent="0.25">
      <c r="A654" s="30">
        <f t="shared" si="103"/>
        <v>652</v>
      </c>
      <c r="B654" s="30">
        <v>19</v>
      </c>
      <c r="C654" s="32">
        <f t="shared" si="96"/>
        <v>78</v>
      </c>
      <c r="D654" s="45" t="s">
        <v>219</v>
      </c>
      <c r="E654" s="49" t="s">
        <v>1041</v>
      </c>
      <c r="F654" s="47" t="s">
        <v>292</v>
      </c>
      <c r="G654" s="47"/>
      <c r="H654" s="35" t="s">
        <v>255</v>
      </c>
      <c r="I654" s="36">
        <v>41729</v>
      </c>
      <c r="J654" s="82">
        <v>12892</v>
      </c>
      <c r="K654" s="37">
        <v>1289</v>
      </c>
      <c r="L654" s="38">
        <f t="shared" si="95"/>
        <v>1289</v>
      </c>
      <c r="M654" s="36">
        <f t="shared" si="94"/>
        <v>41729</v>
      </c>
      <c r="N654" s="39">
        <f t="shared" si="100"/>
        <v>10</v>
      </c>
      <c r="O654" s="5"/>
      <c r="P654" s="5"/>
      <c r="Q654" s="42" t="s">
        <v>2344</v>
      </c>
      <c r="R654" s="43" t="str">
        <f t="shared" si="97"/>
        <v>AACC</v>
      </c>
      <c r="S654" s="43" t="str">
        <f t="shared" si="101"/>
        <v>C</v>
      </c>
      <c r="T654" s="43" t="str">
        <f t="shared" si="102"/>
        <v>01</v>
      </c>
      <c r="U654" s="43" t="b">
        <f t="shared" si="98"/>
        <v>1</v>
      </c>
      <c r="V654" s="43">
        <f t="shared" si="99"/>
        <v>10</v>
      </c>
      <c r="W654" s="35" t="s">
        <v>2347</v>
      </c>
      <c r="X654" s="196" t="s">
        <v>2377</v>
      </c>
    </row>
    <row r="655" spans="1:24" x14ac:dyDescent="0.25">
      <c r="A655" s="30">
        <f t="shared" si="103"/>
        <v>653</v>
      </c>
      <c r="B655" s="30">
        <v>19</v>
      </c>
      <c r="C655" s="32">
        <f t="shared" si="96"/>
        <v>79</v>
      </c>
      <c r="D655" s="45" t="s">
        <v>219</v>
      </c>
      <c r="E655" s="49" t="s">
        <v>1043</v>
      </c>
      <c r="F655" s="47" t="s">
        <v>296</v>
      </c>
      <c r="G655" s="47"/>
      <c r="H655" s="35" t="s">
        <v>255</v>
      </c>
      <c r="I655" s="36">
        <v>41729</v>
      </c>
      <c r="J655" s="82">
        <v>17687</v>
      </c>
      <c r="K655" s="37">
        <v>1769</v>
      </c>
      <c r="L655" s="38">
        <f t="shared" si="95"/>
        <v>1769</v>
      </c>
      <c r="M655" s="36">
        <f t="shared" si="94"/>
        <v>41729</v>
      </c>
      <c r="N655" s="39">
        <f t="shared" si="100"/>
        <v>10</v>
      </c>
      <c r="O655" s="5"/>
      <c r="P655" s="5"/>
      <c r="Q655" s="42" t="s">
        <v>2344</v>
      </c>
      <c r="R655" s="43" t="str">
        <f t="shared" si="97"/>
        <v>AAAC</v>
      </c>
      <c r="S655" s="43" t="str">
        <f t="shared" si="101"/>
        <v>C</v>
      </c>
      <c r="T655" s="43" t="str">
        <f t="shared" si="102"/>
        <v>01</v>
      </c>
      <c r="U655" s="43" t="b">
        <f t="shared" si="98"/>
        <v>1</v>
      </c>
      <c r="V655" s="43">
        <f t="shared" si="99"/>
        <v>10</v>
      </c>
      <c r="W655" s="35" t="s">
        <v>2347</v>
      </c>
      <c r="X655" s="196" t="s">
        <v>2377</v>
      </c>
    </row>
    <row r="656" spans="1:24" x14ac:dyDescent="0.25">
      <c r="A656" s="30">
        <f t="shared" si="103"/>
        <v>654</v>
      </c>
      <c r="B656" s="30">
        <v>19</v>
      </c>
      <c r="C656" s="32">
        <f t="shared" si="96"/>
        <v>80</v>
      </c>
      <c r="D656" s="45" t="s">
        <v>219</v>
      </c>
      <c r="E656" s="50" t="s">
        <v>316</v>
      </c>
      <c r="F656" s="31" t="s">
        <v>713</v>
      </c>
      <c r="G656" s="31"/>
      <c r="H656" s="35" t="s">
        <v>255</v>
      </c>
      <c r="I656" s="36">
        <v>41729</v>
      </c>
      <c r="J656" s="82">
        <v>8669</v>
      </c>
      <c r="K656" s="37">
        <v>867</v>
      </c>
      <c r="L656" s="38">
        <f t="shared" si="95"/>
        <v>867</v>
      </c>
      <c r="M656" s="36">
        <f t="shared" si="94"/>
        <v>41729</v>
      </c>
      <c r="N656" s="39">
        <f t="shared" si="100"/>
        <v>10</v>
      </c>
      <c r="O656" s="5"/>
      <c r="P656" s="5"/>
      <c r="Q656" s="42" t="s">
        <v>2344</v>
      </c>
      <c r="R656" s="43" t="str">
        <f t="shared" si="97"/>
        <v>AACC</v>
      </c>
      <c r="S656" s="43" t="str">
        <f t="shared" si="101"/>
        <v>C</v>
      </c>
      <c r="T656" s="43" t="str">
        <f t="shared" si="102"/>
        <v>01</v>
      </c>
      <c r="U656" s="43" t="b">
        <f t="shared" si="98"/>
        <v>1</v>
      </c>
      <c r="V656" s="43">
        <f t="shared" si="99"/>
        <v>10</v>
      </c>
      <c r="W656" s="35" t="s">
        <v>2347</v>
      </c>
      <c r="X656" s="196" t="s">
        <v>2377</v>
      </c>
    </row>
    <row r="657" spans="1:24" x14ac:dyDescent="0.25">
      <c r="A657" s="30">
        <f t="shared" si="103"/>
        <v>655</v>
      </c>
      <c r="B657" s="30">
        <v>19</v>
      </c>
      <c r="C657" s="32">
        <f t="shared" si="96"/>
        <v>81</v>
      </c>
      <c r="D657" s="45" t="s">
        <v>219</v>
      </c>
      <c r="E657" s="50" t="s">
        <v>1039</v>
      </c>
      <c r="F657" s="31" t="s">
        <v>288</v>
      </c>
      <c r="G657" s="31"/>
      <c r="H657" s="35" t="s">
        <v>255</v>
      </c>
      <c r="I657" s="36">
        <v>41729</v>
      </c>
      <c r="J657" s="82">
        <v>7705</v>
      </c>
      <c r="K657" s="37">
        <v>771</v>
      </c>
      <c r="L657" s="38">
        <f t="shared" si="95"/>
        <v>771</v>
      </c>
      <c r="M657" s="36">
        <f t="shared" si="94"/>
        <v>41729</v>
      </c>
      <c r="N657" s="39">
        <f t="shared" si="100"/>
        <v>10.01</v>
      </c>
      <c r="O657" s="5"/>
      <c r="P657" s="5"/>
      <c r="Q657" s="42" t="s">
        <v>2344</v>
      </c>
      <c r="R657" s="43" t="str">
        <f t="shared" si="97"/>
        <v>AAGC</v>
      </c>
      <c r="S657" s="43" t="str">
        <f t="shared" si="101"/>
        <v>C</v>
      </c>
      <c r="T657" s="43" t="str">
        <f t="shared" si="102"/>
        <v>01</v>
      </c>
      <c r="U657" s="43" t="b">
        <f t="shared" si="98"/>
        <v>1</v>
      </c>
      <c r="V657" s="43">
        <f t="shared" si="99"/>
        <v>10</v>
      </c>
      <c r="W657" s="35" t="s">
        <v>2347</v>
      </c>
      <c r="X657" s="196" t="s">
        <v>2377</v>
      </c>
    </row>
    <row r="658" spans="1:24" x14ac:dyDescent="0.25">
      <c r="A658" s="30">
        <f t="shared" si="103"/>
        <v>656</v>
      </c>
      <c r="B658" s="30">
        <v>19</v>
      </c>
      <c r="C658" s="32">
        <f t="shared" si="96"/>
        <v>82</v>
      </c>
      <c r="D658" s="45" t="s">
        <v>219</v>
      </c>
      <c r="E658" s="50" t="s">
        <v>807</v>
      </c>
      <c r="F658" s="31" t="s">
        <v>270</v>
      </c>
      <c r="G658" s="31"/>
      <c r="H658" s="35" t="s">
        <v>255</v>
      </c>
      <c r="I658" s="36">
        <v>41729</v>
      </c>
      <c r="J658" s="82">
        <v>21344</v>
      </c>
      <c r="K658" s="37">
        <v>2134</v>
      </c>
      <c r="L658" s="38">
        <f t="shared" si="95"/>
        <v>2134</v>
      </c>
      <c r="M658" s="36">
        <f t="shared" si="94"/>
        <v>41729</v>
      </c>
      <c r="N658" s="39">
        <f t="shared" si="100"/>
        <v>10</v>
      </c>
      <c r="O658" s="5"/>
      <c r="P658" s="5"/>
      <c r="Q658" s="42" t="s">
        <v>2344</v>
      </c>
      <c r="R658" s="43" t="str">
        <f t="shared" si="97"/>
        <v>AAFC</v>
      </c>
      <c r="S658" s="43" t="str">
        <f t="shared" si="101"/>
        <v>C</v>
      </c>
      <c r="T658" s="43" t="str">
        <f t="shared" si="102"/>
        <v>01</v>
      </c>
      <c r="U658" s="43" t="b">
        <f t="shared" si="98"/>
        <v>1</v>
      </c>
      <c r="V658" s="43">
        <f t="shared" si="99"/>
        <v>10</v>
      </c>
      <c r="W658" s="35" t="s">
        <v>2347</v>
      </c>
      <c r="X658" s="196" t="s">
        <v>2377</v>
      </c>
    </row>
    <row r="659" spans="1:24" x14ac:dyDescent="0.25">
      <c r="A659" s="30">
        <f t="shared" si="103"/>
        <v>657</v>
      </c>
      <c r="B659" s="30">
        <v>19</v>
      </c>
      <c r="C659" s="32">
        <f t="shared" si="96"/>
        <v>83</v>
      </c>
      <c r="D659" s="45" t="s">
        <v>219</v>
      </c>
      <c r="E659" s="50" t="s">
        <v>263</v>
      </c>
      <c r="F659" s="31" t="s">
        <v>264</v>
      </c>
      <c r="G659" s="31"/>
      <c r="H659" s="35" t="s">
        <v>255</v>
      </c>
      <c r="I659" s="36">
        <v>41729</v>
      </c>
      <c r="J659" s="82">
        <v>10773</v>
      </c>
      <c r="K659" s="37">
        <v>1077</v>
      </c>
      <c r="L659" s="38">
        <f t="shared" si="95"/>
        <v>1077</v>
      </c>
      <c r="M659" s="36">
        <f t="shared" si="94"/>
        <v>41729</v>
      </c>
      <c r="N659" s="39">
        <f t="shared" si="100"/>
        <v>10</v>
      </c>
      <c r="O659" s="5"/>
      <c r="P659" s="5"/>
      <c r="Q659" s="42" t="s">
        <v>2344</v>
      </c>
      <c r="R659" s="43" t="str">
        <f t="shared" si="97"/>
        <v>AABC</v>
      </c>
      <c r="S659" s="43" t="str">
        <f t="shared" si="101"/>
        <v>C</v>
      </c>
      <c r="T659" s="43" t="str">
        <f t="shared" si="102"/>
        <v>01</v>
      </c>
      <c r="U659" s="43" t="b">
        <f t="shared" si="98"/>
        <v>1</v>
      </c>
      <c r="V659" s="43">
        <f t="shared" si="99"/>
        <v>10</v>
      </c>
      <c r="W659" s="35" t="s">
        <v>2347</v>
      </c>
      <c r="X659" s="196" t="s">
        <v>2377</v>
      </c>
    </row>
    <row r="660" spans="1:24" x14ac:dyDescent="0.25">
      <c r="A660" s="30">
        <f t="shared" si="103"/>
        <v>658</v>
      </c>
      <c r="B660" s="30">
        <v>19</v>
      </c>
      <c r="C660" s="32">
        <f t="shared" si="96"/>
        <v>84</v>
      </c>
      <c r="D660" s="45" t="s">
        <v>219</v>
      </c>
      <c r="E660" s="50" t="s">
        <v>911</v>
      </c>
      <c r="F660" s="31" t="s">
        <v>265</v>
      </c>
      <c r="G660" s="31"/>
      <c r="H660" s="35" t="s">
        <v>255</v>
      </c>
      <c r="I660" s="36">
        <v>41729</v>
      </c>
      <c r="J660" s="82">
        <v>21887</v>
      </c>
      <c r="K660" s="37">
        <v>2189</v>
      </c>
      <c r="L660" s="38">
        <f t="shared" si="95"/>
        <v>2189</v>
      </c>
      <c r="M660" s="36">
        <f t="shared" si="94"/>
        <v>41729</v>
      </c>
      <c r="N660" s="39">
        <f t="shared" si="100"/>
        <v>10</v>
      </c>
      <c r="O660" s="5"/>
      <c r="P660" s="5"/>
      <c r="Q660" s="42" t="s">
        <v>2344</v>
      </c>
      <c r="R660" s="43" t="str">
        <f t="shared" si="97"/>
        <v>AABC</v>
      </c>
      <c r="S660" s="43" t="str">
        <f t="shared" si="101"/>
        <v>C</v>
      </c>
      <c r="T660" s="43" t="str">
        <f t="shared" si="102"/>
        <v>01</v>
      </c>
      <c r="U660" s="43" t="b">
        <f t="shared" si="98"/>
        <v>1</v>
      </c>
      <c r="V660" s="43">
        <f t="shared" si="99"/>
        <v>10</v>
      </c>
      <c r="W660" s="35" t="s">
        <v>2347</v>
      </c>
      <c r="X660" s="196" t="s">
        <v>2377</v>
      </c>
    </row>
    <row r="661" spans="1:24" x14ac:dyDescent="0.25">
      <c r="A661" s="30">
        <f t="shared" si="103"/>
        <v>659</v>
      </c>
      <c r="B661" s="30">
        <v>19</v>
      </c>
      <c r="C661" s="32">
        <f t="shared" si="96"/>
        <v>85</v>
      </c>
      <c r="D661" s="45" t="s">
        <v>219</v>
      </c>
      <c r="E661" s="45" t="s">
        <v>940</v>
      </c>
      <c r="F661" s="31" t="s">
        <v>303</v>
      </c>
      <c r="G661" s="31"/>
      <c r="H661" s="35" t="s">
        <v>255</v>
      </c>
      <c r="I661" s="36">
        <v>41729</v>
      </c>
      <c r="J661" s="82">
        <v>16753</v>
      </c>
      <c r="K661" s="37">
        <v>1675</v>
      </c>
      <c r="L661" s="38">
        <f t="shared" si="95"/>
        <v>1675</v>
      </c>
      <c r="M661" s="36">
        <f t="shared" si="94"/>
        <v>41729</v>
      </c>
      <c r="N661" s="39">
        <f t="shared" si="100"/>
        <v>10</v>
      </c>
      <c r="O661" s="5"/>
      <c r="P661" s="5"/>
      <c r="Q661" s="42" t="s">
        <v>2344</v>
      </c>
      <c r="R661" s="43" t="str">
        <f t="shared" si="97"/>
        <v>AABC</v>
      </c>
      <c r="S661" s="43" t="str">
        <f t="shared" si="101"/>
        <v>C</v>
      </c>
      <c r="T661" s="43" t="str">
        <f t="shared" si="102"/>
        <v>01</v>
      </c>
      <c r="U661" s="43" t="b">
        <f t="shared" si="98"/>
        <v>1</v>
      </c>
      <c r="V661" s="43">
        <f t="shared" si="99"/>
        <v>10</v>
      </c>
      <c r="W661" s="35" t="s">
        <v>2347</v>
      </c>
      <c r="X661" s="196" t="s">
        <v>2377</v>
      </c>
    </row>
    <row r="662" spans="1:24" x14ac:dyDescent="0.25">
      <c r="A662" s="30">
        <f t="shared" si="103"/>
        <v>660</v>
      </c>
      <c r="B662" s="30">
        <v>19</v>
      </c>
      <c r="C662" s="32">
        <f t="shared" si="96"/>
        <v>86</v>
      </c>
      <c r="D662" s="45" t="s">
        <v>219</v>
      </c>
      <c r="E662" s="50" t="s">
        <v>1046</v>
      </c>
      <c r="F662" s="31" t="s">
        <v>308</v>
      </c>
      <c r="G662" s="31"/>
      <c r="H662" s="35" t="s">
        <v>255</v>
      </c>
      <c r="I662" s="36">
        <v>41729</v>
      </c>
      <c r="J662" s="82">
        <v>32821</v>
      </c>
      <c r="K662" s="37">
        <v>3282</v>
      </c>
      <c r="L662" s="38">
        <f t="shared" si="95"/>
        <v>3282</v>
      </c>
      <c r="M662" s="36">
        <f t="shared" si="94"/>
        <v>41729</v>
      </c>
      <c r="N662" s="39">
        <f t="shared" si="100"/>
        <v>10</v>
      </c>
      <c r="O662" s="5"/>
      <c r="P662" s="5"/>
      <c r="Q662" s="42" t="s">
        <v>2344</v>
      </c>
      <c r="R662" s="43" t="str">
        <f t="shared" si="97"/>
        <v>AAEC</v>
      </c>
      <c r="S662" s="43" t="str">
        <f t="shared" si="101"/>
        <v>C</v>
      </c>
      <c r="T662" s="43" t="str">
        <f t="shared" si="102"/>
        <v>01</v>
      </c>
      <c r="U662" s="43" t="b">
        <f t="shared" si="98"/>
        <v>1</v>
      </c>
      <c r="V662" s="43">
        <f t="shared" si="99"/>
        <v>10</v>
      </c>
      <c r="W662" s="35" t="s">
        <v>2347</v>
      </c>
      <c r="X662" s="196" t="s">
        <v>2377</v>
      </c>
    </row>
    <row r="663" spans="1:24" x14ac:dyDescent="0.25">
      <c r="A663" s="30">
        <f t="shared" si="103"/>
        <v>661</v>
      </c>
      <c r="B663" s="30">
        <v>19</v>
      </c>
      <c r="C663" s="32">
        <f t="shared" si="96"/>
        <v>87</v>
      </c>
      <c r="D663" s="45" t="s">
        <v>219</v>
      </c>
      <c r="E663" s="50" t="s">
        <v>805</v>
      </c>
      <c r="F663" s="31" t="s">
        <v>267</v>
      </c>
      <c r="G663" s="31"/>
      <c r="H663" s="35" t="s">
        <v>255</v>
      </c>
      <c r="I663" s="36">
        <v>41729</v>
      </c>
      <c r="J663" s="82">
        <v>23499</v>
      </c>
      <c r="K663" s="37">
        <v>2350</v>
      </c>
      <c r="L663" s="38">
        <f t="shared" si="95"/>
        <v>2350</v>
      </c>
      <c r="M663" s="36">
        <f t="shared" si="94"/>
        <v>41729</v>
      </c>
      <c r="N663" s="39">
        <f t="shared" si="100"/>
        <v>10</v>
      </c>
      <c r="O663" s="5"/>
      <c r="P663" s="5"/>
      <c r="Q663" s="42" t="s">
        <v>2344</v>
      </c>
      <c r="R663" s="43" t="str">
        <f t="shared" si="97"/>
        <v>AABC</v>
      </c>
      <c r="S663" s="43" t="str">
        <f t="shared" si="101"/>
        <v>C</v>
      </c>
      <c r="T663" s="43" t="str">
        <f t="shared" si="102"/>
        <v>01</v>
      </c>
      <c r="U663" s="43" t="b">
        <f t="shared" si="98"/>
        <v>1</v>
      </c>
      <c r="V663" s="43">
        <f t="shared" si="99"/>
        <v>10</v>
      </c>
      <c r="W663" s="35" t="s">
        <v>2347</v>
      </c>
      <c r="X663" s="196" t="s">
        <v>2377</v>
      </c>
    </row>
    <row r="664" spans="1:24" x14ac:dyDescent="0.25">
      <c r="A664" s="30">
        <f t="shared" si="103"/>
        <v>662</v>
      </c>
      <c r="B664" s="30">
        <v>19</v>
      </c>
      <c r="C664" s="32">
        <f t="shared" si="96"/>
        <v>88</v>
      </c>
      <c r="D664" s="45" t="s">
        <v>219</v>
      </c>
      <c r="E664" s="50" t="s">
        <v>928</v>
      </c>
      <c r="F664" s="31" t="s">
        <v>269</v>
      </c>
      <c r="G664" s="31"/>
      <c r="H664" s="35" t="s">
        <v>255</v>
      </c>
      <c r="I664" s="36">
        <v>41729</v>
      </c>
      <c r="J664" s="82">
        <v>28795</v>
      </c>
      <c r="K664" s="37">
        <v>2880</v>
      </c>
      <c r="L664" s="38">
        <f t="shared" si="95"/>
        <v>2880</v>
      </c>
      <c r="M664" s="36">
        <f t="shared" si="94"/>
        <v>41729</v>
      </c>
      <c r="N664" s="39">
        <f t="shared" si="100"/>
        <v>10</v>
      </c>
      <c r="O664" s="5"/>
      <c r="P664" s="5"/>
      <c r="Q664" s="42" t="s">
        <v>2344</v>
      </c>
      <c r="R664" s="43" t="str">
        <f t="shared" si="97"/>
        <v>AAFC</v>
      </c>
      <c r="S664" s="43" t="str">
        <f t="shared" si="101"/>
        <v>C</v>
      </c>
      <c r="T664" s="43" t="str">
        <f t="shared" si="102"/>
        <v>01</v>
      </c>
      <c r="U664" s="43" t="b">
        <f t="shared" si="98"/>
        <v>1</v>
      </c>
      <c r="V664" s="43">
        <f t="shared" si="99"/>
        <v>10</v>
      </c>
      <c r="W664" s="35" t="s">
        <v>2347</v>
      </c>
      <c r="X664" s="196" t="s">
        <v>2377</v>
      </c>
    </row>
    <row r="665" spans="1:24" x14ac:dyDescent="0.25">
      <c r="A665" s="30">
        <f t="shared" si="103"/>
        <v>663</v>
      </c>
      <c r="B665" s="30">
        <v>19</v>
      </c>
      <c r="C665" s="32">
        <f t="shared" si="96"/>
        <v>89</v>
      </c>
      <c r="D665" s="45" t="s">
        <v>219</v>
      </c>
      <c r="E665" s="50" t="s">
        <v>306</v>
      </c>
      <c r="F665" s="31" t="s">
        <v>307</v>
      </c>
      <c r="G665" s="31"/>
      <c r="H665" s="35" t="s">
        <v>255</v>
      </c>
      <c r="I665" s="36">
        <v>41729</v>
      </c>
      <c r="J665" s="82">
        <v>11729</v>
      </c>
      <c r="K665" s="37">
        <v>1173</v>
      </c>
      <c r="L665" s="38">
        <f t="shared" si="95"/>
        <v>1173</v>
      </c>
      <c r="M665" s="36">
        <f t="shared" si="94"/>
        <v>41729</v>
      </c>
      <c r="N665" s="39">
        <f t="shared" si="100"/>
        <v>10</v>
      </c>
      <c r="O665" s="5"/>
      <c r="P665" s="5"/>
      <c r="Q665" s="42" t="s">
        <v>2344</v>
      </c>
      <c r="R665" s="43" t="str">
        <f t="shared" si="97"/>
        <v>AACC</v>
      </c>
      <c r="S665" s="43" t="str">
        <f t="shared" si="101"/>
        <v>C</v>
      </c>
      <c r="T665" s="43" t="str">
        <f t="shared" si="102"/>
        <v>01</v>
      </c>
      <c r="U665" s="43" t="b">
        <f t="shared" si="98"/>
        <v>1</v>
      </c>
      <c r="V665" s="43">
        <f t="shared" si="99"/>
        <v>10</v>
      </c>
      <c r="W665" s="35" t="s">
        <v>2347</v>
      </c>
      <c r="X665" s="196" t="s">
        <v>2377</v>
      </c>
    </row>
    <row r="666" spans="1:24" x14ac:dyDescent="0.25">
      <c r="A666" s="30">
        <f t="shared" si="103"/>
        <v>664</v>
      </c>
      <c r="B666" s="30">
        <v>19</v>
      </c>
      <c r="C666" s="32">
        <f t="shared" si="96"/>
        <v>90</v>
      </c>
      <c r="D666" s="45" t="s">
        <v>219</v>
      </c>
      <c r="E666" s="50" t="s">
        <v>322</v>
      </c>
      <c r="F666" s="31" t="s">
        <v>323</v>
      </c>
      <c r="G666" s="31"/>
      <c r="H666" s="35" t="s">
        <v>255</v>
      </c>
      <c r="I666" s="36">
        <v>41729</v>
      </c>
      <c r="J666" s="82">
        <v>8269</v>
      </c>
      <c r="K666" s="37">
        <v>827</v>
      </c>
      <c r="L666" s="38">
        <f t="shared" si="95"/>
        <v>827</v>
      </c>
      <c r="M666" s="36">
        <f t="shared" si="94"/>
        <v>41729</v>
      </c>
      <c r="N666" s="39">
        <f t="shared" si="100"/>
        <v>10</v>
      </c>
      <c r="O666" s="5"/>
      <c r="P666" s="5"/>
      <c r="Q666" s="42" t="s">
        <v>2344</v>
      </c>
      <c r="R666" s="43" t="str">
        <f t="shared" si="97"/>
        <v>AAEC</v>
      </c>
      <c r="S666" s="43" t="str">
        <f t="shared" si="101"/>
        <v>C</v>
      </c>
      <c r="T666" s="43" t="str">
        <f t="shared" si="102"/>
        <v>01</v>
      </c>
      <c r="U666" s="43" t="b">
        <f t="shared" si="98"/>
        <v>1</v>
      </c>
      <c r="V666" s="43">
        <f t="shared" si="99"/>
        <v>10</v>
      </c>
      <c r="W666" s="35" t="s">
        <v>2347</v>
      </c>
      <c r="X666" s="196" t="s">
        <v>2377</v>
      </c>
    </row>
    <row r="667" spans="1:24" x14ac:dyDescent="0.25">
      <c r="A667" s="30">
        <f t="shared" si="103"/>
        <v>665</v>
      </c>
      <c r="B667" s="30">
        <v>19</v>
      </c>
      <c r="C667" s="32">
        <f t="shared" si="96"/>
        <v>91</v>
      </c>
      <c r="D667" s="45" t="s">
        <v>219</v>
      </c>
      <c r="E667" s="50" t="s">
        <v>1044</v>
      </c>
      <c r="F667" s="31" t="s">
        <v>298</v>
      </c>
      <c r="G667" s="31"/>
      <c r="H667" s="35" t="s">
        <v>255</v>
      </c>
      <c r="I667" s="36">
        <v>41729</v>
      </c>
      <c r="J667" s="82">
        <v>31747</v>
      </c>
      <c r="K667" s="37">
        <v>3175</v>
      </c>
      <c r="L667" s="38">
        <f t="shared" si="95"/>
        <v>3175</v>
      </c>
      <c r="M667" s="36">
        <f t="shared" ref="M667:M730" si="104">+I667</f>
        <v>41729</v>
      </c>
      <c r="N667" s="39">
        <f t="shared" si="100"/>
        <v>10</v>
      </c>
      <c r="O667" s="5"/>
      <c r="P667" s="5"/>
      <c r="Q667" s="42" t="s">
        <v>2344</v>
      </c>
      <c r="R667" s="43" t="str">
        <f t="shared" si="97"/>
        <v>AACC</v>
      </c>
      <c r="S667" s="43" t="str">
        <f t="shared" si="101"/>
        <v>C</v>
      </c>
      <c r="T667" s="43" t="str">
        <f t="shared" si="102"/>
        <v>01</v>
      </c>
      <c r="U667" s="43" t="b">
        <f t="shared" si="98"/>
        <v>1</v>
      </c>
      <c r="V667" s="43">
        <f t="shared" si="99"/>
        <v>10</v>
      </c>
      <c r="W667" s="35" t="s">
        <v>2347</v>
      </c>
      <c r="X667" s="196" t="s">
        <v>2377</v>
      </c>
    </row>
    <row r="668" spans="1:24" x14ac:dyDescent="0.25">
      <c r="A668" s="30">
        <f t="shared" si="103"/>
        <v>666</v>
      </c>
      <c r="B668" s="30">
        <v>19</v>
      </c>
      <c r="C668" s="32">
        <f t="shared" si="96"/>
        <v>92</v>
      </c>
      <c r="D668" s="45" t="s">
        <v>219</v>
      </c>
      <c r="E668" s="50" t="s">
        <v>1047</v>
      </c>
      <c r="F668" s="31" t="s">
        <v>309</v>
      </c>
      <c r="G668" s="31"/>
      <c r="H668" s="35" t="s">
        <v>255</v>
      </c>
      <c r="I668" s="36">
        <v>41729</v>
      </c>
      <c r="J668" s="82">
        <v>33958</v>
      </c>
      <c r="K668" s="37">
        <v>3396</v>
      </c>
      <c r="L668" s="38">
        <f t="shared" si="95"/>
        <v>3396</v>
      </c>
      <c r="M668" s="36">
        <f t="shared" si="104"/>
        <v>41729</v>
      </c>
      <c r="N668" s="39">
        <f t="shared" si="100"/>
        <v>10</v>
      </c>
      <c r="O668" s="5"/>
      <c r="P668" s="5"/>
      <c r="Q668" s="42" t="s">
        <v>2344</v>
      </c>
      <c r="R668" s="43" t="str">
        <f t="shared" si="97"/>
        <v>AAJC</v>
      </c>
      <c r="S668" s="43" t="str">
        <f t="shared" si="101"/>
        <v>C</v>
      </c>
      <c r="T668" s="43" t="str">
        <f t="shared" si="102"/>
        <v>01</v>
      </c>
      <c r="U668" s="43" t="b">
        <f t="shared" si="98"/>
        <v>1</v>
      </c>
      <c r="V668" s="43">
        <f t="shared" si="99"/>
        <v>10</v>
      </c>
      <c r="W668" s="35" t="s">
        <v>2347</v>
      </c>
      <c r="X668" s="196" t="s">
        <v>2377</v>
      </c>
    </row>
    <row r="669" spans="1:24" x14ac:dyDescent="0.25">
      <c r="A669" s="30">
        <f t="shared" si="103"/>
        <v>667</v>
      </c>
      <c r="B669" s="30">
        <v>19</v>
      </c>
      <c r="C669" s="32">
        <f t="shared" si="96"/>
        <v>93</v>
      </c>
      <c r="D669" s="45" t="s">
        <v>219</v>
      </c>
      <c r="E669" s="50" t="s">
        <v>935</v>
      </c>
      <c r="F669" s="31" t="s">
        <v>289</v>
      </c>
      <c r="G669" s="31"/>
      <c r="H669" s="35" t="s">
        <v>255</v>
      </c>
      <c r="I669" s="36">
        <v>41729</v>
      </c>
      <c r="J669" s="82">
        <v>27572</v>
      </c>
      <c r="K669" s="37">
        <v>2757</v>
      </c>
      <c r="L669" s="38">
        <f t="shared" si="95"/>
        <v>2757</v>
      </c>
      <c r="M669" s="36">
        <f t="shared" si="104"/>
        <v>41729</v>
      </c>
      <c r="N669" s="39">
        <f t="shared" si="100"/>
        <v>10</v>
      </c>
      <c r="O669" s="5"/>
      <c r="P669" s="5"/>
      <c r="Q669" s="42" t="s">
        <v>2344</v>
      </c>
      <c r="R669" s="43" t="str">
        <f t="shared" si="97"/>
        <v>AACC</v>
      </c>
      <c r="S669" s="43" t="str">
        <f t="shared" si="101"/>
        <v>C</v>
      </c>
      <c r="T669" s="43" t="str">
        <f t="shared" si="102"/>
        <v>01</v>
      </c>
      <c r="U669" s="43" t="b">
        <f t="shared" si="98"/>
        <v>1</v>
      </c>
      <c r="V669" s="43">
        <f t="shared" si="99"/>
        <v>10</v>
      </c>
      <c r="W669" s="35" t="s">
        <v>2347</v>
      </c>
      <c r="X669" s="196" t="s">
        <v>2377</v>
      </c>
    </row>
    <row r="670" spans="1:24" x14ac:dyDescent="0.25">
      <c r="A670" s="30">
        <f t="shared" si="103"/>
        <v>668</v>
      </c>
      <c r="B670" s="30">
        <v>19</v>
      </c>
      <c r="C670" s="32">
        <f t="shared" si="96"/>
        <v>94</v>
      </c>
      <c r="D670" s="45" t="s">
        <v>219</v>
      </c>
      <c r="E670" s="50" t="s">
        <v>806</v>
      </c>
      <c r="F670" s="31" t="s">
        <v>268</v>
      </c>
      <c r="G670" s="31"/>
      <c r="H670" s="35" t="s">
        <v>255</v>
      </c>
      <c r="I670" s="36">
        <v>41729</v>
      </c>
      <c r="J670" s="82">
        <v>8684</v>
      </c>
      <c r="K670" s="37">
        <v>868</v>
      </c>
      <c r="L670" s="38">
        <f t="shared" si="95"/>
        <v>868</v>
      </c>
      <c r="M670" s="36">
        <f t="shared" si="104"/>
        <v>41729</v>
      </c>
      <c r="N670" s="39">
        <f t="shared" si="100"/>
        <v>10</v>
      </c>
      <c r="O670" s="5"/>
      <c r="P670" s="5"/>
      <c r="Q670" s="42" t="s">
        <v>2344</v>
      </c>
      <c r="R670" s="43" t="str">
        <f t="shared" si="97"/>
        <v>AAFC</v>
      </c>
      <c r="S670" s="43" t="str">
        <f t="shared" si="101"/>
        <v>C</v>
      </c>
      <c r="T670" s="43" t="str">
        <f t="shared" si="102"/>
        <v>01</v>
      </c>
      <c r="U670" s="43" t="b">
        <f t="shared" si="98"/>
        <v>1</v>
      </c>
      <c r="V670" s="43">
        <f t="shared" si="99"/>
        <v>10</v>
      </c>
      <c r="W670" s="35" t="s">
        <v>2347</v>
      </c>
      <c r="X670" s="196" t="s">
        <v>2377</v>
      </c>
    </row>
    <row r="671" spans="1:24" x14ac:dyDescent="0.25">
      <c r="A671" s="30">
        <f t="shared" si="103"/>
        <v>669</v>
      </c>
      <c r="B671" s="30">
        <v>19</v>
      </c>
      <c r="C671" s="32">
        <f t="shared" si="96"/>
        <v>95</v>
      </c>
      <c r="D671" s="45" t="s">
        <v>219</v>
      </c>
      <c r="E671" s="50" t="s">
        <v>710</v>
      </c>
      <c r="F671" s="31" t="s">
        <v>711</v>
      </c>
      <c r="G671" s="31"/>
      <c r="H671" s="35" t="s">
        <v>255</v>
      </c>
      <c r="I671" s="36">
        <v>41729</v>
      </c>
      <c r="J671" s="82">
        <v>6733</v>
      </c>
      <c r="K671" s="37">
        <v>673</v>
      </c>
      <c r="L671" s="38">
        <f t="shared" si="95"/>
        <v>673</v>
      </c>
      <c r="M671" s="36">
        <f t="shared" si="104"/>
        <v>41729</v>
      </c>
      <c r="N671" s="39">
        <f t="shared" si="100"/>
        <v>10</v>
      </c>
      <c r="O671" s="5"/>
      <c r="P671" s="5"/>
      <c r="Q671" s="42" t="s">
        <v>2344</v>
      </c>
      <c r="R671" s="43" t="str">
        <f t="shared" si="97"/>
        <v>AABC</v>
      </c>
      <c r="S671" s="43" t="str">
        <f t="shared" si="101"/>
        <v>C</v>
      </c>
      <c r="T671" s="43" t="str">
        <f t="shared" si="102"/>
        <v>01</v>
      </c>
      <c r="U671" s="43" t="b">
        <f t="shared" si="98"/>
        <v>1</v>
      </c>
      <c r="V671" s="43">
        <f t="shared" si="99"/>
        <v>10</v>
      </c>
      <c r="W671" s="35" t="s">
        <v>2347</v>
      </c>
      <c r="X671" s="196" t="s">
        <v>2377</v>
      </c>
    </row>
    <row r="672" spans="1:24" x14ac:dyDescent="0.25">
      <c r="A672" s="30">
        <f t="shared" si="103"/>
        <v>670</v>
      </c>
      <c r="B672" s="30">
        <v>19</v>
      </c>
      <c r="C672" s="32">
        <f t="shared" si="96"/>
        <v>96</v>
      </c>
      <c r="D672" s="45" t="s">
        <v>219</v>
      </c>
      <c r="E672" s="50" t="s">
        <v>1035</v>
      </c>
      <c r="F672" s="31" t="s">
        <v>266</v>
      </c>
      <c r="G672" s="31"/>
      <c r="H672" s="35" t="s">
        <v>255</v>
      </c>
      <c r="I672" s="36">
        <v>41729</v>
      </c>
      <c r="J672" s="82">
        <v>13852</v>
      </c>
      <c r="K672" s="37">
        <v>1385</v>
      </c>
      <c r="L672" s="38">
        <f t="shared" si="95"/>
        <v>1385</v>
      </c>
      <c r="M672" s="36">
        <f t="shared" si="104"/>
        <v>41729</v>
      </c>
      <c r="N672" s="39">
        <f t="shared" si="100"/>
        <v>10</v>
      </c>
      <c r="O672" s="5"/>
      <c r="P672" s="5"/>
      <c r="Q672" s="42" t="s">
        <v>2344</v>
      </c>
      <c r="R672" s="43" t="str">
        <f t="shared" si="97"/>
        <v>AAAC</v>
      </c>
      <c r="S672" s="43" t="str">
        <f t="shared" si="101"/>
        <v>C</v>
      </c>
      <c r="T672" s="43" t="str">
        <f t="shared" si="102"/>
        <v>01</v>
      </c>
      <c r="U672" s="43" t="b">
        <f t="shared" si="98"/>
        <v>1</v>
      </c>
      <c r="V672" s="43">
        <f t="shared" si="99"/>
        <v>10</v>
      </c>
      <c r="W672" s="35" t="s">
        <v>2347</v>
      </c>
      <c r="X672" s="196" t="s">
        <v>2377</v>
      </c>
    </row>
    <row r="673" spans="1:24" x14ac:dyDescent="0.25">
      <c r="A673" s="30">
        <f t="shared" si="103"/>
        <v>671</v>
      </c>
      <c r="B673" s="30">
        <v>19</v>
      </c>
      <c r="C673" s="32">
        <f t="shared" si="96"/>
        <v>97</v>
      </c>
      <c r="D673" s="45" t="s">
        <v>219</v>
      </c>
      <c r="E673" s="50" t="s">
        <v>812</v>
      </c>
      <c r="F673" s="31" t="s">
        <v>286</v>
      </c>
      <c r="G673" s="31"/>
      <c r="H673" s="35" t="s">
        <v>255</v>
      </c>
      <c r="I673" s="36">
        <v>41729</v>
      </c>
      <c r="J673" s="82">
        <v>12663</v>
      </c>
      <c r="K673" s="37">
        <v>1266</v>
      </c>
      <c r="L673" s="38">
        <f t="shared" si="95"/>
        <v>1266</v>
      </c>
      <c r="M673" s="36">
        <f t="shared" si="104"/>
        <v>41729</v>
      </c>
      <c r="N673" s="39">
        <f t="shared" si="100"/>
        <v>10</v>
      </c>
      <c r="O673" s="5"/>
      <c r="P673" s="5"/>
      <c r="Q673" s="42" t="s">
        <v>2344</v>
      </c>
      <c r="R673" s="43" t="str">
        <f t="shared" si="97"/>
        <v>AABC</v>
      </c>
      <c r="S673" s="43" t="str">
        <f t="shared" si="101"/>
        <v>C</v>
      </c>
      <c r="T673" s="43" t="str">
        <f t="shared" si="102"/>
        <v>01</v>
      </c>
      <c r="U673" s="43" t="b">
        <f t="shared" si="98"/>
        <v>1</v>
      </c>
      <c r="V673" s="43">
        <f t="shared" si="99"/>
        <v>10</v>
      </c>
      <c r="W673" s="35" t="s">
        <v>2347</v>
      </c>
      <c r="X673" s="196" t="s">
        <v>2377</v>
      </c>
    </row>
    <row r="674" spans="1:24" x14ac:dyDescent="0.25">
      <c r="A674" s="30">
        <f t="shared" si="103"/>
        <v>672</v>
      </c>
      <c r="B674" s="30">
        <v>19</v>
      </c>
      <c r="C674" s="32">
        <f t="shared" si="96"/>
        <v>98</v>
      </c>
      <c r="D674" s="45" t="s">
        <v>219</v>
      </c>
      <c r="E674" s="50" t="s">
        <v>1045</v>
      </c>
      <c r="F674" s="31" t="s">
        <v>300</v>
      </c>
      <c r="G674" s="31"/>
      <c r="H674" s="35" t="s">
        <v>255</v>
      </c>
      <c r="I674" s="36">
        <v>41729</v>
      </c>
      <c r="J674" s="82">
        <v>8270</v>
      </c>
      <c r="K674" s="37">
        <v>827</v>
      </c>
      <c r="L674" s="38">
        <f t="shared" si="95"/>
        <v>827</v>
      </c>
      <c r="M674" s="36">
        <f t="shared" si="104"/>
        <v>41729</v>
      </c>
      <c r="N674" s="39">
        <f t="shared" si="100"/>
        <v>10</v>
      </c>
      <c r="O674" s="5"/>
      <c r="P674" s="5"/>
      <c r="Q674" s="42" t="s">
        <v>2344</v>
      </c>
      <c r="R674" s="43" t="str">
        <f t="shared" si="97"/>
        <v>AADC</v>
      </c>
      <c r="S674" s="43" t="str">
        <f t="shared" si="101"/>
        <v>C</v>
      </c>
      <c r="T674" s="43" t="str">
        <f t="shared" si="102"/>
        <v>01</v>
      </c>
      <c r="U674" s="43" t="b">
        <f t="shared" si="98"/>
        <v>1</v>
      </c>
      <c r="V674" s="43">
        <f t="shared" si="99"/>
        <v>10</v>
      </c>
      <c r="W674" s="35" t="s">
        <v>2347</v>
      </c>
      <c r="X674" s="196" t="s">
        <v>2377</v>
      </c>
    </row>
    <row r="675" spans="1:24" x14ac:dyDescent="0.25">
      <c r="A675" s="30">
        <f t="shared" si="103"/>
        <v>673</v>
      </c>
      <c r="B675" s="30">
        <v>19</v>
      </c>
      <c r="C675" s="32">
        <f t="shared" si="96"/>
        <v>99</v>
      </c>
      <c r="D675" s="45" t="s">
        <v>219</v>
      </c>
      <c r="E675" s="50" t="s">
        <v>1033</v>
      </c>
      <c r="F675" s="31" t="s">
        <v>261</v>
      </c>
      <c r="G675" s="31"/>
      <c r="H675" s="35" t="s">
        <v>255</v>
      </c>
      <c r="I675" s="36">
        <v>41729</v>
      </c>
      <c r="J675" s="82">
        <v>11951</v>
      </c>
      <c r="K675" s="37">
        <v>1195</v>
      </c>
      <c r="L675" s="38">
        <f t="shared" si="95"/>
        <v>1195</v>
      </c>
      <c r="M675" s="36">
        <f t="shared" si="104"/>
        <v>41729</v>
      </c>
      <c r="N675" s="39">
        <f t="shared" si="100"/>
        <v>10</v>
      </c>
      <c r="O675" s="5"/>
      <c r="P675" s="5"/>
      <c r="Q675" s="42" t="s">
        <v>2344</v>
      </c>
      <c r="R675" s="43" t="str">
        <f t="shared" si="97"/>
        <v>AAAC</v>
      </c>
      <c r="S675" s="43" t="str">
        <f t="shared" si="101"/>
        <v>C</v>
      </c>
      <c r="T675" s="43" t="str">
        <f t="shared" si="102"/>
        <v>01</v>
      </c>
      <c r="U675" s="43" t="b">
        <f t="shared" si="98"/>
        <v>1</v>
      </c>
      <c r="V675" s="43">
        <f t="shared" si="99"/>
        <v>10</v>
      </c>
      <c r="W675" s="35" t="s">
        <v>2347</v>
      </c>
      <c r="X675" s="196" t="s">
        <v>2377</v>
      </c>
    </row>
    <row r="676" spans="1:24" x14ac:dyDescent="0.25">
      <c r="A676" s="30">
        <f t="shared" si="103"/>
        <v>674</v>
      </c>
      <c r="B676" s="30">
        <v>19</v>
      </c>
      <c r="C676" s="32">
        <f t="shared" si="96"/>
        <v>100</v>
      </c>
      <c r="D676" s="45" t="s">
        <v>219</v>
      </c>
      <c r="E676" s="45" t="s">
        <v>1034</v>
      </c>
      <c r="F676" s="31" t="s">
        <v>262</v>
      </c>
      <c r="G676" s="31"/>
      <c r="H676" s="35" t="s">
        <v>255</v>
      </c>
      <c r="I676" s="36">
        <v>41729</v>
      </c>
      <c r="J676" s="82">
        <v>11861</v>
      </c>
      <c r="K676" s="37">
        <v>1186</v>
      </c>
      <c r="L676" s="38">
        <f t="shared" si="95"/>
        <v>1186</v>
      </c>
      <c r="M676" s="36">
        <f t="shared" si="104"/>
        <v>41729</v>
      </c>
      <c r="N676" s="39">
        <f t="shared" si="100"/>
        <v>10</v>
      </c>
      <c r="O676" s="5"/>
      <c r="P676" s="5"/>
      <c r="Q676" s="42" t="s">
        <v>2344</v>
      </c>
      <c r="R676" s="43" t="str">
        <f t="shared" si="97"/>
        <v>AABC</v>
      </c>
      <c r="S676" s="43" t="str">
        <f t="shared" si="101"/>
        <v>C</v>
      </c>
      <c r="T676" s="43" t="str">
        <f t="shared" si="102"/>
        <v>01</v>
      </c>
      <c r="U676" s="43" t="b">
        <f t="shared" si="98"/>
        <v>1</v>
      </c>
      <c r="V676" s="43">
        <f t="shared" si="99"/>
        <v>10</v>
      </c>
      <c r="W676" s="35" t="s">
        <v>2347</v>
      </c>
      <c r="X676" s="196" t="s">
        <v>2377</v>
      </c>
    </row>
    <row r="677" spans="1:24" x14ac:dyDescent="0.25">
      <c r="A677" s="30">
        <f t="shared" si="103"/>
        <v>675</v>
      </c>
      <c r="B677" s="30">
        <v>19</v>
      </c>
      <c r="C677" s="32">
        <f t="shared" si="96"/>
        <v>101</v>
      </c>
      <c r="D677" s="45" t="s">
        <v>219</v>
      </c>
      <c r="E677" s="50" t="s">
        <v>943</v>
      </c>
      <c r="F677" s="31" t="s">
        <v>318</v>
      </c>
      <c r="G677" s="31"/>
      <c r="H677" s="35" t="s">
        <v>255</v>
      </c>
      <c r="I677" s="36">
        <v>41729</v>
      </c>
      <c r="J677" s="82">
        <v>13358</v>
      </c>
      <c r="K677" s="37">
        <v>1336</v>
      </c>
      <c r="L677" s="38">
        <f t="shared" ref="L677:L740" si="105">+K677</f>
        <v>1336</v>
      </c>
      <c r="M677" s="36">
        <f t="shared" si="104"/>
        <v>41729</v>
      </c>
      <c r="N677" s="39">
        <f t="shared" si="100"/>
        <v>10</v>
      </c>
      <c r="O677" s="5"/>
      <c r="P677" s="5"/>
      <c r="Q677" s="42" t="s">
        <v>2344</v>
      </c>
      <c r="R677" s="43" t="str">
        <f t="shared" si="97"/>
        <v>AAEC</v>
      </c>
      <c r="S677" s="43" t="str">
        <f t="shared" si="101"/>
        <v>C</v>
      </c>
      <c r="T677" s="43" t="str">
        <f t="shared" si="102"/>
        <v>01</v>
      </c>
      <c r="U677" s="43" t="b">
        <f t="shared" si="98"/>
        <v>1</v>
      </c>
      <c r="V677" s="43">
        <f t="shared" si="99"/>
        <v>10</v>
      </c>
      <c r="W677" s="35" t="s">
        <v>2347</v>
      </c>
      <c r="X677" s="196" t="s">
        <v>2377</v>
      </c>
    </row>
    <row r="678" spans="1:24" x14ac:dyDescent="0.25">
      <c r="A678" s="30">
        <f t="shared" si="103"/>
        <v>676</v>
      </c>
      <c r="B678" s="30">
        <v>19</v>
      </c>
      <c r="C678" s="32">
        <f t="shared" si="96"/>
        <v>102</v>
      </c>
      <c r="D678" s="45" t="s">
        <v>219</v>
      </c>
      <c r="E678" s="50" t="s">
        <v>943</v>
      </c>
      <c r="F678" s="31" t="s">
        <v>318</v>
      </c>
      <c r="G678" s="31"/>
      <c r="H678" s="35" t="s">
        <v>255</v>
      </c>
      <c r="I678" s="36">
        <v>41729</v>
      </c>
      <c r="J678" s="82">
        <v>14045</v>
      </c>
      <c r="K678" s="37">
        <v>1405</v>
      </c>
      <c r="L678" s="38">
        <f t="shared" si="105"/>
        <v>1405</v>
      </c>
      <c r="M678" s="36">
        <f t="shared" si="104"/>
        <v>41729</v>
      </c>
      <c r="N678" s="39">
        <f t="shared" si="100"/>
        <v>10</v>
      </c>
      <c r="O678" s="5"/>
      <c r="P678" s="5"/>
      <c r="Q678" s="42" t="s">
        <v>2344</v>
      </c>
      <c r="R678" s="43" t="str">
        <f t="shared" si="97"/>
        <v>AAEC</v>
      </c>
      <c r="S678" s="43" t="str">
        <f t="shared" si="101"/>
        <v>C</v>
      </c>
      <c r="T678" s="43" t="str">
        <f t="shared" si="102"/>
        <v>01</v>
      </c>
      <c r="U678" s="43" t="b">
        <f t="shared" si="98"/>
        <v>1</v>
      </c>
      <c r="V678" s="43">
        <f t="shared" si="99"/>
        <v>10</v>
      </c>
      <c r="W678" s="35" t="s">
        <v>2347</v>
      </c>
      <c r="X678" s="196" t="s">
        <v>2377</v>
      </c>
    </row>
    <row r="679" spans="1:24" x14ac:dyDescent="0.25">
      <c r="A679" s="30">
        <f t="shared" si="103"/>
        <v>677</v>
      </c>
      <c r="B679" s="30">
        <v>19</v>
      </c>
      <c r="C679" s="32">
        <f t="shared" si="96"/>
        <v>103</v>
      </c>
      <c r="D679" s="45" t="s">
        <v>219</v>
      </c>
      <c r="E679" s="50" t="s">
        <v>1050</v>
      </c>
      <c r="F679" s="31" t="s">
        <v>314</v>
      </c>
      <c r="G679" s="31"/>
      <c r="H679" s="35" t="s">
        <v>255</v>
      </c>
      <c r="I679" s="36">
        <v>41729</v>
      </c>
      <c r="J679" s="82">
        <v>452</v>
      </c>
      <c r="K679" s="37">
        <v>45</v>
      </c>
      <c r="L679" s="38">
        <f t="shared" si="105"/>
        <v>45</v>
      </c>
      <c r="M679" s="36">
        <f t="shared" si="104"/>
        <v>41729</v>
      </c>
      <c r="N679" s="39">
        <f t="shared" si="100"/>
        <v>9.9600000000000009</v>
      </c>
      <c r="O679" s="5"/>
      <c r="P679" s="5"/>
      <c r="Q679" s="42" t="s">
        <v>2344</v>
      </c>
      <c r="R679" s="43" t="str">
        <f t="shared" si="97"/>
        <v>AAHC</v>
      </c>
      <c r="S679" s="43" t="str">
        <f t="shared" si="101"/>
        <v>C</v>
      </c>
      <c r="T679" s="43" t="str">
        <f t="shared" si="102"/>
        <v>01</v>
      </c>
      <c r="U679" s="43" t="b">
        <f t="shared" si="98"/>
        <v>1</v>
      </c>
      <c r="V679" s="43">
        <f t="shared" si="99"/>
        <v>10</v>
      </c>
      <c r="W679" s="35" t="s">
        <v>2347</v>
      </c>
      <c r="X679" s="196" t="s">
        <v>2377</v>
      </c>
    </row>
    <row r="680" spans="1:24" x14ac:dyDescent="0.25">
      <c r="A680" s="30">
        <f t="shared" si="103"/>
        <v>678</v>
      </c>
      <c r="B680" s="30">
        <v>19</v>
      </c>
      <c r="C680" s="32">
        <f t="shared" si="96"/>
        <v>104</v>
      </c>
      <c r="D680" s="45" t="s">
        <v>219</v>
      </c>
      <c r="E680" s="50" t="s">
        <v>1051</v>
      </c>
      <c r="F680" s="31" t="s">
        <v>321</v>
      </c>
      <c r="G680" s="31"/>
      <c r="H680" s="35" t="s">
        <v>255</v>
      </c>
      <c r="I680" s="36">
        <v>41729</v>
      </c>
      <c r="J680" s="82">
        <v>1328</v>
      </c>
      <c r="K680" s="37">
        <v>133</v>
      </c>
      <c r="L680" s="38">
        <f t="shared" si="105"/>
        <v>133</v>
      </c>
      <c r="M680" s="36">
        <f t="shared" si="104"/>
        <v>41729</v>
      </c>
      <c r="N680" s="39">
        <f t="shared" si="100"/>
        <v>10.02</v>
      </c>
      <c r="O680" s="5"/>
      <c r="P680" s="5"/>
      <c r="Q680" s="42" t="s">
        <v>2344</v>
      </c>
      <c r="R680" s="43" t="str">
        <f t="shared" si="97"/>
        <v>AACC</v>
      </c>
      <c r="S680" s="43" t="str">
        <f t="shared" si="101"/>
        <v>C</v>
      </c>
      <c r="T680" s="43" t="str">
        <f t="shared" si="102"/>
        <v>01</v>
      </c>
      <c r="U680" s="43" t="b">
        <f t="shared" si="98"/>
        <v>1</v>
      </c>
      <c r="V680" s="43">
        <f t="shared" si="99"/>
        <v>10</v>
      </c>
      <c r="W680" s="35" t="s">
        <v>2347</v>
      </c>
      <c r="X680" s="196" t="s">
        <v>2377</v>
      </c>
    </row>
    <row r="681" spans="1:24" x14ac:dyDescent="0.25">
      <c r="A681" s="30">
        <f t="shared" si="103"/>
        <v>679</v>
      </c>
      <c r="B681" s="30">
        <v>19</v>
      </c>
      <c r="C681" s="32">
        <f t="shared" si="96"/>
        <v>105</v>
      </c>
      <c r="D681" s="45" t="s">
        <v>219</v>
      </c>
      <c r="E681" s="50" t="s">
        <v>934</v>
      </c>
      <c r="F681" s="31" t="s">
        <v>285</v>
      </c>
      <c r="G681" s="31"/>
      <c r="H681" s="35" t="s">
        <v>255</v>
      </c>
      <c r="I681" s="36">
        <v>41729</v>
      </c>
      <c r="J681" s="82">
        <v>1702</v>
      </c>
      <c r="K681" s="37">
        <v>170</v>
      </c>
      <c r="L681" s="38">
        <f t="shared" si="105"/>
        <v>170</v>
      </c>
      <c r="M681" s="36">
        <f t="shared" si="104"/>
        <v>41729</v>
      </c>
      <c r="N681" s="39">
        <f t="shared" si="100"/>
        <v>9.99</v>
      </c>
      <c r="O681" s="5"/>
      <c r="P681" s="5"/>
      <c r="Q681" s="42" t="s">
        <v>2344</v>
      </c>
      <c r="R681" s="43" t="str">
        <f t="shared" si="97"/>
        <v>AABC</v>
      </c>
      <c r="S681" s="43" t="str">
        <f t="shared" si="101"/>
        <v>C</v>
      </c>
      <c r="T681" s="43" t="str">
        <f t="shared" si="102"/>
        <v>01</v>
      </c>
      <c r="U681" s="43" t="b">
        <f t="shared" si="98"/>
        <v>1</v>
      </c>
      <c r="V681" s="43">
        <f t="shared" si="99"/>
        <v>10</v>
      </c>
      <c r="W681" s="35" t="s">
        <v>2347</v>
      </c>
      <c r="X681" s="196" t="s">
        <v>2377</v>
      </c>
    </row>
    <row r="682" spans="1:24" x14ac:dyDescent="0.25">
      <c r="A682" s="30">
        <f t="shared" si="103"/>
        <v>680</v>
      </c>
      <c r="B682" s="30">
        <v>19</v>
      </c>
      <c r="C682" s="32">
        <f t="shared" si="96"/>
        <v>106</v>
      </c>
      <c r="D682" s="45" t="s">
        <v>219</v>
      </c>
      <c r="E682" s="50" t="s">
        <v>938</v>
      </c>
      <c r="F682" s="31" t="s">
        <v>299</v>
      </c>
      <c r="G682" s="31"/>
      <c r="H682" s="35" t="s">
        <v>255</v>
      </c>
      <c r="I682" s="36">
        <v>41729</v>
      </c>
      <c r="J682" s="82">
        <v>7330</v>
      </c>
      <c r="K682" s="37">
        <v>733</v>
      </c>
      <c r="L682" s="38">
        <f t="shared" si="105"/>
        <v>733</v>
      </c>
      <c r="M682" s="36">
        <f t="shared" si="104"/>
        <v>41729</v>
      </c>
      <c r="N682" s="39">
        <f t="shared" si="100"/>
        <v>10</v>
      </c>
      <c r="O682" s="5"/>
      <c r="P682" s="5"/>
      <c r="Q682" s="42" t="s">
        <v>2344</v>
      </c>
      <c r="R682" s="43" t="str">
        <f t="shared" si="97"/>
        <v>AAHC</v>
      </c>
      <c r="S682" s="43" t="str">
        <f t="shared" si="101"/>
        <v>C</v>
      </c>
      <c r="T682" s="43" t="str">
        <f t="shared" si="102"/>
        <v>01</v>
      </c>
      <c r="U682" s="43" t="b">
        <f t="shared" si="98"/>
        <v>1</v>
      </c>
      <c r="V682" s="43">
        <f t="shared" si="99"/>
        <v>10</v>
      </c>
      <c r="W682" s="35" t="s">
        <v>2347</v>
      </c>
      <c r="X682" s="196" t="s">
        <v>2377</v>
      </c>
    </row>
    <row r="683" spans="1:24" x14ac:dyDescent="0.25">
      <c r="A683" s="30">
        <f t="shared" si="103"/>
        <v>681</v>
      </c>
      <c r="B683" s="30">
        <v>19</v>
      </c>
      <c r="C683" s="32">
        <f t="shared" si="96"/>
        <v>107</v>
      </c>
      <c r="D683" s="45" t="s">
        <v>219</v>
      </c>
      <c r="E683" s="50" t="s">
        <v>1141</v>
      </c>
      <c r="F683" s="31" t="s">
        <v>714</v>
      </c>
      <c r="G683" s="31"/>
      <c r="H683" s="35" t="s">
        <v>255</v>
      </c>
      <c r="I683" s="36">
        <v>41729</v>
      </c>
      <c r="J683" s="82">
        <v>2612</v>
      </c>
      <c r="K683" s="37">
        <v>261</v>
      </c>
      <c r="L683" s="38">
        <f t="shared" si="105"/>
        <v>261</v>
      </c>
      <c r="M683" s="36">
        <f t="shared" si="104"/>
        <v>41729</v>
      </c>
      <c r="N683" s="39">
        <f t="shared" si="100"/>
        <v>9.99</v>
      </c>
      <c r="O683" s="5"/>
      <c r="P683" s="5"/>
      <c r="Q683" s="42" t="s">
        <v>2344</v>
      </c>
      <c r="R683" s="43" t="str">
        <f t="shared" si="97"/>
        <v>AABC</v>
      </c>
      <c r="S683" s="43" t="str">
        <f t="shared" si="101"/>
        <v>C</v>
      </c>
      <c r="T683" s="43" t="str">
        <f t="shared" si="102"/>
        <v>01</v>
      </c>
      <c r="U683" s="43" t="b">
        <f t="shared" si="98"/>
        <v>1</v>
      </c>
      <c r="V683" s="43">
        <f t="shared" si="99"/>
        <v>10</v>
      </c>
      <c r="W683" s="35" t="s">
        <v>2347</v>
      </c>
      <c r="X683" s="196" t="s">
        <v>2377</v>
      </c>
    </row>
    <row r="684" spans="1:24" x14ac:dyDescent="0.25">
      <c r="A684" s="30">
        <f t="shared" si="103"/>
        <v>682</v>
      </c>
      <c r="B684" s="30">
        <v>19</v>
      </c>
      <c r="C684" s="32">
        <f t="shared" si="96"/>
        <v>108</v>
      </c>
      <c r="D684" s="45" t="s">
        <v>219</v>
      </c>
      <c r="E684" s="50" t="s">
        <v>815</v>
      </c>
      <c r="F684" s="31" t="s">
        <v>297</v>
      </c>
      <c r="G684" s="31"/>
      <c r="H684" s="35" t="s">
        <v>255</v>
      </c>
      <c r="I684" s="36">
        <v>41729</v>
      </c>
      <c r="J684" s="82">
        <v>22174</v>
      </c>
      <c r="K684" s="37">
        <v>2217</v>
      </c>
      <c r="L684" s="38">
        <f t="shared" si="105"/>
        <v>2217</v>
      </c>
      <c r="M684" s="36">
        <f t="shared" si="104"/>
        <v>41729</v>
      </c>
      <c r="N684" s="39">
        <f t="shared" si="100"/>
        <v>10</v>
      </c>
      <c r="O684" s="5"/>
      <c r="P684" s="5"/>
      <c r="Q684" s="42" t="s">
        <v>2344</v>
      </c>
      <c r="R684" s="43" t="str">
        <f t="shared" si="97"/>
        <v>AACC</v>
      </c>
      <c r="S684" s="43" t="str">
        <f t="shared" si="101"/>
        <v>C</v>
      </c>
      <c r="T684" s="43" t="str">
        <f t="shared" si="102"/>
        <v>01</v>
      </c>
      <c r="U684" s="43" t="b">
        <f t="shared" si="98"/>
        <v>1</v>
      </c>
      <c r="V684" s="43">
        <f t="shared" si="99"/>
        <v>10</v>
      </c>
      <c r="W684" s="35" t="s">
        <v>2347</v>
      </c>
      <c r="X684" s="196" t="s">
        <v>2377</v>
      </c>
    </row>
    <row r="685" spans="1:24" x14ac:dyDescent="0.25">
      <c r="A685" s="30">
        <f t="shared" si="103"/>
        <v>683</v>
      </c>
      <c r="B685" s="30">
        <v>19</v>
      </c>
      <c r="C685" s="32">
        <f t="shared" si="96"/>
        <v>109</v>
      </c>
      <c r="D685" s="45" t="s">
        <v>219</v>
      </c>
      <c r="E685" s="50" t="s">
        <v>932</v>
      </c>
      <c r="F685" s="31" t="s">
        <v>283</v>
      </c>
      <c r="G685" s="31"/>
      <c r="H685" s="35" t="s">
        <v>255</v>
      </c>
      <c r="I685" s="36">
        <v>41729</v>
      </c>
      <c r="J685" s="82">
        <v>11072</v>
      </c>
      <c r="K685" s="37">
        <v>1107</v>
      </c>
      <c r="L685" s="38">
        <f t="shared" si="105"/>
        <v>1107</v>
      </c>
      <c r="M685" s="36">
        <f t="shared" si="104"/>
        <v>41729</v>
      </c>
      <c r="N685" s="39">
        <f t="shared" si="100"/>
        <v>10</v>
      </c>
      <c r="O685" s="5"/>
      <c r="P685" s="5"/>
      <c r="Q685" s="42" t="s">
        <v>2344</v>
      </c>
      <c r="R685" s="43" t="str">
        <f t="shared" si="97"/>
        <v>AADC</v>
      </c>
      <c r="S685" s="43" t="str">
        <f t="shared" si="101"/>
        <v>C</v>
      </c>
      <c r="T685" s="43" t="str">
        <f t="shared" si="102"/>
        <v>01</v>
      </c>
      <c r="U685" s="43" t="b">
        <f t="shared" si="98"/>
        <v>1</v>
      </c>
      <c r="V685" s="43">
        <f t="shared" si="99"/>
        <v>10</v>
      </c>
      <c r="W685" s="35" t="s">
        <v>2347</v>
      </c>
      <c r="X685" s="196" t="s">
        <v>2377</v>
      </c>
    </row>
    <row r="686" spans="1:24" x14ac:dyDescent="0.25">
      <c r="A686" s="30">
        <f t="shared" si="103"/>
        <v>684</v>
      </c>
      <c r="B686" s="30">
        <v>19</v>
      </c>
      <c r="C686" s="32">
        <f t="shared" si="96"/>
        <v>110</v>
      </c>
      <c r="D686" s="45" t="s">
        <v>219</v>
      </c>
      <c r="E686" s="50" t="s">
        <v>809</v>
      </c>
      <c r="F686" s="31" t="s">
        <v>276</v>
      </c>
      <c r="G686" s="31"/>
      <c r="H686" s="35" t="s">
        <v>255</v>
      </c>
      <c r="I686" s="36">
        <v>41729</v>
      </c>
      <c r="J686" s="82">
        <v>19656</v>
      </c>
      <c r="K686" s="37">
        <v>1966</v>
      </c>
      <c r="L686" s="38">
        <f t="shared" si="105"/>
        <v>1966</v>
      </c>
      <c r="M686" s="36">
        <f t="shared" si="104"/>
        <v>41729</v>
      </c>
      <c r="N686" s="39">
        <f t="shared" si="100"/>
        <v>10</v>
      </c>
      <c r="O686" s="5"/>
      <c r="P686" s="5"/>
      <c r="Q686" s="42" t="s">
        <v>2344</v>
      </c>
      <c r="R686" s="43" t="str">
        <f t="shared" si="97"/>
        <v>AAAC</v>
      </c>
      <c r="S686" s="43" t="str">
        <f t="shared" si="101"/>
        <v>C</v>
      </c>
      <c r="T686" s="43" t="str">
        <f t="shared" si="102"/>
        <v>01</v>
      </c>
      <c r="U686" s="43" t="b">
        <f t="shared" si="98"/>
        <v>1</v>
      </c>
      <c r="V686" s="43">
        <f t="shared" si="99"/>
        <v>10</v>
      </c>
      <c r="W686" s="35" t="s">
        <v>2347</v>
      </c>
      <c r="X686" s="196" t="s">
        <v>2377</v>
      </c>
    </row>
    <row r="687" spans="1:24" x14ac:dyDescent="0.25">
      <c r="A687" s="30">
        <f t="shared" si="103"/>
        <v>685</v>
      </c>
      <c r="B687" s="30">
        <v>19</v>
      </c>
      <c r="C687" s="32">
        <f t="shared" si="96"/>
        <v>111</v>
      </c>
      <c r="D687" s="45" t="s">
        <v>219</v>
      </c>
      <c r="E687" s="50" t="s">
        <v>818</v>
      </c>
      <c r="F687" s="31" t="s">
        <v>319</v>
      </c>
      <c r="G687" s="31"/>
      <c r="H687" s="35" t="s">
        <v>255</v>
      </c>
      <c r="I687" s="36">
        <v>41729</v>
      </c>
      <c r="J687" s="82">
        <v>6548</v>
      </c>
      <c r="K687" s="37">
        <v>655</v>
      </c>
      <c r="L687" s="38">
        <f t="shared" si="105"/>
        <v>655</v>
      </c>
      <c r="M687" s="36">
        <f t="shared" si="104"/>
        <v>41729</v>
      </c>
      <c r="N687" s="39">
        <f t="shared" si="100"/>
        <v>10</v>
      </c>
      <c r="O687" s="5"/>
      <c r="P687" s="5"/>
      <c r="Q687" s="42" t="s">
        <v>2344</v>
      </c>
      <c r="R687" s="43" t="str">
        <f t="shared" si="97"/>
        <v>AABC</v>
      </c>
      <c r="S687" s="43" t="str">
        <f t="shared" si="101"/>
        <v>C</v>
      </c>
      <c r="T687" s="43" t="str">
        <f t="shared" si="102"/>
        <v>01</v>
      </c>
      <c r="U687" s="43" t="b">
        <f t="shared" si="98"/>
        <v>1</v>
      </c>
      <c r="V687" s="43">
        <f t="shared" si="99"/>
        <v>10</v>
      </c>
      <c r="W687" s="35" t="s">
        <v>2347</v>
      </c>
      <c r="X687" s="196" t="s">
        <v>2377</v>
      </c>
    </row>
    <row r="688" spans="1:24" x14ac:dyDescent="0.25">
      <c r="A688" s="30">
        <f t="shared" si="103"/>
        <v>686</v>
      </c>
      <c r="B688" s="30">
        <v>19</v>
      </c>
      <c r="C688" s="32">
        <f t="shared" si="96"/>
        <v>112</v>
      </c>
      <c r="D688" s="45" t="s">
        <v>219</v>
      </c>
      <c r="E688" s="50" t="s">
        <v>274</v>
      </c>
      <c r="F688" s="31" t="s">
        <v>275</v>
      </c>
      <c r="G688" s="31"/>
      <c r="H688" s="35" t="s">
        <v>255</v>
      </c>
      <c r="I688" s="36">
        <v>41729</v>
      </c>
      <c r="J688" s="82">
        <v>3857</v>
      </c>
      <c r="K688" s="37">
        <v>386</v>
      </c>
      <c r="L688" s="38">
        <f t="shared" si="105"/>
        <v>386</v>
      </c>
      <c r="M688" s="36">
        <f t="shared" si="104"/>
        <v>41729</v>
      </c>
      <c r="N688" s="39">
        <f t="shared" si="100"/>
        <v>10.01</v>
      </c>
      <c r="O688" s="5"/>
      <c r="P688" s="5"/>
      <c r="Q688" s="42" t="s">
        <v>2344</v>
      </c>
      <c r="R688" s="43" t="str">
        <f t="shared" si="97"/>
        <v>AAFC</v>
      </c>
      <c r="S688" s="43" t="str">
        <f t="shared" si="101"/>
        <v>C</v>
      </c>
      <c r="T688" s="43" t="str">
        <f t="shared" si="102"/>
        <v>01</v>
      </c>
      <c r="U688" s="43" t="b">
        <f t="shared" si="98"/>
        <v>1</v>
      </c>
      <c r="V688" s="43">
        <f t="shared" si="99"/>
        <v>10</v>
      </c>
      <c r="W688" s="35" t="s">
        <v>2347</v>
      </c>
      <c r="X688" s="196" t="s">
        <v>2377</v>
      </c>
    </row>
    <row r="689" spans="1:24" x14ac:dyDescent="0.25">
      <c r="A689" s="30">
        <f t="shared" si="103"/>
        <v>687</v>
      </c>
      <c r="B689" s="30">
        <v>19</v>
      </c>
      <c r="C689" s="32">
        <f t="shared" si="96"/>
        <v>113</v>
      </c>
      <c r="D689" s="45" t="s">
        <v>219</v>
      </c>
      <c r="E689" s="50" t="s">
        <v>808</v>
      </c>
      <c r="F689" s="31" t="s">
        <v>273</v>
      </c>
      <c r="G689" s="31"/>
      <c r="H689" s="35" t="s">
        <v>255</v>
      </c>
      <c r="I689" s="36">
        <v>41729</v>
      </c>
      <c r="J689" s="82">
        <v>39456</v>
      </c>
      <c r="K689" s="37">
        <v>3946</v>
      </c>
      <c r="L689" s="38">
        <f t="shared" si="105"/>
        <v>3946</v>
      </c>
      <c r="M689" s="36">
        <f t="shared" si="104"/>
        <v>41729</v>
      </c>
      <c r="N689" s="39">
        <f t="shared" si="100"/>
        <v>10</v>
      </c>
      <c r="O689" s="5"/>
      <c r="P689" s="5"/>
      <c r="Q689" s="42" t="s">
        <v>2344</v>
      </c>
      <c r="R689" s="43" t="str">
        <f t="shared" si="97"/>
        <v>AAFC</v>
      </c>
      <c r="S689" s="43" t="str">
        <f t="shared" si="101"/>
        <v>C</v>
      </c>
      <c r="T689" s="43" t="str">
        <f t="shared" si="102"/>
        <v>01</v>
      </c>
      <c r="U689" s="43" t="b">
        <f t="shared" si="98"/>
        <v>1</v>
      </c>
      <c r="V689" s="43">
        <f t="shared" si="99"/>
        <v>10</v>
      </c>
      <c r="W689" s="35" t="s">
        <v>2347</v>
      </c>
      <c r="X689" s="196" t="s">
        <v>2377</v>
      </c>
    </row>
    <row r="690" spans="1:24" x14ac:dyDescent="0.25">
      <c r="A690" s="30">
        <f t="shared" si="103"/>
        <v>688</v>
      </c>
      <c r="B690" s="30">
        <v>19</v>
      </c>
      <c r="C690" s="32">
        <f t="shared" si="96"/>
        <v>114</v>
      </c>
      <c r="D690" s="45" t="s">
        <v>219</v>
      </c>
      <c r="E690" s="50" t="s">
        <v>1040</v>
      </c>
      <c r="F690" s="31" t="s">
        <v>291</v>
      </c>
      <c r="G690" s="31"/>
      <c r="H690" s="35" t="s">
        <v>255</v>
      </c>
      <c r="I690" s="36">
        <v>41729</v>
      </c>
      <c r="J690" s="82">
        <v>19364</v>
      </c>
      <c r="K690" s="37">
        <v>1936</v>
      </c>
      <c r="L690" s="38">
        <f t="shared" si="105"/>
        <v>1936</v>
      </c>
      <c r="M690" s="36">
        <f t="shared" si="104"/>
        <v>41729</v>
      </c>
      <c r="N690" s="39">
        <f t="shared" si="100"/>
        <v>10</v>
      </c>
      <c r="O690" s="5"/>
      <c r="P690" s="5"/>
      <c r="Q690" s="42" t="s">
        <v>2344</v>
      </c>
      <c r="R690" s="43" t="str">
        <f t="shared" si="97"/>
        <v>AACC</v>
      </c>
      <c r="S690" s="43" t="str">
        <f t="shared" si="101"/>
        <v>C</v>
      </c>
      <c r="T690" s="43" t="str">
        <f t="shared" si="102"/>
        <v>01</v>
      </c>
      <c r="U690" s="43" t="b">
        <f t="shared" si="98"/>
        <v>1</v>
      </c>
      <c r="V690" s="43">
        <f t="shared" si="99"/>
        <v>10</v>
      </c>
      <c r="W690" s="35" t="s">
        <v>2347</v>
      </c>
      <c r="X690" s="196" t="s">
        <v>2377</v>
      </c>
    </row>
    <row r="691" spans="1:24" x14ac:dyDescent="0.25">
      <c r="A691" s="30">
        <f t="shared" si="103"/>
        <v>689</v>
      </c>
      <c r="B691" s="30">
        <v>19</v>
      </c>
      <c r="C691" s="32">
        <f t="shared" si="96"/>
        <v>115</v>
      </c>
      <c r="D691" s="45" t="s">
        <v>219</v>
      </c>
      <c r="E691" s="50" t="s">
        <v>819</v>
      </c>
      <c r="F691" s="31" t="s">
        <v>320</v>
      </c>
      <c r="G691" s="31"/>
      <c r="H691" s="35" t="s">
        <v>255</v>
      </c>
      <c r="I691" s="36">
        <v>41729</v>
      </c>
      <c r="J691" s="82">
        <v>17684</v>
      </c>
      <c r="K691" s="37">
        <v>1768</v>
      </c>
      <c r="L691" s="38">
        <f t="shared" si="105"/>
        <v>1768</v>
      </c>
      <c r="M691" s="36">
        <f t="shared" si="104"/>
        <v>41729</v>
      </c>
      <c r="N691" s="39">
        <f t="shared" si="100"/>
        <v>10</v>
      </c>
      <c r="O691" s="5"/>
      <c r="P691" s="5"/>
      <c r="Q691" s="42" t="s">
        <v>2344</v>
      </c>
      <c r="R691" s="43" t="str">
        <f t="shared" si="97"/>
        <v>AADC</v>
      </c>
      <c r="S691" s="43" t="str">
        <f t="shared" si="101"/>
        <v>C</v>
      </c>
      <c r="T691" s="43" t="str">
        <f t="shared" si="102"/>
        <v>01</v>
      </c>
      <c r="U691" s="43" t="b">
        <f t="shared" si="98"/>
        <v>1</v>
      </c>
      <c r="V691" s="43">
        <f t="shared" si="99"/>
        <v>10</v>
      </c>
      <c r="W691" s="35" t="s">
        <v>2347</v>
      </c>
      <c r="X691" s="196" t="s">
        <v>2377</v>
      </c>
    </row>
    <row r="692" spans="1:24" x14ac:dyDescent="0.25">
      <c r="A692" s="30">
        <f t="shared" si="103"/>
        <v>690</v>
      </c>
      <c r="B692" s="30">
        <v>19</v>
      </c>
      <c r="C692" s="32">
        <f t="shared" si="96"/>
        <v>116</v>
      </c>
      <c r="D692" s="45" t="s">
        <v>219</v>
      </c>
      <c r="E692" s="50" t="s">
        <v>810</v>
      </c>
      <c r="F692" s="31" t="s">
        <v>277</v>
      </c>
      <c r="G692" s="31"/>
      <c r="H692" s="35" t="s">
        <v>255</v>
      </c>
      <c r="I692" s="36">
        <v>41729</v>
      </c>
      <c r="J692" s="82">
        <v>11810</v>
      </c>
      <c r="K692" s="37">
        <v>1181</v>
      </c>
      <c r="L692" s="38">
        <f t="shared" si="105"/>
        <v>1181</v>
      </c>
      <c r="M692" s="36">
        <f t="shared" si="104"/>
        <v>41729</v>
      </c>
      <c r="N692" s="39">
        <f t="shared" si="100"/>
        <v>10</v>
      </c>
      <c r="O692" s="5"/>
      <c r="P692" s="5"/>
      <c r="Q692" s="42" t="s">
        <v>2344</v>
      </c>
      <c r="R692" s="43" t="str">
        <f t="shared" si="97"/>
        <v>AACC</v>
      </c>
      <c r="S692" s="43" t="str">
        <f t="shared" si="101"/>
        <v>C</v>
      </c>
      <c r="T692" s="43" t="str">
        <f t="shared" si="102"/>
        <v>01</v>
      </c>
      <c r="U692" s="43" t="b">
        <f t="shared" si="98"/>
        <v>1</v>
      </c>
      <c r="V692" s="43">
        <f t="shared" si="99"/>
        <v>10</v>
      </c>
      <c r="W692" s="35" t="s">
        <v>2347</v>
      </c>
      <c r="X692" s="196" t="s">
        <v>2377</v>
      </c>
    </row>
    <row r="693" spans="1:24" x14ac:dyDescent="0.25">
      <c r="A693" s="30">
        <f t="shared" si="103"/>
        <v>691</v>
      </c>
      <c r="B693" s="30">
        <v>19</v>
      </c>
      <c r="C693" s="32">
        <f t="shared" si="96"/>
        <v>117</v>
      </c>
      <c r="D693" s="45" t="s">
        <v>219</v>
      </c>
      <c r="E693" s="45" t="s">
        <v>814</v>
      </c>
      <c r="F693" s="31" t="s">
        <v>293</v>
      </c>
      <c r="G693" s="31"/>
      <c r="H693" s="35" t="s">
        <v>255</v>
      </c>
      <c r="I693" s="36">
        <v>41729</v>
      </c>
      <c r="J693" s="82">
        <v>2554</v>
      </c>
      <c r="K693" s="37">
        <v>255</v>
      </c>
      <c r="L693" s="38">
        <f t="shared" si="105"/>
        <v>255</v>
      </c>
      <c r="M693" s="36">
        <f t="shared" si="104"/>
        <v>41729</v>
      </c>
      <c r="N693" s="39">
        <f t="shared" si="100"/>
        <v>9.98</v>
      </c>
      <c r="O693" s="5"/>
      <c r="P693" s="5"/>
      <c r="Q693" s="42" t="s">
        <v>2344</v>
      </c>
      <c r="R693" s="43" t="str">
        <f t="shared" si="97"/>
        <v>AABC</v>
      </c>
      <c r="S693" s="43" t="str">
        <f t="shared" si="101"/>
        <v>C</v>
      </c>
      <c r="T693" s="43" t="str">
        <f t="shared" si="102"/>
        <v>01</v>
      </c>
      <c r="U693" s="43" t="b">
        <f t="shared" si="98"/>
        <v>1</v>
      </c>
      <c r="V693" s="43">
        <f t="shared" si="99"/>
        <v>10</v>
      </c>
      <c r="W693" s="35" t="s">
        <v>2347</v>
      </c>
      <c r="X693" s="196" t="s">
        <v>2377</v>
      </c>
    </row>
    <row r="694" spans="1:24" x14ac:dyDescent="0.25">
      <c r="A694" s="30">
        <f t="shared" si="103"/>
        <v>692</v>
      </c>
      <c r="B694" s="30">
        <v>19</v>
      </c>
      <c r="C694" s="32">
        <f t="shared" si="96"/>
        <v>118</v>
      </c>
      <c r="D694" s="45" t="s">
        <v>219</v>
      </c>
      <c r="E694" s="50" t="s">
        <v>942</v>
      </c>
      <c r="F694" s="31" t="s">
        <v>312</v>
      </c>
      <c r="G694" s="31"/>
      <c r="H694" s="35" t="s">
        <v>255</v>
      </c>
      <c r="I694" s="36">
        <v>41729</v>
      </c>
      <c r="J694" s="82">
        <v>9712</v>
      </c>
      <c r="K694" s="37">
        <v>971</v>
      </c>
      <c r="L694" s="38">
        <f t="shared" si="105"/>
        <v>971</v>
      </c>
      <c r="M694" s="36">
        <f t="shared" si="104"/>
        <v>41729</v>
      </c>
      <c r="N694" s="39">
        <f t="shared" si="100"/>
        <v>10</v>
      </c>
      <c r="O694" s="5"/>
      <c r="P694" s="5"/>
      <c r="Q694" s="42" t="s">
        <v>2344</v>
      </c>
      <c r="R694" s="43" t="str">
        <f t="shared" si="97"/>
        <v>AAAC</v>
      </c>
      <c r="S694" s="43" t="str">
        <f t="shared" si="101"/>
        <v>C</v>
      </c>
      <c r="T694" s="43" t="str">
        <f t="shared" si="102"/>
        <v>01</v>
      </c>
      <c r="U694" s="43" t="b">
        <f t="shared" si="98"/>
        <v>1</v>
      </c>
      <c r="V694" s="43">
        <f t="shared" si="99"/>
        <v>10</v>
      </c>
      <c r="W694" s="35" t="s">
        <v>2347</v>
      </c>
      <c r="X694" s="196" t="s">
        <v>2377</v>
      </c>
    </row>
    <row r="695" spans="1:24" x14ac:dyDescent="0.25">
      <c r="A695" s="30">
        <f t="shared" si="103"/>
        <v>693</v>
      </c>
      <c r="B695" s="30">
        <v>19</v>
      </c>
      <c r="C695" s="32">
        <f t="shared" si="96"/>
        <v>119</v>
      </c>
      <c r="D695" s="45" t="s">
        <v>219</v>
      </c>
      <c r="E695" s="50" t="s">
        <v>1036</v>
      </c>
      <c r="F695" s="31" t="s">
        <v>271</v>
      </c>
      <c r="G695" s="31"/>
      <c r="H695" s="35" t="s">
        <v>255</v>
      </c>
      <c r="I695" s="36">
        <v>41729</v>
      </c>
      <c r="J695" s="82">
        <v>23310</v>
      </c>
      <c r="K695" s="37">
        <v>2331</v>
      </c>
      <c r="L695" s="38">
        <f t="shared" si="105"/>
        <v>2331</v>
      </c>
      <c r="M695" s="36">
        <f t="shared" si="104"/>
        <v>41729</v>
      </c>
      <c r="N695" s="39">
        <f t="shared" si="100"/>
        <v>10</v>
      </c>
      <c r="O695" s="5"/>
      <c r="P695" s="5"/>
      <c r="Q695" s="42" t="s">
        <v>2344</v>
      </c>
      <c r="R695" s="43" t="str">
        <f t="shared" si="97"/>
        <v>AABC</v>
      </c>
      <c r="S695" s="43" t="str">
        <f t="shared" si="101"/>
        <v>C</v>
      </c>
      <c r="T695" s="43" t="str">
        <f t="shared" si="102"/>
        <v>01</v>
      </c>
      <c r="U695" s="43" t="b">
        <f t="shared" si="98"/>
        <v>1</v>
      </c>
      <c r="V695" s="43">
        <f t="shared" si="99"/>
        <v>10</v>
      </c>
      <c r="W695" s="35" t="s">
        <v>2347</v>
      </c>
      <c r="X695" s="196" t="s">
        <v>2377</v>
      </c>
    </row>
    <row r="696" spans="1:24" x14ac:dyDescent="0.25">
      <c r="A696" s="30">
        <f t="shared" si="103"/>
        <v>694</v>
      </c>
      <c r="B696" s="30">
        <v>19</v>
      </c>
      <c r="C696" s="32">
        <f t="shared" si="96"/>
        <v>120</v>
      </c>
      <c r="D696" s="45" t="s">
        <v>219</v>
      </c>
      <c r="E696" s="50" t="s">
        <v>1049</v>
      </c>
      <c r="F696" s="31" t="s">
        <v>313</v>
      </c>
      <c r="G696" s="31"/>
      <c r="H696" s="35" t="s">
        <v>255</v>
      </c>
      <c r="I696" s="36">
        <v>41729</v>
      </c>
      <c r="J696" s="82">
        <v>6504</v>
      </c>
      <c r="K696" s="37">
        <v>650</v>
      </c>
      <c r="L696" s="38">
        <f t="shared" si="105"/>
        <v>650</v>
      </c>
      <c r="M696" s="36">
        <f t="shared" si="104"/>
        <v>41729</v>
      </c>
      <c r="N696" s="39">
        <f t="shared" si="100"/>
        <v>9.99</v>
      </c>
      <c r="O696" s="5"/>
      <c r="P696" s="5"/>
      <c r="Q696" s="42" t="s">
        <v>2344</v>
      </c>
      <c r="R696" s="43" t="str">
        <f t="shared" si="97"/>
        <v>AACC</v>
      </c>
      <c r="S696" s="43" t="str">
        <f t="shared" si="101"/>
        <v>C</v>
      </c>
      <c r="T696" s="43" t="str">
        <f t="shared" si="102"/>
        <v>01</v>
      </c>
      <c r="U696" s="43" t="b">
        <f t="shared" si="98"/>
        <v>1</v>
      </c>
      <c r="V696" s="43">
        <f t="shared" si="99"/>
        <v>10</v>
      </c>
      <c r="W696" s="35" t="s">
        <v>2347</v>
      </c>
      <c r="X696" s="196" t="s">
        <v>2377</v>
      </c>
    </row>
    <row r="697" spans="1:24" x14ac:dyDescent="0.25">
      <c r="A697" s="30">
        <f t="shared" si="103"/>
        <v>695</v>
      </c>
      <c r="B697" s="30">
        <v>19</v>
      </c>
      <c r="C697" s="32">
        <f t="shared" si="96"/>
        <v>121</v>
      </c>
      <c r="D697" s="45" t="s">
        <v>219</v>
      </c>
      <c r="E697" s="50" t="s">
        <v>1048</v>
      </c>
      <c r="F697" s="31" t="s">
        <v>310</v>
      </c>
      <c r="G697" s="31"/>
      <c r="H697" s="35" t="s">
        <v>255</v>
      </c>
      <c r="I697" s="36">
        <v>41729</v>
      </c>
      <c r="J697" s="82">
        <v>2726</v>
      </c>
      <c r="K697" s="37">
        <v>273</v>
      </c>
      <c r="L697" s="38">
        <f t="shared" si="105"/>
        <v>273</v>
      </c>
      <c r="M697" s="36">
        <f t="shared" si="104"/>
        <v>41729</v>
      </c>
      <c r="N697" s="39">
        <f t="shared" si="100"/>
        <v>10.01</v>
      </c>
      <c r="O697" s="5"/>
      <c r="P697" s="5"/>
      <c r="Q697" s="42" t="s">
        <v>2344</v>
      </c>
      <c r="R697" s="43" t="str">
        <f t="shared" si="97"/>
        <v>AACC</v>
      </c>
      <c r="S697" s="43" t="str">
        <f t="shared" si="101"/>
        <v>C</v>
      </c>
      <c r="T697" s="43" t="str">
        <f t="shared" si="102"/>
        <v>01</v>
      </c>
      <c r="U697" s="43" t="b">
        <f t="shared" si="98"/>
        <v>1</v>
      </c>
      <c r="V697" s="43">
        <f t="shared" si="99"/>
        <v>10</v>
      </c>
      <c r="W697" s="35" t="s">
        <v>2347</v>
      </c>
      <c r="X697" s="196" t="s">
        <v>2377</v>
      </c>
    </row>
    <row r="698" spans="1:24" x14ac:dyDescent="0.25">
      <c r="A698" s="30">
        <f t="shared" si="103"/>
        <v>696</v>
      </c>
      <c r="B698" s="30">
        <v>19</v>
      </c>
      <c r="C698" s="32">
        <f t="shared" si="96"/>
        <v>122</v>
      </c>
      <c r="D698" s="45" t="s">
        <v>219</v>
      </c>
      <c r="E698" s="50" t="s">
        <v>813</v>
      </c>
      <c r="F698" s="31" t="s">
        <v>287</v>
      </c>
      <c r="G698" s="31"/>
      <c r="H698" s="35" t="s">
        <v>255</v>
      </c>
      <c r="I698" s="36">
        <v>41729</v>
      </c>
      <c r="J698" s="82">
        <v>4406</v>
      </c>
      <c r="K698" s="37">
        <v>441</v>
      </c>
      <c r="L698" s="38">
        <f t="shared" si="105"/>
        <v>441</v>
      </c>
      <c r="M698" s="36">
        <f t="shared" si="104"/>
        <v>41729</v>
      </c>
      <c r="N698" s="39">
        <f t="shared" si="100"/>
        <v>10.01</v>
      </c>
      <c r="O698" s="5"/>
      <c r="P698" s="5"/>
      <c r="Q698" s="42" t="s">
        <v>2344</v>
      </c>
      <c r="R698" s="43" t="str">
        <f t="shared" si="97"/>
        <v>AAGC</v>
      </c>
      <c r="S698" s="43" t="str">
        <f t="shared" si="101"/>
        <v>C</v>
      </c>
      <c r="T698" s="43" t="str">
        <f t="shared" si="102"/>
        <v>01</v>
      </c>
      <c r="U698" s="43" t="b">
        <f t="shared" si="98"/>
        <v>1</v>
      </c>
      <c r="V698" s="43">
        <f t="shared" si="99"/>
        <v>10</v>
      </c>
      <c r="W698" s="35" t="s">
        <v>2347</v>
      </c>
      <c r="X698" s="196" t="s">
        <v>2377</v>
      </c>
    </row>
    <row r="699" spans="1:24" x14ac:dyDescent="0.25">
      <c r="A699" s="30">
        <f t="shared" si="103"/>
        <v>697</v>
      </c>
      <c r="B699" s="30">
        <v>19</v>
      </c>
      <c r="C699" s="32">
        <f t="shared" si="96"/>
        <v>123</v>
      </c>
      <c r="D699" s="45" t="s">
        <v>219</v>
      </c>
      <c r="E699" s="50" t="s">
        <v>929</v>
      </c>
      <c r="F699" s="31" t="s">
        <v>272</v>
      </c>
      <c r="G699" s="31"/>
      <c r="H699" s="35" t="s">
        <v>255</v>
      </c>
      <c r="I699" s="36">
        <v>41729</v>
      </c>
      <c r="J699" s="82">
        <v>13368</v>
      </c>
      <c r="K699" s="37">
        <v>1337</v>
      </c>
      <c r="L699" s="38">
        <f t="shared" si="105"/>
        <v>1337</v>
      </c>
      <c r="M699" s="36">
        <f t="shared" si="104"/>
        <v>41729</v>
      </c>
      <c r="N699" s="39">
        <f t="shared" si="100"/>
        <v>10</v>
      </c>
      <c r="O699" s="5"/>
      <c r="P699" s="5"/>
      <c r="Q699" s="42" t="s">
        <v>2344</v>
      </c>
      <c r="R699" s="43" t="str">
        <f t="shared" si="97"/>
        <v>AABC</v>
      </c>
      <c r="S699" s="43" t="str">
        <f t="shared" si="101"/>
        <v>C</v>
      </c>
      <c r="T699" s="43" t="str">
        <f t="shared" si="102"/>
        <v>01</v>
      </c>
      <c r="U699" s="43" t="b">
        <f t="shared" si="98"/>
        <v>1</v>
      </c>
      <c r="V699" s="43">
        <f t="shared" si="99"/>
        <v>10</v>
      </c>
      <c r="W699" s="35" t="s">
        <v>2347</v>
      </c>
      <c r="X699" s="196" t="s">
        <v>2377</v>
      </c>
    </row>
    <row r="700" spans="1:24" x14ac:dyDescent="0.25">
      <c r="A700" s="30">
        <f t="shared" si="103"/>
        <v>698</v>
      </c>
      <c r="B700" s="30">
        <v>19</v>
      </c>
      <c r="C700" s="32">
        <f t="shared" si="96"/>
        <v>124</v>
      </c>
      <c r="D700" s="45" t="s">
        <v>219</v>
      </c>
      <c r="E700" s="50" t="s">
        <v>1042</v>
      </c>
      <c r="F700" s="31" t="s">
        <v>294</v>
      </c>
      <c r="G700" s="31"/>
      <c r="H700" s="35" t="s">
        <v>255</v>
      </c>
      <c r="I700" s="36">
        <v>41729</v>
      </c>
      <c r="J700" s="82">
        <v>13492</v>
      </c>
      <c r="K700" s="37">
        <v>1349</v>
      </c>
      <c r="L700" s="38">
        <f t="shared" si="105"/>
        <v>1349</v>
      </c>
      <c r="M700" s="36">
        <f t="shared" si="104"/>
        <v>41729</v>
      </c>
      <c r="N700" s="39">
        <f t="shared" si="100"/>
        <v>10</v>
      </c>
      <c r="O700" s="5"/>
      <c r="P700" s="5"/>
      <c r="Q700" s="42" t="s">
        <v>2344</v>
      </c>
      <c r="R700" s="43" t="str">
        <f t="shared" si="97"/>
        <v>AADC</v>
      </c>
      <c r="S700" s="43" t="str">
        <f t="shared" si="101"/>
        <v>C</v>
      </c>
      <c r="T700" s="43" t="str">
        <f t="shared" si="102"/>
        <v>01</v>
      </c>
      <c r="U700" s="43" t="b">
        <f t="shared" si="98"/>
        <v>1</v>
      </c>
      <c r="V700" s="43">
        <f t="shared" si="99"/>
        <v>10</v>
      </c>
      <c r="W700" s="35" t="s">
        <v>2347</v>
      </c>
      <c r="X700" s="196" t="s">
        <v>2377</v>
      </c>
    </row>
    <row r="701" spans="1:24" x14ac:dyDescent="0.25">
      <c r="A701" s="30">
        <f t="shared" si="103"/>
        <v>699</v>
      </c>
      <c r="B701" s="30">
        <v>19</v>
      </c>
      <c r="C701" s="32">
        <f t="shared" si="96"/>
        <v>125</v>
      </c>
      <c r="D701" s="45" t="s">
        <v>219</v>
      </c>
      <c r="E701" s="50" t="s">
        <v>936</v>
      </c>
      <c r="F701" s="31" t="s">
        <v>290</v>
      </c>
      <c r="G701" s="31"/>
      <c r="H701" s="35" t="s">
        <v>255</v>
      </c>
      <c r="I701" s="36">
        <v>41729</v>
      </c>
      <c r="J701" s="82">
        <v>12343</v>
      </c>
      <c r="K701" s="37">
        <v>1234</v>
      </c>
      <c r="L701" s="38">
        <f t="shared" si="105"/>
        <v>1234</v>
      </c>
      <c r="M701" s="36">
        <f t="shared" si="104"/>
        <v>41729</v>
      </c>
      <c r="N701" s="39">
        <f t="shared" si="100"/>
        <v>10</v>
      </c>
      <c r="O701" s="5"/>
      <c r="P701" s="5"/>
      <c r="Q701" s="42" t="s">
        <v>2344</v>
      </c>
      <c r="R701" s="43" t="str">
        <f t="shared" si="97"/>
        <v>AADC</v>
      </c>
      <c r="S701" s="43" t="str">
        <f t="shared" si="101"/>
        <v>C</v>
      </c>
      <c r="T701" s="43" t="str">
        <f t="shared" si="102"/>
        <v>01</v>
      </c>
      <c r="U701" s="43" t="b">
        <f t="shared" si="98"/>
        <v>1</v>
      </c>
      <c r="V701" s="43">
        <f t="shared" si="99"/>
        <v>10</v>
      </c>
      <c r="W701" s="35" t="s">
        <v>2347</v>
      </c>
      <c r="X701" s="196" t="s">
        <v>2377</v>
      </c>
    </row>
    <row r="702" spans="1:24" x14ac:dyDescent="0.25">
      <c r="A702" s="30">
        <f t="shared" si="103"/>
        <v>700</v>
      </c>
      <c r="B702" s="30">
        <v>19</v>
      </c>
      <c r="C702" s="32">
        <f t="shared" si="96"/>
        <v>126</v>
      </c>
      <c r="D702" s="45" t="s">
        <v>219</v>
      </c>
      <c r="E702" s="50" t="s">
        <v>938</v>
      </c>
      <c r="F702" s="31" t="s">
        <v>299</v>
      </c>
      <c r="G702" s="31"/>
      <c r="H702" s="35" t="s">
        <v>255</v>
      </c>
      <c r="I702" s="36">
        <v>41729</v>
      </c>
      <c r="J702" s="82">
        <v>8773</v>
      </c>
      <c r="K702" s="37">
        <v>878</v>
      </c>
      <c r="L702" s="38">
        <f t="shared" si="105"/>
        <v>878</v>
      </c>
      <c r="M702" s="36">
        <f t="shared" si="104"/>
        <v>41729</v>
      </c>
      <c r="N702" s="39">
        <f t="shared" si="100"/>
        <v>10.01</v>
      </c>
      <c r="O702" s="5"/>
      <c r="P702" s="5"/>
      <c r="Q702" s="42" t="s">
        <v>2344</v>
      </c>
      <c r="R702" s="43" t="str">
        <f t="shared" si="97"/>
        <v>AAHC</v>
      </c>
      <c r="S702" s="43" t="str">
        <f t="shared" si="101"/>
        <v>C</v>
      </c>
      <c r="T702" s="43" t="str">
        <f t="shared" si="102"/>
        <v>01</v>
      </c>
      <c r="U702" s="43" t="b">
        <f t="shared" si="98"/>
        <v>1</v>
      </c>
      <c r="V702" s="43">
        <f t="shared" si="99"/>
        <v>10</v>
      </c>
      <c r="W702" s="35" t="s">
        <v>2347</v>
      </c>
      <c r="X702" s="196" t="s">
        <v>2377</v>
      </c>
    </row>
    <row r="703" spans="1:24" x14ac:dyDescent="0.25">
      <c r="A703" s="30">
        <f t="shared" si="103"/>
        <v>701</v>
      </c>
      <c r="B703" s="30">
        <v>19</v>
      </c>
      <c r="C703" s="32">
        <f t="shared" si="96"/>
        <v>127</v>
      </c>
      <c r="D703" s="45" t="s">
        <v>219</v>
      </c>
      <c r="E703" s="50" t="s">
        <v>814</v>
      </c>
      <c r="F703" s="31" t="s">
        <v>293</v>
      </c>
      <c r="G703" s="31"/>
      <c r="H703" s="35" t="s">
        <v>255</v>
      </c>
      <c r="I703" s="36">
        <v>41729</v>
      </c>
      <c r="J703" s="82">
        <v>7676</v>
      </c>
      <c r="K703" s="37">
        <v>768</v>
      </c>
      <c r="L703" s="38">
        <f t="shared" si="105"/>
        <v>768</v>
      </c>
      <c r="M703" s="36">
        <f t="shared" si="104"/>
        <v>41729</v>
      </c>
      <c r="N703" s="39">
        <f t="shared" si="100"/>
        <v>10.01</v>
      </c>
      <c r="O703" s="5"/>
      <c r="P703" s="5"/>
      <c r="Q703" s="42" t="s">
        <v>2344</v>
      </c>
      <c r="R703" s="43" t="str">
        <f t="shared" si="97"/>
        <v>AABC</v>
      </c>
      <c r="S703" s="43" t="str">
        <f t="shared" si="101"/>
        <v>C</v>
      </c>
      <c r="T703" s="43" t="str">
        <f t="shared" si="102"/>
        <v>01</v>
      </c>
      <c r="U703" s="43" t="b">
        <f t="shared" si="98"/>
        <v>1</v>
      </c>
      <c r="V703" s="43">
        <f t="shared" si="99"/>
        <v>10</v>
      </c>
      <c r="W703" s="35" t="s">
        <v>2347</v>
      </c>
      <c r="X703" s="196" t="s">
        <v>2377</v>
      </c>
    </row>
    <row r="704" spans="1:24" x14ac:dyDescent="0.25">
      <c r="A704" s="30">
        <f t="shared" si="103"/>
        <v>702</v>
      </c>
      <c r="B704" s="30">
        <v>19</v>
      </c>
      <c r="C704" s="32">
        <f t="shared" si="96"/>
        <v>128</v>
      </c>
      <c r="D704" s="45" t="s">
        <v>219</v>
      </c>
      <c r="E704" s="50" t="s">
        <v>942</v>
      </c>
      <c r="F704" s="31" t="s">
        <v>312</v>
      </c>
      <c r="G704" s="31"/>
      <c r="H704" s="35" t="s">
        <v>255</v>
      </c>
      <c r="I704" s="36">
        <v>41729</v>
      </c>
      <c r="J704" s="82">
        <v>11131</v>
      </c>
      <c r="K704" s="37">
        <v>1114</v>
      </c>
      <c r="L704" s="38">
        <f t="shared" si="105"/>
        <v>1114</v>
      </c>
      <c r="M704" s="36">
        <f t="shared" si="104"/>
        <v>41729</v>
      </c>
      <c r="N704" s="39">
        <f t="shared" si="100"/>
        <v>10.01</v>
      </c>
      <c r="O704" s="5"/>
      <c r="P704" s="5"/>
      <c r="Q704" s="42" t="s">
        <v>2344</v>
      </c>
      <c r="R704" s="43" t="str">
        <f t="shared" si="97"/>
        <v>AAAC</v>
      </c>
      <c r="S704" s="43" t="str">
        <f t="shared" si="101"/>
        <v>C</v>
      </c>
      <c r="T704" s="43" t="str">
        <f t="shared" si="102"/>
        <v>01</v>
      </c>
      <c r="U704" s="43" t="b">
        <f t="shared" si="98"/>
        <v>1</v>
      </c>
      <c r="V704" s="43">
        <f t="shared" si="99"/>
        <v>10</v>
      </c>
      <c r="W704" s="35" t="s">
        <v>2347</v>
      </c>
      <c r="X704" s="196" t="s">
        <v>2377</v>
      </c>
    </row>
    <row r="705" spans="1:24" x14ac:dyDescent="0.25">
      <c r="A705" s="30">
        <f t="shared" si="103"/>
        <v>703</v>
      </c>
      <c r="B705" s="30">
        <v>19</v>
      </c>
      <c r="C705" s="32">
        <f t="shared" si="96"/>
        <v>129</v>
      </c>
      <c r="D705" s="45" t="s">
        <v>219</v>
      </c>
      <c r="E705" s="50" t="s">
        <v>1141</v>
      </c>
      <c r="F705" s="31" t="s">
        <v>714</v>
      </c>
      <c r="G705" s="31"/>
      <c r="H705" s="35" t="s">
        <v>255</v>
      </c>
      <c r="I705" s="36">
        <v>41729</v>
      </c>
      <c r="J705" s="82">
        <v>4662</v>
      </c>
      <c r="K705" s="37">
        <v>467</v>
      </c>
      <c r="L705" s="38">
        <f t="shared" si="105"/>
        <v>467</v>
      </c>
      <c r="M705" s="36">
        <f t="shared" si="104"/>
        <v>41729</v>
      </c>
      <c r="N705" s="39">
        <f t="shared" si="100"/>
        <v>10.02</v>
      </c>
      <c r="O705" s="5"/>
      <c r="P705" s="5"/>
      <c r="Q705" s="42" t="s">
        <v>2344</v>
      </c>
      <c r="R705" s="43" t="str">
        <f t="shared" si="97"/>
        <v>AABC</v>
      </c>
      <c r="S705" s="43" t="str">
        <f t="shared" si="101"/>
        <v>C</v>
      </c>
      <c r="T705" s="43" t="str">
        <f t="shared" si="102"/>
        <v>01</v>
      </c>
      <c r="U705" s="43" t="b">
        <f t="shared" si="98"/>
        <v>1</v>
      </c>
      <c r="V705" s="43">
        <f t="shared" si="99"/>
        <v>10</v>
      </c>
      <c r="W705" s="35" t="s">
        <v>2347</v>
      </c>
      <c r="X705" s="196" t="s">
        <v>2377</v>
      </c>
    </row>
    <row r="706" spans="1:24" x14ac:dyDescent="0.25">
      <c r="A706" s="30">
        <f t="shared" si="103"/>
        <v>704</v>
      </c>
      <c r="B706" s="30">
        <v>19</v>
      </c>
      <c r="C706" s="32">
        <f t="shared" si="96"/>
        <v>130</v>
      </c>
      <c r="D706" s="45" t="s">
        <v>219</v>
      </c>
      <c r="E706" s="50" t="s">
        <v>815</v>
      </c>
      <c r="F706" s="31" t="s">
        <v>297</v>
      </c>
      <c r="G706" s="31"/>
      <c r="H706" s="35" t="s">
        <v>255</v>
      </c>
      <c r="I706" s="36">
        <v>41729</v>
      </c>
      <c r="J706" s="82">
        <v>23446</v>
      </c>
      <c r="K706" s="37">
        <v>2345</v>
      </c>
      <c r="L706" s="38">
        <f t="shared" si="105"/>
        <v>2345</v>
      </c>
      <c r="M706" s="36">
        <f t="shared" si="104"/>
        <v>41729</v>
      </c>
      <c r="N706" s="39">
        <f t="shared" si="100"/>
        <v>10</v>
      </c>
      <c r="O706" s="5"/>
      <c r="P706" s="5"/>
      <c r="Q706" s="42" t="s">
        <v>2344</v>
      </c>
      <c r="R706" s="43" t="str">
        <f t="shared" si="97"/>
        <v>AACC</v>
      </c>
      <c r="S706" s="43" t="str">
        <f t="shared" si="101"/>
        <v>C</v>
      </c>
      <c r="T706" s="43" t="str">
        <f t="shared" si="102"/>
        <v>01</v>
      </c>
      <c r="U706" s="43" t="b">
        <f t="shared" si="98"/>
        <v>1</v>
      </c>
      <c r="V706" s="43">
        <f t="shared" si="99"/>
        <v>10</v>
      </c>
      <c r="W706" s="35" t="s">
        <v>2347</v>
      </c>
      <c r="X706" s="196" t="s">
        <v>2377</v>
      </c>
    </row>
    <row r="707" spans="1:24" x14ac:dyDescent="0.25">
      <c r="A707" s="30">
        <f t="shared" si="103"/>
        <v>705</v>
      </c>
      <c r="B707" s="30">
        <v>19</v>
      </c>
      <c r="C707" s="32">
        <f t="shared" ref="C707:C770" si="106">+IF(B707=B706,C706+1,1)</f>
        <v>131</v>
      </c>
      <c r="D707" s="45" t="s">
        <v>219</v>
      </c>
      <c r="E707" s="50" t="s">
        <v>263</v>
      </c>
      <c r="F707" s="31" t="s">
        <v>264</v>
      </c>
      <c r="G707" s="31"/>
      <c r="H707" s="35" t="s">
        <v>255</v>
      </c>
      <c r="I707" s="36">
        <v>41729</v>
      </c>
      <c r="J707" s="82">
        <v>24235</v>
      </c>
      <c r="K707" s="37">
        <v>2424</v>
      </c>
      <c r="L707" s="38">
        <f t="shared" si="105"/>
        <v>2424</v>
      </c>
      <c r="M707" s="36">
        <f t="shared" si="104"/>
        <v>41729</v>
      </c>
      <c r="N707" s="39">
        <f t="shared" si="100"/>
        <v>10</v>
      </c>
      <c r="O707" s="5"/>
      <c r="P707" s="5"/>
      <c r="Q707" s="42" t="s">
        <v>2344</v>
      </c>
      <c r="R707" s="43" t="str">
        <f t="shared" ref="R707:R770" si="107">LEFT(E707,4)</f>
        <v>AABC</v>
      </c>
      <c r="S707" s="43" t="str">
        <f t="shared" si="101"/>
        <v>C</v>
      </c>
      <c r="T707" s="43" t="str">
        <f t="shared" si="102"/>
        <v>01</v>
      </c>
      <c r="U707" s="43" t="b">
        <f t="shared" ref="U707:U770" si="108">D707=T707</f>
        <v>1</v>
      </c>
      <c r="V707" s="43">
        <f t="shared" ref="V707:V770" si="109">LEN(E707)</f>
        <v>10</v>
      </c>
      <c r="W707" s="35" t="s">
        <v>2347</v>
      </c>
      <c r="X707" s="196" t="s">
        <v>2377</v>
      </c>
    </row>
    <row r="708" spans="1:24" x14ac:dyDescent="0.25">
      <c r="A708" s="30">
        <f t="shared" si="103"/>
        <v>706</v>
      </c>
      <c r="B708" s="30">
        <v>19</v>
      </c>
      <c r="C708" s="32">
        <f t="shared" si="106"/>
        <v>132</v>
      </c>
      <c r="D708" s="45" t="s">
        <v>219</v>
      </c>
      <c r="E708" s="50" t="s">
        <v>911</v>
      </c>
      <c r="F708" s="31" t="s">
        <v>265</v>
      </c>
      <c r="G708" s="31"/>
      <c r="H708" s="35" t="s">
        <v>255</v>
      </c>
      <c r="I708" s="36">
        <v>41729</v>
      </c>
      <c r="J708" s="82">
        <v>20091</v>
      </c>
      <c r="K708" s="37">
        <v>2010</v>
      </c>
      <c r="L708" s="38">
        <f t="shared" si="105"/>
        <v>2010</v>
      </c>
      <c r="M708" s="36">
        <f t="shared" si="104"/>
        <v>41729</v>
      </c>
      <c r="N708" s="39">
        <f t="shared" ref="N708:N771" si="110">+ROUND(L708/J708*100,2)</f>
        <v>10</v>
      </c>
      <c r="O708" s="5"/>
      <c r="P708" s="5"/>
      <c r="Q708" s="42" t="s">
        <v>2344</v>
      </c>
      <c r="R708" s="43" t="str">
        <f t="shared" si="107"/>
        <v>AABC</v>
      </c>
      <c r="S708" s="43" t="str">
        <f t="shared" ref="S708:S771" si="111">RIGHT(R708,1)</f>
        <v>C</v>
      </c>
      <c r="T708" s="43" t="str">
        <f t="shared" ref="T708:T771" si="112">IF(S708="C","01","02")</f>
        <v>01</v>
      </c>
      <c r="U708" s="43" t="b">
        <f t="shared" si="108"/>
        <v>1</v>
      </c>
      <c r="V708" s="43">
        <f t="shared" si="109"/>
        <v>10</v>
      </c>
      <c r="W708" s="35" t="s">
        <v>2347</v>
      </c>
      <c r="X708" s="196" t="s">
        <v>2377</v>
      </c>
    </row>
    <row r="709" spans="1:24" x14ac:dyDescent="0.25">
      <c r="A709" s="30">
        <f t="shared" ref="A709:A772" si="113">A708+1</f>
        <v>707</v>
      </c>
      <c r="B709" s="30">
        <v>19</v>
      </c>
      <c r="C709" s="32">
        <f t="shared" si="106"/>
        <v>133</v>
      </c>
      <c r="D709" s="45" t="s">
        <v>219</v>
      </c>
      <c r="E709" s="50" t="s">
        <v>304</v>
      </c>
      <c r="F709" s="31" t="s">
        <v>305</v>
      </c>
      <c r="G709" s="31"/>
      <c r="H709" s="35" t="s">
        <v>255</v>
      </c>
      <c r="I709" s="36">
        <v>41729</v>
      </c>
      <c r="J709" s="82">
        <v>3489</v>
      </c>
      <c r="K709" s="37">
        <v>349</v>
      </c>
      <c r="L709" s="38">
        <f t="shared" si="105"/>
        <v>349</v>
      </c>
      <c r="M709" s="36">
        <f t="shared" si="104"/>
        <v>41729</v>
      </c>
      <c r="N709" s="39">
        <f t="shared" si="110"/>
        <v>10</v>
      </c>
      <c r="O709" s="5"/>
      <c r="P709" s="5"/>
      <c r="Q709" s="42" t="s">
        <v>2344</v>
      </c>
      <c r="R709" s="43" t="str">
        <f t="shared" si="107"/>
        <v>AACC</v>
      </c>
      <c r="S709" s="43" t="str">
        <f t="shared" si="111"/>
        <v>C</v>
      </c>
      <c r="T709" s="43" t="str">
        <f t="shared" si="112"/>
        <v>01</v>
      </c>
      <c r="U709" s="43" t="b">
        <f t="shared" si="108"/>
        <v>1</v>
      </c>
      <c r="V709" s="43">
        <f t="shared" si="109"/>
        <v>10</v>
      </c>
      <c r="W709" s="35" t="s">
        <v>2347</v>
      </c>
      <c r="X709" s="196" t="s">
        <v>2377</v>
      </c>
    </row>
    <row r="710" spans="1:24" x14ac:dyDescent="0.25">
      <c r="A710" s="30">
        <f t="shared" si="113"/>
        <v>708</v>
      </c>
      <c r="B710" s="30">
        <v>19</v>
      </c>
      <c r="C710" s="32">
        <f t="shared" si="106"/>
        <v>134</v>
      </c>
      <c r="D710" s="45" t="s">
        <v>219</v>
      </c>
      <c r="E710" s="50" t="s">
        <v>932</v>
      </c>
      <c r="F710" s="31" t="s">
        <v>283</v>
      </c>
      <c r="G710" s="31"/>
      <c r="H710" s="35" t="s">
        <v>255</v>
      </c>
      <c r="I710" s="36">
        <v>41729</v>
      </c>
      <c r="J710" s="82">
        <v>19751</v>
      </c>
      <c r="K710" s="37">
        <v>1976</v>
      </c>
      <c r="L710" s="38">
        <f t="shared" si="105"/>
        <v>1976</v>
      </c>
      <c r="M710" s="36">
        <f t="shared" si="104"/>
        <v>41729</v>
      </c>
      <c r="N710" s="39">
        <f t="shared" si="110"/>
        <v>10</v>
      </c>
      <c r="O710" s="5"/>
      <c r="P710" s="5"/>
      <c r="Q710" s="42" t="s">
        <v>2344</v>
      </c>
      <c r="R710" s="43" t="str">
        <f t="shared" si="107"/>
        <v>AADC</v>
      </c>
      <c r="S710" s="43" t="str">
        <f t="shared" si="111"/>
        <v>C</v>
      </c>
      <c r="T710" s="43" t="str">
        <f t="shared" si="112"/>
        <v>01</v>
      </c>
      <c r="U710" s="43" t="b">
        <f t="shared" si="108"/>
        <v>1</v>
      </c>
      <c r="V710" s="43">
        <f t="shared" si="109"/>
        <v>10</v>
      </c>
      <c r="W710" s="35" t="s">
        <v>2347</v>
      </c>
      <c r="X710" s="196" t="s">
        <v>2377</v>
      </c>
    </row>
    <row r="711" spans="1:24" x14ac:dyDescent="0.25">
      <c r="A711" s="30">
        <f t="shared" si="113"/>
        <v>709</v>
      </c>
      <c r="B711" s="30">
        <v>19</v>
      </c>
      <c r="C711" s="32">
        <f t="shared" si="106"/>
        <v>135</v>
      </c>
      <c r="D711" s="45" t="s">
        <v>219</v>
      </c>
      <c r="E711" s="50" t="s">
        <v>803</v>
      </c>
      <c r="F711" s="31" t="s">
        <v>260</v>
      </c>
      <c r="G711" s="31"/>
      <c r="H711" s="35" t="s">
        <v>255</v>
      </c>
      <c r="I711" s="36">
        <v>41729</v>
      </c>
      <c r="J711" s="82">
        <v>13809</v>
      </c>
      <c r="K711" s="37">
        <v>1381</v>
      </c>
      <c r="L711" s="38">
        <f t="shared" si="105"/>
        <v>1381</v>
      </c>
      <c r="M711" s="36">
        <f t="shared" si="104"/>
        <v>41729</v>
      </c>
      <c r="N711" s="39">
        <f t="shared" si="110"/>
        <v>10</v>
      </c>
      <c r="O711" s="5"/>
      <c r="P711" s="5"/>
      <c r="Q711" s="42" t="s">
        <v>2344</v>
      </c>
      <c r="R711" s="43" t="str">
        <f t="shared" si="107"/>
        <v>AACC</v>
      </c>
      <c r="S711" s="43" t="str">
        <f t="shared" si="111"/>
        <v>C</v>
      </c>
      <c r="T711" s="43" t="str">
        <f t="shared" si="112"/>
        <v>01</v>
      </c>
      <c r="U711" s="43" t="b">
        <f t="shared" si="108"/>
        <v>1</v>
      </c>
      <c r="V711" s="43">
        <f t="shared" si="109"/>
        <v>10</v>
      </c>
      <c r="W711" s="35" t="s">
        <v>2347</v>
      </c>
      <c r="X711" s="196" t="s">
        <v>2377</v>
      </c>
    </row>
    <row r="712" spans="1:24" x14ac:dyDescent="0.25">
      <c r="A712" s="30">
        <f t="shared" si="113"/>
        <v>710</v>
      </c>
      <c r="B712" s="30">
        <v>19</v>
      </c>
      <c r="C712" s="32">
        <f t="shared" si="106"/>
        <v>136</v>
      </c>
      <c r="D712" s="45" t="s">
        <v>219</v>
      </c>
      <c r="E712" s="50" t="s">
        <v>816</v>
      </c>
      <c r="F712" s="31" t="s">
        <v>302</v>
      </c>
      <c r="G712" s="31"/>
      <c r="H712" s="35" t="s">
        <v>255</v>
      </c>
      <c r="I712" s="36">
        <v>41729</v>
      </c>
      <c r="J712" s="82">
        <v>8620</v>
      </c>
      <c r="K712" s="37">
        <v>863</v>
      </c>
      <c r="L712" s="38">
        <f t="shared" si="105"/>
        <v>863</v>
      </c>
      <c r="M712" s="36">
        <f t="shared" si="104"/>
        <v>41729</v>
      </c>
      <c r="N712" s="39">
        <f t="shared" si="110"/>
        <v>10.01</v>
      </c>
      <c r="O712" s="5"/>
      <c r="P712" s="5"/>
      <c r="Q712" s="42" t="s">
        <v>2344</v>
      </c>
      <c r="R712" s="43" t="str">
        <f t="shared" si="107"/>
        <v>AACC</v>
      </c>
      <c r="S712" s="43" t="str">
        <f t="shared" si="111"/>
        <v>C</v>
      </c>
      <c r="T712" s="43" t="str">
        <f t="shared" si="112"/>
        <v>01</v>
      </c>
      <c r="U712" s="43" t="b">
        <f t="shared" si="108"/>
        <v>1</v>
      </c>
      <c r="V712" s="43">
        <f t="shared" si="109"/>
        <v>10</v>
      </c>
      <c r="W712" s="35" t="s">
        <v>2347</v>
      </c>
      <c r="X712" s="196" t="s">
        <v>2377</v>
      </c>
    </row>
    <row r="713" spans="1:24" x14ac:dyDescent="0.25">
      <c r="A713" s="30">
        <f t="shared" si="113"/>
        <v>711</v>
      </c>
      <c r="B713" s="30">
        <v>19</v>
      </c>
      <c r="C713" s="32">
        <f t="shared" si="106"/>
        <v>137</v>
      </c>
      <c r="D713" s="45" t="s">
        <v>219</v>
      </c>
      <c r="E713" s="50" t="s">
        <v>1036</v>
      </c>
      <c r="F713" s="31" t="s">
        <v>271</v>
      </c>
      <c r="G713" s="31"/>
      <c r="H713" s="35" t="s">
        <v>255</v>
      </c>
      <c r="I713" s="36">
        <v>41729</v>
      </c>
      <c r="J713" s="82">
        <v>23453</v>
      </c>
      <c r="K713" s="37">
        <v>2346</v>
      </c>
      <c r="L713" s="38">
        <f t="shared" si="105"/>
        <v>2346</v>
      </c>
      <c r="M713" s="36">
        <f t="shared" si="104"/>
        <v>41729</v>
      </c>
      <c r="N713" s="39">
        <f t="shared" si="110"/>
        <v>10</v>
      </c>
      <c r="O713" s="5"/>
      <c r="P713" s="5"/>
      <c r="Q713" s="42" t="s">
        <v>2344</v>
      </c>
      <c r="R713" s="43" t="str">
        <f t="shared" si="107"/>
        <v>AABC</v>
      </c>
      <c r="S713" s="43" t="str">
        <f t="shared" si="111"/>
        <v>C</v>
      </c>
      <c r="T713" s="43" t="str">
        <f t="shared" si="112"/>
        <v>01</v>
      </c>
      <c r="U713" s="43" t="b">
        <f t="shared" si="108"/>
        <v>1</v>
      </c>
      <c r="V713" s="43">
        <f t="shared" si="109"/>
        <v>10</v>
      </c>
      <c r="W713" s="35" t="s">
        <v>2347</v>
      </c>
      <c r="X713" s="196" t="s">
        <v>2377</v>
      </c>
    </row>
    <row r="714" spans="1:24" x14ac:dyDescent="0.25">
      <c r="A714" s="30">
        <f t="shared" si="113"/>
        <v>712</v>
      </c>
      <c r="B714" s="30">
        <v>19</v>
      </c>
      <c r="C714" s="32">
        <f t="shared" si="106"/>
        <v>138</v>
      </c>
      <c r="D714" s="45" t="s">
        <v>219</v>
      </c>
      <c r="E714" s="50" t="s">
        <v>940</v>
      </c>
      <c r="F714" s="31" t="s">
        <v>303</v>
      </c>
      <c r="G714" s="31"/>
      <c r="H714" s="35" t="s">
        <v>255</v>
      </c>
      <c r="I714" s="36">
        <v>41729</v>
      </c>
      <c r="J714" s="82">
        <v>17691</v>
      </c>
      <c r="K714" s="37">
        <v>1770</v>
      </c>
      <c r="L714" s="38">
        <f t="shared" si="105"/>
        <v>1770</v>
      </c>
      <c r="M714" s="36">
        <f t="shared" si="104"/>
        <v>41729</v>
      </c>
      <c r="N714" s="39">
        <f t="shared" si="110"/>
        <v>10.01</v>
      </c>
      <c r="O714" s="5"/>
      <c r="P714" s="5"/>
      <c r="Q714" s="42" t="s">
        <v>2344</v>
      </c>
      <c r="R714" s="43" t="str">
        <f t="shared" si="107"/>
        <v>AABC</v>
      </c>
      <c r="S714" s="43" t="str">
        <f t="shared" si="111"/>
        <v>C</v>
      </c>
      <c r="T714" s="43" t="str">
        <f t="shared" si="112"/>
        <v>01</v>
      </c>
      <c r="U714" s="43" t="b">
        <f t="shared" si="108"/>
        <v>1</v>
      </c>
      <c r="V714" s="43">
        <f t="shared" si="109"/>
        <v>10</v>
      </c>
      <c r="W714" s="35" t="s">
        <v>2347</v>
      </c>
      <c r="X714" s="196" t="s">
        <v>2377</v>
      </c>
    </row>
    <row r="715" spans="1:24" x14ac:dyDescent="0.25">
      <c r="A715" s="30">
        <f t="shared" si="113"/>
        <v>713</v>
      </c>
      <c r="B715" s="30">
        <v>19</v>
      </c>
      <c r="C715" s="32">
        <f t="shared" si="106"/>
        <v>139</v>
      </c>
      <c r="D715" s="45" t="s">
        <v>219</v>
      </c>
      <c r="E715" s="50" t="s">
        <v>942</v>
      </c>
      <c r="F715" s="31" t="s">
        <v>312</v>
      </c>
      <c r="G715" s="31"/>
      <c r="H715" s="35" t="s">
        <v>255</v>
      </c>
      <c r="I715" s="36">
        <v>41729</v>
      </c>
      <c r="J715" s="82">
        <v>336</v>
      </c>
      <c r="K715" s="37">
        <v>34</v>
      </c>
      <c r="L715" s="38">
        <f t="shared" si="105"/>
        <v>34</v>
      </c>
      <c r="M715" s="36">
        <f t="shared" si="104"/>
        <v>41729</v>
      </c>
      <c r="N715" s="39">
        <f t="shared" si="110"/>
        <v>10.119999999999999</v>
      </c>
      <c r="O715" s="5"/>
      <c r="P715" s="5"/>
      <c r="Q715" s="42" t="s">
        <v>2344</v>
      </c>
      <c r="R715" s="43" t="str">
        <f t="shared" si="107"/>
        <v>AAAC</v>
      </c>
      <c r="S715" s="43" t="str">
        <f t="shared" si="111"/>
        <v>C</v>
      </c>
      <c r="T715" s="43" t="str">
        <f t="shared" si="112"/>
        <v>01</v>
      </c>
      <c r="U715" s="43" t="b">
        <f t="shared" si="108"/>
        <v>1</v>
      </c>
      <c r="V715" s="43">
        <f t="shared" si="109"/>
        <v>10</v>
      </c>
      <c r="W715" s="35" t="s">
        <v>2347</v>
      </c>
      <c r="X715" s="196" t="s">
        <v>2377</v>
      </c>
    </row>
    <row r="716" spans="1:24" x14ac:dyDescent="0.25">
      <c r="A716" s="30">
        <f t="shared" si="113"/>
        <v>714</v>
      </c>
      <c r="B716" s="30">
        <v>19</v>
      </c>
      <c r="C716" s="32">
        <f t="shared" si="106"/>
        <v>140</v>
      </c>
      <c r="D716" s="45" t="s">
        <v>219</v>
      </c>
      <c r="E716" s="50" t="s">
        <v>1049</v>
      </c>
      <c r="F716" s="31" t="s">
        <v>313</v>
      </c>
      <c r="G716" s="31"/>
      <c r="H716" s="35" t="s">
        <v>255</v>
      </c>
      <c r="I716" s="36">
        <v>41729</v>
      </c>
      <c r="J716" s="82">
        <v>5507</v>
      </c>
      <c r="K716" s="37">
        <v>551</v>
      </c>
      <c r="L716" s="38">
        <f t="shared" si="105"/>
        <v>551</v>
      </c>
      <c r="M716" s="36">
        <f t="shared" si="104"/>
        <v>41729</v>
      </c>
      <c r="N716" s="39">
        <f t="shared" si="110"/>
        <v>10.01</v>
      </c>
      <c r="O716" s="5"/>
      <c r="P716" s="5"/>
      <c r="Q716" s="42" t="s">
        <v>2344</v>
      </c>
      <c r="R716" s="43" t="str">
        <f t="shared" si="107"/>
        <v>AACC</v>
      </c>
      <c r="S716" s="43" t="str">
        <f t="shared" si="111"/>
        <v>C</v>
      </c>
      <c r="T716" s="43" t="str">
        <f t="shared" si="112"/>
        <v>01</v>
      </c>
      <c r="U716" s="43" t="b">
        <f t="shared" si="108"/>
        <v>1</v>
      </c>
      <c r="V716" s="43">
        <f t="shared" si="109"/>
        <v>10</v>
      </c>
      <c r="W716" s="35" t="s">
        <v>2347</v>
      </c>
      <c r="X716" s="196" t="s">
        <v>2377</v>
      </c>
    </row>
    <row r="717" spans="1:24" x14ac:dyDescent="0.25">
      <c r="A717" s="30">
        <f t="shared" si="113"/>
        <v>715</v>
      </c>
      <c r="B717" s="30">
        <v>19</v>
      </c>
      <c r="C717" s="32">
        <f t="shared" si="106"/>
        <v>141</v>
      </c>
      <c r="D717" s="45" t="s">
        <v>219</v>
      </c>
      <c r="E717" s="50" t="s">
        <v>1048</v>
      </c>
      <c r="F717" s="31" t="s">
        <v>310</v>
      </c>
      <c r="G717" s="31"/>
      <c r="H717" s="35" t="s">
        <v>255</v>
      </c>
      <c r="I717" s="36">
        <v>41729</v>
      </c>
      <c r="J717" s="82">
        <v>2726</v>
      </c>
      <c r="K717" s="37">
        <v>273</v>
      </c>
      <c r="L717" s="38">
        <f t="shared" si="105"/>
        <v>273</v>
      </c>
      <c r="M717" s="36">
        <f t="shared" si="104"/>
        <v>41729</v>
      </c>
      <c r="N717" s="39">
        <f t="shared" si="110"/>
        <v>10.01</v>
      </c>
      <c r="O717" s="5"/>
      <c r="P717" s="5"/>
      <c r="Q717" s="42" t="s">
        <v>2344</v>
      </c>
      <c r="R717" s="43" t="str">
        <f t="shared" si="107"/>
        <v>AACC</v>
      </c>
      <c r="S717" s="43" t="str">
        <f t="shared" si="111"/>
        <v>C</v>
      </c>
      <c r="T717" s="43" t="str">
        <f t="shared" si="112"/>
        <v>01</v>
      </c>
      <c r="U717" s="43" t="b">
        <f t="shared" si="108"/>
        <v>1</v>
      </c>
      <c r="V717" s="43">
        <f t="shared" si="109"/>
        <v>10</v>
      </c>
      <c r="W717" s="35" t="s">
        <v>2347</v>
      </c>
      <c r="X717" s="196" t="s">
        <v>2377</v>
      </c>
    </row>
    <row r="718" spans="1:24" x14ac:dyDescent="0.25">
      <c r="A718" s="30">
        <f t="shared" si="113"/>
        <v>716</v>
      </c>
      <c r="B718" s="30">
        <v>19</v>
      </c>
      <c r="C718" s="32">
        <f t="shared" si="106"/>
        <v>142</v>
      </c>
      <c r="D718" s="45" t="s">
        <v>219</v>
      </c>
      <c r="E718" s="50" t="s">
        <v>710</v>
      </c>
      <c r="F718" s="31" t="s">
        <v>711</v>
      </c>
      <c r="G718" s="31"/>
      <c r="H718" s="35" t="s">
        <v>255</v>
      </c>
      <c r="I718" s="36">
        <v>41729</v>
      </c>
      <c r="J718" s="82">
        <v>13557</v>
      </c>
      <c r="K718" s="37">
        <v>1356</v>
      </c>
      <c r="L718" s="38">
        <f t="shared" si="105"/>
        <v>1356</v>
      </c>
      <c r="M718" s="36">
        <f t="shared" si="104"/>
        <v>41729</v>
      </c>
      <c r="N718" s="39">
        <f t="shared" si="110"/>
        <v>10</v>
      </c>
      <c r="O718" s="5"/>
      <c r="P718" s="5"/>
      <c r="Q718" s="42" t="s">
        <v>2344</v>
      </c>
      <c r="R718" s="43" t="str">
        <f t="shared" si="107"/>
        <v>AABC</v>
      </c>
      <c r="S718" s="43" t="str">
        <f t="shared" si="111"/>
        <v>C</v>
      </c>
      <c r="T718" s="43" t="str">
        <f t="shared" si="112"/>
        <v>01</v>
      </c>
      <c r="U718" s="43" t="b">
        <f t="shared" si="108"/>
        <v>1</v>
      </c>
      <c r="V718" s="43">
        <f t="shared" si="109"/>
        <v>10</v>
      </c>
      <c r="W718" s="35" t="s">
        <v>2347</v>
      </c>
      <c r="X718" s="196" t="s">
        <v>2377</v>
      </c>
    </row>
    <row r="719" spans="1:24" x14ac:dyDescent="0.25">
      <c r="A719" s="30">
        <f t="shared" si="113"/>
        <v>717</v>
      </c>
      <c r="B719" s="30">
        <v>19</v>
      </c>
      <c r="C719" s="32">
        <f t="shared" si="106"/>
        <v>143</v>
      </c>
      <c r="D719" s="45" t="s">
        <v>219</v>
      </c>
      <c r="E719" s="50" t="s">
        <v>1035</v>
      </c>
      <c r="F719" s="31" t="s">
        <v>266</v>
      </c>
      <c r="G719" s="31"/>
      <c r="H719" s="35" t="s">
        <v>255</v>
      </c>
      <c r="I719" s="36">
        <v>41729</v>
      </c>
      <c r="J719" s="82">
        <v>15523</v>
      </c>
      <c r="K719" s="37">
        <v>1553</v>
      </c>
      <c r="L719" s="38">
        <f t="shared" si="105"/>
        <v>1553</v>
      </c>
      <c r="M719" s="36">
        <f t="shared" si="104"/>
        <v>41729</v>
      </c>
      <c r="N719" s="39">
        <f t="shared" si="110"/>
        <v>10</v>
      </c>
      <c r="O719" s="5"/>
      <c r="P719" s="5"/>
      <c r="Q719" s="42" t="s">
        <v>2344</v>
      </c>
      <c r="R719" s="43" t="str">
        <f t="shared" si="107"/>
        <v>AAAC</v>
      </c>
      <c r="S719" s="43" t="str">
        <f t="shared" si="111"/>
        <v>C</v>
      </c>
      <c r="T719" s="43" t="str">
        <f t="shared" si="112"/>
        <v>01</v>
      </c>
      <c r="U719" s="43" t="b">
        <f t="shared" si="108"/>
        <v>1</v>
      </c>
      <c r="V719" s="43">
        <f t="shared" si="109"/>
        <v>10</v>
      </c>
      <c r="W719" s="35" t="s">
        <v>2347</v>
      </c>
      <c r="X719" s="196" t="s">
        <v>2377</v>
      </c>
    </row>
    <row r="720" spans="1:24" x14ac:dyDescent="0.25">
      <c r="A720" s="30">
        <f t="shared" si="113"/>
        <v>718</v>
      </c>
      <c r="B720" s="30">
        <v>19</v>
      </c>
      <c r="C720" s="32">
        <f t="shared" si="106"/>
        <v>144</v>
      </c>
      <c r="D720" s="45" t="s">
        <v>219</v>
      </c>
      <c r="E720" s="50" t="s">
        <v>812</v>
      </c>
      <c r="F720" s="31" t="s">
        <v>286</v>
      </c>
      <c r="G720" s="31"/>
      <c r="H720" s="35" t="s">
        <v>255</v>
      </c>
      <c r="I720" s="36">
        <v>41729</v>
      </c>
      <c r="J720" s="82">
        <v>10118</v>
      </c>
      <c r="K720" s="37">
        <v>1012</v>
      </c>
      <c r="L720" s="38">
        <f t="shared" si="105"/>
        <v>1012</v>
      </c>
      <c r="M720" s="36">
        <f t="shared" si="104"/>
        <v>41729</v>
      </c>
      <c r="N720" s="39">
        <f t="shared" si="110"/>
        <v>10</v>
      </c>
      <c r="O720" s="5"/>
      <c r="P720" s="5"/>
      <c r="Q720" s="42" t="s">
        <v>2344</v>
      </c>
      <c r="R720" s="43" t="str">
        <f t="shared" si="107"/>
        <v>AABC</v>
      </c>
      <c r="S720" s="43" t="str">
        <f t="shared" si="111"/>
        <v>C</v>
      </c>
      <c r="T720" s="43" t="str">
        <f t="shared" si="112"/>
        <v>01</v>
      </c>
      <c r="U720" s="43" t="b">
        <f t="shared" si="108"/>
        <v>1</v>
      </c>
      <c r="V720" s="43">
        <f t="shared" si="109"/>
        <v>10</v>
      </c>
      <c r="W720" s="35" t="s">
        <v>2347</v>
      </c>
      <c r="X720" s="196" t="s">
        <v>2377</v>
      </c>
    </row>
    <row r="721" spans="1:24" x14ac:dyDescent="0.25">
      <c r="A721" s="30">
        <f t="shared" si="113"/>
        <v>719</v>
      </c>
      <c r="B721" s="30">
        <v>19</v>
      </c>
      <c r="C721" s="32">
        <f t="shared" si="106"/>
        <v>145</v>
      </c>
      <c r="D721" s="45" t="s">
        <v>219</v>
      </c>
      <c r="E721" s="50" t="s">
        <v>1045</v>
      </c>
      <c r="F721" s="31" t="s">
        <v>300</v>
      </c>
      <c r="G721" s="31"/>
      <c r="H721" s="35" t="s">
        <v>255</v>
      </c>
      <c r="I721" s="36">
        <v>41729</v>
      </c>
      <c r="J721" s="82">
        <v>9991</v>
      </c>
      <c r="K721" s="37">
        <v>1000</v>
      </c>
      <c r="L721" s="38">
        <f t="shared" si="105"/>
        <v>1000</v>
      </c>
      <c r="M721" s="36">
        <f t="shared" si="104"/>
        <v>41729</v>
      </c>
      <c r="N721" s="39">
        <f t="shared" si="110"/>
        <v>10.01</v>
      </c>
      <c r="O721" s="5"/>
      <c r="P721" s="5"/>
      <c r="Q721" s="42" t="s">
        <v>2344</v>
      </c>
      <c r="R721" s="43" t="str">
        <f t="shared" si="107"/>
        <v>AADC</v>
      </c>
      <c r="S721" s="43" t="str">
        <f t="shared" si="111"/>
        <v>C</v>
      </c>
      <c r="T721" s="43" t="str">
        <f t="shared" si="112"/>
        <v>01</v>
      </c>
      <c r="U721" s="43" t="b">
        <f t="shared" si="108"/>
        <v>1</v>
      </c>
      <c r="V721" s="43">
        <f t="shared" si="109"/>
        <v>10</v>
      </c>
      <c r="W721" s="35" t="s">
        <v>2347</v>
      </c>
      <c r="X721" s="196" t="s">
        <v>2377</v>
      </c>
    </row>
    <row r="722" spans="1:24" x14ac:dyDescent="0.25">
      <c r="A722" s="30">
        <f t="shared" si="113"/>
        <v>720</v>
      </c>
      <c r="B722" s="30">
        <v>19</v>
      </c>
      <c r="C722" s="32">
        <f t="shared" si="106"/>
        <v>146</v>
      </c>
      <c r="D722" s="45" t="s">
        <v>219</v>
      </c>
      <c r="E722" s="50" t="s">
        <v>813</v>
      </c>
      <c r="F722" s="31" t="s">
        <v>287</v>
      </c>
      <c r="G722" s="31"/>
      <c r="H722" s="35" t="s">
        <v>255</v>
      </c>
      <c r="I722" s="36">
        <v>41729</v>
      </c>
      <c r="J722" s="82">
        <v>6300</v>
      </c>
      <c r="K722" s="37">
        <v>631</v>
      </c>
      <c r="L722" s="38">
        <f t="shared" si="105"/>
        <v>631</v>
      </c>
      <c r="M722" s="36">
        <f t="shared" si="104"/>
        <v>41729</v>
      </c>
      <c r="N722" s="39">
        <f t="shared" si="110"/>
        <v>10.02</v>
      </c>
      <c r="O722" s="5"/>
      <c r="P722" s="5"/>
      <c r="Q722" s="42" t="s">
        <v>2344</v>
      </c>
      <c r="R722" s="43" t="str">
        <f t="shared" si="107"/>
        <v>AAGC</v>
      </c>
      <c r="S722" s="43" t="str">
        <f t="shared" si="111"/>
        <v>C</v>
      </c>
      <c r="T722" s="43" t="str">
        <f t="shared" si="112"/>
        <v>01</v>
      </c>
      <c r="U722" s="43" t="b">
        <f t="shared" si="108"/>
        <v>1</v>
      </c>
      <c r="V722" s="43">
        <f t="shared" si="109"/>
        <v>10</v>
      </c>
      <c r="W722" s="35" t="s">
        <v>2347</v>
      </c>
      <c r="X722" s="196" t="s">
        <v>2377</v>
      </c>
    </row>
    <row r="723" spans="1:24" x14ac:dyDescent="0.25">
      <c r="A723" s="30">
        <f t="shared" si="113"/>
        <v>721</v>
      </c>
      <c r="B723" s="30">
        <v>19</v>
      </c>
      <c r="C723" s="32">
        <f t="shared" si="106"/>
        <v>147</v>
      </c>
      <c r="D723" s="45" t="s">
        <v>219</v>
      </c>
      <c r="E723" s="50" t="s">
        <v>930</v>
      </c>
      <c r="F723" s="31" t="s">
        <v>278</v>
      </c>
      <c r="G723" s="31"/>
      <c r="H723" s="35" t="s">
        <v>255</v>
      </c>
      <c r="I723" s="36">
        <v>41729</v>
      </c>
      <c r="J723" s="82">
        <v>7153</v>
      </c>
      <c r="K723" s="37">
        <v>716</v>
      </c>
      <c r="L723" s="38">
        <f t="shared" si="105"/>
        <v>716</v>
      </c>
      <c r="M723" s="36">
        <f t="shared" si="104"/>
        <v>41729</v>
      </c>
      <c r="N723" s="39">
        <f t="shared" si="110"/>
        <v>10.01</v>
      </c>
      <c r="O723" s="5"/>
      <c r="P723" s="5"/>
      <c r="Q723" s="42" t="s">
        <v>2344</v>
      </c>
      <c r="R723" s="43" t="str">
        <f t="shared" si="107"/>
        <v>AAAC</v>
      </c>
      <c r="S723" s="43" t="str">
        <f t="shared" si="111"/>
        <v>C</v>
      </c>
      <c r="T723" s="43" t="str">
        <f t="shared" si="112"/>
        <v>01</v>
      </c>
      <c r="U723" s="43" t="b">
        <f t="shared" si="108"/>
        <v>1</v>
      </c>
      <c r="V723" s="43">
        <f t="shared" si="109"/>
        <v>10</v>
      </c>
      <c r="W723" s="35" t="s">
        <v>2347</v>
      </c>
      <c r="X723" s="196" t="s">
        <v>2377</v>
      </c>
    </row>
    <row r="724" spans="1:24" x14ac:dyDescent="0.25">
      <c r="A724" s="30">
        <f t="shared" si="113"/>
        <v>722</v>
      </c>
      <c r="B724" s="30">
        <v>19</v>
      </c>
      <c r="C724" s="32">
        <f t="shared" si="106"/>
        <v>148</v>
      </c>
      <c r="D724" s="45" t="s">
        <v>219</v>
      </c>
      <c r="E724" s="50" t="s">
        <v>1037</v>
      </c>
      <c r="F724" s="31" t="s">
        <v>279</v>
      </c>
      <c r="G724" s="31"/>
      <c r="H724" s="35" t="s">
        <v>255</v>
      </c>
      <c r="I724" s="36">
        <v>41729</v>
      </c>
      <c r="J724" s="82">
        <v>28559</v>
      </c>
      <c r="K724" s="37">
        <v>2856</v>
      </c>
      <c r="L724" s="38">
        <f t="shared" si="105"/>
        <v>2856</v>
      </c>
      <c r="M724" s="36">
        <f t="shared" si="104"/>
        <v>41729</v>
      </c>
      <c r="N724" s="39">
        <f t="shared" si="110"/>
        <v>10</v>
      </c>
      <c r="O724" s="5"/>
      <c r="P724" s="5"/>
      <c r="Q724" s="42" t="s">
        <v>2344</v>
      </c>
      <c r="R724" s="43" t="str">
        <f t="shared" si="107"/>
        <v>AAAC</v>
      </c>
      <c r="S724" s="43" t="str">
        <f t="shared" si="111"/>
        <v>C</v>
      </c>
      <c r="T724" s="43" t="str">
        <f t="shared" si="112"/>
        <v>01</v>
      </c>
      <c r="U724" s="43" t="b">
        <f t="shared" si="108"/>
        <v>1</v>
      </c>
      <c r="V724" s="43">
        <f t="shared" si="109"/>
        <v>10</v>
      </c>
      <c r="W724" s="35" t="s">
        <v>2347</v>
      </c>
      <c r="X724" s="196" t="s">
        <v>2377</v>
      </c>
    </row>
    <row r="725" spans="1:24" x14ac:dyDescent="0.25">
      <c r="A725" s="30">
        <f t="shared" si="113"/>
        <v>723</v>
      </c>
      <c r="B725" s="30">
        <v>19</v>
      </c>
      <c r="C725" s="32">
        <f t="shared" si="106"/>
        <v>149</v>
      </c>
      <c r="D725" s="45" t="s">
        <v>219</v>
      </c>
      <c r="E725" s="50" t="s">
        <v>1038</v>
      </c>
      <c r="F725" s="31" t="s">
        <v>280</v>
      </c>
      <c r="G725" s="31"/>
      <c r="H725" s="35" t="s">
        <v>255</v>
      </c>
      <c r="I725" s="36">
        <v>41729</v>
      </c>
      <c r="J725" s="82">
        <v>19853</v>
      </c>
      <c r="K725" s="37">
        <v>1986</v>
      </c>
      <c r="L725" s="38">
        <f t="shared" si="105"/>
        <v>1986</v>
      </c>
      <c r="M725" s="36">
        <f t="shared" si="104"/>
        <v>41729</v>
      </c>
      <c r="N725" s="39">
        <f t="shared" si="110"/>
        <v>10</v>
      </c>
      <c r="O725" s="5"/>
      <c r="P725" s="5"/>
      <c r="Q725" s="42" t="s">
        <v>2344</v>
      </c>
      <c r="R725" s="43" t="str">
        <f t="shared" si="107"/>
        <v>AAAC</v>
      </c>
      <c r="S725" s="43" t="str">
        <f t="shared" si="111"/>
        <v>C</v>
      </c>
      <c r="T725" s="43" t="str">
        <f t="shared" si="112"/>
        <v>01</v>
      </c>
      <c r="U725" s="43" t="b">
        <f t="shared" si="108"/>
        <v>1</v>
      </c>
      <c r="V725" s="43">
        <f t="shared" si="109"/>
        <v>10</v>
      </c>
      <c r="W725" s="35" t="s">
        <v>2347</v>
      </c>
      <c r="X725" s="196" t="s">
        <v>2377</v>
      </c>
    </row>
    <row r="726" spans="1:24" x14ac:dyDescent="0.25">
      <c r="A726" s="30">
        <f t="shared" si="113"/>
        <v>724</v>
      </c>
      <c r="B726" s="30">
        <v>19</v>
      </c>
      <c r="C726" s="32">
        <f t="shared" si="106"/>
        <v>150</v>
      </c>
      <c r="D726" s="45" t="s">
        <v>219</v>
      </c>
      <c r="E726" s="50" t="s">
        <v>811</v>
      </c>
      <c r="F726" s="31" t="s">
        <v>281</v>
      </c>
      <c r="G726" s="31"/>
      <c r="H726" s="35" t="s">
        <v>255</v>
      </c>
      <c r="I726" s="36">
        <v>41729</v>
      </c>
      <c r="J726" s="82">
        <v>13930</v>
      </c>
      <c r="K726" s="37">
        <v>1394</v>
      </c>
      <c r="L726" s="38">
        <f t="shared" si="105"/>
        <v>1394</v>
      </c>
      <c r="M726" s="36">
        <f t="shared" si="104"/>
        <v>41729</v>
      </c>
      <c r="N726" s="39">
        <f t="shared" si="110"/>
        <v>10.01</v>
      </c>
      <c r="O726" s="5"/>
      <c r="P726" s="5"/>
      <c r="Q726" s="42" t="s">
        <v>2344</v>
      </c>
      <c r="R726" s="43" t="str">
        <f t="shared" si="107"/>
        <v>AAAC</v>
      </c>
      <c r="S726" s="43" t="str">
        <f t="shared" si="111"/>
        <v>C</v>
      </c>
      <c r="T726" s="43" t="str">
        <f t="shared" si="112"/>
        <v>01</v>
      </c>
      <c r="U726" s="43" t="b">
        <f t="shared" si="108"/>
        <v>1</v>
      </c>
      <c r="V726" s="43">
        <f t="shared" si="109"/>
        <v>10</v>
      </c>
      <c r="W726" s="35" t="s">
        <v>2347</v>
      </c>
      <c r="X726" s="196" t="s">
        <v>2377</v>
      </c>
    </row>
    <row r="727" spans="1:24" x14ac:dyDescent="0.25">
      <c r="A727" s="30">
        <f t="shared" si="113"/>
        <v>725</v>
      </c>
      <c r="B727" s="30">
        <v>19</v>
      </c>
      <c r="C727" s="32">
        <f t="shared" si="106"/>
        <v>151</v>
      </c>
      <c r="D727" s="45" t="s">
        <v>219</v>
      </c>
      <c r="E727" s="50" t="s">
        <v>931</v>
      </c>
      <c r="F727" s="31" t="s">
        <v>282</v>
      </c>
      <c r="G727" s="31"/>
      <c r="H727" s="35" t="s">
        <v>255</v>
      </c>
      <c r="I727" s="36">
        <v>41729</v>
      </c>
      <c r="J727" s="82">
        <v>11260</v>
      </c>
      <c r="K727" s="37">
        <v>1126</v>
      </c>
      <c r="L727" s="38">
        <f t="shared" si="105"/>
        <v>1126</v>
      </c>
      <c r="M727" s="36">
        <f t="shared" si="104"/>
        <v>41729</v>
      </c>
      <c r="N727" s="39">
        <f t="shared" si="110"/>
        <v>10</v>
      </c>
      <c r="O727" s="5"/>
      <c r="P727" s="5"/>
      <c r="Q727" s="42" t="s">
        <v>2344</v>
      </c>
      <c r="R727" s="43" t="str">
        <f t="shared" si="107"/>
        <v>AAAC</v>
      </c>
      <c r="S727" s="43" t="str">
        <f t="shared" si="111"/>
        <v>C</v>
      </c>
      <c r="T727" s="43" t="str">
        <f t="shared" si="112"/>
        <v>01</v>
      </c>
      <c r="U727" s="43" t="b">
        <f t="shared" si="108"/>
        <v>1</v>
      </c>
      <c r="V727" s="43">
        <f t="shared" si="109"/>
        <v>10</v>
      </c>
      <c r="W727" s="35" t="s">
        <v>2347</v>
      </c>
      <c r="X727" s="196" t="s">
        <v>2377</v>
      </c>
    </row>
    <row r="728" spans="1:24" x14ac:dyDescent="0.25">
      <c r="A728" s="30">
        <f t="shared" si="113"/>
        <v>726</v>
      </c>
      <c r="B728" s="30">
        <v>19</v>
      </c>
      <c r="C728" s="32">
        <f t="shared" si="106"/>
        <v>152</v>
      </c>
      <c r="D728" s="45" t="s">
        <v>219</v>
      </c>
      <c r="E728" s="50" t="s">
        <v>937</v>
      </c>
      <c r="F728" s="31" t="s">
        <v>295</v>
      </c>
      <c r="G728" s="31"/>
      <c r="H728" s="35" t="s">
        <v>255</v>
      </c>
      <c r="I728" s="36">
        <v>41729</v>
      </c>
      <c r="J728" s="82">
        <v>3557</v>
      </c>
      <c r="K728" s="37">
        <v>356</v>
      </c>
      <c r="L728" s="38">
        <f t="shared" si="105"/>
        <v>356</v>
      </c>
      <c r="M728" s="36">
        <f t="shared" si="104"/>
        <v>41729</v>
      </c>
      <c r="N728" s="39">
        <f t="shared" si="110"/>
        <v>10.01</v>
      </c>
      <c r="O728" s="5"/>
      <c r="P728" s="5"/>
      <c r="Q728" s="42" t="s">
        <v>2344</v>
      </c>
      <c r="R728" s="43" t="str">
        <f t="shared" si="107"/>
        <v>AADC</v>
      </c>
      <c r="S728" s="43" t="str">
        <f t="shared" si="111"/>
        <v>C</v>
      </c>
      <c r="T728" s="43" t="str">
        <f t="shared" si="112"/>
        <v>01</v>
      </c>
      <c r="U728" s="43" t="b">
        <f t="shared" si="108"/>
        <v>1</v>
      </c>
      <c r="V728" s="43">
        <f t="shared" si="109"/>
        <v>10</v>
      </c>
      <c r="W728" s="35" t="s">
        <v>2347</v>
      </c>
      <c r="X728" s="196" t="s">
        <v>2377</v>
      </c>
    </row>
    <row r="729" spans="1:24" x14ac:dyDescent="0.25">
      <c r="A729" s="30">
        <f t="shared" si="113"/>
        <v>727</v>
      </c>
      <c r="B729" s="30">
        <v>19</v>
      </c>
      <c r="C729" s="32">
        <f t="shared" si="106"/>
        <v>153</v>
      </c>
      <c r="D729" s="45" t="s">
        <v>219</v>
      </c>
      <c r="E729" s="50" t="s">
        <v>817</v>
      </c>
      <c r="F729" s="31" t="s">
        <v>315</v>
      </c>
      <c r="G729" s="31"/>
      <c r="H729" s="35" t="s">
        <v>255</v>
      </c>
      <c r="I729" s="36">
        <v>41729</v>
      </c>
      <c r="J729" s="82">
        <v>13570</v>
      </c>
      <c r="K729" s="37">
        <v>1357</v>
      </c>
      <c r="L729" s="38">
        <f t="shared" si="105"/>
        <v>1357</v>
      </c>
      <c r="M729" s="36">
        <f t="shared" si="104"/>
        <v>41729</v>
      </c>
      <c r="N729" s="39">
        <f t="shared" si="110"/>
        <v>10</v>
      </c>
      <c r="O729" s="5"/>
      <c r="P729" s="5"/>
      <c r="Q729" s="42" t="s">
        <v>2344</v>
      </c>
      <c r="R729" s="43" t="str">
        <f t="shared" si="107"/>
        <v>AAFC</v>
      </c>
      <c r="S729" s="43" t="str">
        <f t="shared" si="111"/>
        <v>C</v>
      </c>
      <c r="T729" s="43" t="str">
        <f t="shared" si="112"/>
        <v>01</v>
      </c>
      <c r="U729" s="43" t="b">
        <f t="shared" si="108"/>
        <v>1</v>
      </c>
      <c r="V729" s="43">
        <f t="shared" si="109"/>
        <v>10</v>
      </c>
      <c r="W729" s="35" t="s">
        <v>2347</v>
      </c>
      <c r="X729" s="196" t="s">
        <v>2377</v>
      </c>
    </row>
    <row r="730" spans="1:24" x14ac:dyDescent="0.25">
      <c r="A730" s="30">
        <f t="shared" si="113"/>
        <v>728</v>
      </c>
      <c r="B730" s="30">
        <v>19</v>
      </c>
      <c r="C730" s="32">
        <f t="shared" si="106"/>
        <v>154</v>
      </c>
      <c r="D730" s="45" t="s">
        <v>219</v>
      </c>
      <c r="E730" s="50" t="s">
        <v>802</v>
      </c>
      <c r="F730" s="31" t="s">
        <v>254</v>
      </c>
      <c r="G730" s="31"/>
      <c r="H730" s="35" t="s">
        <v>255</v>
      </c>
      <c r="I730" s="36">
        <v>41729</v>
      </c>
      <c r="J730" s="82">
        <v>25915</v>
      </c>
      <c r="K730" s="37">
        <v>2592</v>
      </c>
      <c r="L730" s="38">
        <f t="shared" si="105"/>
        <v>2592</v>
      </c>
      <c r="M730" s="36">
        <f t="shared" si="104"/>
        <v>41729</v>
      </c>
      <c r="N730" s="39">
        <f t="shared" si="110"/>
        <v>10</v>
      </c>
      <c r="O730" s="5"/>
      <c r="P730" s="5"/>
      <c r="Q730" s="42" t="s">
        <v>2344</v>
      </c>
      <c r="R730" s="43" t="str">
        <f t="shared" si="107"/>
        <v>AAAC</v>
      </c>
      <c r="S730" s="43" t="str">
        <f t="shared" si="111"/>
        <v>C</v>
      </c>
      <c r="T730" s="43" t="str">
        <f t="shared" si="112"/>
        <v>01</v>
      </c>
      <c r="U730" s="43" t="b">
        <f t="shared" si="108"/>
        <v>1</v>
      </c>
      <c r="V730" s="43">
        <f t="shared" si="109"/>
        <v>10</v>
      </c>
      <c r="W730" s="35" t="s">
        <v>2347</v>
      </c>
      <c r="X730" s="196" t="s">
        <v>2377</v>
      </c>
    </row>
    <row r="731" spans="1:24" x14ac:dyDescent="0.25">
      <c r="A731" s="30">
        <f t="shared" si="113"/>
        <v>729</v>
      </c>
      <c r="B731" s="30">
        <v>19</v>
      </c>
      <c r="C731" s="32">
        <f t="shared" si="106"/>
        <v>155</v>
      </c>
      <c r="D731" s="45" t="s">
        <v>219</v>
      </c>
      <c r="E731" s="50" t="s">
        <v>929</v>
      </c>
      <c r="F731" s="31" t="s">
        <v>272</v>
      </c>
      <c r="G731" s="31"/>
      <c r="H731" s="35" t="s">
        <v>255</v>
      </c>
      <c r="I731" s="36">
        <v>41729</v>
      </c>
      <c r="J731" s="82">
        <v>13314</v>
      </c>
      <c r="K731" s="37">
        <v>1332</v>
      </c>
      <c r="L731" s="38">
        <f t="shared" si="105"/>
        <v>1332</v>
      </c>
      <c r="M731" s="36">
        <f t="shared" ref="M731:M794" si="114">+I731</f>
        <v>41729</v>
      </c>
      <c r="N731" s="39">
        <f t="shared" si="110"/>
        <v>10</v>
      </c>
      <c r="O731" s="5"/>
      <c r="P731" s="5"/>
      <c r="Q731" s="42" t="s">
        <v>2344</v>
      </c>
      <c r="R731" s="43" t="str">
        <f t="shared" si="107"/>
        <v>AABC</v>
      </c>
      <c r="S731" s="43" t="str">
        <f t="shared" si="111"/>
        <v>C</v>
      </c>
      <c r="T731" s="43" t="str">
        <f t="shared" si="112"/>
        <v>01</v>
      </c>
      <c r="U731" s="43" t="b">
        <f t="shared" si="108"/>
        <v>1</v>
      </c>
      <c r="V731" s="43">
        <f t="shared" si="109"/>
        <v>10</v>
      </c>
      <c r="W731" s="35" t="s">
        <v>2347</v>
      </c>
      <c r="X731" s="196" t="s">
        <v>2377</v>
      </c>
    </row>
    <row r="732" spans="1:24" x14ac:dyDescent="0.25">
      <c r="A732" s="30">
        <f t="shared" si="113"/>
        <v>730</v>
      </c>
      <c r="B732" s="30">
        <v>19</v>
      </c>
      <c r="C732" s="32">
        <f t="shared" si="106"/>
        <v>156</v>
      </c>
      <c r="D732" s="45" t="s">
        <v>219</v>
      </c>
      <c r="E732" s="50" t="s">
        <v>1046</v>
      </c>
      <c r="F732" s="31" t="s">
        <v>308</v>
      </c>
      <c r="G732" s="31"/>
      <c r="H732" s="35" t="s">
        <v>255</v>
      </c>
      <c r="I732" s="36">
        <v>41729</v>
      </c>
      <c r="J732" s="82">
        <v>40082</v>
      </c>
      <c r="K732" s="37">
        <v>4009</v>
      </c>
      <c r="L732" s="38">
        <f t="shared" si="105"/>
        <v>4009</v>
      </c>
      <c r="M732" s="36">
        <f t="shared" si="114"/>
        <v>41729</v>
      </c>
      <c r="N732" s="39">
        <f t="shared" si="110"/>
        <v>10</v>
      </c>
      <c r="O732" s="5"/>
      <c r="P732" s="5"/>
      <c r="Q732" s="42" t="s">
        <v>2344</v>
      </c>
      <c r="R732" s="43" t="str">
        <f t="shared" si="107"/>
        <v>AAEC</v>
      </c>
      <c r="S732" s="43" t="str">
        <f t="shared" si="111"/>
        <v>C</v>
      </c>
      <c r="T732" s="43" t="str">
        <f t="shared" si="112"/>
        <v>01</v>
      </c>
      <c r="U732" s="43" t="b">
        <f t="shared" si="108"/>
        <v>1</v>
      </c>
      <c r="V732" s="43">
        <f t="shared" si="109"/>
        <v>10</v>
      </c>
      <c r="W732" s="35" t="s">
        <v>2347</v>
      </c>
      <c r="X732" s="196" t="s">
        <v>2377</v>
      </c>
    </row>
    <row r="733" spans="1:24" x14ac:dyDescent="0.25">
      <c r="A733" s="30">
        <f t="shared" si="113"/>
        <v>731</v>
      </c>
      <c r="B733" s="30">
        <v>19</v>
      </c>
      <c r="C733" s="32">
        <f t="shared" si="106"/>
        <v>157</v>
      </c>
      <c r="D733" s="45" t="s">
        <v>219</v>
      </c>
      <c r="E733" s="50" t="s">
        <v>939</v>
      </c>
      <c r="F733" s="31" t="s">
        <v>301</v>
      </c>
      <c r="G733" s="31"/>
      <c r="H733" s="35" t="s">
        <v>255</v>
      </c>
      <c r="I733" s="36">
        <v>41729</v>
      </c>
      <c r="J733" s="82">
        <v>7488</v>
      </c>
      <c r="K733" s="37">
        <v>749</v>
      </c>
      <c r="L733" s="38">
        <f t="shared" si="105"/>
        <v>749</v>
      </c>
      <c r="M733" s="36">
        <f t="shared" si="114"/>
        <v>41729</v>
      </c>
      <c r="N733" s="39">
        <f t="shared" si="110"/>
        <v>10</v>
      </c>
      <c r="O733" s="5"/>
      <c r="P733" s="5"/>
      <c r="Q733" s="42" t="s">
        <v>2344</v>
      </c>
      <c r="R733" s="43" t="str">
        <f t="shared" si="107"/>
        <v>AABC</v>
      </c>
      <c r="S733" s="43" t="str">
        <f t="shared" si="111"/>
        <v>C</v>
      </c>
      <c r="T733" s="43" t="str">
        <f t="shared" si="112"/>
        <v>01</v>
      </c>
      <c r="U733" s="43" t="b">
        <f t="shared" si="108"/>
        <v>1</v>
      </c>
      <c r="V733" s="43">
        <f t="shared" si="109"/>
        <v>10</v>
      </c>
      <c r="W733" s="35" t="s">
        <v>2347</v>
      </c>
      <c r="X733" s="196" t="s">
        <v>2377</v>
      </c>
    </row>
    <row r="734" spans="1:24" x14ac:dyDescent="0.25">
      <c r="A734" s="30">
        <f t="shared" si="113"/>
        <v>732</v>
      </c>
      <c r="B734" s="30">
        <v>19</v>
      </c>
      <c r="C734" s="32">
        <f t="shared" si="106"/>
        <v>158</v>
      </c>
      <c r="D734" s="45" t="s">
        <v>219</v>
      </c>
      <c r="E734" s="50" t="s">
        <v>805</v>
      </c>
      <c r="F734" s="31" t="s">
        <v>267</v>
      </c>
      <c r="G734" s="31"/>
      <c r="H734" s="35" t="s">
        <v>255</v>
      </c>
      <c r="I734" s="36">
        <v>41729</v>
      </c>
      <c r="J734" s="82">
        <v>32652</v>
      </c>
      <c r="K734" s="37">
        <v>3266</v>
      </c>
      <c r="L734" s="38">
        <f t="shared" si="105"/>
        <v>3266</v>
      </c>
      <c r="M734" s="36">
        <f t="shared" si="114"/>
        <v>41729</v>
      </c>
      <c r="N734" s="39">
        <f t="shared" si="110"/>
        <v>10</v>
      </c>
      <c r="O734" s="5"/>
      <c r="P734" s="5"/>
      <c r="Q734" s="42" t="s">
        <v>2344</v>
      </c>
      <c r="R734" s="43" t="str">
        <f t="shared" si="107"/>
        <v>AABC</v>
      </c>
      <c r="S734" s="43" t="str">
        <f t="shared" si="111"/>
        <v>C</v>
      </c>
      <c r="T734" s="43" t="str">
        <f t="shared" si="112"/>
        <v>01</v>
      </c>
      <c r="U734" s="43" t="b">
        <f t="shared" si="108"/>
        <v>1</v>
      </c>
      <c r="V734" s="43">
        <f t="shared" si="109"/>
        <v>10</v>
      </c>
      <c r="W734" s="35" t="s">
        <v>2347</v>
      </c>
      <c r="X734" s="196" t="s">
        <v>2377</v>
      </c>
    </row>
    <row r="735" spans="1:24" x14ac:dyDescent="0.25">
      <c r="A735" s="30">
        <f t="shared" si="113"/>
        <v>733</v>
      </c>
      <c r="B735" s="30">
        <v>19</v>
      </c>
      <c r="C735" s="32">
        <f t="shared" si="106"/>
        <v>159</v>
      </c>
      <c r="D735" s="45" t="s">
        <v>219</v>
      </c>
      <c r="E735" s="50" t="s">
        <v>928</v>
      </c>
      <c r="F735" s="31" t="s">
        <v>269</v>
      </c>
      <c r="G735" s="31"/>
      <c r="H735" s="35" t="s">
        <v>255</v>
      </c>
      <c r="I735" s="36">
        <v>41729</v>
      </c>
      <c r="J735" s="82">
        <v>42701</v>
      </c>
      <c r="K735" s="37">
        <v>4271</v>
      </c>
      <c r="L735" s="38">
        <f t="shared" si="105"/>
        <v>4271</v>
      </c>
      <c r="M735" s="36">
        <f t="shared" si="114"/>
        <v>41729</v>
      </c>
      <c r="N735" s="39">
        <f t="shared" si="110"/>
        <v>10</v>
      </c>
      <c r="O735" s="5"/>
      <c r="P735" s="5"/>
      <c r="Q735" s="42" t="s">
        <v>2344</v>
      </c>
      <c r="R735" s="43" t="str">
        <f t="shared" si="107"/>
        <v>AAFC</v>
      </c>
      <c r="S735" s="43" t="str">
        <f t="shared" si="111"/>
        <v>C</v>
      </c>
      <c r="T735" s="43" t="str">
        <f t="shared" si="112"/>
        <v>01</v>
      </c>
      <c r="U735" s="43" t="b">
        <f t="shared" si="108"/>
        <v>1</v>
      </c>
      <c r="V735" s="43">
        <f t="shared" si="109"/>
        <v>10</v>
      </c>
      <c r="W735" s="35" t="s">
        <v>2347</v>
      </c>
      <c r="X735" s="196" t="s">
        <v>2377</v>
      </c>
    </row>
    <row r="736" spans="1:24" x14ac:dyDescent="0.25">
      <c r="A736" s="30">
        <f t="shared" si="113"/>
        <v>734</v>
      </c>
      <c r="B736" s="30">
        <v>19</v>
      </c>
      <c r="C736" s="32">
        <f t="shared" si="106"/>
        <v>160</v>
      </c>
      <c r="D736" s="45" t="s">
        <v>219</v>
      </c>
      <c r="E736" s="50" t="s">
        <v>306</v>
      </c>
      <c r="F736" s="31" t="s">
        <v>307</v>
      </c>
      <c r="G736" s="31"/>
      <c r="H736" s="35" t="s">
        <v>255</v>
      </c>
      <c r="I736" s="36">
        <v>41729</v>
      </c>
      <c r="J736" s="82">
        <v>32567</v>
      </c>
      <c r="K736" s="37">
        <v>3257</v>
      </c>
      <c r="L736" s="38">
        <f t="shared" si="105"/>
        <v>3257</v>
      </c>
      <c r="M736" s="36">
        <f t="shared" si="114"/>
        <v>41729</v>
      </c>
      <c r="N736" s="39">
        <f t="shared" si="110"/>
        <v>10</v>
      </c>
      <c r="O736" s="5"/>
      <c r="P736" s="5"/>
      <c r="Q736" s="42" t="s">
        <v>2344</v>
      </c>
      <c r="R736" s="43" t="str">
        <f t="shared" si="107"/>
        <v>AACC</v>
      </c>
      <c r="S736" s="43" t="str">
        <f t="shared" si="111"/>
        <v>C</v>
      </c>
      <c r="T736" s="43" t="str">
        <f t="shared" si="112"/>
        <v>01</v>
      </c>
      <c r="U736" s="43" t="b">
        <f t="shared" si="108"/>
        <v>1</v>
      </c>
      <c r="V736" s="43">
        <f t="shared" si="109"/>
        <v>10</v>
      </c>
      <c r="W736" s="35" t="s">
        <v>2347</v>
      </c>
      <c r="X736" s="196" t="s">
        <v>2377</v>
      </c>
    </row>
    <row r="737" spans="1:24" x14ac:dyDescent="0.25">
      <c r="A737" s="30">
        <f t="shared" si="113"/>
        <v>735</v>
      </c>
      <c r="B737" s="30">
        <v>19</v>
      </c>
      <c r="C737" s="32">
        <f t="shared" si="106"/>
        <v>161</v>
      </c>
      <c r="D737" s="45" t="s">
        <v>219</v>
      </c>
      <c r="E737" s="50" t="s">
        <v>322</v>
      </c>
      <c r="F737" s="31" t="s">
        <v>323</v>
      </c>
      <c r="G737" s="31"/>
      <c r="H737" s="35" t="s">
        <v>255</v>
      </c>
      <c r="I737" s="36">
        <v>41729</v>
      </c>
      <c r="J737" s="82">
        <v>6330</v>
      </c>
      <c r="K737" s="37">
        <v>634</v>
      </c>
      <c r="L737" s="38">
        <f t="shared" si="105"/>
        <v>634</v>
      </c>
      <c r="M737" s="36">
        <f t="shared" si="114"/>
        <v>41729</v>
      </c>
      <c r="N737" s="39">
        <f t="shared" si="110"/>
        <v>10.02</v>
      </c>
      <c r="O737" s="5"/>
      <c r="P737" s="5"/>
      <c r="Q737" s="42" t="s">
        <v>2344</v>
      </c>
      <c r="R737" s="43" t="str">
        <f t="shared" si="107"/>
        <v>AAEC</v>
      </c>
      <c r="S737" s="43" t="str">
        <f t="shared" si="111"/>
        <v>C</v>
      </c>
      <c r="T737" s="43" t="str">
        <f t="shared" si="112"/>
        <v>01</v>
      </c>
      <c r="U737" s="43" t="b">
        <f t="shared" si="108"/>
        <v>1</v>
      </c>
      <c r="V737" s="43">
        <f t="shared" si="109"/>
        <v>10</v>
      </c>
      <c r="W737" s="35" t="s">
        <v>2347</v>
      </c>
      <c r="X737" s="196" t="s">
        <v>2377</v>
      </c>
    </row>
    <row r="738" spans="1:24" x14ac:dyDescent="0.25">
      <c r="A738" s="30">
        <f t="shared" si="113"/>
        <v>736</v>
      </c>
      <c r="B738" s="30">
        <v>19</v>
      </c>
      <c r="C738" s="32">
        <f t="shared" si="106"/>
        <v>162</v>
      </c>
      <c r="D738" s="45" t="s">
        <v>219</v>
      </c>
      <c r="E738" s="50" t="s">
        <v>809</v>
      </c>
      <c r="F738" s="31" t="s">
        <v>276</v>
      </c>
      <c r="G738" s="31"/>
      <c r="H738" s="35" t="s">
        <v>255</v>
      </c>
      <c r="I738" s="36">
        <v>41729</v>
      </c>
      <c r="J738" s="82">
        <v>20004</v>
      </c>
      <c r="K738" s="37">
        <v>2001</v>
      </c>
      <c r="L738" s="38">
        <f t="shared" si="105"/>
        <v>2001</v>
      </c>
      <c r="M738" s="36">
        <f t="shared" si="114"/>
        <v>41729</v>
      </c>
      <c r="N738" s="39">
        <f t="shared" si="110"/>
        <v>10</v>
      </c>
      <c r="O738" s="5"/>
      <c r="P738" s="5"/>
      <c r="Q738" s="42" t="s">
        <v>2344</v>
      </c>
      <c r="R738" s="43" t="str">
        <f t="shared" si="107"/>
        <v>AAAC</v>
      </c>
      <c r="S738" s="43" t="str">
        <f t="shared" si="111"/>
        <v>C</v>
      </c>
      <c r="T738" s="43" t="str">
        <f t="shared" si="112"/>
        <v>01</v>
      </c>
      <c r="U738" s="43" t="b">
        <f t="shared" si="108"/>
        <v>1</v>
      </c>
      <c r="V738" s="43">
        <f t="shared" si="109"/>
        <v>10</v>
      </c>
      <c r="W738" s="35" t="s">
        <v>2347</v>
      </c>
      <c r="X738" s="196" t="s">
        <v>2377</v>
      </c>
    </row>
    <row r="739" spans="1:24" x14ac:dyDescent="0.25">
      <c r="A739" s="30">
        <f t="shared" si="113"/>
        <v>737</v>
      </c>
      <c r="B739" s="30">
        <v>19</v>
      </c>
      <c r="C739" s="32">
        <f t="shared" si="106"/>
        <v>163</v>
      </c>
      <c r="D739" s="45" t="s">
        <v>219</v>
      </c>
      <c r="E739" s="50" t="s">
        <v>1042</v>
      </c>
      <c r="F739" s="31" t="s">
        <v>294</v>
      </c>
      <c r="G739" s="31"/>
      <c r="H739" s="35" t="s">
        <v>255</v>
      </c>
      <c r="I739" s="36">
        <v>41729</v>
      </c>
      <c r="J739" s="82">
        <v>22405</v>
      </c>
      <c r="K739" s="37">
        <v>2241</v>
      </c>
      <c r="L739" s="38">
        <f t="shared" si="105"/>
        <v>2241</v>
      </c>
      <c r="M739" s="36">
        <f t="shared" si="114"/>
        <v>41729</v>
      </c>
      <c r="N739" s="39">
        <f t="shared" si="110"/>
        <v>10</v>
      </c>
      <c r="O739" s="5"/>
      <c r="P739" s="5"/>
      <c r="Q739" s="42" t="s">
        <v>2344</v>
      </c>
      <c r="R739" s="43" t="str">
        <f t="shared" si="107"/>
        <v>AADC</v>
      </c>
      <c r="S739" s="43" t="str">
        <f t="shared" si="111"/>
        <v>C</v>
      </c>
      <c r="T739" s="43" t="str">
        <f t="shared" si="112"/>
        <v>01</v>
      </c>
      <c r="U739" s="43" t="b">
        <f t="shared" si="108"/>
        <v>1</v>
      </c>
      <c r="V739" s="43">
        <f t="shared" si="109"/>
        <v>10</v>
      </c>
      <c r="W739" s="35" t="s">
        <v>2347</v>
      </c>
      <c r="X739" s="196" t="s">
        <v>2377</v>
      </c>
    </row>
    <row r="740" spans="1:24" x14ac:dyDescent="0.25">
      <c r="A740" s="30">
        <f t="shared" si="113"/>
        <v>738</v>
      </c>
      <c r="B740" s="30">
        <v>19</v>
      </c>
      <c r="C740" s="32">
        <f t="shared" si="106"/>
        <v>164</v>
      </c>
      <c r="D740" s="45" t="s">
        <v>219</v>
      </c>
      <c r="E740" s="50" t="s">
        <v>1033</v>
      </c>
      <c r="F740" s="31" t="s">
        <v>261</v>
      </c>
      <c r="G740" s="31"/>
      <c r="H740" s="35" t="s">
        <v>255</v>
      </c>
      <c r="I740" s="36">
        <v>41729</v>
      </c>
      <c r="J740" s="82">
        <v>24010</v>
      </c>
      <c r="K740" s="37">
        <v>2401</v>
      </c>
      <c r="L740" s="38">
        <f t="shared" si="105"/>
        <v>2401</v>
      </c>
      <c r="M740" s="36">
        <f t="shared" si="114"/>
        <v>41729</v>
      </c>
      <c r="N740" s="39">
        <f t="shared" si="110"/>
        <v>10</v>
      </c>
      <c r="O740" s="5"/>
      <c r="P740" s="5"/>
      <c r="Q740" s="42" t="s">
        <v>2344</v>
      </c>
      <c r="R740" s="43" t="str">
        <f t="shared" si="107"/>
        <v>AAAC</v>
      </c>
      <c r="S740" s="43" t="str">
        <f t="shared" si="111"/>
        <v>C</v>
      </c>
      <c r="T740" s="43" t="str">
        <f t="shared" si="112"/>
        <v>01</v>
      </c>
      <c r="U740" s="43" t="b">
        <f t="shared" si="108"/>
        <v>1</v>
      </c>
      <c r="V740" s="43">
        <f t="shared" si="109"/>
        <v>10</v>
      </c>
      <c r="W740" s="35" t="s">
        <v>2347</v>
      </c>
      <c r="X740" s="196" t="s">
        <v>2377</v>
      </c>
    </row>
    <row r="741" spans="1:24" x14ac:dyDescent="0.25">
      <c r="A741" s="30">
        <f t="shared" si="113"/>
        <v>739</v>
      </c>
      <c r="B741" s="30">
        <v>19</v>
      </c>
      <c r="C741" s="32">
        <f t="shared" si="106"/>
        <v>165</v>
      </c>
      <c r="D741" s="45" t="s">
        <v>219</v>
      </c>
      <c r="E741" s="50" t="s">
        <v>1034</v>
      </c>
      <c r="F741" s="31" t="s">
        <v>262</v>
      </c>
      <c r="G741" s="31"/>
      <c r="H741" s="35" t="s">
        <v>255</v>
      </c>
      <c r="I741" s="36">
        <v>41729</v>
      </c>
      <c r="J741" s="82">
        <v>17186</v>
      </c>
      <c r="K741" s="37">
        <v>1719</v>
      </c>
      <c r="L741" s="38">
        <f t="shared" ref="L741:L804" si="115">+K741</f>
        <v>1719</v>
      </c>
      <c r="M741" s="36">
        <f t="shared" si="114"/>
        <v>41729</v>
      </c>
      <c r="N741" s="39">
        <f t="shared" si="110"/>
        <v>10</v>
      </c>
      <c r="O741" s="5"/>
      <c r="P741" s="5"/>
      <c r="Q741" s="42" t="s">
        <v>2344</v>
      </c>
      <c r="R741" s="43" t="str">
        <f t="shared" si="107"/>
        <v>AABC</v>
      </c>
      <c r="S741" s="43" t="str">
        <f t="shared" si="111"/>
        <v>C</v>
      </c>
      <c r="T741" s="43" t="str">
        <f t="shared" si="112"/>
        <v>01</v>
      </c>
      <c r="U741" s="43" t="b">
        <f t="shared" si="108"/>
        <v>1</v>
      </c>
      <c r="V741" s="43">
        <f t="shared" si="109"/>
        <v>10</v>
      </c>
      <c r="W741" s="35" t="s">
        <v>2347</v>
      </c>
      <c r="X741" s="196" t="s">
        <v>2377</v>
      </c>
    </row>
    <row r="742" spans="1:24" x14ac:dyDescent="0.25">
      <c r="A742" s="30">
        <f t="shared" si="113"/>
        <v>740</v>
      </c>
      <c r="B742" s="30">
        <v>19</v>
      </c>
      <c r="C742" s="32">
        <f t="shared" si="106"/>
        <v>166</v>
      </c>
      <c r="D742" s="45" t="s">
        <v>219</v>
      </c>
      <c r="E742" s="50" t="s">
        <v>818</v>
      </c>
      <c r="F742" s="31" t="s">
        <v>319</v>
      </c>
      <c r="G742" s="31"/>
      <c r="H742" s="35" t="s">
        <v>255</v>
      </c>
      <c r="I742" s="36">
        <v>41729</v>
      </c>
      <c r="J742" s="82">
        <v>10138</v>
      </c>
      <c r="K742" s="37">
        <v>1014</v>
      </c>
      <c r="L742" s="38">
        <f t="shared" si="115"/>
        <v>1014</v>
      </c>
      <c r="M742" s="36">
        <f t="shared" si="114"/>
        <v>41729</v>
      </c>
      <c r="N742" s="39">
        <f t="shared" si="110"/>
        <v>10</v>
      </c>
      <c r="O742" s="5"/>
      <c r="P742" s="5"/>
      <c r="Q742" s="42" t="s">
        <v>2344</v>
      </c>
      <c r="R742" s="43" t="str">
        <f t="shared" si="107"/>
        <v>AABC</v>
      </c>
      <c r="S742" s="43" t="str">
        <f t="shared" si="111"/>
        <v>C</v>
      </c>
      <c r="T742" s="43" t="str">
        <f t="shared" si="112"/>
        <v>01</v>
      </c>
      <c r="U742" s="43" t="b">
        <f t="shared" si="108"/>
        <v>1</v>
      </c>
      <c r="V742" s="43">
        <f t="shared" si="109"/>
        <v>10</v>
      </c>
      <c r="W742" s="35" t="s">
        <v>2347</v>
      </c>
      <c r="X742" s="196" t="s">
        <v>2377</v>
      </c>
    </row>
    <row r="743" spans="1:24" x14ac:dyDescent="0.25">
      <c r="A743" s="30">
        <f t="shared" si="113"/>
        <v>741</v>
      </c>
      <c r="B743" s="30">
        <v>19</v>
      </c>
      <c r="C743" s="32">
        <f t="shared" si="106"/>
        <v>167</v>
      </c>
      <c r="D743" s="45" t="s">
        <v>219</v>
      </c>
      <c r="E743" s="50" t="s">
        <v>274</v>
      </c>
      <c r="F743" s="31" t="s">
        <v>275</v>
      </c>
      <c r="G743" s="31"/>
      <c r="H743" s="35" t="s">
        <v>255</v>
      </c>
      <c r="I743" s="36">
        <v>41729</v>
      </c>
      <c r="J743" s="82">
        <v>9238</v>
      </c>
      <c r="K743" s="37">
        <v>924</v>
      </c>
      <c r="L743" s="38">
        <f t="shared" si="115"/>
        <v>924</v>
      </c>
      <c r="M743" s="36">
        <f t="shared" si="114"/>
        <v>41729</v>
      </c>
      <c r="N743" s="39">
        <f t="shared" si="110"/>
        <v>10</v>
      </c>
      <c r="O743" s="5"/>
      <c r="P743" s="5"/>
      <c r="Q743" s="42" t="s">
        <v>2344</v>
      </c>
      <c r="R743" s="43" t="str">
        <f t="shared" si="107"/>
        <v>AAFC</v>
      </c>
      <c r="S743" s="43" t="str">
        <f t="shared" si="111"/>
        <v>C</v>
      </c>
      <c r="T743" s="43" t="str">
        <f t="shared" si="112"/>
        <v>01</v>
      </c>
      <c r="U743" s="43" t="b">
        <f t="shared" si="108"/>
        <v>1</v>
      </c>
      <c r="V743" s="43">
        <f t="shared" si="109"/>
        <v>10</v>
      </c>
      <c r="W743" s="35" t="s">
        <v>2347</v>
      </c>
      <c r="X743" s="196" t="s">
        <v>2377</v>
      </c>
    </row>
    <row r="744" spans="1:24" x14ac:dyDescent="0.25">
      <c r="A744" s="30">
        <f t="shared" si="113"/>
        <v>742</v>
      </c>
      <c r="B744" s="30">
        <v>19</v>
      </c>
      <c r="C744" s="32">
        <f t="shared" si="106"/>
        <v>168</v>
      </c>
      <c r="D744" s="45" t="s">
        <v>219</v>
      </c>
      <c r="E744" s="50" t="s">
        <v>256</v>
      </c>
      <c r="F744" s="31" t="s">
        <v>257</v>
      </c>
      <c r="G744" s="31"/>
      <c r="H744" s="35" t="s">
        <v>255</v>
      </c>
      <c r="I744" s="36">
        <v>41729</v>
      </c>
      <c r="J744" s="82">
        <v>2906</v>
      </c>
      <c r="K744" s="37">
        <v>291</v>
      </c>
      <c r="L744" s="38">
        <f t="shared" si="115"/>
        <v>291</v>
      </c>
      <c r="M744" s="36">
        <f t="shared" si="114"/>
        <v>41729</v>
      </c>
      <c r="N744" s="39">
        <f t="shared" si="110"/>
        <v>10.01</v>
      </c>
      <c r="O744" s="5"/>
      <c r="P744" s="5"/>
      <c r="Q744" s="42" t="s">
        <v>2344</v>
      </c>
      <c r="R744" s="43" t="str">
        <f t="shared" si="107"/>
        <v>AADC</v>
      </c>
      <c r="S744" s="43" t="str">
        <f t="shared" si="111"/>
        <v>C</v>
      </c>
      <c r="T744" s="43" t="str">
        <f t="shared" si="112"/>
        <v>01</v>
      </c>
      <c r="U744" s="43" t="b">
        <f t="shared" si="108"/>
        <v>1</v>
      </c>
      <c r="V744" s="43">
        <f t="shared" si="109"/>
        <v>10</v>
      </c>
      <c r="W744" s="35" t="s">
        <v>2347</v>
      </c>
      <c r="X744" s="196" t="s">
        <v>2377</v>
      </c>
    </row>
    <row r="745" spans="1:24" x14ac:dyDescent="0.25">
      <c r="A745" s="30">
        <f t="shared" si="113"/>
        <v>743</v>
      </c>
      <c r="B745" s="30">
        <v>19</v>
      </c>
      <c r="C745" s="32">
        <f t="shared" si="106"/>
        <v>169</v>
      </c>
      <c r="D745" s="45" t="s">
        <v>219</v>
      </c>
      <c r="E745" s="50" t="s">
        <v>1039</v>
      </c>
      <c r="F745" s="31" t="s">
        <v>288</v>
      </c>
      <c r="G745" s="31"/>
      <c r="H745" s="35" t="s">
        <v>255</v>
      </c>
      <c r="I745" s="36">
        <v>41729</v>
      </c>
      <c r="J745" s="82">
        <v>8211</v>
      </c>
      <c r="K745" s="37">
        <v>822</v>
      </c>
      <c r="L745" s="38">
        <f t="shared" si="115"/>
        <v>822</v>
      </c>
      <c r="M745" s="36">
        <f t="shared" si="114"/>
        <v>41729</v>
      </c>
      <c r="N745" s="39">
        <f t="shared" si="110"/>
        <v>10.01</v>
      </c>
      <c r="O745" s="5"/>
      <c r="P745" s="5"/>
      <c r="Q745" s="42" t="s">
        <v>2344</v>
      </c>
      <c r="R745" s="43" t="str">
        <f t="shared" si="107"/>
        <v>AAGC</v>
      </c>
      <c r="S745" s="43" t="str">
        <f t="shared" si="111"/>
        <v>C</v>
      </c>
      <c r="T745" s="43" t="str">
        <f t="shared" si="112"/>
        <v>01</v>
      </c>
      <c r="U745" s="43" t="b">
        <f t="shared" si="108"/>
        <v>1</v>
      </c>
      <c r="V745" s="43">
        <f t="shared" si="109"/>
        <v>10</v>
      </c>
      <c r="W745" s="35" t="s">
        <v>2347</v>
      </c>
      <c r="X745" s="196" t="s">
        <v>2377</v>
      </c>
    </row>
    <row r="746" spans="1:24" x14ac:dyDescent="0.25">
      <c r="A746" s="30">
        <f t="shared" si="113"/>
        <v>744</v>
      </c>
      <c r="B746" s="30">
        <v>19</v>
      </c>
      <c r="C746" s="32">
        <f t="shared" si="106"/>
        <v>170</v>
      </c>
      <c r="D746" s="45" t="s">
        <v>219</v>
      </c>
      <c r="E746" s="50" t="s">
        <v>943</v>
      </c>
      <c r="F746" s="31" t="s">
        <v>318</v>
      </c>
      <c r="G746" s="31"/>
      <c r="H746" s="35" t="s">
        <v>255</v>
      </c>
      <c r="I746" s="36">
        <v>41729</v>
      </c>
      <c r="J746" s="82">
        <v>18086</v>
      </c>
      <c r="K746" s="37">
        <v>1809</v>
      </c>
      <c r="L746" s="38">
        <f t="shared" si="115"/>
        <v>1809</v>
      </c>
      <c r="M746" s="36">
        <f t="shared" si="114"/>
        <v>41729</v>
      </c>
      <c r="N746" s="39">
        <f t="shared" si="110"/>
        <v>10</v>
      </c>
      <c r="O746" s="5"/>
      <c r="P746" s="5"/>
      <c r="Q746" s="42" t="s">
        <v>2344</v>
      </c>
      <c r="R746" s="43" t="str">
        <f t="shared" si="107"/>
        <v>AAEC</v>
      </c>
      <c r="S746" s="43" t="str">
        <f t="shared" si="111"/>
        <v>C</v>
      </c>
      <c r="T746" s="43" t="str">
        <f t="shared" si="112"/>
        <v>01</v>
      </c>
      <c r="U746" s="43" t="b">
        <f t="shared" si="108"/>
        <v>1</v>
      </c>
      <c r="V746" s="43">
        <f t="shared" si="109"/>
        <v>10</v>
      </c>
      <c r="W746" s="35" t="s">
        <v>2347</v>
      </c>
      <c r="X746" s="196" t="s">
        <v>2377</v>
      </c>
    </row>
    <row r="747" spans="1:24" x14ac:dyDescent="0.25">
      <c r="A747" s="30">
        <f t="shared" si="113"/>
        <v>745</v>
      </c>
      <c r="B747" s="30">
        <v>19</v>
      </c>
      <c r="C747" s="32">
        <f t="shared" si="106"/>
        <v>171</v>
      </c>
      <c r="D747" s="45" t="s">
        <v>219</v>
      </c>
      <c r="E747" s="50" t="s">
        <v>943</v>
      </c>
      <c r="F747" s="31" t="s">
        <v>318</v>
      </c>
      <c r="G747" s="31"/>
      <c r="H747" s="35" t="s">
        <v>255</v>
      </c>
      <c r="I747" s="36">
        <v>41729</v>
      </c>
      <c r="J747" s="82">
        <v>23095</v>
      </c>
      <c r="K747" s="37">
        <v>2310</v>
      </c>
      <c r="L747" s="38">
        <f t="shared" si="115"/>
        <v>2310</v>
      </c>
      <c r="M747" s="36">
        <f t="shared" si="114"/>
        <v>41729</v>
      </c>
      <c r="N747" s="39">
        <f t="shared" si="110"/>
        <v>10</v>
      </c>
      <c r="O747" s="5"/>
      <c r="P747" s="5"/>
      <c r="Q747" s="42" t="s">
        <v>2344</v>
      </c>
      <c r="R747" s="43" t="str">
        <f t="shared" si="107"/>
        <v>AAEC</v>
      </c>
      <c r="S747" s="43" t="str">
        <f t="shared" si="111"/>
        <v>C</v>
      </c>
      <c r="T747" s="43" t="str">
        <f t="shared" si="112"/>
        <v>01</v>
      </c>
      <c r="U747" s="43" t="b">
        <f t="shared" si="108"/>
        <v>1</v>
      </c>
      <c r="V747" s="43">
        <f t="shared" si="109"/>
        <v>10</v>
      </c>
      <c r="W747" s="35" t="s">
        <v>2347</v>
      </c>
      <c r="X747" s="196" t="s">
        <v>2377</v>
      </c>
    </row>
    <row r="748" spans="1:24" x14ac:dyDescent="0.25">
      <c r="A748" s="30">
        <f t="shared" si="113"/>
        <v>746</v>
      </c>
      <c r="B748" s="30">
        <v>19</v>
      </c>
      <c r="C748" s="32">
        <f t="shared" si="106"/>
        <v>172</v>
      </c>
      <c r="D748" s="45" t="s">
        <v>219</v>
      </c>
      <c r="E748" s="50" t="s">
        <v>933</v>
      </c>
      <c r="F748" s="31" t="s">
        <v>284</v>
      </c>
      <c r="G748" s="31"/>
      <c r="H748" s="35" t="s">
        <v>255</v>
      </c>
      <c r="I748" s="36">
        <v>41729</v>
      </c>
      <c r="J748" s="82">
        <v>5257</v>
      </c>
      <c r="K748" s="37">
        <v>526</v>
      </c>
      <c r="L748" s="38">
        <f t="shared" si="115"/>
        <v>526</v>
      </c>
      <c r="M748" s="36">
        <f t="shared" si="114"/>
        <v>41729</v>
      </c>
      <c r="N748" s="39">
        <f t="shared" si="110"/>
        <v>10.01</v>
      </c>
      <c r="O748" s="5"/>
      <c r="P748" s="5"/>
      <c r="Q748" s="42" t="s">
        <v>2344</v>
      </c>
      <c r="R748" s="43" t="str">
        <f t="shared" si="107"/>
        <v>AABC</v>
      </c>
      <c r="S748" s="43" t="str">
        <f t="shared" si="111"/>
        <v>C</v>
      </c>
      <c r="T748" s="43" t="str">
        <f t="shared" si="112"/>
        <v>01</v>
      </c>
      <c r="U748" s="43" t="b">
        <f t="shared" si="108"/>
        <v>1</v>
      </c>
      <c r="V748" s="43">
        <f t="shared" si="109"/>
        <v>10</v>
      </c>
      <c r="W748" s="35" t="s">
        <v>2347</v>
      </c>
      <c r="X748" s="196" t="s">
        <v>2377</v>
      </c>
    </row>
    <row r="749" spans="1:24" x14ac:dyDescent="0.25">
      <c r="A749" s="30">
        <f t="shared" si="113"/>
        <v>747</v>
      </c>
      <c r="B749" s="30">
        <v>19</v>
      </c>
      <c r="C749" s="32">
        <f t="shared" si="106"/>
        <v>173</v>
      </c>
      <c r="D749" s="45" t="s">
        <v>219</v>
      </c>
      <c r="E749" s="50" t="s">
        <v>1041</v>
      </c>
      <c r="F749" s="31" t="s">
        <v>292</v>
      </c>
      <c r="G749" s="31"/>
      <c r="H749" s="35" t="s">
        <v>255</v>
      </c>
      <c r="I749" s="36">
        <v>41729</v>
      </c>
      <c r="J749" s="82">
        <v>18492</v>
      </c>
      <c r="K749" s="37">
        <v>1850</v>
      </c>
      <c r="L749" s="38">
        <f t="shared" si="115"/>
        <v>1850</v>
      </c>
      <c r="M749" s="36">
        <f t="shared" si="114"/>
        <v>41729</v>
      </c>
      <c r="N749" s="39">
        <f t="shared" si="110"/>
        <v>10</v>
      </c>
      <c r="O749" s="5"/>
      <c r="P749" s="5"/>
      <c r="Q749" s="42" t="s">
        <v>2344</v>
      </c>
      <c r="R749" s="43" t="str">
        <f t="shared" si="107"/>
        <v>AACC</v>
      </c>
      <c r="S749" s="43" t="str">
        <f t="shared" si="111"/>
        <v>C</v>
      </c>
      <c r="T749" s="43" t="str">
        <f t="shared" si="112"/>
        <v>01</v>
      </c>
      <c r="U749" s="43" t="b">
        <f t="shared" si="108"/>
        <v>1</v>
      </c>
      <c r="V749" s="43">
        <f t="shared" si="109"/>
        <v>10</v>
      </c>
      <c r="W749" s="35" t="s">
        <v>2347</v>
      </c>
      <c r="X749" s="196" t="s">
        <v>2377</v>
      </c>
    </row>
    <row r="750" spans="1:24" x14ac:dyDescent="0.25">
      <c r="A750" s="30">
        <f t="shared" si="113"/>
        <v>748</v>
      </c>
      <c r="B750" s="30">
        <v>19</v>
      </c>
      <c r="C750" s="32">
        <f t="shared" si="106"/>
        <v>174</v>
      </c>
      <c r="D750" s="45" t="s">
        <v>219</v>
      </c>
      <c r="E750" s="50" t="s">
        <v>1044</v>
      </c>
      <c r="F750" s="31" t="s">
        <v>298</v>
      </c>
      <c r="G750" s="31"/>
      <c r="H750" s="35" t="s">
        <v>255</v>
      </c>
      <c r="I750" s="36">
        <v>41729</v>
      </c>
      <c r="J750" s="82">
        <v>30059</v>
      </c>
      <c r="K750" s="37">
        <v>3006</v>
      </c>
      <c r="L750" s="38">
        <f t="shared" si="115"/>
        <v>3006</v>
      </c>
      <c r="M750" s="36">
        <f t="shared" si="114"/>
        <v>41729</v>
      </c>
      <c r="N750" s="39">
        <f t="shared" si="110"/>
        <v>10</v>
      </c>
      <c r="O750" s="5"/>
      <c r="P750" s="5"/>
      <c r="Q750" s="42" t="s">
        <v>2344</v>
      </c>
      <c r="R750" s="43" t="str">
        <f t="shared" si="107"/>
        <v>AACC</v>
      </c>
      <c r="S750" s="43" t="str">
        <f t="shared" si="111"/>
        <v>C</v>
      </c>
      <c r="T750" s="43" t="str">
        <f t="shared" si="112"/>
        <v>01</v>
      </c>
      <c r="U750" s="43" t="b">
        <f t="shared" si="108"/>
        <v>1</v>
      </c>
      <c r="V750" s="43">
        <f t="shared" si="109"/>
        <v>10</v>
      </c>
      <c r="W750" s="35" t="s">
        <v>2347</v>
      </c>
      <c r="X750" s="196" t="s">
        <v>2377</v>
      </c>
    </row>
    <row r="751" spans="1:24" x14ac:dyDescent="0.25">
      <c r="A751" s="30">
        <f t="shared" si="113"/>
        <v>749</v>
      </c>
      <c r="B751" s="30">
        <v>19</v>
      </c>
      <c r="C751" s="32">
        <f t="shared" si="106"/>
        <v>175</v>
      </c>
      <c r="D751" s="45" t="s">
        <v>219</v>
      </c>
      <c r="E751" s="50" t="s">
        <v>1047</v>
      </c>
      <c r="F751" s="31" t="s">
        <v>309</v>
      </c>
      <c r="G751" s="31"/>
      <c r="H751" s="35" t="s">
        <v>255</v>
      </c>
      <c r="I751" s="36">
        <v>41729</v>
      </c>
      <c r="J751" s="82">
        <v>55564</v>
      </c>
      <c r="K751" s="37">
        <v>5557</v>
      </c>
      <c r="L751" s="38">
        <f t="shared" si="115"/>
        <v>5557</v>
      </c>
      <c r="M751" s="36">
        <f t="shared" si="114"/>
        <v>41729</v>
      </c>
      <c r="N751" s="39">
        <f t="shared" si="110"/>
        <v>10</v>
      </c>
      <c r="O751" s="5"/>
      <c r="P751" s="5"/>
      <c r="Q751" s="42" t="s">
        <v>2344</v>
      </c>
      <c r="R751" s="43" t="str">
        <f t="shared" si="107"/>
        <v>AAJC</v>
      </c>
      <c r="S751" s="43" t="str">
        <f t="shared" si="111"/>
        <v>C</v>
      </c>
      <c r="T751" s="43" t="str">
        <f t="shared" si="112"/>
        <v>01</v>
      </c>
      <c r="U751" s="43" t="b">
        <f t="shared" si="108"/>
        <v>1</v>
      </c>
      <c r="V751" s="43">
        <f t="shared" si="109"/>
        <v>10</v>
      </c>
      <c r="W751" s="35" t="s">
        <v>2347</v>
      </c>
      <c r="X751" s="196" t="s">
        <v>2377</v>
      </c>
    </row>
    <row r="752" spans="1:24" x14ac:dyDescent="0.25">
      <c r="A752" s="30">
        <f t="shared" si="113"/>
        <v>750</v>
      </c>
      <c r="B752" s="30">
        <v>19</v>
      </c>
      <c r="C752" s="32">
        <f t="shared" si="106"/>
        <v>176</v>
      </c>
      <c r="D752" s="45" t="s">
        <v>219</v>
      </c>
      <c r="E752" s="50" t="s">
        <v>1043</v>
      </c>
      <c r="F752" s="31" t="s">
        <v>296</v>
      </c>
      <c r="G752" s="31"/>
      <c r="H752" s="35" t="s">
        <v>255</v>
      </c>
      <c r="I752" s="36">
        <v>41729</v>
      </c>
      <c r="J752" s="82">
        <v>24043</v>
      </c>
      <c r="K752" s="37">
        <v>2405</v>
      </c>
      <c r="L752" s="38">
        <f t="shared" si="115"/>
        <v>2405</v>
      </c>
      <c r="M752" s="36">
        <f t="shared" si="114"/>
        <v>41729</v>
      </c>
      <c r="N752" s="39">
        <f t="shared" si="110"/>
        <v>10</v>
      </c>
      <c r="O752" s="5"/>
      <c r="P752" s="5"/>
      <c r="Q752" s="42" t="s">
        <v>2344</v>
      </c>
      <c r="R752" s="43" t="str">
        <f t="shared" si="107"/>
        <v>AAAC</v>
      </c>
      <c r="S752" s="43" t="str">
        <f t="shared" si="111"/>
        <v>C</v>
      </c>
      <c r="T752" s="43" t="str">
        <f t="shared" si="112"/>
        <v>01</v>
      </c>
      <c r="U752" s="43" t="b">
        <f t="shared" si="108"/>
        <v>1</v>
      </c>
      <c r="V752" s="43">
        <f t="shared" si="109"/>
        <v>10</v>
      </c>
      <c r="W752" s="35" t="s">
        <v>2347</v>
      </c>
      <c r="X752" s="196" t="s">
        <v>2377</v>
      </c>
    </row>
    <row r="753" spans="1:24" x14ac:dyDescent="0.25">
      <c r="A753" s="30">
        <f t="shared" si="113"/>
        <v>751</v>
      </c>
      <c r="B753" s="30">
        <v>19</v>
      </c>
      <c r="C753" s="32">
        <f t="shared" si="106"/>
        <v>177</v>
      </c>
      <c r="D753" s="45" t="s">
        <v>219</v>
      </c>
      <c r="E753" s="50" t="s">
        <v>316</v>
      </c>
      <c r="F753" s="31" t="s">
        <v>713</v>
      </c>
      <c r="G753" s="31"/>
      <c r="H753" s="35" t="s">
        <v>255</v>
      </c>
      <c r="I753" s="36">
        <v>41729</v>
      </c>
      <c r="J753" s="82">
        <v>15450</v>
      </c>
      <c r="K753" s="37">
        <v>1545</v>
      </c>
      <c r="L753" s="38">
        <f t="shared" si="115"/>
        <v>1545</v>
      </c>
      <c r="M753" s="36">
        <f t="shared" si="114"/>
        <v>41729</v>
      </c>
      <c r="N753" s="39">
        <f t="shared" si="110"/>
        <v>10</v>
      </c>
      <c r="O753" s="5"/>
      <c r="P753" s="5"/>
      <c r="Q753" s="42" t="s">
        <v>2344</v>
      </c>
      <c r="R753" s="43" t="str">
        <f t="shared" si="107"/>
        <v>AACC</v>
      </c>
      <c r="S753" s="43" t="str">
        <f t="shared" si="111"/>
        <v>C</v>
      </c>
      <c r="T753" s="43" t="str">
        <f t="shared" si="112"/>
        <v>01</v>
      </c>
      <c r="U753" s="43" t="b">
        <f t="shared" si="108"/>
        <v>1</v>
      </c>
      <c r="V753" s="43">
        <f t="shared" si="109"/>
        <v>10</v>
      </c>
      <c r="W753" s="35" t="s">
        <v>2347</v>
      </c>
      <c r="X753" s="196" t="s">
        <v>2377</v>
      </c>
    </row>
    <row r="754" spans="1:24" x14ac:dyDescent="0.25">
      <c r="A754" s="30">
        <f t="shared" si="113"/>
        <v>752</v>
      </c>
      <c r="B754" s="30">
        <v>19</v>
      </c>
      <c r="C754" s="32">
        <f t="shared" si="106"/>
        <v>178</v>
      </c>
      <c r="D754" s="45" t="s">
        <v>219</v>
      </c>
      <c r="E754" s="50" t="s">
        <v>1050</v>
      </c>
      <c r="F754" s="31" t="s">
        <v>314</v>
      </c>
      <c r="G754" s="31"/>
      <c r="H754" s="35" t="s">
        <v>255</v>
      </c>
      <c r="I754" s="36">
        <v>41729</v>
      </c>
      <c r="J754" s="82">
        <v>378</v>
      </c>
      <c r="K754" s="37">
        <v>38</v>
      </c>
      <c r="L754" s="38">
        <f t="shared" si="115"/>
        <v>38</v>
      </c>
      <c r="M754" s="36">
        <f t="shared" si="114"/>
        <v>41729</v>
      </c>
      <c r="N754" s="39">
        <f t="shared" si="110"/>
        <v>10.050000000000001</v>
      </c>
      <c r="O754" s="5"/>
      <c r="P754" s="5"/>
      <c r="Q754" s="42" t="s">
        <v>2344</v>
      </c>
      <c r="R754" s="43" t="str">
        <f t="shared" si="107"/>
        <v>AAHC</v>
      </c>
      <c r="S754" s="43" t="str">
        <f t="shared" si="111"/>
        <v>C</v>
      </c>
      <c r="T754" s="43" t="str">
        <f t="shared" si="112"/>
        <v>01</v>
      </c>
      <c r="U754" s="43" t="b">
        <f t="shared" si="108"/>
        <v>1</v>
      </c>
      <c r="V754" s="43">
        <f t="shared" si="109"/>
        <v>10</v>
      </c>
      <c r="W754" s="35" t="s">
        <v>2347</v>
      </c>
      <c r="X754" s="196" t="s">
        <v>2377</v>
      </c>
    </row>
    <row r="755" spans="1:24" x14ac:dyDescent="0.25">
      <c r="A755" s="30">
        <f t="shared" si="113"/>
        <v>753</v>
      </c>
      <c r="B755" s="30">
        <v>19</v>
      </c>
      <c r="C755" s="32">
        <f t="shared" si="106"/>
        <v>179</v>
      </c>
      <c r="D755" s="45" t="s">
        <v>219</v>
      </c>
      <c r="E755" s="50" t="s">
        <v>1051</v>
      </c>
      <c r="F755" s="31" t="s">
        <v>321</v>
      </c>
      <c r="G755" s="31"/>
      <c r="H755" s="35" t="s">
        <v>255</v>
      </c>
      <c r="I755" s="36">
        <v>41729</v>
      </c>
      <c r="J755" s="82">
        <v>5830</v>
      </c>
      <c r="K755" s="37">
        <v>584</v>
      </c>
      <c r="L755" s="38">
        <f t="shared" si="115"/>
        <v>584</v>
      </c>
      <c r="M755" s="36">
        <f t="shared" si="114"/>
        <v>41729</v>
      </c>
      <c r="N755" s="39">
        <f t="shared" si="110"/>
        <v>10.02</v>
      </c>
      <c r="O755" s="5"/>
      <c r="P755" s="5"/>
      <c r="Q755" s="42" t="s">
        <v>2344</v>
      </c>
      <c r="R755" s="43" t="str">
        <f t="shared" si="107"/>
        <v>AACC</v>
      </c>
      <c r="S755" s="43" t="str">
        <f t="shared" si="111"/>
        <v>C</v>
      </c>
      <c r="T755" s="43" t="str">
        <f t="shared" si="112"/>
        <v>01</v>
      </c>
      <c r="U755" s="43" t="b">
        <f t="shared" si="108"/>
        <v>1</v>
      </c>
      <c r="V755" s="43">
        <f t="shared" si="109"/>
        <v>10</v>
      </c>
      <c r="W755" s="35" t="s">
        <v>2347</v>
      </c>
      <c r="X755" s="196" t="s">
        <v>2377</v>
      </c>
    </row>
    <row r="756" spans="1:24" x14ac:dyDescent="0.25">
      <c r="A756" s="30">
        <f t="shared" si="113"/>
        <v>754</v>
      </c>
      <c r="B756" s="30">
        <v>19</v>
      </c>
      <c r="C756" s="32">
        <f t="shared" si="106"/>
        <v>180</v>
      </c>
      <c r="D756" s="45" t="s">
        <v>219</v>
      </c>
      <c r="E756" s="50" t="s">
        <v>808</v>
      </c>
      <c r="F756" s="31" t="s">
        <v>273</v>
      </c>
      <c r="G756" s="31"/>
      <c r="H756" s="35" t="s">
        <v>255</v>
      </c>
      <c r="I756" s="36">
        <v>41729</v>
      </c>
      <c r="J756" s="82">
        <v>49306</v>
      </c>
      <c r="K756" s="37">
        <v>4931</v>
      </c>
      <c r="L756" s="38">
        <f t="shared" si="115"/>
        <v>4931</v>
      </c>
      <c r="M756" s="36">
        <f t="shared" si="114"/>
        <v>41729</v>
      </c>
      <c r="N756" s="39">
        <f t="shared" si="110"/>
        <v>10</v>
      </c>
      <c r="O756" s="5"/>
      <c r="P756" s="5"/>
      <c r="Q756" s="42" t="s">
        <v>2344</v>
      </c>
      <c r="R756" s="43" t="str">
        <f t="shared" si="107"/>
        <v>AAFC</v>
      </c>
      <c r="S756" s="43" t="str">
        <f t="shared" si="111"/>
        <v>C</v>
      </c>
      <c r="T756" s="43" t="str">
        <f t="shared" si="112"/>
        <v>01</v>
      </c>
      <c r="U756" s="43" t="b">
        <f t="shared" si="108"/>
        <v>1</v>
      </c>
      <c r="V756" s="43">
        <f t="shared" si="109"/>
        <v>10</v>
      </c>
      <c r="W756" s="35" t="s">
        <v>2347</v>
      </c>
      <c r="X756" s="196" t="s">
        <v>2377</v>
      </c>
    </row>
    <row r="757" spans="1:24" x14ac:dyDescent="0.25">
      <c r="A757" s="30">
        <f t="shared" si="113"/>
        <v>755</v>
      </c>
      <c r="B757" s="30">
        <v>19</v>
      </c>
      <c r="C757" s="32">
        <f t="shared" si="106"/>
        <v>181</v>
      </c>
      <c r="D757" s="45" t="s">
        <v>219</v>
      </c>
      <c r="E757" s="50" t="s">
        <v>1040</v>
      </c>
      <c r="F757" s="31" t="s">
        <v>291</v>
      </c>
      <c r="G757" s="31"/>
      <c r="H757" s="35" t="s">
        <v>255</v>
      </c>
      <c r="I757" s="36">
        <v>41729</v>
      </c>
      <c r="J757" s="82">
        <v>24365</v>
      </c>
      <c r="K757" s="37">
        <v>2437</v>
      </c>
      <c r="L757" s="38">
        <f t="shared" si="115"/>
        <v>2437</v>
      </c>
      <c r="M757" s="36">
        <f t="shared" si="114"/>
        <v>41729</v>
      </c>
      <c r="N757" s="39">
        <f t="shared" si="110"/>
        <v>10</v>
      </c>
      <c r="O757" s="5"/>
      <c r="P757" s="5"/>
      <c r="Q757" s="42" t="s">
        <v>2344</v>
      </c>
      <c r="R757" s="43" t="str">
        <f t="shared" si="107"/>
        <v>AACC</v>
      </c>
      <c r="S757" s="43" t="str">
        <f t="shared" si="111"/>
        <v>C</v>
      </c>
      <c r="T757" s="43" t="str">
        <f t="shared" si="112"/>
        <v>01</v>
      </c>
      <c r="U757" s="43" t="b">
        <f t="shared" si="108"/>
        <v>1</v>
      </c>
      <c r="V757" s="43">
        <f t="shared" si="109"/>
        <v>10</v>
      </c>
      <c r="W757" s="35" t="s">
        <v>2347</v>
      </c>
      <c r="X757" s="196" t="s">
        <v>2377</v>
      </c>
    </row>
    <row r="758" spans="1:24" x14ac:dyDescent="0.25">
      <c r="A758" s="30">
        <f t="shared" si="113"/>
        <v>756</v>
      </c>
      <c r="B758" s="30">
        <v>19</v>
      </c>
      <c r="C758" s="32">
        <f t="shared" si="106"/>
        <v>182</v>
      </c>
      <c r="D758" s="45" t="s">
        <v>219</v>
      </c>
      <c r="E758" s="50" t="s">
        <v>819</v>
      </c>
      <c r="F758" s="31" t="s">
        <v>320</v>
      </c>
      <c r="G758" s="31"/>
      <c r="H758" s="35" t="s">
        <v>255</v>
      </c>
      <c r="I758" s="36">
        <v>41729</v>
      </c>
      <c r="J758" s="82">
        <v>17826</v>
      </c>
      <c r="K758" s="37">
        <v>1783</v>
      </c>
      <c r="L758" s="38">
        <f t="shared" si="115"/>
        <v>1783</v>
      </c>
      <c r="M758" s="36">
        <f t="shared" si="114"/>
        <v>41729</v>
      </c>
      <c r="N758" s="39">
        <f t="shared" si="110"/>
        <v>10</v>
      </c>
      <c r="O758" s="5"/>
      <c r="P758" s="5"/>
      <c r="Q758" s="42" t="s">
        <v>2344</v>
      </c>
      <c r="R758" s="43" t="str">
        <f t="shared" si="107"/>
        <v>AADC</v>
      </c>
      <c r="S758" s="43" t="str">
        <f t="shared" si="111"/>
        <v>C</v>
      </c>
      <c r="T758" s="43" t="str">
        <f t="shared" si="112"/>
        <v>01</v>
      </c>
      <c r="U758" s="43" t="b">
        <f t="shared" si="108"/>
        <v>1</v>
      </c>
      <c r="V758" s="43">
        <f t="shared" si="109"/>
        <v>10</v>
      </c>
      <c r="W758" s="35" t="s">
        <v>2347</v>
      </c>
      <c r="X758" s="196" t="s">
        <v>2377</v>
      </c>
    </row>
    <row r="759" spans="1:24" x14ac:dyDescent="0.25">
      <c r="A759" s="30">
        <f t="shared" si="113"/>
        <v>757</v>
      </c>
      <c r="B759" s="30">
        <v>19</v>
      </c>
      <c r="C759" s="32">
        <f t="shared" si="106"/>
        <v>183</v>
      </c>
      <c r="D759" s="45" t="s">
        <v>219</v>
      </c>
      <c r="E759" s="50" t="s">
        <v>807</v>
      </c>
      <c r="F759" s="31" t="s">
        <v>270</v>
      </c>
      <c r="G759" s="31"/>
      <c r="H759" s="35" t="s">
        <v>255</v>
      </c>
      <c r="I759" s="36">
        <v>41729</v>
      </c>
      <c r="J759" s="82">
        <v>11266</v>
      </c>
      <c r="K759" s="37">
        <v>1127</v>
      </c>
      <c r="L759" s="38">
        <f t="shared" si="115"/>
        <v>1127</v>
      </c>
      <c r="M759" s="36">
        <f t="shared" si="114"/>
        <v>41729</v>
      </c>
      <c r="N759" s="39">
        <f t="shared" si="110"/>
        <v>10</v>
      </c>
      <c r="O759" s="5"/>
      <c r="P759" s="5"/>
      <c r="Q759" s="42" t="s">
        <v>2344</v>
      </c>
      <c r="R759" s="43" t="str">
        <f t="shared" si="107"/>
        <v>AAFC</v>
      </c>
      <c r="S759" s="43" t="str">
        <f t="shared" si="111"/>
        <v>C</v>
      </c>
      <c r="T759" s="43" t="str">
        <f t="shared" si="112"/>
        <v>01</v>
      </c>
      <c r="U759" s="43" t="b">
        <f t="shared" si="108"/>
        <v>1</v>
      </c>
      <c r="V759" s="43">
        <f t="shared" si="109"/>
        <v>10</v>
      </c>
      <c r="W759" s="35" t="s">
        <v>2347</v>
      </c>
      <c r="X759" s="196" t="s">
        <v>2377</v>
      </c>
    </row>
    <row r="760" spans="1:24" x14ac:dyDescent="0.25">
      <c r="A760" s="30">
        <f t="shared" si="113"/>
        <v>758</v>
      </c>
      <c r="B760" s="30">
        <v>19</v>
      </c>
      <c r="C760" s="32">
        <f t="shared" si="106"/>
        <v>184</v>
      </c>
      <c r="D760" s="45" t="s">
        <v>219</v>
      </c>
      <c r="E760" s="50" t="s">
        <v>936</v>
      </c>
      <c r="F760" s="31" t="s">
        <v>290</v>
      </c>
      <c r="G760" s="31"/>
      <c r="H760" s="35" t="s">
        <v>255</v>
      </c>
      <c r="I760" s="36">
        <v>41729</v>
      </c>
      <c r="J760" s="82">
        <v>12469</v>
      </c>
      <c r="K760" s="37">
        <v>1247</v>
      </c>
      <c r="L760" s="38">
        <f t="shared" si="115"/>
        <v>1247</v>
      </c>
      <c r="M760" s="36">
        <f t="shared" si="114"/>
        <v>41729</v>
      </c>
      <c r="N760" s="39">
        <f t="shared" si="110"/>
        <v>10</v>
      </c>
      <c r="O760" s="5"/>
      <c r="P760" s="5"/>
      <c r="Q760" s="42" t="s">
        <v>2344</v>
      </c>
      <c r="R760" s="43" t="str">
        <f t="shared" si="107"/>
        <v>AADC</v>
      </c>
      <c r="S760" s="43" t="str">
        <f t="shared" si="111"/>
        <v>C</v>
      </c>
      <c r="T760" s="43" t="str">
        <f t="shared" si="112"/>
        <v>01</v>
      </c>
      <c r="U760" s="43" t="b">
        <f t="shared" si="108"/>
        <v>1</v>
      </c>
      <c r="V760" s="43">
        <f t="shared" si="109"/>
        <v>10</v>
      </c>
      <c r="W760" s="35" t="s">
        <v>2347</v>
      </c>
      <c r="X760" s="196" t="s">
        <v>2377</v>
      </c>
    </row>
    <row r="761" spans="1:24" x14ac:dyDescent="0.25">
      <c r="A761" s="30">
        <f t="shared" si="113"/>
        <v>759</v>
      </c>
      <c r="B761" s="30">
        <v>19</v>
      </c>
      <c r="C761" s="32">
        <f t="shared" si="106"/>
        <v>185</v>
      </c>
      <c r="D761" s="45" t="s">
        <v>219</v>
      </c>
      <c r="E761" s="50" t="s">
        <v>934</v>
      </c>
      <c r="F761" s="31" t="s">
        <v>285</v>
      </c>
      <c r="G761" s="31"/>
      <c r="H761" s="35" t="s">
        <v>255</v>
      </c>
      <c r="I761" s="36">
        <v>41729</v>
      </c>
      <c r="J761" s="82">
        <v>2332</v>
      </c>
      <c r="K761" s="37">
        <v>234</v>
      </c>
      <c r="L761" s="38">
        <f t="shared" si="115"/>
        <v>234</v>
      </c>
      <c r="M761" s="36">
        <f t="shared" si="114"/>
        <v>41729</v>
      </c>
      <c r="N761" s="39">
        <f t="shared" si="110"/>
        <v>10.029999999999999</v>
      </c>
      <c r="O761" s="5"/>
      <c r="P761" s="5"/>
      <c r="Q761" s="42" t="s">
        <v>2344</v>
      </c>
      <c r="R761" s="43" t="str">
        <f t="shared" si="107"/>
        <v>AABC</v>
      </c>
      <c r="S761" s="43" t="str">
        <f t="shared" si="111"/>
        <v>C</v>
      </c>
      <c r="T761" s="43" t="str">
        <f t="shared" si="112"/>
        <v>01</v>
      </c>
      <c r="U761" s="43" t="b">
        <f t="shared" si="108"/>
        <v>1</v>
      </c>
      <c r="V761" s="43">
        <f t="shared" si="109"/>
        <v>10</v>
      </c>
      <c r="W761" s="35" t="s">
        <v>2347</v>
      </c>
      <c r="X761" s="196" t="s">
        <v>2377</v>
      </c>
    </row>
    <row r="762" spans="1:24" x14ac:dyDescent="0.25">
      <c r="A762" s="30">
        <f t="shared" si="113"/>
        <v>760</v>
      </c>
      <c r="B762" s="30">
        <v>19</v>
      </c>
      <c r="C762" s="32">
        <f t="shared" si="106"/>
        <v>186</v>
      </c>
      <c r="D762" s="45" t="s">
        <v>219</v>
      </c>
      <c r="E762" s="50" t="s">
        <v>810</v>
      </c>
      <c r="F762" s="31" t="s">
        <v>277</v>
      </c>
      <c r="G762" s="31"/>
      <c r="H762" s="35" t="s">
        <v>255</v>
      </c>
      <c r="I762" s="36">
        <v>41729</v>
      </c>
      <c r="J762" s="82">
        <v>13079</v>
      </c>
      <c r="K762" s="37">
        <v>1308</v>
      </c>
      <c r="L762" s="38">
        <f t="shared" si="115"/>
        <v>1308</v>
      </c>
      <c r="M762" s="36">
        <f t="shared" si="114"/>
        <v>41729</v>
      </c>
      <c r="N762" s="39">
        <f t="shared" si="110"/>
        <v>10</v>
      </c>
      <c r="O762" s="5"/>
      <c r="P762" s="5"/>
      <c r="Q762" s="42" t="s">
        <v>2344</v>
      </c>
      <c r="R762" s="43" t="str">
        <f t="shared" si="107"/>
        <v>AACC</v>
      </c>
      <c r="S762" s="43" t="str">
        <f t="shared" si="111"/>
        <v>C</v>
      </c>
      <c r="T762" s="43" t="str">
        <f t="shared" si="112"/>
        <v>01</v>
      </c>
      <c r="U762" s="43" t="b">
        <f t="shared" si="108"/>
        <v>1</v>
      </c>
      <c r="V762" s="43">
        <f t="shared" si="109"/>
        <v>10</v>
      </c>
      <c r="W762" s="35" t="s">
        <v>2347</v>
      </c>
      <c r="X762" s="196" t="s">
        <v>2377</v>
      </c>
    </row>
    <row r="763" spans="1:24" x14ac:dyDescent="0.25">
      <c r="A763" s="30">
        <f t="shared" si="113"/>
        <v>761</v>
      </c>
      <c r="B763" s="30">
        <v>19</v>
      </c>
      <c r="C763" s="32">
        <f t="shared" si="106"/>
        <v>187</v>
      </c>
      <c r="D763" s="45" t="s">
        <v>219</v>
      </c>
      <c r="E763" s="50" t="s">
        <v>935</v>
      </c>
      <c r="F763" s="31" t="s">
        <v>289</v>
      </c>
      <c r="G763" s="31"/>
      <c r="H763" s="35" t="s">
        <v>255</v>
      </c>
      <c r="I763" s="36">
        <v>41729</v>
      </c>
      <c r="J763" s="82">
        <v>18572</v>
      </c>
      <c r="K763" s="37">
        <v>1858</v>
      </c>
      <c r="L763" s="38">
        <f t="shared" si="115"/>
        <v>1858</v>
      </c>
      <c r="M763" s="36">
        <f t="shared" si="114"/>
        <v>41729</v>
      </c>
      <c r="N763" s="39">
        <f t="shared" si="110"/>
        <v>10</v>
      </c>
      <c r="O763" s="5"/>
      <c r="P763" s="5"/>
      <c r="Q763" s="42" t="s">
        <v>2344</v>
      </c>
      <c r="R763" s="43" t="str">
        <f t="shared" si="107"/>
        <v>AACC</v>
      </c>
      <c r="S763" s="43" t="str">
        <f t="shared" si="111"/>
        <v>C</v>
      </c>
      <c r="T763" s="43" t="str">
        <f t="shared" si="112"/>
        <v>01</v>
      </c>
      <c r="U763" s="43" t="b">
        <f t="shared" si="108"/>
        <v>1</v>
      </c>
      <c r="V763" s="43">
        <f t="shared" si="109"/>
        <v>10</v>
      </c>
      <c r="W763" s="35" t="s">
        <v>2347</v>
      </c>
      <c r="X763" s="196" t="s">
        <v>2377</v>
      </c>
    </row>
    <row r="764" spans="1:24" x14ac:dyDescent="0.25">
      <c r="A764" s="30">
        <f t="shared" si="113"/>
        <v>762</v>
      </c>
      <c r="B764" s="30">
        <v>19</v>
      </c>
      <c r="C764" s="32">
        <f t="shared" si="106"/>
        <v>188</v>
      </c>
      <c r="D764" s="45" t="s">
        <v>219</v>
      </c>
      <c r="E764" s="50" t="s">
        <v>806</v>
      </c>
      <c r="F764" s="31" t="s">
        <v>268</v>
      </c>
      <c r="G764" s="31"/>
      <c r="H764" s="35" t="s">
        <v>255</v>
      </c>
      <c r="I764" s="36">
        <v>41729</v>
      </c>
      <c r="J764" s="82">
        <v>8151</v>
      </c>
      <c r="K764" s="37">
        <v>816</v>
      </c>
      <c r="L764" s="38">
        <f t="shared" si="115"/>
        <v>816</v>
      </c>
      <c r="M764" s="36">
        <f t="shared" si="114"/>
        <v>41729</v>
      </c>
      <c r="N764" s="39">
        <f t="shared" si="110"/>
        <v>10.01</v>
      </c>
      <c r="O764" s="5"/>
      <c r="P764" s="5"/>
      <c r="Q764" s="42" t="s">
        <v>2344</v>
      </c>
      <c r="R764" s="43" t="str">
        <f t="shared" si="107"/>
        <v>AAFC</v>
      </c>
      <c r="S764" s="43" t="str">
        <f t="shared" si="111"/>
        <v>C</v>
      </c>
      <c r="T764" s="43" t="str">
        <f t="shared" si="112"/>
        <v>01</v>
      </c>
      <c r="U764" s="43" t="b">
        <f t="shared" si="108"/>
        <v>1</v>
      </c>
      <c r="V764" s="43">
        <f t="shared" si="109"/>
        <v>10</v>
      </c>
      <c r="W764" s="35" t="s">
        <v>2347</v>
      </c>
      <c r="X764" s="196" t="s">
        <v>2377</v>
      </c>
    </row>
    <row r="765" spans="1:24" x14ac:dyDescent="0.25">
      <c r="A765" s="30">
        <f t="shared" si="113"/>
        <v>763</v>
      </c>
      <c r="B765" s="30">
        <v>19</v>
      </c>
      <c r="C765" s="32">
        <f t="shared" si="106"/>
        <v>189</v>
      </c>
      <c r="D765" s="45" t="s">
        <v>219</v>
      </c>
      <c r="E765" s="50" t="s">
        <v>1037</v>
      </c>
      <c r="F765" s="31" t="s">
        <v>279</v>
      </c>
      <c r="G765" s="31"/>
      <c r="H765" s="35" t="s">
        <v>255</v>
      </c>
      <c r="I765" s="36">
        <v>41729</v>
      </c>
      <c r="J765" s="82">
        <v>101278</v>
      </c>
      <c r="K765" s="37">
        <v>10128</v>
      </c>
      <c r="L765" s="38">
        <f t="shared" si="115"/>
        <v>10128</v>
      </c>
      <c r="M765" s="36">
        <f t="shared" si="114"/>
        <v>41729</v>
      </c>
      <c r="N765" s="39">
        <f t="shared" si="110"/>
        <v>10</v>
      </c>
      <c r="O765" s="5"/>
      <c r="P765" s="5"/>
      <c r="Q765" s="42" t="s">
        <v>2344</v>
      </c>
      <c r="R765" s="43" t="str">
        <f t="shared" si="107"/>
        <v>AAAC</v>
      </c>
      <c r="S765" s="43" t="str">
        <f t="shared" si="111"/>
        <v>C</v>
      </c>
      <c r="T765" s="43" t="str">
        <f t="shared" si="112"/>
        <v>01</v>
      </c>
      <c r="U765" s="43" t="b">
        <f t="shared" si="108"/>
        <v>1</v>
      </c>
      <c r="V765" s="43">
        <f t="shared" si="109"/>
        <v>10</v>
      </c>
      <c r="W765" s="35" t="s">
        <v>2347</v>
      </c>
      <c r="X765" s="196" t="s">
        <v>2377</v>
      </c>
    </row>
    <row r="766" spans="1:24" x14ac:dyDescent="0.25">
      <c r="A766" s="30">
        <f t="shared" si="113"/>
        <v>764</v>
      </c>
      <c r="B766" s="30">
        <v>19</v>
      </c>
      <c r="C766" s="32">
        <f t="shared" si="106"/>
        <v>190</v>
      </c>
      <c r="D766" s="45" t="s">
        <v>219</v>
      </c>
      <c r="E766" s="50" t="s">
        <v>256</v>
      </c>
      <c r="F766" s="31" t="s">
        <v>257</v>
      </c>
      <c r="G766" s="31"/>
      <c r="H766" s="35" t="s">
        <v>255</v>
      </c>
      <c r="I766" s="36">
        <v>41729</v>
      </c>
      <c r="J766" s="82">
        <v>28933</v>
      </c>
      <c r="K766" s="37">
        <v>2894</v>
      </c>
      <c r="L766" s="38">
        <f t="shared" si="115"/>
        <v>2894</v>
      </c>
      <c r="M766" s="36">
        <f t="shared" si="114"/>
        <v>41729</v>
      </c>
      <c r="N766" s="39">
        <f t="shared" si="110"/>
        <v>10</v>
      </c>
      <c r="O766" s="5"/>
      <c r="P766" s="5"/>
      <c r="Q766" s="42" t="s">
        <v>2344</v>
      </c>
      <c r="R766" s="43" t="str">
        <f t="shared" si="107"/>
        <v>AADC</v>
      </c>
      <c r="S766" s="43" t="str">
        <f t="shared" si="111"/>
        <v>C</v>
      </c>
      <c r="T766" s="43" t="str">
        <f t="shared" si="112"/>
        <v>01</v>
      </c>
      <c r="U766" s="43" t="b">
        <f t="shared" si="108"/>
        <v>1</v>
      </c>
      <c r="V766" s="43">
        <f t="shared" si="109"/>
        <v>10</v>
      </c>
      <c r="W766" s="35" t="s">
        <v>2347</v>
      </c>
      <c r="X766" s="196" t="s">
        <v>2377</v>
      </c>
    </row>
    <row r="767" spans="1:24" x14ac:dyDescent="0.25">
      <c r="A767" s="30">
        <f t="shared" si="113"/>
        <v>765</v>
      </c>
      <c r="B767" s="30">
        <v>19</v>
      </c>
      <c r="C767" s="32">
        <f t="shared" si="106"/>
        <v>191</v>
      </c>
      <c r="D767" s="45" t="s">
        <v>219</v>
      </c>
      <c r="E767" s="50" t="s">
        <v>258</v>
      </c>
      <c r="F767" s="31" t="s">
        <v>259</v>
      </c>
      <c r="G767" s="31"/>
      <c r="H767" s="35" t="s">
        <v>255</v>
      </c>
      <c r="I767" s="36">
        <v>41729</v>
      </c>
      <c r="J767" s="82">
        <v>5079</v>
      </c>
      <c r="K767" s="37">
        <v>508</v>
      </c>
      <c r="L767" s="38">
        <f t="shared" si="115"/>
        <v>508</v>
      </c>
      <c r="M767" s="36">
        <f t="shared" si="114"/>
        <v>41729</v>
      </c>
      <c r="N767" s="39">
        <f t="shared" si="110"/>
        <v>10</v>
      </c>
      <c r="O767" s="5"/>
      <c r="P767" s="5"/>
      <c r="Q767" s="42" t="s">
        <v>2344</v>
      </c>
      <c r="R767" s="43" t="str">
        <f t="shared" si="107"/>
        <v>AABC</v>
      </c>
      <c r="S767" s="43" t="str">
        <f t="shared" si="111"/>
        <v>C</v>
      </c>
      <c r="T767" s="43" t="str">
        <f t="shared" si="112"/>
        <v>01</v>
      </c>
      <c r="U767" s="43" t="b">
        <f t="shared" si="108"/>
        <v>1</v>
      </c>
      <c r="V767" s="43">
        <f t="shared" si="109"/>
        <v>10</v>
      </c>
      <c r="W767" s="35" t="s">
        <v>2347</v>
      </c>
      <c r="X767" s="196" t="s">
        <v>2377</v>
      </c>
    </row>
    <row r="768" spans="1:24" x14ac:dyDescent="0.25">
      <c r="A768" s="30">
        <f t="shared" si="113"/>
        <v>766</v>
      </c>
      <c r="B768" s="30">
        <v>19</v>
      </c>
      <c r="C768" s="32">
        <f t="shared" si="106"/>
        <v>192</v>
      </c>
      <c r="D768" s="45" t="s">
        <v>219</v>
      </c>
      <c r="E768" s="50" t="s">
        <v>1041</v>
      </c>
      <c r="F768" s="31" t="s">
        <v>292</v>
      </c>
      <c r="G768" s="31"/>
      <c r="H768" s="35" t="s">
        <v>255</v>
      </c>
      <c r="I768" s="36">
        <v>41729</v>
      </c>
      <c r="J768" s="82">
        <v>28582</v>
      </c>
      <c r="K768" s="37">
        <v>2859</v>
      </c>
      <c r="L768" s="38">
        <f t="shared" si="115"/>
        <v>2859</v>
      </c>
      <c r="M768" s="36">
        <f t="shared" si="114"/>
        <v>41729</v>
      </c>
      <c r="N768" s="39">
        <f t="shared" si="110"/>
        <v>10</v>
      </c>
      <c r="O768" s="5"/>
      <c r="P768" s="5"/>
      <c r="Q768" s="42" t="s">
        <v>2344</v>
      </c>
      <c r="R768" s="43" t="str">
        <f t="shared" si="107"/>
        <v>AACC</v>
      </c>
      <c r="S768" s="43" t="str">
        <f t="shared" si="111"/>
        <v>C</v>
      </c>
      <c r="T768" s="43" t="str">
        <f t="shared" si="112"/>
        <v>01</v>
      </c>
      <c r="U768" s="43" t="b">
        <f t="shared" si="108"/>
        <v>1</v>
      </c>
      <c r="V768" s="43">
        <f t="shared" si="109"/>
        <v>10</v>
      </c>
      <c r="W768" s="35" t="s">
        <v>2347</v>
      </c>
      <c r="X768" s="196" t="s">
        <v>2377</v>
      </c>
    </row>
    <row r="769" spans="1:24" x14ac:dyDescent="0.25">
      <c r="A769" s="30">
        <f t="shared" si="113"/>
        <v>767</v>
      </c>
      <c r="B769" s="30">
        <v>19</v>
      </c>
      <c r="C769" s="32">
        <f t="shared" si="106"/>
        <v>193</v>
      </c>
      <c r="D769" s="45" t="s">
        <v>219</v>
      </c>
      <c r="E769" s="50" t="s">
        <v>1043</v>
      </c>
      <c r="F769" s="31" t="s">
        <v>296</v>
      </c>
      <c r="G769" s="31"/>
      <c r="H769" s="35" t="s">
        <v>255</v>
      </c>
      <c r="I769" s="36">
        <v>41729</v>
      </c>
      <c r="J769" s="82">
        <v>59465</v>
      </c>
      <c r="K769" s="37">
        <v>5947</v>
      </c>
      <c r="L769" s="38">
        <f t="shared" si="115"/>
        <v>5947</v>
      </c>
      <c r="M769" s="36">
        <f t="shared" si="114"/>
        <v>41729</v>
      </c>
      <c r="N769" s="39">
        <f t="shared" si="110"/>
        <v>10</v>
      </c>
      <c r="O769" s="5"/>
      <c r="P769" s="5"/>
      <c r="Q769" s="42" t="s">
        <v>2344</v>
      </c>
      <c r="R769" s="43" t="str">
        <f t="shared" si="107"/>
        <v>AAAC</v>
      </c>
      <c r="S769" s="43" t="str">
        <f t="shared" si="111"/>
        <v>C</v>
      </c>
      <c r="T769" s="43" t="str">
        <f t="shared" si="112"/>
        <v>01</v>
      </c>
      <c r="U769" s="43" t="b">
        <f t="shared" si="108"/>
        <v>1</v>
      </c>
      <c r="V769" s="43">
        <f t="shared" si="109"/>
        <v>10</v>
      </c>
      <c r="W769" s="35" t="s">
        <v>2347</v>
      </c>
      <c r="X769" s="196" t="s">
        <v>2377</v>
      </c>
    </row>
    <row r="770" spans="1:24" x14ac:dyDescent="0.25">
      <c r="A770" s="30">
        <f t="shared" si="113"/>
        <v>768</v>
      </c>
      <c r="B770" s="30">
        <v>19</v>
      </c>
      <c r="C770" s="32">
        <f t="shared" si="106"/>
        <v>194</v>
      </c>
      <c r="D770" s="45" t="s">
        <v>219</v>
      </c>
      <c r="E770" s="50" t="s">
        <v>807</v>
      </c>
      <c r="F770" s="31" t="s">
        <v>270</v>
      </c>
      <c r="G770" s="31"/>
      <c r="H770" s="35" t="s">
        <v>255</v>
      </c>
      <c r="I770" s="36">
        <v>41729</v>
      </c>
      <c r="J770" s="82">
        <v>42838</v>
      </c>
      <c r="K770" s="37">
        <v>4284</v>
      </c>
      <c r="L770" s="38">
        <f t="shared" si="115"/>
        <v>4284</v>
      </c>
      <c r="M770" s="36">
        <f t="shared" si="114"/>
        <v>41729</v>
      </c>
      <c r="N770" s="39">
        <f t="shared" si="110"/>
        <v>10</v>
      </c>
      <c r="O770" s="5"/>
      <c r="P770" s="5"/>
      <c r="Q770" s="42" t="s">
        <v>2344</v>
      </c>
      <c r="R770" s="43" t="str">
        <f t="shared" si="107"/>
        <v>AAFC</v>
      </c>
      <c r="S770" s="43" t="str">
        <f t="shared" si="111"/>
        <v>C</v>
      </c>
      <c r="T770" s="43" t="str">
        <f t="shared" si="112"/>
        <v>01</v>
      </c>
      <c r="U770" s="43" t="b">
        <f t="shared" si="108"/>
        <v>1</v>
      </c>
      <c r="V770" s="43">
        <f t="shared" si="109"/>
        <v>10</v>
      </c>
      <c r="W770" s="35" t="s">
        <v>2347</v>
      </c>
      <c r="X770" s="196" t="s">
        <v>2377</v>
      </c>
    </row>
    <row r="771" spans="1:24" x14ac:dyDescent="0.25">
      <c r="A771" s="30">
        <f t="shared" si="113"/>
        <v>769</v>
      </c>
      <c r="B771" s="30">
        <v>19</v>
      </c>
      <c r="C771" s="32">
        <f t="shared" ref="C771:C834" si="116">+IF(B771=B770,C770+1,1)</f>
        <v>195</v>
      </c>
      <c r="D771" s="45" t="s">
        <v>219</v>
      </c>
      <c r="E771" s="50" t="s">
        <v>911</v>
      </c>
      <c r="F771" s="31" t="s">
        <v>265</v>
      </c>
      <c r="G771" s="31"/>
      <c r="H771" s="35" t="s">
        <v>255</v>
      </c>
      <c r="I771" s="36">
        <v>41729</v>
      </c>
      <c r="J771" s="82">
        <v>37668</v>
      </c>
      <c r="K771" s="37">
        <v>3767</v>
      </c>
      <c r="L771" s="38">
        <f t="shared" si="115"/>
        <v>3767</v>
      </c>
      <c r="M771" s="36">
        <f t="shared" si="114"/>
        <v>41729</v>
      </c>
      <c r="N771" s="39">
        <f t="shared" si="110"/>
        <v>10</v>
      </c>
      <c r="O771" s="5"/>
      <c r="P771" s="5"/>
      <c r="Q771" s="42" t="s">
        <v>2344</v>
      </c>
      <c r="R771" s="43" t="str">
        <f t="shared" ref="R771:R834" si="117">LEFT(E771,4)</f>
        <v>AABC</v>
      </c>
      <c r="S771" s="43" t="str">
        <f t="shared" si="111"/>
        <v>C</v>
      </c>
      <c r="T771" s="43" t="str">
        <f t="shared" si="112"/>
        <v>01</v>
      </c>
      <c r="U771" s="43" t="b">
        <f t="shared" ref="U771:U834" si="118">D771=T771</f>
        <v>1</v>
      </c>
      <c r="V771" s="43">
        <f t="shared" ref="V771:V834" si="119">LEN(E771)</f>
        <v>10</v>
      </c>
      <c r="W771" s="35" t="s">
        <v>2347</v>
      </c>
      <c r="X771" s="196" t="s">
        <v>2377</v>
      </c>
    </row>
    <row r="772" spans="1:24" x14ac:dyDescent="0.25">
      <c r="A772" s="30">
        <f t="shared" si="113"/>
        <v>770</v>
      </c>
      <c r="B772" s="30">
        <v>19</v>
      </c>
      <c r="C772" s="32">
        <f t="shared" si="116"/>
        <v>196</v>
      </c>
      <c r="D772" s="45" t="s">
        <v>219</v>
      </c>
      <c r="E772" s="50" t="s">
        <v>1046</v>
      </c>
      <c r="F772" s="31" t="s">
        <v>308</v>
      </c>
      <c r="G772" s="31"/>
      <c r="H772" s="35" t="s">
        <v>255</v>
      </c>
      <c r="I772" s="36">
        <v>41729</v>
      </c>
      <c r="J772" s="82">
        <v>70104</v>
      </c>
      <c r="K772" s="37">
        <v>7011</v>
      </c>
      <c r="L772" s="38">
        <f t="shared" si="115"/>
        <v>7011</v>
      </c>
      <c r="M772" s="36">
        <f t="shared" si="114"/>
        <v>41729</v>
      </c>
      <c r="N772" s="39">
        <f t="shared" ref="N772:N835" si="120">+ROUND(L772/J772*100,2)</f>
        <v>10</v>
      </c>
      <c r="O772" s="5"/>
      <c r="P772" s="5"/>
      <c r="Q772" s="42" t="s">
        <v>2344</v>
      </c>
      <c r="R772" s="43" t="str">
        <f t="shared" si="117"/>
        <v>AAEC</v>
      </c>
      <c r="S772" s="43" t="str">
        <f t="shared" ref="S772:S835" si="121">RIGHT(R772,1)</f>
        <v>C</v>
      </c>
      <c r="T772" s="43" t="str">
        <f t="shared" ref="T772:T835" si="122">IF(S772="C","01","02")</f>
        <v>01</v>
      </c>
      <c r="U772" s="43" t="b">
        <f t="shared" si="118"/>
        <v>1</v>
      </c>
      <c r="V772" s="43">
        <f t="shared" si="119"/>
        <v>10</v>
      </c>
      <c r="W772" s="35" t="s">
        <v>2347</v>
      </c>
      <c r="X772" s="196" t="s">
        <v>2377</v>
      </c>
    </row>
    <row r="773" spans="1:24" x14ac:dyDescent="0.25">
      <c r="A773" s="30">
        <f t="shared" ref="A773:A836" si="123">A772+1</f>
        <v>771</v>
      </c>
      <c r="B773" s="30">
        <v>19</v>
      </c>
      <c r="C773" s="32">
        <f t="shared" si="116"/>
        <v>197</v>
      </c>
      <c r="D773" s="45" t="s">
        <v>219</v>
      </c>
      <c r="E773" s="50" t="s">
        <v>805</v>
      </c>
      <c r="F773" s="31" t="s">
        <v>267</v>
      </c>
      <c r="G773" s="31"/>
      <c r="H773" s="35" t="s">
        <v>255</v>
      </c>
      <c r="I773" s="36">
        <v>41729</v>
      </c>
      <c r="J773" s="82">
        <v>63369</v>
      </c>
      <c r="K773" s="37">
        <v>6337</v>
      </c>
      <c r="L773" s="38">
        <f t="shared" si="115"/>
        <v>6337</v>
      </c>
      <c r="M773" s="36">
        <f t="shared" si="114"/>
        <v>41729</v>
      </c>
      <c r="N773" s="39">
        <f t="shared" si="120"/>
        <v>10</v>
      </c>
      <c r="O773" s="5"/>
      <c r="P773" s="5"/>
      <c r="Q773" s="42" t="s">
        <v>2344</v>
      </c>
      <c r="R773" s="43" t="str">
        <f t="shared" si="117"/>
        <v>AABC</v>
      </c>
      <c r="S773" s="43" t="str">
        <f t="shared" si="121"/>
        <v>C</v>
      </c>
      <c r="T773" s="43" t="str">
        <f t="shared" si="122"/>
        <v>01</v>
      </c>
      <c r="U773" s="43" t="b">
        <f t="shared" si="118"/>
        <v>1</v>
      </c>
      <c r="V773" s="43">
        <f t="shared" si="119"/>
        <v>10</v>
      </c>
      <c r="W773" s="35" t="s">
        <v>2347</v>
      </c>
      <c r="X773" s="196" t="s">
        <v>2377</v>
      </c>
    </row>
    <row r="774" spans="1:24" x14ac:dyDescent="0.25">
      <c r="A774" s="30">
        <f t="shared" si="123"/>
        <v>772</v>
      </c>
      <c r="B774" s="30">
        <v>19</v>
      </c>
      <c r="C774" s="32">
        <f t="shared" si="116"/>
        <v>198</v>
      </c>
      <c r="D774" s="45" t="s">
        <v>219</v>
      </c>
      <c r="E774" s="50" t="s">
        <v>928</v>
      </c>
      <c r="F774" s="31" t="s">
        <v>269</v>
      </c>
      <c r="G774" s="31"/>
      <c r="H774" s="35" t="s">
        <v>255</v>
      </c>
      <c r="I774" s="36">
        <v>41729</v>
      </c>
      <c r="J774" s="82">
        <v>98434</v>
      </c>
      <c r="K774" s="37">
        <v>9844</v>
      </c>
      <c r="L774" s="38">
        <f t="shared" si="115"/>
        <v>9844</v>
      </c>
      <c r="M774" s="36">
        <f t="shared" si="114"/>
        <v>41729</v>
      </c>
      <c r="N774" s="39">
        <f t="shared" si="120"/>
        <v>10</v>
      </c>
      <c r="O774" s="5"/>
      <c r="P774" s="5"/>
      <c r="Q774" s="42" t="s">
        <v>2344</v>
      </c>
      <c r="R774" s="43" t="str">
        <f t="shared" si="117"/>
        <v>AAFC</v>
      </c>
      <c r="S774" s="43" t="str">
        <f t="shared" si="121"/>
        <v>C</v>
      </c>
      <c r="T774" s="43" t="str">
        <f t="shared" si="122"/>
        <v>01</v>
      </c>
      <c r="U774" s="43" t="b">
        <f t="shared" si="118"/>
        <v>1</v>
      </c>
      <c r="V774" s="43">
        <f t="shared" si="119"/>
        <v>10</v>
      </c>
      <c r="W774" s="35" t="s">
        <v>2347</v>
      </c>
      <c r="X774" s="196" t="s">
        <v>2377</v>
      </c>
    </row>
    <row r="775" spans="1:24" x14ac:dyDescent="0.25">
      <c r="A775" s="30">
        <f t="shared" si="123"/>
        <v>773</v>
      </c>
      <c r="B775" s="30">
        <v>19</v>
      </c>
      <c r="C775" s="32">
        <f t="shared" si="116"/>
        <v>199</v>
      </c>
      <c r="D775" s="45" t="s">
        <v>219</v>
      </c>
      <c r="E775" s="50" t="s">
        <v>306</v>
      </c>
      <c r="F775" s="31" t="s">
        <v>307</v>
      </c>
      <c r="G775" s="31"/>
      <c r="H775" s="35" t="s">
        <v>255</v>
      </c>
      <c r="I775" s="36">
        <v>41729</v>
      </c>
      <c r="J775" s="82">
        <v>49793</v>
      </c>
      <c r="K775" s="37">
        <v>4980</v>
      </c>
      <c r="L775" s="38">
        <f t="shared" si="115"/>
        <v>4980</v>
      </c>
      <c r="M775" s="36">
        <f t="shared" si="114"/>
        <v>41729</v>
      </c>
      <c r="N775" s="39">
        <f t="shared" si="120"/>
        <v>10</v>
      </c>
      <c r="O775" s="5"/>
      <c r="P775" s="5"/>
      <c r="Q775" s="42" t="s">
        <v>2344</v>
      </c>
      <c r="R775" s="43" t="str">
        <f t="shared" si="117"/>
        <v>AACC</v>
      </c>
      <c r="S775" s="43" t="str">
        <f t="shared" si="121"/>
        <v>C</v>
      </c>
      <c r="T775" s="43" t="str">
        <f t="shared" si="122"/>
        <v>01</v>
      </c>
      <c r="U775" s="43" t="b">
        <f t="shared" si="118"/>
        <v>1</v>
      </c>
      <c r="V775" s="43">
        <f t="shared" si="119"/>
        <v>10</v>
      </c>
      <c r="W775" s="35" t="s">
        <v>2347</v>
      </c>
      <c r="X775" s="196" t="s">
        <v>2377</v>
      </c>
    </row>
    <row r="776" spans="1:24" x14ac:dyDescent="0.25">
      <c r="A776" s="30">
        <f t="shared" si="123"/>
        <v>774</v>
      </c>
      <c r="B776" s="30">
        <v>19</v>
      </c>
      <c r="C776" s="32">
        <f t="shared" si="116"/>
        <v>200</v>
      </c>
      <c r="D776" s="45" t="s">
        <v>219</v>
      </c>
      <c r="E776" s="50" t="s">
        <v>1044</v>
      </c>
      <c r="F776" s="31" t="s">
        <v>298</v>
      </c>
      <c r="G776" s="31"/>
      <c r="H776" s="35" t="s">
        <v>255</v>
      </c>
      <c r="I776" s="36">
        <v>41729</v>
      </c>
      <c r="J776" s="82">
        <v>87626</v>
      </c>
      <c r="K776" s="37">
        <v>8763</v>
      </c>
      <c r="L776" s="38">
        <f t="shared" si="115"/>
        <v>8763</v>
      </c>
      <c r="M776" s="36">
        <f t="shared" si="114"/>
        <v>41729</v>
      </c>
      <c r="N776" s="39">
        <f t="shared" si="120"/>
        <v>10</v>
      </c>
      <c r="O776" s="5"/>
      <c r="P776" s="5"/>
      <c r="Q776" s="42" t="s">
        <v>2344</v>
      </c>
      <c r="R776" s="43" t="str">
        <f t="shared" si="117"/>
        <v>AACC</v>
      </c>
      <c r="S776" s="43" t="str">
        <f t="shared" si="121"/>
        <v>C</v>
      </c>
      <c r="T776" s="43" t="str">
        <f t="shared" si="122"/>
        <v>01</v>
      </c>
      <c r="U776" s="43" t="b">
        <f t="shared" si="118"/>
        <v>1</v>
      </c>
      <c r="V776" s="43">
        <f t="shared" si="119"/>
        <v>10</v>
      </c>
      <c r="W776" s="35" t="s">
        <v>2347</v>
      </c>
      <c r="X776" s="196" t="s">
        <v>2377</v>
      </c>
    </row>
    <row r="777" spans="1:24" x14ac:dyDescent="0.25">
      <c r="A777" s="30">
        <f t="shared" si="123"/>
        <v>775</v>
      </c>
      <c r="B777" s="30">
        <v>19</v>
      </c>
      <c r="C777" s="32">
        <f t="shared" si="116"/>
        <v>201</v>
      </c>
      <c r="D777" s="45" t="s">
        <v>219</v>
      </c>
      <c r="E777" s="50" t="s">
        <v>1047</v>
      </c>
      <c r="F777" s="31" t="s">
        <v>309</v>
      </c>
      <c r="G777" s="31"/>
      <c r="H777" s="35" t="s">
        <v>255</v>
      </c>
      <c r="I777" s="36">
        <v>41729</v>
      </c>
      <c r="J777" s="82">
        <v>138364</v>
      </c>
      <c r="K777" s="37">
        <v>13837</v>
      </c>
      <c r="L777" s="38">
        <f t="shared" si="115"/>
        <v>13837</v>
      </c>
      <c r="M777" s="36">
        <f t="shared" si="114"/>
        <v>41729</v>
      </c>
      <c r="N777" s="39">
        <f t="shared" si="120"/>
        <v>10</v>
      </c>
      <c r="O777" s="5"/>
      <c r="P777" s="5"/>
      <c r="Q777" s="42" t="s">
        <v>2344</v>
      </c>
      <c r="R777" s="43" t="str">
        <f t="shared" si="117"/>
        <v>AAJC</v>
      </c>
      <c r="S777" s="43" t="str">
        <f t="shared" si="121"/>
        <v>C</v>
      </c>
      <c r="T777" s="43" t="str">
        <f t="shared" si="122"/>
        <v>01</v>
      </c>
      <c r="U777" s="43" t="b">
        <f t="shared" si="118"/>
        <v>1</v>
      </c>
      <c r="V777" s="43">
        <f t="shared" si="119"/>
        <v>10</v>
      </c>
      <c r="W777" s="35" t="s">
        <v>2347</v>
      </c>
      <c r="X777" s="196" t="s">
        <v>2377</v>
      </c>
    </row>
    <row r="778" spans="1:24" x14ac:dyDescent="0.25">
      <c r="A778" s="30">
        <f t="shared" si="123"/>
        <v>776</v>
      </c>
      <c r="B778" s="30">
        <v>19</v>
      </c>
      <c r="C778" s="32">
        <f t="shared" si="116"/>
        <v>202</v>
      </c>
      <c r="D778" s="45" t="s">
        <v>219</v>
      </c>
      <c r="E778" s="50" t="s">
        <v>935</v>
      </c>
      <c r="F778" s="31" t="s">
        <v>289</v>
      </c>
      <c r="G778" s="31"/>
      <c r="H778" s="35" t="s">
        <v>255</v>
      </c>
      <c r="I778" s="36">
        <v>41729</v>
      </c>
      <c r="J778" s="82">
        <v>43712</v>
      </c>
      <c r="K778" s="37">
        <v>4372</v>
      </c>
      <c r="L778" s="38">
        <f t="shared" si="115"/>
        <v>4372</v>
      </c>
      <c r="M778" s="36">
        <f t="shared" si="114"/>
        <v>41729</v>
      </c>
      <c r="N778" s="39">
        <f t="shared" si="120"/>
        <v>10</v>
      </c>
      <c r="O778" s="5"/>
      <c r="P778" s="5"/>
      <c r="Q778" s="42" t="s">
        <v>2344</v>
      </c>
      <c r="R778" s="43" t="str">
        <f t="shared" si="117"/>
        <v>AACC</v>
      </c>
      <c r="S778" s="43" t="str">
        <f t="shared" si="121"/>
        <v>C</v>
      </c>
      <c r="T778" s="43" t="str">
        <f t="shared" si="122"/>
        <v>01</v>
      </c>
      <c r="U778" s="43" t="b">
        <f t="shared" si="118"/>
        <v>1</v>
      </c>
      <c r="V778" s="43">
        <f t="shared" si="119"/>
        <v>10</v>
      </c>
      <c r="W778" s="35" t="s">
        <v>2347</v>
      </c>
      <c r="X778" s="196" t="s">
        <v>2377</v>
      </c>
    </row>
    <row r="779" spans="1:24" x14ac:dyDescent="0.25">
      <c r="A779" s="30">
        <f t="shared" si="123"/>
        <v>777</v>
      </c>
      <c r="B779" s="30">
        <v>19</v>
      </c>
      <c r="C779" s="32">
        <f t="shared" si="116"/>
        <v>203</v>
      </c>
      <c r="D779" s="45" t="s">
        <v>219</v>
      </c>
      <c r="E779" s="50" t="s">
        <v>1035</v>
      </c>
      <c r="F779" s="31" t="s">
        <v>266</v>
      </c>
      <c r="G779" s="31"/>
      <c r="H779" s="35" t="s">
        <v>255</v>
      </c>
      <c r="I779" s="36">
        <v>41729</v>
      </c>
      <c r="J779" s="82">
        <v>27708</v>
      </c>
      <c r="K779" s="37">
        <v>2771</v>
      </c>
      <c r="L779" s="38">
        <f t="shared" si="115"/>
        <v>2771</v>
      </c>
      <c r="M779" s="36">
        <f t="shared" si="114"/>
        <v>41729</v>
      </c>
      <c r="N779" s="39">
        <f t="shared" si="120"/>
        <v>10</v>
      </c>
      <c r="O779" s="5"/>
      <c r="P779" s="5"/>
      <c r="Q779" s="42" t="s">
        <v>2344</v>
      </c>
      <c r="R779" s="43" t="str">
        <f t="shared" si="117"/>
        <v>AAAC</v>
      </c>
      <c r="S779" s="43" t="str">
        <f t="shared" si="121"/>
        <v>C</v>
      </c>
      <c r="T779" s="43" t="str">
        <f t="shared" si="122"/>
        <v>01</v>
      </c>
      <c r="U779" s="43" t="b">
        <f t="shared" si="118"/>
        <v>1</v>
      </c>
      <c r="V779" s="43">
        <f t="shared" si="119"/>
        <v>10</v>
      </c>
      <c r="W779" s="35" t="s">
        <v>2347</v>
      </c>
      <c r="X779" s="196" t="s">
        <v>2377</v>
      </c>
    </row>
    <row r="780" spans="1:24" x14ac:dyDescent="0.25">
      <c r="A780" s="30">
        <f t="shared" si="123"/>
        <v>778</v>
      </c>
      <c r="B780" s="30">
        <v>19</v>
      </c>
      <c r="C780" s="32">
        <f t="shared" si="116"/>
        <v>204</v>
      </c>
      <c r="D780" s="45" t="s">
        <v>219</v>
      </c>
      <c r="E780" s="50" t="s">
        <v>812</v>
      </c>
      <c r="F780" s="31" t="s">
        <v>286</v>
      </c>
      <c r="G780" s="31"/>
      <c r="H780" s="35" t="s">
        <v>255</v>
      </c>
      <c r="I780" s="36">
        <v>41729</v>
      </c>
      <c r="J780" s="82">
        <v>18786</v>
      </c>
      <c r="K780" s="37">
        <v>1879</v>
      </c>
      <c r="L780" s="38">
        <f t="shared" si="115"/>
        <v>1879</v>
      </c>
      <c r="M780" s="36">
        <f t="shared" si="114"/>
        <v>41729</v>
      </c>
      <c r="N780" s="39">
        <f t="shared" si="120"/>
        <v>10</v>
      </c>
      <c r="O780" s="5"/>
      <c r="P780" s="5"/>
      <c r="Q780" s="42" t="s">
        <v>2344</v>
      </c>
      <c r="R780" s="43" t="str">
        <f t="shared" si="117"/>
        <v>AABC</v>
      </c>
      <c r="S780" s="43" t="str">
        <f t="shared" si="121"/>
        <v>C</v>
      </c>
      <c r="T780" s="43" t="str">
        <f t="shared" si="122"/>
        <v>01</v>
      </c>
      <c r="U780" s="43" t="b">
        <f t="shared" si="118"/>
        <v>1</v>
      </c>
      <c r="V780" s="43">
        <f t="shared" si="119"/>
        <v>10</v>
      </c>
      <c r="W780" s="35" t="s">
        <v>2347</v>
      </c>
      <c r="X780" s="196" t="s">
        <v>2377</v>
      </c>
    </row>
    <row r="781" spans="1:24" x14ac:dyDescent="0.25">
      <c r="A781" s="30">
        <f t="shared" si="123"/>
        <v>779</v>
      </c>
      <c r="B781" s="30">
        <v>19</v>
      </c>
      <c r="C781" s="32">
        <f t="shared" si="116"/>
        <v>205</v>
      </c>
      <c r="D781" s="45" t="s">
        <v>219</v>
      </c>
      <c r="E781" s="50" t="s">
        <v>943</v>
      </c>
      <c r="F781" s="31" t="s">
        <v>318</v>
      </c>
      <c r="G781" s="31"/>
      <c r="H781" s="35" t="s">
        <v>255</v>
      </c>
      <c r="I781" s="36">
        <v>41729</v>
      </c>
      <c r="J781" s="82">
        <v>30232</v>
      </c>
      <c r="K781" s="37">
        <v>3024</v>
      </c>
      <c r="L781" s="38">
        <f t="shared" si="115"/>
        <v>3024</v>
      </c>
      <c r="M781" s="36">
        <f t="shared" si="114"/>
        <v>41729</v>
      </c>
      <c r="N781" s="39">
        <f t="shared" si="120"/>
        <v>10</v>
      </c>
      <c r="O781" s="5"/>
      <c r="P781" s="5"/>
      <c r="Q781" s="42" t="s">
        <v>2344</v>
      </c>
      <c r="R781" s="43" t="str">
        <f t="shared" si="117"/>
        <v>AAEC</v>
      </c>
      <c r="S781" s="43" t="str">
        <f t="shared" si="121"/>
        <v>C</v>
      </c>
      <c r="T781" s="43" t="str">
        <f t="shared" si="122"/>
        <v>01</v>
      </c>
      <c r="U781" s="43" t="b">
        <f t="shared" si="118"/>
        <v>1</v>
      </c>
      <c r="V781" s="43">
        <f t="shared" si="119"/>
        <v>10</v>
      </c>
      <c r="W781" s="35" t="s">
        <v>2347</v>
      </c>
      <c r="X781" s="196" t="s">
        <v>2377</v>
      </c>
    </row>
    <row r="782" spans="1:24" x14ac:dyDescent="0.25">
      <c r="A782" s="30">
        <f t="shared" si="123"/>
        <v>780</v>
      </c>
      <c r="B782" s="30">
        <v>19</v>
      </c>
      <c r="C782" s="32">
        <f t="shared" si="116"/>
        <v>206</v>
      </c>
      <c r="D782" s="45" t="s">
        <v>219</v>
      </c>
      <c r="E782" s="50" t="s">
        <v>943</v>
      </c>
      <c r="F782" s="31" t="s">
        <v>318</v>
      </c>
      <c r="G782" s="31"/>
      <c r="H782" s="35" t="s">
        <v>255</v>
      </c>
      <c r="I782" s="36">
        <v>41729</v>
      </c>
      <c r="J782" s="82">
        <v>27628</v>
      </c>
      <c r="K782" s="37">
        <v>2763</v>
      </c>
      <c r="L782" s="38">
        <f t="shared" si="115"/>
        <v>2763</v>
      </c>
      <c r="M782" s="36">
        <f t="shared" si="114"/>
        <v>41729</v>
      </c>
      <c r="N782" s="39">
        <f t="shared" si="120"/>
        <v>10</v>
      </c>
      <c r="O782" s="5"/>
      <c r="P782" s="5"/>
      <c r="Q782" s="42" t="s">
        <v>2344</v>
      </c>
      <c r="R782" s="43" t="str">
        <f t="shared" si="117"/>
        <v>AAEC</v>
      </c>
      <c r="S782" s="43" t="str">
        <f t="shared" si="121"/>
        <v>C</v>
      </c>
      <c r="T782" s="43" t="str">
        <f t="shared" si="122"/>
        <v>01</v>
      </c>
      <c r="U782" s="43" t="b">
        <f t="shared" si="118"/>
        <v>1</v>
      </c>
      <c r="V782" s="43">
        <f t="shared" si="119"/>
        <v>10</v>
      </c>
      <c r="W782" s="35" t="s">
        <v>2347</v>
      </c>
      <c r="X782" s="196" t="s">
        <v>2377</v>
      </c>
    </row>
    <row r="783" spans="1:24" x14ac:dyDescent="0.25">
      <c r="A783" s="30">
        <f t="shared" si="123"/>
        <v>781</v>
      </c>
      <c r="B783" s="30">
        <v>19</v>
      </c>
      <c r="C783" s="32">
        <f t="shared" si="116"/>
        <v>207</v>
      </c>
      <c r="D783" s="45" t="s">
        <v>219</v>
      </c>
      <c r="E783" s="50" t="s">
        <v>815</v>
      </c>
      <c r="F783" s="31" t="s">
        <v>297</v>
      </c>
      <c r="G783" s="31"/>
      <c r="H783" s="35" t="s">
        <v>255</v>
      </c>
      <c r="I783" s="36">
        <v>41729</v>
      </c>
      <c r="J783" s="82">
        <v>31242</v>
      </c>
      <c r="K783" s="37">
        <v>3125</v>
      </c>
      <c r="L783" s="38">
        <f t="shared" si="115"/>
        <v>3125</v>
      </c>
      <c r="M783" s="36">
        <f t="shared" si="114"/>
        <v>41729</v>
      </c>
      <c r="N783" s="39">
        <f t="shared" si="120"/>
        <v>10</v>
      </c>
      <c r="O783" s="5"/>
      <c r="P783" s="5"/>
      <c r="Q783" s="42" t="s">
        <v>2344</v>
      </c>
      <c r="R783" s="43" t="str">
        <f t="shared" si="117"/>
        <v>AACC</v>
      </c>
      <c r="S783" s="43" t="str">
        <f t="shared" si="121"/>
        <v>C</v>
      </c>
      <c r="T783" s="43" t="str">
        <f t="shared" si="122"/>
        <v>01</v>
      </c>
      <c r="U783" s="43" t="b">
        <f t="shared" si="118"/>
        <v>1</v>
      </c>
      <c r="V783" s="43">
        <f t="shared" si="119"/>
        <v>10</v>
      </c>
      <c r="W783" s="35" t="s">
        <v>2347</v>
      </c>
      <c r="X783" s="196" t="s">
        <v>2377</v>
      </c>
    </row>
    <row r="784" spans="1:24" x14ac:dyDescent="0.25">
      <c r="A784" s="30">
        <f t="shared" si="123"/>
        <v>782</v>
      </c>
      <c r="B784" s="30">
        <v>19</v>
      </c>
      <c r="C784" s="32">
        <f t="shared" si="116"/>
        <v>208</v>
      </c>
      <c r="D784" s="45" t="s">
        <v>219</v>
      </c>
      <c r="E784" s="50" t="s">
        <v>809</v>
      </c>
      <c r="F784" s="31" t="s">
        <v>276</v>
      </c>
      <c r="G784" s="31"/>
      <c r="H784" s="35" t="s">
        <v>255</v>
      </c>
      <c r="I784" s="36">
        <v>41729</v>
      </c>
      <c r="J784" s="82">
        <v>63468</v>
      </c>
      <c r="K784" s="37">
        <v>6347</v>
      </c>
      <c r="L784" s="38">
        <f t="shared" si="115"/>
        <v>6347</v>
      </c>
      <c r="M784" s="36">
        <f t="shared" si="114"/>
        <v>41729</v>
      </c>
      <c r="N784" s="39">
        <f t="shared" si="120"/>
        <v>10</v>
      </c>
      <c r="O784" s="5"/>
      <c r="P784" s="5"/>
      <c r="Q784" s="42" t="s">
        <v>2344</v>
      </c>
      <c r="R784" s="43" t="str">
        <f t="shared" si="117"/>
        <v>AAAC</v>
      </c>
      <c r="S784" s="43" t="str">
        <f t="shared" si="121"/>
        <v>C</v>
      </c>
      <c r="T784" s="43" t="str">
        <f t="shared" si="122"/>
        <v>01</v>
      </c>
      <c r="U784" s="43" t="b">
        <f t="shared" si="118"/>
        <v>1</v>
      </c>
      <c r="V784" s="43">
        <f t="shared" si="119"/>
        <v>10</v>
      </c>
      <c r="W784" s="35" t="s">
        <v>2347</v>
      </c>
      <c r="X784" s="196" t="s">
        <v>2377</v>
      </c>
    </row>
    <row r="785" spans="1:24" x14ac:dyDescent="0.25">
      <c r="A785" s="30">
        <f t="shared" si="123"/>
        <v>783</v>
      </c>
      <c r="B785" s="30">
        <v>19</v>
      </c>
      <c r="C785" s="32">
        <f t="shared" si="116"/>
        <v>209</v>
      </c>
      <c r="D785" s="45" t="s">
        <v>219</v>
      </c>
      <c r="E785" s="50" t="s">
        <v>808</v>
      </c>
      <c r="F785" s="31" t="s">
        <v>273</v>
      </c>
      <c r="G785" s="31"/>
      <c r="H785" s="35" t="s">
        <v>255</v>
      </c>
      <c r="I785" s="36">
        <v>41729</v>
      </c>
      <c r="J785" s="82">
        <v>56621</v>
      </c>
      <c r="K785" s="37">
        <v>5663</v>
      </c>
      <c r="L785" s="38">
        <f t="shared" si="115"/>
        <v>5663</v>
      </c>
      <c r="M785" s="36">
        <f t="shared" si="114"/>
        <v>41729</v>
      </c>
      <c r="N785" s="39">
        <f t="shared" si="120"/>
        <v>10</v>
      </c>
      <c r="O785" s="5"/>
      <c r="P785" s="5"/>
      <c r="Q785" s="42" t="s">
        <v>2344</v>
      </c>
      <c r="R785" s="43" t="str">
        <f t="shared" si="117"/>
        <v>AAFC</v>
      </c>
      <c r="S785" s="43" t="str">
        <f t="shared" si="121"/>
        <v>C</v>
      </c>
      <c r="T785" s="43" t="str">
        <f t="shared" si="122"/>
        <v>01</v>
      </c>
      <c r="U785" s="43" t="b">
        <f t="shared" si="118"/>
        <v>1</v>
      </c>
      <c r="V785" s="43">
        <f t="shared" si="119"/>
        <v>10</v>
      </c>
      <c r="W785" s="35" t="s">
        <v>2347</v>
      </c>
      <c r="X785" s="196" t="s">
        <v>2377</v>
      </c>
    </row>
    <row r="786" spans="1:24" x14ac:dyDescent="0.25">
      <c r="A786" s="30">
        <f t="shared" si="123"/>
        <v>784</v>
      </c>
      <c r="B786" s="30">
        <v>19</v>
      </c>
      <c r="C786" s="32">
        <f t="shared" si="116"/>
        <v>210</v>
      </c>
      <c r="D786" s="45" t="s">
        <v>219</v>
      </c>
      <c r="E786" s="50" t="s">
        <v>1040</v>
      </c>
      <c r="F786" s="31" t="s">
        <v>291</v>
      </c>
      <c r="G786" s="31"/>
      <c r="H786" s="35" t="s">
        <v>255</v>
      </c>
      <c r="I786" s="36">
        <v>41729</v>
      </c>
      <c r="J786" s="82">
        <v>33311</v>
      </c>
      <c r="K786" s="37">
        <v>3332</v>
      </c>
      <c r="L786" s="38">
        <f t="shared" si="115"/>
        <v>3332</v>
      </c>
      <c r="M786" s="36">
        <f t="shared" si="114"/>
        <v>41729</v>
      </c>
      <c r="N786" s="39">
        <f t="shared" si="120"/>
        <v>10</v>
      </c>
      <c r="O786" s="5"/>
      <c r="P786" s="5"/>
      <c r="Q786" s="42" t="s">
        <v>2344</v>
      </c>
      <c r="R786" s="43" t="str">
        <f t="shared" si="117"/>
        <v>AACC</v>
      </c>
      <c r="S786" s="43" t="str">
        <f t="shared" si="121"/>
        <v>C</v>
      </c>
      <c r="T786" s="43" t="str">
        <f t="shared" si="122"/>
        <v>01</v>
      </c>
      <c r="U786" s="43" t="b">
        <f t="shared" si="118"/>
        <v>1</v>
      </c>
      <c r="V786" s="43">
        <f t="shared" si="119"/>
        <v>10</v>
      </c>
      <c r="W786" s="35" t="s">
        <v>2347</v>
      </c>
      <c r="X786" s="196" t="s">
        <v>2377</v>
      </c>
    </row>
    <row r="787" spans="1:24" x14ac:dyDescent="0.25">
      <c r="A787" s="30">
        <f t="shared" si="123"/>
        <v>785</v>
      </c>
      <c r="B787" s="30">
        <v>19</v>
      </c>
      <c r="C787" s="32">
        <f t="shared" si="116"/>
        <v>211</v>
      </c>
      <c r="D787" s="45" t="s">
        <v>219</v>
      </c>
      <c r="E787" s="50" t="s">
        <v>810</v>
      </c>
      <c r="F787" s="31" t="s">
        <v>277</v>
      </c>
      <c r="G787" s="31"/>
      <c r="H787" s="35" t="s">
        <v>255</v>
      </c>
      <c r="I787" s="36">
        <v>41729</v>
      </c>
      <c r="J787" s="82">
        <v>28930</v>
      </c>
      <c r="K787" s="37">
        <v>2893</v>
      </c>
      <c r="L787" s="38">
        <f t="shared" si="115"/>
        <v>2893</v>
      </c>
      <c r="M787" s="36">
        <f t="shared" si="114"/>
        <v>41729</v>
      </c>
      <c r="N787" s="39">
        <f t="shared" si="120"/>
        <v>10</v>
      </c>
      <c r="O787" s="5"/>
      <c r="P787" s="5"/>
      <c r="Q787" s="42" t="s">
        <v>2344</v>
      </c>
      <c r="R787" s="43" t="str">
        <f t="shared" si="117"/>
        <v>AACC</v>
      </c>
      <c r="S787" s="43" t="str">
        <f t="shared" si="121"/>
        <v>C</v>
      </c>
      <c r="T787" s="43" t="str">
        <f t="shared" si="122"/>
        <v>01</v>
      </c>
      <c r="U787" s="43" t="b">
        <f t="shared" si="118"/>
        <v>1</v>
      </c>
      <c r="V787" s="43">
        <f t="shared" si="119"/>
        <v>10</v>
      </c>
      <c r="W787" s="35" t="s">
        <v>2347</v>
      </c>
      <c r="X787" s="196" t="s">
        <v>2377</v>
      </c>
    </row>
    <row r="788" spans="1:24" x14ac:dyDescent="0.25">
      <c r="A788" s="30">
        <f t="shared" si="123"/>
        <v>786</v>
      </c>
      <c r="B788" s="30">
        <v>19</v>
      </c>
      <c r="C788" s="32">
        <f t="shared" si="116"/>
        <v>212</v>
      </c>
      <c r="D788" s="45" t="s">
        <v>219</v>
      </c>
      <c r="E788" s="50" t="s">
        <v>942</v>
      </c>
      <c r="F788" s="31" t="s">
        <v>312</v>
      </c>
      <c r="G788" s="31"/>
      <c r="H788" s="35" t="s">
        <v>255</v>
      </c>
      <c r="I788" s="36">
        <v>41729</v>
      </c>
      <c r="J788" s="82">
        <v>6853</v>
      </c>
      <c r="K788" s="37">
        <v>686</v>
      </c>
      <c r="L788" s="38">
        <f t="shared" si="115"/>
        <v>686</v>
      </c>
      <c r="M788" s="36">
        <f t="shared" si="114"/>
        <v>41729</v>
      </c>
      <c r="N788" s="39">
        <f t="shared" si="120"/>
        <v>10.01</v>
      </c>
      <c r="O788" s="5"/>
      <c r="P788" s="5"/>
      <c r="Q788" s="42" t="s">
        <v>2344</v>
      </c>
      <c r="R788" s="43" t="str">
        <f t="shared" si="117"/>
        <v>AAAC</v>
      </c>
      <c r="S788" s="43" t="str">
        <f t="shared" si="121"/>
        <v>C</v>
      </c>
      <c r="T788" s="43" t="str">
        <f t="shared" si="122"/>
        <v>01</v>
      </c>
      <c r="U788" s="43" t="b">
        <f t="shared" si="118"/>
        <v>1</v>
      </c>
      <c r="V788" s="43">
        <f t="shared" si="119"/>
        <v>10</v>
      </c>
      <c r="W788" s="35" t="s">
        <v>2347</v>
      </c>
      <c r="X788" s="196" t="s">
        <v>2377</v>
      </c>
    </row>
    <row r="789" spans="1:24" x14ac:dyDescent="0.25">
      <c r="A789" s="30">
        <f t="shared" si="123"/>
        <v>787</v>
      </c>
      <c r="B789" s="30">
        <v>19</v>
      </c>
      <c r="C789" s="32">
        <f t="shared" si="116"/>
        <v>213</v>
      </c>
      <c r="D789" s="45" t="s">
        <v>219</v>
      </c>
      <c r="E789" s="50" t="s">
        <v>1036</v>
      </c>
      <c r="F789" s="31" t="s">
        <v>271</v>
      </c>
      <c r="G789" s="31"/>
      <c r="H789" s="35" t="s">
        <v>255</v>
      </c>
      <c r="I789" s="36">
        <v>41729</v>
      </c>
      <c r="J789" s="82">
        <v>71851</v>
      </c>
      <c r="K789" s="37">
        <v>7186</v>
      </c>
      <c r="L789" s="38">
        <f t="shared" si="115"/>
        <v>7186</v>
      </c>
      <c r="M789" s="36">
        <f t="shared" si="114"/>
        <v>41729</v>
      </c>
      <c r="N789" s="39">
        <f t="shared" si="120"/>
        <v>10</v>
      </c>
      <c r="O789" s="5"/>
      <c r="P789" s="5"/>
      <c r="Q789" s="42" t="s">
        <v>2344</v>
      </c>
      <c r="R789" s="43" t="str">
        <f t="shared" si="117"/>
        <v>AABC</v>
      </c>
      <c r="S789" s="43" t="str">
        <f t="shared" si="121"/>
        <v>C</v>
      </c>
      <c r="T789" s="43" t="str">
        <f t="shared" si="122"/>
        <v>01</v>
      </c>
      <c r="U789" s="43" t="b">
        <f t="shared" si="118"/>
        <v>1</v>
      </c>
      <c r="V789" s="43">
        <f t="shared" si="119"/>
        <v>10</v>
      </c>
      <c r="W789" s="35" t="s">
        <v>2347</v>
      </c>
      <c r="X789" s="196" t="s">
        <v>2377</v>
      </c>
    </row>
    <row r="790" spans="1:24" x14ac:dyDescent="0.25">
      <c r="A790" s="30">
        <f t="shared" si="123"/>
        <v>788</v>
      </c>
      <c r="B790" s="30">
        <v>19</v>
      </c>
      <c r="C790" s="32">
        <f t="shared" si="116"/>
        <v>214</v>
      </c>
      <c r="D790" s="45" t="s">
        <v>219</v>
      </c>
      <c r="E790" s="50" t="s">
        <v>1049</v>
      </c>
      <c r="F790" s="31" t="s">
        <v>313</v>
      </c>
      <c r="G790" s="31"/>
      <c r="H790" s="35" t="s">
        <v>255</v>
      </c>
      <c r="I790" s="36">
        <v>41729</v>
      </c>
      <c r="J790" s="82">
        <v>1990</v>
      </c>
      <c r="K790" s="37">
        <v>199</v>
      </c>
      <c r="L790" s="38">
        <f t="shared" si="115"/>
        <v>199</v>
      </c>
      <c r="M790" s="36">
        <f t="shared" si="114"/>
        <v>41729</v>
      </c>
      <c r="N790" s="39">
        <f t="shared" si="120"/>
        <v>10</v>
      </c>
      <c r="O790" s="5"/>
      <c r="P790" s="5"/>
      <c r="Q790" s="42" t="s">
        <v>2344</v>
      </c>
      <c r="R790" s="43" t="str">
        <f t="shared" si="117"/>
        <v>AACC</v>
      </c>
      <c r="S790" s="43" t="str">
        <f t="shared" si="121"/>
        <v>C</v>
      </c>
      <c r="T790" s="43" t="str">
        <f t="shared" si="122"/>
        <v>01</v>
      </c>
      <c r="U790" s="43" t="b">
        <f t="shared" si="118"/>
        <v>1</v>
      </c>
      <c r="V790" s="43">
        <f t="shared" si="119"/>
        <v>10</v>
      </c>
      <c r="W790" s="35" t="s">
        <v>2347</v>
      </c>
      <c r="X790" s="196" t="s">
        <v>2377</v>
      </c>
    </row>
    <row r="791" spans="1:24" x14ac:dyDescent="0.25">
      <c r="A791" s="30">
        <f t="shared" si="123"/>
        <v>789</v>
      </c>
      <c r="B791" s="30">
        <v>19</v>
      </c>
      <c r="C791" s="32">
        <f t="shared" si="116"/>
        <v>215</v>
      </c>
      <c r="D791" s="45" t="s">
        <v>219</v>
      </c>
      <c r="E791" s="50" t="s">
        <v>813</v>
      </c>
      <c r="F791" s="31" t="s">
        <v>287</v>
      </c>
      <c r="G791" s="31"/>
      <c r="H791" s="35" t="s">
        <v>255</v>
      </c>
      <c r="I791" s="36">
        <v>41729</v>
      </c>
      <c r="J791" s="82">
        <v>7483</v>
      </c>
      <c r="K791" s="37">
        <v>749</v>
      </c>
      <c r="L791" s="38">
        <f t="shared" si="115"/>
        <v>749</v>
      </c>
      <c r="M791" s="36">
        <f t="shared" si="114"/>
        <v>41729</v>
      </c>
      <c r="N791" s="39">
        <f t="shared" si="120"/>
        <v>10.01</v>
      </c>
      <c r="O791" s="5"/>
      <c r="P791" s="5"/>
      <c r="Q791" s="42" t="s">
        <v>2344</v>
      </c>
      <c r="R791" s="43" t="str">
        <f t="shared" si="117"/>
        <v>AAGC</v>
      </c>
      <c r="S791" s="43" t="str">
        <f t="shared" si="121"/>
        <v>C</v>
      </c>
      <c r="T791" s="43" t="str">
        <f t="shared" si="122"/>
        <v>01</v>
      </c>
      <c r="U791" s="43" t="b">
        <f t="shared" si="118"/>
        <v>1</v>
      </c>
      <c r="V791" s="43">
        <f t="shared" si="119"/>
        <v>10</v>
      </c>
      <c r="W791" s="35" t="s">
        <v>2347</v>
      </c>
      <c r="X791" s="196" t="s">
        <v>2377</v>
      </c>
    </row>
    <row r="792" spans="1:24" x14ac:dyDescent="0.25">
      <c r="A792" s="30">
        <f t="shared" si="123"/>
        <v>790</v>
      </c>
      <c r="B792" s="30">
        <v>19</v>
      </c>
      <c r="C792" s="32">
        <f t="shared" si="116"/>
        <v>216</v>
      </c>
      <c r="D792" s="45" t="s">
        <v>219</v>
      </c>
      <c r="E792" s="50" t="s">
        <v>929</v>
      </c>
      <c r="F792" s="31" t="s">
        <v>272</v>
      </c>
      <c r="G792" s="31"/>
      <c r="H792" s="35" t="s">
        <v>255</v>
      </c>
      <c r="I792" s="36">
        <v>41729</v>
      </c>
      <c r="J792" s="82">
        <v>37897</v>
      </c>
      <c r="K792" s="37">
        <v>3790</v>
      </c>
      <c r="L792" s="38">
        <f t="shared" si="115"/>
        <v>3790</v>
      </c>
      <c r="M792" s="36">
        <f t="shared" si="114"/>
        <v>41729</v>
      </c>
      <c r="N792" s="39">
        <f t="shared" si="120"/>
        <v>10</v>
      </c>
      <c r="O792" s="5"/>
      <c r="P792" s="5"/>
      <c r="Q792" s="42" t="s">
        <v>2344</v>
      </c>
      <c r="R792" s="43" t="str">
        <f t="shared" si="117"/>
        <v>AABC</v>
      </c>
      <c r="S792" s="43" t="str">
        <f t="shared" si="121"/>
        <v>C</v>
      </c>
      <c r="T792" s="43" t="str">
        <f t="shared" si="122"/>
        <v>01</v>
      </c>
      <c r="U792" s="43" t="b">
        <f t="shared" si="118"/>
        <v>1</v>
      </c>
      <c r="V792" s="43">
        <f t="shared" si="119"/>
        <v>10</v>
      </c>
      <c r="W792" s="35" t="s">
        <v>2347</v>
      </c>
      <c r="X792" s="196" t="s">
        <v>2377</v>
      </c>
    </row>
    <row r="793" spans="1:24" x14ac:dyDescent="0.25">
      <c r="A793" s="30">
        <f t="shared" si="123"/>
        <v>791</v>
      </c>
      <c r="B793" s="30">
        <v>19</v>
      </c>
      <c r="C793" s="32">
        <f t="shared" si="116"/>
        <v>217</v>
      </c>
      <c r="D793" s="45" t="s">
        <v>219</v>
      </c>
      <c r="E793" s="50" t="s">
        <v>1042</v>
      </c>
      <c r="F793" s="66" t="s">
        <v>294</v>
      </c>
      <c r="G793" s="66"/>
      <c r="H793" s="35" t="s">
        <v>255</v>
      </c>
      <c r="I793" s="36">
        <v>41729</v>
      </c>
      <c r="J793" s="82">
        <v>43608</v>
      </c>
      <c r="K793" s="37">
        <v>4362</v>
      </c>
      <c r="L793" s="38">
        <f t="shared" si="115"/>
        <v>4362</v>
      </c>
      <c r="M793" s="36">
        <f t="shared" si="114"/>
        <v>41729</v>
      </c>
      <c r="N793" s="39">
        <f t="shared" si="120"/>
        <v>10</v>
      </c>
      <c r="O793" s="5"/>
      <c r="P793" s="5"/>
      <c r="Q793" s="42" t="s">
        <v>2344</v>
      </c>
      <c r="R793" s="43" t="str">
        <f t="shared" si="117"/>
        <v>AADC</v>
      </c>
      <c r="S793" s="43" t="str">
        <f t="shared" si="121"/>
        <v>C</v>
      </c>
      <c r="T793" s="43" t="str">
        <f t="shared" si="122"/>
        <v>01</v>
      </c>
      <c r="U793" s="43" t="b">
        <f t="shared" si="118"/>
        <v>1</v>
      </c>
      <c r="V793" s="43">
        <f t="shared" si="119"/>
        <v>10</v>
      </c>
      <c r="W793" s="35" t="s">
        <v>2347</v>
      </c>
      <c r="X793" s="196" t="s">
        <v>2377</v>
      </c>
    </row>
    <row r="794" spans="1:24" x14ac:dyDescent="0.25">
      <c r="A794" s="30">
        <f t="shared" si="123"/>
        <v>792</v>
      </c>
      <c r="B794" s="30">
        <v>19</v>
      </c>
      <c r="C794" s="32">
        <f t="shared" si="116"/>
        <v>218</v>
      </c>
      <c r="D794" s="45" t="s">
        <v>219</v>
      </c>
      <c r="E794" s="50" t="s">
        <v>936</v>
      </c>
      <c r="F794" s="31" t="s">
        <v>290</v>
      </c>
      <c r="G794" s="31"/>
      <c r="H794" s="35" t="s">
        <v>255</v>
      </c>
      <c r="I794" s="36">
        <v>41729</v>
      </c>
      <c r="J794" s="82">
        <v>35880</v>
      </c>
      <c r="K794" s="37">
        <v>3589</v>
      </c>
      <c r="L794" s="38">
        <f t="shared" si="115"/>
        <v>3589</v>
      </c>
      <c r="M794" s="36">
        <f t="shared" si="114"/>
        <v>41729</v>
      </c>
      <c r="N794" s="39">
        <f t="shared" si="120"/>
        <v>10</v>
      </c>
      <c r="O794" s="5"/>
      <c r="P794" s="5"/>
      <c r="Q794" s="42" t="s">
        <v>2344</v>
      </c>
      <c r="R794" s="43" t="str">
        <f t="shared" si="117"/>
        <v>AADC</v>
      </c>
      <c r="S794" s="43" t="str">
        <f t="shared" si="121"/>
        <v>C</v>
      </c>
      <c r="T794" s="43" t="str">
        <f t="shared" si="122"/>
        <v>01</v>
      </c>
      <c r="U794" s="43" t="b">
        <f t="shared" si="118"/>
        <v>1</v>
      </c>
      <c r="V794" s="43">
        <f t="shared" si="119"/>
        <v>10</v>
      </c>
      <c r="W794" s="35" t="s">
        <v>2347</v>
      </c>
      <c r="X794" s="196" t="s">
        <v>2377</v>
      </c>
    </row>
    <row r="795" spans="1:24" x14ac:dyDescent="0.25">
      <c r="A795" s="30">
        <f t="shared" si="123"/>
        <v>793</v>
      </c>
      <c r="B795" s="30">
        <v>20</v>
      </c>
      <c r="C795" s="32">
        <f t="shared" si="116"/>
        <v>1</v>
      </c>
      <c r="D795" s="110" t="s">
        <v>229</v>
      </c>
      <c r="E795" s="50" t="s">
        <v>1052</v>
      </c>
      <c r="F795" s="31" t="s">
        <v>325</v>
      </c>
      <c r="G795" s="31"/>
      <c r="H795" s="35" t="s">
        <v>255</v>
      </c>
      <c r="I795" s="36">
        <v>41704</v>
      </c>
      <c r="J795" s="82">
        <v>7258</v>
      </c>
      <c r="K795" s="37">
        <v>726</v>
      </c>
      <c r="L795" s="38">
        <f t="shared" si="115"/>
        <v>726</v>
      </c>
      <c r="M795" s="36">
        <f t="shared" ref="M795:M858" si="124">+I795</f>
        <v>41704</v>
      </c>
      <c r="N795" s="39">
        <f t="shared" si="120"/>
        <v>10</v>
      </c>
      <c r="O795" s="5"/>
      <c r="P795" s="5"/>
      <c r="Q795" s="42" t="s">
        <v>2344</v>
      </c>
      <c r="R795" s="43" t="str">
        <f t="shared" si="117"/>
        <v>AAAF</v>
      </c>
      <c r="S795" s="43" t="str">
        <f t="shared" si="121"/>
        <v>F</v>
      </c>
      <c r="T795" s="43" t="str">
        <f t="shared" si="122"/>
        <v>02</v>
      </c>
      <c r="U795" s="43" t="b">
        <f t="shared" si="118"/>
        <v>1</v>
      </c>
      <c r="V795" s="43">
        <f t="shared" si="119"/>
        <v>10</v>
      </c>
      <c r="W795" s="35" t="s">
        <v>2347</v>
      </c>
      <c r="X795" s="196" t="s">
        <v>2394</v>
      </c>
    </row>
    <row r="796" spans="1:24" x14ac:dyDescent="0.25">
      <c r="A796" s="30">
        <f t="shared" si="123"/>
        <v>794</v>
      </c>
      <c r="B796" s="30">
        <v>20</v>
      </c>
      <c r="C796" s="32">
        <f t="shared" si="116"/>
        <v>2</v>
      </c>
      <c r="D796" s="97" t="s">
        <v>229</v>
      </c>
      <c r="E796" s="50" t="s">
        <v>820</v>
      </c>
      <c r="F796" s="31" t="s">
        <v>326</v>
      </c>
      <c r="G796" s="31"/>
      <c r="H796" s="35" t="s">
        <v>255</v>
      </c>
      <c r="I796" s="36">
        <v>41704</v>
      </c>
      <c r="J796" s="82">
        <v>21448</v>
      </c>
      <c r="K796" s="37">
        <v>2145</v>
      </c>
      <c r="L796" s="38">
        <f t="shared" si="115"/>
        <v>2145</v>
      </c>
      <c r="M796" s="36">
        <f t="shared" si="124"/>
        <v>41704</v>
      </c>
      <c r="N796" s="39">
        <f t="shared" si="120"/>
        <v>10</v>
      </c>
      <c r="O796" s="5"/>
      <c r="P796" s="5"/>
      <c r="Q796" s="42" t="s">
        <v>2344</v>
      </c>
      <c r="R796" s="43" t="str">
        <f t="shared" si="117"/>
        <v>AAKF</v>
      </c>
      <c r="S796" s="43" t="str">
        <f t="shared" si="121"/>
        <v>F</v>
      </c>
      <c r="T796" s="43" t="str">
        <f t="shared" si="122"/>
        <v>02</v>
      </c>
      <c r="U796" s="43" t="b">
        <f t="shared" si="118"/>
        <v>1</v>
      </c>
      <c r="V796" s="43">
        <f t="shared" si="119"/>
        <v>10</v>
      </c>
      <c r="W796" s="35" t="s">
        <v>2347</v>
      </c>
      <c r="X796" s="196" t="s">
        <v>2394</v>
      </c>
    </row>
    <row r="797" spans="1:24" x14ac:dyDescent="0.25">
      <c r="A797" s="30">
        <f t="shared" si="123"/>
        <v>795</v>
      </c>
      <c r="B797" s="30">
        <v>20</v>
      </c>
      <c r="C797" s="32">
        <f t="shared" si="116"/>
        <v>3</v>
      </c>
      <c r="D797" s="97" t="s">
        <v>229</v>
      </c>
      <c r="E797" s="50" t="s">
        <v>327</v>
      </c>
      <c r="F797" s="31" t="s">
        <v>328</v>
      </c>
      <c r="G797" s="31"/>
      <c r="H797" s="35" t="s">
        <v>255</v>
      </c>
      <c r="I797" s="36">
        <v>41704</v>
      </c>
      <c r="J797" s="82">
        <v>17721</v>
      </c>
      <c r="K797" s="37">
        <v>1772</v>
      </c>
      <c r="L797" s="38">
        <f t="shared" si="115"/>
        <v>1772</v>
      </c>
      <c r="M797" s="36">
        <f t="shared" si="124"/>
        <v>41704</v>
      </c>
      <c r="N797" s="39">
        <f t="shared" si="120"/>
        <v>10</v>
      </c>
      <c r="O797" s="5"/>
      <c r="P797" s="5"/>
      <c r="Q797" s="42" t="s">
        <v>2344</v>
      </c>
      <c r="R797" s="43" t="str">
        <f t="shared" si="117"/>
        <v>AAQF</v>
      </c>
      <c r="S797" s="43" t="str">
        <f t="shared" si="121"/>
        <v>F</v>
      </c>
      <c r="T797" s="43" t="str">
        <f t="shared" si="122"/>
        <v>02</v>
      </c>
      <c r="U797" s="43" t="b">
        <f t="shared" si="118"/>
        <v>1</v>
      </c>
      <c r="V797" s="43">
        <f t="shared" si="119"/>
        <v>10</v>
      </c>
      <c r="W797" s="35" t="s">
        <v>2347</v>
      </c>
      <c r="X797" s="196" t="s">
        <v>2394</v>
      </c>
    </row>
    <row r="798" spans="1:24" x14ac:dyDescent="0.25">
      <c r="A798" s="30">
        <f t="shared" si="123"/>
        <v>796</v>
      </c>
      <c r="B798" s="30">
        <v>20</v>
      </c>
      <c r="C798" s="32">
        <f t="shared" si="116"/>
        <v>4</v>
      </c>
      <c r="D798" s="97" t="s">
        <v>229</v>
      </c>
      <c r="E798" s="50" t="s">
        <v>1053</v>
      </c>
      <c r="F798" s="31" t="s">
        <v>329</v>
      </c>
      <c r="G798" s="31"/>
      <c r="H798" s="35" t="s">
        <v>255</v>
      </c>
      <c r="I798" s="36">
        <v>41704</v>
      </c>
      <c r="J798" s="82">
        <v>7245</v>
      </c>
      <c r="K798" s="37">
        <v>725</v>
      </c>
      <c r="L798" s="38">
        <f t="shared" si="115"/>
        <v>725</v>
      </c>
      <c r="M798" s="36">
        <f t="shared" si="124"/>
        <v>41704</v>
      </c>
      <c r="N798" s="39">
        <f t="shared" si="120"/>
        <v>10.01</v>
      </c>
      <c r="O798" s="5"/>
      <c r="P798" s="5"/>
      <c r="Q798" s="42" t="s">
        <v>2344</v>
      </c>
      <c r="R798" s="43" t="str">
        <f t="shared" si="117"/>
        <v>AJSP</v>
      </c>
      <c r="S798" s="43" t="str">
        <f t="shared" si="121"/>
        <v>P</v>
      </c>
      <c r="T798" s="43" t="str">
        <f t="shared" si="122"/>
        <v>02</v>
      </c>
      <c r="U798" s="43" t="b">
        <f t="shared" si="118"/>
        <v>1</v>
      </c>
      <c r="V798" s="43">
        <f t="shared" si="119"/>
        <v>10</v>
      </c>
      <c r="W798" s="35" t="s">
        <v>2347</v>
      </c>
      <c r="X798" s="196" t="s">
        <v>2394</v>
      </c>
    </row>
    <row r="799" spans="1:24" x14ac:dyDescent="0.25">
      <c r="A799" s="30">
        <f t="shared" si="123"/>
        <v>797</v>
      </c>
      <c r="B799" s="30">
        <v>20</v>
      </c>
      <c r="C799" s="32">
        <f t="shared" si="116"/>
        <v>5</v>
      </c>
      <c r="D799" s="97" t="s">
        <v>229</v>
      </c>
      <c r="E799" s="50" t="s">
        <v>945</v>
      </c>
      <c r="F799" s="31" t="s">
        <v>330</v>
      </c>
      <c r="G799" s="31"/>
      <c r="H799" s="35" t="s">
        <v>255</v>
      </c>
      <c r="I799" s="36">
        <v>41704</v>
      </c>
      <c r="J799" s="82">
        <v>13958</v>
      </c>
      <c r="K799" s="37">
        <v>1396</v>
      </c>
      <c r="L799" s="38">
        <f t="shared" si="115"/>
        <v>1396</v>
      </c>
      <c r="M799" s="36">
        <f t="shared" si="124"/>
        <v>41704</v>
      </c>
      <c r="N799" s="39">
        <f t="shared" si="120"/>
        <v>10</v>
      </c>
      <c r="O799" s="5"/>
      <c r="P799" s="5"/>
      <c r="Q799" s="42" t="s">
        <v>2344</v>
      </c>
      <c r="R799" s="43" t="str">
        <f t="shared" si="117"/>
        <v>AABF</v>
      </c>
      <c r="S799" s="43" t="str">
        <f t="shared" si="121"/>
        <v>F</v>
      </c>
      <c r="T799" s="43" t="str">
        <f t="shared" si="122"/>
        <v>02</v>
      </c>
      <c r="U799" s="43" t="b">
        <f t="shared" si="118"/>
        <v>1</v>
      </c>
      <c r="V799" s="43">
        <f t="shared" si="119"/>
        <v>10</v>
      </c>
      <c r="W799" s="35" t="s">
        <v>2347</v>
      </c>
      <c r="X799" s="196" t="s">
        <v>2394</v>
      </c>
    </row>
    <row r="800" spans="1:24" x14ac:dyDescent="0.25">
      <c r="A800" s="30">
        <f t="shared" si="123"/>
        <v>798</v>
      </c>
      <c r="B800" s="30">
        <v>20</v>
      </c>
      <c r="C800" s="32">
        <f t="shared" si="116"/>
        <v>6</v>
      </c>
      <c r="D800" s="97" t="s">
        <v>229</v>
      </c>
      <c r="E800" s="50" t="s">
        <v>331</v>
      </c>
      <c r="F800" s="31" t="s">
        <v>332</v>
      </c>
      <c r="G800" s="31"/>
      <c r="H800" s="35" t="s">
        <v>255</v>
      </c>
      <c r="I800" s="36">
        <v>41704</v>
      </c>
      <c r="J800" s="82">
        <v>5607</v>
      </c>
      <c r="K800" s="37">
        <v>561</v>
      </c>
      <c r="L800" s="38">
        <f t="shared" si="115"/>
        <v>561</v>
      </c>
      <c r="M800" s="36">
        <f t="shared" si="124"/>
        <v>41704</v>
      </c>
      <c r="N800" s="39">
        <f t="shared" si="120"/>
        <v>10.01</v>
      </c>
      <c r="O800" s="5"/>
      <c r="P800" s="5"/>
      <c r="Q800" s="42" t="s">
        <v>2344</v>
      </c>
      <c r="R800" s="43" t="str">
        <f t="shared" si="117"/>
        <v>AAAF</v>
      </c>
      <c r="S800" s="43" t="str">
        <f t="shared" si="121"/>
        <v>F</v>
      </c>
      <c r="T800" s="43" t="str">
        <f t="shared" si="122"/>
        <v>02</v>
      </c>
      <c r="U800" s="43" t="b">
        <f t="shared" si="118"/>
        <v>1</v>
      </c>
      <c r="V800" s="43">
        <f t="shared" si="119"/>
        <v>10</v>
      </c>
      <c r="W800" s="35" t="s">
        <v>2347</v>
      </c>
      <c r="X800" s="196" t="s">
        <v>2394</v>
      </c>
    </row>
    <row r="801" spans="1:24" x14ac:dyDescent="0.25">
      <c r="A801" s="30">
        <f t="shared" si="123"/>
        <v>799</v>
      </c>
      <c r="B801" s="30">
        <v>20</v>
      </c>
      <c r="C801" s="32">
        <f t="shared" si="116"/>
        <v>7</v>
      </c>
      <c r="D801" s="97" t="s">
        <v>229</v>
      </c>
      <c r="E801" s="50" t="s">
        <v>1054</v>
      </c>
      <c r="F801" s="31" t="s">
        <v>333</v>
      </c>
      <c r="G801" s="31"/>
      <c r="H801" s="35" t="s">
        <v>255</v>
      </c>
      <c r="I801" s="36">
        <v>41704</v>
      </c>
      <c r="J801" s="82">
        <v>16400</v>
      </c>
      <c r="K801" s="37">
        <v>1640</v>
      </c>
      <c r="L801" s="38">
        <f t="shared" si="115"/>
        <v>1640</v>
      </c>
      <c r="M801" s="36">
        <f t="shared" si="124"/>
        <v>41704</v>
      </c>
      <c r="N801" s="39">
        <f t="shared" si="120"/>
        <v>10</v>
      </c>
      <c r="O801" s="5"/>
      <c r="P801" s="5"/>
      <c r="Q801" s="42" t="s">
        <v>2344</v>
      </c>
      <c r="R801" s="43" t="str">
        <f t="shared" si="117"/>
        <v>AABF</v>
      </c>
      <c r="S801" s="43" t="str">
        <f t="shared" si="121"/>
        <v>F</v>
      </c>
      <c r="T801" s="43" t="str">
        <f t="shared" si="122"/>
        <v>02</v>
      </c>
      <c r="U801" s="43" t="b">
        <f t="shared" si="118"/>
        <v>1</v>
      </c>
      <c r="V801" s="43">
        <f t="shared" si="119"/>
        <v>10</v>
      </c>
      <c r="W801" s="35" t="s">
        <v>2347</v>
      </c>
      <c r="X801" s="196" t="s">
        <v>2394</v>
      </c>
    </row>
    <row r="802" spans="1:24" x14ac:dyDescent="0.25">
      <c r="A802" s="30">
        <f t="shared" si="123"/>
        <v>800</v>
      </c>
      <c r="B802" s="30">
        <v>20</v>
      </c>
      <c r="C802" s="32">
        <f t="shared" si="116"/>
        <v>8</v>
      </c>
      <c r="D802" s="97" t="s">
        <v>229</v>
      </c>
      <c r="E802" s="50" t="s">
        <v>821</v>
      </c>
      <c r="F802" s="31" t="s">
        <v>334</v>
      </c>
      <c r="G802" s="31"/>
      <c r="H802" s="35" t="s">
        <v>255</v>
      </c>
      <c r="I802" s="36">
        <v>41704</v>
      </c>
      <c r="J802" s="82">
        <v>13607</v>
      </c>
      <c r="K802" s="37">
        <v>1361</v>
      </c>
      <c r="L802" s="38">
        <f t="shared" si="115"/>
        <v>1361</v>
      </c>
      <c r="M802" s="36">
        <f t="shared" si="124"/>
        <v>41704</v>
      </c>
      <c r="N802" s="39">
        <f t="shared" si="120"/>
        <v>10</v>
      </c>
      <c r="O802" s="5"/>
      <c r="P802" s="5"/>
      <c r="Q802" s="42" t="s">
        <v>2344</v>
      </c>
      <c r="R802" s="43" t="str">
        <f t="shared" si="117"/>
        <v>AADF</v>
      </c>
      <c r="S802" s="43" t="str">
        <f t="shared" si="121"/>
        <v>F</v>
      </c>
      <c r="T802" s="43" t="str">
        <f t="shared" si="122"/>
        <v>02</v>
      </c>
      <c r="U802" s="43" t="b">
        <f t="shared" si="118"/>
        <v>1</v>
      </c>
      <c r="V802" s="43">
        <f t="shared" si="119"/>
        <v>10</v>
      </c>
      <c r="W802" s="35" t="s">
        <v>2347</v>
      </c>
      <c r="X802" s="196" t="s">
        <v>2394</v>
      </c>
    </row>
    <row r="803" spans="1:24" x14ac:dyDescent="0.25">
      <c r="A803" s="30">
        <f t="shared" si="123"/>
        <v>801</v>
      </c>
      <c r="B803" s="30">
        <v>20</v>
      </c>
      <c r="C803" s="32">
        <f t="shared" si="116"/>
        <v>9</v>
      </c>
      <c r="D803" s="97" t="s">
        <v>229</v>
      </c>
      <c r="E803" s="50" t="s">
        <v>1055</v>
      </c>
      <c r="F803" s="31" t="s">
        <v>335</v>
      </c>
      <c r="G803" s="31"/>
      <c r="H803" s="35" t="s">
        <v>255</v>
      </c>
      <c r="I803" s="36">
        <v>41704</v>
      </c>
      <c r="J803" s="82">
        <v>3162</v>
      </c>
      <c r="K803" s="37">
        <v>316</v>
      </c>
      <c r="L803" s="38">
        <f t="shared" si="115"/>
        <v>316</v>
      </c>
      <c r="M803" s="36">
        <f t="shared" si="124"/>
        <v>41704</v>
      </c>
      <c r="N803" s="39">
        <f t="shared" si="120"/>
        <v>9.99</v>
      </c>
      <c r="O803" s="5"/>
      <c r="P803" s="5"/>
      <c r="Q803" s="42" t="s">
        <v>2344</v>
      </c>
      <c r="R803" s="43" t="str">
        <f t="shared" si="117"/>
        <v>AERP</v>
      </c>
      <c r="S803" s="43" t="str">
        <f t="shared" si="121"/>
        <v>P</v>
      </c>
      <c r="T803" s="43" t="str">
        <f t="shared" si="122"/>
        <v>02</v>
      </c>
      <c r="U803" s="43" t="b">
        <f t="shared" si="118"/>
        <v>1</v>
      </c>
      <c r="V803" s="43">
        <f t="shared" si="119"/>
        <v>10</v>
      </c>
      <c r="W803" s="35" t="s">
        <v>2347</v>
      </c>
      <c r="X803" s="196" t="s">
        <v>2394</v>
      </c>
    </row>
    <row r="804" spans="1:24" x14ac:dyDescent="0.25">
      <c r="A804" s="30">
        <f t="shared" si="123"/>
        <v>802</v>
      </c>
      <c r="B804" s="30">
        <v>20</v>
      </c>
      <c r="C804" s="32">
        <f t="shared" si="116"/>
        <v>10</v>
      </c>
      <c r="D804" s="97" t="s">
        <v>229</v>
      </c>
      <c r="E804" s="50" t="s">
        <v>822</v>
      </c>
      <c r="F804" s="31" t="s">
        <v>336</v>
      </c>
      <c r="G804" s="31"/>
      <c r="H804" s="35" t="s">
        <v>255</v>
      </c>
      <c r="I804" s="36">
        <v>41704</v>
      </c>
      <c r="J804" s="82">
        <v>20188</v>
      </c>
      <c r="K804" s="37">
        <v>2019</v>
      </c>
      <c r="L804" s="38">
        <f t="shared" si="115"/>
        <v>2019</v>
      </c>
      <c r="M804" s="36">
        <f t="shared" si="124"/>
        <v>41704</v>
      </c>
      <c r="N804" s="39">
        <f t="shared" si="120"/>
        <v>10</v>
      </c>
      <c r="O804" s="5"/>
      <c r="P804" s="5"/>
      <c r="Q804" s="42" t="s">
        <v>2344</v>
      </c>
      <c r="R804" s="43" t="str">
        <f t="shared" si="117"/>
        <v>AABF</v>
      </c>
      <c r="S804" s="43" t="str">
        <f t="shared" si="121"/>
        <v>F</v>
      </c>
      <c r="T804" s="43" t="str">
        <f t="shared" si="122"/>
        <v>02</v>
      </c>
      <c r="U804" s="43" t="b">
        <f t="shared" si="118"/>
        <v>1</v>
      </c>
      <c r="V804" s="43">
        <f t="shared" si="119"/>
        <v>10</v>
      </c>
      <c r="W804" s="35" t="s">
        <v>2347</v>
      </c>
      <c r="X804" s="196" t="s">
        <v>2394</v>
      </c>
    </row>
    <row r="805" spans="1:24" x14ac:dyDescent="0.25">
      <c r="A805" s="30">
        <f t="shared" si="123"/>
        <v>803</v>
      </c>
      <c r="B805" s="30">
        <v>20</v>
      </c>
      <c r="C805" s="32">
        <f t="shared" si="116"/>
        <v>11</v>
      </c>
      <c r="D805" s="97" t="s">
        <v>229</v>
      </c>
      <c r="E805" s="50" t="s">
        <v>1056</v>
      </c>
      <c r="F805" s="31" t="s">
        <v>715</v>
      </c>
      <c r="G805" s="31"/>
      <c r="H805" s="35" t="s">
        <v>255</v>
      </c>
      <c r="I805" s="36">
        <v>41704</v>
      </c>
      <c r="J805" s="82">
        <v>18357</v>
      </c>
      <c r="K805" s="37">
        <v>1836</v>
      </c>
      <c r="L805" s="38">
        <f t="shared" ref="L805:L868" si="125">+K805</f>
        <v>1836</v>
      </c>
      <c r="M805" s="36">
        <f t="shared" si="124"/>
        <v>41704</v>
      </c>
      <c r="N805" s="39">
        <f t="shared" si="120"/>
        <v>10</v>
      </c>
      <c r="O805" s="5"/>
      <c r="P805" s="5"/>
      <c r="Q805" s="42" t="s">
        <v>2344</v>
      </c>
      <c r="R805" s="43" t="str">
        <f t="shared" si="117"/>
        <v>AAEF</v>
      </c>
      <c r="S805" s="43" t="str">
        <f t="shared" si="121"/>
        <v>F</v>
      </c>
      <c r="T805" s="43" t="str">
        <f t="shared" si="122"/>
        <v>02</v>
      </c>
      <c r="U805" s="43" t="b">
        <f t="shared" si="118"/>
        <v>1</v>
      </c>
      <c r="V805" s="43">
        <f t="shared" si="119"/>
        <v>10</v>
      </c>
      <c r="W805" s="35" t="s">
        <v>2347</v>
      </c>
      <c r="X805" s="196" t="s">
        <v>2394</v>
      </c>
    </row>
    <row r="806" spans="1:24" x14ac:dyDescent="0.25">
      <c r="A806" s="30">
        <f t="shared" si="123"/>
        <v>804</v>
      </c>
      <c r="B806" s="30">
        <v>20</v>
      </c>
      <c r="C806" s="32">
        <f t="shared" si="116"/>
        <v>12</v>
      </c>
      <c r="D806" s="97" t="s">
        <v>229</v>
      </c>
      <c r="E806" s="50" t="s">
        <v>1057</v>
      </c>
      <c r="F806" s="31" t="s">
        <v>338</v>
      </c>
      <c r="G806" s="31"/>
      <c r="H806" s="35" t="s">
        <v>255</v>
      </c>
      <c r="I806" s="36">
        <v>41704</v>
      </c>
      <c r="J806" s="82">
        <v>31762</v>
      </c>
      <c r="K806" s="37">
        <v>3176</v>
      </c>
      <c r="L806" s="38">
        <f t="shared" si="125"/>
        <v>3176</v>
      </c>
      <c r="M806" s="36">
        <f t="shared" si="124"/>
        <v>41704</v>
      </c>
      <c r="N806" s="39">
        <f t="shared" si="120"/>
        <v>10</v>
      </c>
      <c r="O806" s="5"/>
      <c r="P806" s="5"/>
      <c r="Q806" s="42" t="s">
        <v>2344</v>
      </c>
      <c r="R806" s="43" t="str">
        <f t="shared" si="117"/>
        <v>ABAF</v>
      </c>
      <c r="S806" s="43" t="str">
        <f t="shared" si="121"/>
        <v>F</v>
      </c>
      <c r="T806" s="43" t="str">
        <f t="shared" si="122"/>
        <v>02</v>
      </c>
      <c r="U806" s="43" t="b">
        <f t="shared" si="118"/>
        <v>1</v>
      </c>
      <c r="V806" s="43">
        <f t="shared" si="119"/>
        <v>10</v>
      </c>
      <c r="W806" s="35" t="s">
        <v>2347</v>
      </c>
      <c r="X806" s="196" t="s">
        <v>2394</v>
      </c>
    </row>
    <row r="807" spans="1:24" x14ac:dyDescent="0.25">
      <c r="A807" s="30">
        <f t="shared" si="123"/>
        <v>805</v>
      </c>
      <c r="B807" s="30">
        <v>20</v>
      </c>
      <c r="C807" s="32">
        <f t="shared" si="116"/>
        <v>13</v>
      </c>
      <c r="D807" s="97" t="s">
        <v>229</v>
      </c>
      <c r="E807" s="50" t="s">
        <v>339</v>
      </c>
      <c r="F807" s="31" t="s">
        <v>340</v>
      </c>
      <c r="G807" s="31"/>
      <c r="H807" s="35" t="s">
        <v>255</v>
      </c>
      <c r="I807" s="36">
        <v>41704</v>
      </c>
      <c r="J807" s="82">
        <v>22058</v>
      </c>
      <c r="K807" s="37">
        <v>2206</v>
      </c>
      <c r="L807" s="38">
        <f t="shared" si="125"/>
        <v>2206</v>
      </c>
      <c r="M807" s="36">
        <f t="shared" si="124"/>
        <v>41704</v>
      </c>
      <c r="N807" s="39">
        <f t="shared" si="120"/>
        <v>10</v>
      </c>
      <c r="O807" s="5"/>
      <c r="P807" s="5"/>
      <c r="Q807" s="42" t="s">
        <v>2344</v>
      </c>
      <c r="R807" s="43" t="str">
        <f t="shared" si="117"/>
        <v>AAKP</v>
      </c>
      <c r="S807" s="43" t="str">
        <f t="shared" si="121"/>
        <v>P</v>
      </c>
      <c r="T807" s="43" t="str">
        <f t="shared" si="122"/>
        <v>02</v>
      </c>
      <c r="U807" s="43" t="b">
        <f t="shared" si="118"/>
        <v>1</v>
      </c>
      <c r="V807" s="43">
        <f t="shared" si="119"/>
        <v>10</v>
      </c>
      <c r="W807" s="35" t="s">
        <v>2347</v>
      </c>
      <c r="X807" s="196" t="s">
        <v>2394</v>
      </c>
    </row>
    <row r="808" spans="1:24" x14ac:dyDescent="0.25">
      <c r="A808" s="30">
        <f t="shared" si="123"/>
        <v>806</v>
      </c>
      <c r="B808" s="30">
        <v>20</v>
      </c>
      <c r="C808" s="32">
        <f t="shared" si="116"/>
        <v>14</v>
      </c>
      <c r="D808" s="97" t="s">
        <v>229</v>
      </c>
      <c r="E808" s="50" t="s">
        <v>1058</v>
      </c>
      <c r="F808" s="31" t="s">
        <v>341</v>
      </c>
      <c r="G808" s="31"/>
      <c r="H808" s="35" t="s">
        <v>255</v>
      </c>
      <c r="I808" s="36">
        <v>41704</v>
      </c>
      <c r="J808" s="82">
        <v>12371</v>
      </c>
      <c r="K808" s="37">
        <v>1237</v>
      </c>
      <c r="L808" s="38">
        <f t="shared" si="125"/>
        <v>1237</v>
      </c>
      <c r="M808" s="36">
        <f t="shared" si="124"/>
        <v>41704</v>
      </c>
      <c r="N808" s="39">
        <f t="shared" si="120"/>
        <v>10</v>
      </c>
      <c r="O808" s="5"/>
      <c r="P808" s="5"/>
      <c r="Q808" s="42" t="s">
        <v>2344</v>
      </c>
      <c r="R808" s="43" t="str">
        <f t="shared" si="117"/>
        <v>AAXF</v>
      </c>
      <c r="S808" s="43" t="str">
        <f t="shared" si="121"/>
        <v>F</v>
      </c>
      <c r="T808" s="43" t="str">
        <f t="shared" si="122"/>
        <v>02</v>
      </c>
      <c r="U808" s="43" t="b">
        <f t="shared" si="118"/>
        <v>1</v>
      </c>
      <c r="V808" s="43">
        <f t="shared" si="119"/>
        <v>10</v>
      </c>
      <c r="W808" s="35" t="s">
        <v>2347</v>
      </c>
      <c r="X808" s="196" t="s">
        <v>2394</v>
      </c>
    </row>
    <row r="809" spans="1:24" x14ac:dyDescent="0.25">
      <c r="A809" s="30">
        <f t="shared" si="123"/>
        <v>807</v>
      </c>
      <c r="B809" s="30">
        <v>20</v>
      </c>
      <c r="C809" s="32">
        <f t="shared" si="116"/>
        <v>15</v>
      </c>
      <c r="D809" s="97" t="s">
        <v>229</v>
      </c>
      <c r="E809" s="50" t="s">
        <v>946</v>
      </c>
      <c r="F809" s="31" t="s">
        <v>716</v>
      </c>
      <c r="G809" s="31"/>
      <c r="H809" s="35" t="s">
        <v>255</v>
      </c>
      <c r="I809" s="36">
        <v>41704</v>
      </c>
      <c r="J809" s="82">
        <v>13798</v>
      </c>
      <c r="K809" s="37">
        <v>1380</v>
      </c>
      <c r="L809" s="38">
        <f t="shared" si="125"/>
        <v>1380</v>
      </c>
      <c r="M809" s="36">
        <f t="shared" si="124"/>
        <v>41704</v>
      </c>
      <c r="N809" s="39">
        <f t="shared" si="120"/>
        <v>10</v>
      </c>
      <c r="O809" s="5"/>
      <c r="P809" s="5"/>
      <c r="Q809" s="42" t="s">
        <v>2344</v>
      </c>
      <c r="R809" s="43" t="str">
        <f t="shared" si="117"/>
        <v>ACPP</v>
      </c>
      <c r="S809" s="43" t="str">
        <f t="shared" si="121"/>
        <v>P</v>
      </c>
      <c r="T809" s="43" t="str">
        <f t="shared" si="122"/>
        <v>02</v>
      </c>
      <c r="U809" s="43" t="b">
        <f t="shared" si="118"/>
        <v>1</v>
      </c>
      <c r="V809" s="43">
        <f t="shared" si="119"/>
        <v>10</v>
      </c>
      <c r="W809" s="35" t="s">
        <v>2347</v>
      </c>
      <c r="X809" s="196" t="s">
        <v>2394</v>
      </c>
    </row>
    <row r="810" spans="1:24" x14ac:dyDescent="0.25">
      <c r="A810" s="30">
        <f t="shared" si="123"/>
        <v>808</v>
      </c>
      <c r="B810" s="30">
        <v>20</v>
      </c>
      <c r="C810" s="32">
        <f t="shared" si="116"/>
        <v>16</v>
      </c>
      <c r="D810" s="97" t="s">
        <v>229</v>
      </c>
      <c r="E810" s="50" t="s">
        <v>823</v>
      </c>
      <c r="F810" s="31" t="s">
        <v>717</v>
      </c>
      <c r="G810" s="31"/>
      <c r="H810" s="35" t="s">
        <v>255</v>
      </c>
      <c r="I810" s="36">
        <v>41704</v>
      </c>
      <c r="J810" s="82">
        <v>10486</v>
      </c>
      <c r="K810" s="37">
        <v>1049</v>
      </c>
      <c r="L810" s="38">
        <f t="shared" si="125"/>
        <v>1049</v>
      </c>
      <c r="M810" s="36">
        <f t="shared" si="124"/>
        <v>41704</v>
      </c>
      <c r="N810" s="39">
        <f t="shared" si="120"/>
        <v>10</v>
      </c>
      <c r="O810" s="5"/>
      <c r="P810" s="5"/>
      <c r="Q810" s="42" t="s">
        <v>2344</v>
      </c>
      <c r="R810" s="43" t="str">
        <f t="shared" si="117"/>
        <v>AABF</v>
      </c>
      <c r="S810" s="43" t="str">
        <f t="shared" si="121"/>
        <v>F</v>
      </c>
      <c r="T810" s="43" t="str">
        <f t="shared" si="122"/>
        <v>02</v>
      </c>
      <c r="U810" s="43" t="b">
        <f t="shared" si="118"/>
        <v>1</v>
      </c>
      <c r="V810" s="43">
        <f t="shared" si="119"/>
        <v>10</v>
      </c>
      <c r="W810" s="35" t="s">
        <v>2347</v>
      </c>
      <c r="X810" s="196" t="s">
        <v>2394</v>
      </c>
    </row>
    <row r="811" spans="1:24" x14ac:dyDescent="0.25">
      <c r="A811" s="30">
        <f t="shared" si="123"/>
        <v>809</v>
      </c>
      <c r="B811" s="30">
        <v>20</v>
      </c>
      <c r="C811" s="32">
        <f t="shared" si="116"/>
        <v>17</v>
      </c>
      <c r="D811" s="97" t="s">
        <v>229</v>
      </c>
      <c r="E811" s="50" t="s">
        <v>947</v>
      </c>
      <c r="F811" s="31" t="s">
        <v>344</v>
      </c>
      <c r="G811" s="31"/>
      <c r="H811" s="35" t="s">
        <v>255</v>
      </c>
      <c r="I811" s="36">
        <v>41704</v>
      </c>
      <c r="J811" s="82">
        <v>18976</v>
      </c>
      <c r="K811" s="37">
        <v>1898</v>
      </c>
      <c r="L811" s="38">
        <f t="shared" si="125"/>
        <v>1898</v>
      </c>
      <c r="M811" s="36">
        <f t="shared" si="124"/>
        <v>41704</v>
      </c>
      <c r="N811" s="39">
        <f t="shared" si="120"/>
        <v>10</v>
      </c>
      <c r="O811" s="5"/>
      <c r="P811" s="5"/>
      <c r="Q811" s="42" t="s">
        <v>2344</v>
      </c>
      <c r="R811" s="43" t="str">
        <f t="shared" si="117"/>
        <v>AAAF</v>
      </c>
      <c r="S811" s="43" t="str">
        <f t="shared" si="121"/>
        <v>F</v>
      </c>
      <c r="T811" s="43" t="str">
        <f t="shared" si="122"/>
        <v>02</v>
      </c>
      <c r="U811" s="43" t="b">
        <f t="shared" si="118"/>
        <v>1</v>
      </c>
      <c r="V811" s="43">
        <f t="shared" si="119"/>
        <v>10</v>
      </c>
      <c r="W811" s="35" t="s">
        <v>2347</v>
      </c>
      <c r="X811" s="196" t="s">
        <v>2394</v>
      </c>
    </row>
    <row r="812" spans="1:24" x14ac:dyDescent="0.25">
      <c r="A812" s="30">
        <f t="shared" si="123"/>
        <v>810</v>
      </c>
      <c r="B812" s="30">
        <v>20</v>
      </c>
      <c r="C812" s="32">
        <f t="shared" si="116"/>
        <v>18</v>
      </c>
      <c r="D812" s="97" t="s">
        <v>229</v>
      </c>
      <c r="E812" s="50" t="s">
        <v>948</v>
      </c>
      <c r="F812" s="31" t="s">
        <v>345</v>
      </c>
      <c r="G812" s="31"/>
      <c r="H812" s="35" t="s">
        <v>255</v>
      </c>
      <c r="I812" s="36">
        <v>41704</v>
      </c>
      <c r="J812" s="82">
        <v>19019</v>
      </c>
      <c r="K812" s="37">
        <v>1902</v>
      </c>
      <c r="L812" s="38">
        <f t="shared" si="125"/>
        <v>1902</v>
      </c>
      <c r="M812" s="36">
        <f t="shared" si="124"/>
        <v>41704</v>
      </c>
      <c r="N812" s="39">
        <f t="shared" si="120"/>
        <v>10</v>
      </c>
      <c r="O812" s="5"/>
      <c r="P812" s="5"/>
      <c r="Q812" s="42" t="s">
        <v>2344</v>
      </c>
      <c r="R812" s="43" t="str">
        <f t="shared" si="117"/>
        <v>AAFF</v>
      </c>
      <c r="S812" s="43" t="str">
        <f t="shared" si="121"/>
        <v>F</v>
      </c>
      <c r="T812" s="43" t="str">
        <f t="shared" si="122"/>
        <v>02</v>
      </c>
      <c r="U812" s="43" t="b">
        <f t="shared" si="118"/>
        <v>1</v>
      </c>
      <c r="V812" s="43">
        <f t="shared" si="119"/>
        <v>10</v>
      </c>
      <c r="W812" s="35" t="s">
        <v>2347</v>
      </c>
      <c r="X812" s="196" t="s">
        <v>2394</v>
      </c>
    </row>
    <row r="813" spans="1:24" x14ac:dyDescent="0.25">
      <c r="A813" s="30">
        <f t="shared" si="123"/>
        <v>811</v>
      </c>
      <c r="B813" s="30">
        <v>20</v>
      </c>
      <c r="C813" s="32">
        <f t="shared" si="116"/>
        <v>19</v>
      </c>
      <c r="D813" s="97" t="s">
        <v>229</v>
      </c>
      <c r="E813" s="50" t="s">
        <v>346</v>
      </c>
      <c r="F813" s="31" t="s">
        <v>347</v>
      </c>
      <c r="G813" s="31"/>
      <c r="H813" s="35" t="s">
        <v>255</v>
      </c>
      <c r="I813" s="36">
        <v>41704</v>
      </c>
      <c r="J813" s="82">
        <v>10933</v>
      </c>
      <c r="K813" s="37">
        <v>1093</v>
      </c>
      <c r="L813" s="38">
        <f t="shared" si="125"/>
        <v>1093</v>
      </c>
      <c r="M813" s="36">
        <f t="shared" si="124"/>
        <v>41704</v>
      </c>
      <c r="N813" s="39">
        <f t="shared" si="120"/>
        <v>10</v>
      </c>
      <c r="O813" s="5"/>
      <c r="P813" s="5"/>
      <c r="Q813" s="42" t="s">
        <v>2344</v>
      </c>
      <c r="R813" s="43" t="str">
        <f t="shared" si="117"/>
        <v>AACF</v>
      </c>
      <c r="S813" s="43" t="str">
        <f t="shared" si="121"/>
        <v>F</v>
      </c>
      <c r="T813" s="43" t="str">
        <f t="shared" si="122"/>
        <v>02</v>
      </c>
      <c r="U813" s="43" t="b">
        <f t="shared" si="118"/>
        <v>1</v>
      </c>
      <c r="V813" s="43">
        <f t="shared" si="119"/>
        <v>10</v>
      </c>
      <c r="W813" s="35" t="s">
        <v>2347</v>
      </c>
      <c r="X813" s="196" t="s">
        <v>2394</v>
      </c>
    </row>
    <row r="814" spans="1:24" x14ac:dyDescent="0.25">
      <c r="A814" s="30">
        <f t="shared" si="123"/>
        <v>812</v>
      </c>
      <c r="B814" s="30">
        <v>20</v>
      </c>
      <c r="C814" s="32">
        <f t="shared" si="116"/>
        <v>20</v>
      </c>
      <c r="D814" s="97" t="s">
        <v>229</v>
      </c>
      <c r="E814" s="50" t="s">
        <v>1059</v>
      </c>
      <c r="F814" s="31" t="s">
        <v>348</v>
      </c>
      <c r="G814" s="31"/>
      <c r="H814" s="35" t="s">
        <v>255</v>
      </c>
      <c r="I814" s="36">
        <v>41704</v>
      </c>
      <c r="J814" s="82">
        <v>28199</v>
      </c>
      <c r="K814" s="37">
        <v>2820</v>
      </c>
      <c r="L814" s="38">
        <f t="shared" si="125"/>
        <v>2820</v>
      </c>
      <c r="M814" s="36">
        <f t="shared" si="124"/>
        <v>41704</v>
      </c>
      <c r="N814" s="39">
        <f t="shared" si="120"/>
        <v>10</v>
      </c>
      <c r="O814" s="5"/>
      <c r="P814" s="5"/>
      <c r="Q814" s="42" t="s">
        <v>2344</v>
      </c>
      <c r="R814" s="43" t="str">
        <f t="shared" si="117"/>
        <v>AAAF</v>
      </c>
      <c r="S814" s="43" t="str">
        <f t="shared" si="121"/>
        <v>F</v>
      </c>
      <c r="T814" s="43" t="str">
        <f t="shared" si="122"/>
        <v>02</v>
      </c>
      <c r="U814" s="43" t="b">
        <f t="shared" si="118"/>
        <v>1</v>
      </c>
      <c r="V814" s="43">
        <f t="shared" si="119"/>
        <v>10</v>
      </c>
      <c r="W814" s="35" t="s">
        <v>2347</v>
      </c>
      <c r="X814" s="196" t="s">
        <v>2394</v>
      </c>
    </row>
    <row r="815" spans="1:24" x14ac:dyDescent="0.25">
      <c r="A815" s="30">
        <f t="shared" si="123"/>
        <v>813</v>
      </c>
      <c r="B815" s="30">
        <v>20</v>
      </c>
      <c r="C815" s="32">
        <f t="shared" si="116"/>
        <v>21</v>
      </c>
      <c r="D815" s="97" t="s">
        <v>229</v>
      </c>
      <c r="E815" s="50" t="s">
        <v>949</v>
      </c>
      <c r="F815" s="31" t="s">
        <v>349</v>
      </c>
      <c r="G815" s="31"/>
      <c r="H815" s="35" t="s">
        <v>255</v>
      </c>
      <c r="I815" s="36">
        <v>41704</v>
      </c>
      <c r="J815" s="82">
        <v>21036</v>
      </c>
      <c r="K815" s="37">
        <v>2104</v>
      </c>
      <c r="L815" s="38">
        <f t="shared" si="125"/>
        <v>2104</v>
      </c>
      <c r="M815" s="36">
        <f t="shared" si="124"/>
        <v>41704</v>
      </c>
      <c r="N815" s="39">
        <f t="shared" si="120"/>
        <v>10</v>
      </c>
      <c r="O815" s="5"/>
      <c r="P815" s="5"/>
      <c r="Q815" s="42" t="s">
        <v>2344</v>
      </c>
      <c r="R815" s="43" t="str">
        <f t="shared" si="117"/>
        <v>AAEF</v>
      </c>
      <c r="S815" s="43" t="str">
        <f t="shared" si="121"/>
        <v>F</v>
      </c>
      <c r="T815" s="43" t="str">
        <f t="shared" si="122"/>
        <v>02</v>
      </c>
      <c r="U815" s="43" t="b">
        <f t="shared" si="118"/>
        <v>1</v>
      </c>
      <c r="V815" s="43">
        <f t="shared" si="119"/>
        <v>10</v>
      </c>
      <c r="W815" s="35" t="s">
        <v>2347</v>
      </c>
      <c r="X815" s="196" t="s">
        <v>2394</v>
      </c>
    </row>
    <row r="816" spans="1:24" x14ac:dyDescent="0.25">
      <c r="A816" s="30">
        <f t="shared" si="123"/>
        <v>814</v>
      </c>
      <c r="B816" s="30">
        <v>20</v>
      </c>
      <c r="C816" s="32">
        <f t="shared" si="116"/>
        <v>22</v>
      </c>
      <c r="D816" s="97" t="s">
        <v>229</v>
      </c>
      <c r="E816" s="50" t="s">
        <v>950</v>
      </c>
      <c r="F816" s="31" t="s">
        <v>350</v>
      </c>
      <c r="G816" s="31"/>
      <c r="H816" s="35" t="s">
        <v>255</v>
      </c>
      <c r="I816" s="36">
        <v>41704</v>
      </c>
      <c r="J816" s="82">
        <v>4022</v>
      </c>
      <c r="K816" s="37">
        <v>402</v>
      </c>
      <c r="L816" s="38">
        <f t="shared" si="125"/>
        <v>402</v>
      </c>
      <c r="M816" s="36">
        <f t="shared" si="124"/>
        <v>41704</v>
      </c>
      <c r="N816" s="39">
        <f t="shared" si="120"/>
        <v>10</v>
      </c>
      <c r="O816" s="5"/>
      <c r="P816" s="5"/>
      <c r="Q816" s="42" t="s">
        <v>2344</v>
      </c>
      <c r="R816" s="43" t="str">
        <f t="shared" si="117"/>
        <v>AAEF</v>
      </c>
      <c r="S816" s="43" t="str">
        <f t="shared" si="121"/>
        <v>F</v>
      </c>
      <c r="T816" s="43" t="str">
        <f t="shared" si="122"/>
        <v>02</v>
      </c>
      <c r="U816" s="43" t="b">
        <f t="shared" si="118"/>
        <v>1</v>
      </c>
      <c r="V816" s="43">
        <f t="shared" si="119"/>
        <v>10</v>
      </c>
      <c r="W816" s="35" t="s">
        <v>2347</v>
      </c>
      <c r="X816" s="196" t="s">
        <v>2394</v>
      </c>
    </row>
    <row r="817" spans="1:24" x14ac:dyDescent="0.25">
      <c r="A817" s="30">
        <f t="shared" si="123"/>
        <v>815</v>
      </c>
      <c r="B817" s="30">
        <v>20</v>
      </c>
      <c r="C817" s="32">
        <f t="shared" si="116"/>
        <v>23</v>
      </c>
      <c r="D817" s="97" t="s">
        <v>229</v>
      </c>
      <c r="E817" s="50" t="s">
        <v>824</v>
      </c>
      <c r="F817" s="31" t="s">
        <v>351</v>
      </c>
      <c r="G817" s="31"/>
      <c r="H817" s="35" t="s">
        <v>255</v>
      </c>
      <c r="I817" s="36">
        <v>41704</v>
      </c>
      <c r="J817" s="82">
        <v>20563</v>
      </c>
      <c r="K817" s="37">
        <v>2056</v>
      </c>
      <c r="L817" s="38">
        <f t="shared" si="125"/>
        <v>2056</v>
      </c>
      <c r="M817" s="36">
        <f t="shared" si="124"/>
        <v>41704</v>
      </c>
      <c r="N817" s="39">
        <f t="shared" si="120"/>
        <v>10</v>
      </c>
      <c r="O817" s="5"/>
      <c r="P817" s="5"/>
      <c r="Q817" s="42" t="s">
        <v>2344</v>
      </c>
      <c r="R817" s="43" t="str">
        <f t="shared" si="117"/>
        <v>AAAF</v>
      </c>
      <c r="S817" s="43" t="str">
        <f t="shared" si="121"/>
        <v>F</v>
      </c>
      <c r="T817" s="43" t="str">
        <f t="shared" si="122"/>
        <v>02</v>
      </c>
      <c r="U817" s="43" t="b">
        <f t="shared" si="118"/>
        <v>1</v>
      </c>
      <c r="V817" s="43">
        <f t="shared" si="119"/>
        <v>10</v>
      </c>
      <c r="W817" s="35" t="s">
        <v>2347</v>
      </c>
      <c r="X817" s="196" t="s">
        <v>2394</v>
      </c>
    </row>
    <row r="818" spans="1:24" x14ac:dyDescent="0.25">
      <c r="A818" s="30">
        <f t="shared" si="123"/>
        <v>816</v>
      </c>
      <c r="B818" s="30">
        <v>20</v>
      </c>
      <c r="C818" s="32">
        <f t="shared" si="116"/>
        <v>24</v>
      </c>
      <c r="D818" s="97" t="s">
        <v>229</v>
      </c>
      <c r="E818" s="50" t="s">
        <v>1060</v>
      </c>
      <c r="F818" s="31" t="s">
        <v>352</v>
      </c>
      <c r="G818" s="31"/>
      <c r="H818" s="35" t="s">
        <v>255</v>
      </c>
      <c r="I818" s="36">
        <v>41704</v>
      </c>
      <c r="J818" s="82">
        <v>8979</v>
      </c>
      <c r="K818" s="37">
        <v>898</v>
      </c>
      <c r="L818" s="38">
        <f t="shared" si="125"/>
        <v>898</v>
      </c>
      <c r="M818" s="36">
        <f t="shared" si="124"/>
        <v>41704</v>
      </c>
      <c r="N818" s="39">
        <f t="shared" si="120"/>
        <v>10</v>
      </c>
      <c r="O818" s="5"/>
      <c r="P818" s="5"/>
      <c r="Q818" s="42" t="s">
        <v>2344</v>
      </c>
      <c r="R818" s="43" t="str">
        <f t="shared" si="117"/>
        <v>AARP</v>
      </c>
      <c r="S818" s="43" t="str">
        <f t="shared" si="121"/>
        <v>P</v>
      </c>
      <c r="T818" s="43" t="str">
        <f t="shared" si="122"/>
        <v>02</v>
      </c>
      <c r="U818" s="43" t="b">
        <f t="shared" si="118"/>
        <v>1</v>
      </c>
      <c r="V818" s="43">
        <f t="shared" si="119"/>
        <v>10</v>
      </c>
      <c r="W818" s="35" t="s">
        <v>2347</v>
      </c>
      <c r="X818" s="196" t="s">
        <v>2394</v>
      </c>
    </row>
    <row r="819" spans="1:24" x14ac:dyDescent="0.25">
      <c r="A819" s="30">
        <f t="shared" si="123"/>
        <v>817</v>
      </c>
      <c r="B819" s="30">
        <v>20</v>
      </c>
      <c r="C819" s="32">
        <f t="shared" si="116"/>
        <v>25</v>
      </c>
      <c r="D819" s="97" t="s">
        <v>229</v>
      </c>
      <c r="E819" s="50" t="s">
        <v>951</v>
      </c>
      <c r="F819" s="31" t="s">
        <v>353</v>
      </c>
      <c r="G819" s="31"/>
      <c r="H819" s="35" t="s">
        <v>255</v>
      </c>
      <c r="I819" s="36">
        <v>41704</v>
      </c>
      <c r="J819" s="82">
        <v>7696</v>
      </c>
      <c r="K819" s="37">
        <v>770</v>
      </c>
      <c r="L819" s="38">
        <f t="shared" si="125"/>
        <v>770</v>
      </c>
      <c r="M819" s="36">
        <f t="shared" si="124"/>
        <v>41704</v>
      </c>
      <c r="N819" s="39">
        <f t="shared" si="120"/>
        <v>10.01</v>
      </c>
      <c r="O819" s="5"/>
      <c r="P819" s="5"/>
      <c r="Q819" s="42" t="s">
        <v>2344</v>
      </c>
      <c r="R819" s="43" t="str">
        <f t="shared" si="117"/>
        <v>AJDP</v>
      </c>
      <c r="S819" s="43" t="str">
        <f t="shared" si="121"/>
        <v>P</v>
      </c>
      <c r="T819" s="43" t="str">
        <f t="shared" si="122"/>
        <v>02</v>
      </c>
      <c r="U819" s="43" t="b">
        <f t="shared" si="118"/>
        <v>1</v>
      </c>
      <c r="V819" s="43">
        <f t="shared" si="119"/>
        <v>10</v>
      </c>
      <c r="W819" s="35" t="s">
        <v>2347</v>
      </c>
      <c r="X819" s="196" t="s">
        <v>2394</v>
      </c>
    </row>
    <row r="820" spans="1:24" x14ac:dyDescent="0.25">
      <c r="A820" s="30">
        <f t="shared" si="123"/>
        <v>818</v>
      </c>
      <c r="B820" s="30">
        <v>20</v>
      </c>
      <c r="C820" s="32">
        <f t="shared" si="116"/>
        <v>26</v>
      </c>
      <c r="D820" s="97" t="s">
        <v>229</v>
      </c>
      <c r="E820" s="50" t="s">
        <v>825</v>
      </c>
      <c r="F820" s="31" t="s">
        <v>354</v>
      </c>
      <c r="G820" s="31"/>
      <c r="H820" s="35" t="s">
        <v>255</v>
      </c>
      <c r="I820" s="36">
        <v>41704</v>
      </c>
      <c r="J820" s="82">
        <v>11862</v>
      </c>
      <c r="K820" s="37">
        <v>1186</v>
      </c>
      <c r="L820" s="38">
        <f t="shared" si="125"/>
        <v>1186</v>
      </c>
      <c r="M820" s="36">
        <f t="shared" si="124"/>
        <v>41704</v>
      </c>
      <c r="N820" s="39">
        <f t="shared" si="120"/>
        <v>10</v>
      </c>
      <c r="O820" s="5"/>
      <c r="P820" s="5"/>
      <c r="Q820" s="42" t="s">
        <v>2344</v>
      </c>
      <c r="R820" s="43" t="str">
        <f t="shared" si="117"/>
        <v>ACEP</v>
      </c>
      <c r="S820" s="43" t="str">
        <f t="shared" si="121"/>
        <v>P</v>
      </c>
      <c r="T820" s="43" t="str">
        <f t="shared" si="122"/>
        <v>02</v>
      </c>
      <c r="U820" s="43" t="b">
        <f t="shared" si="118"/>
        <v>1</v>
      </c>
      <c r="V820" s="43">
        <f t="shared" si="119"/>
        <v>10</v>
      </c>
      <c r="W820" s="35" t="s">
        <v>2347</v>
      </c>
      <c r="X820" s="196" t="s">
        <v>2394</v>
      </c>
    </row>
    <row r="821" spans="1:24" x14ac:dyDescent="0.25">
      <c r="A821" s="30">
        <f t="shared" si="123"/>
        <v>819</v>
      </c>
      <c r="B821" s="30">
        <v>20</v>
      </c>
      <c r="C821" s="32">
        <f t="shared" si="116"/>
        <v>27</v>
      </c>
      <c r="D821" s="97" t="s">
        <v>229</v>
      </c>
      <c r="E821" s="50" t="s">
        <v>1061</v>
      </c>
      <c r="F821" s="31" t="s">
        <v>355</v>
      </c>
      <c r="G821" s="31"/>
      <c r="H821" s="35" t="s">
        <v>255</v>
      </c>
      <c r="I821" s="36">
        <v>41704</v>
      </c>
      <c r="J821" s="82">
        <v>5515</v>
      </c>
      <c r="K821" s="37">
        <v>552</v>
      </c>
      <c r="L821" s="38">
        <f t="shared" si="125"/>
        <v>552</v>
      </c>
      <c r="M821" s="36">
        <f t="shared" si="124"/>
        <v>41704</v>
      </c>
      <c r="N821" s="39">
        <f t="shared" si="120"/>
        <v>10.01</v>
      </c>
      <c r="O821" s="5"/>
      <c r="P821" s="5"/>
      <c r="Q821" s="42" t="s">
        <v>2344</v>
      </c>
      <c r="R821" s="43" t="str">
        <f t="shared" si="117"/>
        <v>ACMP</v>
      </c>
      <c r="S821" s="43" t="str">
        <f t="shared" si="121"/>
        <v>P</v>
      </c>
      <c r="T821" s="43" t="str">
        <f t="shared" si="122"/>
        <v>02</v>
      </c>
      <c r="U821" s="43" t="b">
        <f t="shared" si="118"/>
        <v>1</v>
      </c>
      <c r="V821" s="43">
        <f t="shared" si="119"/>
        <v>10</v>
      </c>
      <c r="W821" s="35" t="s">
        <v>2347</v>
      </c>
      <c r="X821" s="196" t="s">
        <v>2394</v>
      </c>
    </row>
    <row r="822" spans="1:24" x14ac:dyDescent="0.25">
      <c r="A822" s="30">
        <f t="shared" si="123"/>
        <v>820</v>
      </c>
      <c r="B822" s="30">
        <v>20</v>
      </c>
      <c r="C822" s="32">
        <f t="shared" si="116"/>
        <v>28</v>
      </c>
      <c r="D822" s="97" t="s">
        <v>229</v>
      </c>
      <c r="E822" s="50" t="s">
        <v>952</v>
      </c>
      <c r="F822" s="31" t="s">
        <v>356</v>
      </c>
      <c r="G822" s="31"/>
      <c r="H822" s="35" t="s">
        <v>255</v>
      </c>
      <c r="I822" s="36">
        <v>41704</v>
      </c>
      <c r="J822" s="82">
        <v>19691</v>
      </c>
      <c r="K822" s="37">
        <v>1969</v>
      </c>
      <c r="L822" s="38">
        <f t="shared" si="125"/>
        <v>1969</v>
      </c>
      <c r="M822" s="36">
        <f t="shared" si="124"/>
        <v>41704</v>
      </c>
      <c r="N822" s="39">
        <f t="shared" si="120"/>
        <v>10</v>
      </c>
      <c r="O822" s="5"/>
      <c r="P822" s="5"/>
      <c r="Q822" s="42" t="s">
        <v>2344</v>
      </c>
      <c r="R822" s="43" t="str">
        <f t="shared" si="117"/>
        <v>ALNP</v>
      </c>
      <c r="S822" s="43" t="str">
        <f t="shared" si="121"/>
        <v>P</v>
      </c>
      <c r="T822" s="43" t="str">
        <f t="shared" si="122"/>
        <v>02</v>
      </c>
      <c r="U822" s="43" t="b">
        <f t="shared" si="118"/>
        <v>1</v>
      </c>
      <c r="V822" s="43">
        <f t="shared" si="119"/>
        <v>10</v>
      </c>
      <c r="W822" s="35" t="s">
        <v>2347</v>
      </c>
      <c r="X822" s="196" t="s">
        <v>2394</v>
      </c>
    </row>
    <row r="823" spans="1:24" x14ac:dyDescent="0.25">
      <c r="A823" s="30">
        <f t="shared" si="123"/>
        <v>821</v>
      </c>
      <c r="B823" s="30">
        <v>20</v>
      </c>
      <c r="C823" s="32">
        <f t="shared" si="116"/>
        <v>29</v>
      </c>
      <c r="D823" s="97" t="s">
        <v>229</v>
      </c>
      <c r="E823" s="50" t="s">
        <v>953</v>
      </c>
      <c r="F823" s="31" t="s">
        <v>357</v>
      </c>
      <c r="G823" s="31"/>
      <c r="H823" s="35" t="s">
        <v>255</v>
      </c>
      <c r="I823" s="36">
        <v>41704</v>
      </c>
      <c r="J823" s="82">
        <v>17277</v>
      </c>
      <c r="K823" s="37">
        <v>1728</v>
      </c>
      <c r="L823" s="38">
        <f t="shared" si="125"/>
        <v>1728</v>
      </c>
      <c r="M823" s="36">
        <f t="shared" si="124"/>
        <v>41704</v>
      </c>
      <c r="N823" s="39">
        <f t="shared" si="120"/>
        <v>10</v>
      </c>
      <c r="O823" s="5"/>
      <c r="P823" s="5"/>
      <c r="Q823" s="42" t="s">
        <v>2344</v>
      </c>
      <c r="R823" s="43" t="str">
        <f t="shared" si="117"/>
        <v>AAVP</v>
      </c>
      <c r="S823" s="43" t="str">
        <f t="shared" si="121"/>
        <v>P</v>
      </c>
      <c r="T823" s="43" t="str">
        <f t="shared" si="122"/>
        <v>02</v>
      </c>
      <c r="U823" s="43" t="b">
        <f t="shared" si="118"/>
        <v>1</v>
      </c>
      <c r="V823" s="43">
        <f t="shared" si="119"/>
        <v>10</v>
      </c>
      <c r="W823" s="35" t="s">
        <v>2347</v>
      </c>
      <c r="X823" s="196" t="s">
        <v>2394</v>
      </c>
    </row>
    <row r="824" spans="1:24" x14ac:dyDescent="0.25">
      <c r="A824" s="30">
        <f t="shared" si="123"/>
        <v>822</v>
      </c>
      <c r="B824" s="30">
        <v>20</v>
      </c>
      <c r="C824" s="32">
        <f t="shared" si="116"/>
        <v>30</v>
      </c>
      <c r="D824" s="97" t="s">
        <v>229</v>
      </c>
      <c r="E824" s="50" t="s">
        <v>826</v>
      </c>
      <c r="F824" s="31" t="s">
        <v>358</v>
      </c>
      <c r="G824" s="31"/>
      <c r="H824" s="35" t="s">
        <v>255</v>
      </c>
      <c r="I824" s="36">
        <v>41704</v>
      </c>
      <c r="J824" s="82">
        <v>3126</v>
      </c>
      <c r="K824" s="37">
        <v>313</v>
      </c>
      <c r="L824" s="38">
        <f t="shared" si="125"/>
        <v>313</v>
      </c>
      <c r="M824" s="36">
        <f t="shared" si="124"/>
        <v>41704</v>
      </c>
      <c r="N824" s="39">
        <f t="shared" si="120"/>
        <v>10.01</v>
      </c>
      <c r="O824" s="5"/>
      <c r="P824" s="5"/>
      <c r="Q824" s="42" t="s">
        <v>2344</v>
      </c>
      <c r="R824" s="43" t="str">
        <f t="shared" si="117"/>
        <v>AACF</v>
      </c>
      <c r="S824" s="43" t="str">
        <f t="shared" si="121"/>
        <v>F</v>
      </c>
      <c r="T824" s="43" t="str">
        <f t="shared" si="122"/>
        <v>02</v>
      </c>
      <c r="U824" s="43" t="b">
        <f t="shared" si="118"/>
        <v>1</v>
      </c>
      <c r="V824" s="43">
        <f t="shared" si="119"/>
        <v>10</v>
      </c>
      <c r="W824" s="35" t="s">
        <v>2347</v>
      </c>
      <c r="X824" s="196" t="s">
        <v>2394</v>
      </c>
    </row>
    <row r="825" spans="1:24" x14ac:dyDescent="0.25">
      <c r="A825" s="30">
        <f t="shared" si="123"/>
        <v>823</v>
      </c>
      <c r="B825" s="30">
        <v>20</v>
      </c>
      <c r="C825" s="32">
        <f t="shared" si="116"/>
        <v>31</v>
      </c>
      <c r="D825" s="97" t="s">
        <v>229</v>
      </c>
      <c r="E825" s="50" t="s">
        <v>1062</v>
      </c>
      <c r="F825" s="31" t="s">
        <v>359</v>
      </c>
      <c r="G825" s="31"/>
      <c r="H825" s="35" t="s">
        <v>255</v>
      </c>
      <c r="I825" s="36">
        <v>41704</v>
      </c>
      <c r="J825" s="82">
        <v>16404</v>
      </c>
      <c r="K825" s="37">
        <v>1640</v>
      </c>
      <c r="L825" s="38">
        <f t="shared" si="125"/>
        <v>1640</v>
      </c>
      <c r="M825" s="36">
        <f t="shared" si="124"/>
        <v>41704</v>
      </c>
      <c r="N825" s="39">
        <f t="shared" si="120"/>
        <v>10</v>
      </c>
      <c r="O825" s="5"/>
      <c r="P825" s="5"/>
      <c r="Q825" s="42" t="s">
        <v>2344</v>
      </c>
      <c r="R825" s="43" t="str">
        <f t="shared" si="117"/>
        <v>AAHF</v>
      </c>
      <c r="S825" s="43" t="str">
        <f t="shared" si="121"/>
        <v>F</v>
      </c>
      <c r="T825" s="43" t="str">
        <f t="shared" si="122"/>
        <v>02</v>
      </c>
      <c r="U825" s="43" t="b">
        <f t="shared" si="118"/>
        <v>1</v>
      </c>
      <c r="V825" s="43">
        <f t="shared" si="119"/>
        <v>10</v>
      </c>
      <c r="W825" s="35" t="s">
        <v>2347</v>
      </c>
      <c r="X825" s="196" t="s">
        <v>2394</v>
      </c>
    </row>
    <row r="826" spans="1:24" x14ac:dyDescent="0.25">
      <c r="A826" s="30">
        <f t="shared" si="123"/>
        <v>824</v>
      </c>
      <c r="B826" s="30">
        <v>20</v>
      </c>
      <c r="C826" s="32">
        <f t="shared" si="116"/>
        <v>32</v>
      </c>
      <c r="D826" s="97" t="s">
        <v>229</v>
      </c>
      <c r="E826" s="50" t="s">
        <v>1063</v>
      </c>
      <c r="F826" s="31" t="s">
        <v>360</v>
      </c>
      <c r="G826" s="31"/>
      <c r="H826" s="35" t="s">
        <v>255</v>
      </c>
      <c r="I826" s="36">
        <v>41704</v>
      </c>
      <c r="J826" s="82">
        <v>10949</v>
      </c>
      <c r="K826" s="37">
        <v>1095</v>
      </c>
      <c r="L826" s="38">
        <f t="shared" si="125"/>
        <v>1095</v>
      </c>
      <c r="M826" s="36">
        <f t="shared" si="124"/>
        <v>41704</v>
      </c>
      <c r="N826" s="39">
        <f t="shared" si="120"/>
        <v>10</v>
      </c>
      <c r="O826" s="5"/>
      <c r="P826" s="5"/>
      <c r="Q826" s="42" t="s">
        <v>2344</v>
      </c>
      <c r="R826" s="43" t="str">
        <f t="shared" si="117"/>
        <v>ABIP</v>
      </c>
      <c r="S826" s="43" t="str">
        <f t="shared" si="121"/>
        <v>P</v>
      </c>
      <c r="T826" s="43" t="str">
        <f t="shared" si="122"/>
        <v>02</v>
      </c>
      <c r="U826" s="43" t="b">
        <f t="shared" si="118"/>
        <v>1</v>
      </c>
      <c r="V826" s="43">
        <f t="shared" si="119"/>
        <v>10</v>
      </c>
      <c r="W826" s="35" t="s">
        <v>2347</v>
      </c>
      <c r="X826" s="196" t="s">
        <v>2394</v>
      </c>
    </row>
    <row r="827" spans="1:24" x14ac:dyDescent="0.25">
      <c r="A827" s="30">
        <f t="shared" si="123"/>
        <v>825</v>
      </c>
      <c r="B827" s="30">
        <v>20</v>
      </c>
      <c r="C827" s="32">
        <f t="shared" si="116"/>
        <v>33</v>
      </c>
      <c r="D827" s="97" t="s">
        <v>229</v>
      </c>
      <c r="E827" s="50" t="s">
        <v>954</v>
      </c>
      <c r="F827" s="31" t="s">
        <v>361</v>
      </c>
      <c r="G827" s="31"/>
      <c r="H827" s="35" t="s">
        <v>255</v>
      </c>
      <c r="I827" s="36">
        <v>41704</v>
      </c>
      <c r="J827" s="82">
        <v>16137</v>
      </c>
      <c r="K827" s="37">
        <v>1614</v>
      </c>
      <c r="L827" s="38">
        <f t="shared" si="125"/>
        <v>1614</v>
      </c>
      <c r="M827" s="36">
        <f t="shared" si="124"/>
        <v>41704</v>
      </c>
      <c r="N827" s="39">
        <f t="shared" si="120"/>
        <v>10</v>
      </c>
      <c r="O827" s="5"/>
      <c r="P827" s="5"/>
      <c r="Q827" s="42" t="s">
        <v>2344</v>
      </c>
      <c r="R827" s="43" t="str">
        <f t="shared" si="117"/>
        <v>AAGF</v>
      </c>
      <c r="S827" s="43" t="str">
        <f t="shared" si="121"/>
        <v>F</v>
      </c>
      <c r="T827" s="43" t="str">
        <f t="shared" si="122"/>
        <v>02</v>
      </c>
      <c r="U827" s="43" t="b">
        <f t="shared" si="118"/>
        <v>1</v>
      </c>
      <c r="V827" s="43">
        <f t="shared" si="119"/>
        <v>10</v>
      </c>
      <c r="W827" s="35" t="s">
        <v>2347</v>
      </c>
      <c r="X827" s="196" t="s">
        <v>2394</v>
      </c>
    </row>
    <row r="828" spans="1:24" x14ac:dyDescent="0.25">
      <c r="A828" s="30">
        <f t="shared" si="123"/>
        <v>826</v>
      </c>
      <c r="B828" s="30">
        <v>20</v>
      </c>
      <c r="C828" s="32">
        <f t="shared" si="116"/>
        <v>34</v>
      </c>
      <c r="D828" s="97" t="s">
        <v>229</v>
      </c>
      <c r="E828" s="50" t="s">
        <v>1064</v>
      </c>
      <c r="F828" s="31" t="s">
        <v>718</v>
      </c>
      <c r="G828" s="31"/>
      <c r="H828" s="35" t="s">
        <v>255</v>
      </c>
      <c r="I828" s="36">
        <v>41704</v>
      </c>
      <c r="J828" s="82">
        <v>34855</v>
      </c>
      <c r="K828" s="37">
        <v>3486</v>
      </c>
      <c r="L828" s="38">
        <f t="shared" si="125"/>
        <v>3486</v>
      </c>
      <c r="M828" s="36">
        <f t="shared" si="124"/>
        <v>41704</v>
      </c>
      <c r="N828" s="39">
        <f t="shared" si="120"/>
        <v>10</v>
      </c>
      <c r="O828" s="5"/>
      <c r="P828" s="5"/>
      <c r="Q828" s="42" t="s">
        <v>2344</v>
      </c>
      <c r="R828" s="43" t="str">
        <f t="shared" si="117"/>
        <v>AABF</v>
      </c>
      <c r="S828" s="43" t="str">
        <f t="shared" si="121"/>
        <v>F</v>
      </c>
      <c r="T828" s="43" t="str">
        <f t="shared" si="122"/>
        <v>02</v>
      </c>
      <c r="U828" s="43" t="b">
        <f t="shared" si="118"/>
        <v>1</v>
      </c>
      <c r="V828" s="43">
        <f t="shared" si="119"/>
        <v>10</v>
      </c>
      <c r="W828" s="35" t="s">
        <v>2347</v>
      </c>
      <c r="X828" s="196" t="s">
        <v>2394</v>
      </c>
    </row>
    <row r="829" spans="1:24" x14ac:dyDescent="0.25">
      <c r="A829" s="30">
        <f t="shared" si="123"/>
        <v>827</v>
      </c>
      <c r="B829" s="30">
        <v>20</v>
      </c>
      <c r="C829" s="32">
        <f t="shared" si="116"/>
        <v>35</v>
      </c>
      <c r="D829" s="97" t="s">
        <v>229</v>
      </c>
      <c r="E829" s="50" t="s">
        <v>1065</v>
      </c>
      <c r="F829" s="31" t="s">
        <v>363</v>
      </c>
      <c r="G829" s="31"/>
      <c r="H829" s="35" t="s">
        <v>255</v>
      </c>
      <c r="I829" s="36">
        <v>41704</v>
      </c>
      <c r="J829" s="82">
        <v>31808</v>
      </c>
      <c r="K829" s="37">
        <v>3181</v>
      </c>
      <c r="L829" s="38">
        <f t="shared" si="125"/>
        <v>3181</v>
      </c>
      <c r="M829" s="36">
        <f t="shared" si="124"/>
        <v>41704</v>
      </c>
      <c r="N829" s="39">
        <f t="shared" si="120"/>
        <v>10</v>
      </c>
      <c r="O829" s="5"/>
      <c r="P829" s="5"/>
      <c r="Q829" s="42" t="s">
        <v>2344</v>
      </c>
      <c r="R829" s="43" t="str">
        <f t="shared" si="117"/>
        <v>AAYP</v>
      </c>
      <c r="S829" s="43" t="str">
        <f t="shared" si="121"/>
        <v>P</v>
      </c>
      <c r="T829" s="43" t="str">
        <f t="shared" si="122"/>
        <v>02</v>
      </c>
      <c r="U829" s="43" t="b">
        <f t="shared" si="118"/>
        <v>1</v>
      </c>
      <c r="V829" s="43">
        <f t="shared" si="119"/>
        <v>10</v>
      </c>
      <c r="W829" s="35" t="s">
        <v>2347</v>
      </c>
      <c r="X829" s="196" t="s">
        <v>2394</v>
      </c>
    </row>
    <row r="830" spans="1:24" x14ac:dyDescent="0.25">
      <c r="A830" s="30">
        <f t="shared" si="123"/>
        <v>828</v>
      </c>
      <c r="B830" s="30">
        <v>20</v>
      </c>
      <c r="C830" s="32">
        <f t="shared" si="116"/>
        <v>36</v>
      </c>
      <c r="D830" s="97" t="s">
        <v>229</v>
      </c>
      <c r="E830" s="50" t="s">
        <v>955</v>
      </c>
      <c r="F830" s="31" t="s">
        <v>364</v>
      </c>
      <c r="G830" s="31"/>
      <c r="H830" s="35" t="s">
        <v>255</v>
      </c>
      <c r="I830" s="36">
        <v>41704</v>
      </c>
      <c r="J830" s="82">
        <v>35032</v>
      </c>
      <c r="K830" s="37">
        <v>3503</v>
      </c>
      <c r="L830" s="38">
        <f t="shared" si="125"/>
        <v>3503</v>
      </c>
      <c r="M830" s="36">
        <f t="shared" si="124"/>
        <v>41704</v>
      </c>
      <c r="N830" s="39">
        <f t="shared" si="120"/>
        <v>10</v>
      </c>
      <c r="O830" s="5"/>
      <c r="P830" s="5"/>
      <c r="Q830" s="42" t="s">
        <v>2344</v>
      </c>
      <c r="R830" s="43" t="str">
        <f t="shared" si="117"/>
        <v>AACF</v>
      </c>
      <c r="S830" s="43" t="str">
        <f t="shared" si="121"/>
        <v>F</v>
      </c>
      <c r="T830" s="43" t="str">
        <f t="shared" si="122"/>
        <v>02</v>
      </c>
      <c r="U830" s="43" t="b">
        <f t="shared" si="118"/>
        <v>1</v>
      </c>
      <c r="V830" s="43">
        <f t="shared" si="119"/>
        <v>10</v>
      </c>
      <c r="W830" s="35" t="s">
        <v>2347</v>
      </c>
      <c r="X830" s="196" t="s">
        <v>2394</v>
      </c>
    </row>
    <row r="831" spans="1:24" x14ac:dyDescent="0.25">
      <c r="A831" s="30">
        <f t="shared" si="123"/>
        <v>829</v>
      </c>
      <c r="B831" s="30">
        <v>20</v>
      </c>
      <c r="C831" s="32">
        <f t="shared" si="116"/>
        <v>37</v>
      </c>
      <c r="D831" s="97" t="s">
        <v>229</v>
      </c>
      <c r="E831" s="50" t="s">
        <v>827</v>
      </c>
      <c r="F831" s="31" t="s">
        <v>365</v>
      </c>
      <c r="G831" s="31"/>
      <c r="H831" s="35" t="s">
        <v>255</v>
      </c>
      <c r="I831" s="36">
        <v>41704</v>
      </c>
      <c r="J831" s="82">
        <v>16978</v>
      </c>
      <c r="K831" s="37">
        <v>1698</v>
      </c>
      <c r="L831" s="38">
        <f t="shared" si="125"/>
        <v>1698</v>
      </c>
      <c r="M831" s="36">
        <f t="shared" si="124"/>
        <v>41704</v>
      </c>
      <c r="N831" s="39">
        <f t="shared" si="120"/>
        <v>10</v>
      </c>
      <c r="O831" s="5"/>
      <c r="P831" s="5"/>
      <c r="Q831" s="42" t="s">
        <v>2344</v>
      </c>
      <c r="R831" s="43" t="str">
        <f t="shared" si="117"/>
        <v>AABF</v>
      </c>
      <c r="S831" s="43" t="str">
        <f t="shared" si="121"/>
        <v>F</v>
      </c>
      <c r="T831" s="43" t="str">
        <f t="shared" si="122"/>
        <v>02</v>
      </c>
      <c r="U831" s="43" t="b">
        <f t="shared" si="118"/>
        <v>1</v>
      </c>
      <c r="V831" s="43">
        <f t="shared" si="119"/>
        <v>10</v>
      </c>
      <c r="W831" s="35" t="s">
        <v>2347</v>
      </c>
      <c r="X831" s="196" t="s">
        <v>2394</v>
      </c>
    </row>
    <row r="832" spans="1:24" x14ac:dyDescent="0.25">
      <c r="A832" s="30">
        <f t="shared" si="123"/>
        <v>830</v>
      </c>
      <c r="B832" s="30">
        <v>20</v>
      </c>
      <c r="C832" s="32">
        <f t="shared" si="116"/>
        <v>38</v>
      </c>
      <c r="D832" s="97" t="s">
        <v>229</v>
      </c>
      <c r="E832" s="50" t="s">
        <v>956</v>
      </c>
      <c r="F832" s="31" t="s">
        <v>366</v>
      </c>
      <c r="G832" s="31"/>
      <c r="H832" s="35" t="s">
        <v>255</v>
      </c>
      <c r="I832" s="36">
        <v>41704</v>
      </c>
      <c r="J832" s="82">
        <v>14926</v>
      </c>
      <c r="K832" s="37">
        <v>1493</v>
      </c>
      <c r="L832" s="38">
        <f t="shared" si="125"/>
        <v>1493</v>
      </c>
      <c r="M832" s="36">
        <f t="shared" si="124"/>
        <v>41704</v>
      </c>
      <c r="N832" s="39">
        <f t="shared" si="120"/>
        <v>10</v>
      </c>
      <c r="O832" s="5"/>
      <c r="P832" s="5"/>
      <c r="Q832" s="42" t="s">
        <v>2344</v>
      </c>
      <c r="R832" s="43" t="str">
        <f t="shared" si="117"/>
        <v>AANF</v>
      </c>
      <c r="S832" s="43" t="str">
        <f t="shared" si="121"/>
        <v>F</v>
      </c>
      <c r="T832" s="43" t="str">
        <f t="shared" si="122"/>
        <v>02</v>
      </c>
      <c r="U832" s="43" t="b">
        <f t="shared" si="118"/>
        <v>1</v>
      </c>
      <c r="V832" s="43">
        <f t="shared" si="119"/>
        <v>10</v>
      </c>
      <c r="W832" s="35" t="s">
        <v>2347</v>
      </c>
      <c r="X832" s="196" t="s">
        <v>2394</v>
      </c>
    </row>
    <row r="833" spans="1:24" x14ac:dyDescent="0.25">
      <c r="A833" s="30">
        <f t="shared" si="123"/>
        <v>831</v>
      </c>
      <c r="B833" s="30">
        <v>20</v>
      </c>
      <c r="C833" s="32">
        <f t="shared" si="116"/>
        <v>39</v>
      </c>
      <c r="D833" s="97" t="s">
        <v>229</v>
      </c>
      <c r="E833" s="50" t="s">
        <v>957</v>
      </c>
      <c r="F833" s="31" t="s">
        <v>719</v>
      </c>
      <c r="G833" s="31"/>
      <c r="H833" s="35" t="s">
        <v>255</v>
      </c>
      <c r="I833" s="36">
        <v>41704</v>
      </c>
      <c r="J833" s="82">
        <v>21734</v>
      </c>
      <c r="K833" s="37">
        <v>2173</v>
      </c>
      <c r="L833" s="38">
        <f t="shared" si="125"/>
        <v>2173</v>
      </c>
      <c r="M833" s="36">
        <f t="shared" si="124"/>
        <v>41704</v>
      </c>
      <c r="N833" s="39">
        <f t="shared" si="120"/>
        <v>10</v>
      </c>
      <c r="O833" s="5"/>
      <c r="P833" s="5"/>
      <c r="Q833" s="42" t="s">
        <v>2344</v>
      </c>
      <c r="R833" s="43" t="str">
        <f t="shared" si="117"/>
        <v>AAHF</v>
      </c>
      <c r="S833" s="43" t="str">
        <f t="shared" si="121"/>
        <v>F</v>
      </c>
      <c r="T833" s="43" t="str">
        <f t="shared" si="122"/>
        <v>02</v>
      </c>
      <c r="U833" s="43" t="b">
        <f t="shared" si="118"/>
        <v>1</v>
      </c>
      <c r="V833" s="43">
        <f t="shared" si="119"/>
        <v>10</v>
      </c>
      <c r="W833" s="35" t="s">
        <v>2347</v>
      </c>
      <c r="X833" s="196" t="s">
        <v>2394</v>
      </c>
    </row>
    <row r="834" spans="1:24" x14ac:dyDescent="0.25">
      <c r="A834" s="30">
        <f t="shared" si="123"/>
        <v>832</v>
      </c>
      <c r="B834" s="30">
        <v>20</v>
      </c>
      <c r="C834" s="32">
        <f t="shared" si="116"/>
        <v>40</v>
      </c>
      <c r="D834" s="97" t="s">
        <v>229</v>
      </c>
      <c r="E834" s="50" t="s">
        <v>368</v>
      </c>
      <c r="F834" s="31" t="s">
        <v>719</v>
      </c>
      <c r="G834" s="31"/>
      <c r="H834" s="35" t="s">
        <v>255</v>
      </c>
      <c r="I834" s="36">
        <v>41704</v>
      </c>
      <c r="J834" s="82">
        <v>10769</v>
      </c>
      <c r="K834" s="37">
        <v>1077</v>
      </c>
      <c r="L834" s="38">
        <f t="shared" si="125"/>
        <v>1077</v>
      </c>
      <c r="M834" s="36">
        <f t="shared" si="124"/>
        <v>41704</v>
      </c>
      <c r="N834" s="39">
        <f t="shared" si="120"/>
        <v>10</v>
      </c>
      <c r="O834" s="5"/>
      <c r="P834" s="5"/>
      <c r="Q834" s="42" t="s">
        <v>2344</v>
      </c>
      <c r="R834" s="43" t="str">
        <f t="shared" si="117"/>
        <v>AAYF</v>
      </c>
      <c r="S834" s="43" t="str">
        <f t="shared" si="121"/>
        <v>F</v>
      </c>
      <c r="T834" s="43" t="str">
        <f t="shared" si="122"/>
        <v>02</v>
      </c>
      <c r="U834" s="43" t="b">
        <f t="shared" si="118"/>
        <v>1</v>
      </c>
      <c r="V834" s="43">
        <f t="shared" si="119"/>
        <v>10</v>
      </c>
      <c r="W834" s="35" t="s">
        <v>2347</v>
      </c>
      <c r="X834" s="196" t="s">
        <v>2394</v>
      </c>
    </row>
    <row r="835" spans="1:24" x14ac:dyDescent="0.25">
      <c r="A835" s="30">
        <f t="shared" si="123"/>
        <v>833</v>
      </c>
      <c r="B835" s="30">
        <v>20</v>
      </c>
      <c r="C835" s="32">
        <f t="shared" ref="C835:C898" si="126">+IF(B835=B834,C834+1,1)</f>
        <v>41</v>
      </c>
      <c r="D835" s="97" t="s">
        <v>229</v>
      </c>
      <c r="E835" s="50" t="s">
        <v>828</v>
      </c>
      <c r="F835" s="31" t="s">
        <v>370</v>
      </c>
      <c r="G835" s="31"/>
      <c r="H835" s="35" t="s">
        <v>255</v>
      </c>
      <c r="I835" s="36">
        <v>41704</v>
      </c>
      <c r="J835" s="82">
        <v>13218</v>
      </c>
      <c r="K835" s="37">
        <v>1322</v>
      </c>
      <c r="L835" s="38">
        <f t="shared" si="125"/>
        <v>1322</v>
      </c>
      <c r="M835" s="36">
        <f t="shared" si="124"/>
        <v>41704</v>
      </c>
      <c r="N835" s="39">
        <f t="shared" si="120"/>
        <v>10</v>
      </c>
      <c r="O835" s="5"/>
      <c r="P835" s="5"/>
      <c r="Q835" s="42" t="s">
        <v>2344</v>
      </c>
      <c r="R835" s="43" t="str">
        <f t="shared" ref="R835:R898" si="127">LEFT(E835,4)</f>
        <v>ABLP</v>
      </c>
      <c r="S835" s="43" t="str">
        <f t="shared" si="121"/>
        <v>P</v>
      </c>
      <c r="T835" s="43" t="str">
        <f t="shared" si="122"/>
        <v>02</v>
      </c>
      <c r="U835" s="43" t="b">
        <f t="shared" ref="U835:U898" si="128">D835=T835</f>
        <v>1</v>
      </c>
      <c r="V835" s="43">
        <f t="shared" ref="V835:V898" si="129">LEN(E835)</f>
        <v>10</v>
      </c>
      <c r="W835" s="35" t="s">
        <v>2347</v>
      </c>
      <c r="X835" s="196" t="s">
        <v>2394</v>
      </c>
    </row>
    <row r="836" spans="1:24" x14ac:dyDescent="0.25">
      <c r="A836" s="30">
        <f t="shared" si="123"/>
        <v>834</v>
      </c>
      <c r="B836" s="30">
        <v>20</v>
      </c>
      <c r="C836" s="32">
        <f t="shared" si="126"/>
        <v>42</v>
      </c>
      <c r="D836" s="97" t="s">
        <v>229</v>
      </c>
      <c r="E836" s="50" t="s">
        <v>1066</v>
      </c>
      <c r="F836" s="31" t="s">
        <v>371</v>
      </c>
      <c r="G836" s="31"/>
      <c r="H836" s="35" t="s">
        <v>255</v>
      </c>
      <c r="I836" s="36">
        <v>41704</v>
      </c>
      <c r="J836" s="82">
        <v>19795</v>
      </c>
      <c r="K836" s="37">
        <v>1980</v>
      </c>
      <c r="L836" s="38">
        <f t="shared" si="125"/>
        <v>1980</v>
      </c>
      <c r="M836" s="36">
        <f t="shared" si="124"/>
        <v>41704</v>
      </c>
      <c r="N836" s="39">
        <f t="shared" ref="N836:N899" si="130">+ROUND(L836/J836*100,2)</f>
        <v>10</v>
      </c>
      <c r="O836" s="5"/>
      <c r="P836" s="5"/>
      <c r="Q836" s="42" t="s">
        <v>2344</v>
      </c>
      <c r="R836" s="43" t="str">
        <f t="shared" si="127"/>
        <v>AADF</v>
      </c>
      <c r="S836" s="43" t="str">
        <f t="shared" ref="S836:S899" si="131">RIGHT(R836,1)</f>
        <v>F</v>
      </c>
      <c r="T836" s="43" t="str">
        <f t="shared" ref="T836:T899" si="132">IF(S836="C","01","02")</f>
        <v>02</v>
      </c>
      <c r="U836" s="43" t="b">
        <f t="shared" si="128"/>
        <v>1</v>
      </c>
      <c r="V836" s="43">
        <f t="shared" si="129"/>
        <v>10</v>
      </c>
      <c r="W836" s="35" t="s">
        <v>2347</v>
      </c>
      <c r="X836" s="196" t="s">
        <v>2394</v>
      </c>
    </row>
    <row r="837" spans="1:24" x14ac:dyDescent="0.25">
      <c r="A837" s="30">
        <f t="shared" ref="A837:A900" si="133">A836+1</f>
        <v>835</v>
      </c>
      <c r="B837" s="30">
        <v>20</v>
      </c>
      <c r="C837" s="32">
        <f t="shared" si="126"/>
        <v>43</v>
      </c>
      <c r="D837" s="97" t="s">
        <v>229</v>
      </c>
      <c r="E837" s="50" t="s">
        <v>958</v>
      </c>
      <c r="F837" s="31" t="s">
        <v>372</v>
      </c>
      <c r="G837" s="31"/>
      <c r="H837" s="35" t="s">
        <v>255</v>
      </c>
      <c r="I837" s="36">
        <v>41704</v>
      </c>
      <c r="J837" s="82">
        <v>12466</v>
      </c>
      <c r="K837" s="37">
        <v>1247</v>
      </c>
      <c r="L837" s="38">
        <f t="shared" si="125"/>
        <v>1247</v>
      </c>
      <c r="M837" s="36">
        <f t="shared" si="124"/>
        <v>41704</v>
      </c>
      <c r="N837" s="39">
        <f t="shared" si="130"/>
        <v>10</v>
      </c>
      <c r="O837" s="5"/>
      <c r="P837" s="5"/>
      <c r="Q837" s="42" t="s">
        <v>2344</v>
      </c>
      <c r="R837" s="43" t="str">
        <f t="shared" si="127"/>
        <v>AJIP</v>
      </c>
      <c r="S837" s="43" t="str">
        <f t="shared" si="131"/>
        <v>P</v>
      </c>
      <c r="T837" s="43" t="str">
        <f t="shared" si="132"/>
        <v>02</v>
      </c>
      <c r="U837" s="43" t="b">
        <f t="shared" si="128"/>
        <v>1</v>
      </c>
      <c r="V837" s="43">
        <f t="shared" si="129"/>
        <v>10</v>
      </c>
      <c r="W837" s="35" t="s">
        <v>2347</v>
      </c>
      <c r="X837" s="196" t="s">
        <v>2394</v>
      </c>
    </row>
    <row r="838" spans="1:24" x14ac:dyDescent="0.25">
      <c r="A838" s="30">
        <f t="shared" si="133"/>
        <v>836</v>
      </c>
      <c r="B838" s="30">
        <v>20</v>
      </c>
      <c r="C838" s="32">
        <f t="shared" si="126"/>
        <v>44</v>
      </c>
      <c r="D838" s="97" t="s">
        <v>229</v>
      </c>
      <c r="E838" s="50" t="s">
        <v>829</v>
      </c>
      <c r="F838" s="31" t="s">
        <v>373</v>
      </c>
      <c r="G838" s="31"/>
      <c r="H838" s="35" t="s">
        <v>255</v>
      </c>
      <c r="I838" s="36">
        <v>41704</v>
      </c>
      <c r="J838" s="82">
        <v>7066</v>
      </c>
      <c r="K838" s="37">
        <v>707</v>
      </c>
      <c r="L838" s="38">
        <f t="shared" si="125"/>
        <v>707</v>
      </c>
      <c r="M838" s="36">
        <f t="shared" si="124"/>
        <v>41704</v>
      </c>
      <c r="N838" s="39">
        <f t="shared" si="130"/>
        <v>10.01</v>
      </c>
      <c r="O838" s="5"/>
      <c r="P838" s="5"/>
      <c r="Q838" s="42" t="s">
        <v>2344</v>
      </c>
      <c r="R838" s="43" t="str">
        <f t="shared" si="127"/>
        <v>AAEF</v>
      </c>
      <c r="S838" s="43" t="str">
        <f t="shared" si="131"/>
        <v>F</v>
      </c>
      <c r="T838" s="43" t="str">
        <f t="shared" si="132"/>
        <v>02</v>
      </c>
      <c r="U838" s="43" t="b">
        <f t="shared" si="128"/>
        <v>1</v>
      </c>
      <c r="V838" s="43">
        <f t="shared" si="129"/>
        <v>10</v>
      </c>
      <c r="W838" s="35" t="s">
        <v>2347</v>
      </c>
      <c r="X838" s="196" t="s">
        <v>2394</v>
      </c>
    </row>
    <row r="839" spans="1:24" x14ac:dyDescent="0.25">
      <c r="A839" s="30">
        <f t="shared" si="133"/>
        <v>837</v>
      </c>
      <c r="B839" s="30">
        <v>20</v>
      </c>
      <c r="C839" s="32">
        <f t="shared" si="126"/>
        <v>45</v>
      </c>
      <c r="D839" s="97" t="s">
        <v>229</v>
      </c>
      <c r="E839" s="50" t="s">
        <v>1142</v>
      </c>
      <c r="F839" s="31" t="s">
        <v>720</v>
      </c>
      <c r="G839" s="31"/>
      <c r="H839" s="35" t="s">
        <v>255</v>
      </c>
      <c r="I839" s="36">
        <v>41704</v>
      </c>
      <c r="J839" s="82">
        <v>9835</v>
      </c>
      <c r="K839" s="37">
        <v>984</v>
      </c>
      <c r="L839" s="38">
        <f t="shared" si="125"/>
        <v>984</v>
      </c>
      <c r="M839" s="36">
        <f t="shared" si="124"/>
        <v>41704</v>
      </c>
      <c r="N839" s="39">
        <f t="shared" si="130"/>
        <v>10.01</v>
      </c>
      <c r="O839" s="5"/>
      <c r="P839" s="5"/>
      <c r="Q839" s="42" t="s">
        <v>2344</v>
      </c>
      <c r="R839" s="43" t="str">
        <f t="shared" si="127"/>
        <v>AAFF</v>
      </c>
      <c r="S839" s="43" t="str">
        <f t="shared" si="131"/>
        <v>F</v>
      </c>
      <c r="T839" s="43" t="str">
        <f t="shared" si="132"/>
        <v>02</v>
      </c>
      <c r="U839" s="43" t="b">
        <f t="shared" si="128"/>
        <v>1</v>
      </c>
      <c r="V839" s="43">
        <f t="shared" si="129"/>
        <v>10</v>
      </c>
      <c r="W839" s="35" t="s">
        <v>2347</v>
      </c>
      <c r="X839" s="196" t="s">
        <v>2394</v>
      </c>
    </row>
    <row r="840" spans="1:24" x14ac:dyDescent="0.25">
      <c r="A840" s="30">
        <f t="shared" si="133"/>
        <v>838</v>
      </c>
      <c r="B840" s="30">
        <v>20</v>
      </c>
      <c r="C840" s="32">
        <f t="shared" si="126"/>
        <v>46</v>
      </c>
      <c r="D840" s="97" t="s">
        <v>229</v>
      </c>
      <c r="E840" s="50" t="s">
        <v>830</v>
      </c>
      <c r="F840" s="31" t="s">
        <v>374</v>
      </c>
      <c r="G840" s="31"/>
      <c r="H840" s="35" t="s">
        <v>255</v>
      </c>
      <c r="I840" s="36">
        <v>41704</v>
      </c>
      <c r="J840" s="82">
        <v>7012</v>
      </c>
      <c r="K840" s="37">
        <v>701</v>
      </c>
      <c r="L840" s="38">
        <f t="shared" si="125"/>
        <v>701</v>
      </c>
      <c r="M840" s="36">
        <f t="shared" si="124"/>
        <v>41704</v>
      </c>
      <c r="N840" s="39">
        <f t="shared" si="130"/>
        <v>10</v>
      </c>
      <c r="O840" s="5"/>
      <c r="P840" s="5"/>
      <c r="Q840" s="42" t="s">
        <v>2344</v>
      </c>
      <c r="R840" s="43" t="str">
        <f t="shared" si="127"/>
        <v>AABF</v>
      </c>
      <c r="S840" s="43" t="str">
        <f t="shared" si="131"/>
        <v>F</v>
      </c>
      <c r="T840" s="43" t="str">
        <f t="shared" si="132"/>
        <v>02</v>
      </c>
      <c r="U840" s="43" t="b">
        <f t="shared" si="128"/>
        <v>1</v>
      </c>
      <c r="V840" s="43">
        <f t="shared" si="129"/>
        <v>10</v>
      </c>
      <c r="W840" s="35" t="s">
        <v>2347</v>
      </c>
      <c r="X840" s="196" t="s">
        <v>2394</v>
      </c>
    </row>
    <row r="841" spans="1:24" x14ac:dyDescent="0.25">
      <c r="A841" s="30">
        <f t="shared" si="133"/>
        <v>839</v>
      </c>
      <c r="B841" s="30">
        <v>20</v>
      </c>
      <c r="C841" s="32">
        <f t="shared" si="126"/>
        <v>47</v>
      </c>
      <c r="D841" s="97" t="s">
        <v>229</v>
      </c>
      <c r="E841" s="50" t="s">
        <v>831</v>
      </c>
      <c r="F841" s="31" t="s">
        <v>721</v>
      </c>
      <c r="G841" s="31"/>
      <c r="H841" s="35" t="s">
        <v>255</v>
      </c>
      <c r="I841" s="36">
        <v>41704</v>
      </c>
      <c r="J841" s="82">
        <v>8308</v>
      </c>
      <c r="K841" s="37">
        <v>831</v>
      </c>
      <c r="L841" s="38">
        <f t="shared" si="125"/>
        <v>831</v>
      </c>
      <c r="M841" s="36">
        <f t="shared" si="124"/>
        <v>41704</v>
      </c>
      <c r="N841" s="39">
        <f t="shared" si="130"/>
        <v>10</v>
      </c>
      <c r="O841" s="5"/>
      <c r="P841" s="5"/>
      <c r="Q841" s="42" t="s">
        <v>2344</v>
      </c>
      <c r="R841" s="43" t="str">
        <f t="shared" si="127"/>
        <v>AABF</v>
      </c>
      <c r="S841" s="43" t="str">
        <f t="shared" si="131"/>
        <v>F</v>
      </c>
      <c r="T841" s="43" t="str">
        <f t="shared" si="132"/>
        <v>02</v>
      </c>
      <c r="U841" s="43" t="b">
        <f t="shared" si="128"/>
        <v>1</v>
      </c>
      <c r="V841" s="43">
        <f t="shared" si="129"/>
        <v>10</v>
      </c>
      <c r="W841" s="35" t="s">
        <v>2347</v>
      </c>
      <c r="X841" s="196" t="s">
        <v>2394</v>
      </c>
    </row>
    <row r="842" spans="1:24" x14ac:dyDescent="0.25">
      <c r="A842" s="30">
        <f t="shared" si="133"/>
        <v>840</v>
      </c>
      <c r="B842" s="30">
        <v>20</v>
      </c>
      <c r="C842" s="32">
        <f t="shared" si="126"/>
        <v>48</v>
      </c>
      <c r="D842" s="97" t="s">
        <v>229</v>
      </c>
      <c r="E842" s="50" t="s">
        <v>959</v>
      </c>
      <c r="F842" s="31" t="s">
        <v>376</v>
      </c>
      <c r="G842" s="31"/>
      <c r="H842" s="35" t="s">
        <v>255</v>
      </c>
      <c r="I842" s="36">
        <v>41704</v>
      </c>
      <c r="J842" s="82">
        <v>19410</v>
      </c>
      <c r="K842" s="37">
        <v>1941</v>
      </c>
      <c r="L842" s="38">
        <f t="shared" si="125"/>
        <v>1941</v>
      </c>
      <c r="M842" s="36">
        <f t="shared" si="124"/>
        <v>41704</v>
      </c>
      <c r="N842" s="39">
        <f t="shared" si="130"/>
        <v>10</v>
      </c>
      <c r="O842" s="5"/>
      <c r="P842" s="5"/>
      <c r="Q842" s="42" t="s">
        <v>2344</v>
      </c>
      <c r="R842" s="43" t="str">
        <f t="shared" si="127"/>
        <v>ACNP</v>
      </c>
      <c r="S842" s="43" t="str">
        <f t="shared" si="131"/>
        <v>P</v>
      </c>
      <c r="T842" s="43" t="str">
        <f t="shared" si="132"/>
        <v>02</v>
      </c>
      <c r="U842" s="43" t="b">
        <f t="shared" si="128"/>
        <v>1</v>
      </c>
      <c r="V842" s="43">
        <f t="shared" si="129"/>
        <v>10</v>
      </c>
      <c r="W842" s="35" t="s">
        <v>2347</v>
      </c>
      <c r="X842" s="196" t="s">
        <v>2394</v>
      </c>
    </row>
    <row r="843" spans="1:24" x14ac:dyDescent="0.25">
      <c r="A843" s="30">
        <f t="shared" si="133"/>
        <v>841</v>
      </c>
      <c r="B843" s="30">
        <v>20</v>
      </c>
      <c r="C843" s="32">
        <f t="shared" si="126"/>
        <v>49</v>
      </c>
      <c r="D843" s="97" t="s">
        <v>229</v>
      </c>
      <c r="E843" s="50" t="s">
        <v>832</v>
      </c>
      <c r="F843" s="31" t="s">
        <v>377</v>
      </c>
      <c r="G843" s="31"/>
      <c r="H843" s="35" t="s">
        <v>255</v>
      </c>
      <c r="I843" s="36">
        <v>41704</v>
      </c>
      <c r="J843" s="82">
        <v>16185</v>
      </c>
      <c r="K843" s="37">
        <v>1619</v>
      </c>
      <c r="L843" s="38">
        <f t="shared" si="125"/>
        <v>1619</v>
      </c>
      <c r="M843" s="36">
        <f t="shared" si="124"/>
        <v>41704</v>
      </c>
      <c r="N843" s="39">
        <f t="shared" si="130"/>
        <v>10</v>
      </c>
      <c r="O843" s="5"/>
      <c r="P843" s="5"/>
      <c r="Q843" s="42" t="s">
        <v>2344</v>
      </c>
      <c r="R843" s="43" t="str">
        <f t="shared" si="127"/>
        <v>AABF</v>
      </c>
      <c r="S843" s="43" t="str">
        <f t="shared" si="131"/>
        <v>F</v>
      </c>
      <c r="T843" s="43" t="str">
        <f t="shared" si="132"/>
        <v>02</v>
      </c>
      <c r="U843" s="43" t="b">
        <f t="shared" si="128"/>
        <v>1</v>
      </c>
      <c r="V843" s="43">
        <f t="shared" si="129"/>
        <v>10</v>
      </c>
      <c r="W843" s="35" t="s">
        <v>2347</v>
      </c>
      <c r="X843" s="196" t="s">
        <v>2394</v>
      </c>
    </row>
    <row r="844" spans="1:24" x14ac:dyDescent="0.25">
      <c r="A844" s="30">
        <f t="shared" si="133"/>
        <v>842</v>
      </c>
      <c r="B844" s="30">
        <v>20</v>
      </c>
      <c r="C844" s="32">
        <f t="shared" si="126"/>
        <v>50</v>
      </c>
      <c r="D844" s="97" t="s">
        <v>229</v>
      </c>
      <c r="E844" s="50" t="s">
        <v>833</v>
      </c>
      <c r="F844" s="31" t="s">
        <v>378</v>
      </c>
      <c r="G844" s="31"/>
      <c r="H844" s="35" t="s">
        <v>255</v>
      </c>
      <c r="I844" s="36">
        <v>41704</v>
      </c>
      <c r="J844" s="82">
        <v>11637</v>
      </c>
      <c r="K844" s="37">
        <v>1164</v>
      </c>
      <c r="L844" s="38">
        <f t="shared" si="125"/>
        <v>1164</v>
      </c>
      <c r="M844" s="36">
        <f t="shared" si="124"/>
        <v>41704</v>
      </c>
      <c r="N844" s="39">
        <f t="shared" si="130"/>
        <v>10</v>
      </c>
      <c r="O844" s="5"/>
      <c r="P844" s="5"/>
      <c r="Q844" s="42" t="s">
        <v>2344</v>
      </c>
      <c r="R844" s="43" t="str">
        <f t="shared" si="127"/>
        <v>AADF</v>
      </c>
      <c r="S844" s="43" t="str">
        <f t="shared" si="131"/>
        <v>F</v>
      </c>
      <c r="T844" s="43" t="str">
        <f t="shared" si="132"/>
        <v>02</v>
      </c>
      <c r="U844" s="43" t="b">
        <f t="shared" si="128"/>
        <v>1</v>
      </c>
      <c r="V844" s="43">
        <f t="shared" si="129"/>
        <v>10</v>
      </c>
      <c r="W844" s="35" t="s">
        <v>2347</v>
      </c>
      <c r="X844" s="196" t="s">
        <v>2394</v>
      </c>
    </row>
    <row r="845" spans="1:24" x14ac:dyDescent="0.25">
      <c r="A845" s="30">
        <f t="shared" si="133"/>
        <v>843</v>
      </c>
      <c r="B845" s="30">
        <v>20</v>
      </c>
      <c r="C845" s="32">
        <f t="shared" si="126"/>
        <v>51</v>
      </c>
      <c r="D845" s="97" t="s">
        <v>229</v>
      </c>
      <c r="E845" s="50" t="s">
        <v>960</v>
      </c>
      <c r="F845" s="31" t="s">
        <v>379</v>
      </c>
      <c r="G845" s="31"/>
      <c r="H845" s="35" t="s">
        <v>255</v>
      </c>
      <c r="I845" s="36">
        <v>41704</v>
      </c>
      <c r="J845" s="82">
        <v>4232</v>
      </c>
      <c r="K845" s="37">
        <v>423</v>
      </c>
      <c r="L845" s="38">
        <f t="shared" si="125"/>
        <v>423</v>
      </c>
      <c r="M845" s="36">
        <f t="shared" si="124"/>
        <v>41704</v>
      </c>
      <c r="N845" s="39">
        <f t="shared" si="130"/>
        <v>10</v>
      </c>
      <c r="O845" s="5"/>
      <c r="P845" s="5"/>
      <c r="Q845" s="42" t="s">
        <v>2344</v>
      </c>
      <c r="R845" s="43" t="str">
        <f t="shared" si="127"/>
        <v>AABF</v>
      </c>
      <c r="S845" s="43" t="str">
        <f t="shared" si="131"/>
        <v>F</v>
      </c>
      <c r="T845" s="43" t="str">
        <f t="shared" si="132"/>
        <v>02</v>
      </c>
      <c r="U845" s="43" t="b">
        <f t="shared" si="128"/>
        <v>1</v>
      </c>
      <c r="V845" s="43">
        <f t="shared" si="129"/>
        <v>10</v>
      </c>
      <c r="W845" s="35" t="s">
        <v>2347</v>
      </c>
      <c r="X845" s="196" t="s">
        <v>2394</v>
      </c>
    </row>
    <row r="846" spans="1:24" x14ac:dyDescent="0.25">
      <c r="A846" s="30">
        <f t="shared" si="133"/>
        <v>844</v>
      </c>
      <c r="B846" s="30">
        <v>20</v>
      </c>
      <c r="C846" s="32">
        <f t="shared" si="126"/>
        <v>52</v>
      </c>
      <c r="D846" s="97" t="s">
        <v>229</v>
      </c>
      <c r="E846" s="50" t="s">
        <v>1067</v>
      </c>
      <c r="F846" s="31" t="s">
        <v>380</v>
      </c>
      <c r="G846" s="31"/>
      <c r="H846" s="35" t="s">
        <v>255</v>
      </c>
      <c r="I846" s="36">
        <v>41704</v>
      </c>
      <c r="J846" s="82">
        <v>5419</v>
      </c>
      <c r="K846" s="37">
        <v>542</v>
      </c>
      <c r="L846" s="38">
        <f t="shared" si="125"/>
        <v>542</v>
      </c>
      <c r="M846" s="36">
        <f t="shared" si="124"/>
        <v>41704</v>
      </c>
      <c r="N846" s="39">
        <f t="shared" si="130"/>
        <v>10</v>
      </c>
      <c r="O846" s="5"/>
      <c r="P846" s="5"/>
      <c r="Q846" s="42" t="s">
        <v>2344</v>
      </c>
      <c r="R846" s="43" t="str">
        <f t="shared" si="127"/>
        <v>AAEF</v>
      </c>
      <c r="S846" s="43" t="str">
        <f t="shared" si="131"/>
        <v>F</v>
      </c>
      <c r="T846" s="43" t="str">
        <f t="shared" si="132"/>
        <v>02</v>
      </c>
      <c r="U846" s="43" t="b">
        <f t="shared" si="128"/>
        <v>1</v>
      </c>
      <c r="V846" s="43">
        <f t="shared" si="129"/>
        <v>10</v>
      </c>
      <c r="W846" s="35" t="s">
        <v>2347</v>
      </c>
      <c r="X846" s="196" t="s">
        <v>2394</v>
      </c>
    </row>
    <row r="847" spans="1:24" x14ac:dyDescent="0.25">
      <c r="A847" s="30">
        <f t="shared" si="133"/>
        <v>845</v>
      </c>
      <c r="B847" s="30">
        <v>20</v>
      </c>
      <c r="C847" s="32">
        <f t="shared" si="126"/>
        <v>53</v>
      </c>
      <c r="D847" s="97" t="s">
        <v>229</v>
      </c>
      <c r="E847" s="50" t="s">
        <v>1068</v>
      </c>
      <c r="F847" s="31" t="s">
        <v>381</v>
      </c>
      <c r="G847" s="31"/>
      <c r="H847" s="35" t="s">
        <v>255</v>
      </c>
      <c r="I847" s="36">
        <v>41704</v>
      </c>
      <c r="J847" s="82">
        <v>43598</v>
      </c>
      <c r="K847" s="37">
        <v>4360</v>
      </c>
      <c r="L847" s="38">
        <f t="shared" si="125"/>
        <v>4360</v>
      </c>
      <c r="M847" s="36">
        <f t="shared" si="124"/>
        <v>41704</v>
      </c>
      <c r="N847" s="39">
        <f t="shared" si="130"/>
        <v>10</v>
      </c>
      <c r="O847" s="5"/>
      <c r="P847" s="5"/>
      <c r="Q847" s="42" t="s">
        <v>2344</v>
      </c>
      <c r="R847" s="43" t="str">
        <f t="shared" si="127"/>
        <v>AACF</v>
      </c>
      <c r="S847" s="43" t="str">
        <f t="shared" si="131"/>
        <v>F</v>
      </c>
      <c r="T847" s="43" t="str">
        <f t="shared" si="132"/>
        <v>02</v>
      </c>
      <c r="U847" s="43" t="b">
        <f t="shared" si="128"/>
        <v>1</v>
      </c>
      <c r="V847" s="43">
        <f t="shared" si="129"/>
        <v>10</v>
      </c>
      <c r="W847" s="35" t="s">
        <v>2347</v>
      </c>
      <c r="X847" s="196" t="s">
        <v>2394</v>
      </c>
    </row>
    <row r="848" spans="1:24" x14ac:dyDescent="0.25">
      <c r="A848" s="30">
        <f t="shared" si="133"/>
        <v>846</v>
      </c>
      <c r="B848" s="30">
        <v>20</v>
      </c>
      <c r="C848" s="32">
        <f t="shared" si="126"/>
        <v>54</v>
      </c>
      <c r="D848" s="97" t="s">
        <v>229</v>
      </c>
      <c r="E848" s="50" t="s">
        <v>834</v>
      </c>
      <c r="F848" s="31" t="s">
        <v>382</v>
      </c>
      <c r="G848" s="31"/>
      <c r="H848" s="35" t="s">
        <v>255</v>
      </c>
      <c r="I848" s="36">
        <v>41704</v>
      </c>
      <c r="J848" s="82">
        <v>12524</v>
      </c>
      <c r="K848" s="37">
        <v>1252</v>
      </c>
      <c r="L848" s="38">
        <f t="shared" si="125"/>
        <v>1252</v>
      </c>
      <c r="M848" s="36">
        <f t="shared" si="124"/>
        <v>41704</v>
      </c>
      <c r="N848" s="39">
        <f t="shared" si="130"/>
        <v>10</v>
      </c>
      <c r="O848" s="5"/>
      <c r="P848" s="5"/>
      <c r="Q848" s="42" t="s">
        <v>2344</v>
      </c>
      <c r="R848" s="43" t="str">
        <f t="shared" si="127"/>
        <v>AADF</v>
      </c>
      <c r="S848" s="43" t="str">
        <f t="shared" si="131"/>
        <v>F</v>
      </c>
      <c r="T848" s="43" t="str">
        <f t="shared" si="132"/>
        <v>02</v>
      </c>
      <c r="U848" s="43" t="b">
        <f t="shared" si="128"/>
        <v>1</v>
      </c>
      <c r="V848" s="43">
        <f t="shared" si="129"/>
        <v>10</v>
      </c>
      <c r="W848" s="35" t="s">
        <v>2347</v>
      </c>
      <c r="X848" s="196" t="s">
        <v>2394</v>
      </c>
    </row>
    <row r="849" spans="1:24" x14ac:dyDescent="0.25">
      <c r="A849" s="30">
        <f t="shared" si="133"/>
        <v>847</v>
      </c>
      <c r="B849" s="30">
        <v>20</v>
      </c>
      <c r="C849" s="32">
        <f t="shared" si="126"/>
        <v>55</v>
      </c>
      <c r="D849" s="97" t="s">
        <v>229</v>
      </c>
      <c r="E849" s="50" t="s">
        <v>1069</v>
      </c>
      <c r="F849" s="31" t="s">
        <v>383</v>
      </c>
      <c r="G849" s="31"/>
      <c r="H849" s="35" t="s">
        <v>255</v>
      </c>
      <c r="I849" s="36">
        <v>41704</v>
      </c>
      <c r="J849" s="82">
        <v>16869</v>
      </c>
      <c r="K849" s="37">
        <v>1687</v>
      </c>
      <c r="L849" s="38">
        <f t="shared" si="125"/>
        <v>1687</v>
      </c>
      <c r="M849" s="36">
        <f t="shared" si="124"/>
        <v>41704</v>
      </c>
      <c r="N849" s="39">
        <f t="shared" si="130"/>
        <v>10</v>
      </c>
      <c r="O849" s="5"/>
      <c r="P849" s="5"/>
      <c r="Q849" s="42" t="s">
        <v>2344</v>
      </c>
      <c r="R849" s="43" t="str">
        <f t="shared" si="127"/>
        <v>AAAF</v>
      </c>
      <c r="S849" s="43" t="str">
        <f t="shared" si="131"/>
        <v>F</v>
      </c>
      <c r="T849" s="43" t="str">
        <f t="shared" si="132"/>
        <v>02</v>
      </c>
      <c r="U849" s="43" t="b">
        <f t="shared" si="128"/>
        <v>1</v>
      </c>
      <c r="V849" s="43">
        <f t="shared" si="129"/>
        <v>10</v>
      </c>
      <c r="W849" s="35" t="s">
        <v>2347</v>
      </c>
      <c r="X849" s="196" t="s">
        <v>2394</v>
      </c>
    </row>
    <row r="850" spans="1:24" x14ac:dyDescent="0.25">
      <c r="A850" s="30">
        <f t="shared" si="133"/>
        <v>848</v>
      </c>
      <c r="B850" s="30">
        <v>20</v>
      </c>
      <c r="C850" s="32">
        <f t="shared" si="126"/>
        <v>56</v>
      </c>
      <c r="D850" s="97" t="s">
        <v>229</v>
      </c>
      <c r="E850" s="50" t="s">
        <v>1070</v>
      </c>
      <c r="F850" s="31" t="s">
        <v>384</v>
      </c>
      <c r="G850" s="31"/>
      <c r="H850" s="35" t="s">
        <v>255</v>
      </c>
      <c r="I850" s="36">
        <v>41704</v>
      </c>
      <c r="J850" s="82">
        <v>59134</v>
      </c>
      <c r="K850" s="37">
        <v>5913</v>
      </c>
      <c r="L850" s="38">
        <f t="shared" si="125"/>
        <v>5913</v>
      </c>
      <c r="M850" s="36">
        <f t="shared" si="124"/>
        <v>41704</v>
      </c>
      <c r="N850" s="39">
        <f t="shared" si="130"/>
        <v>10</v>
      </c>
      <c r="O850" s="5"/>
      <c r="P850" s="5"/>
      <c r="Q850" s="42" t="s">
        <v>2344</v>
      </c>
      <c r="R850" s="43" t="str">
        <f t="shared" si="127"/>
        <v>AACF</v>
      </c>
      <c r="S850" s="43" t="str">
        <f t="shared" si="131"/>
        <v>F</v>
      </c>
      <c r="T850" s="43" t="str">
        <f t="shared" si="132"/>
        <v>02</v>
      </c>
      <c r="U850" s="43" t="b">
        <f t="shared" si="128"/>
        <v>1</v>
      </c>
      <c r="V850" s="43">
        <f t="shared" si="129"/>
        <v>10</v>
      </c>
      <c r="W850" s="35" t="s">
        <v>2347</v>
      </c>
      <c r="X850" s="196" t="s">
        <v>2394</v>
      </c>
    </row>
    <row r="851" spans="1:24" x14ac:dyDescent="0.25">
      <c r="A851" s="30">
        <f t="shared" si="133"/>
        <v>849</v>
      </c>
      <c r="B851" s="30">
        <v>20</v>
      </c>
      <c r="C851" s="32">
        <f t="shared" si="126"/>
        <v>57</v>
      </c>
      <c r="D851" s="97" t="s">
        <v>229</v>
      </c>
      <c r="E851" s="50" t="s">
        <v>835</v>
      </c>
      <c r="F851" s="31" t="s">
        <v>722</v>
      </c>
      <c r="G851" s="31"/>
      <c r="H851" s="35" t="s">
        <v>255</v>
      </c>
      <c r="I851" s="36">
        <v>41704</v>
      </c>
      <c r="J851" s="82">
        <v>45750</v>
      </c>
      <c r="K851" s="37">
        <v>4575</v>
      </c>
      <c r="L851" s="38">
        <f t="shared" si="125"/>
        <v>4575</v>
      </c>
      <c r="M851" s="36">
        <f t="shared" si="124"/>
        <v>41704</v>
      </c>
      <c r="N851" s="39">
        <f t="shared" si="130"/>
        <v>10</v>
      </c>
      <c r="O851" s="5"/>
      <c r="P851" s="5"/>
      <c r="Q851" s="42" t="s">
        <v>2344</v>
      </c>
      <c r="R851" s="43" t="str">
        <f t="shared" si="127"/>
        <v>AALF</v>
      </c>
      <c r="S851" s="43" t="str">
        <f t="shared" si="131"/>
        <v>F</v>
      </c>
      <c r="T851" s="43" t="str">
        <f t="shared" si="132"/>
        <v>02</v>
      </c>
      <c r="U851" s="43" t="b">
        <f t="shared" si="128"/>
        <v>1</v>
      </c>
      <c r="V851" s="43">
        <f t="shared" si="129"/>
        <v>10</v>
      </c>
      <c r="W851" s="35" t="s">
        <v>2347</v>
      </c>
      <c r="X851" s="196" t="s">
        <v>2394</v>
      </c>
    </row>
    <row r="852" spans="1:24" x14ac:dyDescent="0.25">
      <c r="A852" s="30">
        <f t="shared" si="133"/>
        <v>850</v>
      </c>
      <c r="B852" s="30">
        <v>20</v>
      </c>
      <c r="C852" s="32">
        <f t="shared" si="126"/>
        <v>58</v>
      </c>
      <c r="D852" s="97" t="s">
        <v>229</v>
      </c>
      <c r="E852" s="50" t="s">
        <v>836</v>
      </c>
      <c r="F852" s="31" t="s">
        <v>386</v>
      </c>
      <c r="G852" s="31"/>
      <c r="H852" s="35" t="s">
        <v>255</v>
      </c>
      <c r="I852" s="36">
        <v>41704</v>
      </c>
      <c r="J852" s="82">
        <v>11091</v>
      </c>
      <c r="K852" s="37">
        <v>1109</v>
      </c>
      <c r="L852" s="38">
        <f t="shared" si="125"/>
        <v>1109</v>
      </c>
      <c r="M852" s="36">
        <f t="shared" si="124"/>
        <v>41704</v>
      </c>
      <c r="N852" s="39">
        <f t="shared" si="130"/>
        <v>10</v>
      </c>
      <c r="O852" s="5"/>
      <c r="P852" s="5"/>
      <c r="Q852" s="42" t="s">
        <v>2344</v>
      </c>
      <c r="R852" s="43" t="str">
        <f t="shared" si="127"/>
        <v>AACF</v>
      </c>
      <c r="S852" s="43" t="str">
        <f t="shared" si="131"/>
        <v>F</v>
      </c>
      <c r="T852" s="43" t="str">
        <f t="shared" si="132"/>
        <v>02</v>
      </c>
      <c r="U852" s="43" t="b">
        <f t="shared" si="128"/>
        <v>1</v>
      </c>
      <c r="V852" s="43">
        <f t="shared" si="129"/>
        <v>10</v>
      </c>
      <c r="W852" s="35" t="s">
        <v>2347</v>
      </c>
      <c r="X852" s="196" t="s">
        <v>2394</v>
      </c>
    </row>
    <row r="853" spans="1:24" x14ac:dyDescent="0.25">
      <c r="A853" s="30">
        <f t="shared" si="133"/>
        <v>851</v>
      </c>
      <c r="B853" s="30">
        <v>20</v>
      </c>
      <c r="C853" s="32">
        <f t="shared" si="126"/>
        <v>59</v>
      </c>
      <c r="D853" s="97" t="s">
        <v>229</v>
      </c>
      <c r="E853" s="50" t="s">
        <v>912</v>
      </c>
      <c r="F853" s="31" t="s">
        <v>723</v>
      </c>
      <c r="G853" s="31"/>
      <c r="H853" s="35" t="s">
        <v>255</v>
      </c>
      <c r="I853" s="36">
        <v>41704</v>
      </c>
      <c r="J853" s="82">
        <v>21249</v>
      </c>
      <c r="K853" s="37">
        <v>2125</v>
      </c>
      <c r="L853" s="38">
        <f t="shared" si="125"/>
        <v>2125</v>
      </c>
      <c r="M853" s="36">
        <f t="shared" si="124"/>
        <v>41704</v>
      </c>
      <c r="N853" s="39">
        <f t="shared" si="130"/>
        <v>10</v>
      </c>
      <c r="O853" s="5"/>
      <c r="P853" s="5"/>
      <c r="Q853" s="42" t="s">
        <v>2344</v>
      </c>
      <c r="R853" s="43" t="str">
        <f t="shared" si="127"/>
        <v>AACF</v>
      </c>
      <c r="S853" s="43" t="str">
        <f t="shared" si="131"/>
        <v>F</v>
      </c>
      <c r="T853" s="43" t="str">
        <f t="shared" si="132"/>
        <v>02</v>
      </c>
      <c r="U853" s="43" t="b">
        <f t="shared" si="128"/>
        <v>1</v>
      </c>
      <c r="V853" s="43">
        <f t="shared" si="129"/>
        <v>10</v>
      </c>
      <c r="W853" s="35" t="s">
        <v>2347</v>
      </c>
      <c r="X853" s="196" t="s">
        <v>2394</v>
      </c>
    </row>
    <row r="854" spans="1:24" x14ac:dyDescent="0.25">
      <c r="A854" s="30">
        <f t="shared" si="133"/>
        <v>852</v>
      </c>
      <c r="B854" s="30">
        <v>20</v>
      </c>
      <c r="C854" s="32">
        <f t="shared" si="126"/>
        <v>60</v>
      </c>
      <c r="D854" s="97" t="s">
        <v>229</v>
      </c>
      <c r="E854" s="50" t="s">
        <v>962</v>
      </c>
      <c r="F854" s="31" t="s">
        <v>388</v>
      </c>
      <c r="G854" s="31"/>
      <c r="H854" s="35" t="s">
        <v>255</v>
      </c>
      <c r="I854" s="36">
        <v>41704</v>
      </c>
      <c r="J854" s="82">
        <v>12437</v>
      </c>
      <c r="K854" s="37">
        <v>1244</v>
      </c>
      <c r="L854" s="38">
        <f t="shared" si="125"/>
        <v>1244</v>
      </c>
      <c r="M854" s="36">
        <f t="shared" si="124"/>
        <v>41704</v>
      </c>
      <c r="N854" s="39">
        <f t="shared" si="130"/>
        <v>10</v>
      </c>
      <c r="O854" s="5"/>
      <c r="P854" s="5"/>
      <c r="Q854" s="42" t="s">
        <v>2344</v>
      </c>
      <c r="R854" s="43" t="str">
        <f t="shared" si="127"/>
        <v>ACRP</v>
      </c>
      <c r="S854" s="43" t="str">
        <f t="shared" si="131"/>
        <v>P</v>
      </c>
      <c r="T854" s="43" t="str">
        <f t="shared" si="132"/>
        <v>02</v>
      </c>
      <c r="U854" s="43" t="b">
        <f t="shared" si="128"/>
        <v>1</v>
      </c>
      <c r="V854" s="43">
        <f t="shared" si="129"/>
        <v>10</v>
      </c>
      <c r="W854" s="35" t="s">
        <v>2347</v>
      </c>
      <c r="X854" s="196" t="s">
        <v>2394</v>
      </c>
    </row>
    <row r="855" spans="1:24" x14ac:dyDescent="0.25">
      <c r="A855" s="30">
        <f t="shared" si="133"/>
        <v>853</v>
      </c>
      <c r="B855" s="30">
        <v>20</v>
      </c>
      <c r="C855" s="32">
        <f t="shared" si="126"/>
        <v>61</v>
      </c>
      <c r="D855" s="97" t="s">
        <v>229</v>
      </c>
      <c r="E855" s="50" t="s">
        <v>837</v>
      </c>
      <c r="F855" s="31" t="s">
        <v>389</v>
      </c>
      <c r="G855" s="31"/>
      <c r="H855" s="35" t="s">
        <v>255</v>
      </c>
      <c r="I855" s="36">
        <v>41704</v>
      </c>
      <c r="J855" s="82">
        <v>9350</v>
      </c>
      <c r="K855" s="37">
        <v>935</v>
      </c>
      <c r="L855" s="38">
        <f t="shared" si="125"/>
        <v>935</v>
      </c>
      <c r="M855" s="36">
        <f t="shared" si="124"/>
        <v>41704</v>
      </c>
      <c r="N855" s="39">
        <f t="shared" si="130"/>
        <v>10</v>
      </c>
      <c r="O855" s="5"/>
      <c r="P855" s="5"/>
      <c r="Q855" s="42" t="s">
        <v>2344</v>
      </c>
      <c r="R855" s="43" t="str">
        <f t="shared" si="127"/>
        <v>ACLP</v>
      </c>
      <c r="S855" s="43" t="str">
        <f t="shared" si="131"/>
        <v>P</v>
      </c>
      <c r="T855" s="43" t="str">
        <f t="shared" si="132"/>
        <v>02</v>
      </c>
      <c r="U855" s="43" t="b">
        <f t="shared" si="128"/>
        <v>1</v>
      </c>
      <c r="V855" s="43">
        <f t="shared" si="129"/>
        <v>10</v>
      </c>
      <c r="W855" s="35" t="s">
        <v>2347</v>
      </c>
      <c r="X855" s="196" t="s">
        <v>2394</v>
      </c>
    </row>
    <row r="856" spans="1:24" x14ac:dyDescent="0.25">
      <c r="A856" s="30">
        <f t="shared" si="133"/>
        <v>854</v>
      </c>
      <c r="B856" s="30">
        <v>20</v>
      </c>
      <c r="C856" s="32">
        <f t="shared" si="126"/>
        <v>62</v>
      </c>
      <c r="D856" s="97" t="s">
        <v>229</v>
      </c>
      <c r="E856" s="50" t="s">
        <v>963</v>
      </c>
      <c r="F856" s="31" t="s">
        <v>390</v>
      </c>
      <c r="G856" s="31"/>
      <c r="H856" s="35" t="s">
        <v>255</v>
      </c>
      <c r="I856" s="36">
        <v>41704</v>
      </c>
      <c r="J856" s="82">
        <v>5254</v>
      </c>
      <c r="K856" s="37">
        <v>525</v>
      </c>
      <c r="L856" s="38">
        <f t="shared" si="125"/>
        <v>525</v>
      </c>
      <c r="M856" s="36">
        <f t="shared" si="124"/>
        <v>41704</v>
      </c>
      <c r="N856" s="39">
        <f t="shared" si="130"/>
        <v>9.99</v>
      </c>
      <c r="O856" s="5"/>
      <c r="P856" s="5"/>
      <c r="Q856" s="42" t="s">
        <v>2344</v>
      </c>
      <c r="R856" s="43" t="str">
        <f t="shared" si="127"/>
        <v>AALF</v>
      </c>
      <c r="S856" s="43" t="str">
        <f t="shared" si="131"/>
        <v>F</v>
      </c>
      <c r="T856" s="43" t="str">
        <f t="shared" si="132"/>
        <v>02</v>
      </c>
      <c r="U856" s="43" t="b">
        <f t="shared" si="128"/>
        <v>1</v>
      </c>
      <c r="V856" s="43">
        <f t="shared" si="129"/>
        <v>10</v>
      </c>
      <c r="W856" s="35" t="s">
        <v>2347</v>
      </c>
      <c r="X856" s="196" t="s">
        <v>2394</v>
      </c>
    </row>
    <row r="857" spans="1:24" x14ac:dyDescent="0.25">
      <c r="A857" s="30">
        <f t="shared" si="133"/>
        <v>855</v>
      </c>
      <c r="B857" s="30">
        <v>20</v>
      </c>
      <c r="C857" s="32">
        <f t="shared" si="126"/>
        <v>63</v>
      </c>
      <c r="D857" s="97" t="s">
        <v>229</v>
      </c>
      <c r="E857" s="50" t="s">
        <v>1071</v>
      </c>
      <c r="F857" s="31" t="s">
        <v>391</v>
      </c>
      <c r="G857" s="31"/>
      <c r="H857" s="35" t="s">
        <v>255</v>
      </c>
      <c r="I857" s="36">
        <v>41704</v>
      </c>
      <c r="J857" s="82">
        <v>10076</v>
      </c>
      <c r="K857" s="37">
        <v>1008</v>
      </c>
      <c r="L857" s="38">
        <f t="shared" si="125"/>
        <v>1008</v>
      </c>
      <c r="M857" s="36">
        <f t="shared" si="124"/>
        <v>41704</v>
      </c>
      <c r="N857" s="39">
        <f t="shared" si="130"/>
        <v>10</v>
      </c>
      <c r="O857" s="5"/>
      <c r="P857" s="5"/>
      <c r="Q857" s="42" t="s">
        <v>2344</v>
      </c>
      <c r="R857" s="43" t="str">
        <f t="shared" si="127"/>
        <v>AAEF</v>
      </c>
      <c r="S857" s="43" t="str">
        <f t="shared" si="131"/>
        <v>F</v>
      </c>
      <c r="T857" s="43" t="str">
        <f t="shared" si="132"/>
        <v>02</v>
      </c>
      <c r="U857" s="43" t="b">
        <f t="shared" si="128"/>
        <v>1</v>
      </c>
      <c r="V857" s="43">
        <f t="shared" si="129"/>
        <v>10</v>
      </c>
      <c r="W857" s="35" t="s">
        <v>2347</v>
      </c>
      <c r="X857" s="196" t="s">
        <v>2394</v>
      </c>
    </row>
    <row r="858" spans="1:24" x14ac:dyDescent="0.25">
      <c r="A858" s="30">
        <f t="shared" si="133"/>
        <v>856</v>
      </c>
      <c r="B858" s="30">
        <v>20</v>
      </c>
      <c r="C858" s="32">
        <f t="shared" si="126"/>
        <v>64</v>
      </c>
      <c r="D858" s="97" t="s">
        <v>229</v>
      </c>
      <c r="E858" s="50" t="s">
        <v>838</v>
      </c>
      <c r="F858" s="31" t="s">
        <v>724</v>
      </c>
      <c r="G858" s="31"/>
      <c r="H858" s="35" t="s">
        <v>255</v>
      </c>
      <c r="I858" s="36">
        <v>41704</v>
      </c>
      <c r="J858" s="82">
        <v>25336</v>
      </c>
      <c r="K858" s="37">
        <v>2534</v>
      </c>
      <c r="L858" s="38">
        <f t="shared" si="125"/>
        <v>2534</v>
      </c>
      <c r="M858" s="36">
        <f t="shared" si="124"/>
        <v>41704</v>
      </c>
      <c r="N858" s="39">
        <f t="shared" si="130"/>
        <v>10</v>
      </c>
      <c r="O858" s="5"/>
      <c r="P858" s="5"/>
      <c r="Q858" s="42" t="s">
        <v>2344</v>
      </c>
      <c r="R858" s="43" t="str">
        <f t="shared" si="127"/>
        <v>AAMF</v>
      </c>
      <c r="S858" s="43" t="str">
        <f t="shared" si="131"/>
        <v>F</v>
      </c>
      <c r="T858" s="43" t="str">
        <f t="shared" si="132"/>
        <v>02</v>
      </c>
      <c r="U858" s="43" t="b">
        <f t="shared" si="128"/>
        <v>1</v>
      </c>
      <c r="V858" s="43">
        <f t="shared" si="129"/>
        <v>10</v>
      </c>
      <c r="W858" s="35" t="s">
        <v>2347</v>
      </c>
      <c r="X858" s="196" t="s">
        <v>2394</v>
      </c>
    </row>
    <row r="859" spans="1:24" x14ac:dyDescent="0.25">
      <c r="A859" s="30">
        <f t="shared" si="133"/>
        <v>857</v>
      </c>
      <c r="B859" s="30">
        <v>20</v>
      </c>
      <c r="C859" s="32">
        <f t="shared" si="126"/>
        <v>65</v>
      </c>
      <c r="D859" s="97" t="s">
        <v>229</v>
      </c>
      <c r="E859" s="50" t="s">
        <v>964</v>
      </c>
      <c r="F859" s="31" t="s">
        <v>393</v>
      </c>
      <c r="G859" s="31"/>
      <c r="H859" s="35" t="s">
        <v>255</v>
      </c>
      <c r="I859" s="36">
        <v>41704</v>
      </c>
      <c r="J859" s="82">
        <v>11506</v>
      </c>
      <c r="K859" s="37">
        <v>1151</v>
      </c>
      <c r="L859" s="38">
        <f t="shared" si="125"/>
        <v>1151</v>
      </c>
      <c r="M859" s="36">
        <f t="shared" ref="M859" si="134">+I859</f>
        <v>41704</v>
      </c>
      <c r="N859" s="39">
        <f t="shared" si="130"/>
        <v>10</v>
      </c>
      <c r="O859" s="5"/>
      <c r="P859" s="5"/>
      <c r="Q859" s="42" t="s">
        <v>2344</v>
      </c>
      <c r="R859" s="43" t="str">
        <f t="shared" si="127"/>
        <v>AACF</v>
      </c>
      <c r="S859" s="43" t="str">
        <f t="shared" si="131"/>
        <v>F</v>
      </c>
      <c r="T859" s="43" t="str">
        <f t="shared" si="132"/>
        <v>02</v>
      </c>
      <c r="U859" s="43" t="b">
        <f t="shared" si="128"/>
        <v>1</v>
      </c>
      <c r="V859" s="43">
        <f t="shared" si="129"/>
        <v>10</v>
      </c>
      <c r="W859" s="35" t="s">
        <v>2347</v>
      </c>
      <c r="X859" s="196" t="s">
        <v>2394</v>
      </c>
    </row>
    <row r="860" spans="1:24" x14ac:dyDescent="0.25">
      <c r="A860" s="30">
        <f t="shared" si="133"/>
        <v>858</v>
      </c>
      <c r="B860" s="30">
        <v>20</v>
      </c>
      <c r="C860" s="32">
        <f t="shared" si="126"/>
        <v>66</v>
      </c>
      <c r="D860" s="97" t="s">
        <v>229</v>
      </c>
      <c r="E860" s="50" t="s">
        <v>839</v>
      </c>
      <c r="F860" s="31" t="s">
        <v>394</v>
      </c>
      <c r="G860" s="31"/>
      <c r="H860" s="35" t="s">
        <v>255</v>
      </c>
      <c r="I860" s="36">
        <v>41704</v>
      </c>
      <c r="J860" s="82">
        <v>11659</v>
      </c>
      <c r="K860" s="37">
        <v>1166</v>
      </c>
      <c r="L860" s="38">
        <f t="shared" si="125"/>
        <v>1166</v>
      </c>
      <c r="M860" s="36">
        <f>+I860</f>
        <v>41704</v>
      </c>
      <c r="N860" s="39">
        <f t="shared" si="130"/>
        <v>10</v>
      </c>
      <c r="O860" s="5"/>
      <c r="P860" s="5"/>
      <c r="Q860" s="42" t="s">
        <v>2344</v>
      </c>
      <c r="R860" s="43" t="str">
        <f t="shared" si="127"/>
        <v>AANP</v>
      </c>
      <c r="S860" s="43" t="str">
        <f t="shared" si="131"/>
        <v>P</v>
      </c>
      <c r="T860" s="43" t="str">
        <f t="shared" si="132"/>
        <v>02</v>
      </c>
      <c r="U860" s="43" t="b">
        <f t="shared" si="128"/>
        <v>1</v>
      </c>
      <c r="V860" s="43">
        <f t="shared" si="129"/>
        <v>10</v>
      </c>
      <c r="W860" s="35" t="s">
        <v>2347</v>
      </c>
      <c r="X860" s="196" t="s">
        <v>2394</v>
      </c>
    </row>
    <row r="861" spans="1:24" x14ac:dyDescent="0.25">
      <c r="A861" s="30">
        <f t="shared" si="133"/>
        <v>859</v>
      </c>
      <c r="B861" s="30">
        <v>20</v>
      </c>
      <c r="C861" s="32">
        <f t="shared" si="126"/>
        <v>67</v>
      </c>
      <c r="D861" s="97" t="s">
        <v>229</v>
      </c>
      <c r="E861" s="50" t="s">
        <v>1127</v>
      </c>
      <c r="F861" s="45" t="s">
        <v>725</v>
      </c>
      <c r="G861" s="45"/>
      <c r="H861" s="35" t="s">
        <v>255</v>
      </c>
      <c r="I861" s="36">
        <v>41704</v>
      </c>
      <c r="J861" s="82">
        <v>21534</v>
      </c>
      <c r="K861" s="37">
        <v>2153</v>
      </c>
      <c r="L861" s="38">
        <f t="shared" si="125"/>
        <v>2153</v>
      </c>
      <c r="M861" s="36">
        <f t="shared" ref="M861:M924" si="135">+I861</f>
        <v>41704</v>
      </c>
      <c r="N861" s="39">
        <f t="shared" si="130"/>
        <v>10</v>
      </c>
      <c r="O861" s="5"/>
      <c r="P861" s="5"/>
      <c r="Q861" s="42" t="s">
        <v>2344</v>
      </c>
      <c r="R861" s="43" t="str">
        <f t="shared" si="127"/>
        <v>AAFF</v>
      </c>
      <c r="S861" s="43" t="str">
        <f t="shared" si="131"/>
        <v>F</v>
      </c>
      <c r="T861" s="43" t="str">
        <f t="shared" si="132"/>
        <v>02</v>
      </c>
      <c r="U861" s="43" t="b">
        <f t="shared" si="128"/>
        <v>1</v>
      </c>
      <c r="V861" s="43">
        <f t="shared" si="129"/>
        <v>10</v>
      </c>
      <c r="W861" s="35" t="s">
        <v>2347</v>
      </c>
      <c r="X861" s="196" t="s">
        <v>2394</v>
      </c>
    </row>
    <row r="862" spans="1:24" x14ac:dyDescent="0.25">
      <c r="A862" s="30">
        <f t="shared" si="133"/>
        <v>860</v>
      </c>
      <c r="B862" s="30">
        <v>20</v>
      </c>
      <c r="C862" s="32">
        <f t="shared" si="126"/>
        <v>68</v>
      </c>
      <c r="D862" s="97" t="s">
        <v>229</v>
      </c>
      <c r="E862" s="50" t="s">
        <v>840</v>
      </c>
      <c r="F862" s="45" t="s">
        <v>396</v>
      </c>
      <c r="G862" s="45"/>
      <c r="H862" s="35" t="s">
        <v>255</v>
      </c>
      <c r="I862" s="36">
        <v>41704</v>
      </c>
      <c r="J862" s="82">
        <v>20616</v>
      </c>
      <c r="K862" s="37">
        <v>2062</v>
      </c>
      <c r="L862" s="38">
        <f t="shared" si="125"/>
        <v>2062</v>
      </c>
      <c r="M862" s="36">
        <f t="shared" si="135"/>
        <v>41704</v>
      </c>
      <c r="N862" s="39">
        <f t="shared" si="130"/>
        <v>10</v>
      </c>
      <c r="O862" s="5"/>
      <c r="P862" s="5"/>
      <c r="Q862" s="42" t="s">
        <v>2344</v>
      </c>
      <c r="R862" s="43" t="str">
        <f t="shared" si="127"/>
        <v>AACF</v>
      </c>
      <c r="S862" s="43" t="str">
        <f t="shared" si="131"/>
        <v>F</v>
      </c>
      <c r="T862" s="43" t="str">
        <f t="shared" si="132"/>
        <v>02</v>
      </c>
      <c r="U862" s="43" t="b">
        <f t="shared" si="128"/>
        <v>1</v>
      </c>
      <c r="V862" s="43">
        <f t="shared" si="129"/>
        <v>10</v>
      </c>
      <c r="W862" s="35" t="s">
        <v>2347</v>
      </c>
      <c r="X862" s="196" t="s">
        <v>2394</v>
      </c>
    </row>
    <row r="863" spans="1:24" x14ac:dyDescent="0.25">
      <c r="A863" s="30">
        <f t="shared" si="133"/>
        <v>861</v>
      </c>
      <c r="B863" s="30">
        <v>20</v>
      </c>
      <c r="C863" s="32">
        <f t="shared" si="126"/>
        <v>69</v>
      </c>
      <c r="D863" s="97" t="s">
        <v>229</v>
      </c>
      <c r="E863" s="50" t="s">
        <v>966</v>
      </c>
      <c r="F863" s="45" t="s">
        <v>397</v>
      </c>
      <c r="G863" s="45"/>
      <c r="H863" s="35" t="s">
        <v>255</v>
      </c>
      <c r="I863" s="36">
        <v>41704</v>
      </c>
      <c r="J863" s="82">
        <v>10588</v>
      </c>
      <c r="K863" s="37">
        <v>1059</v>
      </c>
      <c r="L863" s="38">
        <f t="shared" si="125"/>
        <v>1059</v>
      </c>
      <c r="M863" s="36">
        <f t="shared" si="135"/>
        <v>41704</v>
      </c>
      <c r="N863" s="39">
        <f t="shared" si="130"/>
        <v>10</v>
      </c>
      <c r="O863" s="5"/>
      <c r="P863" s="5"/>
      <c r="Q863" s="42" t="s">
        <v>2344</v>
      </c>
      <c r="R863" s="43" t="str">
        <f t="shared" si="127"/>
        <v>ALKP</v>
      </c>
      <c r="S863" s="43" t="str">
        <f t="shared" si="131"/>
        <v>P</v>
      </c>
      <c r="T863" s="43" t="str">
        <f t="shared" si="132"/>
        <v>02</v>
      </c>
      <c r="U863" s="43" t="b">
        <f t="shared" si="128"/>
        <v>1</v>
      </c>
      <c r="V863" s="43">
        <f t="shared" si="129"/>
        <v>10</v>
      </c>
      <c r="W863" s="35" t="s">
        <v>2347</v>
      </c>
      <c r="X863" s="196" t="s">
        <v>2394</v>
      </c>
    </row>
    <row r="864" spans="1:24" x14ac:dyDescent="0.25">
      <c r="A864" s="30">
        <f t="shared" si="133"/>
        <v>862</v>
      </c>
      <c r="B864" s="30">
        <v>20</v>
      </c>
      <c r="C864" s="32">
        <f t="shared" si="126"/>
        <v>70</v>
      </c>
      <c r="D864" s="97" t="s">
        <v>229</v>
      </c>
      <c r="E864" s="50" t="s">
        <v>398</v>
      </c>
      <c r="F864" s="45" t="s">
        <v>399</v>
      </c>
      <c r="G864" s="45"/>
      <c r="H864" s="35" t="s">
        <v>255</v>
      </c>
      <c r="I864" s="36">
        <v>41704</v>
      </c>
      <c r="J864" s="82">
        <v>67610</v>
      </c>
      <c r="K864" s="37">
        <v>6761</v>
      </c>
      <c r="L864" s="38">
        <f t="shared" si="125"/>
        <v>6761</v>
      </c>
      <c r="M864" s="36">
        <f t="shared" si="135"/>
        <v>41704</v>
      </c>
      <c r="N864" s="39">
        <f t="shared" si="130"/>
        <v>10</v>
      </c>
      <c r="O864" s="5"/>
      <c r="P864" s="5"/>
      <c r="Q864" s="42" t="s">
        <v>2344</v>
      </c>
      <c r="R864" s="43" t="str">
        <f t="shared" si="127"/>
        <v>AABF</v>
      </c>
      <c r="S864" s="43" t="str">
        <f t="shared" si="131"/>
        <v>F</v>
      </c>
      <c r="T864" s="43" t="str">
        <f t="shared" si="132"/>
        <v>02</v>
      </c>
      <c r="U864" s="43" t="b">
        <f t="shared" si="128"/>
        <v>1</v>
      </c>
      <c r="V864" s="43">
        <f t="shared" si="129"/>
        <v>10</v>
      </c>
      <c r="W864" s="35" t="s">
        <v>2347</v>
      </c>
      <c r="X864" s="196" t="s">
        <v>2394</v>
      </c>
    </row>
    <row r="865" spans="1:24" x14ac:dyDescent="0.25">
      <c r="A865" s="30">
        <f t="shared" si="133"/>
        <v>863</v>
      </c>
      <c r="B865" s="30">
        <v>20</v>
      </c>
      <c r="C865" s="32">
        <f t="shared" si="126"/>
        <v>71</v>
      </c>
      <c r="D865" s="97" t="s">
        <v>229</v>
      </c>
      <c r="E865" s="50" t="s">
        <v>1072</v>
      </c>
      <c r="F865" s="45" t="s">
        <v>400</v>
      </c>
      <c r="G865" s="45"/>
      <c r="H865" s="35" t="s">
        <v>255</v>
      </c>
      <c r="I865" s="36">
        <v>41704</v>
      </c>
      <c r="J865" s="82">
        <v>17775</v>
      </c>
      <c r="K865" s="37">
        <v>1778</v>
      </c>
      <c r="L865" s="38">
        <f t="shared" si="125"/>
        <v>1778</v>
      </c>
      <c r="M865" s="36">
        <f t="shared" si="135"/>
        <v>41704</v>
      </c>
      <c r="N865" s="39">
        <f t="shared" si="130"/>
        <v>10</v>
      </c>
      <c r="O865" s="5"/>
      <c r="P865" s="5"/>
      <c r="Q865" s="42" t="s">
        <v>2344</v>
      </c>
      <c r="R865" s="43" t="str">
        <f t="shared" si="127"/>
        <v>AAJF</v>
      </c>
      <c r="S865" s="43" t="str">
        <f t="shared" si="131"/>
        <v>F</v>
      </c>
      <c r="T865" s="43" t="str">
        <f t="shared" si="132"/>
        <v>02</v>
      </c>
      <c r="U865" s="43" t="b">
        <f t="shared" si="128"/>
        <v>1</v>
      </c>
      <c r="V865" s="43">
        <f t="shared" si="129"/>
        <v>10</v>
      </c>
      <c r="W865" s="35" t="s">
        <v>2347</v>
      </c>
      <c r="X865" s="196" t="s">
        <v>2394</v>
      </c>
    </row>
    <row r="866" spans="1:24" x14ac:dyDescent="0.25">
      <c r="A866" s="30">
        <f t="shared" si="133"/>
        <v>864</v>
      </c>
      <c r="B866" s="30">
        <v>20</v>
      </c>
      <c r="C866" s="32">
        <f t="shared" si="126"/>
        <v>72</v>
      </c>
      <c r="D866" s="97" t="s">
        <v>229</v>
      </c>
      <c r="E866" s="50" t="s">
        <v>967</v>
      </c>
      <c r="F866" s="45" t="s">
        <v>401</v>
      </c>
      <c r="G866" s="45"/>
      <c r="H866" s="35" t="s">
        <v>255</v>
      </c>
      <c r="I866" s="36">
        <v>41704</v>
      </c>
      <c r="J866" s="82">
        <v>7699</v>
      </c>
      <c r="K866" s="37">
        <v>770</v>
      </c>
      <c r="L866" s="38">
        <f t="shared" si="125"/>
        <v>770</v>
      </c>
      <c r="M866" s="36">
        <f t="shared" si="135"/>
        <v>41704</v>
      </c>
      <c r="N866" s="39">
        <f t="shared" si="130"/>
        <v>10</v>
      </c>
      <c r="O866" s="5"/>
      <c r="P866" s="5"/>
      <c r="Q866" s="42" t="s">
        <v>2344</v>
      </c>
      <c r="R866" s="43" t="str">
        <f t="shared" si="127"/>
        <v>AAVF</v>
      </c>
      <c r="S866" s="43" t="str">
        <f t="shared" si="131"/>
        <v>F</v>
      </c>
      <c r="T866" s="43" t="str">
        <f t="shared" si="132"/>
        <v>02</v>
      </c>
      <c r="U866" s="43" t="b">
        <f t="shared" si="128"/>
        <v>1</v>
      </c>
      <c r="V866" s="43">
        <f t="shared" si="129"/>
        <v>10</v>
      </c>
      <c r="W866" s="35" t="s">
        <v>2347</v>
      </c>
      <c r="X866" s="196" t="s">
        <v>2394</v>
      </c>
    </row>
    <row r="867" spans="1:24" x14ac:dyDescent="0.25">
      <c r="A867" s="30">
        <f t="shared" si="133"/>
        <v>865</v>
      </c>
      <c r="B867" s="30">
        <v>20</v>
      </c>
      <c r="C867" s="32">
        <f t="shared" si="126"/>
        <v>73</v>
      </c>
      <c r="D867" s="97" t="s">
        <v>229</v>
      </c>
      <c r="E867" s="50" t="s">
        <v>1073</v>
      </c>
      <c r="F867" s="45" t="s">
        <v>718</v>
      </c>
      <c r="G867" s="45"/>
      <c r="H867" s="35" t="s">
        <v>255</v>
      </c>
      <c r="I867" s="36">
        <v>41704</v>
      </c>
      <c r="J867" s="82">
        <v>11402</v>
      </c>
      <c r="K867" s="37">
        <v>1140</v>
      </c>
      <c r="L867" s="38">
        <f t="shared" si="125"/>
        <v>1140</v>
      </c>
      <c r="M867" s="36">
        <f t="shared" si="135"/>
        <v>41704</v>
      </c>
      <c r="N867" s="39">
        <f t="shared" si="130"/>
        <v>10</v>
      </c>
      <c r="O867" s="5"/>
      <c r="P867" s="5"/>
      <c r="Q867" s="42" t="s">
        <v>2344</v>
      </c>
      <c r="R867" s="43" t="str">
        <f t="shared" si="127"/>
        <v>AADF</v>
      </c>
      <c r="S867" s="43" t="str">
        <f t="shared" si="131"/>
        <v>F</v>
      </c>
      <c r="T867" s="43" t="str">
        <f t="shared" si="132"/>
        <v>02</v>
      </c>
      <c r="U867" s="43" t="b">
        <f t="shared" si="128"/>
        <v>1</v>
      </c>
      <c r="V867" s="43">
        <f t="shared" si="129"/>
        <v>10</v>
      </c>
      <c r="W867" s="35" t="s">
        <v>2347</v>
      </c>
      <c r="X867" s="196" t="s">
        <v>2394</v>
      </c>
    </row>
    <row r="868" spans="1:24" x14ac:dyDescent="0.25">
      <c r="A868" s="30">
        <f t="shared" si="133"/>
        <v>866</v>
      </c>
      <c r="B868" s="30">
        <v>20</v>
      </c>
      <c r="C868" s="32">
        <f t="shared" si="126"/>
        <v>74</v>
      </c>
      <c r="D868" s="97" t="s">
        <v>229</v>
      </c>
      <c r="E868" s="50" t="s">
        <v>1011</v>
      </c>
      <c r="F868" s="45" t="s">
        <v>726</v>
      </c>
      <c r="G868" s="45"/>
      <c r="H868" s="35" t="s">
        <v>255</v>
      </c>
      <c r="I868" s="36">
        <v>41704</v>
      </c>
      <c r="J868" s="82">
        <v>3447</v>
      </c>
      <c r="K868" s="37">
        <v>345</v>
      </c>
      <c r="L868" s="38">
        <f t="shared" si="125"/>
        <v>345</v>
      </c>
      <c r="M868" s="36">
        <f t="shared" si="135"/>
        <v>41704</v>
      </c>
      <c r="N868" s="39">
        <f t="shared" si="130"/>
        <v>10.01</v>
      </c>
      <c r="O868" s="5"/>
      <c r="P868" s="5"/>
      <c r="Q868" s="42" t="s">
        <v>2344</v>
      </c>
      <c r="R868" s="43" t="str">
        <f t="shared" si="127"/>
        <v>AAJF</v>
      </c>
      <c r="S868" s="43" t="str">
        <f t="shared" si="131"/>
        <v>F</v>
      </c>
      <c r="T868" s="43" t="str">
        <f t="shared" si="132"/>
        <v>02</v>
      </c>
      <c r="U868" s="43" t="b">
        <f t="shared" si="128"/>
        <v>1</v>
      </c>
      <c r="V868" s="43">
        <f t="shared" si="129"/>
        <v>10</v>
      </c>
      <c r="W868" s="35" t="s">
        <v>2347</v>
      </c>
      <c r="X868" s="196" t="s">
        <v>2394</v>
      </c>
    </row>
    <row r="869" spans="1:24" x14ac:dyDescent="0.25">
      <c r="A869" s="30">
        <f t="shared" si="133"/>
        <v>867</v>
      </c>
      <c r="B869" s="30">
        <v>20</v>
      </c>
      <c r="C869" s="32">
        <f t="shared" si="126"/>
        <v>75</v>
      </c>
      <c r="D869" s="97" t="s">
        <v>229</v>
      </c>
      <c r="E869" s="50" t="s">
        <v>913</v>
      </c>
      <c r="F869" s="45" t="s">
        <v>727</v>
      </c>
      <c r="G869" s="45"/>
      <c r="H869" s="35" t="s">
        <v>255</v>
      </c>
      <c r="I869" s="36">
        <v>41704</v>
      </c>
      <c r="J869" s="82">
        <v>2359</v>
      </c>
      <c r="K869" s="37">
        <v>236</v>
      </c>
      <c r="L869" s="38">
        <f t="shared" ref="L869:L932" si="136">+K869</f>
        <v>236</v>
      </c>
      <c r="M869" s="36">
        <f t="shared" si="135"/>
        <v>41704</v>
      </c>
      <c r="N869" s="39">
        <f t="shared" si="130"/>
        <v>10</v>
      </c>
      <c r="O869" s="5"/>
      <c r="P869" s="5"/>
      <c r="Q869" s="42" t="s">
        <v>2344</v>
      </c>
      <c r="R869" s="43" t="str">
        <f t="shared" si="127"/>
        <v>AAAF</v>
      </c>
      <c r="S869" s="43" t="str">
        <f t="shared" si="131"/>
        <v>F</v>
      </c>
      <c r="T869" s="43" t="str">
        <f t="shared" si="132"/>
        <v>02</v>
      </c>
      <c r="U869" s="43" t="b">
        <f t="shared" si="128"/>
        <v>1</v>
      </c>
      <c r="V869" s="43">
        <f t="shared" si="129"/>
        <v>10</v>
      </c>
      <c r="W869" s="35" t="s">
        <v>2347</v>
      </c>
      <c r="X869" s="196" t="s">
        <v>2394</v>
      </c>
    </row>
    <row r="870" spans="1:24" x14ac:dyDescent="0.25">
      <c r="A870" s="30">
        <f t="shared" si="133"/>
        <v>868</v>
      </c>
      <c r="B870" s="30">
        <v>20</v>
      </c>
      <c r="C870" s="32">
        <f t="shared" si="126"/>
        <v>76</v>
      </c>
      <c r="D870" s="97" t="s">
        <v>229</v>
      </c>
      <c r="E870" s="50" t="s">
        <v>968</v>
      </c>
      <c r="F870" s="45" t="s">
        <v>728</v>
      </c>
      <c r="G870" s="45"/>
      <c r="H870" s="35" t="s">
        <v>255</v>
      </c>
      <c r="I870" s="36">
        <v>41704</v>
      </c>
      <c r="J870" s="82">
        <v>39730</v>
      </c>
      <c r="K870" s="37">
        <v>3973</v>
      </c>
      <c r="L870" s="38">
        <f t="shared" si="136"/>
        <v>3973</v>
      </c>
      <c r="M870" s="36">
        <f t="shared" si="135"/>
        <v>41704</v>
      </c>
      <c r="N870" s="39">
        <f t="shared" si="130"/>
        <v>10</v>
      </c>
      <c r="O870" s="5"/>
      <c r="P870" s="5"/>
      <c r="Q870" s="42" t="s">
        <v>2344</v>
      </c>
      <c r="R870" s="43" t="str">
        <f t="shared" si="127"/>
        <v>AAEF</v>
      </c>
      <c r="S870" s="43" t="str">
        <f t="shared" si="131"/>
        <v>F</v>
      </c>
      <c r="T870" s="43" t="str">
        <f t="shared" si="132"/>
        <v>02</v>
      </c>
      <c r="U870" s="43" t="b">
        <f t="shared" si="128"/>
        <v>1</v>
      </c>
      <c r="V870" s="43">
        <f t="shared" si="129"/>
        <v>10</v>
      </c>
      <c r="W870" s="35" t="s">
        <v>2347</v>
      </c>
      <c r="X870" s="196" t="s">
        <v>2394</v>
      </c>
    </row>
    <row r="871" spans="1:24" x14ac:dyDescent="0.25">
      <c r="A871" s="30">
        <f t="shared" si="133"/>
        <v>869</v>
      </c>
      <c r="B871" s="30">
        <v>20</v>
      </c>
      <c r="C871" s="32">
        <f t="shared" si="126"/>
        <v>77</v>
      </c>
      <c r="D871" s="97" t="s">
        <v>229</v>
      </c>
      <c r="E871" s="50" t="s">
        <v>841</v>
      </c>
      <c r="F871" s="45" t="s">
        <v>729</v>
      </c>
      <c r="G871" s="45"/>
      <c r="H871" s="35" t="s">
        <v>255</v>
      </c>
      <c r="I871" s="36">
        <v>41704</v>
      </c>
      <c r="J871" s="82">
        <v>20250</v>
      </c>
      <c r="K871" s="37">
        <v>2025</v>
      </c>
      <c r="L871" s="38">
        <f t="shared" si="136"/>
        <v>2025</v>
      </c>
      <c r="M871" s="36">
        <f t="shared" si="135"/>
        <v>41704</v>
      </c>
      <c r="N871" s="39">
        <f t="shared" si="130"/>
        <v>10</v>
      </c>
      <c r="O871" s="5"/>
      <c r="P871" s="5"/>
      <c r="Q871" s="42" t="s">
        <v>2344</v>
      </c>
      <c r="R871" s="43" t="str">
        <f t="shared" si="127"/>
        <v>AAGF</v>
      </c>
      <c r="S871" s="43" t="str">
        <f t="shared" si="131"/>
        <v>F</v>
      </c>
      <c r="T871" s="43" t="str">
        <f t="shared" si="132"/>
        <v>02</v>
      </c>
      <c r="U871" s="43" t="b">
        <f t="shared" si="128"/>
        <v>1</v>
      </c>
      <c r="V871" s="43">
        <f t="shared" si="129"/>
        <v>10</v>
      </c>
      <c r="W871" s="35" t="s">
        <v>2347</v>
      </c>
      <c r="X871" s="196" t="s">
        <v>2394</v>
      </c>
    </row>
    <row r="872" spans="1:24" x14ac:dyDescent="0.25">
      <c r="A872" s="30">
        <f t="shared" si="133"/>
        <v>870</v>
      </c>
      <c r="B872" s="30">
        <v>20</v>
      </c>
      <c r="C872" s="32">
        <f t="shared" si="126"/>
        <v>78</v>
      </c>
      <c r="D872" s="97" t="s">
        <v>229</v>
      </c>
      <c r="E872" s="50" t="s">
        <v>405</v>
      </c>
      <c r="F872" s="45" t="s">
        <v>406</v>
      </c>
      <c r="G872" s="45"/>
      <c r="H872" s="35" t="s">
        <v>255</v>
      </c>
      <c r="I872" s="36">
        <v>41704</v>
      </c>
      <c r="J872" s="82">
        <v>22686</v>
      </c>
      <c r="K872" s="37">
        <v>2269</v>
      </c>
      <c r="L872" s="38">
        <f t="shared" si="136"/>
        <v>2269</v>
      </c>
      <c r="M872" s="36">
        <f t="shared" si="135"/>
        <v>41704</v>
      </c>
      <c r="N872" s="39">
        <f t="shared" si="130"/>
        <v>10</v>
      </c>
      <c r="O872" s="5"/>
      <c r="P872" s="5"/>
      <c r="Q872" s="42" t="s">
        <v>2344</v>
      </c>
      <c r="R872" s="43" t="str">
        <f t="shared" si="127"/>
        <v>AABF</v>
      </c>
      <c r="S872" s="43" t="str">
        <f t="shared" si="131"/>
        <v>F</v>
      </c>
      <c r="T872" s="43" t="str">
        <f t="shared" si="132"/>
        <v>02</v>
      </c>
      <c r="U872" s="43" t="b">
        <f t="shared" si="128"/>
        <v>1</v>
      </c>
      <c r="V872" s="43">
        <f t="shared" si="129"/>
        <v>10</v>
      </c>
      <c r="W872" s="35" t="s">
        <v>2347</v>
      </c>
      <c r="X872" s="196" t="s">
        <v>2394</v>
      </c>
    </row>
    <row r="873" spans="1:24" x14ac:dyDescent="0.25">
      <c r="A873" s="30">
        <f t="shared" si="133"/>
        <v>871</v>
      </c>
      <c r="B873" s="30">
        <v>20</v>
      </c>
      <c r="C873" s="32">
        <f t="shared" si="126"/>
        <v>79</v>
      </c>
      <c r="D873" s="97" t="s">
        <v>229</v>
      </c>
      <c r="E873" s="50" t="s">
        <v>969</v>
      </c>
      <c r="F873" s="45" t="s">
        <v>407</v>
      </c>
      <c r="G873" s="45"/>
      <c r="H873" s="35" t="s">
        <v>255</v>
      </c>
      <c r="I873" s="36">
        <v>41704</v>
      </c>
      <c r="J873" s="82">
        <v>10442</v>
      </c>
      <c r="K873" s="37">
        <v>1044</v>
      </c>
      <c r="L873" s="38">
        <f t="shared" si="136"/>
        <v>1044</v>
      </c>
      <c r="M873" s="36">
        <f t="shared" si="135"/>
        <v>41704</v>
      </c>
      <c r="N873" s="39">
        <f t="shared" si="130"/>
        <v>10</v>
      </c>
      <c r="O873" s="5"/>
      <c r="P873" s="5"/>
      <c r="Q873" s="42" t="s">
        <v>2344</v>
      </c>
      <c r="R873" s="43" t="str">
        <f t="shared" si="127"/>
        <v>AADF</v>
      </c>
      <c r="S873" s="43" t="str">
        <f t="shared" si="131"/>
        <v>F</v>
      </c>
      <c r="T873" s="43" t="str">
        <f t="shared" si="132"/>
        <v>02</v>
      </c>
      <c r="U873" s="43" t="b">
        <f t="shared" si="128"/>
        <v>1</v>
      </c>
      <c r="V873" s="43">
        <f t="shared" si="129"/>
        <v>10</v>
      </c>
      <c r="W873" s="35" t="s">
        <v>2347</v>
      </c>
      <c r="X873" s="196" t="s">
        <v>2394</v>
      </c>
    </row>
    <row r="874" spans="1:24" x14ac:dyDescent="0.25">
      <c r="A874" s="30">
        <f t="shared" si="133"/>
        <v>872</v>
      </c>
      <c r="B874" s="30">
        <v>20</v>
      </c>
      <c r="C874" s="32">
        <f t="shared" si="126"/>
        <v>80</v>
      </c>
      <c r="D874" s="97" t="s">
        <v>229</v>
      </c>
      <c r="E874" s="50" t="s">
        <v>1074</v>
      </c>
      <c r="F874" s="45" t="s">
        <v>408</v>
      </c>
      <c r="G874" s="45"/>
      <c r="H874" s="35" t="s">
        <v>255</v>
      </c>
      <c r="I874" s="36">
        <v>41704</v>
      </c>
      <c r="J874" s="82">
        <v>15277</v>
      </c>
      <c r="K874" s="37">
        <v>1528</v>
      </c>
      <c r="L874" s="38">
        <f t="shared" si="136"/>
        <v>1528</v>
      </c>
      <c r="M874" s="36">
        <f t="shared" si="135"/>
        <v>41704</v>
      </c>
      <c r="N874" s="39">
        <f t="shared" si="130"/>
        <v>10</v>
      </c>
      <c r="O874" s="5"/>
      <c r="P874" s="5"/>
      <c r="Q874" s="42" t="s">
        <v>2344</v>
      </c>
      <c r="R874" s="43" t="str">
        <f t="shared" si="127"/>
        <v>AAQF</v>
      </c>
      <c r="S874" s="43" t="str">
        <f t="shared" si="131"/>
        <v>F</v>
      </c>
      <c r="T874" s="43" t="str">
        <f t="shared" si="132"/>
        <v>02</v>
      </c>
      <c r="U874" s="43" t="b">
        <f t="shared" si="128"/>
        <v>1</v>
      </c>
      <c r="V874" s="43">
        <f t="shared" si="129"/>
        <v>10</v>
      </c>
      <c r="W874" s="35" t="s">
        <v>2347</v>
      </c>
      <c r="X874" s="196" t="s">
        <v>2394</v>
      </c>
    </row>
    <row r="875" spans="1:24" x14ac:dyDescent="0.25">
      <c r="A875" s="30">
        <f t="shared" si="133"/>
        <v>873</v>
      </c>
      <c r="B875" s="30">
        <v>20</v>
      </c>
      <c r="C875" s="32">
        <f t="shared" si="126"/>
        <v>81</v>
      </c>
      <c r="D875" s="97" t="s">
        <v>229</v>
      </c>
      <c r="E875" s="50" t="s">
        <v>842</v>
      </c>
      <c r="F875" s="45" t="s">
        <v>409</v>
      </c>
      <c r="G875" s="45"/>
      <c r="H875" s="35" t="s">
        <v>255</v>
      </c>
      <c r="I875" s="36">
        <v>41704</v>
      </c>
      <c r="J875" s="82">
        <v>15513</v>
      </c>
      <c r="K875" s="37">
        <v>1551</v>
      </c>
      <c r="L875" s="38">
        <f t="shared" si="136"/>
        <v>1551</v>
      </c>
      <c r="M875" s="36">
        <f t="shared" si="135"/>
        <v>41704</v>
      </c>
      <c r="N875" s="39">
        <f t="shared" si="130"/>
        <v>10</v>
      </c>
      <c r="O875" s="5"/>
      <c r="P875" s="5"/>
      <c r="Q875" s="42" t="s">
        <v>2344</v>
      </c>
      <c r="R875" s="43" t="str">
        <f t="shared" si="127"/>
        <v>AAAF</v>
      </c>
      <c r="S875" s="43" t="str">
        <f t="shared" si="131"/>
        <v>F</v>
      </c>
      <c r="T875" s="43" t="str">
        <f t="shared" si="132"/>
        <v>02</v>
      </c>
      <c r="U875" s="43" t="b">
        <f t="shared" si="128"/>
        <v>1</v>
      </c>
      <c r="V875" s="43">
        <f t="shared" si="129"/>
        <v>10</v>
      </c>
      <c r="W875" s="35" t="s">
        <v>2347</v>
      </c>
      <c r="X875" s="196" t="s">
        <v>2394</v>
      </c>
    </row>
    <row r="876" spans="1:24" x14ac:dyDescent="0.25">
      <c r="A876" s="30">
        <f t="shared" si="133"/>
        <v>874</v>
      </c>
      <c r="B876" s="30">
        <v>20</v>
      </c>
      <c r="C876" s="32">
        <f t="shared" si="126"/>
        <v>82</v>
      </c>
      <c r="D876" s="97" t="s">
        <v>229</v>
      </c>
      <c r="E876" s="50" t="s">
        <v>843</v>
      </c>
      <c r="F876" s="45" t="s">
        <v>410</v>
      </c>
      <c r="G876" s="45"/>
      <c r="H876" s="35" t="s">
        <v>255</v>
      </c>
      <c r="I876" s="36">
        <v>41704</v>
      </c>
      <c r="J876" s="82">
        <v>18600</v>
      </c>
      <c r="K876" s="37">
        <v>1860</v>
      </c>
      <c r="L876" s="38">
        <f t="shared" si="136"/>
        <v>1860</v>
      </c>
      <c r="M876" s="36">
        <f t="shared" si="135"/>
        <v>41704</v>
      </c>
      <c r="N876" s="39">
        <f t="shared" si="130"/>
        <v>10</v>
      </c>
      <c r="O876" s="5"/>
      <c r="P876" s="5"/>
      <c r="Q876" s="42" t="s">
        <v>2344</v>
      </c>
      <c r="R876" s="43" t="str">
        <f t="shared" si="127"/>
        <v>AABH</v>
      </c>
      <c r="S876" s="43" t="str">
        <f t="shared" si="131"/>
        <v>H</v>
      </c>
      <c r="T876" s="43" t="str">
        <f t="shared" si="132"/>
        <v>02</v>
      </c>
      <c r="U876" s="43" t="b">
        <f t="shared" si="128"/>
        <v>1</v>
      </c>
      <c r="V876" s="43">
        <f t="shared" si="129"/>
        <v>10</v>
      </c>
      <c r="W876" s="35" t="s">
        <v>2347</v>
      </c>
      <c r="X876" s="196" t="s">
        <v>2394</v>
      </c>
    </row>
    <row r="877" spans="1:24" x14ac:dyDescent="0.25">
      <c r="A877" s="30">
        <f t="shared" si="133"/>
        <v>875</v>
      </c>
      <c r="B877" s="30">
        <v>20</v>
      </c>
      <c r="C877" s="32">
        <f t="shared" si="126"/>
        <v>83</v>
      </c>
      <c r="D877" s="97" t="s">
        <v>229</v>
      </c>
      <c r="E877" s="50" t="s">
        <v>1075</v>
      </c>
      <c r="F877" s="45" t="s">
        <v>411</v>
      </c>
      <c r="G877" s="45"/>
      <c r="H877" s="35" t="s">
        <v>255</v>
      </c>
      <c r="I877" s="36">
        <v>41704</v>
      </c>
      <c r="J877" s="82">
        <v>22190</v>
      </c>
      <c r="K877" s="37">
        <v>2219</v>
      </c>
      <c r="L877" s="38">
        <f t="shared" si="136"/>
        <v>2219</v>
      </c>
      <c r="M877" s="36">
        <f t="shared" si="135"/>
        <v>41704</v>
      </c>
      <c r="N877" s="39">
        <f t="shared" si="130"/>
        <v>10</v>
      </c>
      <c r="O877" s="5"/>
      <c r="P877" s="5"/>
      <c r="Q877" s="42" t="s">
        <v>2344</v>
      </c>
      <c r="R877" s="43" t="str">
        <f t="shared" si="127"/>
        <v>AAAF</v>
      </c>
      <c r="S877" s="43" t="str">
        <f t="shared" si="131"/>
        <v>F</v>
      </c>
      <c r="T877" s="43" t="str">
        <f t="shared" si="132"/>
        <v>02</v>
      </c>
      <c r="U877" s="43" t="b">
        <f t="shared" si="128"/>
        <v>1</v>
      </c>
      <c r="V877" s="43">
        <f t="shared" si="129"/>
        <v>10</v>
      </c>
      <c r="W877" s="35" t="s">
        <v>2347</v>
      </c>
      <c r="X877" s="196" t="s">
        <v>2394</v>
      </c>
    </row>
    <row r="878" spans="1:24" x14ac:dyDescent="0.25">
      <c r="A878" s="30">
        <f t="shared" si="133"/>
        <v>876</v>
      </c>
      <c r="B878" s="30">
        <v>20</v>
      </c>
      <c r="C878" s="32">
        <f t="shared" si="126"/>
        <v>84</v>
      </c>
      <c r="D878" s="97" t="s">
        <v>229</v>
      </c>
      <c r="E878" s="50" t="s">
        <v>844</v>
      </c>
      <c r="F878" s="45" t="s">
        <v>412</v>
      </c>
      <c r="G878" s="45"/>
      <c r="H878" s="35" t="s">
        <v>255</v>
      </c>
      <c r="I878" s="36">
        <v>41704</v>
      </c>
      <c r="J878" s="82">
        <v>42422</v>
      </c>
      <c r="K878" s="37">
        <v>4242</v>
      </c>
      <c r="L878" s="38">
        <f t="shared" si="136"/>
        <v>4242</v>
      </c>
      <c r="M878" s="36">
        <f t="shared" si="135"/>
        <v>41704</v>
      </c>
      <c r="N878" s="39">
        <f t="shared" si="130"/>
        <v>10</v>
      </c>
      <c r="O878" s="5"/>
      <c r="P878" s="5"/>
      <c r="Q878" s="42" t="s">
        <v>2344</v>
      </c>
      <c r="R878" s="43" t="str">
        <f t="shared" si="127"/>
        <v>ABRP</v>
      </c>
      <c r="S878" s="43" t="str">
        <f t="shared" si="131"/>
        <v>P</v>
      </c>
      <c r="T878" s="43" t="str">
        <f t="shared" si="132"/>
        <v>02</v>
      </c>
      <c r="U878" s="43" t="b">
        <f t="shared" si="128"/>
        <v>1</v>
      </c>
      <c r="V878" s="43">
        <f t="shared" si="129"/>
        <v>10</v>
      </c>
      <c r="W878" s="35" t="s">
        <v>2347</v>
      </c>
      <c r="X878" s="196" t="s">
        <v>2394</v>
      </c>
    </row>
    <row r="879" spans="1:24" x14ac:dyDescent="0.25">
      <c r="A879" s="30">
        <f t="shared" si="133"/>
        <v>877</v>
      </c>
      <c r="B879" s="30">
        <v>20</v>
      </c>
      <c r="C879" s="32">
        <f t="shared" si="126"/>
        <v>85</v>
      </c>
      <c r="D879" s="97" t="s">
        <v>229</v>
      </c>
      <c r="E879" s="50" t="s">
        <v>845</v>
      </c>
      <c r="F879" s="45" t="s">
        <v>413</v>
      </c>
      <c r="G879" s="45"/>
      <c r="H879" s="35" t="s">
        <v>255</v>
      </c>
      <c r="I879" s="36">
        <v>41704</v>
      </c>
      <c r="J879" s="82">
        <v>9309</v>
      </c>
      <c r="K879" s="37">
        <v>931</v>
      </c>
      <c r="L879" s="38">
        <f t="shared" si="136"/>
        <v>931</v>
      </c>
      <c r="M879" s="36">
        <f t="shared" si="135"/>
        <v>41704</v>
      </c>
      <c r="N879" s="39">
        <f t="shared" si="130"/>
        <v>10</v>
      </c>
      <c r="O879" s="5"/>
      <c r="P879" s="5"/>
      <c r="Q879" s="42" t="s">
        <v>2344</v>
      </c>
      <c r="R879" s="43" t="str">
        <f t="shared" si="127"/>
        <v>AADF</v>
      </c>
      <c r="S879" s="43" t="str">
        <f t="shared" si="131"/>
        <v>F</v>
      </c>
      <c r="T879" s="43" t="str">
        <f t="shared" si="132"/>
        <v>02</v>
      </c>
      <c r="U879" s="43" t="b">
        <f t="shared" si="128"/>
        <v>1</v>
      </c>
      <c r="V879" s="43">
        <f t="shared" si="129"/>
        <v>10</v>
      </c>
      <c r="W879" s="35" t="s">
        <v>2347</v>
      </c>
      <c r="X879" s="196" t="s">
        <v>2394</v>
      </c>
    </row>
    <row r="880" spans="1:24" x14ac:dyDescent="0.25">
      <c r="A880" s="30">
        <f t="shared" si="133"/>
        <v>878</v>
      </c>
      <c r="B880" s="30">
        <v>20</v>
      </c>
      <c r="C880" s="32">
        <f t="shared" si="126"/>
        <v>86</v>
      </c>
      <c r="D880" s="97" t="s">
        <v>229</v>
      </c>
      <c r="E880" s="50" t="s">
        <v>1076</v>
      </c>
      <c r="F880" s="45" t="s">
        <v>730</v>
      </c>
      <c r="G880" s="45"/>
      <c r="H880" s="35" t="s">
        <v>255</v>
      </c>
      <c r="I880" s="36">
        <v>41704</v>
      </c>
      <c r="J880" s="82">
        <v>61356</v>
      </c>
      <c r="K880" s="37">
        <v>6136</v>
      </c>
      <c r="L880" s="38">
        <f t="shared" si="136"/>
        <v>6136</v>
      </c>
      <c r="M880" s="36">
        <f t="shared" si="135"/>
        <v>41704</v>
      </c>
      <c r="N880" s="39">
        <f t="shared" si="130"/>
        <v>10</v>
      </c>
      <c r="O880" s="5"/>
      <c r="P880" s="5"/>
      <c r="Q880" s="42" t="s">
        <v>2344</v>
      </c>
      <c r="R880" s="43" t="str">
        <f t="shared" si="127"/>
        <v>AAAF</v>
      </c>
      <c r="S880" s="43" t="str">
        <f t="shared" si="131"/>
        <v>F</v>
      </c>
      <c r="T880" s="43" t="str">
        <f t="shared" si="132"/>
        <v>02</v>
      </c>
      <c r="U880" s="43" t="b">
        <f t="shared" si="128"/>
        <v>1</v>
      </c>
      <c r="V880" s="43">
        <f t="shared" si="129"/>
        <v>10</v>
      </c>
      <c r="W880" s="35" t="s">
        <v>2347</v>
      </c>
      <c r="X880" s="196" t="s">
        <v>2394</v>
      </c>
    </row>
    <row r="881" spans="1:24" x14ac:dyDescent="0.25">
      <c r="A881" s="30">
        <f t="shared" si="133"/>
        <v>879</v>
      </c>
      <c r="B881" s="30">
        <v>20</v>
      </c>
      <c r="C881" s="32">
        <f t="shared" si="126"/>
        <v>87</v>
      </c>
      <c r="D881" s="97" t="s">
        <v>229</v>
      </c>
      <c r="E881" s="50" t="s">
        <v>846</v>
      </c>
      <c r="F881" s="45" t="s">
        <v>415</v>
      </c>
      <c r="G881" s="45"/>
      <c r="H881" s="35" t="s">
        <v>255</v>
      </c>
      <c r="I881" s="36">
        <v>41704</v>
      </c>
      <c r="J881" s="82">
        <v>31026</v>
      </c>
      <c r="K881" s="37">
        <v>3103</v>
      </c>
      <c r="L881" s="38">
        <f t="shared" si="136"/>
        <v>3103</v>
      </c>
      <c r="M881" s="36">
        <f t="shared" si="135"/>
        <v>41704</v>
      </c>
      <c r="N881" s="39">
        <f t="shared" si="130"/>
        <v>10</v>
      </c>
      <c r="O881" s="5"/>
      <c r="P881" s="5"/>
      <c r="Q881" s="42" t="s">
        <v>2344</v>
      </c>
      <c r="R881" s="43" t="str">
        <f t="shared" si="127"/>
        <v>ABLF</v>
      </c>
      <c r="S881" s="43" t="str">
        <f t="shared" si="131"/>
        <v>F</v>
      </c>
      <c r="T881" s="43" t="str">
        <f t="shared" si="132"/>
        <v>02</v>
      </c>
      <c r="U881" s="43" t="b">
        <f t="shared" si="128"/>
        <v>1</v>
      </c>
      <c r="V881" s="43">
        <f t="shared" si="129"/>
        <v>10</v>
      </c>
      <c r="W881" s="35" t="s">
        <v>2347</v>
      </c>
      <c r="X881" s="196" t="s">
        <v>2394</v>
      </c>
    </row>
    <row r="882" spans="1:24" x14ac:dyDescent="0.25">
      <c r="A882" s="30">
        <f t="shared" si="133"/>
        <v>880</v>
      </c>
      <c r="B882" s="30">
        <v>20</v>
      </c>
      <c r="C882" s="32">
        <f t="shared" si="126"/>
        <v>88</v>
      </c>
      <c r="D882" s="97" t="s">
        <v>229</v>
      </c>
      <c r="E882" s="50" t="s">
        <v>416</v>
      </c>
      <c r="F882" s="45" t="s">
        <v>417</v>
      </c>
      <c r="G882" s="45"/>
      <c r="H882" s="35" t="s">
        <v>255</v>
      </c>
      <c r="I882" s="36">
        <v>41704</v>
      </c>
      <c r="J882" s="82">
        <v>67417</v>
      </c>
      <c r="K882" s="37">
        <v>6742</v>
      </c>
      <c r="L882" s="38">
        <f t="shared" si="136"/>
        <v>6742</v>
      </c>
      <c r="M882" s="36">
        <f t="shared" si="135"/>
        <v>41704</v>
      </c>
      <c r="N882" s="39">
        <f t="shared" si="130"/>
        <v>10</v>
      </c>
      <c r="O882" s="5"/>
      <c r="P882" s="5"/>
      <c r="Q882" s="42" t="s">
        <v>2344</v>
      </c>
      <c r="R882" s="43" t="str">
        <f t="shared" si="127"/>
        <v>AAFF</v>
      </c>
      <c r="S882" s="43" t="str">
        <f t="shared" si="131"/>
        <v>F</v>
      </c>
      <c r="T882" s="43" t="str">
        <f t="shared" si="132"/>
        <v>02</v>
      </c>
      <c r="U882" s="43" t="b">
        <f t="shared" si="128"/>
        <v>1</v>
      </c>
      <c r="V882" s="43">
        <f t="shared" si="129"/>
        <v>10</v>
      </c>
      <c r="W882" s="35" t="s">
        <v>2347</v>
      </c>
      <c r="X882" s="196" t="s">
        <v>2394</v>
      </c>
    </row>
    <row r="883" spans="1:24" x14ac:dyDescent="0.25">
      <c r="A883" s="30">
        <f t="shared" si="133"/>
        <v>881</v>
      </c>
      <c r="B883" s="30">
        <v>20</v>
      </c>
      <c r="C883" s="32">
        <f t="shared" si="126"/>
        <v>89</v>
      </c>
      <c r="D883" s="97" t="s">
        <v>229</v>
      </c>
      <c r="E883" s="50" t="s">
        <v>970</v>
      </c>
      <c r="F883" s="45" t="s">
        <v>418</v>
      </c>
      <c r="G883" s="45"/>
      <c r="H883" s="35" t="s">
        <v>255</v>
      </c>
      <c r="I883" s="36">
        <v>41704</v>
      </c>
      <c r="J883" s="82">
        <v>10286</v>
      </c>
      <c r="K883" s="37">
        <v>1029</v>
      </c>
      <c r="L883" s="38">
        <f t="shared" si="136"/>
        <v>1029</v>
      </c>
      <c r="M883" s="36">
        <f t="shared" si="135"/>
        <v>41704</v>
      </c>
      <c r="N883" s="39">
        <f t="shared" si="130"/>
        <v>10</v>
      </c>
      <c r="O883" s="5"/>
      <c r="P883" s="5"/>
      <c r="Q883" s="42" t="s">
        <v>2344</v>
      </c>
      <c r="R883" s="43" t="str">
        <f t="shared" si="127"/>
        <v>AASF</v>
      </c>
      <c r="S883" s="43" t="str">
        <f t="shared" si="131"/>
        <v>F</v>
      </c>
      <c r="T883" s="43" t="str">
        <f t="shared" si="132"/>
        <v>02</v>
      </c>
      <c r="U883" s="43" t="b">
        <f t="shared" si="128"/>
        <v>1</v>
      </c>
      <c r="V883" s="43">
        <f t="shared" si="129"/>
        <v>10</v>
      </c>
      <c r="W883" s="35" t="s">
        <v>2347</v>
      </c>
      <c r="X883" s="196" t="s">
        <v>2394</v>
      </c>
    </row>
    <row r="884" spans="1:24" x14ac:dyDescent="0.25">
      <c r="A884" s="30">
        <f t="shared" si="133"/>
        <v>882</v>
      </c>
      <c r="B884" s="30">
        <v>20</v>
      </c>
      <c r="C884" s="32">
        <f t="shared" si="126"/>
        <v>90</v>
      </c>
      <c r="D884" s="97" t="s">
        <v>229</v>
      </c>
      <c r="E884" s="50" t="s">
        <v>1077</v>
      </c>
      <c r="F884" s="45" t="s">
        <v>419</v>
      </c>
      <c r="G884" s="45"/>
      <c r="H884" s="35" t="s">
        <v>255</v>
      </c>
      <c r="I884" s="36">
        <v>41704</v>
      </c>
      <c r="J884" s="82">
        <v>22110</v>
      </c>
      <c r="K884" s="37">
        <v>2211</v>
      </c>
      <c r="L884" s="38">
        <f t="shared" si="136"/>
        <v>2211</v>
      </c>
      <c r="M884" s="36">
        <f t="shared" si="135"/>
        <v>41704</v>
      </c>
      <c r="N884" s="39">
        <f t="shared" si="130"/>
        <v>10</v>
      </c>
      <c r="O884" s="5"/>
      <c r="P884" s="5"/>
      <c r="Q884" s="42" t="s">
        <v>2344</v>
      </c>
      <c r="R884" s="43" t="str">
        <f t="shared" si="127"/>
        <v>AAFF</v>
      </c>
      <c r="S884" s="43" t="str">
        <f t="shared" si="131"/>
        <v>F</v>
      </c>
      <c r="T884" s="43" t="str">
        <f t="shared" si="132"/>
        <v>02</v>
      </c>
      <c r="U884" s="43" t="b">
        <f t="shared" si="128"/>
        <v>1</v>
      </c>
      <c r="V884" s="43">
        <f t="shared" si="129"/>
        <v>10</v>
      </c>
      <c r="W884" s="35" t="s">
        <v>2347</v>
      </c>
      <c r="X884" s="196" t="s">
        <v>2394</v>
      </c>
    </row>
    <row r="885" spans="1:24" x14ac:dyDescent="0.25">
      <c r="A885" s="30">
        <f t="shared" si="133"/>
        <v>883</v>
      </c>
      <c r="B885" s="30">
        <v>20</v>
      </c>
      <c r="C885" s="32">
        <f t="shared" si="126"/>
        <v>91</v>
      </c>
      <c r="D885" s="97" t="s">
        <v>229</v>
      </c>
      <c r="E885" s="50" t="s">
        <v>902</v>
      </c>
      <c r="F885" s="45" t="s">
        <v>420</v>
      </c>
      <c r="G885" s="45"/>
      <c r="H885" s="35" t="s">
        <v>255</v>
      </c>
      <c r="I885" s="36">
        <v>41704</v>
      </c>
      <c r="J885" s="82">
        <v>43641</v>
      </c>
      <c r="K885" s="37">
        <v>4364</v>
      </c>
      <c r="L885" s="38">
        <f t="shared" si="136"/>
        <v>4364</v>
      </c>
      <c r="M885" s="36">
        <f t="shared" si="135"/>
        <v>41704</v>
      </c>
      <c r="N885" s="39">
        <f t="shared" si="130"/>
        <v>10</v>
      </c>
      <c r="O885" s="5"/>
      <c r="P885" s="5"/>
      <c r="Q885" s="42" t="s">
        <v>2344</v>
      </c>
      <c r="R885" s="43" t="str">
        <f t="shared" si="127"/>
        <v>AADF</v>
      </c>
      <c r="S885" s="43" t="str">
        <f t="shared" si="131"/>
        <v>F</v>
      </c>
      <c r="T885" s="43" t="str">
        <f t="shared" si="132"/>
        <v>02</v>
      </c>
      <c r="U885" s="43" t="b">
        <f t="shared" si="128"/>
        <v>1</v>
      </c>
      <c r="V885" s="43">
        <f t="shared" si="129"/>
        <v>10</v>
      </c>
      <c r="W885" s="35" t="s">
        <v>2347</v>
      </c>
      <c r="X885" s="196" t="s">
        <v>2394</v>
      </c>
    </row>
    <row r="886" spans="1:24" x14ac:dyDescent="0.25">
      <c r="A886" s="30">
        <f t="shared" si="133"/>
        <v>884</v>
      </c>
      <c r="B886" s="30">
        <v>20</v>
      </c>
      <c r="C886" s="32">
        <f t="shared" si="126"/>
        <v>92</v>
      </c>
      <c r="D886" s="97" t="s">
        <v>229</v>
      </c>
      <c r="E886" s="50" t="s">
        <v>848</v>
      </c>
      <c r="F886" s="45" t="s">
        <v>421</v>
      </c>
      <c r="G886" s="45"/>
      <c r="H886" s="35" t="s">
        <v>255</v>
      </c>
      <c r="I886" s="36">
        <v>41704</v>
      </c>
      <c r="J886" s="82">
        <v>15366</v>
      </c>
      <c r="K886" s="37">
        <v>1537</v>
      </c>
      <c r="L886" s="38">
        <f t="shared" si="136"/>
        <v>1537</v>
      </c>
      <c r="M886" s="36">
        <f t="shared" si="135"/>
        <v>41704</v>
      </c>
      <c r="N886" s="39">
        <f t="shared" si="130"/>
        <v>10</v>
      </c>
      <c r="O886" s="5"/>
      <c r="P886" s="5"/>
      <c r="Q886" s="42" t="s">
        <v>2344</v>
      </c>
      <c r="R886" s="43" t="str">
        <f t="shared" si="127"/>
        <v>AABF</v>
      </c>
      <c r="S886" s="43" t="str">
        <f t="shared" si="131"/>
        <v>F</v>
      </c>
      <c r="T886" s="43" t="str">
        <f t="shared" si="132"/>
        <v>02</v>
      </c>
      <c r="U886" s="43" t="b">
        <f t="shared" si="128"/>
        <v>1</v>
      </c>
      <c r="V886" s="43">
        <f t="shared" si="129"/>
        <v>10</v>
      </c>
      <c r="W886" s="35" t="s">
        <v>2347</v>
      </c>
      <c r="X886" s="196" t="s">
        <v>2394</v>
      </c>
    </row>
    <row r="887" spans="1:24" x14ac:dyDescent="0.25">
      <c r="A887" s="30">
        <f t="shared" si="133"/>
        <v>885</v>
      </c>
      <c r="B887" s="30">
        <v>20</v>
      </c>
      <c r="C887" s="32">
        <f t="shared" si="126"/>
        <v>93</v>
      </c>
      <c r="D887" s="97" t="s">
        <v>229</v>
      </c>
      <c r="E887" s="50" t="s">
        <v>422</v>
      </c>
      <c r="F887" s="45" t="s">
        <v>423</v>
      </c>
      <c r="G887" s="45"/>
      <c r="H887" s="35" t="s">
        <v>255</v>
      </c>
      <c r="I887" s="36">
        <v>41704</v>
      </c>
      <c r="J887" s="82">
        <v>10754</v>
      </c>
      <c r="K887" s="37">
        <v>1075</v>
      </c>
      <c r="L887" s="38">
        <f t="shared" si="136"/>
        <v>1075</v>
      </c>
      <c r="M887" s="36">
        <f t="shared" si="135"/>
        <v>41704</v>
      </c>
      <c r="N887" s="39">
        <f t="shared" si="130"/>
        <v>10</v>
      </c>
      <c r="O887" s="5"/>
      <c r="P887" s="5"/>
      <c r="Q887" s="42" t="s">
        <v>2344</v>
      </c>
      <c r="R887" s="43" t="str">
        <f t="shared" si="127"/>
        <v>AABF</v>
      </c>
      <c r="S887" s="43" t="str">
        <f t="shared" si="131"/>
        <v>F</v>
      </c>
      <c r="T887" s="43" t="str">
        <f t="shared" si="132"/>
        <v>02</v>
      </c>
      <c r="U887" s="43" t="b">
        <f t="shared" si="128"/>
        <v>1</v>
      </c>
      <c r="V887" s="43">
        <f t="shared" si="129"/>
        <v>10</v>
      </c>
      <c r="W887" s="35" t="s">
        <v>2347</v>
      </c>
      <c r="X887" s="196" t="s">
        <v>2394</v>
      </c>
    </row>
    <row r="888" spans="1:24" x14ac:dyDescent="0.25">
      <c r="A888" s="30">
        <f t="shared" si="133"/>
        <v>886</v>
      </c>
      <c r="B888" s="30">
        <v>20</v>
      </c>
      <c r="C888" s="32">
        <f t="shared" si="126"/>
        <v>94</v>
      </c>
      <c r="D888" s="97" t="s">
        <v>229</v>
      </c>
      <c r="E888" s="50" t="s">
        <v>849</v>
      </c>
      <c r="F888" s="45" t="s">
        <v>424</v>
      </c>
      <c r="G888" s="45"/>
      <c r="H888" s="35" t="s">
        <v>255</v>
      </c>
      <c r="I888" s="36">
        <v>41704</v>
      </c>
      <c r="J888" s="82">
        <v>9632</v>
      </c>
      <c r="K888" s="37">
        <v>963</v>
      </c>
      <c r="L888" s="38">
        <f t="shared" si="136"/>
        <v>963</v>
      </c>
      <c r="M888" s="36">
        <f t="shared" si="135"/>
        <v>41704</v>
      </c>
      <c r="N888" s="39">
        <f t="shared" si="130"/>
        <v>10</v>
      </c>
      <c r="O888" s="5"/>
      <c r="P888" s="5"/>
      <c r="Q888" s="42" t="s">
        <v>2344</v>
      </c>
      <c r="R888" s="43" t="str">
        <f t="shared" si="127"/>
        <v>AACF</v>
      </c>
      <c r="S888" s="43" t="str">
        <f t="shared" si="131"/>
        <v>F</v>
      </c>
      <c r="T888" s="43" t="str">
        <f t="shared" si="132"/>
        <v>02</v>
      </c>
      <c r="U888" s="43" t="b">
        <f t="shared" si="128"/>
        <v>1</v>
      </c>
      <c r="V888" s="43">
        <f t="shared" si="129"/>
        <v>10</v>
      </c>
      <c r="W888" s="35" t="s">
        <v>2347</v>
      </c>
      <c r="X888" s="196" t="s">
        <v>2394</v>
      </c>
    </row>
    <row r="889" spans="1:24" x14ac:dyDescent="0.25">
      <c r="A889" s="30">
        <f t="shared" si="133"/>
        <v>887</v>
      </c>
      <c r="B889" s="30">
        <v>20</v>
      </c>
      <c r="C889" s="32">
        <f t="shared" si="126"/>
        <v>95</v>
      </c>
      <c r="D889" s="97" t="s">
        <v>229</v>
      </c>
      <c r="E889" s="50" t="s">
        <v>850</v>
      </c>
      <c r="F889" s="45" t="s">
        <v>425</v>
      </c>
      <c r="G889" s="45"/>
      <c r="H889" s="35" t="s">
        <v>255</v>
      </c>
      <c r="I889" s="36">
        <v>41704</v>
      </c>
      <c r="J889" s="82">
        <v>14713</v>
      </c>
      <c r="K889" s="37">
        <v>1471</v>
      </c>
      <c r="L889" s="38">
        <f t="shared" si="136"/>
        <v>1471</v>
      </c>
      <c r="M889" s="36">
        <f t="shared" si="135"/>
        <v>41704</v>
      </c>
      <c r="N889" s="39">
        <f t="shared" si="130"/>
        <v>10</v>
      </c>
      <c r="O889" s="5"/>
      <c r="P889" s="5"/>
      <c r="Q889" s="42" t="s">
        <v>2344</v>
      </c>
      <c r="R889" s="43" t="str">
        <f t="shared" si="127"/>
        <v>AACF</v>
      </c>
      <c r="S889" s="43" t="str">
        <f t="shared" si="131"/>
        <v>F</v>
      </c>
      <c r="T889" s="43" t="str">
        <f t="shared" si="132"/>
        <v>02</v>
      </c>
      <c r="U889" s="43" t="b">
        <f t="shared" si="128"/>
        <v>1</v>
      </c>
      <c r="V889" s="43">
        <f t="shared" si="129"/>
        <v>10</v>
      </c>
      <c r="W889" s="35" t="s">
        <v>2347</v>
      </c>
      <c r="X889" s="196" t="s">
        <v>2394</v>
      </c>
    </row>
    <row r="890" spans="1:24" x14ac:dyDescent="0.25">
      <c r="A890" s="30">
        <f t="shared" si="133"/>
        <v>888</v>
      </c>
      <c r="B890" s="30">
        <v>20</v>
      </c>
      <c r="C890" s="32">
        <f t="shared" si="126"/>
        <v>96</v>
      </c>
      <c r="D890" s="97" t="s">
        <v>229</v>
      </c>
      <c r="E890" s="50" t="s">
        <v>914</v>
      </c>
      <c r="F890" s="45" t="s">
        <v>426</v>
      </c>
      <c r="G890" s="45"/>
      <c r="H890" s="35" t="s">
        <v>255</v>
      </c>
      <c r="I890" s="36">
        <v>41704</v>
      </c>
      <c r="J890" s="82">
        <v>1954</v>
      </c>
      <c r="K890" s="37">
        <v>195</v>
      </c>
      <c r="L890" s="38">
        <f t="shared" si="136"/>
        <v>195</v>
      </c>
      <c r="M890" s="36">
        <f t="shared" si="135"/>
        <v>41704</v>
      </c>
      <c r="N890" s="39">
        <f t="shared" si="130"/>
        <v>9.98</v>
      </c>
      <c r="O890" s="5"/>
      <c r="P890" s="5"/>
      <c r="Q890" s="42" t="s">
        <v>2344</v>
      </c>
      <c r="R890" s="43" t="str">
        <f t="shared" si="127"/>
        <v>AAFF</v>
      </c>
      <c r="S890" s="43" t="str">
        <f t="shared" si="131"/>
        <v>F</v>
      </c>
      <c r="T890" s="43" t="str">
        <f t="shared" si="132"/>
        <v>02</v>
      </c>
      <c r="U890" s="43" t="b">
        <f t="shared" si="128"/>
        <v>1</v>
      </c>
      <c r="V890" s="43">
        <f t="shared" si="129"/>
        <v>10</v>
      </c>
      <c r="W890" s="35" t="s">
        <v>2347</v>
      </c>
      <c r="X890" s="196" t="s">
        <v>2394</v>
      </c>
    </row>
    <row r="891" spans="1:24" x14ac:dyDescent="0.25">
      <c r="A891" s="30">
        <f t="shared" si="133"/>
        <v>889</v>
      </c>
      <c r="B891" s="30">
        <v>20</v>
      </c>
      <c r="C891" s="32">
        <f t="shared" si="126"/>
        <v>97</v>
      </c>
      <c r="D891" s="97" t="s">
        <v>229</v>
      </c>
      <c r="E891" s="50" t="s">
        <v>1078</v>
      </c>
      <c r="F891" s="45" t="s">
        <v>427</v>
      </c>
      <c r="G891" s="45"/>
      <c r="H891" s="35" t="s">
        <v>255</v>
      </c>
      <c r="I891" s="36">
        <v>41704</v>
      </c>
      <c r="J891" s="82">
        <v>2930</v>
      </c>
      <c r="K891" s="37">
        <v>293</v>
      </c>
      <c r="L891" s="38">
        <f t="shared" si="136"/>
        <v>293</v>
      </c>
      <c r="M891" s="36">
        <f t="shared" si="135"/>
        <v>41704</v>
      </c>
      <c r="N891" s="39">
        <f t="shared" si="130"/>
        <v>10</v>
      </c>
      <c r="O891" s="5"/>
      <c r="P891" s="5"/>
      <c r="Q891" s="42" t="s">
        <v>2344</v>
      </c>
      <c r="R891" s="43" t="str">
        <f t="shared" si="127"/>
        <v>AAQP</v>
      </c>
      <c r="S891" s="43" t="str">
        <f t="shared" si="131"/>
        <v>P</v>
      </c>
      <c r="T891" s="43" t="str">
        <f t="shared" si="132"/>
        <v>02</v>
      </c>
      <c r="U891" s="43" t="b">
        <f t="shared" si="128"/>
        <v>1</v>
      </c>
      <c r="V891" s="43">
        <f t="shared" si="129"/>
        <v>10</v>
      </c>
      <c r="W891" s="35" t="s">
        <v>2347</v>
      </c>
      <c r="X891" s="196" t="s">
        <v>2394</v>
      </c>
    </row>
    <row r="892" spans="1:24" x14ac:dyDescent="0.25">
      <c r="A892" s="30">
        <f t="shared" si="133"/>
        <v>890</v>
      </c>
      <c r="B892" s="30">
        <v>20</v>
      </c>
      <c r="C892" s="32">
        <f t="shared" si="126"/>
        <v>98</v>
      </c>
      <c r="D892" s="97" t="s">
        <v>229</v>
      </c>
      <c r="E892" s="50" t="s">
        <v>1079</v>
      </c>
      <c r="F892" s="45" t="s">
        <v>428</v>
      </c>
      <c r="G892" s="45"/>
      <c r="H892" s="35" t="s">
        <v>255</v>
      </c>
      <c r="I892" s="36">
        <v>41704</v>
      </c>
      <c r="J892" s="82">
        <v>24882</v>
      </c>
      <c r="K892" s="37">
        <v>2488</v>
      </c>
      <c r="L892" s="38">
        <f t="shared" si="136"/>
        <v>2488</v>
      </c>
      <c r="M892" s="36">
        <f t="shared" si="135"/>
        <v>41704</v>
      </c>
      <c r="N892" s="39">
        <f t="shared" si="130"/>
        <v>10</v>
      </c>
      <c r="O892" s="5"/>
      <c r="P892" s="5"/>
      <c r="Q892" s="42" t="s">
        <v>2344</v>
      </c>
      <c r="R892" s="43" t="str">
        <f t="shared" si="127"/>
        <v>AAAF</v>
      </c>
      <c r="S892" s="43" t="str">
        <f t="shared" si="131"/>
        <v>F</v>
      </c>
      <c r="T892" s="43" t="str">
        <f t="shared" si="132"/>
        <v>02</v>
      </c>
      <c r="U892" s="43" t="b">
        <f t="shared" si="128"/>
        <v>1</v>
      </c>
      <c r="V892" s="43">
        <f t="shared" si="129"/>
        <v>10</v>
      </c>
      <c r="W892" s="35" t="s">
        <v>2347</v>
      </c>
      <c r="X892" s="196" t="s">
        <v>2394</v>
      </c>
    </row>
    <row r="893" spans="1:24" x14ac:dyDescent="0.25">
      <c r="A893" s="30">
        <f t="shared" si="133"/>
        <v>891</v>
      </c>
      <c r="B893" s="30">
        <v>20</v>
      </c>
      <c r="C893" s="32">
        <f t="shared" si="126"/>
        <v>99</v>
      </c>
      <c r="D893" s="97" t="s">
        <v>229</v>
      </c>
      <c r="E893" s="50" t="s">
        <v>971</v>
      </c>
      <c r="F893" s="45" t="s">
        <v>715</v>
      </c>
      <c r="G893" s="45"/>
      <c r="H893" s="35" t="s">
        <v>255</v>
      </c>
      <c r="I893" s="36">
        <v>41704</v>
      </c>
      <c r="J893" s="82">
        <v>17422</v>
      </c>
      <c r="K893" s="37">
        <v>1742</v>
      </c>
      <c r="L893" s="38">
        <f t="shared" si="136"/>
        <v>1742</v>
      </c>
      <c r="M893" s="36">
        <f t="shared" si="135"/>
        <v>41704</v>
      </c>
      <c r="N893" s="39">
        <f t="shared" si="130"/>
        <v>10</v>
      </c>
      <c r="O893" s="5"/>
      <c r="P893" s="5"/>
      <c r="Q893" s="42" t="s">
        <v>2344</v>
      </c>
      <c r="R893" s="43" t="str">
        <f t="shared" si="127"/>
        <v>AAAF</v>
      </c>
      <c r="S893" s="43" t="str">
        <f t="shared" si="131"/>
        <v>F</v>
      </c>
      <c r="T893" s="43" t="str">
        <f t="shared" si="132"/>
        <v>02</v>
      </c>
      <c r="U893" s="43" t="b">
        <f t="shared" si="128"/>
        <v>1</v>
      </c>
      <c r="V893" s="43">
        <f t="shared" si="129"/>
        <v>10</v>
      </c>
      <c r="W893" s="35" t="s">
        <v>2347</v>
      </c>
      <c r="X893" s="196" t="s">
        <v>2394</v>
      </c>
    </row>
    <row r="894" spans="1:24" x14ac:dyDescent="0.25">
      <c r="A894" s="30">
        <f t="shared" si="133"/>
        <v>892</v>
      </c>
      <c r="B894" s="30">
        <v>20</v>
      </c>
      <c r="C894" s="32">
        <f t="shared" si="126"/>
        <v>100</v>
      </c>
      <c r="D894" s="97" t="s">
        <v>229</v>
      </c>
      <c r="E894" s="50" t="s">
        <v>852</v>
      </c>
      <c r="F894" s="45" t="s">
        <v>731</v>
      </c>
      <c r="G894" s="45"/>
      <c r="H894" s="35" t="s">
        <v>255</v>
      </c>
      <c r="I894" s="36">
        <v>41704</v>
      </c>
      <c r="J894" s="82">
        <v>15290</v>
      </c>
      <c r="K894" s="37">
        <v>1529</v>
      </c>
      <c r="L894" s="38">
        <f t="shared" si="136"/>
        <v>1529</v>
      </c>
      <c r="M894" s="36">
        <f t="shared" si="135"/>
        <v>41704</v>
      </c>
      <c r="N894" s="39">
        <f t="shared" si="130"/>
        <v>10</v>
      </c>
      <c r="O894" s="5"/>
      <c r="P894" s="5"/>
      <c r="Q894" s="42" t="s">
        <v>2344</v>
      </c>
      <c r="R894" s="43" t="str">
        <f t="shared" si="127"/>
        <v>AADP</v>
      </c>
      <c r="S894" s="43" t="str">
        <f t="shared" si="131"/>
        <v>P</v>
      </c>
      <c r="T894" s="43" t="str">
        <f t="shared" si="132"/>
        <v>02</v>
      </c>
      <c r="U894" s="43" t="b">
        <f t="shared" si="128"/>
        <v>1</v>
      </c>
      <c r="V894" s="43">
        <f t="shared" si="129"/>
        <v>10</v>
      </c>
      <c r="W894" s="35" t="s">
        <v>2347</v>
      </c>
      <c r="X894" s="196" t="s">
        <v>2394</v>
      </c>
    </row>
    <row r="895" spans="1:24" x14ac:dyDescent="0.25">
      <c r="A895" s="30">
        <f t="shared" si="133"/>
        <v>893</v>
      </c>
      <c r="B895" s="30">
        <v>20</v>
      </c>
      <c r="C895" s="32">
        <f t="shared" si="126"/>
        <v>101</v>
      </c>
      <c r="D895" s="97" t="s">
        <v>229</v>
      </c>
      <c r="E895" s="50" t="s">
        <v>1012</v>
      </c>
      <c r="F895" s="45" t="s">
        <v>732</v>
      </c>
      <c r="G895" s="45"/>
      <c r="H895" s="35" t="s">
        <v>255</v>
      </c>
      <c r="I895" s="36">
        <v>41704</v>
      </c>
      <c r="J895" s="82">
        <v>8388</v>
      </c>
      <c r="K895" s="37">
        <v>839</v>
      </c>
      <c r="L895" s="38">
        <f t="shared" si="136"/>
        <v>839</v>
      </c>
      <c r="M895" s="36">
        <f t="shared" si="135"/>
        <v>41704</v>
      </c>
      <c r="N895" s="39">
        <f t="shared" si="130"/>
        <v>10</v>
      </c>
      <c r="O895" s="5"/>
      <c r="P895" s="5"/>
      <c r="Q895" s="42" t="s">
        <v>2344</v>
      </c>
      <c r="R895" s="43" t="str">
        <f t="shared" si="127"/>
        <v>AAAF</v>
      </c>
      <c r="S895" s="43" t="str">
        <f t="shared" si="131"/>
        <v>F</v>
      </c>
      <c r="T895" s="43" t="str">
        <f t="shared" si="132"/>
        <v>02</v>
      </c>
      <c r="U895" s="43" t="b">
        <f t="shared" si="128"/>
        <v>1</v>
      </c>
      <c r="V895" s="43">
        <f t="shared" si="129"/>
        <v>10</v>
      </c>
      <c r="W895" s="35" t="s">
        <v>2347</v>
      </c>
      <c r="X895" s="196" t="s">
        <v>2394</v>
      </c>
    </row>
    <row r="896" spans="1:24" x14ac:dyDescent="0.25">
      <c r="A896" s="30">
        <f t="shared" si="133"/>
        <v>894</v>
      </c>
      <c r="B896" s="30">
        <v>20</v>
      </c>
      <c r="C896" s="32">
        <f t="shared" si="126"/>
        <v>102</v>
      </c>
      <c r="D896" s="97" t="s">
        <v>229</v>
      </c>
      <c r="E896" s="50" t="s">
        <v>1081</v>
      </c>
      <c r="F896" s="45" t="s">
        <v>433</v>
      </c>
      <c r="G896" s="45"/>
      <c r="H896" s="35" t="s">
        <v>255</v>
      </c>
      <c r="I896" s="36">
        <v>41704</v>
      </c>
      <c r="J896" s="82">
        <v>3947</v>
      </c>
      <c r="K896" s="37">
        <v>395</v>
      </c>
      <c r="L896" s="38">
        <f t="shared" si="136"/>
        <v>395</v>
      </c>
      <c r="M896" s="36">
        <f t="shared" si="135"/>
        <v>41704</v>
      </c>
      <c r="N896" s="39">
        <f t="shared" si="130"/>
        <v>10.01</v>
      </c>
      <c r="O896" s="5"/>
      <c r="P896" s="5"/>
      <c r="Q896" s="42" t="s">
        <v>2344</v>
      </c>
      <c r="R896" s="43" t="str">
        <f t="shared" si="127"/>
        <v>AARF</v>
      </c>
      <c r="S896" s="43" t="str">
        <f t="shared" si="131"/>
        <v>F</v>
      </c>
      <c r="T896" s="43" t="str">
        <f t="shared" si="132"/>
        <v>02</v>
      </c>
      <c r="U896" s="43" t="b">
        <f t="shared" si="128"/>
        <v>1</v>
      </c>
      <c r="V896" s="43">
        <f t="shared" si="129"/>
        <v>10</v>
      </c>
      <c r="W896" s="35" t="s">
        <v>2347</v>
      </c>
      <c r="X896" s="196" t="s">
        <v>2394</v>
      </c>
    </row>
    <row r="897" spans="1:24" x14ac:dyDescent="0.25">
      <c r="A897" s="30">
        <f t="shared" si="133"/>
        <v>895</v>
      </c>
      <c r="B897" s="30">
        <v>20</v>
      </c>
      <c r="C897" s="32">
        <f t="shared" si="126"/>
        <v>103</v>
      </c>
      <c r="D897" s="97" t="s">
        <v>229</v>
      </c>
      <c r="E897" s="50" t="s">
        <v>1082</v>
      </c>
      <c r="F897" s="45" t="s">
        <v>434</v>
      </c>
      <c r="G897" s="45"/>
      <c r="H897" s="35" t="s">
        <v>255</v>
      </c>
      <c r="I897" s="36">
        <v>41704</v>
      </c>
      <c r="J897" s="82">
        <v>6253</v>
      </c>
      <c r="K897" s="37">
        <v>625</v>
      </c>
      <c r="L897" s="38">
        <f t="shared" si="136"/>
        <v>625</v>
      </c>
      <c r="M897" s="36">
        <f t="shared" si="135"/>
        <v>41704</v>
      </c>
      <c r="N897" s="39">
        <f t="shared" si="130"/>
        <v>10</v>
      </c>
      <c r="O897" s="5"/>
      <c r="P897" s="5"/>
      <c r="Q897" s="42" t="s">
        <v>2344</v>
      </c>
      <c r="R897" s="43" t="str">
        <f t="shared" si="127"/>
        <v>AKEP</v>
      </c>
      <c r="S897" s="43" t="str">
        <f t="shared" si="131"/>
        <v>P</v>
      </c>
      <c r="T897" s="43" t="str">
        <f t="shared" si="132"/>
        <v>02</v>
      </c>
      <c r="U897" s="43" t="b">
        <f t="shared" si="128"/>
        <v>1</v>
      </c>
      <c r="V897" s="43">
        <f t="shared" si="129"/>
        <v>10</v>
      </c>
      <c r="W897" s="35" t="s">
        <v>2347</v>
      </c>
      <c r="X897" s="196" t="s">
        <v>2394</v>
      </c>
    </row>
    <row r="898" spans="1:24" x14ac:dyDescent="0.25">
      <c r="A898" s="30">
        <f t="shared" si="133"/>
        <v>896</v>
      </c>
      <c r="B898" s="30">
        <v>20</v>
      </c>
      <c r="C898" s="32">
        <f t="shared" si="126"/>
        <v>104</v>
      </c>
      <c r="D898" s="97" t="s">
        <v>229</v>
      </c>
      <c r="E898" s="50" t="s">
        <v>853</v>
      </c>
      <c r="F898" s="45" t="s">
        <v>435</v>
      </c>
      <c r="G898" s="45"/>
      <c r="H898" s="35" t="s">
        <v>255</v>
      </c>
      <c r="I898" s="36">
        <v>41704</v>
      </c>
      <c r="J898" s="82">
        <v>10840</v>
      </c>
      <c r="K898" s="37">
        <v>1084</v>
      </c>
      <c r="L898" s="38">
        <f t="shared" si="136"/>
        <v>1084</v>
      </c>
      <c r="M898" s="36">
        <f t="shared" si="135"/>
        <v>41704</v>
      </c>
      <c r="N898" s="39">
        <f t="shared" si="130"/>
        <v>10</v>
      </c>
      <c r="O898" s="5"/>
      <c r="P898" s="5"/>
      <c r="Q898" s="42" t="s">
        <v>2344</v>
      </c>
      <c r="R898" s="43" t="str">
        <f t="shared" si="127"/>
        <v>AABF</v>
      </c>
      <c r="S898" s="43" t="str">
        <f t="shared" si="131"/>
        <v>F</v>
      </c>
      <c r="T898" s="43" t="str">
        <f t="shared" si="132"/>
        <v>02</v>
      </c>
      <c r="U898" s="43" t="b">
        <f t="shared" si="128"/>
        <v>1</v>
      </c>
      <c r="V898" s="43">
        <f t="shared" si="129"/>
        <v>10</v>
      </c>
      <c r="W898" s="35" t="s">
        <v>2347</v>
      </c>
      <c r="X898" s="196" t="s">
        <v>2394</v>
      </c>
    </row>
    <row r="899" spans="1:24" x14ac:dyDescent="0.25">
      <c r="A899" s="30">
        <f t="shared" si="133"/>
        <v>897</v>
      </c>
      <c r="B899" s="30">
        <v>20</v>
      </c>
      <c r="C899" s="32">
        <f t="shared" ref="C899:C962" si="137">+IF(B899=B898,C898+1,1)</f>
        <v>105</v>
      </c>
      <c r="D899" s="97" t="s">
        <v>229</v>
      </c>
      <c r="E899" s="50" t="s">
        <v>972</v>
      </c>
      <c r="F899" s="45" t="s">
        <v>436</v>
      </c>
      <c r="G899" s="45"/>
      <c r="H899" s="35" t="s">
        <v>255</v>
      </c>
      <c r="I899" s="36">
        <v>41704</v>
      </c>
      <c r="J899" s="82">
        <v>11461</v>
      </c>
      <c r="K899" s="37">
        <v>1146</v>
      </c>
      <c r="L899" s="38">
        <f t="shared" si="136"/>
        <v>1146</v>
      </c>
      <c r="M899" s="36">
        <f t="shared" si="135"/>
        <v>41704</v>
      </c>
      <c r="N899" s="39">
        <f t="shared" si="130"/>
        <v>10</v>
      </c>
      <c r="O899" s="5"/>
      <c r="P899" s="5"/>
      <c r="Q899" s="42" t="s">
        <v>2344</v>
      </c>
      <c r="R899" s="43" t="str">
        <f t="shared" ref="R899:R962" si="138">LEFT(E899,4)</f>
        <v>AASF</v>
      </c>
      <c r="S899" s="43" t="str">
        <f t="shared" si="131"/>
        <v>F</v>
      </c>
      <c r="T899" s="43" t="str">
        <f t="shared" si="132"/>
        <v>02</v>
      </c>
      <c r="U899" s="43" t="b">
        <f t="shared" ref="U899:U962" si="139">D899=T899</f>
        <v>1</v>
      </c>
      <c r="V899" s="43">
        <f t="shared" ref="V899:V962" si="140">LEN(E899)</f>
        <v>10</v>
      </c>
      <c r="W899" s="35" t="s">
        <v>2347</v>
      </c>
      <c r="X899" s="196" t="s">
        <v>2394</v>
      </c>
    </row>
    <row r="900" spans="1:24" x14ac:dyDescent="0.25">
      <c r="A900" s="30">
        <f t="shared" si="133"/>
        <v>898</v>
      </c>
      <c r="B900" s="30">
        <v>20</v>
      </c>
      <c r="C900" s="32">
        <f t="shared" si="137"/>
        <v>106</v>
      </c>
      <c r="D900" s="97" t="s">
        <v>229</v>
      </c>
      <c r="E900" s="50" t="s">
        <v>854</v>
      </c>
      <c r="F900" s="45" t="s">
        <v>437</v>
      </c>
      <c r="G900" s="45"/>
      <c r="H900" s="35" t="s">
        <v>255</v>
      </c>
      <c r="I900" s="36">
        <v>41704</v>
      </c>
      <c r="J900" s="82">
        <v>28575</v>
      </c>
      <c r="K900" s="37">
        <v>2858</v>
      </c>
      <c r="L900" s="38">
        <f t="shared" si="136"/>
        <v>2858</v>
      </c>
      <c r="M900" s="36">
        <f t="shared" si="135"/>
        <v>41704</v>
      </c>
      <c r="N900" s="39">
        <f t="shared" ref="N900:N963" si="141">+ROUND(L900/J900*100,2)</f>
        <v>10</v>
      </c>
      <c r="O900" s="5"/>
      <c r="P900" s="5"/>
      <c r="Q900" s="42" t="s">
        <v>2344</v>
      </c>
      <c r="R900" s="43" t="str">
        <f t="shared" si="138"/>
        <v>AAKF</v>
      </c>
      <c r="S900" s="43" t="str">
        <f t="shared" ref="S900:S963" si="142">RIGHT(R900,1)</f>
        <v>F</v>
      </c>
      <c r="T900" s="43" t="str">
        <f t="shared" ref="T900:T963" si="143">IF(S900="C","01","02")</f>
        <v>02</v>
      </c>
      <c r="U900" s="43" t="b">
        <f t="shared" si="139"/>
        <v>1</v>
      </c>
      <c r="V900" s="43">
        <f t="shared" si="140"/>
        <v>10</v>
      </c>
      <c r="W900" s="35" t="s">
        <v>2347</v>
      </c>
      <c r="X900" s="196" t="s">
        <v>2394</v>
      </c>
    </row>
    <row r="901" spans="1:24" x14ac:dyDescent="0.25">
      <c r="A901" s="30">
        <f t="shared" ref="A901:A964" si="144">A900+1</f>
        <v>899</v>
      </c>
      <c r="B901" s="30">
        <v>20</v>
      </c>
      <c r="C901" s="32">
        <f t="shared" si="137"/>
        <v>107</v>
      </c>
      <c r="D901" s="97" t="s">
        <v>229</v>
      </c>
      <c r="E901" s="50" t="s">
        <v>855</v>
      </c>
      <c r="F901" s="45" t="s">
        <v>438</v>
      </c>
      <c r="G901" s="45"/>
      <c r="H901" s="35" t="s">
        <v>255</v>
      </c>
      <c r="I901" s="36">
        <v>41704</v>
      </c>
      <c r="J901" s="82">
        <v>7206</v>
      </c>
      <c r="K901" s="37">
        <v>721</v>
      </c>
      <c r="L901" s="38">
        <f t="shared" si="136"/>
        <v>721</v>
      </c>
      <c r="M901" s="36">
        <f t="shared" si="135"/>
        <v>41704</v>
      </c>
      <c r="N901" s="39">
        <f t="shared" si="141"/>
        <v>10.01</v>
      </c>
      <c r="O901" s="5"/>
      <c r="P901" s="5"/>
      <c r="Q901" s="42" t="s">
        <v>2344</v>
      </c>
      <c r="R901" s="43" t="str">
        <f t="shared" si="138"/>
        <v>AAGF</v>
      </c>
      <c r="S901" s="43" t="str">
        <f t="shared" si="142"/>
        <v>F</v>
      </c>
      <c r="T901" s="43" t="str">
        <f t="shared" si="143"/>
        <v>02</v>
      </c>
      <c r="U901" s="43" t="b">
        <f t="shared" si="139"/>
        <v>1</v>
      </c>
      <c r="V901" s="43">
        <f t="shared" si="140"/>
        <v>10</v>
      </c>
      <c r="W901" s="35" t="s">
        <v>2347</v>
      </c>
      <c r="X901" s="196" t="s">
        <v>2394</v>
      </c>
    </row>
    <row r="902" spans="1:24" x14ac:dyDescent="0.25">
      <c r="A902" s="30">
        <f t="shared" si="144"/>
        <v>900</v>
      </c>
      <c r="B902" s="30">
        <v>20</v>
      </c>
      <c r="C902" s="32">
        <f t="shared" si="137"/>
        <v>108</v>
      </c>
      <c r="D902" s="97" t="s">
        <v>229</v>
      </c>
      <c r="E902" s="50" t="s">
        <v>439</v>
      </c>
      <c r="F902" s="45" t="s">
        <v>733</v>
      </c>
      <c r="G902" s="45"/>
      <c r="H902" s="35" t="s">
        <v>255</v>
      </c>
      <c r="I902" s="36">
        <v>41704</v>
      </c>
      <c r="J902" s="82">
        <v>5266</v>
      </c>
      <c r="K902" s="37">
        <v>527</v>
      </c>
      <c r="L902" s="38">
        <f t="shared" si="136"/>
        <v>527</v>
      </c>
      <c r="M902" s="36">
        <f t="shared" si="135"/>
        <v>41704</v>
      </c>
      <c r="N902" s="39">
        <f t="shared" si="141"/>
        <v>10.01</v>
      </c>
      <c r="O902" s="5"/>
      <c r="P902" s="5"/>
      <c r="Q902" s="42" t="s">
        <v>2344</v>
      </c>
      <c r="R902" s="43" t="str">
        <f t="shared" si="138"/>
        <v>AAFF</v>
      </c>
      <c r="S902" s="43" t="str">
        <f t="shared" si="142"/>
        <v>F</v>
      </c>
      <c r="T902" s="43" t="str">
        <f t="shared" si="143"/>
        <v>02</v>
      </c>
      <c r="U902" s="43" t="b">
        <f t="shared" si="139"/>
        <v>1</v>
      </c>
      <c r="V902" s="43">
        <f t="shared" si="140"/>
        <v>10</v>
      </c>
      <c r="W902" s="35" t="s">
        <v>2347</v>
      </c>
      <c r="X902" s="196" t="s">
        <v>2394</v>
      </c>
    </row>
    <row r="903" spans="1:24" x14ac:dyDescent="0.25">
      <c r="A903" s="30">
        <f t="shared" si="144"/>
        <v>901</v>
      </c>
      <c r="B903" s="30">
        <v>20</v>
      </c>
      <c r="C903" s="32">
        <f t="shared" si="137"/>
        <v>109</v>
      </c>
      <c r="D903" s="97" t="s">
        <v>229</v>
      </c>
      <c r="E903" s="50" t="s">
        <v>856</v>
      </c>
      <c r="F903" s="45" t="s">
        <v>441</v>
      </c>
      <c r="G903" s="45"/>
      <c r="H903" s="35" t="s">
        <v>255</v>
      </c>
      <c r="I903" s="36">
        <v>41704</v>
      </c>
      <c r="J903" s="82">
        <v>5050</v>
      </c>
      <c r="K903" s="37">
        <v>505</v>
      </c>
      <c r="L903" s="38">
        <f t="shared" si="136"/>
        <v>505</v>
      </c>
      <c r="M903" s="36">
        <f t="shared" si="135"/>
        <v>41704</v>
      </c>
      <c r="N903" s="39">
        <f t="shared" si="141"/>
        <v>10</v>
      </c>
      <c r="O903" s="5"/>
      <c r="P903" s="5"/>
      <c r="Q903" s="42" t="s">
        <v>2344</v>
      </c>
      <c r="R903" s="43" t="str">
        <f t="shared" si="138"/>
        <v>ALTP</v>
      </c>
      <c r="S903" s="43" t="str">
        <f t="shared" si="142"/>
        <v>P</v>
      </c>
      <c r="T903" s="43" t="str">
        <f t="shared" si="143"/>
        <v>02</v>
      </c>
      <c r="U903" s="43" t="b">
        <f t="shared" si="139"/>
        <v>1</v>
      </c>
      <c r="V903" s="43">
        <f t="shared" si="140"/>
        <v>10</v>
      </c>
      <c r="W903" s="35" t="s">
        <v>2347</v>
      </c>
      <c r="X903" s="196" t="s">
        <v>2394</v>
      </c>
    </row>
    <row r="904" spans="1:24" x14ac:dyDescent="0.25">
      <c r="A904" s="30">
        <f t="shared" si="144"/>
        <v>902</v>
      </c>
      <c r="B904" s="30">
        <v>20</v>
      </c>
      <c r="C904" s="32">
        <f t="shared" si="137"/>
        <v>110</v>
      </c>
      <c r="D904" s="97" t="s">
        <v>229</v>
      </c>
      <c r="E904" s="50" t="s">
        <v>857</v>
      </c>
      <c r="F904" s="45" t="s">
        <v>442</v>
      </c>
      <c r="G904" s="45"/>
      <c r="H904" s="35" t="s">
        <v>255</v>
      </c>
      <c r="I904" s="36">
        <v>41704</v>
      </c>
      <c r="J904" s="82">
        <v>8539</v>
      </c>
      <c r="K904" s="37">
        <v>854</v>
      </c>
      <c r="L904" s="38">
        <f t="shared" si="136"/>
        <v>854</v>
      </c>
      <c r="M904" s="36">
        <f t="shared" si="135"/>
        <v>41704</v>
      </c>
      <c r="N904" s="39">
        <f t="shared" si="141"/>
        <v>10</v>
      </c>
      <c r="O904" s="5"/>
      <c r="P904" s="5"/>
      <c r="Q904" s="42" t="s">
        <v>2344</v>
      </c>
      <c r="R904" s="43" t="str">
        <f t="shared" si="138"/>
        <v>AIXP</v>
      </c>
      <c r="S904" s="43" t="str">
        <f t="shared" si="142"/>
        <v>P</v>
      </c>
      <c r="T904" s="43" t="str">
        <f t="shared" si="143"/>
        <v>02</v>
      </c>
      <c r="U904" s="43" t="b">
        <f t="shared" si="139"/>
        <v>1</v>
      </c>
      <c r="V904" s="43">
        <f t="shared" si="140"/>
        <v>10</v>
      </c>
      <c r="W904" s="35" t="s">
        <v>2347</v>
      </c>
      <c r="X904" s="196" t="s">
        <v>2394</v>
      </c>
    </row>
    <row r="905" spans="1:24" x14ac:dyDescent="0.25">
      <c r="A905" s="30">
        <f t="shared" si="144"/>
        <v>903</v>
      </c>
      <c r="B905" s="30">
        <v>20</v>
      </c>
      <c r="C905" s="32">
        <f t="shared" si="137"/>
        <v>111</v>
      </c>
      <c r="D905" s="97" t="s">
        <v>229</v>
      </c>
      <c r="E905" s="50" t="s">
        <v>973</v>
      </c>
      <c r="F905" s="45" t="s">
        <v>443</v>
      </c>
      <c r="G905" s="45"/>
      <c r="H905" s="35" t="s">
        <v>255</v>
      </c>
      <c r="I905" s="36">
        <v>41704</v>
      </c>
      <c r="J905" s="82">
        <v>28712</v>
      </c>
      <c r="K905" s="37">
        <v>2871</v>
      </c>
      <c r="L905" s="38">
        <f t="shared" si="136"/>
        <v>2871</v>
      </c>
      <c r="M905" s="36">
        <f t="shared" si="135"/>
        <v>41704</v>
      </c>
      <c r="N905" s="39">
        <f t="shared" si="141"/>
        <v>10</v>
      </c>
      <c r="O905" s="5"/>
      <c r="P905" s="5"/>
      <c r="Q905" s="42" t="s">
        <v>2344</v>
      </c>
      <c r="R905" s="43" t="str">
        <f t="shared" si="138"/>
        <v>AABP</v>
      </c>
      <c r="S905" s="43" t="str">
        <f t="shared" si="142"/>
        <v>P</v>
      </c>
      <c r="T905" s="43" t="str">
        <f t="shared" si="143"/>
        <v>02</v>
      </c>
      <c r="U905" s="43" t="b">
        <f t="shared" si="139"/>
        <v>1</v>
      </c>
      <c r="V905" s="43">
        <f t="shared" si="140"/>
        <v>10</v>
      </c>
      <c r="W905" s="35" t="s">
        <v>2347</v>
      </c>
      <c r="X905" s="196" t="s">
        <v>2394</v>
      </c>
    </row>
    <row r="906" spans="1:24" x14ac:dyDescent="0.25">
      <c r="A906" s="30">
        <f t="shared" si="144"/>
        <v>904</v>
      </c>
      <c r="B906" s="30">
        <v>20</v>
      </c>
      <c r="C906" s="32">
        <f t="shared" si="137"/>
        <v>112</v>
      </c>
      <c r="D906" s="97" t="s">
        <v>229</v>
      </c>
      <c r="E906" s="50" t="s">
        <v>444</v>
      </c>
      <c r="F906" s="45" t="s">
        <v>445</v>
      </c>
      <c r="G906" s="45"/>
      <c r="H906" s="35" t="s">
        <v>255</v>
      </c>
      <c r="I906" s="36">
        <v>41704</v>
      </c>
      <c r="J906" s="82">
        <v>29229</v>
      </c>
      <c r="K906" s="37">
        <v>2923</v>
      </c>
      <c r="L906" s="38">
        <f t="shared" si="136"/>
        <v>2923</v>
      </c>
      <c r="M906" s="36">
        <f t="shared" si="135"/>
        <v>41704</v>
      </c>
      <c r="N906" s="39">
        <f t="shared" si="141"/>
        <v>10</v>
      </c>
      <c r="O906" s="5"/>
      <c r="P906" s="5"/>
      <c r="Q906" s="42" t="s">
        <v>2344</v>
      </c>
      <c r="R906" s="43" t="str">
        <f t="shared" si="138"/>
        <v>AAFF</v>
      </c>
      <c r="S906" s="43" t="str">
        <f t="shared" si="142"/>
        <v>F</v>
      </c>
      <c r="T906" s="43" t="str">
        <f t="shared" si="143"/>
        <v>02</v>
      </c>
      <c r="U906" s="43" t="b">
        <f t="shared" si="139"/>
        <v>1</v>
      </c>
      <c r="V906" s="43">
        <f t="shared" si="140"/>
        <v>10</v>
      </c>
      <c r="W906" s="35" t="s">
        <v>2347</v>
      </c>
      <c r="X906" s="196" t="s">
        <v>2394</v>
      </c>
    </row>
    <row r="907" spans="1:24" x14ac:dyDescent="0.25">
      <c r="A907" s="30">
        <f t="shared" si="144"/>
        <v>905</v>
      </c>
      <c r="B907" s="30">
        <v>20</v>
      </c>
      <c r="C907" s="32">
        <f t="shared" si="137"/>
        <v>113</v>
      </c>
      <c r="D907" s="97" t="s">
        <v>229</v>
      </c>
      <c r="E907" s="50" t="s">
        <v>446</v>
      </c>
      <c r="F907" s="45" t="s">
        <v>447</v>
      </c>
      <c r="G907" s="45"/>
      <c r="H907" s="35" t="s">
        <v>255</v>
      </c>
      <c r="I907" s="36">
        <v>41704</v>
      </c>
      <c r="J907" s="82">
        <v>3603</v>
      </c>
      <c r="K907" s="37">
        <v>360</v>
      </c>
      <c r="L907" s="38">
        <f t="shared" si="136"/>
        <v>360</v>
      </c>
      <c r="M907" s="36">
        <f t="shared" si="135"/>
        <v>41704</v>
      </c>
      <c r="N907" s="39">
        <f t="shared" si="141"/>
        <v>9.99</v>
      </c>
      <c r="O907" s="5"/>
      <c r="P907" s="5"/>
      <c r="Q907" s="42" t="s">
        <v>2344</v>
      </c>
      <c r="R907" s="43" t="str">
        <f t="shared" si="138"/>
        <v>AAXF</v>
      </c>
      <c r="S907" s="43" t="str">
        <f t="shared" si="142"/>
        <v>F</v>
      </c>
      <c r="T907" s="43" t="str">
        <f t="shared" si="143"/>
        <v>02</v>
      </c>
      <c r="U907" s="43" t="b">
        <f t="shared" si="139"/>
        <v>1</v>
      </c>
      <c r="V907" s="43">
        <f t="shared" si="140"/>
        <v>10</v>
      </c>
      <c r="W907" s="35" t="s">
        <v>2347</v>
      </c>
      <c r="X907" s="196" t="s">
        <v>2394</v>
      </c>
    </row>
    <row r="908" spans="1:24" x14ac:dyDescent="0.25">
      <c r="A908" s="30">
        <f t="shared" si="144"/>
        <v>906</v>
      </c>
      <c r="B908" s="30">
        <v>20</v>
      </c>
      <c r="C908" s="32">
        <f t="shared" si="137"/>
        <v>114</v>
      </c>
      <c r="D908" s="97" t="s">
        <v>229</v>
      </c>
      <c r="E908" s="50" t="s">
        <v>858</v>
      </c>
      <c r="F908" s="45" t="s">
        <v>448</v>
      </c>
      <c r="G908" s="45"/>
      <c r="H908" s="35" t="s">
        <v>255</v>
      </c>
      <c r="I908" s="36">
        <v>41704</v>
      </c>
      <c r="J908" s="82">
        <v>24755</v>
      </c>
      <c r="K908" s="37">
        <v>2476</v>
      </c>
      <c r="L908" s="38">
        <f t="shared" si="136"/>
        <v>2476</v>
      </c>
      <c r="M908" s="36">
        <f t="shared" si="135"/>
        <v>41704</v>
      </c>
      <c r="N908" s="39">
        <f t="shared" si="141"/>
        <v>10</v>
      </c>
      <c r="O908" s="5"/>
      <c r="P908" s="5"/>
      <c r="Q908" s="42" t="s">
        <v>2344</v>
      </c>
      <c r="R908" s="43" t="str">
        <f t="shared" si="138"/>
        <v>AKRP</v>
      </c>
      <c r="S908" s="43" t="str">
        <f t="shared" si="142"/>
        <v>P</v>
      </c>
      <c r="T908" s="43" t="str">
        <f t="shared" si="143"/>
        <v>02</v>
      </c>
      <c r="U908" s="43" t="b">
        <f t="shared" si="139"/>
        <v>1</v>
      </c>
      <c r="V908" s="43">
        <f t="shared" si="140"/>
        <v>10</v>
      </c>
      <c r="W908" s="35" t="s">
        <v>2347</v>
      </c>
      <c r="X908" s="196" t="s">
        <v>2394</v>
      </c>
    </row>
    <row r="909" spans="1:24" x14ac:dyDescent="0.25">
      <c r="A909" s="30">
        <f t="shared" si="144"/>
        <v>907</v>
      </c>
      <c r="B909" s="30">
        <v>20</v>
      </c>
      <c r="C909" s="32">
        <f t="shared" si="137"/>
        <v>115</v>
      </c>
      <c r="D909" s="97" t="s">
        <v>229</v>
      </c>
      <c r="E909" s="50" t="s">
        <v>1083</v>
      </c>
      <c r="F909" s="45" t="s">
        <v>449</v>
      </c>
      <c r="G909" s="45"/>
      <c r="H909" s="35" t="s">
        <v>255</v>
      </c>
      <c r="I909" s="36">
        <v>41704</v>
      </c>
      <c r="J909" s="82">
        <v>31649</v>
      </c>
      <c r="K909" s="37">
        <v>3165</v>
      </c>
      <c r="L909" s="38">
        <f t="shared" si="136"/>
        <v>3165</v>
      </c>
      <c r="M909" s="36">
        <f t="shared" si="135"/>
        <v>41704</v>
      </c>
      <c r="N909" s="39">
        <f t="shared" si="141"/>
        <v>10</v>
      </c>
      <c r="O909" s="5"/>
      <c r="P909" s="5"/>
      <c r="Q909" s="42" t="s">
        <v>2344</v>
      </c>
      <c r="R909" s="43" t="str">
        <f t="shared" si="138"/>
        <v>ACVP</v>
      </c>
      <c r="S909" s="43" t="str">
        <f t="shared" si="142"/>
        <v>P</v>
      </c>
      <c r="T909" s="43" t="str">
        <f t="shared" si="143"/>
        <v>02</v>
      </c>
      <c r="U909" s="43" t="b">
        <f t="shared" si="139"/>
        <v>1</v>
      </c>
      <c r="V909" s="43">
        <f t="shared" si="140"/>
        <v>10</v>
      </c>
      <c r="W909" s="35" t="s">
        <v>2347</v>
      </c>
      <c r="X909" s="196" t="s">
        <v>2394</v>
      </c>
    </row>
    <row r="910" spans="1:24" x14ac:dyDescent="0.25">
      <c r="A910" s="30">
        <f t="shared" si="144"/>
        <v>908</v>
      </c>
      <c r="B910" s="30">
        <v>20</v>
      </c>
      <c r="C910" s="32">
        <f t="shared" si="137"/>
        <v>116</v>
      </c>
      <c r="D910" s="97" t="s">
        <v>229</v>
      </c>
      <c r="E910" s="50" t="s">
        <v>1084</v>
      </c>
      <c r="F910" s="45" t="s">
        <v>734</v>
      </c>
      <c r="G910" s="45"/>
      <c r="H910" s="35" t="s">
        <v>255</v>
      </c>
      <c r="I910" s="36">
        <v>41704</v>
      </c>
      <c r="J910" s="82">
        <v>32985</v>
      </c>
      <c r="K910" s="37">
        <v>3299</v>
      </c>
      <c r="L910" s="38">
        <f t="shared" si="136"/>
        <v>3299</v>
      </c>
      <c r="M910" s="36">
        <f t="shared" si="135"/>
        <v>41704</v>
      </c>
      <c r="N910" s="39">
        <f t="shared" si="141"/>
        <v>10</v>
      </c>
      <c r="O910" s="5"/>
      <c r="P910" s="5"/>
      <c r="Q910" s="42" t="s">
        <v>2344</v>
      </c>
      <c r="R910" s="43" t="str">
        <f t="shared" si="138"/>
        <v>AASF</v>
      </c>
      <c r="S910" s="43" t="str">
        <f t="shared" si="142"/>
        <v>F</v>
      </c>
      <c r="T910" s="43" t="str">
        <f t="shared" si="143"/>
        <v>02</v>
      </c>
      <c r="U910" s="43" t="b">
        <f t="shared" si="139"/>
        <v>1</v>
      </c>
      <c r="V910" s="43">
        <f t="shared" si="140"/>
        <v>10</v>
      </c>
      <c r="W910" s="35" t="s">
        <v>2347</v>
      </c>
      <c r="X910" s="196" t="s">
        <v>2394</v>
      </c>
    </row>
    <row r="911" spans="1:24" x14ac:dyDescent="0.25">
      <c r="A911" s="30">
        <f t="shared" si="144"/>
        <v>909</v>
      </c>
      <c r="B911" s="30">
        <v>20</v>
      </c>
      <c r="C911" s="32">
        <f t="shared" si="137"/>
        <v>117</v>
      </c>
      <c r="D911" s="97" t="s">
        <v>229</v>
      </c>
      <c r="E911" s="50" t="s">
        <v>859</v>
      </c>
      <c r="F911" s="45" t="s">
        <v>451</v>
      </c>
      <c r="G911" s="45"/>
      <c r="H911" s="35" t="s">
        <v>255</v>
      </c>
      <c r="I911" s="36">
        <v>41704</v>
      </c>
      <c r="J911" s="82">
        <v>10797</v>
      </c>
      <c r="K911" s="37">
        <v>1080</v>
      </c>
      <c r="L911" s="38">
        <f t="shared" si="136"/>
        <v>1080</v>
      </c>
      <c r="M911" s="36">
        <f t="shared" si="135"/>
        <v>41704</v>
      </c>
      <c r="N911" s="39">
        <f t="shared" si="141"/>
        <v>10</v>
      </c>
      <c r="O911" s="5"/>
      <c r="P911" s="5"/>
      <c r="Q911" s="42" t="s">
        <v>2344</v>
      </c>
      <c r="R911" s="43" t="str">
        <f t="shared" si="138"/>
        <v>AAYF</v>
      </c>
      <c r="S911" s="43" t="str">
        <f t="shared" si="142"/>
        <v>F</v>
      </c>
      <c r="T911" s="43" t="str">
        <f t="shared" si="143"/>
        <v>02</v>
      </c>
      <c r="U911" s="43" t="b">
        <f t="shared" si="139"/>
        <v>1</v>
      </c>
      <c r="V911" s="43">
        <f t="shared" si="140"/>
        <v>10</v>
      </c>
      <c r="W911" s="35" t="s">
        <v>2347</v>
      </c>
      <c r="X911" s="196" t="s">
        <v>2394</v>
      </c>
    </row>
    <row r="912" spans="1:24" x14ac:dyDescent="0.25">
      <c r="A912" s="30">
        <f t="shared" si="144"/>
        <v>910</v>
      </c>
      <c r="B912" s="30">
        <v>20</v>
      </c>
      <c r="C912" s="32">
        <f t="shared" si="137"/>
        <v>118</v>
      </c>
      <c r="D912" s="97" t="s">
        <v>229</v>
      </c>
      <c r="E912" s="50" t="s">
        <v>452</v>
      </c>
      <c r="F912" s="45" t="s">
        <v>453</v>
      </c>
      <c r="G912" s="45"/>
      <c r="H912" s="35" t="s">
        <v>255</v>
      </c>
      <c r="I912" s="36">
        <v>41704</v>
      </c>
      <c r="J912" s="82">
        <v>7830</v>
      </c>
      <c r="K912" s="37">
        <v>783</v>
      </c>
      <c r="L912" s="38">
        <f t="shared" si="136"/>
        <v>783</v>
      </c>
      <c r="M912" s="36">
        <f t="shared" si="135"/>
        <v>41704</v>
      </c>
      <c r="N912" s="39">
        <f t="shared" si="141"/>
        <v>10</v>
      </c>
      <c r="O912" s="5"/>
      <c r="P912" s="5"/>
      <c r="Q912" s="42" t="s">
        <v>2344</v>
      </c>
      <c r="R912" s="43" t="str">
        <f t="shared" si="138"/>
        <v>ADBP</v>
      </c>
      <c r="S912" s="43" t="str">
        <f t="shared" si="142"/>
        <v>P</v>
      </c>
      <c r="T912" s="43" t="str">
        <f t="shared" si="143"/>
        <v>02</v>
      </c>
      <c r="U912" s="43" t="b">
        <f t="shared" si="139"/>
        <v>1</v>
      </c>
      <c r="V912" s="43">
        <f t="shared" si="140"/>
        <v>10</v>
      </c>
      <c r="W912" s="35" t="s">
        <v>2347</v>
      </c>
      <c r="X912" s="196" t="s">
        <v>2394</v>
      </c>
    </row>
    <row r="913" spans="1:24" x14ac:dyDescent="0.25">
      <c r="A913" s="30">
        <f t="shared" si="144"/>
        <v>911</v>
      </c>
      <c r="B913" s="30">
        <v>20</v>
      </c>
      <c r="C913" s="32">
        <f t="shared" si="137"/>
        <v>119</v>
      </c>
      <c r="D913" s="97" t="s">
        <v>229</v>
      </c>
      <c r="E913" s="50" t="s">
        <v>1085</v>
      </c>
      <c r="F913" s="45" t="s">
        <v>454</v>
      </c>
      <c r="G913" s="45"/>
      <c r="H913" s="35" t="s">
        <v>255</v>
      </c>
      <c r="I913" s="36">
        <v>41704</v>
      </c>
      <c r="J913" s="82">
        <v>5859</v>
      </c>
      <c r="K913" s="37">
        <v>586</v>
      </c>
      <c r="L913" s="38">
        <f t="shared" si="136"/>
        <v>586</v>
      </c>
      <c r="M913" s="36">
        <f t="shared" si="135"/>
        <v>41704</v>
      </c>
      <c r="N913" s="39">
        <f t="shared" si="141"/>
        <v>10</v>
      </c>
      <c r="O913" s="5"/>
      <c r="P913" s="5"/>
      <c r="Q913" s="42" t="s">
        <v>2344</v>
      </c>
      <c r="R913" s="43" t="str">
        <f t="shared" si="138"/>
        <v>AAFF</v>
      </c>
      <c r="S913" s="43" t="str">
        <f t="shared" si="142"/>
        <v>F</v>
      </c>
      <c r="T913" s="43" t="str">
        <f t="shared" si="143"/>
        <v>02</v>
      </c>
      <c r="U913" s="43" t="b">
        <f t="shared" si="139"/>
        <v>1</v>
      </c>
      <c r="V913" s="43">
        <f t="shared" si="140"/>
        <v>10</v>
      </c>
      <c r="W913" s="35" t="s">
        <v>2347</v>
      </c>
      <c r="X913" s="196" t="s">
        <v>2394</v>
      </c>
    </row>
    <row r="914" spans="1:24" x14ac:dyDescent="0.25">
      <c r="A914" s="30">
        <f t="shared" si="144"/>
        <v>912</v>
      </c>
      <c r="B914" s="30">
        <v>20</v>
      </c>
      <c r="C914" s="32">
        <f t="shared" si="137"/>
        <v>120</v>
      </c>
      <c r="D914" s="97" t="s">
        <v>229</v>
      </c>
      <c r="E914" s="50" t="s">
        <v>860</v>
      </c>
      <c r="F914" s="45" t="s">
        <v>455</v>
      </c>
      <c r="G914" s="45"/>
      <c r="H914" s="35" t="s">
        <v>255</v>
      </c>
      <c r="I914" s="36">
        <v>41704</v>
      </c>
      <c r="J914" s="82">
        <v>7671</v>
      </c>
      <c r="K914" s="37">
        <v>767</v>
      </c>
      <c r="L914" s="38">
        <f t="shared" si="136"/>
        <v>767</v>
      </c>
      <c r="M914" s="36">
        <f t="shared" si="135"/>
        <v>41704</v>
      </c>
      <c r="N914" s="39">
        <f t="shared" si="141"/>
        <v>10</v>
      </c>
      <c r="O914" s="5"/>
      <c r="P914" s="5"/>
      <c r="Q914" s="42" t="s">
        <v>2344</v>
      </c>
      <c r="R914" s="43" t="str">
        <f t="shared" si="138"/>
        <v>AAAH</v>
      </c>
      <c r="S914" s="43" t="str">
        <f t="shared" si="142"/>
        <v>H</v>
      </c>
      <c r="T914" s="43" t="str">
        <f t="shared" si="143"/>
        <v>02</v>
      </c>
      <c r="U914" s="43" t="b">
        <f t="shared" si="139"/>
        <v>1</v>
      </c>
      <c r="V914" s="43">
        <f t="shared" si="140"/>
        <v>10</v>
      </c>
      <c r="W914" s="35" t="s">
        <v>2347</v>
      </c>
      <c r="X914" s="196" t="s">
        <v>2394</v>
      </c>
    </row>
    <row r="915" spans="1:24" x14ac:dyDescent="0.25">
      <c r="A915" s="30">
        <f t="shared" si="144"/>
        <v>913</v>
      </c>
      <c r="B915" s="30">
        <v>20</v>
      </c>
      <c r="C915" s="32">
        <f t="shared" si="137"/>
        <v>121</v>
      </c>
      <c r="D915" s="97" t="s">
        <v>229</v>
      </c>
      <c r="E915" s="50" t="s">
        <v>456</v>
      </c>
      <c r="F915" s="45" t="s">
        <v>457</v>
      </c>
      <c r="G915" s="45"/>
      <c r="H915" s="35" t="s">
        <v>255</v>
      </c>
      <c r="I915" s="36">
        <v>41704</v>
      </c>
      <c r="J915" s="82">
        <v>14087</v>
      </c>
      <c r="K915" s="37">
        <v>1409</v>
      </c>
      <c r="L915" s="38">
        <f t="shared" si="136"/>
        <v>1409</v>
      </c>
      <c r="M915" s="36">
        <f t="shared" si="135"/>
        <v>41704</v>
      </c>
      <c r="N915" s="39">
        <f t="shared" si="141"/>
        <v>10</v>
      </c>
      <c r="O915" s="5"/>
      <c r="P915" s="5"/>
      <c r="Q915" s="42" t="s">
        <v>2344</v>
      </c>
      <c r="R915" s="43" t="str">
        <f t="shared" si="138"/>
        <v>AGKP</v>
      </c>
      <c r="S915" s="43" t="str">
        <f t="shared" si="142"/>
        <v>P</v>
      </c>
      <c r="T915" s="43" t="str">
        <f t="shared" si="143"/>
        <v>02</v>
      </c>
      <c r="U915" s="43" t="b">
        <f t="shared" si="139"/>
        <v>1</v>
      </c>
      <c r="V915" s="43">
        <f t="shared" si="140"/>
        <v>10</v>
      </c>
      <c r="W915" s="35" t="s">
        <v>2347</v>
      </c>
      <c r="X915" s="196" t="s">
        <v>2394</v>
      </c>
    </row>
    <row r="916" spans="1:24" x14ac:dyDescent="0.25">
      <c r="A916" s="30">
        <f t="shared" si="144"/>
        <v>914</v>
      </c>
      <c r="B916" s="30">
        <v>20</v>
      </c>
      <c r="C916" s="32">
        <f t="shared" si="137"/>
        <v>122</v>
      </c>
      <c r="D916" s="97" t="s">
        <v>229</v>
      </c>
      <c r="E916" s="50" t="s">
        <v>1086</v>
      </c>
      <c r="F916" s="45" t="s">
        <v>458</v>
      </c>
      <c r="G916" s="45"/>
      <c r="H916" s="35" t="s">
        <v>255</v>
      </c>
      <c r="I916" s="36">
        <v>41704</v>
      </c>
      <c r="J916" s="82">
        <v>8180</v>
      </c>
      <c r="K916" s="37">
        <v>818</v>
      </c>
      <c r="L916" s="38">
        <f t="shared" si="136"/>
        <v>818</v>
      </c>
      <c r="M916" s="36">
        <f t="shared" si="135"/>
        <v>41704</v>
      </c>
      <c r="N916" s="39">
        <f t="shared" si="141"/>
        <v>10</v>
      </c>
      <c r="O916" s="5"/>
      <c r="P916" s="5"/>
      <c r="Q916" s="42" t="s">
        <v>2344</v>
      </c>
      <c r="R916" s="43" t="str">
        <f t="shared" si="138"/>
        <v>AAFF</v>
      </c>
      <c r="S916" s="43" t="str">
        <f t="shared" si="142"/>
        <v>F</v>
      </c>
      <c r="T916" s="43" t="str">
        <f t="shared" si="143"/>
        <v>02</v>
      </c>
      <c r="U916" s="43" t="b">
        <f t="shared" si="139"/>
        <v>1</v>
      </c>
      <c r="V916" s="43">
        <f t="shared" si="140"/>
        <v>10</v>
      </c>
      <c r="W916" s="35" t="s">
        <v>2347</v>
      </c>
      <c r="X916" s="196" t="s">
        <v>2394</v>
      </c>
    </row>
    <row r="917" spans="1:24" x14ac:dyDescent="0.25">
      <c r="A917" s="30">
        <f t="shared" si="144"/>
        <v>915</v>
      </c>
      <c r="B917" s="30">
        <v>20</v>
      </c>
      <c r="C917" s="32">
        <f t="shared" si="137"/>
        <v>123</v>
      </c>
      <c r="D917" s="97" t="s">
        <v>229</v>
      </c>
      <c r="E917" s="50" t="s">
        <v>459</v>
      </c>
      <c r="F917" s="45" t="s">
        <v>460</v>
      </c>
      <c r="G917" s="45"/>
      <c r="H917" s="35" t="s">
        <v>255</v>
      </c>
      <c r="I917" s="36">
        <v>41704</v>
      </c>
      <c r="J917" s="82">
        <v>18241</v>
      </c>
      <c r="K917" s="37">
        <v>1824</v>
      </c>
      <c r="L917" s="38">
        <f t="shared" si="136"/>
        <v>1824</v>
      </c>
      <c r="M917" s="36">
        <f t="shared" si="135"/>
        <v>41704</v>
      </c>
      <c r="N917" s="39">
        <f t="shared" si="141"/>
        <v>10</v>
      </c>
      <c r="O917" s="5"/>
      <c r="P917" s="5"/>
      <c r="Q917" s="42" t="s">
        <v>2344</v>
      </c>
      <c r="R917" s="43" t="str">
        <f t="shared" si="138"/>
        <v>AGUP</v>
      </c>
      <c r="S917" s="43" t="str">
        <f t="shared" si="142"/>
        <v>P</v>
      </c>
      <c r="T917" s="43" t="str">
        <f t="shared" si="143"/>
        <v>02</v>
      </c>
      <c r="U917" s="43" t="b">
        <f t="shared" si="139"/>
        <v>1</v>
      </c>
      <c r="V917" s="43">
        <f t="shared" si="140"/>
        <v>10</v>
      </c>
      <c r="W917" s="35" t="s">
        <v>2347</v>
      </c>
      <c r="X917" s="196" t="s">
        <v>2394</v>
      </c>
    </row>
    <row r="918" spans="1:24" x14ac:dyDescent="0.25">
      <c r="A918" s="30">
        <f t="shared" si="144"/>
        <v>916</v>
      </c>
      <c r="B918" s="30">
        <v>20</v>
      </c>
      <c r="C918" s="32">
        <f t="shared" si="137"/>
        <v>124</v>
      </c>
      <c r="D918" s="97" t="s">
        <v>229</v>
      </c>
      <c r="E918" s="50" t="s">
        <v>1087</v>
      </c>
      <c r="F918" s="45" t="s">
        <v>461</v>
      </c>
      <c r="G918" s="45"/>
      <c r="H918" s="35" t="s">
        <v>255</v>
      </c>
      <c r="I918" s="36">
        <v>41704</v>
      </c>
      <c r="J918" s="82">
        <v>12670</v>
      </c>
      <c r="K918" s="37">
        <v>1267</v>
      </c>
      <c r="L918" s="38">
        <f t="shared" si="136"/>
        <v>1267</v>
      </c>
      <c r="M918" s="36">
        <f t="shared" si="135"/>
        <v>41704</v>
      </c>
      <c r="N918" s="39">
        <f t="shared" si="141"/>
        <v>10</v>
      </c>
      <c r="O918" s="5"/>
      <c r="P918" s="5"/>
      <c r="Q918" s="42" t="s">
        <v>2344</v>
      </c>
      <c r="R918" s="43" t="str">
        <f t="shared" si="138"/>
        <v>AADF</v>
      </c>
      <c r="S918" s="43" t="str">
        <f t="shared" si="142"/>
        <v>F</v>
      </c>
      <c r="T918" s="43" t="str">
        <f t="shared" si="143"/>
        <v>02</v>
      </c>
      <c r="U918" s="43" t="b">
        <f t="shared" si="139"/>
        <v>1</v>
      </c>
      <c r="V918" s="43">
        <f t="shared" si="140"/>
        <v>10</v>
      </c>
      <c r="W918" s="35" t="s">
        <v>2347</v>
      </c>
      <c r="X918" s="196" t="s">
        <v>2394</v>
      </c>
    </row>
    <row r="919" spans="1:24" x14ac:dyDescent="0.25">
      <c r="A919" s="30">
        <f t="shared" si="144"/>
        <v>917</v>
      </c>
      <c r="B919" s="30">
        <v>20</v>
      </c>
      <c r="C919" s="32">
        <f t="shared" si="137"/>
        <v>125</v>
      </c>
      <c r="D919" s="97" t="s">
        <v>229</v>
      </c>
      <c r="E919" s="50" t="s">
        <v>915</v>
      </c>
      <c r="F919" s="45" t="s">
        <v>735</v>
      </c>
      <c r="G919" s="45"/>
      <c r="H919" s="35" t="s">
        <v>255</v>
      </c>
      <c r="I919" s="36">
        <v>41704</v>
      </c>
      <c r="J919" s="82">
        <v>13453</v>
      </c>
      <c r="K919" s="37">
        <v>1345</v>
      </c>
      <c r="L919" s="38">
        <f t="shared" si="136"/>
        <v>1345</v>
      </c>
      <c r="M919" s="36">
        <f t="shared" si="135"/>
        <v>41704</v>
      </c>
      <c r="N919" s="39">
        <f t="shared" si="141"/>
        <v>10</v>
      </c>
      <c r="O919" s="5"/>
      <c r="P919" s="5"/>
      <c r="Q919" s="42" t="s">
        <v>2344</v>
      </c>
      <c r="R919" s="43" t="str">
        <f t="shared" si="138"/>
        <v>AACF</v>
      </c>
      <c r="S919" s="43" t="str">
        <f t="shared" si="142"/>
        <v>F</v>
      </c>
      <c r="T919" s="43" t="str">
        <f t="shared" si="143"/>
        <v>02</v>
      </c>
      <c r="U919" s="43" t="b">
        <f t="shared" si="139"/>
        <v>1</v>
      </c>
      <c r="V919" s="43">
        <f t="shared" si="140"/>
        <v>10</v>
      </c>
      <c r="W919" s="35" t="s">
        <v>2347</v>
      </c>
      <c r="X919" s="196" t="s">
        <v>2394</v>
      </c>
    </row>
    <row r="920" spans="1:24" x14ac:dyDescent="0.25">
      <c r="A920" s="30">
        <f t="shared" si="144"/>
        <v>918</v>
      </c>
      <c r="B920" s="30">
        <v>20</v>
      </c>
      <c r="C920" s="32">
        <f t="shared" si="137"/>
        <v>126</v>
      </c>
      <c r="D920" s="97" t="s">
        <v>229</v>
      </c>
      <c r="E920" s="50" t="s">
        <v>1013</v>
      </c>
      <c r="F920" s="45" t="s">
        <v>462</v>
      </c>
      <c r="G920" s="45"/>
      <c r="H920" s="35" t="s">
        <v>255</v>
      </c>
      <c r="I920" s="36">
        <v>41704</v>
      </c>
      <c r="J920" s="82">
        <v>4594</v>
      </c>
      <c r="K920" s="37">
        <v>459</v>
      </c>
      <c r="L920" s="38">
        <f t="shared" si="136"/>
        <v>459</v>
      </c>
      <c r="M920" s="36">
        <f t="shared" si="135"/>
        <v>41704</v>
      </c>
      <c r="N920" s="39">
        <f t="shared" si="141"/>
        <v>9.99</v>
      </c>
      <c r="O920" s="5"/>
      <c r="P920" s="5"/>
      <c r="Q920" s="42" t="s">
        <v>2344</v>
      </c>
      <c r="R920" s="43" t="str">
        <f t="shared" si="138"/>
        <v>ANGP</v>
      </c>
      <c r="S920" s="43" t="str">
        <f t="shared" si="142"/>
        <v>P</v>
      </c>
      <c r="T920" s="43" t="str">
        <f t="shared" si="143"/>
        <v>02</v>
      </c>
      <c r="U920" s="43" t="b">
        <f t="shared" si="139"/>
        <v>1</v>
      </c>
      <c r="V920" s="43">
        <f t="shared" si="140"/>
        <v>10</v>
      </c>
      <c r="W920" s="35" t="s">
        <v>2347</v>
      </c>
      <c r="X920" s="196" t="s">
        <v>2394</v>
      </c>
    </row>
    <row r="921" spans="1:24" x14ac:dyDescent="0.25">
      <c r="A921" s="30">
        <f t="shared" si="144"/>
        <v>919</v>
      </c>
      <c r="B921" s="30">
        <v>20</v>
      </c>
      <c r="C921" s="32">
        <f t="shared" si="137"/>
        <v>127</v>
      </c>
      <c r="D921" s="97" t="s">
        <v>229</v>
      </c>
      <c r="E921" s="50" t="s">
        <v>1088</v>
      </c>
      <c r="F921" s="45" t="s">
        <v>463</v>
      </c>
      <c r="G921" s="45"/>
      <c r="H921" s="35" t="s">
        <v>255</v>
      </c>
      <c r="I921" s="36">
        <v>41704</v>
      </c>
      <c r="J921" s="82">
        <v>6465</v>
      </c>
      <c r="K921" s="37">
        <v>647</v>
      </c>
      <c r="L921" s="38">
        <f t="shared" si="136"/>
        <v>647</v>
      </c>
      <c r="M921" s="36">
        <f t="shared" si="135"/>
        <v>41704</v>
      </c>
      <c r="N921" s="39">
        <f t="shared" si="141"/>
        <v>10.01</v>
      </c>
      <c r="O921" s="5"/>
      <c r="P921" s="5"/>
      <c r="Q921" s="42" t="s">
        <v>2344</v>
      </c>
      <c r="R921" s="43" t="str">
        <f t="shared" si="138"/>
        <v>ACZP</v>
      </c>
      <c r="S921" s="43" t="str">
        <f t="shared" si="142"/>
        <v>P</v>
      </c>
      <c r="T921" s="43" t="str">
        <f t="shared" si="143"/>
        <v>02</v>
      </c>
      <c r="U921" s="43" t="b">
        <f t="shared" si="139"/>
        <v>1</v>
      </c>
      <c r="V921" s="43">
        <f t="shared" si="140"/>
        <v>10</v>
      </c>
      <c r="W921" s="35" t="s">
        <v>2347</v>
      </c>
      <c r="X921" s="196" t="s">
        <v>2394</v>
      </c>
    </row>
    <row r="922" spans="1:24" x14ac:dyDescent="0.25">
      <c r="A922" s="30">
        <f t="shared" si="144"/>
        <v>920</v>
      </c>
      <c r="B922" s="30">
        <v>20</v>
      </c>
      <c r="C922" s="32">
        <f t="shared" si="137"/>
        <v>128</v>
      </c>
      <c r="D922" s="97" t="s">
        <v>229</v>
      </c>
      <c r="E922" s="50" t="s">
        <v>1089</v>
      </c>
      <c r="F922" s="45" t="s">
        <v>464</v>
      </c>
      <c r="G922" s="45"/>
      <c r="H922" s="35" t="s">
        <v>255</v>
      </c>
      <c r="I922" s="36">
        <v>41704</v>
      </c>
      <c r="J922" s="82">
        <v>38529</v>
      </c>
      <c r="K922" s="37">
        <v>3853</v>
      </c>
      <c r="L922" s="38">
        <f t="shared" si="136"/>
        <v>3853</v>
      </c>
      <c r="M922" s="36">
        <f t="shared" si="135"/>
        <v>41704</v>
      </c>
      <c r="N922" s="39">
        <f t="shared" si="141"/>
        <v>10</v>
      </c>
      <c r="O922" s="5"/>
      <c r="P922" s="5"/>
      <c r="Q922" s="42" t="s">
        <v>2344</v>
      </c>
      <c r="R922" s="43" t="str">
        <f t="shared" si="138"/>
        <v>AGUP</v>
      </c>
      <c r="S922" s="43" t="str">
        <f t="shared" si="142"/>
        <v>P</v>
      </c>
      <c r="T922" s="43" t="str">
        <f t="shared" si="143"/>
        <v>02</v>
      </c>
      <c r="U922" s="43" t="b">
        <f t="shared" si="139"/>
        <v>1</v>
      </c>
      <c r="V922" s="43">
        <f t="shared" si="140"/>
        <v>10</v>
      </c>
      <c r="W922" s="35" t="s">
        <v>2347</v>
      </c>
      <c r="X922" s="196" t="s">
        <v>2394</v>
      </c>
    </row>
    <row r="923" spans="1:24" x14ac:dyDescent="0.25">
      <c r="A923" s="30">
        <f t="shared" si="144"/>
        <v>921</v>
      </c>
      <c r="B923" s="30">
        <v>20</v>
      </c>
      <c r="C923" s="32">
        <f t="shared" si="137"/>
        <v>129</v>
      </c>
      <c r="D923" s="97" t="s">
        <v>229</v>
      </c>
      <c r="E923" s="50" t="s">
        <v>916</v>
      </c>
      <c r="F923" s="45" t="s">
        <v>736</v>
      </c>
      <c r="G923" s="45"/>
      <c r="H923" s="35" t="s">
        <v>255</v>
      </c>
      <c r="I923" s="36">
        <v>41704</v>
      </c>
      <c r="J923" s="82">
        <v>3286</v>
      </c>
      <c r="K923" s="37">
        <v>329</v>
      </c>
      <c r="L923" s="38">
        <f t="shared" si="136"/>
        <v>329</v>
      </c>
      <c r="M923" s="36">
        <f t="shared" si="135"/>
        <v>41704</v>
      </c>
      <c r="N923" s="39">
        <f t="shared" si="141"/>
        <v>10.01</v>
      </c>
      <c r="O923" s="5"/>
      <c r="P923" s="5"/>
      <c r="Q923" s="42" t="s">
        <v>2344</v>
      </c>
      <c r="R923" s="43" t="str">
        <f t="shared" si="138"/>
        <v>ABHP</v>
      </c>
      <c r="S923" s="43" t="str">
        <f t="shared" si="142"/>
        <v>P</v>
      </c>
      <c r="T923" s="43" t="str">
        <f t="shared" si="143"/>
        <v>02</v>
      </c>
      <c r="U923" s="43" t="b">
        <f t="shared" si="139"/>
        <v>1</v>
      </c>
      <c r="V923" s="43">
        <f t="shared" si="140"/>
        <v>10</v>
      </c>
      <c r="W923" s="35" t="s">
        <v>2347</v>
      </c>
      <c r="X923" s="196" t="s">
        <v>2394</v>
      </c>
    </row>
    <row r="924" spans="1:24" x14ac:dyDescent="0.25">
      <c r="A924" s="30">
        <f t="shared" si="144"/>
        <v>922</v>
      </c>
      <c r="B924" s="30">
        <v>20</v>
      </c>
      <c r="C924" s="32">
        <f t="shared" si="137"/>
        <v>130</v>
      </c>
      <c r="D924" s="97" t="s">
        <v>229</v>
      </c>
      <c r="E924" s="50" t="s">
        <v>1090</v>
      </c>
      <c r="F924" s="45" t="s">
        <v>465</v>
      </c>
      <c r="G924" s="45"/>
      <c r="H924" s="35" t="s">
        <v>255</v>
      </c>
      <c r="I924" s="36">
        <v>41704</v>
      </c>
      <c r="J924" s="82">
        <v>21480</v>
      </c>
      <c r="K924" s="37">
        <v>2148</v>
      </c>
      <c r="L924" s="38">
        <f t="shared" si="136"/>
        <v>2148</v>
      </c>
      <c r="M924" s="36">
        <f t="shared" si="135"/>
        <v>41704</v>
      </c>
      <c r="N924" s="39">
        <f t="shared" si="141"/>
        <v>10</v>
      </c>
      <c r="O924" s="5"/>
      <c r="P924" s="5"/>
      <c r="Q924" s="42" t="s">
        <v>2344</v>
      </c>
      <c r="R924" s="43" t="str">
        <f t="shared" si="138"/>
        <v>AAAF</v>
      </c>
      <c r="S924" s="43" t="str">
        <f t="shared" si="142"/>
        <v>F</v>
      </c>
      <c r="T924" s="43" t="str">
        <f t="shared" si="143"/>
        <v>02</v>
      </c>
      <c r="U924" s="43" t="b">
        <f t="shared" si="139"/>
        <v>1</v>
      </c>
      <c r="V924" s="43">
        <f t="shared" si="140"/>
        <v>10</v>
      </c>
      <c r="W924" s="35" t="s">
        <v>2347</v>
      </c>
      <c r="X924" s="196" t="s">
        <v>2394</v>
      </c>
    </row>
    <row r="925" spans="1:24" x14ac:dyDescent="0.25">
      <c r="A925" s="30">
        <f t="shared" si="144"/>
        <v>923</v>
      </c>
      <c r="B925" s="30">
        <v>20</v>
      </c>
      <c r="C925" s="32">
        <f t="shared" si="137"/>
        <v>131</v>
      </c>
      <c r="D925" s="97" t="s">
        <v>229</v>
      </c>
      <c r="E925" s="50" t="s">
        <v>975</v>
      </c>
      <c r="F925" s="45" t="s">
        <v>466</v>
      </c>
      <c r="G925" s="45"/>
      <c r="H925" s="35" t="s">
        <v>255</v>
      </c>
      <c r="I925" s="36">
        <v>41704</v>
      </c>
      <c r="J925" s="82">
        <v>15313</v>
      </c>
      <c r="K925" s="37">
        <v>1531</v>
      </c>
      <c r="L925" s="38">
        <f t="shared" si="136"/>
        <v>1531</v>
      </c>
      <c r="M925" s="36">
        <f t="shared" ref="M925:M988" si="145">+I925</f>
        <v>41704</v>
      </c>
      <c r="N925" s="39">
        <f t="shared" si="141"/>
        <v>10</v>
      </c>
      <c r="O925" s="5"/>
      <c r="P925" s="5"/>
      <c r="Q925" s="42" t="s">
        <v>2344</v>
      </c>
      <c r="R925" s="43" t="str">
        <f t="shared" si="138"/>
        <v>AAFF</v>
      </c>
      <c r="S925" s="43" t="str">
        <f t="shared" si="142"/>
        <v>F</v>
      </c>
      <c r="T925" s="43" t="str">
        <f t="shared" si="143"/>
        <v>02</v>
      </c>
      <c r="U925" s="43" t="b">
        <f t="shared" si="139"/>
        <v>1</v>
      </c>
      <c r="V925" s="43">
        <f t="shared" si="140"/>
        <v>10</v>
      </c>
      <c r="W925" s="35" t="s">
        <v>2347</v>
      </c>
      <c r="X925" s="196" t="s">
        <v>2394</v>
      </c>
    </row>
    <row r="926" spans="1:24" x14ac:dyDescent="0.25">
      <c r="A926" s="30">
        <f t="shared" si="144"/>
        <v>924</v>
      </c>
      <c r="B926" s="30">
        <v>20</v>
      </c>
      <c r="C926" s="32">
        <f t="shared" si="137"/>
        <v>132</v>
      </c>
      <c r="D926" s="97" t="s">
        <v>229</v>
      </c>
      <c r="E926" s="50" t="s">
        <v>861</v>
      </c>
      <c r="F926" s="45" t="s">
        <v>467</v>
      </c>
      <c r="G926" s="45"/>
      <c r="H926" s="35" t="s">
        <v>255</v>
      </c>
      <c r="I926" s="36">
        <v>41704</v>
      </c>
      <c r="J926" s="82">
        <v>19759</v>
      </c>
      <c r="K926" s="37">
        <v>1976</v>
      </c>
      <c r="L926" s="38">
        <f t="shared" si="136"/>
        <v>1976</v>
      </c>
      <c r="M926" s="36">
        <f t="shared" si="145"/>
        <v>41704</v>
      </c>
      <c r="N926" s="39">
        <f t="shared" si="141"/>
        <v>10</v>
      </c>
      <c r="O926" s="5"/>
      <c r="P926" s="5"/>
      <c r="Q926" s="42" t="s">
        <v>2344</v>
      </c>
      <c r="R926" s="43" t="str">
        <f t="shared" si="138"/>
        <v>ALPP</v>
      </c>
      <c r="S926" s="43" t="str">
        <f t="shared" si="142"/>
        <v>P</v>
      </c>
      <c r="T926" s="43" t="str">
        <f t="shared" si="143"/>
        <v>02</v>
      </c>
      <c r="U926" s="43" t="b">
        <f t="shared" si="139"/>
        <v>1</v>
      </c>
      <c r="V926" s="43">
        <f t="shared" si="140"/>
        <v>10</v>
      </c>
      <c r="W926" s="35" t="s">
        <v>2347</v>
      </c>
      <c r="X926" s="196" t="s">
        <v>2394</v>
      </c>
    </row>
    <row r="927" spans="1:24" x14ac:dyDescent="0.25">
      <c r="A927" s="30">
        <f t="shared" si="144"/>
        <v>925</v>
      </c>
      <c r="B927" s="30">
        <v>20</v>
      </c>
      <c r="C927" s="32">
        <f t="shared" si="137"/>
        <v>133</v>
      </c>
      <c r="D927" s="97" t="s">
        <v>229</v>
      </c>
      <c r="E927" s="50" t="s">
        <v>976</v>
      </c>
      <c r="F927" s="45" t="s">
        <v>737</v>
      </c>
      <c r="G927" s="45"/>
      <c r="H927" s="35" t="s">
        <v>255</v>
      </c>
      <c r="I927" s="36">
        <v>41704</v>
      </c>
      <c r="J927" s="82">
        <v>29761</v>
      </c>
      <c r="K927" s="37">
        <v>2976</v>
      </c>
      <c r="L927" s="38">
        <f t="shared" si="136"/>
        <v>2976</v>
      </c>
      <c r="M927" s="36">
        <f t="shared" si="145"/>
        <v>41704</v>
      </c>
      <c r="N927" s="39">
        <f t="shared" si="141"/>
        <v>10</v>
      </c>
      <c r="O927" s="5"/>
      <c r="P927" s="5"/>
      <c r="Q927" s="42" t="s">
        <v>2344</v>
      </c>
      <c r="R927" s="43" t="str">
        <f t="shared" si="138"/>
        <v>AAMF</v>
      </c>
      <c r="S927" s="43" t="str">
        <f t="shared" si="142"/>
        <v>F</v>
      </c>
      <c r="T927" s="43" t="str">
        <f t="shared" si="143"/>
        <v>02</v>
      </c>
      <c r="U927" s="43" t="b">
        <f t="shared" si="139"/>
        <v>1</v>
      </c>
      <c r="V927" s="43">
        <f t="shared" si="140"/>
        <v>10</v>
      </c>
      <c r="W927" s="35" t="s">
        <v>2347</v>
      </c>
      <c r="X927" s="196" t="s">
        <v>2394</v>
      </c>
    </row>
    <row r="928" spans="1:24" x14ac:dyDescent="0.25">
      <c r="A928" s="30">
        <f t="shared" si="144"/>
        <v>926</v>
      </c>
      <c r="B928" s="30">
        <v>20</v>
      </c>
      <c r="C928" s="32">
        <f t="shared" si="137"/>
        <v>134</v>
      </c>
      <c r="D928" s="97" t="s">
        <v>229</v>
      </c>
      <c r="E928" s="50" t="s">
        <v>977</v>
      </c>
      <c r="F928" s="45" t="s">
        <v>469</v>
      </c>
      <c r="G928" s="45"/>
      <c r="H928" s="35" t="s">
        <v>255</v>
      </c>
      <c r="I928" s="36">
        <v>41704</v>
      </c>
      <c r="J928" s="82">
        <v>11697</v>
      </c>
      <c r="K928" s="37">
        <v>1170</v>
      </c>
      <c r="L928" s="38">
        <f t="shared" si="136"/>
        <v>1170</v>
      </c>
      <c r="M928" s="36">
        <f t="shared" si="145"/>
        <v>41704</v>
      </c>
      <c r="N928" s="39">
        <f t="shared" si="141"/>
        <v>10</v>
      </c>
      <c r="O928" s="5"/>
      <c r="P928" s="5"/>
      <c r="Q928" s="42" t="s">
        <v>2344</v>
      </c>
      <c r="R928" s="43" t="str">
        <f t="shared" si="138"/>
        <v>ACSP</v>
      </c>
      <c r="S928" s="43" t="str">
        <f t="shared" si="142"/>
        <v>P</v>
      </c>
      <c r="T928" s="43" t="str">
        <f t="shared" si="143"/>
        <v>02</v>
      </c>
      <c r="U928" s="43" t="b">
        <f t="shared" si="139"/>
        <v>1</v>
      </c>
      <c r="V928" s="43">
        <f t="shared" si="140"/>
        <v>10</v>
      </c>
      <c r="W928" s="35" t="s">
        <v>2347</v>
      </c>
      <c r="X928" s="196" t="s">
        <v>2394</v>
      </c>
    </row>
    <row r="929" spans="1:24" x14ac:dyDescent="0.25">
      <c r="A929" s="30">
        <f t="shared" si="144"/>
        <v>927</v>
      </c>
      <c r="B929" s="30">
        <v>20</v>
      </c>
      <c r="C929" s="32">
        <f t="shared" si="137"/>
        <v>135</v>
      </c>
      <c r="D929" s="97" t="s">
        <v>229</v>
      </c>
      <c r="E929" s="50" t="s">
        <v>978</v>
      </c>
      <c r="F929" s="45" t="s">
        <v>470</v>
      </c>
      <c r="G929" s="45"/>
      <c r="H929" s="35" t="s">
        <v>255</v>
      </c>
      <c r="I929" s="36">
        <v>41704</v>
      </c>
      <c r="J929" s="82">
        <v>15876</v>
      </c>
      <c r="K929" s="37">
        <v>1588</v>
      </c>
      <c r="L929" s="38">
        <f t="shared" si="136"/>
        <v>1588</v>
      </c>
      <c r="M929" s="36">
        <f t="shared" si="145"/>
        <v>41704</v>
      </c>
      <c r="N929" s="39">
        <f t="shared" si="141"/>
        <v>10</v>
      </c>
      <c r="O929" s="5"/>
      <c r="P929" s="5"/>
      <c r="Q929" s="42" t="s">
        <v>2344</v>
      </c>
      <c r="R929" s="43" t="str">
        <f t="shared" si="138"/>
        <v>AALF</v>
      </c>
      <c r="S929" s="43" t="str">
        <f t="shared" si="142"/>
        <v>F</v>
      </c>
      <c r="T929" s="43" t="str">
        <f t="shared" si="143"/>
        <v>02</v>
      </c>
      <c r="U929" s="43" t="b">
        <f t="shared" si="139"/>
        <v>1</v>
      </c>
      <c r="V929" s="43">
        <f t="shared" si="140"/>
        <v>10</v>
      </c>
      <c r="W929" s="35" t="s">
        <v>2347</v>
      </c>
      <c r="X929" s="196" t="s">
        <v>2394</v>
      </c>
    </row>
    <row r="930" spans="1:24" x14ac:dyDescent="0.25">
      <c r="A930" s="30">
        <f t="shared" si="144"/>
        <v>928</v>
      </c>
      <c r="B930" s="30">
        <v>20</v>
      </c>
      <c r="C930" s="32">
        <f t="shared" si="137"/>
        <v>136</v>
      </c>
      <c r="D930" s="97" t="s">
        <v>229</v>
      </c>
      <c r="E930" s="50" t="s">
        <v>862</v>
      </c>
      <c r="F930" s="45" t="s">
        <v>471</v>
      </c>
      <c r="G930" s="45"/>
      <c r="H930" s="35" t="s">
        <v>255</v>
      </c>
      <c r="I930" s="36">
        <v>41704</v>
      </c>
      <c r="J930" s="82">
        <v>10350</v>
      </c>
      <c r="K930" s="37">
        <v>1035</v>
      </c>
      <c r="L930" s="38">
        <f t="shared" si="136"/>
        <v>1035</v>
      </c>
      <c r="M930" s="36">
        <f t="shared" si="145"/>
        <v>41704</v>
      </c>
      <c r="N930" s="39">
        <f t="shared" si="141"/>
        <v>10</v>
      </c>
      <c r="O930" s="5"/>
      <c r="P930" s="5"/>
      <c r="Q930" s="42" t="s">
        <v>2344</v>
      </c>
      <c r="R930" s="43" t="str">
        <f t="shared" si="138"/>
        <v>AEQP</v>
      </c>
      <c r="S930" s="43" t="str">
        <f t="shared" si="142"/>
        <v>P</v>
      </c>
      <c r="T930" s="43" t="str">
        <f t="shared" si="143"/>
        <v>02</v>
      </c>
      <c r="U930" s="43" t="b">
        <f t="shared" si="139"/>
        <v>1</v>
      </c>
      <c r="V930" s="43">
        <f t="shared" si="140"/>
        <v>10</v>
      </c>
      <c r="W930" s="35" t="s">
        <v>2347</v>
      </c>
      <c r="X930" s="196" t="s">
        <v>2394</v>
      </c>
    </row>
    <row r="931" spans="1:24" x14ac:dyDescent="0.25">
      <c r="A931" s="30">
        <f t="shared" si="144"/>
        <v>929</v>
      </c>
      <c r="B931" s="30">
        <v>20</v>
      </c>
      <c r="C931" s="32">
        <f t="shared" si="137"/>
        <v>137</v>
      </c>
      <c r="D931" s="97" t="s">
        <v>229</v>
      </c>
      <c r="E931" s="50" t="s">
        <v>1091</v>
      </c>
      <c r="F931" s="45" t="s">
        <v>472</v>
      </c>
      <c r="G931" s="45"/>
      <c r="H931" s="35" t="s">
        <v>255</v>
      </c>
      <c r="I931" s="36">
        <v>41704</v>
      </c>
      <c r="J931" s="82">
        <v>35724</v>
      </c>
      <c r="K931" s="37">
        <v>3572</v>
      </c>
      <c r="L931" s="38">
        <f t="shared" si="136"/>
        <v>3572</v>
      </c>
      <c r="M931" s="36">
        <f t="shared" si="145"/>
        <v>41704</v>
      </c>
      <c r="N931" s="39">
        <f t="shared" si="141"/>
        <v>10</v>
      </c>
      <c r="O931" s="5"/>
      <c r="P931" s="5"/>
      <c r="Q931" s="42" t="s">
        <v>2344</v>
      </c>
      <c r="R931" s="43" t="str">
        <f t="shared" si="138"/>
        <v>ABUP</v>
      </c>
      <c r="S931" s="43" t="str">
        <f t="shared" si="142"/>
        <v>P</v>
      </c>
      <c r="T931" s="43" t="str">
        <f t="shared" si="143"/>
        <v>02</v>
      </c>
      <c r="U931" s="43" t="b">
        <f t="shared" si="139"/>
        <v>1</v>
      </c>
      <c r="V931" s="43">
        <f t="shared" si="140"/>
        <v>10</v>
      </c>
      <c r="W931" s="35" t="s">
        <v>2347</v>
      </c>
      <c r="X931" s="196" t="s">
        <v>2394</v>
      </c>
    </row>
    <row r="932" spans="1:24" x14ac:dyDescent="0.25">
      <c r="A932" s="30">
        <f t="shared" si="144"/>
        <v>930</v>
      </c>
      <c r="B932" s="30">
        <v>20</v>
      </c>
      <c r="C932" s="32">
        <f t="shared" si="137"/>
        <v>138</v>
      </c>
      <c r="D932" s="97" t="s">
        <v>229</v>
      </c>
      <c r="E932" s="50" t="s">
        <v>863</v>
      </c>
      <c r="F932" s="45" t="s">
        <v>473</v>
      </c>
      <c r="G932" s="45"/>
      <c r="H932" s="35" t="s">
        <v>255</v>
      </c>
      <c r="I932" s="36">
        <v>41704</v>
      </c>
      <c r="J932" s="82">
        <v>9354</v>
      </c>
      <c r="K932" s="37">
        <v>935</v>
      </c>
      <c r="L932" s="38">
        <f t="shared" si="136"/>
        <v>935</v>
      </c>
      <c r="M932" s="36">
        <f t="shared" si="145"/>
        <v>41704</v>
      </c>
      <c r="N932" s="39">
        <f t="shared" si="141"/>
        <v>10</v>
      </c>
      <c r="O932" s="5"/>
      <c r="P932" s="5"/>
      <c r="Q932" s="42" t="s">
        <v>2344</v>
      </c>
      <c r="R932" s="43" t="str">
        <f t="shared" si="138"/>
        <v>AACP</v>
      </c>
      <c r="S932" s="43" t="str">
        <f t="shared" si="142"/>
        <v>P</v>
      </c>
      <c r="T932" s="43" t="str">
        <f t="shared" si="143"/>
        <v>02</v>
      </c>
      <c r="U932" s="43" t="b">
        <f t="shared" si="139"/>
        <v>1</v>
      </c>
      <c r="V932" s="43">
        <f t="shared" si="140"/>
        <v>10</v>
      </c>
      <c r="W932" s="35" t="s">
        <v>2347</v>
      </c>
      <c r="X932" s="196" t="s">
        <v>2394</v>
      </c>
    </row>
    <row r="933" spans="1:24" x14ac:dyDescent="0.25">
      <c r="A933" s="30">
        <f t="shared" si="144"/>
        <v>931</v>
      </c>
      <c r="B933" s="30">
        <v>20</v>
      </c>
      <c r="C933" s="32">
        <f t="shared" si="137"/>
        <v>139</v>
      </c>
      <c r="D933" s="97" t="s">
        <v>229</v>
      </c>
      <c r="E933" s="50" t="s">
        <v>1092</v>
      </c>
      <c r="F933" s="45" t="s">
        <v>474</v>
      </c>
      <c r="G933" s="45"/>
      <c r="H933" s="35" t="s">
        <v>255</v>
      </c>
      <c r="I933" s="36">
        <v>41704</v>
      </c>
      <c r="J933" s="82">
        <v>9423</v>
      </c>
      <c r="K933" s="37">
        <v>942</v>
      </c>
      <c r="L933" s="38">
        <f t="shared" ref="L933:L996" si="146">+K933</f>
        <v>942</v>
      </c>
      <c r="M933" s="36">
        <f t="shared" si="145"/>
        <v>41704</v>
      </c>
      <c r="N933" s="39">
        <f t="shared" si="141"/>
        <v>10</v>
      </c>
      <c r="O933" s="5"/>
      <c r="P933" s="5"/>
      <c r="Q933" s="42" t="s">
        <v>2344</v>
      </c>
      <c r="R933" s="43" t="str">
        <f t="shared" si="138"/>
        <v>AAPF</v>
      </c>
      <c r="S933" s="43" t="str">
        <f t="shared" si="142"/>
        <v>F</v>
      </c>
      <c r="T933" s="43" t="str">
        <f t="shared" si="143"/>
        <v>02</v>
      </c>
      <c r="U933" s="43" t="b">
        <f t="shared" si="139"/>
        <v>1</v>
      </c>
      <c r="V933" s="43">
        <f t="shared" si="140"/>
        <v>10</v>
      </c>
      <c r="W933" s="35" t="s">
        <v>2347</v>
      </c>
      <c r="X933" s="196" t="s">
        <v>2394</v>
      </c>
    </row>
    <row r="934" spans="1:24" x14ac:dyDescent="0.25">
      <c r="A934" s="30">
        <f t="shared" si="144"/>
        <v>932</v>
      </c>
      <c r="B934" s="30">
        <v>20</v>
      </c>
      <c r="C934" s="32">
        <f t="shared" si="137"/>
        <v>140</v>
      </c>
      <c r="D934" s="97" t="s">
        <v>229</v>
      </c>
      <c r="E934" s="50" t="s">
        <v>979</v>
      </c>
      <c r="F934" s="45" t="s">
        <v>475</v>
      </c>
      <c r="G934" s="45"/>
      <c r="H934" s="35" t="s">
        <v>255</v>
      </c>
      <c r="I934" s="36">
        <v>41704</v>
      </c>
      <c r="J934" s="82">
        <v>35686</v>
      </c>
      <c r="K934" s="37">
        <v>3569</v>
      </c>
      <c r="L934" s="38">
        <f t="shared" si="146"/>
        <v>3569</v>
      </c>
      <c r="M934" s="36">
        <f t="shared" si="145"/>
        <v>41704</v>
      </c>
      <c r="N934" s="39">
        <f t="shared" si="141"/>
        <v>10</v>
      </c>
      <c r="O934" s="5"/>
      <c r="P934" s="5"/>
      <c r="Q934" s="42" t="s">
        <v>2344</v>
      </c>
      <c r="R934" s="43" t="str">
        <f t="shared" si="138"/>
        <v>AAFF</v>
      </c>
      <c r="S934" s="43" t="str">
        <f t="shared" si="142"/>
        <v>F</v>
      </c>
      <c r="T934" s="43" t="str">
        <f t="shared" si="143"/>
        <v>02</v>
      </c>
      <c r="U934" s="43" t="b">
        <f t="shared" si="139"/>
        <v>1</v>
      </c>
      <c r="V934" s="43">
        <f t="shared" si="140"/>
        <v>10</v>
      </c>
      <c r="W934" s="35" t="s">
        <v>2347</v>
      </c>
      <c r="X934" s="196" t="s">
        <v>2394</v>
      </c>
    </row>
    <row r="935" spans="1:24" x14ac:dyDescent="0.25">
      <c r="A935" s="30">
        <f t="shared" si="144"/>
        <v>933</v>
      </c>
      <c r="B935" s="30">
        <v>20</v>
      </c>
      <c r="C935" s="32">
        <f t="shared" si="137"/>
        <v>141</v>
      </c>
      <c r="D935" s="97" t="s">
        <v>229</v>
      </c>
      <c r="E935" s="50" t="s">
        <v>980</v>
      </c>
      <c r="F935" s="45" t="s">
        <v>734</v>
      </c>
      <c r="G935" s="45"/>
      <c r="H935" s="35" t="s">
        <v>255</v>
      </c>
      <c r="I935" s="36">
        <v>41704</v>
      </c>
      <c r="J935" s="82">
        <v>24329</v>
      </c>
      <c r="K935" s="37">
        <v>2433</v>
      </c>
      <c r="L935" s="38">
        <f t="shared" si="146"/>
        <v>2433</v>
      </c>
      <c r="M935" s="36">
        <f t="shared" si="145"/>
        <v>41704</v>
      </c>
      <c r="N935" s="39">
        <f t="shared" si="141"/>
        <v>10</v>
      </c>
      <c r="O935" s="5"/>
      <c r="P935" s="5"/>
      <c r="Q935" s="42" t="s">
        <v>2344</v>
      </c>
      <c r="R935" s="43" t="str">
        <f t="shared" si="138"/>
        <v>ANHP</v>
      </c>
      <c r="S935" s="43" t="str">
        <f t="shared" si="142"/>
        <v>P</v>
      </c>
      <c r="T935" s="43" t="str">
        <f t="shared" si="143"/>
        <v>02</v>
      </c>
      <c r="U935" s="43" t="b">
        <f t="shared" si="139"/>
        <v>1</v>
      </c>
      <c r="V935" s="43">
        <f t="shared" si="140"/>
        <v>10</v>
      </c>
      <c r="W935" s="35" t="s">
        <v>2347</v>
      </c>
      <c r="X935" s="196" t="s">
        <v>2394</v>
      </c>
    </row>
    <row r="936" spans="1:24" x14ac:dyDescent="0.25">
      <c r="A936" s="30">
        <f t="shared" si="144"/>
        <v>934</v>
      </c>
      <c r="B936" s="30">
        <v>20</v>
      </c>
      <c r="C936" s="32">
        <f t="shared" si="137"/>
        <v>142</v>
      </c>
      <c r="D936" s="97" t="s">
        <v>229</v>
      </c>
      <c r="E936" s="50" t="s">
        <v>477</v>
      </c>
      <c r="F936" s="45" t="s">
        <v>478</v>
      </c>
      <c r="G936" s="45"/>
      <c r="H936" s="35" t="s">
        <v>255</v>
      </c>
      <c r="I936" s="36">
        <v>41704</v>
      </c>
      <c r="J936" s="82">
        <v>6358</v>
      </c>
      <c r="K936" s="37">
        <v>636</v>
      </c>
      <c r="L936" s="38">
        <f t="shared" si="146"/>
        <v>636</v>
      </c>
      <c r="M936" s="36">
        <f t="shared" si="145"/>
        <v>41704</v>
      </c>
      <c r="N936" s="39">
        <f t="shared" si="141"/>
        <v>10</v>
      </c>
      <c r="O936" s="5"/>
      <c r="P936" s="5"/>
      <c r="Q936" s="42" t="s">
        <v>2344</v>
      </c>
      <c r="R936" s="43" t="str">
        <f t="shared" si="138"/>
        <v>AADF</v>
      </c>
      <c r="S936" s="43" t="str">
        <f t="shared" si="142"/>
        <v>F</v>
      </c>
      <c r="T936" s="43" t="str">
        <f t="shared" si="143"/>
        <v>02</v>
      </c>
      <c r="U936" s="43" t="b">
        <f t="shared" si="139"/>
        <v>1</v>
      </c>
      <c r="V936" s="43">
        <f t="shared" si="140"/>
        <v>10</v>
      </c>
      <c r="W936" s="35" t="s">
        <v>2347</v>
      </c>
      <c r="X936" s="196" t="s">
        <v>2394</v>
      </c>
    </row>
    <row r="937" spans="1:24" x14ac:dyDescent="0.25">
      <c r="A937" s="30">
        <f t="shared" si="144"/>
        <v>935</v>
      </c>
      <c r="B937" s="30">
        <v>20</v>
      </c>
      <c r="C937" s="32">
        <f t="shared" si="137"/>
        <v>143</v>
      </c>
      <c r="D937" s="97" t="s">
        <v>229</v>
      </c>
      <c r="E937" s="50" t="s">
        <v>1093</v>
      </c>
      <c r="F937" s="45" t="s">
        <v>479</v>
      </c>
      <c r="G937" s="45"/>
      <c r="H937" s="35" t="s">
        <v>255</v>
      </c>
      <c r="I937" s="36">
        <v>41704</v>
      </c>
      <c r="J937" s="82">
        <v>4977</v>
      </c>
      <c r="K937" s="37">
        <v>498</v>
      </c>
      <c r="L937" s="38">
        <f t="shared" si="146"/>
        <v>498</v>
      </c>
      <c r="M937" s="36">
        <f t="shared" si="145"/>
        <v>41704</v>
      </c>
      <c r="N937" s="39">
        <f t="shared" si="141"/>
        <v>10.01</v>
      </c>
      <c r="O937" s="5"/>
      <c r="P937" s="5"/>
      <c r="Q937" s="42" t="s">
        <v>2344</v>
      </c>
      <c r="R937" s="43" t="str">
        <f t="shared" si="138"/>
        <v>ADQP</v>
      </c>
      <c r="S937" s="43" t="str">
        <f t="shared" si="142"/>
        <v>P</v>
      </c>
      <c r="T937" s="43" t="str">
        <f t="shared" si="143"/>
        <v>02</v>
      </c>
      <c r="U937" s="43" t="b">
        <f t="shared" si="139"/>
        <v>1</v>
      </c>
      <c r="V937" s="43">
        <f t="shared" si="140"/>
        <v>10</v>
      </c>
      <c r="W937" s="35" t="s">
        <v>2347</v>
      </c>
      <c r="X937" s="196" t="s">
        <v>2394</v>
      </c>
    </row>
    <row r="938" spans="1:24" x14ac:dyDescent="0.25">
      <c r="A938" s="30">
        <f t="shared" si="144"/>
        <v>936</v>
      </c>
      <c r="B938" s="30">
        <v>20</v>
      </c>
      <c r="C938" s="32">
        <f t="shared" si="137"/>
        <v>144</v>
      </c>
      <c r="D938" s="97" t="s">
        <v>229</v>
      </c>
      <c r="E938" s="50" t="s">
        <v>480</v>
      </c>
      <c r="F938" s="45" t="s">
        <v>728</v>
      </c>
      <c r="G938" s="45"/>
      <c r="H938" s="35" t="s">
        <v>255</v>
      </c>
      <c r="I938" s="36">
        <v>41704</v>
      </c>
      <c r="J938" s="82">
        <v>8829</v>
      </c>
      <c r="K938" s="37">
        <v>883</v>
      </c>
      <c r="L938" s="38">
        <f t="shared" si="146"/>
        <v>883</v>
      </c>
      <c r="M938" s="36">
        <f t="shared" si="145"/>
        <v>41704</v>
      </c>
      <c r="N938" s="39">
        <f t="shared" si="141"/>
        <v>10</v>
      </c>
      <c r="O938" s="5"/>
      <c r="P938" s="5"/>
      <c r="Q938" s="42" t="s">
        <v>2344</v>
      </c>
      <c r="R938" s="43" t="str">
        <f t="shared" si="138"/>
        <v>AAMF</v>
      </c>
      <c r="S938" s="43" t="str">
        <f t="shared" si="142"/>
        <v>F</v>
      </c>
      <c r="T938" s="43" t="str">
        <f t="shared" si="143"/>
        <v>02</v>
      </c>
      <c r="U938" s="43" t="b">
        <f t="shared" si="139"/>
        <v>1</v>
      </c>
      <c r="V938" s="43">
        <f t="shared" si="140"/>
        <v>10</v>
      </c>
      <c r="W938" s="35" t="s">
        <v>2347</v>
      </c>
      <c r="X938" s="196" t="s">
        <v>2394</v>
      </c>
    </row>
    <row r="939" spans="1:24" x14ac:dyDescent="0.25">
      <c r="A939" s="30">
        <f t="shared" si="144"/>
        <v>937</v>
      </c>
      <c r="B939" s="30">
        <v>20</v>
      </c>
      <c r="C939" s="32">
        <f t="shared" si="137"/>
        <v>145</v>
      </c>
      <c r="D939" s="97" t="s">
        <v>229</v>
      </c>
      <c r="E939" s="50" t="s">
        <v>981</v>
      </c>
      <c r="F939" s="45" t="s">
        <v>482</v>
      </c>
      <c r="G939" s="45"/>
      <c r="H939" s="35" t="s">
        <v>255</v>
      </c>
      <c r="I939" s="36">
        <v>41704</v>
      </c>
      <c r="J939" s="82">
        <v>8539</v>
      </c>
      <c r="K939" s="37">
        <v>854</v>
      </c>
      <c r="L939" s="38">
        <f t="shared" si="146"/>
        <v>854</v>
      </c>
      <c r="M939" s="36">
        <f t="shared" si="145"/>
        <v>41704</v>
      </c>
      <c r="N939" s="39">
        <f t="shared" si="141"/>
        <v>10</v>
      </c>
      <c r="O939" s="5"/>
      <c r="P939" s="5"/>
      <c r="Q939" s="42" t="s">
        <v>2344</v>
      </c>
      <c r="R939" s="43" t="str">
        <f t="shared" si="138"/>
        <v>AANF</v>
      </c>
      <c r="S939" s="43" t="str">
        <f t="shared" si="142"/>
        <v>F</v>
      </c>
      <c r="T939" s="43" t="str">
        <f t="shared" si="143"/>
        <v>02</v>
      </c>
      <c r="U939" s="43" t="b">
        <f t="shared" si="139"/>
        <v>1</v>
      </c>
      <c r="V939" s="43">
        <f t="shared" si="140"/>
        <v>10</v>
      </c>
      <c r="W939" s="35" t="s">
        <v>2347</v>
      </c>
      <c r="X939" s="196" t="s">
        <v>2394</v>
      </c>
    </row>
    <row r="940" spans="1:24" x14ac:dyDescent="0.25">
      <c r="A940" s="30">
        <f t="shared" si="144"/>
        <v>938</v>
      </c>
      <c r="B940" s="30">
        <v>20</v>
      </c>
      <c r="C940" s="32">
        <f t="shared" si="137"/>
        <v>146</v>
      </c>
      <c r="D940" s="97" t="s">
        <v>229</v>
      </c>
      <c r="E940" s="50" t="s">
        <v>1094</v>
      </c>
      <c r="F940" s="45" t="s">
        <v>722</v>
      </c>
      <c r="G940" s="45"/>
      <c r="H940" s="35" t="s">
        <v>255</v>
      </c>
      <c r="I940" s="36">
        <v>41704</v>
      </c>
      <c r="J940" s="82">
        <v>2308</v>
      </c>
      <c r="K940" s="37">
        <v>231</v>
      </c>
      <c r="L940" s="38">
        <f t="shared" si="146"/>
        <v>231</v>
      </c>
      <c r="M940" s="36">
        <f t="shared" si="145"/>
        <v>41704</v>
      </c>
      <c r="N940" s="39">
        <f t="shared" si="141"/>
        <v>10.01</v>
      </c>
      <c r="O940" s="5"/>
      <c r="P940" s="5"/>
      <c r="Q940" s="42" t="s">
        <v>2344</v>
      </c>
      <c r="R940" s="43" t="str">
        <f t="shared" si="138"/>
        <v>AATF</v>
      </c>
      <c r="S940" s="43" t="str">
        <f t="shared" si="142"/>
        <v>F</v>
      </c>
      <c r="T940" s="43" t="str">
        <f t="shared" si="143"/>
        <v>02</v>
      </c>
      <c r="U940" s="43" t="b">
        <f t="shared" si="139"/>
        <v>1</v>
      </c>
      <c r="V940" s="43">
        <f t="shared" si="140"/>
        <v>10</v>
      </c>
      <c r="W940" s="35" t="s">
        <v>2347</v>
      </c>
      <c r="X940" s="196" t="s">
        <v>2394</v>
      </c>
    </row>
    <row r="941" spans="1:24" x14ac:dyDescent="0.25">
      <c r="A941" s="30">
        <f t="shared" si="144"/>
        <v>939</v>
      </c>
      <c r="B941" s="30">
        <v>20</v>
      </c>
      <c r="C941" s="32">
        <f t="shared" si="137"/>
        <v>147</v>
      </c>
      <c r="D941" s="97" t="s">
        <v>229</v>
      </c>
      <c r="E941" s="50" t="s">
        <v>864</v>
      </c>
      <c r="F941" s="45" t="s">
        <v>484</v>
      </c>
      <c r="G941" s="45"/>
      <c r="H941" s="35" t="s">
        <v>255</v>
      </c>
      <c r="I941" s="36">
        <v>41704</v>
      </c>
      <c r="J941" s="82">
        <v>14160</v>
      </c>
      <c r="K941" s="37">
        <v>1416</v>
      </c>
      <c r="L941" s="38">
        <f t="shared" si="146"/>
        <v>1416</v>
      </c>
      <c r="M941" s="36">
        <f t="shared" si="145"/>
        <v>41704</v>
      </c>
      <c r="N941" s="39">
        <f t="shared" si="141"/>
        <v>10</v>
      </c>
      <c r="O941" s="5"/>
      <c r="P941" s="5"/>
      <c r="Q941" s="42" t="s">
        <v>2344</v>
      </c>
      <c r="R941" s="43" t="str">
        <f t="shared" si="138"/>
        <v>AAFF</v>
      </c>
      <c r="S941" s="43" t="str">
        <f t="shared" si="142"/>
        <v>F</v>
      </c>
      <c r="T941" s="43" t="str">
        <f t="shared" si="143"/>
        <v>02</v>
      </c>
      <c r="U941" s="43" t="b">
        <f t="shared" si="139"/>
        <v>1</v>
      </c>
      <c r="V941" s="43">
        <f t="shared" si="140"/>
        <v>10</v>
      </c>
      <c r="W941" s="35" t="s">
        <v>2347</v>
      </c>
      <c r="X941" s="196" t="s">
        <v>2394</v>
      </c>
    </row>
    <row r="942" spans="1:24" x14ac:dyDescent="0.25">
      <c r="A942" s="30">
        <f t="shared" si="144"/>
        <v>940</v>
      </c>
      <c r="B942" s="30">
        <v>20</v>
      </c>
      <c r="C942" s="32">
        <f t="shared" si="137"/>
        <v>148</v>
      </c>
      <c r="D942" s="97" t="s">
        <v>229</v>
      </c>
      <c r="E942" s="50" t="s">
        <v>982</v>
      </c>
      <c r="F942" s="45" t="s">
        <v>485</v>
      </c>
      <c r="G942" s="45"/>
      <c r="H942" s="35" t="s">
        <v>255</v>
      </c>
      <c r="I942" s="36">
        <v>41704</v>
      </c>
      <c r="J942" s="82">
        <v>11985</v>
      </c>
      <c r="K942" s="37">
        <v>1199</v>
      </c>
      <c r="L942" s="38">
        <f t="shared" si="146"/>
        <v>1199</v>
      </c>
      <c r="M942" s="36">
        <f t="shared" si="145"/>
        <v>41704</v>
      </c>
      <c r="N942" s="39">
        <f t="shared" si="141"/>
        <v>10</v>
      </c>
      <c r="O942" s="5"/>
      <c r="P942" s="5"/>
      <c r="Q942" s="42" t="s">
        <v>2344</v>
      </c>
      <c r="R942" s="43" t="str">
        <f t="shared" si="138"/>
        <v>AGUP</v>
      </c>
      <c r="S942" s="43" t="str">
        <f t="shared" si="142"/>
        <v>P</v>
      </c>
      <c r="T942" s="43" t="str">
        <f t="shared" si="143"/>
        <v>02</v>
      </c>
      <c r="U942" s="43" t="b">
        <f t="shared" si="139"/>
        <v>1</v>
      </c>
      <c r="V942" s="43">
        <f t="shared" si="140"/>
        <v>10</v>
      </c>
      <c r="W942" s="35" t="s">
        <v>2347</v>
      </c>
      <c r="X942" s="196" t="s">
        <v>2394</v>
      </c>
    </row>
    <row r="943" spans="1:24" x14ac:dyDescent="0.25">
      <c r="A943" s="30">
        <f t="shared" si="144"/>
        <v>941</v>
      </c>
      <c r="B943" s="30">
        <v>20</v>
      </c>
      <c r="C943" s="32">
        <f t="shared" si="137"/>
        <v>149</v>
      </c>
      <c r="D943" s="97" t="s">
        <v>229</v>
      </c>
      <c r="E943" s="50" t="s">
        <v>1095</v>
      </c>
      <c r="F943" s="45" t="s">
        <v>486</v>
      </c>
      <c r="G943" s="45"/>
      <c r="H943" s="35" t="s">
        <v>255</v>
      </c>
      <c r="I943" s="36">
        <v>41704</v>
      </c>
      <c r="J943" s="82">
        <v>9285</v>
      </c>
      <c r="K943" s="37">
        <v>929</v>
      </c>
      <c r="L943" s="38">
        <f t="shared" si="146"/>
        <v>929</v>
      </c>
      <c r="M943" s="36">
        <f t="shared" si="145"/>
        <v>41704</v>
      </c>
      <c r="N943" s="39">
        <f t="shared" si="141"/>
        <v>10.01</v>
      </c>
      <c r="O943" s="5"/>
      <c r="P943" s="5"/>
      <c r="Q943" s="42" t="s">
        <v>2344</v>
      </c>
      <c r="R943" s="43" t="str">
        <f t="shared" si="138"/>
        <v>AAIF</v>
      </c>
      <c r="S943" s="43" t="str">
        <f t="shared" si="142"/>
        <v>F</v>
      </c>
      <c r="T943" s="43" t="str">
        <f t="shared" si="143"/>
        <v>02</v>
      </c>
      <c r="U943" s="43" t="b">
        <f t="shared" si="139"/>
        <v>1</v>
      </c>
      <c r="V943" s="43">
        <f t="shared" si="140"/>
        <v>10</v>
      </c>
      <c r="W943" s="35" t="s">
        <v>2347</v>
      </c>
      <c r="X943" s="196" t="s">
        <v>2394</v>
      </c>
    </row>
    <row r="944" spans="1:24" x14ac:dyDescent="0.25">
      <c r="A944" s="30">
        <f t="shared" si="144"/>
        <v>942</v>
      </c>
      <c r="B944" s="30">
        <v>20</v>
      </c>
      <c r="C944" s="32">
        <f t="shared" si="137"/>
        <v>150</v>
      </c>
      <c r="D944" s="97" t="s">
        <v>229</v>
      </c>
      <c r="E944" s="50" t="s">
        <v>1096</v>
      </c>
      <c r="F944" s="45" t="s">
        <v>738</v>
      </c>
      <c r="G944" s="45"/>
      <c r="H944" s="35" t="s">
        <v>255</v>
      </c>
      <c r="I944" s="36">
        <v>41704</v>
      </c>
      <c r="J944" s="82">
        <v>3499</v>
      </c>
      <c r="K944" s="37">
        <v>350</v>
      </c>
      <c r="L944" s="38">
        <f t="shared" si="146"/>
        <v>350</v>
      </c>
      <c r="M944" s="36">
        <f t="shared" si="145"/>
        <v>41704</v>
      </c>
      <c r="N944" s="39">
        <f t="shared" si="141"/>
        <v>10</v>
      </c>
      <c r="O944" s="5"/>
      <c r="P944" s="5"/>
      <c r="Q944" s="42" t="s">
        <v>2344</v>
      </c>
      <c r="R944" s="43" t="str">
        <f t="shared" si="138"/>
        <v>AACF</v>
      </c>
      <c r="S944" s="43" t="str">
        <f t="shared" si="142"/>
        <v>F</v>
      </c>
      <c r="T944" s="43" t="str">
        <f t="shared" si="143"/>
        <v>02</v>
      </c>
      <c r="U944" s="43" t="b">
        <f t="shared" si="139"/>
        <v>1</v>
      </c>
      <c r="V944" s="43">
        <f t="shared" si="140"/>
        <v>10</v>
      </c>
      <c r="W944" s="35" t="s">
        <v>2347</v>
      </c>
      <c r="X944" s="196" t="s">
        <v>2394</v>
      </c>
    </row>
    <row r="945" spans="1:24" x14ac:dyDescent="0.25">
      <c r="A945" s="30">
        <f t="shared" si="144"/>
        <v>943</v>
      </c>
      <c r="B945" s="30">
        <v>20</v>
      </c>
      <c r="C945" s="32">
        <f t="shared" si="137"/>
        <v>151</v>
      </c>
      <c r="D945" s="97" t="s">
        <v>229</v>
      </c>
      <c r="E945" s="50" t="s">
        <v>983</v>
      </c>
      <c r="F945" s="45" t="s">
        <v>488</v>
      </c>
      <c r="G945" s="45"/>
      <c r="H945" s="35" t="s">
        <v>255</v>
      </c>
      <c r="I945" s="36">
        <v>41704</v>
      </c>
      <c r="J945" s="82">
        <v>7097</v>
      </c>
      <c r="K945" s="37">
        <v>710</v>
      </c>
      <c r="L945" s="38">
        <f t="shared" si="146"/>
        <v>710</v>
      </c>
      <c r="M945" s="36">
        <f t="shared" si="145"/>
        <v>41704</v>
      </c>
      <c r="N945" s="39">
        <f t="shared" si="141"/>
        <v>10</v>
      </c>
      <c r="O945" s="5"/>
      <c r="P945" s="5"/>
      <c r="Q945" s="42" t="s">
        <v>2344</v>
      </c>
      <c r="R945" s="43" t="str">
        <f t="shared" si="138"/>
        <v>AAFF</v>
      </c>
      <c r="S945" s="43" t="str">
        <f t="shared" si="142"/>
        <v>F</v>
      </c>
      <c r="T945" s="43" t="str">
        <f t="shared" si="143"/>
        <v>02</v>
      </c>
      <c r="U945" s="43" t="b">
        <f t="shared" si="139"/>
        <v>1</v>
      </c>
      <c r="V945" s="43">
        <f t="shared" si="140"/>
        <v>10</v>
      </c>
      <c r="W945" s="35" t="s">
        <v>2347</v>
      </c>
      <c r="X945" s="196" t="s">
        <v>2394</v>
      </c>
    </row>
    <row r="946" spans="1:24" x14ac:dyDescent="0.25">
      <c r="A946" s="30">
        <f t="shared" si="144"/>
        <v>944</v>
      </c>
      <c r="B946" s="30">
        <v>20</v>
      </c>
      <c r="C946" s="32">
        <f t="shared" si="137"/>
        <v>152</v>
      </c>
      <c r="D946" s="97" t="s">
        <v>229</v>
      </c>
      <c r="E946" s="50" t="s">
        <v>865</v>
      </c>
      <c r="F946" s="45" t="s">
        <v>489</v>
      </c>
      <c r="G946" s="45"/>
      <c r="H946" s="35" t="s">
        <v>255</v>
      </c>
      <c r="I946" s="36">
        <v>41704</v>
      </c>
      <c r="J946" s="82">
        <v>21864</v>
      </c>
      <c r="K946" s="37">
        <v>2186</v>
      </c>
      <c r="L946" s="38">
        <f t="shared" si="146"/>
        <v>2186</v>
      </c>
      <c r="M946" s="36">
        <f t="shared" si="145"/>
        <v>41704</v>
      </c>
      <c r="N946" s="39">
        <f t="shared" si="141"/>
        <v>10</v>
      </c>
      <c r="O946" s="5"/>
      <c r="P946" s="5"/>
      <c r="Q946" s="42" t="s">
        <v>2344</v>
      </c>
      <c r="R946" s="43" t="str">
        <f t="shared" si="138"/>
        <v>AGYP</v>
      </c>
      <c r="S946" s="43" t="str">
        <f t="shared" si="142"/>
        <v>P</v>
      </c>
      <c r="T946" s="43" t="str">
        <f t="shared" si="143"/>
        <v>02</v>
      </c>
      <c r="U946" s="43" t="b">
        <f t="shared" si="139"/>
        <v>1</v>
      </c>
      <c r="V946" s="43">
        <f t="shared" si="140"/>
        <v>10</v>
      </c>
      <c r="W946" s="35" t="s">
        <v>2347</v>
      </c>
      <c r="X946" s="196" t="s">
        <v>2394</v>
      </c>
    </row>
    <row r="947" spans="1:24" x14ac:dyDescent="0.25">
      <c r="A947" s="30">
        <f t="shared" si="144"/>
        <v>945</v>
      </c>
      <c r="B947" s="45">
        <v>20</v>
      </c>
      <c r="C947" s="32">
        <f t="shared" si="137"/>
        <v>153</v>
      </c>
      <c r="D947" s="97" t="s">
        <v>229</v>
      </c>
      <c r="E947" s="45" t="s">
        <v>1097</v>
      </c>
      <c r="F947" s="45" t="s">
        <v>490</v>
      </c>
      <c r="G947" s="45"/>
      <c r="H947" s="35" t="s">
        <v>255</v>
      </c>
      <c r="I947" s="36">
        <v>41704</v>
      </c>
      <c r="J947" s="82">
        <v>2093</v>
      </c>
      <c r="K947" s="37">
        <v>209</v>
      </c>
      <c r="L947" s="38">
        <f t="shared" si="146"/>
        <v>209</v>
      </c>
      <c r="M947" s="36">
        <f t="shared" si="145"/>
        <v>41704</v>
      </c>
      <c r="N947" s="39">
        <f t="shared" si="141"/>
        <v>9.99</v>
      </c>
      <c r="O947" s="5"/>
      <c r="P947" s="5"/>
      <c r="Q947" s="42" t="s">
        <v>2344</v>
      </c>
      <c r="R947" s="43" t="str">
        <f t="shared" si="138"/>
        <v>ABGF</v>
      </c>
      <c r="S947" s="43" t="str">
        <f t="shared" si="142"/>
        <v>F</v>
      </c>
      <c r="T947" s="43" t="str">
        <f t="shared" si="143"/>
        <v>02</v>
      </c>
      <c r="U947" s="43" t="b">
        <f t="shared" si="139"/>
        <v>1</v>
      </c>
      <c r="V947" s="43">
        <f t="shared" si="140"/>
        <v>10</v>
      </c>
      <c r="W947" s="35" t="s">
        <v>2347</v>
      </c>
      <c r="X947" s="196" t="s">
        <v>2394</v>
      </c>
    </row>
    <row r="948" spans="1:24" x14ac:dyDescent="0.25">
      <c r="A948" s="30">
        <f t="shared" si="144"/>
        <v>946</v>
      </c>
      <c r="B948" s="45">
        <v>20</v>
      </c>
      <c r="C948" s="32">
        <f t="shared" si="137"/>
        <v>154</v>
      </c>
      <c r="D948" s="97" t="s">
        <v>229</v>
      </c>
      <c r="E948" s="45" t="s">
        <v>866</v>
      </c>
      <c r="F948" s="45" t="s">
        <v>491</v>
      </c>
      <c r="G948" s="45"/>
      <c r="H948" s="35" t="s">
        <v>255</v>
      </c>
      <c r="I948" s="36">
        <v>41704</v>
      </c>
      <c r="J948" s="82">
        <v>13055</v>
      </c>
      <c r="K948" s="37">
        <v>1306</v>
      </c>
      <c r="L948" s="38">
        <f t="shared" si="146"/>
        <v>1306</v>
      </c>
      <c r="M948" s="36">
        <f t="shared" si="145"/>
        <v>41704</v>
      </c>
      <c r="N948" s="39">
        <f t="shared" si="141"/>
        <v>10</v>
      </c>
      <c r="O948" s="5"/>
      <c r="P948" s="5"/>
      <c r="Q948" s="42" t="s">
        <v>2344</v>
      </c>
      <c r="R948" s="43" t="str">
        <f t="shared" si="138"/>
        <v>AAGF</v>
      </c>
      <c r="S948" s="43" t="str">
        <f t="shared" si="142"/>
        <v>F</v>
      </c>
      <c r="T948" s="43" t="str">
        <f t="shared" si="143"/>
        <v>02</v>
      </c>
      <c r="U948" s="43" t="b">
        <f t="shared" si="139"/>
        <v>1</v>
      </c>
      <c r="V948" s="43">
        <f t="shared" si="140"/>
        <v>10</v>
      </c>
      <c r="W948" s="35" t="s">
        <v>2347</v>
      </c>
      <c r="X948" s="196" t="s">
        <v>2394</v>
      </c>
    </row>
    <row r="949" spans="1:24" x14ac:dyDescent="0.25">
      <c r="A949" s="30">
        <f t="shared" si="144"/>
        <v>947</v>
      </c>
      <c r="B949" s="45">
        <v>20</v>
      </c>
      <c r="C949" s="32">
        <f t="shared" si="137"/>
        <v>155</v>
      </c>
      <c r="D949" s="97" t="s">
        <v>229</v>
      </c>
      <c r="E949" s="45" t="s">
        <v>867</v>
      </c>
      <c r="F949" s="45" t="s">
        <v>492</v>
      </c>
      <c r="G949" s="45"/>
      <c r="H949" s="35" t="s">
        <v>255</v>
      </c>
      <c r="I949" s="36">
        <v>41704</v>
      </c>
      <c r="J949" s="82">
        <v>12112</v>
      </c>
      <c r="K949" s="37">
        <v>1211</v>
      </c>
      <c r="L949" s="38">
        <f t="shared" si="146"/>
        <v>1211</v>
      </c>
      <c r="M949" s="36">
        <f t="shared" si="145"/>
        <v>41704</v>
      </c>
      <c r="N949" s="39">
        <f t="shared" si="141"/>
        <v>10</v>
      </c>
      <c r="O949" s="5"/>
      <c r="P949" s="5"/>
      <c r="Q949" s="42" t="s">
        <v>2344</v>
      </c>
      <c r="R949" s="43" t="str">
        <f t="shared" si="138"/>
        <v>AFYP</v>
      </c>
      <c r="S949" s="43" t="str">
        <f t="shared" si="142"/>
        <v>P</v>
      </c>
      <c r="T949" s="43" t="str">
        <f t="shared" si="143"/>
        <v>02</v>
      </c>
      <c r="U949" s="43" t="b">
        <f t="shared" si="139"/>
        <v>1</v>
      </c>
      <c r="V949" s="43">
        <f t="shared" si="140"/>
        <v>10</v>
      </c>
      <c r="W949" s="35" t="s">
        <v>2347</v>
      </c>
      <c r="X949" s="196" t="s">
        <v>2394</v>
      </c>
    </row>
    <row r="950" spans="1:24" x14ac:dyDescent="0.25">
      <c r="A950" s="30">
        <f t="shared" si="144"/>
        <v>948</v>
      </c>
      <c r="B950" s="45">
        <v>20</v>
      </c>
      <c r="C950" s="32">
        <f t="shared" si="137"/>
        <v>156</v>
      </c>
      <c r="D950" s="97" t="s">
        <v>229</v>
      </c>
      <c r="E950" s="45" t="s">
        <v>1098</v>
      </c>
      <c r="F950" s="45" t="s">
        <v>493</v>
      </c>
      <c r="G950" s="45"/>
      <c r="H950" s="35" t="s">
        <v>255</v>
      </c>
      <c r="I950" s="36">
        <v>41704</v>
      </c>
      <c r="J950" s="82">
        <v>12879</v>
      </c>
      <c r="K950" s="37">
        <v>1288</v>
      </c>
      <c r="L950" s="38">
        <f t="shared" si="146"/>
        <v>1288</v>
      </c>
      <c r="M950" s="36">
        <f t="shared" si="145"/>
        <v>41704</v>
      </c>
      <c r="N950" s="39">
        <f t="shared" si="141"/>
        <v>10</v>
      </c>
      <c r="O950" s="5"/>
      <c r="P950" s="5"/>
      <c r="Q950" s="42" t="s">
        <v>2344</v>
      </c>
      <c r="R950" s="43" t="str">
        <f t="shared" si="138"/>
        <v>AAFF</v>
      </c>
      <c r="S950" s="43" t="str">
        <f t="shared" si="142"/>
        <v>F</v>
      </c>
      <c r="T950" s="43" t="str">
        <f t="shared" si="143"/>
        <v>02</v>
      </c>
      <c r="U950" s="43" t="b">
        <f t="shared" si="139"/>
        <v>1</v>
      </c>
      <c r="V950" s="43">
        <f t="shared" si="140"/>
        <v>10</v>
      </c>
      <c r="W950" s="35" t="s">
        <v>2347</v>
      </c>
      <c r="X950" s="196" t="s">
        <v>2394</v>
      </c>
    </row>
    <row r="951" spans="1:24" x14ac:dyDescent="0.25">
      <c r="A951" s="30">
        <f t="shared" si="144"/>
        <v>949</v>
      </c>
      <c r="B951" s="45">
        <v>20</v>
      </c>
      <c r="C951" s="32">
        <f t="shared" si="137"/>
        <v>157</v>
      </c>
      <c r="D951" s="97" t="s">
        <v>229</v>
      </c>
      <c r="E951" s="45" t="s">
        <v>494</v>
      </c>
      <c r="F951" s="45" t="s">
        <v>716</v>
      </c>
      <c r="G951" s="45"/>
      <c r="H951" s="35" t="s">
        <v>255</v>
      </c>
      <c r="I951" s="36">
        <v>41704</v>
      </c>
      <c r="J951" s="82">
        <v>13466</v>
      </c>
      <c r="K951" s="37">
        <v>1347</v>
      </c>
      <c r="L951" s="38">
        <f t="shared" si="146"/>
        <v>1347</v>
      </c>
      <c r="M951" s="36">
        <f t="shared" si="145"/>
        <v>41704</v>
      </c>
      <c r="N951" s="39">
        <f t="shared" si="141"/>
        <v>10</v>
      </c>
      <c r="O951" s="5"/>
      <c r="P951" s="5"/>
      <c r="Q951" s="42" t="s">
        <v>2344</v>
      </c>
      <c r="R951" s="43" t="str">
        <f t="shared" si="138"/>
        <v>AAHF</v>
      </c>
      <c r="S951" s="43" t="str">
        <f t="shared" si="142"/>
        <v>F</v>
      </c>
      <c r="T951" s="43" t="str">
        <f t="shared" si="143"/>
        <v>02</v>
      </c>
      <c r="U951" s="43" t="b">
        <f t="shared" si="139"/>
        <v>1</v>
      </c>
      <c r="V951" s="43">
        <f t="shared" si="140"/>
        <v>10</v>
      </c>
      <c r="W951" s="35" t="s">
        <v>2347</v>
      </c>
      <c r="X951" s="196" t="s">
        <v>2394</v>
      </c>
    </row>
    <row r="952" spans="1:24" x14ac:dyDescent="0.25">
      <c r="A952" s="30">
        <f t="shared" si="144"/>
        <v>950</v>
      </c>
      <c r="B952" s="45">
        <v>20</v>
      </c>
      <c r="C952" s="32">
        <f t="shared" si="137"/>
        <v>158</v>
      </c>
      <c r="D952" s="97" t="s">
        <v>229</v>
      </c>
      <c r="E952" s="45" t="s">
        <v>868</v>
      </c>
      <c r="F952" s="45" t="s">
        <v>496</v>
      </c>
      <c r="G952" s="45"/>
      <c r="H952" s="35" t="s">
        <v>255</v>
      </c>
      <c r="I952" s="36">
        <v>41704</v>
      </c>
      <c r="J952" s="82">
        <v>11957</v>
      </c>
      <c r="K952" s="37">
        <v>1196</v>
      </c>
      <c r="L952" s="38">
        <f t="shared" si="146"/>
        <v>1196</v>
      </c>
      <c r="M952" s="36">
        <f t="shared" si="145"/>
        <v>41704</v>
      </c>
      <c r="N952" s="39">
        <f t="shared" si="141"/>
        <v>10</v>
      </c>
      <c r="O952" s="5"/>
      <c r="P952" s="5"/>
      <c r="Q952" s="42" t="s">
        <v>2344</v>
      </c>
      <c r="R952" s="43" t="str">
        <f t="shared" si="138"/>
        <v>AFOP</v>
      </c>
      <c r="S952" s="43" t="str">
        <f t="shared" si="142"/>
        <v>P</v>
      </c>
      <c r="T952" s="43" t="str">
        <f t="shared" si="143"/>
        <v>02</v>
      </c>
      <c r="U952" s="43" t="b">
        <f t="shared" si="139"/>
        <v>1</v>
      </c>
      <c r="V952" s="43">
        <f t="shared" si="140"/>
        <v>10</v>
      </c>
      <c r="W952" s="35" t="s">
        <v>2347</v>
      </c>
      <c r="X952" s="196" t="s">
        <v>2394</v>
      </c>
    </row>
    <row r="953" spans="1:24" x14ac:dyDescent="0.25">
      <c r="A953" s="30">
        <f t="shared" si="144"/>
        <v>951</v>
      </c>
      <c r="B953" s="45">
        <v>20</v>
      </c>
      <c r="C953" s="32">
        <f t="shared" si="137"/>
        <v>159</v>
      </c>
      <c r="D953" s="97" t="s">
        <v>229</v>
      </c>
      <c r="E953" s="45" t="s">
        <v>869</v>
      </c>
      <c r="F953" s="45" t="s">
        <v>497</v>
      </c>
      <c r="G953" s="45"/>
      <c r="H953" s="35" t="s">
        <v>255</v>
      </c>
      <c r="I953" s="36">
        <v>41704</v>
      </c>
      <c r="J953" s="82">
        <v>7521</v>
      </c>
      <c r="K953" s="37">
        <v>752</v>
      </c>
      <c r="L953" s="38">
        <f t="shared" si="146"/>
        <v>752</v>
      </c>
      <c r="M953" s="36">
        <f t="shared" si="145"/>
        <v>41704</v>
      </c>
      <c r="N953" s="39">
        <f t="shared" si="141"/>
        <v>10</v>
      </c>
      <c r="O953" s="5"/>
      <c r="P953" s="5"/>
      <c r="Q953" s="42" t="s">
        <v>2344</v>
      </c>
      <c r="R953" s="43" t="str">
        <f t="shared" si="138"/>
        <v>AXMP</v>
      </c>
      <c r="S953" s="43" t="str">
        <f t="shared" si="142"/>
        <v>P</v>
      </c>
      <c r="T953" s="43" t="str">
        <f t="shared" si="143"/>
        <v>02</v>
      </c>
      <c r="U953" s="43" t="b">
        <f t="shared" si="139"/>
        <v>1</v>
      </c>
      <c r="V953" s="43">
        <f t="shared" si="140"/>
        <v>10</v>
      </c>
      <c r="W953" s="35" t="s">
        <v>2347</v>
      </c>
      <c r="X953" s="196" t="s">
        <v>2394</v>
      </c>
    </row>
    <row r="954" spans="1:24" x14ac:dyDescent="0.25">
      <c r="A954" s="30">
        <f t="shared" si="144"/>
        <v>952</v>
      </c>
      <c r="B954" s="45">
        <v>20</v>
      </c>
      <c r="C954" s="32">
        <f t="shared" si="137"/>
        <v>160</v>
      </c>
      <c r="D954" s="97" t="s">
        <v>229</v>
      </c>
      <c r="E954" s="45" t="s">
        <v>498</v>
      </c>
      <c r="F954" s="45" t="s">
        <v>499</v>
      </c>
      <c r="G954" s="45"/>
      <c r="H954" s="35" t="s">
        <v>255</v>
      </c>
      <c r="I954" s="36">
        <v>41704</v>
      </c>
      <c r="J954" s="82">
        <v>7194</v>
      </c>
      <c r="K954" s="37">
        <v>719</v>
      </c>
      <c r="L954" s="38">
        <f t="shared" si="146"/>
        <v>719</v>
      </c>
      <c r="M954" s="36">
        <f t="shared" si="145"/>
        <v>41704</v>
      </c>
      <c r="N954" s="39">
        <f t="shared" si="141"/>
        <v>9.99</v>
      </c>
      <c r="O954" s="5"/>
      <c r="P954" s="5"/>
      <c r="Q954" s="42" t="s">
        <v>2344</v>
      </c>
      <c r="R954" s="43" t="str">
        <f t="shared" si="138"/>
        <v>AAFF</v>
      </c>
      <c r="S954" s="43" t="str">
        <f t="shared" si="142"/>
        <v>F</v>
      </c>
      <c r="T954" s="43" t="str">
        <f t="shared" si="143"/>
        <v>02</v>
      </c>
      <c r="U954" s="43" t="b">
        <f t="shared" si="139"/>
        <v>1</v>
      </c>
      <c r="V954" s="43">
        <f t="shared" si="140"/>
        <v>10</v>
      </c>
      <c r="W954" s="35" t="s">
        <v>2347</v>
      </c>
      <c r="X954" s="196" t="s">
        <v>2394</v>
      </c>
    </row>
    <row r="955" spans="1:24" x14ac:dyDescent="0.25">
      <c r="A955" s="30">
        <f t="shared" si="144"/>
        <v>953</v>
      </c>
      <c r="B955" s="45">
        <v>20</v>
      </c>
      <c r="C955" s="32">
        <f t="shared" si="137"/>
        <v>161</v>
      </c>
      <c r="D955" s="97" t="s">
        <v>229</v>
      </c>
      <c r="E955" s="45" t="s">
        <v>870</v>
      </c>
      <c r="F955" s="45" t="s">
        <v>500</v>
      </c>
      <c r="G955" s="45"/>
      <c r="H955" s="35" t="s">
        <v>255</v>
      </c>
      <c r="I955" s="36">
        <v>41704</v>
      </c>
      <c r="J955" s="82">
        <v>18334</v>
      </c>
      <c r="K955" s="37">
        <v>1833</v>
      </c>
      <c r="L955" s="38">
        <f t="shared" si="146"/>
        <v>1833</v>
      </c>
      <c r="M955" s="36">
        <f t="shared" si="145"/>
        <v>41704</v>
      </c>
      <c r="N955" s="39">
        <f t="shared" si="141"/>
        <v>10</v>
      </c>
      <c r="O955" s="5"/>
      <c r="P955" s="5"/>
      <c r="Q955" s="42" t="s">
        <v>2344</v>
      </c>
      <c r="R955" s="43" t="str">
        <f t="shared" si="138"/>
        <v>AAJH</v>
      </c>
      <c r="S955" s="43" t="str">
        <f t="shared" si="142"/>
        <v>H</v>
      </c>
      <c r="T955" s="43" t="str">
        <f t="shared" si="143"/>
        <v>02</v>
      </c>
      <c r="U955" s="43" t="b">
        <f t="shared" si="139"/>
        <v>1</v>
      </c>
      <c r="V955" s="43">
        <f t="shared" si="140"/>
        <v>10</v>
      </c>
      <c r="W955" s="35" t="s">
        <v>2347</v>
      </c>
      <c r="X955" s="196" t="s">
        <v>2394</v>
      </c>
    </row>
    <row r="956" spans="1:24" x14ac:dyDescent="0.25">
      <c r="A956" s="30">
        <f t="shared" si="144"/>
        <v>954</v>
      </c>
      <c r="B956" s="45">
        <v>20</v>
      </c>
      <c r="C956" s="32">
        <f t="shared" si="137"/>
        <v>162</v>
      </c>
      <c r="D956" s="97" t="s">
        <v>229</v>
      </c>
      <c r="E956" s="45" t="s">
        <v>1099</v>
      </c>
      <c r="F956" s="45" t="s">
        <v>501</v>
      </c>
      <c r="G956" s="45"/>
      <c r="H956" s="35" t="s">
        <v>255</v>
      </c>
      <c r="I956" s="36">
        <v>41704</v>
      </c>
      <c r="J956" s="82">
        <v>19444</v>
      </c>
      <c r="K956" s="37">
        <v>1944</v>
      </c>
      <c r="L956" s="38">
        <f t="shared" si="146"/>
        <v>1944</v>
      </c>
      <c r="M956" s="36">
        <f t="shared" si="145"/>
        <v>41704</v>
      </c>
      <c r="N956" s="39">
        <f t="shared" si="141"/>
        <v>10</v>
      </c>
      <c r="O956" s="5"/>
      <c r="P956" s="5"/>
      <c r="Q956" s="42" t="s">
        <v>2344</v>
      </c>
      <c r="R956" s="43" t="str">
        <f t="shared" si="138"/>
        <v>AAJF</v>
      </c>
      <c r="S956" s="43" t="str">
        <f t="shared" si="142"/>
        <v>F</v>
      </c>
      <c r="T956" s="43" t="str">
        <f t="shared" si="143"/>
        <v>02</v>
      </c>
      <c r="U956" s="43" t="b">
        <f t="shared" si="139"/>
        <v>1</v>
      </c>
      <c r="V956" s="43">
        <f t="shared" si="140"/>
        <v>10</v>
      </c>
      <c r="W956" s="35" t="s">
        <v>2347</v>
      </c>
      <c r="X956" s="196" t="s">
        <v>2394</v>
      </c>
    </row>
    <row r="957" spans="1:24" x14ac:dyDescent="0.25">
      <c r="A957" s="30">
        <f t="shared" si="144"/>
        <v>955</v>
      </c>
      <c r="B957" s="45">
        <v>20</v>
      </c>
      <c r="C957" s="32">
        <f t="shared" si="137"/>
        <v>163</v>
      </c>
      <c r="D957" s="97" t="s">
        <v>229</v>
      </c>
      <c r="E957" s="45" t="s">
        <v>1100</v>
      </c>
      <c r="F957" s="45" t="s">
        <v>502</v>
      </c>
      <c r="G957" s="45"/>
      <c r="H957" s="35" t="s">
        <v>255</v>
      </c>
      <c r="I957" s="36">
        <v>41704</v>
      </c>
      <c r="J957" s="82">
        <v>41134</v>
      </c>
      <c r="K957" s="37">
        <v>4113</v>
      </c>
      <c r="L957" s="38">
        <f t="shared" si="146"/>
        <v>4113</v>
      </c>
      <c r="M957" s="36">
        <f t="shared" si="145"/>
        <v>41704</v>
      </c>
      <c r="N957" s="39">
        <f t="shared" si="141"/>
        <v>10</v>
      </c>
      <c r="O957" s="5"/>
      <c r="P957" s="5"/>
      <c r="Q957" s="42" t="s">
        <v>2344</v>
      </c>
      <c r="R957" s="43" t="str">
        <f t="shared" si="138"/>
        <v>AAJF</v>
      </c>
      <c r="S957" s="43" t="str">
        <f t="shared" si="142"/>
        <v>F</v>
      </c>
      <c r="T957" s="43" t="str">
        <f t="shared" si="143"/>
        <v>02</v>
      </c>
      <c r="U957" s="43" t="b">
        <f t="shared" si="139"/>
        <v>1</v>
      </c>
      <c r="V957" s="43">
        <f t="shared" si="140"/>
        <v>10</v>
      </c>
      <c r="W957" s="35" t="s">
        <v>2347</v>
      </c>
      <c r="X957" s="196" t="s">
        <v>2394</v>
      </c>
    </row>
    <row r="958" spans="1:24" x14ac:dyDescent="0.25">
      <c r="A958" s="30">
        <f t="shared" si="144"/>
        <v>956</v>
      </c>
      <c r="B958" s="45">
        <v>20</v>
      </c>
      <c r="C958" s="32">
        <f t="shared" si="137"/>
        <v>164</v>
      </c>
      <c r="D958" s="97" t="s">
        <v>229</v>
      </c>
      <c r="E958" s="45" t="s">
        <v>1101</v>
      </c>
      <c r="F958" s="45" t="s">
        <v>734</v>
      </c>
      <c r="G958" s="45"/>
      <c r="H958" s="35" t="s">
        <v>255</v>
      </c>
      <c r="I958" s="36">
        <v>41704</v>
      </c>
      <c r="J958" s="82">
        <v>11107</v>
      </c>
      <c r="K958" s="37">
        <v>1111</v>
      </c>
      <c r="L958" s="38">
        <f t="shared" si="146"/>
        <v>1111</v>
      </c>
      <c r="M958" s="36">
        <f t="shared" si="145"/>
        <v>41704</v>
      </c>
      <c r="N958" s="39">
        <f t="shared" si="141"/>
        <v>10</v>
      </c>
      <c r="O958" s="5"/>
      <c r="P958" s="5"/>
      <c r="Q958" s="42" t="s">
        <v>2344</v>
      </c>
      <c r="R958" s="43" t="str">
        <f t="shared" si="138"/>
        <v>ABJF</v>
      </c>
      <c r="S958" s="43" t="str">
        <f t="shared" si="142"/>
        <v>F</v>
      </c>
      <c r="T958" s="43" t="str">
        <f t="shared" si="143"/>
        <v>02</v>
      </c>
      <c r="U958" s="43" t="b">
        <f t="shared" si="139"/>
        <v>1</v>
      </c>
      <c r="V958" s="43">
        <f t="shared" si="140"/>
        <v>10</v>
      </c>
      <c r="W958" s="35" t="s">
        <v>2347</v>
      </c>
      <c r="X958" s="196" t="s">
        <v>2394</v>
      </c>
    </row>
    <row r="959" spans="1:24" x14ac:dyDescent="0.25">
      <c r="A959" s="30">
        <f t="shared" si="144"/>
        <v>957</v>
      </c>
      <c r="B959" s="45">
        <v>20</v>
      </c>
      <c r="C959" s="32">
        <f t="shared" si="137"/>
        <v>165</v>
      </c>
      <c r="D959" s="97" t="s">
        <v>229</v>
      </c>
      <c r="E959" s="45" t="s">
        <v>1102</v>
      </c>
      <c r="F959" s="45" t="s">
        <v>504</v>
      </c>
      <c r="G959" s="45"/>
      <c r="H959" s="35" t="s">
        <v>255</v>
      </c>
      <c r="I959" s="36">
        <v>41704</v>
      </c>
      <c r="J959" s="82">
        <v>7072</v>
      </c>
      <c r="K959" s="37">
        <v>707</v>
      </c>
      <c r="L959" s="38">
        <f t="shared" si="146"/>
        <v>707</v>
      </c>
      <c r="M959" s="36">
        <f t="shared" si="145"/>
        <v>41704</v>
      </c>
      <c r="N959" s="39">
        <f t="shared" si="141"/>
        <v>10</v>
      </c>
      <c r="O959" s="5"/>
      <c r="P959" s="5"/>
      <c r="Q959" s="42" t="s">
        <v>2344</v>
      </c>
      <c r="R959" s="43" t="str">
        <f t="shared" si="138"/>
        <v>AAHF</v>
      </c>
      <c r="S959" s="43" t="str">
        <f t="shared" si="142"/>
        <v>F</v>
      </c>
      <c r="T959" s="43" t="str">
        <f t="shared" si="143"/>
        <v>02</v>
      </c>
      <c r="U959" s="43" t="b">
        <f t="shared" si="139"/>
        <v>1</v>
      </c>
      <c r="V959" s="43">
        <f t="shared" si="140"/>
        <v>10</v>
      </c>
      <c r="W959" s="35" t="s">
        <v>2347</v>
      </c>
      <c r="X959" s="196" t="s">
        <v>2394</v>
      </c>
    </row>
    <row r="960" spans="1:24" x14ac:dyDescent="0.25">
      <c r="A960" s="30">
        <f t="shared" si="144"/>
        <v>958</v>
      </c>
      <c r="B960" s="45">
        <v>20</v>
      </c>
      <c r="C960" s="32">
        <f t="shared" si="137"/>
        <v>166</v>
      </c>
      <c r="D960" s="97" t="s">
        <v>229</v>
      </c>
      <c r="E960" s="45" t="s">
        <v>1103</v>
      </c>
      <c r="F960" s="45" t="s">
        <v>505</v>
      </c>
      <c r="G960" s="45"/>
      <c r="H960" s="35" t="s">
        <v>255</v>
      </c>
      <c r="I960" s="36">
        <v>41704</v>
      </c>
      <c r="J960" s="82">
        <v>6798</v>
      </c>
      <c r="K960" s="37">
        <v>680</v>
      </c>
      <c r="L960" s="38">
        <f t="shared" si="146"/>
        <v>680</v>
      </c>
      <c r="M960" s="36">
        <f t="shared" si="145"/>
        <v>41704</v>
      </c>
      <c r="N960" s="39">
        <f t="shared" si="141"/>
        <v>10</v>
      </c>
      <c r="O960" s="5"/>
      <c r="P960" s="5"/>
      <c r="Q960" s="42" t="s">
        <v>2344</v>
      </c>
      <c r="R960" s="43" t="str">
        <f t="shared" si="138"/>
        <v>AAEF</v>
      </c>
      <c r="S960" s="43" t="str">
        <f t="shared" si="142"/>
        <v>F</v>
      </c>
      <c r="T960" s="43" t="str">
        <f t="shared" si="143"/>
        <v>02</v>
      </c>
      <c r="U960" s="43" t="b">
        <f t="shared" si="139"/>
        <v>1</v>
      </c>
      <c r="V960" s="43">
        <f t="shared" si="140"/>
        <v>10</v>
      </c>
      <c r="W960" s="35" t="s">
        <v>2347</v>
      </c>
      <c r="X960" s="196" t="s">
        <v>2394</v>
      </c>
    </row>
    <row r="961" spans="1:24" x14ac:dyDescent="0.25">
      <c r="A961" s="30">
        <f t="shared" si="144"/>
        <v>959</v>
      </c>
      <c r="B961" s="45">
        <v>20</v>
      </c>
      <c r="C961" s="32">
        <f t="shared" si="137"/>
        <v>167</v>
      </c>
      <c r="D961" s="97" t="s">
        <v>229</v>
      </c>
      <c r="E961" s="45" t="s">
        <v>506</v>
      </c>
      <c r="F961" s="45" t="s">
        <v>507</v>
      </c>
      <c r="G961" s="45"/>
      <c r="H961" s="35" t="s">
        <v>255</v>
      </c>
      <c r="I961" s="36">
        <v>41704</v>
      </c>
      <c r="J961" s="82">
        <v>42426</v>
      </c>
      <c r="K961" s="37">
        <v>4243</v>
      </c>
      <c r="L961" s="38">
        <f t="shared" si="146"/>
        <v>4243</v>
      </c>
      <c r="M961" s="36">
        <f t="shared" si="145"/>
        <v>41704</v>
      </c>
      <c r="N961" s="39">
        <f t="shared" si="141"/>
        <v>10</v>
      </c>
      <c r="O961" s="5"/>
      <c r="P961" s="5"/>
      <c r="Q961" s="42" t="s">
        <v>2344</v>
      </c>
      <c r="R961" s="43" t="str">
        <f t="shared" si="138"/>
        <v>ABGP</v>
      </c>
      <c r="S961" s="43" t="str">
        <f t="shared" si="142"/>
        <v>P</v>
      </c>
      <c r="T961" s="43" t="str">
        <f t="shared" si="143"/>
        <v>02</v>
      </c>
      <c r="U961" s="43" t="b">
        <f t="shared" si="139"/>
        <v>1</v>
      </c>
      <c r="V961" s="43">
        <f t="shared" si="140"/>
        <v>10</v>
      </c>
      <c r="W961" s="35" t="s">
        <v>2347</v>
      </c>
      <c r="X961" s="196" t="s">
        <v>2394</v>
      </c>
    </row>
    <row r="962" spans="1:24" x14ac:dyDescent="0.25">
      <c r="A962" s="30">
        <f t="shared" si="144"/>
        <v>960</v>
      </c>
      <c r="B962" s="45">
        <v>20</v>
      </c>
      <c r="C962" s="32">
        <f t="shared" si="137"/>
        <v>168</v>
      </c>
      <c r="D962" s="97" t="s">
        <v>229</v>
      </c>
      <c r="E962" s="45" t="s">
        <v>984</v>
      </c>
      <c r="F962" s="45" t="s">
        <v>508</v>
      </c>
      <c r="G962" s="45"/>
      <c r="H962" s="35" t="s">
        <v>255</v>
      </c>
      <c r="I962" s="36">
        <v>41704</v>
      </c>
      <c r="J962" s="82">
        <v>42712</v>
      </c>
      <c r="K962" s="37">
        <v>4271</v>
      </c>
      <c r="L962" s="38">
        <f t="shared" si="146"/>
        <v>4271</v>
      </c>
      <c r="M962" s="36">
        <f t="shared" si="145"/>
        <v>41704</v>
      </c>
      <c r="N962" s="39">
        <f t="shared" si="141"/>
        <v>10</v>
      </c>
      <c r="O962" s="5"/>
      <c r="P962" s="5"/>
      <c r="Q962" s="42" t="s">
        <v>2344</v>
      </c>
      <c r="R962" s="43" t="str">
        <f t="shared" si="138"/>
        <v>AAMP</v>
      </c>
      <c r="S962" s="43" t="str">
        <f t="shared" si="142"/>
        <v>P</v>
      </c>
      <c r="T962" s="43" t="str">
        <f t="shared" si="143"/>
        <v>02</v>
      </c>
      <c r="U962" s="43" t="b">
        <f t="shared" si="139"/>
        <v>1</v>
      </c>
      <c r="V962" s="43">
        <f t="shared" si="140"/>
        <v>10</v>
      </c>
      <c r="W962" s="35" t="s">
        <v>2347</v>
      </c>
      <c r="X962" s="196" t="s">
        <v>2394</v>
      </c>
    </row>
    <row r="963" spans="1:24" x14ac:dyDescent="0.25">
      <c r="A963" s="30">
        <f t="shared" si="144"/>
        <v>961</v>
      </c>
      <c r="B963" s="45">
        <v>20</v>
      </c>
      <c r="C963" s="32">
        <f t="shared" ref="C963:C1026" si="147">+IF(B963=B962,C962+1,1)</f>
        <v>169</v>
      </c>
      <c r="D963" s="97" t="s">
        <v>229</v>
      </c>
      <c r="E963" s="45" t="s">
        <v>863</v>
      </c>
      <c r="F963" s="45" t="s">
        <v>509</v>
      </c>
      <c r="G963" s="45"/>
      <c r="H963" s="35" t="s">
        <v>255</v>
      </c>
      <c r="I963" s="36">
        <v>41704</v>
      </c>
      <c r="J963" s="82">
        <v>12856</v>
      </c>
      <c r="K963" s="37">
        <v>1286</v>
      </c>
      <c r="L963" s="38">
        <f t="shared" si="146"/>
        <v>1286</v>
      </c>
      <c r="M963" s="36">
        <f t="shared" si="145"/>
        <v>41704</v>
      </c>
      <c r="N963" s="39">
        <f t="shared" si="141"/>
        <v>10</v>
      </c>
      <c r="O963" s="5"/>
      <c r="P963" s="5"/>
      <c r="Q963" s="42" t="s">
        <v>2344</v>
      </c>
      <c r="R963" s="43" t="str">
        <f t="shared" ref="R963:R1026" si="148">LEFT(E963,4)</f>
        <v>AACP</v>
      </c>
      <c r="S963" s="43" t="str">
        <f t="shared" si="142"/>
        <v>P</v>
      </c>
      <c r="T963" s="43" t="str">
        <f t="shared" si="143"/>
        <v>02</v>
      </c>
      <c r="U963" s="43" t="b">
        <f t="shared" ref="U963:U1026" si="149">D963=T963</f>
        <v>1</v>
      </c>
      <c r="V963" s="43">
        <f t="shared" ref="V963:V1026" si="150">LEN(E963)</f>
        <v>10</v>
      </c>
      <c r="W963" s="35" t="s">
        <v>2347</v>
      </c>
      <c r="X963" s="196" t="s">
        <v>2394</v>
      </c>
    </row>
    <row r="964" spans="1:24" x14ac:dyDescent="0.25">
      <c r="A964" s="30">
        <f t="shared" si="144"/>
        <v>962</v>
      </c>
      <c r="B964" s="45">
        <v>20</v>
      </c>
      <c r="C964" s="32">
        <f t="shared" si="147"/>
        <v>170</v>
      </c>
      <c r="D964" s="97" t="s">
        <v>229</v>
      </c>
      <c r="E964" s="45" t="s">
        <v>986</v>
      </c>
      <c r="F964" s="45" t="s">
        <v>511</v>
      </c>
      <c r="G964" s="45"/>
      <c r="H964" s="35" t="s">
        <v>255</v>
      </c>
      <c r="I964" s="36">
        <v>41704</v>
      </c>
      <c r="J964" s="82">
        <v>5394</v>
      </c>
      <c r="K964" s="37">
        <v>539</v>
      </c>
      <c r="L964" s="38">
        <f t="shared" si="146"/>
        <v>539</v>
      </c>
      <c r="M964" s="36">
        <f t="shared" si="145"/>
        <v>41704</v>
      </c>
      <c r="N964" s="39">
        <f t="shared" ref="N964:N1027" si="151">+ROUND(L964/J964*100,2)</f>
        <v>9.99</v>
      </c>
      <c r="O964" s="5"/>
      <c r="P964" s="5"/>
      <c r="Q964" s="42" t="s">
        <v>2344</v>
      </c>
      <c r="R964" s="43" t="str">
        <f t="shared" si="148"/>
        <v>AAPF</v>
      </c>
      <c r="S964" s="43" t="str">
        <f t="shared" ref="S964:S1027" si="152">RIGHT(R964,1)</f>
        <v>F</v>
      </c>
      <c r="T964" s="43" t="str">
        <f t="shared" ref="T964:T1027" si="153">IF(S964="C","01","02")</f>
        <v>02</v>
      </c>
      <c r="U964" s="43" t="b">
        <f t="shared" si="149"/>
        <v>1</v>
      </c>
      <c r="V964" s="43">
        <f t="shared" si="150"/>
        <v>10</v>
      </c>
      <c r="W964" s="35" t="s">
        <v>2347</v>
      </c>
      <c r="X964" s="196" t="s">
        <v>2394</v>
      </c>
    </row>
    <row r="965" spans="1:24" x14ac:dyDescent="0.25">
      <c r="A965" s="30">
        <f t="shared" ref="A965:A1028" si="154">A964+1</f>
        <v>963</v>
      </c>
      <c r="B965" s="45">
        <v>20</v>
      </c>
      <c r="C965" s="32">
        <f t="shared" si="147"/>
        <v>171</v>
      </c>
      <c r="D965" s="97" t="s">
        <v>229</v>
      </c>
      <c r="E965" s="45" t="s">
        <v>871</v>
      </c>
      <c r="F965" s="45" t="s">
        <v>512</v>
      </c>
      <c r="G965" s="45"/>
      <c r="H965" s="35" t="s">
        <v>255</v>
      </c>
      <c r="I965" s="36">
        <v>41704</v>
      </c>
      <c r="J965" s="82">
        <v>16757</v>
      </c>
      <c r="K965" s="37">
        <v>1676</v>
      </c>
      <c r="L965" s="38">
        <f t="shared" si="146"/>
        <v>1676</v>
      </c>
      <c r="M965" s="36">
        <f t="shared" si="145"/>
        <v>41704</v>
      </c>
      <c r="N965" s="39">
        <f t="shared" si="151"/>
        <v>10</v>
      </c>
      <c r="O965" s="5"/>
      <c r="P965" s="5"/>
      <c r="Q965" s="42" t="s">
        <v>2344</v>
      </c>
      <c r="R965" s="43" t="str">
        <f t="shared" si="148"/>
        <v>AAHF</v>
      </c>
      <c r="S965" s="43" t="str">
        <f t="shared" si="152"/>
        <v>F</v>
      </c>
      <c r="T965" s="43" t="str">
        <f t="shared" si="153"/>
        <v>02</v>
      </c>
      <c r="U965" s="43" t="b">
        <f t="shared" si="149"/>
        <v>1</v>
      </c>
      <c r="V965" s="43">
        <f t="shared" si="150"/>
        <v>10</v>
      </c>
      <c r="W965" s="35" t="s">
        <v>2347</v>
      </c>
      <c r="X965" s="196" t="s">
        <v>2394</v>
      </c>
    </row>
    <row r="966" spans="1:24" x14ac:dyDescent="0.25">
      <c r="A966" s="30">
        <f t="shared" si="154"/>
        <v>964</v>
      </c>
      <c r="B966" s="45">
        <v>20</v>
      </c>
      <c r="C966" s="32">
        <f t="shared" si="147"/>
        <v>172</v>
      </c>
      <c r="D966" s="97" t="s">
        <v>229</v>
      </c>
      <c r="E966" s="45" t="s">
        <v>872</v>
      </c>
      <c r="F966" s="45" t="s">
        <v>514</v>
      </c>
      <c r="G966" s="45"/>
      <c r="H966" s="35" t="s">
        <v>255</v>
      </c>
      <c r="I966" s="36">
        <v>41704</v>
      </c>
      <c r="J966" s="82">
        <v>3430</v>
      </c>
      <c r="K966" s="37">
        <v>343</v>
      </c>
      <c r="L966" s="38">
        <f t="shared" si="146"/>
        <v>343</v>
      </c>
      <c r="M966" s="36">
        <f t="shared" si="145"/>
        <v>41704</v>
      </c>
      <c r="N966" s="39">
        <f t="shared" si="151"/>
        <v>10</v>
      </c>
      <c r="O966" s="5"/>
      <c r="P966" s="5"/>
      <c r="Q966" s="42" t="s">
        <v>2344</v>
      </c>
      <c r="R966" s="43" t="str">
        <f t="shared" si="148"/>
        <v>AAAA</v>
      </c>
      <c r="S966" s="43" t="str">
        <f t="shared" si="152"/>
        <v>A</v>
      </c>
      <c r="T966" s="43" t="str">
        <f t="shared" si="153"/>
        <v>02</v>
      </c>
      <c r="U966" s="43" t="b">
        <f t="shared" si="149"/>
        <v>1</v>
      </c>
      <c r="V966" s="43">
        <f t="shared" si="150"/>
        <v>10</v>
      </c>
      <c r="W966" s="35" t="s">
        <v>2347</v>
      </c>
      <c r="X966" s="196" t="s">
        <v>2394</v>
      </c>
    </row>
    <row r="967" spans="1:24" x14ac:dyDescent="0.25">
      <c r="A967" s="30">
        <f t="shared" si="154"/>
        <v>965</v>
      </c>
      <c r="B967" s="45">
        <v>20</v>
      </c>
      <c r="C967" s="32">
        <f t="shared" si="147"/>
        <v>173</v>
      </c>
      <c r="D967" s="97" t="s">
        <v>229</v>
      </c>
      <c r="E967" s="45" t="s">
        <v>1104</v>
      </c>
      <c r="F967" s="45" t="s">
        <v>515</v>
      </c>
      <c r="G967" s="45"/>
      <c r="H967" s="35" t="s">
        <v>255</v>
      </c>
      <c r="I967" s="36">
        <v>41704</v>
      </c>
      <c r="J967" s="82">
        <v>9516</v>
      </c>
      <c r="K967" s="37">
        <v>952</v>
      </c>
      <c r="L967" s="38">
        <f t="shared" si="146"/>
        <v>952</v>
      </c>
      <c r="M967" s="36">
        <f t="shared" si="145"/>
        <v>41704</v>
      </c>
      <c r="N967" s="39">
        <f t="shared" si="151"/>
        <v>10</v>
      </c>
      <c r="O967" s="5"/>
      <c r="P967" s="5"/>
      <c r="Q967" s="42" t="s">
        <v>2344</v>
      </c>
      <c r="R967" s="43" t="str">
        <f t="shared" si="148"/>
        <v>AACF</v>
      </c>
      <c r="S967" s="43" t="str">
        <f t="shared" si="152"/>
        <v>F</v>
      </c>
      <c r="T967" s="43" t="str">
        <f t="shared" si="153"/>
        <v>02</v>
      </c>
      <c r="U967" s="43" t="b">
        <f t="shared" si="149"/>
        <v>1</v>
      </c>
      <c r="V967" s="43">
        <f t="shared" si="150"/>
        <v>10</v>
      </c>
      <c r="W967" s="35" t="s">
        <v>2347</v>
      </c>
      <c r="X967" s="196" t="s">
        <v>2394</v>
      </c>
    </row>
    <row r="968" spans="1:24" x14ac:dyDescent="0.25">
      <c r="A968" s="30">
        <f t="shared" si="154"/>
        <v>966</v>
      </c>
      <c r="B968" s="45">
        <v>20</v>
      </c>
      <c r="C968" s="32">
        <f t="shared" si="147"/>
        <v>174</v>
      </c>
      <c r="D968" s="97" t="s">
        <v>229</v>
      </c>
      <c r="E968" s="45" t="s">
        <v>873</v>
      </c>
      <c r="F968" s="45" t="s">
        <v>516</v>
      </c>
      <c r="G968" s="45"/>
      <c r="H968" s="35" t="s">
        <v>255</v>
      </c>
      <c r="I968" s="36">
        <v>41704</v>
      </c>
      <c r="J968" s="82">
        <v>10699</v>
      </c>
      <c r="K968" s="37">
        <v>1070</v>
      </c>
      <c r="L968" s="38">
        <f t="shared" si="146"/>
        <v>1070</v>
      </c>
      <c r="M968" s="36">
        <f t="shared" si="145"/>
        <v>41704</v>
      </c>
      <c r="N968" s="39">
        <f t="shared" si="151"/>
        <v>10</v>
      </c>
      <c r="O968" s="5"/>
      <c r="P968" s="5"/>
      <c r="Q968" s="42" t="s">
        <v>2344</v>
      </c>
      <c r="R968" s="43" t="str">
        <f t="shared" si="148"/>
        <v>ABBF</v>
      </c>
      <c r="S968" s="43" t="str">
        <f t="shared" si="152"/>
        <v>F</v>
      </c>
      <c r="T968" s="43" t="str">
        <f t="shared" si="153"/>
        <v>02</v>
      </c>
      <c r="U968" s="43" t="b">
        <f t="shared" si="149"/>
        <v>1</v>
      </c>
      <c r="V968" s="43">
        <f t="shared" si="150"/>
        <v>10</v>
      </c>
      <c r="W968" s="35" t="s">
        <v>2347</v>
      </c>
      <c r="X968" s="196" t="s">
        <v>2394</v>
      </c>
    </row>
    <row r="969" spans="1:24" x14ac:dyDescent="0.25">
      <c r="A969" s="30">
        <f t="shared" si="154"/>
        <v>967</v>
      </c>
      <c r="B969" s="45">
        <v>20</v>
      </c>
      <c r="C969" s="32">
        <f t="shared" si="147"/>
        <v>175</v>
      </c>
      <c r="D969" s="97" t="s">
        <v>229</v>
      </c>
      <c r="E969" s="45" t="s">
        <v>874</v>
      </c>
      <c r="F969" s="45" t="s">
        <v>739</v>
      </c>
      <c r="G969" s="45"/>
      <c r="H969" s="35" t="s">
        <v>255</v>
      </c>
      <c r="I969" s="36">
        <v>41704</v>
      </c>
      <c r="J969" s="82">
        <v>25170</v>
      </c>
      <c r="K969" s="37">
        <v>2517</v>
      </c>
      <c r="L969" s="38">
        <f t="shared" si="146"/>
        <v>2517</v>
      </c>
      <c r="M969" s="36">
        <f t="shared" si="145"/>
        <v>41704</v>
      </c>
      <c r="N969" s="39">
        <f t="shared" si="151"/>
        <v>10</v>
      </c>
      <c r="O969" s="5"/>
      <c r="P969" s="5"/>
      <c r="Q969" s="42" t="s">
        <v>2344</v>
      </c>
      <c r="R969" s="43" t="str">
        <f t="shared" si="148"/>
        <v>AAFF</v>
      </c>
      <c r="S969" s="43" t="str">
        <f t="shared" si="152"/>
        <v>F</v>
      </c>
      <c r="T969" s="43" t="str">
        <f t="shared" si="153"/>
        <v>02</v>
      </c>
      <c r="U969" s="43" t="b">
        <f t="shared" si="149"/>
        <v>1</v>
      </c>
      <c r="V969" s="43">
        <f t="shared" si="150"/>
        <v>10</v>
      </c>
      <c r="W969" s="35" t="s">
        <v>2347</v>
      </c>
      <c r="X969" s="196" t="s">
        <v>2394</v>
      </c>
    </row>
    <row r="970" spans="1:24" x14ac:dyDescent="0.25">
      <c r="A970" s="30">
        <f t="shared" si="154"/>
        <v>968</v>
      </c>
      <c r="B970" s="45">
        <v>20</v>
      </c>
      <c r="C970" s="32">
        <f t="shared" si="147"/>
        <v>176</v>
      </c>
      <c r="D970" s="97" t="s">
        <v>229</v>
      </c>
      <c r="E970" s="45" t="s">
        <v>988</v>
      </c>
      <c r="F970" s="45" t="s">
        <v>518</v>
      </c>
      <c r="G970" s="45"/>
      <c r="H970" s="35" t="s">
        <v>255</v>
      </c>
      <c r="I970" s="36">
        <v>41704</v>
      </c>
      <c r="J970" s="82">
        <v>9500</v>
      </c>
      <c r="K970" s="37">
        <v>950</v>
      </c>
      <c r="L970" s="38">
        <f t="shared" si="146"/>
        <v>950</v>
      </c>
      <c r="M970" s="36">
        <f t="shared" si="145"/>
        <v>41704</v>
      </c>
      <c r="N970" s="39">
        <f t="shared" si="151"/>
        <v>10</v>
      </c>
      <c r="O970" s="5"/>
      <c r="P970" s="5"/>
      <c r="Q970" s="42" t="s">
        <v>2344</v>
      </c>
      <c r="R970" s="43" t="str">
        <f t="shared" si="148"/>
        <v>AAFF</v>
      </c>
      <c r="S970" s="43" t="str">
        <f t="shared" si="152"/>
        <v>F</v>
      </c>
      <c r="T970" s="43" t="str">
        <f t="shared" si="153"/>
        <v>02</v>
      </c>
      <c r="U970" s="43" t="b">
        <f t="shared" si="149"/>
        <v>1</v>
      </c>
      <c r="V970" s="43">
        <f t="shared" si="150"/>
        <v>10</v>
      </c>
      <c r="W970" s="35" t="s">
        <v>2347</v>
      </c>
      <c r="X970" s="196" t="s">
        <v>2394</v>
      </c>
    </row>
    <row r="971" spans="1:24" x14ac:dyDescent="0.25">
      <c r="A971" s="30">
        <f t="shared" si="154"/>
        <v>969</v>
      </c>
      <c r="B971" s="45">
        <v>20</v>
      </c>
      <c r="C971" s="32">
        <f t="shared" si="147"/>
        <v>177</v>
      </c>
      <c r="D971" s="97" t="s">
        <v>229</v>
      </c>
      <c r="E971" s="45" t="s">
        <v>875</v>
      </c>
      <c r="F971" s="45" t="s">
        <v>519</v>
      </c>
      <c r="G971" s="45"/>
      <c r="H971" s="35" t="s">
        <v>255</v>
      </c>
      <c r="I971" s="36">
        <v>41704</v>
      </c>
      <c r="J971" s="82">
        <v>15015</v>
      </c>
      <c r="K971" s="37">
        <v>1502</v>
      </c>
      <c r="L971" s="38">
        <f t="shared" si="146"/>
        <v>1502</v>
      </c>
      <c r="M971" s="36">
        <f t="shared" si="145"/>
        <v>41704</v>
      </c>
      <c r="N971" s="39">
        <f t="shared" si="151"/>
        <v>10</v>
      </c>
      <c r="O971" s="5"/>
      <c r="P971" s="5"/>
      <c r="Q971" s="42" t="s">
        <v>2344</v>
      </c>
      <c r="R971" s="43" t="str">
        <f t="shared" si="148"/>
        <v>AEZP</v>
      </c>
      <c r="S971" s="43" t="str">
        <f t="shared" si="152"/>
        <v>P</v>
      </c>
      <c r="T971" s="43" t="str">
        <f t="shared" si="153"/>
        <v>02</v>
      </c>
      <c r="U971" s="43" t="b">
        <f t="shared" si="149"/>
        <v>1</v>
      </c>
      <c r="V971" s="43">
        <f t="shared" si="150"/>
        <v>10</v>
      </c>
      <c r="W971" s="35" t="s">
        <v>2347</v>
      </c>
      <c r="X971" s="196" t="s">
        <v>2394</v>
      </c>
    </row>
    <row r="972" spans="1:24" x14ac:dyDescent="0.25">
      <c r="A972" s="30">
        <f t="shared" si="154"/>
        <v>970</v>
      </c>
      <c r="B972" s="45">
        <v>20</v>
      </c>
      <c r="C972" s="32">
        <f t="shared" si="147"/>
        <v>178</v>
      </c>
      <c r="D972" s="97" t="s">
        <v>229</v>
      </c>
      <c r="E972" s="45" t="s">
        <v>989</v>
      </c>
      <c r="F972" s="45" t="s">
        <v>522</v>
      </c>
      <c r="G972" s="45"/>
      <c r="H972" s="35" t="s">
        <v>255</v>
      </c>
      <c r="I972" s="36">
        <v>41704</v>
      </c>
      <c r="J972" s="82">
        <v>25544</v>
      </c>
      <c r="K972" s="37">
        <v>2554</v>
      </c>
      <c r="L972" s="38">
        <f t="shared" si="146"/>
        <v>2554</v>
      </c>
      <c r="M972" s="36">
        <f t="shared" si="145"/>
        <v>41704</v>
      </c>
      <c r="N972" s="39">
        <f t="shared" si="151"/>
        <v>10</v>
      </c>
      <c r="O972" s="5"/>
      <c r="P972" s="5"/>
      <c r="Q972" s="42" t="s">
        <v>2344</v>
      </c>
      <c r="R972" s="43" t="str">
        <f t="shared" si="148"/>
        <v>ADQP</v>
      </c>
      <c r="S972" s="43" t="str">
        <f t="shared" si="152"/>
        <v>P</v>
      </c>
      <c r="T972" s="43" t="str">
        <f t="shared" si="153"/>
        <v>02</v>
      </c>
      <c r="U972" s="43" t="b">
        <f t="shared" si="149"/>
        <v>1</v>
      </c>
      <c r="V972" s="43">
        <f t="shared" si="150"/>
        <v>10</v>
      </c>
      <c r="W972" s="35" t="s">
        <v>2347</v>
      </c>
      <c r="X972" s="196" t="s">
        <v>2394</v>
      </c>
    </row>
    <row r="973" spans="1:24" x14ac:dyDescent="0.25">
      <c r="A973" s="30">
        <f t="shared" si="154"/>
        <v>971</v>
      </c>
      <c r="B973" s="45">
        <v>20</v>
      </c>
      <c r="C973" s="32">
        <f t="shared" si="147"/>
        <v>179</v>
      </c>
      <c r="D973" s="97" t="s">
        <v>229</v>
      </c>
      <c r="E973" s="45" t="s">
        <v>876</v>
      </c>
      <c r="F973" s="45" t="s">
        <v>523</v>
      </c>
      <c r="G973" s="45"/>
      <c r="H973" s="35" t="s">
        <v>255</v>
      </c>
      <c r="I973" s="36">
        <v>41704</v>
      </c>
      <c r="J973" s="82">
        <v>8656</v>
      </c>
      <c r="K973" s="37">
        <v>866</v>
      </c>
      <c r="L973" s="38">
        <f t="shared" si="146"/>
        <v>866</v>
      </c>
      <c r="M973" s="36">
        <f t="shared" si="145"/>
        <v>41704</v>
      </c>
      <c r="N973" s="39">
        <f t="shared" si="151"/>
        <v>10</v>
      </c>
      <c r="O973" s="5"/>
      <c r="P973" s="5"/>
      <c r="Q973" s="42" t="s">
        <v>2344</v>
      </c>
      <c r="R973" s="43" t="str">
        <f t="shared" si="148"/>
        <v>AAHF</v>
      </c>
      <c r="S973" s="43" t="str">
        <f t="shared" si="152"/>
        <v>F</v>
      </c>
      <c r="T973" s="43" t="str">
        <f t="shared" si="153"/>
        <v>02</v>
      </c>
      <c r="U973" s="43" t="b">
        <f t="shared" si="149"/>
        <v>1</v>
      </c>
      <c r="V973" s="43">
        <f t="shared" si="150"/>
        <v>10</v>
      </c>
      <c r="W973" s="35" t="s">
        <v>2347</v>
      </c>
      <c r="X973" s="196" t="s">
        <v>2394</v>
      </c>
    </row>
    <row r="974" spans="1:24" x14ac:dyDescent="0.25">
      <c r="A974" s="30">
        <f t="shared" si="154"/>
        <v>972</v>
      </c>
      <c r="B974" s="45">
        <v>20</v>
      </c>
      <c r="C974" s="32">
        <f t="shared" si="147"/>
        <v>180</v>
      </c>
      <c r="D974" s="97" t="s">
        <v>229</v>
      </c>
      <c r="E974" s="45" t="s">
        <v>877</v>
      </c>
      <c r="F974" s="45" t="s">
        <v>524</v>
      </c>
      <c r="G974" s="45"/>
      <c r="H974" s="35" t="s">
        <v>255</v>
      </c>
      <c r="I974" s="36">
        <v>41704</v>
      </c>
      <c r="J974" s="82">
        <v>30514</v>
      </c>
      <c r="K974" s="37">
        <v>3051</v>
      </c>
      <c r="L974" s="38">
        <f t="shared" si="146"/>
        <v>3051</v>
      </c>
      <c r="M974" s="36">
        <f t="shared" si="145"/>
        <v>41704</v>
      </c>
      <c r="N974" s="39">
        <f t="shared" si="151"/>
        <v>10</v>
      </c>
      <c r="O974" s="5"/>
      <c r="P974" s="5"/>
      <c r="Q974" s="42" t="s">
        <v>2344</v>
      </c>
      <c r="R974" s="43" t="str">
        <f t="shared" si="148"/>
        <v>AVXP</v>
      </c>
      <c r="S974" s="43" t="str">
        <f t="shared" si="152"/>
        <v>P</v>
      </c>
      <c r="T974" s="43" t="str">
        <f t="shared" si="153"/>
        <v>02</v>
      </c>
      <c r="U974" s="43" t="b">
        <f t="shared" si="149"/>
        <v>1</v>
      </c>
      <c r="V974" s="43">
        <f t="shared" si="150"/>
        <v>10</v>
      </c>
      <c r="W974" s="35" t="s">
        <v>2347</v>
      </c>
      <c r="X974" s="196" t="s">
        <v>2394</v>
      </c>
    </row>
    <row r="975" spans="1:24" x14ac:dyDescent="0.25">
      <c r="A975" s="30">
        <f t="shared" si="154"/>
        <v>973</v>
      </c>
      <c r="B975" s="45">
        <v>20</v>
      </c>
      <c r="C975" s="32">
        <f t="shared" si="147"/>
        <v>181</v>
      </c>
      <c r="D975" s="97" t="s">
        <v>229</v>
      </c>
      <c r="E975" s="45" t="s">
        <v>878</v>
      </c>
      <c r="F975" s="45" t="s">
        <v>525</v>
      </c>
      <c r="G975" s="45"/>
      <c r="H975" s="35" t="s">
        <v>255</v>
      </c>
      <c r="I975" s="36">
        <v>41704</v>
      </c>
      <c r="J975" s="82">
        <v>15442</v>
      </c>
      <c r="K975" s="37">
        <v>1544</v>
      </c>
      <c r="L975" s="38">
        <f t="shared" si="146"/>
        <v>1544</v>
      </c>
      <c r="M975" s="36">
        <f t="shared" si="145"/>
        <v>41704</v>
      </c>
      <c r="N975" s="39">
        <f t="shared" si="151"/>
        <v>10</v>
      </c>
      <c r="O975" s="5"/>
      <c r="P975" s="5"/>
      <c r="Q975" s="42" t="s">
        <v>2344</v>
      </c>
      <c r="R975" s="43" t="str">
        <f t="shared" si="148"/>
        <v>AAJF</v>
      </c>
      <c r="S975" s="43" t="str">
        <f t="shared" si="152"/>
        <v>F</v>
      </c>
      <c r="T975" s="43" t="str">
        <f t="shared" si="153"/>
        <v>02</v>
      </c>
      <c r="U975" s="43" t="b">
        <f t="shared" si="149"/>
        <v>1</v>
      </c>
      <c r="V975" s="43">
        <f t="shared" si="150"/>
        <v>10</v>
      </c>
      <c r="W975" s="35" t="s">
        <v>2347</v>
      </c>
      <c r="X975" s="196" t="s">
        <v>2394</v>
      </c>
    </row>
    <row r="976" spans="1:24" x14ac:dyDescent="0.25">
      <c r="A976" s="30">
        <f t="shared" si="154"/>
        <v>974</v>
      </c>
      <c r="B976" s="45">
        <v>20</v>
      </c>
      <c r="C976" s="32">
        <f t="shared" si="147"/>
        <v>182</v>
      </c>
      <c r="D976" s="97" t="s">
        <v>229</v>
      </c>
      <c r="E976" s="45" t="s">
        <v>879</v>
      </c>
      <c r="F976" s="45" t="s">
        <v>526</v>
      </c>
      <c r="G976" s="45"/>
      <c r="H976" s="35" t="s">
        <v>255</v>
      </c>
      <c r="I976" s="36">
        <v>41704</v>
      </c>
      <c r="J976" s="82">
        <v>17854</v>
      </c>
      <c r="K976" s="37">
        <v>1785</v>
      </c>
      <c r="L976" s="38">
        <f t="shared" si="146"/>
        <v>1785</v>
      </c>
      <c r="M976" s="36">
        <f t="shared" si="145"/>
        <v>41704</v>
      </c>
      <c r="N976" s="39">
        <f t="shared" si="151"/>
        <v>10</v>
      </c>
      <c r="O976" s="5"/>
      <c r="P976" s="5"/>
      <c r="Q976" s="42" t="s">
        <v>2344</v>
      </c>
      <c r="R976" s="43" t="str">
        <f t="shared" si="148"/>
        <v>AAKF</v>
      </c>
      <c r="S976" s="43" t="str">
        <f t="shared" si="152"/>
        <v>F</v>
      </c>
      <c r="T976" s="43" t="str">
        <f t="shared" si="153"/>
        <v>02</v>
      </c>
      <c r="U976" s="43" t="b">
        <f t="shared" si="149"/>
        <v>1</v>
      </c>
      <c r="V976" s="43">
        <f t="shared" si="150"/>
        <v>10</v>
      </c>
      <c r="W976" s="35" t="s">
        <v>2347</v>
      </c>
      <c r="X976" s="196" t="s">
        <v>2394</v>
      </c>
    </row>
    <row r="977" spans="1:24" x14ac:dyDescent="0.25">
      <c r="A977" s="30">
        <f t="shared" si="154"/>
        <v>975</v>
      </c>
      <c r="B977" s="45">
        <v>20</v>
      </c>
      <c r="C977" s="32">
        <f t="shared" si="147"/>
        <v>183</v>
      </c>
      <c r="D977" s="97" t="s">
        <v>229</v>
      </c>
      <c r="E977" s="45" t="s">
        <v>1014</v>
      </c>
      <c r="F977" s="45" t="s">
        <v>527</v>
      </c>
      <c r="G977" s="45"/>
      <c r="H977" s="35" t="s">
        <v>255</v>
      </c>
      <c r="I977" s="36">
        <v>41704</v>
      </c>
      <c r="J977" s="82">
        <v>8124</v>
      </c>
      <c r="K977" s="37">
        <v>812</v>
      </c>
      <c r="L977" s="38">
        <f t="shared" si="146"/>
        <v>812</v>
      </c>
      <c r="M977" s="36">
        <f t="shared" si="145"/>
        <v>41704</v>
      </c>
      <c r="N977" s="39">
        <f t="shared" si="151"/>
        <v>10</v>
      </c>
      <c r="O977" s="5"/>
      <c r="P977" s="5"/>
      <c r="Q977" s="42" t="s">
        <v>2344</v>
      </c>
      <c r="R977" s="43" t="str">
        <f t="shared" si="148"/>
        <v>AAIF</v>
      </c>
      <c r="S977" s="43" t="str">
        <f t="shared" si="152"/>
        <v>F</v>
      </c>
      <c r="T977" s="43" t="str">
        <f t="shared" si="153"/>
        <v>02</v>
      </c>
      <c r="U977" s="43" t="b">
        <f t="shared" si="149"/>
        <v>1</v>
      </c>
      <c r="V977" s="43">
        <f t="shared" si="150"/>
        <v>10</v>
      </c>
      <c r="W977" s="35" t="s">
        <v>2347</v>
      </c>
      <c r="X977" s="196" t="s">
        <v>2394</v>
      </c>
    </row>
    <row r="978" spans="1:24" x14ac:dyDescent="0.25">
      <c r="A978" s="30">
        <f t="shared" si="154"/>
        <v>976</v>
      </c>
      <c r="B978" s="45">
        <v>20</v>
      </c>
      <c r="C978" s="32">
        <f t="shared" si="147"/>
        <v>184</v>
      </c>
      <c r="D978" s="97" t="s">
        <v>229</v>
      </c>
      <c r="E978" s="45" t="s">
        <v>528</v>
      </c>
      <c r="F978" s="45" t="s">
        <v>529</v>
      </c>
      <c r="G978" s="45"/>
      <c r="H978" s="35" t="s">
        <v>255</v>
      </c>
      <c r="I978" s="36">
        <v>41704</v>
      </c>
      <c r="J978" s="82">
        <v>13921</v>
      </c>
      <c r="K978" s="37">
        <v>1392</v>
      </c>
      <c r="L978" s="38">
        <f t="shared" si="146"/>
        <v>1392</v>
      </c>
      <c r="M978" s="36">
        <f t="shared" si="145"/>
        <v>41704</v>
      </c>
      <c r="N978" s="39">
        <f t="shared" si="151"/>
        <v>10</v>
      </c>
      <c r="O978" s="5"/>
      <c r="P978" s="5"/>
      <c r="Q978" s="42" t="s">
        <v>2344</v>
      </c>
      <c r="R978" s="43" t="str">
        <f t="shared" si="148"/>
        <v>AAFF</v>
      </c>
      <c r="S978" s="43" t="str">
        <f t="shared" si="152"/>
        <v>F</v>
      </c>
      <c r="T978" s="43" t="str">
        <f t="shared" si="153"/>
        <v>02</v>
      </c>
      <c r="U978" s="43" t="b">
        <f t="shared" si="149"/>
        <v>1</v>
      </c>
      <c r="V978" s="43">
        <f t="shared" si="150"/>
        <v>10</v>
      </c>
      <c r="W978" s="35" t="s">
        <v>2347</v>
      </c>
      <c r="X978" s="196" t="s">
        <v>2394</v>
      </c>
    </row>
    <row r="979" spans="1:24" x14ac:dyDescent="0.25">
      <c r="A979" s="30">
        <f t="shared" si="154"/>
        <v>977</v>
      </c>
      <c r="B979" s="45">
        <v>20</v>
      </c>
      <c r="C979" s="32">
        <f t="shared" si="147"/>
        <v>185</v>
      </c>
      <c r="D979" s="97" t="s">
        <v>229</v>
      </c>
      <c r="E979" s="45" t="s">
        <v>1105</v>
      </c>
      <c r="F979" s="45" t="s">
        <v>530</v>
      </c>
      <c r="G979" s="45"/>
      <c r="H979" s="35" t="s">
        <v>255</v>
      </c>
      <c r="I979" s="36">
        <v>41704</v>
      </c>
      <c r="J979" s="82">
        <v>8039</v>
      </c>
      <c r="K979" s="37">
        <v>804</v>
      </c>
      <c r="L979" s="38">
        <f t="shared" si="146"/>
        <v>804</v>
      </c>
      <c r="M979" s="36">
        <f t="shared" si="145"/>
        <v>41704</v>
      </c>
      <c r="N979" s="39">
        <f t="shared" si="151"/>
        <v>10</v>
      </c>
      <c r="O979" s="5"/>
      <c r="P979" s="5"/>
      <c r="Q979" s="42" t="s">
        <v>2344</v>
      </c>
      <c r="R979" s="43" t="str">
        <f t="shared" si="148"/>
        <v>ABEF</v>
      </c>
      <c r="S979" s="43" t="str">
        <f t="shared" si="152"/>
        <v>F</v>
      </c>
      <c r="T979" s="43" t="str">
        <f t="shared" si="153"/>
        <v>02</v>
      </c>
      <c r="U979" s="43" t="b">
        <f t="shared" si="149"/>
        <v>1</v>
      </c>
      <c r="V979" s="43">
        <f t="shared" si="150"/>
        <v>10</v>
      </c>
      <c r="W979" s="35" t="s">
        <v>2347</v>
      </c>
      <c r="X979" s="196" t="s">
        <v>2394</v>
      </c>
    </row>
    <row r="980" spans="1:24" x14ac:dyDescent="0.25">
      <c r="A980" s="30">
        <f t="shared" si="154"/>
        <v>978</v>
      </c>
      <c r="B980" s="45">
        <v>20</v>
      </c>
      <c r="C980" s="32">
        <f t="shared" si="147"/>
        <v>186</v>
      </c>
      <c r="D980" s="97" t="s">
        <v>229</v>
      </c>
      <c r="E980" s="45" t="s">
        <v>1106</v>
      </c>
      <c r="F980" s="45" t="s">
        <v>531</v>
      </c>
      <c r="G980" s="45"/>
      <c r="H980" s="35" t="s">
        <v>255</v>
      </c>
      <c r="I980" s="36">
        <v>41704</v>
      </c>
      <c r="J980" s="82">
        <v>16679</v>
      </c>
      <c r="K980" s="37">
        <v>1668</v>
      </c>
      <c r="L980" s="38">
        <f t="shared" si="146"/>
        <v>1668</v>
      </c>
      <c r="M980" s="36">
        <f t="shared" si="145"/>
        <v>41704</v>
      </c>
      <c r="N980" s="39">
        <f t="shared" si="151"/>
        <v>10</v>
      </c>
      <c r="O980" s="5"/>
      <c r="P980" s="5"/>
      <c r="Q980" s="42" t="s">
        <v>2344</v>
      </c>
      <c r="R980" s="43" t="str">
        <f t="shared" si="148"/>
        <v>AACF</v>
      </c>
      <c r="S980" s="43" t="str">
        <f t="shared" si="152"/>
        <v>F</v>
      </c>
      <c r="T980" s="43" t="str">
        <f t="shared" si="153"/>
        <v>02</v>
      </c>
      <c r="U980" s="43" t="b">
        <f t="shared" si="149"/>
        <v>1</v>
      </c>
      <c r="V980" s="43">
        <f t="shared" si="150"/>
        <v>10</v>
      </c>
      <c r="W980" s="35" t="s">
        <v>2347</v>
      </c>
      <c r="X980" s="196" t="s">
        <v>2394</v>
      </c>
    </row>
    <row r="981" spans="1:24" x14ac:dyDescent="0.25">
      <c r="A981" s="30">
        <f t="shared" si="154"/>
        <v>979</v>
      </c>
      <c r="B981" s="45">
        <v>20</v>
      </c>
      <c r="C981" s="32">
        <f t="shared" si="147"/>
        <v>187</v>
      </c>
      <c r="D981" s="97" t="s">
        <v>229</v>
      </c>
      <c r="E981" s="45" t="s">
        <v>1107</v>
      </c>
      <c r="F981" s="45" t="s">
        <v>532</v>
      </c>
      <c r="G981" s="45"/>
      <c r="H981" s="35" t="s">
        <v>255</v>
      </c>
      <c r="I981" s="36">
        <v>41704</v>
      </c>
      <c r="J981" s="82">
        <v>12899</v>
      </c>
      <c r="K981" s="37">
        <v>1290</v>
      </c>
      <c r="L981" s="38">
        <f t="shared" si="146"/>
        <v>1290</v>
      </c>
      <c r="M981" s="36">
        <f t="shared" si="145"/>
        <v>41704</v>
      </c>
      <c r="N981" s="39">
        <f t="shared" si="151"/>
        <v>10</v>
      </c>
      <c r="O981" s="5"/>
      <c r="P981" s="5"/>
      <c r="Q981" s="42" t="s">
        <v>2344</v>
      </c>
      <c r="R981" s="43" t="str">
        <f t="shared" si="148"/>
        <v>ABUF</v>
      </c>
      <c r="S981" s="43" t="str">
        <f t="shared" si="152"/>
        <v>F</v>
      </c>
      <c r="T981" s="43" t="str">
        <f t="shared" si="153"/>
        <v>02</v>
      </c>
      <c r="U981" s="43" t="b">
        <f t="shared" si="149"/>
        <v>1</v>
      </c>
      <c r="V981" s="43">
        <f t="shared" si="150"/>
        <v>10</v>
      </c>
      <c r="W981" s="35" t="s">
        <v>2347</v>
      </c>
      <c r="X981" s="196" t="s">
        <v>2394</v>
      </c>
    </row>
    <row r="982" spans="1:24" x14ac:dyDescent="0.25">
      <c r="A982" s="30">
        <f t="shared" si="154"/>
        <v>980</v>
      </c>
      <c r="B982" s="45">
        <v>20</v>
      </c>
      <c r="C982" s="32">
        <f t="shared" si="147"/>
        <v>188</v>
      </c>
      <c r="D982" s="97" t="s">
        <v>229</v>
      </c>
      <c r="E982" s="45" t="s">
        <v>991</v>
      </c>
      <c r="F982" s="45" t="s">
        <v>533</v>
      </c>
      <c r="G982" s="45"/>
      <c r="H982" s="35" t="s">
        <v>255</v>
      </c>
      <c r="I982" s="36">
        <v>41704</v>
      </c>
      <c r="J982" s="82">
        <v>10282</v>
      </c>
      <c r="K982" s="37">
        <v>1028</v>
      </c>
      <c r="L982" s="38">
        <f t="shared" si="146"/>
        <v>1028</v>
      </c>
      <c r="M982" s="36">
        <f t="shared" si="145"/>
        <v>41704</v>
      </c>
      <c r="N982" s="39">
        <f t="shared" si="151"/>
        <v>10</v>
      </c>
      <c r="O982" s="5"/>
      <c r="P982" s="5"/>
      <c r="Q982" s="42" t="s">
        <v>2344</v>
      </c>
      <c r="R982" s="43" t="str">
        <f t="shared" si="148"/>
        <v>ASBP</v>
      </c>
      <c r="S982" s="43" t="str">
        <f t="shared" si="152"/>
        <v>P</v>
      </c>
      <c r="T982" s="43" t="str">
        <f t="shared" si="153"/>
        <v>02</v>
      </c>
      <c r="U982" s="43" t="b">
        <f t="shared" si="149"/>
        <v>1</v>
      </c>
      <c r="V982" s="43">
        <f t="shared" si="150"/>
        <v>10</v>
      </c>
      <c r="W982" s="35" t="s">
        <v>2347</v>
      </c>
      <c r="X982" s="196" t="s">
        <v>2394</v>
      </c>
    </row>
    <row r="983" spans="1:24" x14ac:dyDescent="0.25">
      <c r="A983" s="30">
        <f t="shared" si="154"/>
        <v>981</v>
      </c>
      <c r="B983" s="45">
        <v>20</v>
      </c>
      <c r="C983" s="32">
        <f t="shared" si="147"/>
        <v>189</v>
      </c>
      <c r="D983" s="97" t="s">
        <v>229</v>
      </c>
      <c r="E983" s="45" t="s">
        <v>1108</v>
      </c>
      <c r="F983" s="45" t="s">
        <v>534</v>
      </c>
      <c r="G983" s="45"/>
      <c r="H983" s="35" t="s">
        <v>255</v>
      </c>
      <c r="I983" s="36">
        <v>41704</v>
      </c>
      <c r="J983" s="82">
        <v>22623</v>
      </c>
      <c r="K983" s="37">
        <v>2262</v>
      </c>
      <c r="L983" s="38">
        <f t="shared" si="146"/>
        <v>2262</v>
      </c>
      <c r="M983" s="36">
        <f t="shared" si="145"/>
        <v>41704</v>
      </c>
      <c r="N983" s="39">
        <f t="shared" si="151"/>
        <v>10</v>
      </c>
      <c r="O983" s="5"/>
      <c r="P983" s="5"/>
      <c r="Q983" s="42" t="s">
        <v>2344</v>
      </c>
      <c r="R983" s="43" t="str">
        <f t="shared" si="148"/>
        <v>ABUF</v>
      </c>
      <c r="S983" s="43" t="str">
        <f t="shared" si="152"/>
        <v>F</v>
      </c>
      <c r="T983" s="43" t="str">
        <f t="shared" si="153"/>
        <v>02</v>
      </c>
      <c r="U983" s="43" t="b">
        <f t="shared" si="149"/>
        <v>1</v>
      </c>
      <c r="V983" s="43">
        <f t="shared" si="150"/>
        <v>10</v>
      </c>
      <c r="W983" s="35" t="s">
        <v>2347</v>
      </c>
      <c r="X983" s="196" t="s">
        <v>2394</v>
      </c>
    </row>
    <row r="984" spans="1:24" x14ac:dyDescent="0.25">
      <c r="A984" s="30">
        <f t="shared" si="154"/>
        <v>982</v>
      </c>
      <c r="B984" s="45">
        <v>20</v>
      </c>
      <c r="C984" s="32">
        <f t="shared" si="147"/>
        <v>190</v>
      </c>
      <c r="D984" s="97" t="s">
        <v>229</v>
      </c>
      <c r="E984" s="45" t="s">
        <v>992</v>
      </c>
      <c r="F984" s="45" t="s">
        <v>535</v>
      </c>
      <c r="G984" s="45"/>
      <c r="H984" s="35" t="s">
        <v>255</v>
      </c>
      <c r="I984" s="36">
        <v>41704</v>
      </c>
      <c r="J984" s="82">
        <v>14549</v>
      </c>
      <c r="K984" s="37">
        <v>1455</v>
      </c>
      <c r="L984" s="38">
        <f t="shared" si="146"/>
        <v>1455</v>
      </c>
      <c r="M984" s="36">
        <f t="shared" si="145"/>
        <v>41704</v>
      </c>
      <c r="N984" s="39">
        <f t="shared" si="151"/>
        <v>10</v>
      </c>
      <c r="O984" s="5"/>
      <c r="P984" s="5"/>
      <c r="Q984" s="42" t="s">
        <v>2344</v>
      </c>
      <c r="R984" s="43" t="str">
        <f t="shared" si="148"/>
        <v>AECP</v>
      </c>
      <c r="S984" s="43" t="str">
        <f t="shared" si="152"/>
        <v>P</v>
      </c>
      <c r="T984" s="43" t="str">
        <f t="shared" si="153"/>
        <v>02</v>
      </c>
      <c r="U984" s="43" t="b">
        <f t="shared" si="149"/>
        <v>1</v>
      </c>
      <c r="V984" s="43">
        <f t="shared" si="150"/>
        <v>10</v>
      </c>
      <c r="W984" s="35" t="s">
        <v>2347</v>
      </c>
      <c r="X984" s="196" t="s">
        <v>2394</v>
      </c>
    </row>
    <row r="985" spans="1:24" x14ac:dyDescent="0.25">
      <c r="A985" s="30">
        <f t="shared" si="154"/>
        <v>983</v>
      </c>
      <c r="B985" s="45">
        <v>20</v>
      </c>
      <c r="C985" s="32">
        <f t="shared" si="147"/>
        <v>191</v>
      </c>
      <c r="D985" s="97" t="s">
        <v>229</v>
      </c>
      <c r="E985" s="45" t="s">
        <v>880</v>
      </c>
      <c r="F985" s="45" t="s">
        <v>536</v>
      </c>
      <c r="G985" s="45"/>
      <c r="H985" s="35" t="s">
        <v>255</v>
      </c>
      <c r="I985" s="36">
        <v>41704</v>
      </c>
      <c r="J985" s="82">
        <v>7886</v>
      </c>
      <c r="K985" s="37">
        <v>789</v>
      </c>
      <c r="L985" s="38">
        <f t="shared" si="146"/>
        <v>789</v>
      </c>
      <c r="M985" s="36">
        <f t="shared" si="145"/>
        <v>41704</v>
      </c>
      <c r="N985" s="39">
        <f t="shared" si="151"/>
        <v>10.01</v>
      </c>
      <c r="O985" s="5"/>
      <c r="P985" s="5"/>
      <c r="Q985" s="42" t="s">
        <v>2344</v>
      </c>
      <c r="R985" s="43" t="str">
        <f t="shared" si="148"/>
        <v>AAGF</v>
      </c>
      <c r="S985" s="43" t="str">
        <f t="shared" si="152"/>
        <v>F</v>
      </c>
      <c r="T985" s="43" t="str">
        <f t="shared" si="153"/>
        <v>02</v>
      </c>
      <c r="U985" s="43" t="b">
        <f t="shared" si="149"/>
        <v>1</v>
      </c>
      <c r="V985" s="43">
        <f t="shared" si="150"/>
        <v>10</v>
      </c>
      <c r="W985" s="35" t="s">
        <v>2347</v>
      </c>
      <c r="X985" s="196" t="s">
        <v>2394</v>
      </c>
    </row>
    <row r="986" spans="1:24" x14ac:dyDescent="0.25">
      <c r="A986" s="30">
        <f t="shared" si="154"/>
        <v>984</v>
      </c>
      <c r="B986" s="45">
        <v>20</v>
      </c>
      <c r="C986" s="32">
        <f t="shared" si="147"/>
        <v>192</v>
      </c>
      <c r="D986" s="97" t="s">
        <v>229</v>
      </c>
      <c r="E986" s="45" t="s">
        <v>1109</v>
      </c>
      <c r="F986" s="45" t="s">
        <v>537</v>
      </c>
      <c r="G986" s="45"/>
      <c r="H986" s="35" t="s">
        <v>255</v>
      </c>
      <c r="I986" s="36">
        <v>41704</v>
      </c>
      <c r="J986" s="82">
        <v>20761</v>
      </c>
      <c r="K986" s="37">
        <v>2076</v>
      </c>
      <c r="L986" s="38">
        <f t="shared" si="146"/>
        <v>2076</v>
      </c>
      <c r="M986" s="36">
        <f t="shared" si="145"/>
        <v>41704</v>
      </c>
      <c r="N986" s="39">
        <f t="shared" si="151"/>
        <v>10</v>
      </c>
      <c r="O986" s="5"/>
      <c r="P986" s="5"/>
      <c r="Q986" s="42" t="s">
        <v>2344</v>
      </c>
      <c r="R986" s="43" t="str">
        <f t="shared" si="148"/>
        <v>ABWF</v>
      </c>
      <c r="S986" s="43" t="str">
        <f t="shared" si="152"/>
        <v>F</v>
      </c>
      <c r="T986" s="43" t="str">
        <f t="shared" si="153"/>
        <v>02</v>
      </c>
      <c r="U986" s="43" t="b">
        <f t="shared" si="149"/>
        <v>1</v>
      </c>
      <c r="V986" s="43">
        <f t="shared" si="150"/>
        <v>10</v>
      </c>
      <c r="W986" s="35" t="s">
        <v>2347</v>
      </c>
      <c r="X986" s="196" t="s">
        <v>2394</v>
      </c>
    </row>
    <row r="987" spans="1:24" x14ac:dyDescent="0.25">
      <c r="A987" s="30">
        <f t="shared" si="154"/>
        <v>985</v>
      </c>
      <c r="B987" s="45">
        <v>20</v>
      </c>
      <c r="C987" s="32">
        <f t="shared" si="147"/>
        <v>193</v>
      </c>
      <c r="D987" s="97" t="s">
        <v>229</v>
      </c>
      <c r="E987" s="45" t="s">
        <v>993</v>
      </c>
      <c r="F987" s="45" t="s">
        <v>538</v>
      </c>
      <c r="G987" s="45"/>
      <c r="H987" s="35" t="s">
        <v>255</v>
      </c>
      <c r="I987" s="36">
        <v>41704</v>
      </c>
      <c r="J987" s="82">
        <v>11951</v>
      </c>
      <c r="K987" s="37">
        <v>1195</v>
      </c>
      <c r="L987" s="38">
        <f t="shared" si="146"/>
        <v>1195</v>
      </c>
      <c r="M987" s="36">
        <f t="shared" si="145"/>
        <v>41704</v>
      </c>
      <c r="N987" s="39">
        <f t="shared" si="151"/>
        <v>10</v>
      </c>
      <c r="O987" s="5"/>
      <c r="P987" s="5"/>
      <c r="Q987" s="42" t="s">
        <v>2344</v>
      </c>
      <c r="R987" s="43" t="str">
        <f t="shared" si="148"/>
        <v>ABWF</v>
      </c>
      <c r="S987" s="43" t="str">
        <f t="shared" si="152"/>
        <v>F</v>
      </c>
      <c r="T987" s="43" t="str">
        <f t="shared" si="153"/>
        <v>02</v>
      </c>
      <c r="U987" s="43" t="b">
        <f t="shared" si="149"/>
        <v>1</v>
      </c>
      <c r="V987" s="43">
        <f t="shared" si="150"/>
        <v>10</v>
      </c>
      <c r="W987" s="35" t="s">
        <v>2347</v>
      </c>
      <c r="X987" s="196" t="s">
        <v>2394</v>
      </c>
    </row>
    <row r="988" spans="1:24" x14ac:dyDescent="0.25">
      <c r="A988" s="30">
        <f t="shared" si="154"/>
        <v>986</v>
      </c>
      <c r="B988" s="45">
        <v>20</v>
      </c>
      <c r="C988" s="32">
        <f t="shared" si="147"/>
        <v>194</v>
      </c>
      <c r="D988" s="97" t="s">
        <v>229</v>
      </c>
      <c r="E988" s="45" t="s">
        <v>1110</v>
      </c>
      <c r="F988" s="45" t="s">
        <v>539</v>
      </c>
      <c r="G988" s="45"/>
      <c r="H988" s="35" t="s">
        <v>255</v>
      </c>
      <c r="I988" s="36">
        <v>41704</v>
      </c>
      <c r="J988" s="82">
        <v>660</v>
      </c>
      <c r="K988" s="37">
        <v>66</v>
      </c>
      <c r="L988" s="38">
        <f t="shared" si="146"/>
        <v>66</v>
      </c>
      <c r="M988" s="36">
        <f t="shared" si="145"/>
        <v>41704</v>
      </c>
      <c r="N988" s="39">
        <f t="shared" si="151"/>
        <v>10</v>
      </c>
      <c r="O988" s="5"/>
      <c r="P988" s="5"/>
      <c r="Q988" s="42" t="s">
        <v>2344</v>
      </c>
      <c r="R988" s="43" t="str">
        <f t="shared" si="148"/>
        <v>ALYP</v>
      </c>
      <c r="S988" s="43" t="str">
        <f t="shared" si="152"/>
        <v>P</v>
      </c>
      <c r="T988" s="43" t="str">
        <f t="shared" si="153"/>
        <v>02</v>
      </c>
      <c r="U988" s="43" t="b">
        <f t="shared" si="149"/>
        <v>1</v>
      </c>
      <c r="V988" s="43">
        <f t="shared" si="150"/>
        <v>10</v>
      </c>
      <c r="W988" s="35" t="s">
        <v>2347</v>
      </c>
      <c r="X988" s="196" t="s">
        <v>2394</v>
      </c>
    </row>
    <row r="989" spans="1:24" x14ac:dyDescent="0.25">
      <c r="A989" s="30">
        <f t="shared" si="154"/>
        <v>987</v>
      </c>
      <c r="B989" s="45">
        <v>20</v>
      </c>
      <c r="C989" s="32">
        <f t="shared" si="147"/>
        <v>195</v>
      </c>
      <c r="D989" s="97" t="s">
        <v>229</v>
      </c>
      <c r="E989" s="45" t="s">
        <v>994</v>
      </c>
      <c r="F989" s="45" t="s">
        <v>540</v>
      </c>
      <c r="G989" s="45"/>
      <c r="H989" s="35" t="s">
        <v>255</v>
      </c>
      <c r="I989" s="36">
        <v>41704</v>
      </c>
      <c r="J989" s="82">
        <v>10153</v>
      </c>
      <c r="K989" s="37">
        <v>1015</v>
      </c>
      <c r="L989" s="38">
        <f t="shared" si="146"/>
        <v>1015</v>
      </c>
      <c r="M989" s="36">
        <f t="shared" ref="M989:M1052" si="155">+I989</f>
        <v>41704</v>
      </c>
      <c r="N989" s="39">
        <f t="shared" si="151"/>
        <v>10</v>
      </c>
      <c r="O989" s="5"/>
      <c r="P989" s="5"/>
      <c r="Q989" s="42" t="s">
        <v>2344</v>
      </c>
      <c r="R989" s="43" t="str">
        <f t="shared" si="148"/>
        <v>AAIF</v>
      </c>
      <c r="S989" s="43" t="str">
        <f t="shared" si="152"/>
        <v>F</v>
      </c>
      <c r="T989" s="43" t="str">
        <f t="shared" si="153"/>
        <v>02</v>
      </c>
      <c r="U989" s="43" t="b">
        <f t="shared" si="149"/>
        <v>1</v>
      </c>
      <c r="V989" s="43">
        <f t="shared" si="150"/>
        <v>10</v>
      </c>
      <c r="W989" s="35" t="s">
        <v>2347</v>
      </c>
      <c r="X989" s="196" t="s">
        <v>2394</v>
      </c>
    </row>
    <row r="990" spans="1:24" x14ac:dyDescent="0.25">
      <c r="A990" s="30">
        <f t="shared" si="154"/>
        <v>988</v>
      </c>
      <c r="B990" s="45">
        <v>20</v>
      </c>
      <c r="C990" s="32">
        <f t="shared" si="147"/>
        <v>196</v>
      </c>
      <c r="D990" s="97" t="s">
        <v>229</v>
      </c>
      <c r="E990" s="45" t="s">
        <v>995</v>
      </c>
      <c r="F990" s="45" t="s">
        <v>541</v>
      </c>
      <c r="G990" s="45"/>
      <c r="H990" s="35" t="s">
        <v>255</v>
      </c>
      <c r="I990" s="36">
        <v>41704</v>
      </c>
      <c r="J990" s="82">
        <v>22420</v>
      </c>
      <c r="K990" s="37">
        <v>2242</v>
      </c>
      <c r="L990" s="38">
        <f t="shared" si="146"/>
        <v>2242</v>
      </c>
      <c r="M990" s="36">
        <f t="shared" si="155"/>
        <v>41704</v>
      </c>
      <c r="N990" s="39">
        <f t="shared" si="151"/>
        <v>10</v>
      </c>
      <c r="O990" s="5"/>
      <c r="P990" s="5"/>
      <c r="Q990" s="42" t="s">
        <v>2344</v>
      </c>
      <c r="R990" s="43" t="str">
        <f t="shared" si="148"/>
        <v>AAMF</v>
      </c>
      <c r="S990" s="43" t="str">
        <f t="shared" si="152"/>
        <v>F</v>
      </c>
      <c r="T990" s="43" t="str">
        <f t="shared" si="153"/>
        <v>02</v>
      </c>
      <c r="U990" s="43" t="b">
        <f t="shared" si="149"/>
        <v>1</v>
      </c>
      <c r="V990" s="43">
        <f t="shared" si="150"/>
        <v>10</v>
      </c>
      <c r="W990" s="35" t="s">
        <v>2347</v>
      </c>
      <c r="X990" s="196" t="s">
        <v>2394</v>
      </c>
    </row>
    <row r="991" spans="1:24" x14ac:dyDescent="0.25">
      <c r="A991" s="30">
        <f t="shared" si="154"/>
        <v>989</v>
      </c>
      <c r="B991" s="45">
        <v>20</v>
      </c>
      <c r="C991" s="32">
        <f t="shared" si="147"/>
        <v>197</v>
      </c>
      <c r="D991" s="97" t="s">
        <v>229</v>
      </c>
      <c r="E991" s="45" t="s">
        <v>1111</v>
      </c>
      <c r="F991" s="45" t="s">
        <v>542</v>
      </c>
      <c r="G991" s="45"/>
      <c r="H991" s="35" t="s">
        <v>255</v>
      </c>
      <c r="I991" s="36">
        <v>41704</v>
      </c>
      <c r="J991" s="82">
        <v>7648</v>
      </c>
      <c r="K991" s="37">
        <v>765</v>
      </c>
      <c r="L991" s="38">
        <f t="shared" si="146"/>
        <v>765</v>
      </c>
      <c r="M991" s="36">
        <f t="shared" si="155"/>
        <v>41704</v>
      </c>
      <c r="N991" s="39">
        <f t="shared" si="151"/>
        <v>10</v>
      </c>
      <c r="O991" s="5"/>
      <c r="P991" s="5"/>
      <c r="Q991" s="42" t="s">
        <v>2344</v>
      </c>
      <c r="R991" s="43" t="str">
        <f t="shared" si="148"/>
        <v>AZJP</v>
      </c>
      <c r="S991" s="43" t="str">
        <f t="shared" si="152"/>
        <v>P</v>
      </c>
      <c r="T991" s="43" t="str">
        <f t="shared" si="153"/>
        <v>02</v>
      </c>
      <c r="U991" s="43" t="b">
        <f t="shared" si="149"/>
        <v>1</v>
      </c>
      <c r="V991" s="43">
        <f t="shared" si="150"/>
        <v>10</v>
      </c>
      <c r="W991" s="35" t="s">
        <v>2347</v>
      </c>
      <c r="X991" s="196" t="s">
        <v>2394</v>
      </c>
    </row>
    <row r="992" spans="1:24" x14ac:dyDescent="0.25">
      <c r="A992" s="30">
        <f t="shared" si="154"/>
        <v>990</v>
      </c>
      <c r="B992" s="45">
        <v>20</v>
      </c>
      <c r="C992" s="32">
        <f t="shared" si="147"/>
        <v>198</v>
      </c>
      <c r="D992" s="97" t="s">
        <v>229</v>
      </c>
      <c r="E992" s="45" t="s">
        <v>996</v>
      </c>
      <c r="F992" s="45" t="s">
        <v>544</v>
      </c>
      <c r="G992" s="45"/>
      <c r="H992" s="35" t="s">
        <v>255</v>
      </c>
      <c r="I992" s="36">
        <v>41704</v>
      </c>
      <c r="J992" s="82">
        <v>10170</v>
      </c>
      <c r="K992" s="37">
        <v>1017</v>
      </c>
      <c r="L992" s="38">
        <f t="shared" si="146"/>
        <v>1017</v>
      </c>
      <c r="M992" s="36">
        <f t="shared" si="155"/>
        <v>41704</v>
      </c>
      <c r="N992" s="39">
        <f t="shared" si="151"/>
        <v>10</v>
      </c>
      <c r="O992" s="5"/>
      <c r="P992" s="5"/>
      <c r="Q992" s="42" t="s">
        <v>2344</v>
      </c>
      <c r="R992" s="43" t="str">
        <f t="shared" si="148"/>
        <v>ACAF</v>
      </c>
      <c r="S992" s="43" t="str">
        <f t="shared" si="152"/>
        <v>F</v>
      </c>
      <c r="T992" s="43" t="str">
        <f t="shared" si="153"/>
        <v>02</v>
      </c>
      <c r="U992" s="43" t="b">
        <f t="shared" si="149"/>
        <v>1</v>
      </c>
      <c r="V992" s="43">
        <f t="shared" si="150"/>
        <v>10</v>
      </c>
      <c r="W992" s="35" t="s">
        <v>2347</v>
      </c>
      <c r="X992" s="196" t="s">
        <v>2394</v>
      </c>
    </row>
    <row r="993" spans="1:24" x14ac:dyDescent="0.25">
      <c r="A993" s="30">
        <f t="shared" si="154"/>
        <v>991</v>
      </c>
      <c r="B993" s="45">
        <v>20</v>
      </c>
      <c r="C993" s="32">
        <f t="shared" si="147"/>
        <v>199</v>
      </c>
      <c r="D993" s="97" t="s">
        <v>229</v>
      </c>
      <c r="E993" s="45" t="s">
        <v>1015</v>
      </c>
      <c r="F993" s="45" t="s">
        <v>545</v>
      </c>
      <c r="G993" s="45"/>
      <c r="H993" s="35" t="s">
        <v>255</v>
      </c>
      <c r="I993" s="36">
        <v>41704</v>
      </c>
      <c r="J993" s="82">
        <v>19938</v>
      </c>
      <c r="K993" s="37">
        <v>1994</v>
      </c>
      <c r="L993" s="38">
        <f t="shared" si="146"/>
        <v>1994</v>
      </c>
      <c r="M993" s="36">
        <f t="shared" si="155"/>
        <v>41704</v>
      </c>
      <c r="N993" s="39">
        <f t="shared" si="151"/>
        <v>10</v>
      </c>
      <c r="O993" s="5"/>
      <c r="P993" s="5"/>
      <c r="Q993" s="42" t="s">
        <v>2344</v>
      </c>
      <c r="R993" s="43" t="str">
        <f t="shared" si="148"/>
        <v>AAHF</v>
      </c>
      <c r="S993" s="43" t="str">
        <f t="shared" si="152"/>
        <v>F</v>
      </c>
      <c r="T993" s="43" t="str">
        <f t="shared" si="153"/>
        <v>02</v>
      </c>
      <c r="U993" s="43" t="b">
        <f t="shared" si="149"/>
        <v>1</v>
      </c>
      <c r="V993" s="43">
        <f t="shared" si="150"/>
        <v>10</v>
      </c>
      <c r="W993" s="35" t="s">
        <v>2347</v>
      </c>
      <c r="X993" s="196" t="s">
        <v>2394</v>
      </c>
    </row>
    <row r="994" spans="1:24" x14ac:dyDescent="0.25">
      <c r="A994" s="30">
        <f t="shared" si="154"/>
        <v>992</v>
      </c>
      <c r="B994" s="45">
        <v>20</v>
      </c>
      <c r="C994" s="32">
        <f t="shared" si="147"/>
        <v>200</v>
      </c>
      <c r="D994" s="97" t="s">
        <v>229</v>
      </c>
      <c r="E994" s="45" t="s">
        <v>998</v>
      </c>
      <c r="F994" s="45" t="s">
        <v>546</v>
      </c>
      <c r="G994" s="45"/>
      <c r="H994" s="35" t="s">
        <v>255</v>
      </c>
      <c r="I994" s="36">
        <v>41704</v>
      </c>
      <c r="J994" s="82">
        <v>16768</v>
      </c>
      <c r="K994" s="37">
        <v>1677</v>
      </c>
      <c r="L994" s="38">
        <f t="shared" si="146"/>
        <v>1677</v>
      </c>
      <c r="M994" s="36">
        <f t="shared" si="155"/>
        <v>41704</v>
      </c>
      <c r="N994" s="39">
        <f t="shared" si="151"/>
        <v>10</v>
      </c>
      <c r="O994" s="5"/>
      <c r="P994" s="5"/>
      <c r="Q994" s="42" t="s">
        <v>2344</v>
      </c>
      <c r="R994" s="43" t="str">
        <f t="shared" si="148"/>
        <v>AAGF</v>
      </c>
      <c r="S994" s="43" t="str">
        <f t="shared" si="152"/>
        <v>F</v>
      </c>
      <c r="T994" s="43" t="str">
        <f t="shared" si="153"/>
        <v>02</v>
      </c>
      <c r="U994" s="43" t="b">
        <f t="shared" si="149"/>
        <v>1</v>
      </c>
      <c r="V994" s="43">
        <f t="shared" si="150"/>
        <v>10</v>
      </c>
      <c r="W994" s="35" t="s">
        <v>2347</v>
      </c>
      <c r="X994" s="196" t="s">
        <v>2394</v>
      </c>
    </row>
    <row r="995" spans="1:24" x14ac:dyDescent="0.25">
      <c r="A995" s="30">
        <f t="shared" si="154"/>
        <v>993</v>
      </c>
      <c r="B995" s="45">
        <v>20</v>
      </c>
      <c r="C995" s="32">
        <f t="shared" si="147"/>
        <v>201</v>
      </c>
      <c r="D995" s="97" t="s">
        <v>229</v>
      </c>
      <c r="E995" s="45" t="s">
        <v>882</v>
      </c>
      <c r="F995" s="45" t="s">
        <v>547</v>
      </c>
      <c r="G995" s="45"/>
      <c r="H995" s="35" t="s">
        <v>255</v>
      </c>
      <c r="I995" s="36">
        <v>41704</v>
      </c>
      <c r="J995" s="82">
        <v>8070</v>
      </c>
      <c r="K995" s="37">
        <v>807</v>
      </c>
      <c r="L995" s="38">
        <f t="shared" si="146"/>
        <v>807</v>
      </c>
      <c r="M995" s="36">
        <f t="shared" si="155"/>
        <v>41704</v>
      </c>
      <c r="N995" s="39">
        <f t="shared" si="151"/>
        <v>10</v>
      </c>
      <c r="O995" s="5"/>
      <c r="P995" s="5"/>
      <c r="Q995" s="42" t="s">
        <v>2344</v>
      </c>
      <c r="R995" s="43" t="str">
        <f t="shared" si="148"/>
        <v>AAJP</v>
      </c>
      <c r="S995" s="43" t="str">
        <f t="shared" si="152"/>
        <v>P</v>
      </c>
      <c r="T995" s="43" t="str">
        <f t="shared" si="153"/>
        <v>02</v>
      </c>
      <c r="U995" s="43" t="b">
        <f t="shared" si="149"/>
        <v>1</v>
      </c>
      <c r="V995" s="43">
        <f t="shared" si="150"/>
        <v>10</v>
      </c>
      <c r="W995" s="35" t="s">
        <v>2347</v>
      </c>
      <c r="X995" s="196" t="s">
        <v>2394</v>
      </c>
    </row>
    <row r="996" spans="1:24" x14ac:dyDescent="0.25">
      <c r="A996" s="30">
        <f t="shared" si="154"/>
        <v>994</v>
      </c>
      <c r="B996" s="45">
        <v>20</v>
      </c>
      <c r="C996" s="32">
        <f t="shared" si="147"/>
        <v>202</v>
      </c>
      <c r="D996" s="97" t="s">
        <v>229</v>
      </c>
      <c r="E996" s="45" t="s">
        <v>1112</v>
      </c>
      <c r="F996" s="45" t="s">
        <v>740</v>
      </c>
      <c r="G996" s="45"/>
      <c r="H996" s="35" t="s">
        <v>255</v>
      </c>
      <c r="I996" s="36">
        <v>41704</v>
      </c>
      <c r="J996" s="82">
        <v>11435</v>
      </c>
      <c r="K996" s="37">
        <v>1144</v>
      </c>
      <c r="L996" s="38">
        <f t="shared" si="146"/>
        <v>1144</v>
      </c>
      <c r="M996" s="36">
        <f t="shared" si="155"/>
        <v>41704</v>
      </c>
      <c r="N996" s="39">
        <f t="shared" si="151"/>
        <v>10</v>
      </c>
      <c r="O996" s="5"/>
      <c r="P996" s="5"/>
      <c r="Q996" s="42" t="s">
        <v>2344</v>
      </c>
      <c r="R996" s="43" t="str">
        <f t="shared" si="148"/>
        <v>AANP</v>
      </c>
      <c r="S996" s="43" t="str">
        <f t="shared" si="152"/>
        <v>P</v>
      </c>
      <c r="T996" s="43" t="str">
        <f t="shared" si="153"/>
        <v>02</v>
      </c>
      <c r="U996" s="43" t="b">
        <f t="shared" si="149"/>
        <v>1</v>
      </c>
      <c r="V996" s="43">
        <f t="shared" si="150"/>
        <v>10</v>
      </c>
      <c r="W996" s="35" t="s">
        <v>2347</v>
      </c>
      <c r="X996" s="196" t="s">
        <v>2394</v>
      </c>
    </row>
    <row r="997" spans="1:24" x14ac:dyDescent="0.25">
      <c r="A997" s="30">
        <f t="shared" si="154"/>
        <v>995</v>
      </c>
      <c r="B997" s="45">
        <v>20</v>
      </c>
      <c r="C997" s="32">
        <f t="shared" si="147"/>
        <v>203</v>
      </c>
      <c r="D997" s="97" t="s">
        <v>229</v>
      </c>
      <c r="E997" s="45" t="s">
        <v>883</v>
      </c>
      <c r="F997" s="45" t="s">
        <v>549</v>
      </c>
      <c r="G997" s="45"/>
      <c r="H997" s="35" t="s">
        <v>255</v>
      </c>
      <c r="I997" s="36">
        <v>41704</v>
      </c>
      <c r="J997" s="82">
        <v>15664</v>
      </c>
      <c r="K997" s="37">
        <v>1566</v>
      </c>
      <c r="L997" s="38">
        <f t="shared" ref="L997:L1060" si="156">+K997</f>
        <v>1566</v>
      </c>
      <c r="M997" s="36">
        <f t="shared" si="155"/>
        <v>41704</v>
      </c>
      <c r="N997" s="39">
        <f t="shared" si="151"/>
        <v>10</v>
      </c>
      <c r="O997" s="5"/>
      <c r="P997" s="5"/>
      <c r="Q997" s="42" t="s">
        <v>2344</v>
      </c>
      <c r="R997" s="43" t="str">
        <f t="shared" si="148"/>
        <v>AAYP</v>
      </c>
      <c r="S997" s="43" t="str">
        <f t="shared" si="152"/>
        <v>P</v>
      </c>
      <c r="T997" s="43" t="str">
        <f t="shared" si="153"/>
        <v>02</v>
      </c>
      <c r="U997" s="43" t="b">
        <f t="shared" si="149"/>
        <v>1</v>
      </c>
      <c r="V997" s="43">
        <f t="shared" si="150"/>
        <v>10</v>
      </c>
      <c r="W997" s="35" t="s">
        <v>2347</v>
      </c>
      <c r="X997" s="196" t="s">
        <v>2394</v>
      </c>
    </row>
    <row r="998" spans="1:24" x14ac:dyDescent="0.25">
      <c r="A998" s="30">
        <f t="shared" si="154"/>
        <v>996</v>
      </c>
      <c r="B998" s="45">
        <v>20</v>
      </c>
      <c r="C998" s="32">
        <f t="shared" si="147"/>
        <v>204</v>
      </c>
      <c r="D998" s="97" t="s">
        <v>229</v>
      </c>
      <c r="E998" s="45" t="s">
        <v>550</v>
      </c>
      <c r="F998" s="45" t="s">
        <v>551</v>
      </c>
      <c r="G998" s="45"/>
      <c r="H998" s="35" t="s">
        <v>255</v>
      </c>
      <c r="I998" s="36">
        <v>41704</v>
      </c>
      <c r="J998" s="82">
        <v>41663</v>
      </c>
      <c r="K998" s="37">
        <v>4166</v>
      </c>
      <c r="L998" s="38">
        <f t="shared" si="156"/>
        <v>4166</v>
      </c>
      <c r="M998" s="36">
        <f t="shared" si="155"/>
        <v>41704</v>
      </c>
      <c r="N998" s="39">
        <f t="shared" si="151"/>
        <v>10</v>
      </c>
      <c r="O998" s="5"/>
      <c r="P998" s="5"/>
      <c r="Q998" s="42" t="s">
        <v>2344</v>
      </c>
      <c r="R998" s="43" t="str">
        <f t="shared" si="148"/>
        <v>AAFF</v>
      </c>
      <c r="S998" s="43" t="str">
        <f t="shared" si="152"/>
        <v>F</v>
      </c>
      <c r="T998" s="43" t="str">
        <f t="shared" si="153"/>
        <v>02</v>
      </c>
      <c r="U998" s="43" t="b">
        <f t="shared" si="149"/>
        <v>1</v>
      </c>
      <c r="V998" s="43">
        <f t="shared" si="150"/>
        <v>10</v>
      </c>
      <c r="W998" s="35" t="s">
        <v>2347</v>
      </c>
      <c r="X998" s="196" t="s">
        <v>2394</v>
      </c>
    </row>
    <row r="999" spans="1:24" x14ac:dyDescent="0.25">
      <c r="A999" s="30">
        <f t="shared" si="154"/>
        <v>997</v>
      </c>
      <c r="B999" s="45">
        <v>20</v>
      </c>
      <c r="C999" s="32">
        <f t="shared" si="147"/>
        <v>205</v>
      </c>
      <c r="D999" s="97" t="s">
        <v>229</v>
      </c>
      <c r="E999" s="45" t="s">
        <v>884</v>
      </c>
      <c r="F999" s="45" t="s">
        <v>552</v>
      </c>
      <c r="G999" s="45"/>
      <c r="H999" s="35" t="s">
        <v>255</v>
      </c>
      <c r="I999" s="36">
        <v>41704</v>
      </c>
      <c r="J999" s="82">
        <v>10348</v>
      </c>
      <c r="K999" s="37">
        <v>1035</v>
      </c>
      <c r="L999" s="38">
        <f t="shared" si="156"/>
        <v>1035</v>
      </c>
      <c r="M999" s="36">
        <f t="shared" si="155"/>
        <v>41704</v>
      </c>
      <c r="N999" s="39">
        <f t="shared" si="151"/>
        <v>10</v>
      </c>
      <c r="O999" s="5"/>
      <c r="P999" s="5"/>
      <c r="Q999" s="42" t="s">
        <v>2344</v>
      </c>
      <c r="R999" s="43" t="str">
        <f t="shared" si="148"/>
        <v>AAUF</v>
      </c>
      <c r="S999" s="43" t="str">
        <f t="shared" si="152"/>
        <v>F</v>
      </c>
      <c r="T999" s="43" t="str">
        <f t="shared" si="153"/>
        <v>02</v>
      </c>
      <c r="U999" s="43" t="b">
        <f t="shared" si="149"/>
        <v>1</v>
      </c>
      <c r="V999" s="43">
        <f t="shared" si="150"/>
        <v>10</v>
      </c>
      <c r="W999" s="35" t="s">
        <v>2347</v>
      </c>
      <c r="X999" s="196" t="s">
        <v>2394</v>
      </c>
    </row>
    <row r="1000" spans="1:24" x14ac:dyDescent="0.25">
      <c r="A1000" s="30">
        <f t="shared" si="154"/>
        <v>998</v>
      </c>
      <c r="B1000" s="45">
        <v>20</v>
      </c>
      <c r="C1000" s="32">
        <f t="shared" si="147"/>
        <v>206</v>
      </c>
      <c r="D1000" s="97" t="s">
        <v>229</v>
      </c>
      <c r="E1000" s="45" t="s">
        <v>1113</v>
      </c>
      <c r="F1000" s="45" t="s">
        <v>553</v>
      </c>
      <c r="G1000" s="45"/>
      <c r="H1000" s="35" t="s">
        <v>255</v>
      </c>
      <c r="I1000" s="36">
        <v>41704</v>
      </c>
      <c r="J1000" s="82">
        <v>12880</v>
      </c>
      <c r="K1000" s="37">
        <v>1288</v>
      </c>
      <c r="L1000" s="38">
        <f t="shared" si="156"/>
        <v>1288</v>
      </c>
      <c r="M1000" s="36">
        <f t="shared" si="155"/>
        <v>41704</v>
      </c>
      <c r="N1000" s="39">
        <f t="shared" si="151"/>
        <v>10</v>
      </c>
      <c r="O1000" s="5"/>
      <c r="P1000" s="5"/>
      <c r="Q1000" s="42" t="s">
        <v>2344</v>
      </c>
      <c r="R1000" s="43" t="str">
        <f t="shared" si="148"/>
        <v>AANF</v>
      </c>
      <c r="S1000" s="43" t="str">
        <f t="shared" si="152"/>
        <v>F</v>
      </c>
      <c r="T1000" s="43" t="str">
        <f t="shared" si="153"/>
        <v>02</v>
      </c>
      <c r="U1000" s="43" t="b">
        <f t="shared" si="149"/>
        <v>1</v>
      </c>
      <c r="V1000" s="43">
        <f t="shared" si="150"/>
        <v>10</v>
      </c>
      <c r="W1000" s="35" t="s">
        <v>2347</v>
      </c>
      <c r="X1000" s="196" t="s">
        <v>2394</v>
      </c>
    </row>
    <row r="1001" spans="1:24" x14ac:dyDescent="0.25">
      <c r="A1001" s="30">
        <f t="shared" si="154"/>
        <v>999</v>
      </c>
      <c r="B1001" s="45">
        <v>20</v>
      </c>
      <c r="C1001" s="32">
        <f t="shared" si="147"/>
        <v>207</v>
      </c>
      <c r="D1001" s="97" t="s">
        <v>229</v>
      </c>
      <c r="E1001" s="45" t="s">
        <v>885</v>
      </c>
      <c r="F1001" s="45" t="s">
        <v>554</v>
      </c>
      <c r="G1001" s="45"/>
      <c r="H1001" s="35" t="s">
        <v>255</v>
      </c>
      <c r="I1001" s="36">
        <v>41704</v>
      </c>
      <c r="J1001" s="82">
        <v>8959</v>
      </c>
      <c r="K1001" s="37">
        <v>896</v>
      </c>
      <c r="L1001" s="38">
        <f t="shared" si="156"/>
        <v>896</v>
      </c>
      <c r="M1001" s="36">
        <f t="shared" si="155"/>
        <v>41704</v>
      </c>
      <c r="N1001" s="39">
        <f t="shared" si="151"/>
        <v>10</v>
      </c>
      <c r="O1001" s="5"/>
      <c r="P1001" s="5"/>
      <c r="Q1001" s="42" t="s">
        <v>2344</v>
      </c>
      <c r="R1001" s="43" t="str">
        <f t="shared" si="148"/>
        <v>ABNF</v>
      </c>
      <c r="S1001" s="43" t="str">
        <f t="shared" si="152"/>
        <v>F</v>
      </c>
      <c r="T1001" s="43" t="str">
        <f t="shared" si="153"/>
        <v>02</v>
      </c>
      <c r="U1001" s="43" t="b">
        <f t="shared" si="149"/>
        <v>1</v>
      </c>
      <c r="V1001" s="43">
        <f t="shared" si="150"/>
        <v>10</v>
      </c>
      <c r="W1001" s="35" t="s">
        <v>2347</v>
      </c>
      <c r="X1001" s="196" t="s">
        <v>2394</v>
      </c>
    </row>
    <row r="1002" spans="1:24" x14ac:dyDescent="0.25">
      <c r="A1002" s="30">
        <f t="shared" si="154"/>
        <v>1000</v>
      </c>
      <c r="B1002" s="45">
        <v>20</v>
      </c>
      <c r="C1002" s="32">
        <f t="shared" si="147"/>
        <v>208</v>
      </c>
      <c r="D1002" s="97" t="s">
        <v>229</v>
      </c>
      <c r="E1002" s="45" t="s">
        <v>886</v>
      </c>
      <c r="F1002" s="45" t="s">
        <v>555</v>
      </c>
      <c r="G1002" s="45"/>
      <c r="H1002" s="35" t="s">
        <v>255</v>
      </c>
      <c r="I1002" s="36">
        <v>41704</v>
      </c>
      <c r="J1002" s="82">
        <v>20370</v>
      </c>
      <c r="K1002" s="37">
        <v>2037</v>
      </c>
      <c r="L1002" s="38">
        <f t="shared" si="156"/>
        <v>2037</v>
      </c>
      <c r="M1002" s="36">
        <f t="shared" si="155"/>
        <v>41704</v>
      </c>
      <c r="N1002" s="39">
        <f t="shared" si="151"/>
        <v>10</v>
      </c>
      <c r="O1002" s="5"/>
      <c r="P1002" s="5"/>
      <c r="Q1002" s="42" t="s">
        <v>2344</v>
      </c>
      <c r="R1002" s="43" t="str">
        <f t="shared" si="148"/>
        <v>AADF</v>
      </c>
      <c r="S1002" s="43" t="str">
        <f t="shared" si="152"/>
        <v>F</v>
      </c>
      <c r="T1002" s="43" t="str">
        <f t="shared" si="153"/>
        <v>02</v>
      </c>
      <c r="U1002" s="43" t="b">
        <f t="shared" si="149"/>
        <v>1</v>
      </c>
      <c r="V1002" s="43">
        <f t="shared" si="150"/>
        <v>10</v>
      </c>
      <c r="W1002" s="35" t="s">
        <v>2347</v>
      </c>
      <c r="X1002" s="196" t="s">
        <v>2394</v>
      </c>
    </row>
    <row r="1003" spans="1:24" x14ac:dyDescent="0.25">
      <c r="A1003" s="30">
        <f t="shared" si="154"/>
        <v>1001</v>
      </c>
      <c r="B1003" s="45">
        <v>20</v>
      </c>
      <c r="C1003" s="32">
        <f t="shared" si="147"/>
        <v>209</v>
      </c>
      <c r="D1003" s="111" t="s">
        <v>229</v>
      </c>
      <c r="E1003" s="45" t="s">
        <v>1016</v>
      </c>
      <c r="F1003" s="45" t="s">
        <v>741</v>
      </c>
      <c r="G1003" s="45"/>
      <c r="H1003" s="35" t="s">
        <v>255</v>
      </c>
      <c r="I1003" s="36">
        <v>41704</v>
      </c>
      <c r="J1003" s="82">
        <v>17409</v>
      </c>
      <c r="K1003" s="37">
        <v>1741</v>
      </c>
      <c r="L1003" s="38">
        <f t="shared" si="156"/>
        <v>1741</v>
      </c>
      <c r="M1003" s="36">
        <f t="shared" si="155"/>
        <v>41704</v>
      </c>
      <c r="N1003" s="39">
        <f t="shared" si="151"/>
        <v>10</v>
      </c>
      <c r="O1003" s="5"/>
      <c r="P1003" s="5"/>
      <c r="Q1003" s="42" t="s">
        <v>2344</v>
      </c>
      <c r="R1003" s="43" t="str">
        <f t="shared" si="148"/>
        <v>ACFF</v>
      </c>
      <c r="S1003" s="43" t="str">
        <f t="shared" si="152"/>
        <v>F</v>
      </c>
      <c r="T1003" s="43" t="str">
        <f t="shared" si="153"/>
        <v>02</v>
      </c>
      <c r="U1003" s="43" t="b">
        <f t="shared" si="149"/>
        <v>1</v>
      </c>
      <c r="V1003" s="43">
        <f t="shared" si="150"/>
        <v>10</v>
      </c>
      <c r="W1003" s="35" t="s">
        <v>2347</v>
      </c>
      <c r="X1003" s="196" t="s">
        <v>2394</v>
      </c>
    </row>
    <row r="1004" spans="1:24" x14ac:dyDescent="0.25">
      <c r="A1004" s="30">
        <f t="shared" si="154"/>
        <v>1002</v>
      </c>
      <c r="B1004" s="45">
        <v>20</v>
      </c>
      <c r="C1004" s="32">
        <f t="shared" si="147"/>
        <v>210</v>
      </c>
      <c r="D1004" s="97" t="s">
        <v>229</v>
      </c>
      <c r="E1004" s="45" t="s">
        <v>887</v>
      </c>
      <c r="F1004" s="45" t="s">
        <v>556</v>
      </c>
      <c r="G1004" s="45"/>
      <c r="H1004" s="35" t="s">
        <v>255</v>
      </c>
      <c r="I1004" s="36">
        <v>41704</v>
      </c>
      <c r="J1004" s="82">
        <v>20015</v>
      </c>
      <c r="K1004" s="37">
        <v>2002</v>
      </c>
      <c r="L1004" s="38">
        <f t="shared" si="156"/>
        <v>2002</v>
      </c>
      <c r="M1004" s="36">
        <f t="shared" si="155"/>
        <v>41704</v>
      </c>
      <c r="N1004" s="39">
        <f t="shared" si="151"/>
        <v>10</v>
      </c>
      <c r="O1004" s="5"/>
      <c r="P1004" s="5"/>
      <c r="Q1004" s="42" t="s">
        <v>2344</v>
      </c>
      <c r="R1004" s="43" t="str">
        <f t="shared" si="148"/>
        <v>AAXF</v>
      </c>
      <c r="S1004" s="43" t="str">
        <f t="shared" si="152"/>
        <v>F</v>
      </c>
      <c r="T1004" s="43" t="str">
        <f t="shared" si="153"/>
        <v>02</v>
      </c>
      <c r="U1004" s="43" t="b">
        <f t="shared" si="149"/>
        <v>1</v>
      </c>
      <c r="V1004" s="43">
        <f t="shared" si="150"/>
        <v>10</v>
      </c>
      <c r="W1004" s="35" t="s">
        <v>2347</v>
      </c>
      <c r="X1004" s="196" t="s">
        <v>2394</v>
      </c>
    </row>
    <row r="1005" spans="1:24" x14ac:dyDescent="0.25">
      <c r="A1005" s="30">
        <f t="shared" si="154"/>
        <v>1003</v>
      </c>
      <c r="B1005" s="45">
        <v>20</v>
      </c>
      <c r="C1005" s="32">
        <f t="shared" si="147"/>
        <v>211</v>
      </c>
      <c r="D1005" s="97" t="s">
        <v>229</v>
      </c>
      <c r="E1005" s="45" t="s">
        <v>1114</v>
      </c>
      <c r="F1005" s="45" t="s">
        <v>557</v>
      </c>
      <c r="G1005" s="45"/>
      <c r="H1005" s="35" t="s">
        <v>255</v>
      </c>
      <c r="I1005" s="36">
        <v>41704</v>
      </c>
      <c r="J1005" s="82">
        <v>24959</v>
      </c>
      <c r="K1005" s="37">
        <v>2496</v>
      </c>
      <c r="L1005" s="38">
        <f t="shared" si="156"/>
        <v>2496</v>
      </c>
      <c r="M1005" s="36">
        <f t="shared" si="155"/>
        <v>41704</v>
      </c>
      <c r="N1005" s="39">
        <f t="shared" si="151"/>
        <v>10</v>
      </c>
      <c r="O1005" s="5"/>
      <c r="P1005" s="5"/>
      <c r="Q1005" s="42" t="s">
        <v>2344</v>
      </c>
      <c r="R1005" s="43" t="str">
        <f t="shared" si="148"/>
        <v>AAWF</v>
      </c>
      <c r="S1005" s="43" t="str">
        <f t="shared" si="152"/>
        <v>F</v>
      </c>
      <c r="T1005" s="43" t="str">
        <f t="shared" si="153"/>
        <v>02</v>
      </c>
      <c r="U1005" s="43" t="b">
        <f t="shared" si="149"/>
        <v>1</v>
      </c>
      <c r="V1005" s="43">
        <f t="shared" si="150"/>
        <v>10</v>
      </c>
      <c r="W1005" s="35" t="s">
        <v>2347</v>
      </c>
      <c r="X1005" s="196" t="s">
        <v>2394</v>
      </c>
    </row>
    <row r="1006" spans="1:24" x14ac:dyDescent="0.25">
      <c r="A1006" s="30">
        <f t="shared" si="154"/>
        <v>1004</v>
      </c>
      <c r="B1006" s="45">
        <v>20</v>
      </c>
      <c r="C1006" s="32">
        <f t="shared" si="147"/>
        <v>212</v>
      </c>
      <c r="D1006" s="97" t="s">
        <v>229</v>
      </c>
      <c r="E1006" s="45" t="s">
        <v>888</v>
      </c>
      <c r="F1006" s="45" t="s">
        <v>558</v>
      </c>
      <c r="G1006" s="45"/>
      <c r="H1006" s="35" t="s">
        <v>255</v>
      </c>
      <c r="I1006" s="36">
        <v>41704</v>
      </c>
      <c r="J1006" s="82">
        <v>16717</v>
      </c>
      <c r="K1006" s="37">
        <v>1672</v>
      </c>
      <c r="L1006" s="38">
        <f t="shared" si="156"/>
        <v>1672</v>
      </c>
      <c r="M1006" s="36">
        <f t="shared" si="155"/>
        <v>41704</v>
      </c>
      <c r="N1006" s="39">
        <f t="shared" si="151"/>
        <v>10</v>
      </c>
      <c r="O1006" s="5"/>
      <c r="P1006" s="5"/>
      <c r="Q1006" s="42" t="s">
        <v>2344</v>
      </c>
      <c r="R1006" s="43" t="str">
        <f t="shared" si="148"/>
        <v>AAOF</v>
      </c>
      <c r="S1006" s="43" t="str">
        <f t="shared" si="152"/>
        <v>F</v>
      </c>
      <c r="T1006" s="43" t="str">
        <f t="shared" si="153"/>
        <v>02</v>
      </c>
      <c r="U1006" s="43" t="b">
        <f t="shared" si="149"/>
        <v>1</v>
      </c>
      <c r="V1006" s="43">
        <f t="shared" si="150"/>
        <v>10</v>
      </c>
      <c r="W1006" s="35" t="s">
        <v>2347</v>
      </c>
      <c r="X1006" s="196" t="s">
        <v>2394</v>
      </c>
    </row>
    <row r="1007" spans="1:24" x14ac:dyDescent="0.25">
      <c r="A1007" s="30">
        <f t="shared" si="154"/>
        <v>1005</v>
      </c>
      <c r="B1007" s="45">
        <v>20</v>
      </c>
      <c r="C1007" s="32">
        <f t="shared" si="147"/>
        <v>213</v>
      </c>
      <c r="D1007" s="111" t="s">
        <v>229</v>
      </c>
      <c r="E1007" s="45" t="s">
        <v>917</v>
      </c>
      <c r="F1007" s="45" t="s">
        <v>521</v>
      </c>
      <c r="G1007" s="45"/>
      <c r="H1007" s="35" t="s">
        <v>255</v>
      </c>
      <c r="I1007" s="36">
        <v>41704</v>
      </c>
      <c r="J1007" s="82">
        <v>39079</v>
      </c>
      <c r="K1007" s="37">
        <v>3908</v>
      </c>
      <c r="L1007" s="38">
        <f t="shared" si="156"/>
        <v>3908</v>
      </c>
      <c r="M1007" s="36">
        <f t="shared" si="155"/>
        <v>41704</v>
      </c>
      <c r="N1007" s="39">
        <f t="shared" si="151"/>
        <v>10</v>
      </c>
      <c r="O1007" s="5"/>
      <c r="P1007" s="5"/>
      <c r="Q1007" s="42" t="s">
        <v>2344</v>
      </c>
      <c r="R1007" s="43" t="str">
        <f t="shared" si="148"/>
        <v>AMRP</v>
      </c>
      <c r="S1007" s="43" t="str">
        <f t="shared" si="152"/>
        <v>P</v>
      </c>
      <c r="T1007" s="43" t="str">
        <f t="shared" si="153"/>
        <v>02</v>
      </c>
      <c r="U1007" s="43" t="b">
        <f t="shared" si="149"/>
        <v>1</v>
      </c>
      <c r="V1007" s="43">
        <f t="shared" si="150"/>
        <v>10</v>
      </c>
      <c r="W1007" s="35" t="s">
        <v>2347</v>
      </c>
      <c r="X1007" s="196" t="s">
        <v>2394</v>
      </c>
    </row>
    <row r="1008" spans="1:24" x14ac:dyDescent="0.25">
      <c r="A1008" s="30">
        <f t="shared" si="154"/>
        <v>1006</v>
      </c>
      <c r="B1008" s="45">
        <v>20</v>
      </c>
      <c r="C1008" s="32">
        <f t="shared" si="147"/>
        <v>214</v>
      </c>
      <c r="D1008" s="97" t="s">
        <v>229</v>
      </c>
      <c r="E1008" s="45" t="s">
        <v>957</v>
      </c>
      <c r="F1008" s="45" t="s">
        <v>719</v>
      </c>
      <c r="G1008" s="45"/>
      <c r="H1008" s="35" t="s">
        <v>255</v>
      </c>
      <c r="I1008" s="36">
        <v>41704</v>
      </c>
      <c r="J1008" s="82">
        <v>7234</v>
      </c>
      <c r="K1008" s="37">
        <v>723</v>
      </c>
      <c r="L1008" s="38">
        <f t="shared" si="156"/>
        <v>723</v>
      </c>
      <c r="M1008" s="36">
        <f t="shared" si="155"/>
        <v>41704</v>
      </c>
      <c r="N1008" s="39">
        <f t="shared" si="151"/>
        <v>9.99</v>
      </c>
      <c r="O1008" s="5"/>
      <c r="P1008" s="5"/>
      <c r="Q1008" s="42" t="s">
        <v>2344</v>
      </c>
      <c r="R1008" s="43" t="str">
        <f t="shared" si="148"/>
        <v>AAHF</v>
      </c>
      <c r="S1008" s="43" t="str">
        <f t="shared" si="152"/>
        <v>F</v>
      </c>
      <c r="T1008" s="43" t="str">
        <f t="shared" si="153"/>
        <v>02</v>
      </c>
      <c r="U1008" s="43" t="b">
        <f t="shared" si="149"/>
        <v>1</v>
      </c>
      <c r="V1008" s="43">
        <f t="shared" si="150"/>
        <v>10</v>
      </c>
      <c r="W1008" s="35" t="s">
        <v>2347</v>
      </c>
      <c r="X1008" s="196" t="s">
        <v>2394</v>
      </c>
    </row>
    <row r="1009" spans="1:24" x14ac:dyDescent="0.25">
      <c r="A1009" s="30">
        <f t="shared" si="154"/>
        <v>1007</v>
      </c>
      <c r="B1009" s="45">
        <v>20</v>
      </c>
      <c r="C1009" s="32">
        <f t="shared" si="147"/>
        <v>215</v>
      </c>
      <c r="D1009" s="97" t="s">
        <v>229</v>
      </c>
      <c r="E1009" s="45" t="s">
        <v>978</v>
      </c>
      <c r="F1009" s="45" t="s">
        <v>742</v>
      </c>
      <c r="G1009" s="45"/>
      <c r="H1009" s="35" t="s">
        <v>255</v>
      </c>
      <c r="I1009" s="36">
        <v>41704</v>
      </c>
      <c r="J1009" s="82">
        <v>5091</v>
      </c>
      <c r="K1009" s="37">
        <v>509</v>
      </c>
      <c r="L1009" s="38">
        <f t="shared" si="156"/>
        <v>509</v>
      </c>
      <c r="M1009" s="36">
        <f t="shared" si="155"/>
        <v>41704</v>
      </c>
      <c r="N1009" s="39">
        <f t="shared" si="151"/>
        <v>10</v>
      </c>
      <c r="O1009" s="5"/>
      <c r="P1009" s="5"/>
      <c r="Q1009" s="42" t="s">
        <v>2344</v>
      </c>
      <c r="R1009" s="43" t="str">
        <f t="shared" si="148"/>
        <v>AALF</v>
      </c>
      <c r="S1009" s="43" t="str">
        <f t="shared" si="152"/>
        <v>F</v>
      </c>
      <c r="T1009" s="43" t="str">
        <f t="shared" si="153"/>
        <v>02</v>
      </c>
      <c r="U1009" s="43" t="b">
        <f t="shared" si="149"/>
        <v>1</v>
      </c>
      <c r="V1009" s="43">
        <f t="shared" si="150"/>
        <v>10</v>
      </c>
      <c r="W1009" s="35" t="s">
        <v>2347</v>
      </c>
      <c r="X1009" s="196" t="s">
        <v>2394</v>
      </c>
    </row>
    <row r="1010" spans="1:24" x14ac:dyDescent="0.25">
      <c r="A1010" s="30">
        <f t="shared" si="154"/>
        <v>1008</v>
      </c>
      <c r="B1010" s="45">
        <v>20</v>
      </c>
      <c r="C1010" s="32">
        <f t="shared" si="147"/>
        <v>216</v>
      </c>
      <c r="D1010" s="111" t="s">
        <v>229</v>
      </c>
      <c r="E1010" s="45" t="s">
        <v>1143</v>
      </c>
      <c r="F1010" s="45" t="s">
        <v>715</v>
      </c>
      <c r="G1010" s="45"/>
      <c r="H1010" s="35" t="s">
        <v>255</v>
      </c>
      <c r="I1010" s="36">
        <v>41704</v>
      </c>
      <c r="J1010" s="82">
        <v>1468</v>
      </c>
      <c r="K1010" s="37">
        <v>147</v>
      </c>
      <c r="L1010" s="38">
        <f t="shared" si="156"/>
        <v>147</v>
      </c>
      <c r="M1010" s="36">
        <f t="shared" si="155"/>
        <v>41704</v>
      </c>
      <c r="N1010" s="39">
        <f t="shared" si="151"/>
        <v>10.01</v>
      </c>
      <c r="O1010" s="5"/>
      <c r="P1010" s="5"/>
      <c r="Q1010" s="42" t="s">
        <v>2344</v>
      </c>
      <c r="R1010" s="43" t="str">
        <f t="shared" si="148"/>
        <v>AACF</v>
      </c>
      <c r="S1010" s="43" t="str">
        <f t="shared" si="152"/>
        <v>F</v>
      </c>
      <c r="T1010" s="43" t="str">
        <f t="shared" si="153"/>
        <v>02</v>
      </c>
      <c r="U1010" s="43" t="b">
        <f t="shared" si="149"/>
        <v>1</v>
      </c>
      <c r="V1010" s="43">
        <f t="shared" si="150"/>
        <v>10</v>
      </c>
      <c r="W1010" s="35" t="s">
        <v>2347</v>
      </c>
      <c r="X1010" s="196" t="s">
        <v>2394</v>
      </c>
    </row>
    <row r="1011" spans="1:24" x14ac:dyDescent="0.25">
      <c r="A1011" s="30">
        <f t="shared" si="154"/>
        <v>1009</v>
      </c>
      <c r="B1011" s="45">
        <v>20</v>
      </c>
      <c r="C1011" s="32">
        <f t="shared" si="147"/>
        <v>217</v>
      </c>
      <c r="D1011" s="111" t="s">
        <v>229</v>
      </c>
      <c r="E1011" s="45" t="s">
        <v>1017</v>
      </c>
      <c r="F1011" s="45" t="s">
        <v>743</v>
      </c>
      <c r="G1011" s="45"/>
      <c r="H1011" s="35" t="s">
        <v>255</v>
      </c>
      <c r="I1011" s="36">
        <v>41704</v>
      </c>
      <c r="J1011" s="82">
        <v>2443</v>
      </c>
      <c r="K1011" s="37">
        <v>244</v>
      </c>
      <c r="L1011" s="38">
        <f t="shared" si="156"/>
        <v>244</v>
      </c>
      <c r="M1011" s="36">
        <f t="shared" si="155"/>
        <v>41704</v>
      </c>
      <c r="N1011" s="39">
        <f t="shared" si="151"/>
        <v>9.99</v>
      </c>
      <c r="O1011" s="5"/>
      <c r="P1011" s="5"/>
      <c r="Q1011" s="42" t="s">
        <v>2344</v>
      </c>
      <c r="R1011" s="43" t="str">
        <f t="shared" si="148"/>
        <v>AAWP</v>
      </c>
      <c r="S1011" s="43" t="str">
        <f t="shared" si="152"/>
        <v>P</v>
      </c>
      <c r="T1011" s="43" t="str">
        <f t="shared" si="153"/>
        <v>02</v>
      </c>
      <c r="U1011" s="43" t="b">
        <f t="shared" si="149"/>
        <v>1</v>
      </c>
      <c r="V1011" s="43">
        <f t="shared" si="150"/>
        <v>10</v>
      </c>
      <c r="W1011" s="35" t="s">
        <v>2347</v>
      </c>
      <c r="X1011" s="196" t="s">
        <v>2394</v>
      </c>
    </row>
    <row r="1012" spans="1:24" x14ac:dyDescent="0.25">
      <c r="A1012" s="30">
        <f t="shared" si="154"/>
        <v>1010</v>
      </c>
      <c r="B1012" s="45">
        <v>20</v>
      </c>
      <c r="C1012" s="32">
        <f t="shared" si="147"/>
        <v>218</v>
      </c>
      <c r="D1012" s="97" t="s">
        <v>229</v>
      </c>
      <c r="E1012" s="45" t="s">
        <v>944</v>
      </c>
      <c r="F1012" s="45" t="s">
        <v>744</v>
      </c>
      <c r="G1012" s="45"/>
      <c r="H1012" s="35" t="s">
        <v>255</v>
      </c>
      <c r="I1012" s="36">
        <v>41708</v>
      </c>
      <c r="J1012" s="82">
        <v>20400</v>
      </c>
      <c r="K1012" s="37">
        <v>2040</v>
      </c>
      <c r="L1012" s="38">
        <f t="shared" si="156"/>
        <v>2040</v>
      </c>
      <c r="M1012" s="36">
        <f t="shared" si="155"/>
        <v>41708</v>
      </c>
      <c r="N1012" s="39">
        <f t="shared" si="151"/>
        <v>10</v>
      </c>
      <c r="O1012" s="5"/>
      <c r="P1012" s="5"/>
      <c r="Q1012" s="42" t="s">
        <v>2344</v>
      </c>
      <c r="R1012" s="43" t="str">
        <f t="shared" si="148"/>
        <v>AAKP</v>
      </c>
      <c r="S1012" s="43" t="str">
        <f t="shared" si="152"/>
        <v>P</v>
      </c>
      <c r="T1012" s="43" t="str">
        <f t="shared" si="153"/>
        <v>02</v>
      </c>
      <c r="U1012" s="43" t="b">
        <f t="shared" si="149"/>
        <v>1</v>
      </c>
      <c r="V1012" s="43">
        <f t="shared" si="150"/>
        <v>10</v>
      </c>
      <c r="W1012" s="35" t="s">
        <v>2347</v>
      </c>
      <c r="X1012" s="196" t="s">
        <v>2395</v>
      </c>
    </row>
    <row r="1013" spans="1:24" x14ac:dyDescent="0.25">
      <c r="A1013" s="30">
        <f t="shared" si="154"/>
        <v>1011</v>
      </c>
      <c r="B1013" s="45">
        <v>20</v>
      </c>
      <c r="C1013" s="32">
        <f t="shared" si="147"/>
        <v>219</v>
      </c>
      <c r="D1013" s="97" t="s">
        <v>229</v>
      </c>
      <c r="E1013" s="45" t="s">
        <v>944</v>
      </c>
      <c r="F1013" s="45" t="s">
        <v>744</v>
      </c>
      <c r="G1013" s="45"/>
      <c r="H1013" s="35" t="s">
        <v>255</v>
      </c>
      <c r="I1013" s="36">
        <v>41709</v>
      </c>
      <c r="J1013" s="82">
        <v>18000</v>
      </c>
      <c r="K1013" s="37">
        <v>1800</v>
      </c>
      <c r="L1013" s="38">
        <f t="shared" si="156"/>
        <v>1800</v>
      </c>
      <c r="M1013" s="36">
        <f t="shared" si="155"/>
        <v>41709</v>
      </c>
      <c r="N1013" s="39">
        <f t="shared" si="151"/>
        <v>10</v>
      </c>
      <c r="O1013" s="5"/>
      <c r="P1013" s="5"/>
      <c r="Q1013" s="42" t="s">
        <v>2344</v>
      </c>
      <c r="R1013" s="43" t="str">
        <f t="shared" si="148"/>
        <v>AAKP</v>
      </c>
      <c r="S1013" s="43" t="str">
        <f t="shared" si="152"/>
        <v>P</v>
      </c>
      <c r="T1013" s="43" t="str">
        <f t="shared" si="153"/>
        <v>02</v>
      </c>
      <c r="U1013" s="43" t="b">
        <f t="shared" si="149"/>
        <v>1</v>
      </c>
      <c r="V1013" s="43">
        <f t="shared" si="150"/>
        <v>10</v>
      </c>
      <c r="W1013" s="35" t="s">
        <v>2347</v>
      </c>
      <c r="X1013" s="196" t="s">
        <v>2390</v>
      </c>
    </row>
    <row r="1014" spans="1:24" x14ac:dyDescent="0.25">
      <c r="A1014" s="30">
        <f t="shared" si="154"/>
        <v>1012</v>
      </c>
      <c r="B1014" s="45">
        <v>20</v>
      </c>
      <c r="C1014" s="32">
        <f t="shared" si="147"/>
        <v>220</v>
      </c>
      <c r="D1014" s="97" t="s">
        <v>229</v>
      </c>
      <c r="E1014" s="45" t="s">
        <v>944</v>
      </c>
      <c r="F1014" s="45" t="s">
        <v>744</v>
      </c>
      <c r="G1014" s="45"/>
      <c r="H1014" s="35" t="s">
        <v>255</v>
      </c>
      <c r="I1014" s="36">
        <v>41711</v>
      </c>
      <c r="J1014" s="82">
        <v>21600</v>
      </c>
      <c r="K1014" s="37">
        <v>2160</v>
      </c>
      <c r="L1014" s="38">
        <f t="shared" si="156"/>
        <v>2160</v>
      </c>
      <c r="M1014" s="36">
        <f t="shared" si="155"/>
        <v>41711</v>
      </c>
      <c r="N1014" s="39">
        <f t="shared" si="151"/>
        <v>10</v>
      </c>
      <c r="O1014" s="5"/>
      <c r="P1014" s="5"/>
      <c r="Q1014" s="42" t="s">
        <v>2344</v>
      </c>
      <c r="R1014" s="43" t="str">
        <f t="shared" si="148"/>
        <v>AAKP</v>
      </c>
      <c r="S1014" s="43" t="str">
        <f t="shared" si="152"/>
        <v>P</v>
      </c>
      <c r="T1014" s="43" t="str">
        <f t="shared" si="153"/>
        <v>02</v>
      </c>
      <c r="U1014" s="43" t="b">
        <f t="shared" si="149"/>
        <v>1</v>
      </c>
      <c r="V1014" s="43">
        <f t="shared" si="150"/>
        <v>10</v>
      </c>
      <c r="W1014" s="35" t="s">
        <v>2347</v>
      </c>
      <c r="X1014" s="196" t="s">
        <v>2379</v>
      </c>
    </row>
    <row r="1015" spans="1:24" x14ac:dyDescent="0.25">
      <c r="A1015" s="30">
        <f t="shared" si="154"/>
        <v>1013</v>
      </c>
      <c r="B1015" s="45">
        <v>20</v>
      </c>
      <c r="C1015" s="32">
        <f t="shared" si="147"/>
        <v>221</v>
      </c>
      <c r="D1015" s="97" t="s">
        <v>229</v>
      </c>
      <c r="E1015" s="45" t="s">
        <v>944</v>
      </c>
      <c r="F1015" s="45" t="s">
        <v>744</v>
      </c>
      <c r="G1015" s="45"/>
      <c r="H1015" s="35" t="s">
        <v>255</v>
      </c>
      <c r="I1015" s="36">
        <v>41712</v>
      </c>
      <c r="J1015" s="82">
        <v>24000</v>
      </c>
      <c r="K1015" s="37">
        <v>2400</v>
      </c>
      <c r="L1015" s="38">
        <f t="shared" si="156"/>
        <v>2400</v>
      </c>
      <c r="M1015" s="36">
        <f t="shared" si="155"/>
        <v>41712</v>
      </c>
      <c r="N1015" s="39">
        <f t="shared" si="151"/>
        <v>10</v>
      </c>
      <c r="O1015" s="5"/>
      <c r="P1015" s="5"/>
      <c r="Q1015" s="42" t="s">
        <v>2344</v>
      </c>
      <c r="R1015" s="43" t="str">
        <f t="shared" si="148"/>
        <v>AAKP</v>
      </c>
      <c r="S1015" s="43" t="str">
        <f t="shared" si="152"/>
        <v>P</v>
      </c>
      <c r="T1015" s="43" t="str">
        <f t="shared" si="153"/>
        <v>02</v>
      </c>
      <c r="U1015" s="43" t="b">
        <f t="shared" si="149"/>
        <v>1</v>
      </c>
      <c r="V1015" s="43">
        <f t="shared" si="150"/>
        <v>10</v>
      </c>
      <c r="W1015" s="35" t="s">
        <v>2347</v>
      </c>
      <c r="X1015" s="196" t="s">
        <v>2391</v>
      </c>
    </row>
    <row r="1016" spans="1:24" x14ac:dyDescent="0.25">
      <c r="A1016" s="30">
        <f t="shared" si="154"/>
        <v>1014</v>
      </c>
      <c r="B1016" s="45">
        <v>20</v>
      </c>
      <c r="C1016" s="32">
        <f t="shared" si="147"/>
        <v>222</v>
      </c>
      <c r="D1016" s="97" t="s">
        <v>229</v>
      </c>
      <c r="E1016" s="45" t="s">
        <v>944</v>
      </c>
      <c r="F1016" s="45" t="s">
        <v>744</v>
      </c>
      <c r="G1016" s="45"/>
      <c r="H1016" s="35" t="s">
        <v>255</v>
      </c>
      <c r="I1016" s="36">
        <v>41716</v>
      </c>
      <c r="J1016" s="82">
        <v>12000</v>
      </c>
      <c r="K1016" s="37">
        <v>1200</v>
      </c>
      <c r="L1016" s="38">
        <f t="shared" si="156"/>
        <v>1200</v>
      </c>
      <c r="M1016" s="36">
        <f t="shared" si="155"/>
        <v>41716</v>
      </c>
      <c r="N1016" s="39">
        <f t="shared" si="151"/>
        <v>10</v>
      </c>
      <c r="O1016" s="5"/>
      <c r="P1016" s="5"/>
      <c r="Q1016" s="42" t="s">
        <v>2344</v>
      </c>
      <c r="R1016" s="43" t="str">
        <f t="shared" si="148"/>
        <v>AAKP</v>
      </c>
      <c r="S1016" s="43" t="str">
        <f t="shared" si="152"/>
        <v>P</v>
      </c>
      <c r="T1016" s="43" t="str">
        <f t="shared" si="153"/>
        <v>02</v>
      </c>
      <c r="U1016" s="43" t="b">
        <f t="shared" si="149"/>
        <v>1</v>
      </c>
      <c r="V1016" s="43">
        <f t="shared" si="150"/>
        <v>10</v>
      </c>
      <c r="W1016" s="35" t="s">
        <v>2347</v>
      </c>
      <c r="X1016" s="196" t="s">
        <v>2393</v>
      </c>
    </row>
    <row r="1017" spans="1:24" x14ac:dyDescent="0.25">
      <c r="A1017" s="30">
        <f t="shared" si="154"/>
        <v>1015</v>
      </c>
      <c r="B1017" s="45">
        <v>20</v>
      </c>
      <c r="C1017" s="32">
        <f t="shared" si="147"/>
        <v>223</v>
      </c>
      <c r="D1017" s="97" t="s">
        <v>229</v>
      </c>
      <c r="E1017" s="45" t="s">
        <v>944</v>
      </c>
      <c r="F1017" s="45" t="s">
        <v>744</v>
      </c>
      <c r="G1017" s="45"/>
      <c r="H1017" s="35" t="s">
        <v>255</v>
      </c>
      <c r="I1017" s="36">
        <v>41718</v>
      </c>
      <c r="J1017" s="82">
        <v>30000</v>
      </c>
      <c r="K1017" s="37">
        <v>3000</v>
      </c>
      <c r="L1017" s="38">
        <f t="shared" si="156"/>
        <v>3000</v>
      </c>
      <c r="M1017" s="36">
        <f t="shared" si="155"/>
        <v>41718</v>
      </c>
      <c r="N1017" s="39">
        <f t="shared" si="151"/>
        <v>10</v>
      </c>
      <c r="O1017" s="5"/>
      <c r="P1017" s="5"/>
      <c r="Q1017" s="42" t="s">
        <v>2344</v>
      </c>
      <c r="R1017" s="43" t="str">
        <f t="shared" si="148"/>
        <v>AAKP</v>
      </c>
      <c r="S1017" s="43" t="str">
        <f t="shared" si="152"/>
        <v>P</v>
      </c>
      <c r="T1017" s="43" t="str">
        <f t="shared" si="153"/>
        <v>02</v>
      </c>
      <c r="U1017" s="43" t="b">
        <f t="shared" si="149"/>
        <v>1</v>
      </c>
      <c r="V1017" s="43">
        <f t="shared" si="150"/>
        <v>10</v>
      </c>
      <c r="W1017" s="35" t="s">
        <v>2347</v>
      </c>
      <c r="X1017" s="196" t="s">
        <v>2381</v>
      </c>
    </row>
    <row r="1018" spans="1:24" x14ac:dyDescent="0.25">
      <c r="A1018" s="30">
        <f t="shared" si="154"/>
        <v>1016</v>
      </c>
      <c r="B1018" s="45">
        <v>20</v>
      </c>
      <c r="C1018" s="32">
        <f t="shared" si="147"/>
        <v>224</v>
      </c>
      <c r="D1018" s="97" t="s">
        <v>229</v>
      </c>
      <c r="E1018" s="45" t="s">
        <v>944</v>
      </c>
      <c r="F1018" s="45" t="s">
        <v>744</v>
      </c>
      <c r="G1018" s="45"/>
      <c r="H1018" s="35" t="s">
        <v>255</v>
      </c>
      <c r="I1018" s="36">
        <v>41718</v>
      </c>
      <c r="J1018" s="82">
        <v>12000</v>
      </c>
      <c r="K1018" s="37">
        <v>1200</v>
      </c>
      <c r="L1018" s="38">
        <f t="shared" si="156"/>
        <v>1200</v>
      </c>
      <c r="M1018" s="36">
        <f t="shared" si="155"/>
        <v>41718</v>
      </c>
      <c r="N1018" s="39">
        <f t="shared" si="151"/>
        <v>10</v>
      </c>
      <c r="O1018" s="5"/>
      <c r="P1018" s="5"/>
      <c r="Q1018" s="42" t="s">
        <v>2344</v>
      </c>
      <c r="R1018" s="43" t="str">
        <f t="shared" si="148"/>
        <v>AAKP</v>
      </c>
      <c r="S1018" s="43" t="str">
        <f t="shared" si="152"/>
        <v>P</v>
      </c>
      <c r="T1018" s="43" t="str">
        <f t="shared" si="153"/>
        <v>02</v>
      </c>
      <c r="U1018" s="43" t="b">
        <f t="shared" si="149"/>
        <v>1</v>
      </c>
      <c r="V1018" s="43">
        <f t="shared" si="150"/>
        <v>10</v>
      </c>
      <c r="W1018" s="35" t="s">
        <v>2347</v>
      </c>
      <c r="X1018" s="196" t="s">
        <v>2381</v>
      </c>
    </row>
    <row r="1019" spans="1:24" x14ac:dyDescent="0.25">
      <c r="A1019" s="30">
        <f t="shared" si="154"/>
        <v>1017</v>
      </c>
      <c r="B1019" s="45">
        <v>20</v>
      </c>
      <c r="C1019" s="32">
        <f t="shared" si="147"/>
        <v>225</v>
      </c>
      <c r="D1019" s="97" t="s">
        <v>229</v>
      </c>
      <c r="E1019" s="45" t="s">
        <v>951</v>
      </c>
      <c r="F1019" s="45" t="s">
        <v>745</v>
      </c>
      <c r="G1019" s="45"/>
      <c r="H1019" s="35" t="s">
        <v>255</v>
      </c>
      <c r="I1019" s="36">
        <v>41729</v>
      </c>
      <c r="J1019" s="82">
        <v>50000</v>
      </c>
      <c r="K1019" s="37">
        <v>5000</v>
      </c>
      <c r="L1019" s="38">
        <f t="shared" si="156"/>
        <v>5000</v>
      </c>
      <c r="M1019" s="36">
        <f t="shared" si="155"/>
        <v>41729</v>
      </c>
      <c r="N1019" s="39">
        <f t="shared" si="151"/>
        <v>10</v>
      </c>
      <c r="O1019" s="5"/>
      <c r="P1019" s="5"/>
      <c r="Q1019" s="42" t="s">
        <v>2344</v>
      </c>
      <c r="R1019" s="43" t="str">
        <f t="shared" si="148"/>
        <v>AJDP</v>
      </c>
      <c r="S1019" s="43" t="str">
        <f t="shared" si="152"/>
        <v>P</v>
      </c>
      <c r="T1019" s="43" t="str">
        <f t="shared" si="153"/>
        <v>02</v>
      </c>
      <c r="U1019" s="43" t="b">
        <f t="shared" si="149"/>
        <v>1</v>
      </c>
      <c r="V1019" s="43">
        <f t="shared" si="150"/>
        <v>10</v>
      </c>
      <c r="W1019" s="35" t="s">
        <v>2347</v>
      </c>
      <c r="X1019" s="196" t="s">
        <v>2377</v>
      </c>
    </row>
    <row r="1020" spans="1:24" x14ac:dyDescent="0.25">
      <c r="A1020" s="30">
        <f t="shared" si="154"/>
        <v>1018</v>
      </c>
      <c r="B1020" s="45">
        <v>20</v>
      </c>
      <c r="C1020" s="32">
        <f t="shared" si="147"/>
        <v>226</v>
      </c>
      <c r="D1020" s="97" t="s">
        <v>229</v>
      </c>
      <c r="E1020" s="45" t="s">
        <v>1109</v>
      </c>
      <c r="F1020" s="45" t="s">
        <v>746</v>
      </c>
      <c r="G1020" s="45"/>
      <c r="H1020" s="35" t="s">
        <v>255</v>
      </c>
      <c r="I1020" s="36">
        <v>41729</v>
      </c>
      <c r="J1020" s="82">
        <v>50000</v>
      </c>
      <c r="K1020" s="37">
        <v>5000</v>
      </c>
      <c r="L1020" s="38">
        <f t="shared" si="156"/>
        <v>5000</v>
      </c>
      <c r="M1020" s="36">
        <f t="shared" si="155"/>
        <v>41729</v>
      </c>
      <c r="N1020" s="39">
        <f t="shared" si="151"/>
        <v>10</v>
      </c>
      <c r="O1020" s="5"/>
      <c r="P1020" s="5"/>
      <c r="Q1020" s="42" t="s">
        <v>2344</v>
      </c>
      <c r="R1020" s="43" t="str">
        <f t="shared" si="148"/>
        <v>ABWF</v>
      </c>
      <c r="S1020" s="43" t="str">
        <f t="shared" si="152"/>
        <v>F</v>
      </c>
      <c r="T1020" s="43" t="str">
        <f t="shared" si="153"/>
        <v>02</v>
      </c>
      <c r="U1020" s="43" t="b">
        <f t="shared" si="149"/>
        <v>1</v>
      </c>
      <c r="V1020" s="43">
        <f t="shared" si="150"/>
        <v>10</v>
      </c>
      <c r="W1020" s="35" t="s">
        <v>2347</v>
      </c>
      <c r="X1020" s="196" t="s">
        <v>2377</v>
      </c>
    </row>
    <row r="1021" spans="1:24" x14ac:dyDescent="0.25">
      <c r="A1021" s="30">
        <f t="shared" si="154"/>
        <v>1019</v>
      </c>
      <c r="B1021" s="45">
        <v>20</v>
      </c>
      <c r="C1021" s="32">
        <f t="shared" si="147"/>
        <v>227</v>
      </c>
      <c r="D1021" s="97" t="s">
        <v>229</v>
      </c>
      <c r="E1021" s="45" t="s">
        <v>865</v>
      </c>
      <c r="F1021" s="45" t="s">
        <v>747</v>
      </c>
      <c r="G1021" s="45"/>
      <c r="H1021" s="35" t="s">
        <v>255</v>
      </c>
      <c r="I1021" s="36">
        <v>41729</v>
      </c>
      <c r="J1021" s="82">
        <v>50000</v>
      </c>
      <c r="K1021" s="37">
        <v>5000</v>
      </c>
      <c r="L1021" s="38">
        <f t="shared" si="156"/>
        <v>5000</v>
      </c>
      <c r="M1021" s="36">
        <f t="shared" si="155"/>
        <v>41729</v>
      </c>
      <c r="N1021" s="39">
        <f t="shared" si="151"/>
        <v>10</v>
      </c>
      <c r="O1021" s="5"/>
      <c r="P1021" s="5"/>
      <c r="Q1021" s="42" t="s">
        <v>2344</v>
      </c>
      <c r="R1021" s="43" t="str">
        <f t="shared" si="148"/>
        <v>AGYP</v>
      </c>
      <c r="S1021" s="43" t="str">
        <f t="shared" si="152"/>
        <v>P</v>
      </c>
      <c r="T1021" s="43" t="str">
        <f t="shared" si="153"/>
        <v>02</v>
      </c>
      <c r="U1021" s="43" t="b">
        <f t="shared" si="149"/>
        <v>1</v>
      </c>
      <c r="V1021" s="43">
        <f t="shared" si="150"/>
        <v>10</v>
      </c>
      <c r="W1021" s="35" t="s">
        <v>2347</v>
      </c>
      <c r="X1021" s="196" t="s">
        <v>2377</v>
      </c>
    </row>
    <row r="1022" spans="1:24" x14ac:dyDescent="0.25">
      <c r="A1022" s="30">
        <f t="shared" si="154"/>
        <v>1020</v>
      </c>
      <c r="B1022" s="45">
        <v>20</v>
      </c>
      <c r="C1022" s="32">
        <f t="shared" si="147"/>
        <v>228</v>
      </c>
      <c r="D1022" s="97" t="s">
        <v>229</v>
      </c>
      <c r="E1022" s="45" t="s">
        <v>835</v>
      </c>
      <c r="F1022" s="45" t="s">
        <v>748</v>
      </c>
      <c r="G1022" s="45"/>
      <c r="H1022" s="35" t="s">
        <v>255</v>
      </c>
      <c r="I1022" s="36">
        <v>41729</v>
      </c>
      <c r="J1022" s="82">
        <v>60000</v>
      </c>
      <c r="K1022" s="37">
        <v>6000</v>
      </c>
      <c r="L1022" s="38">
        <f t="shared" si="156"/>
        <v>6000</v>
      </c>
      <c r="M1022" s="36">
        <f t="shared" si="155"/>
        <v>41729</v>
      </c>
      <c r="N1022" s="39">
        <f t="shared" si="151"/>
        <v>10</v>
      </c>
      <c r="O1022" s="5"/>
      <c r="P1022" s="5"/>
      <c r="Q1022" s="42" t="s">
        <v>2344</v>
      </c>
      <c r="R1022" s="43" t="str">
        <f t="shared" si="148"/>
        <v>AALF</v>
      </c>
      <c r="S1022" s="43" t="str">
        <f t="shared" si="152"/>
        <v>F</v>
      </c>
      <c r="T1022" s="43" t="str">
        <f t="shared" si="153"/>
        <v>02</v>
      </c>
      <c r="U1022" s="43" t="b">
        <f t="shared" si="149"/>
        <v>1</v>
      </c>
      <c r="V1022" s="43">
        <f t="shared" si="150"/>
        <v>10</v>
      </c>
      <c r="W1022" s="35" t="s">
        <v>2347</v>
      </c>
      <c r="X1022" s="196" t="s">
        <v>2377</v>
      </c>
    </row>
    <row r="1023" spans="1:24" x14ac:dyDescent="0.25">
      <c r="A1023" s="30">
        <f t="shared" si="154"/>
        <v>1021</v>
      </c>
      <c r="B1023" s="45">
        <v>20</v>
      </c>
      <c r="C1023" s="32">
        <f t="shared" si="147"/>
        <v>229</v>
      </c>
      <c r="D1023" s="97" t="s">
        <v>229</v>
      </c>
      <c r="E1023" s="45" t="s">
        <v>979</v>
      </c>
      <c r="F1023" s="45" t="s">
        <v>665</v>
      </c>
      <c r="G1023" s="45"/>
      <c r="H1023" s="35" t="s">
        <v>255</v>
      </c>
      <c r="I1023" s="36">
        <v>41729</v>
      </c>
      <c r="J1023" s="82">
        <v>50000</v>
      </c>
      <c r="K1023" s="37">
        <v>5000</v>
      </c>
      <c r="L1023" s="38">
        <f t="shared" si="156"/>
        <v>5000</v>
      </c>
      <c r="M1023" s="36">
        <f t="shared" si="155"/>
        <v>41729</v>
      </c>
      <c r="N1023" s="39">
        <f t="shared" si="151"/>
        <v>10</v>
      </c>
      <c r="O1023" s="5"/>
      <c r="P1023" s="5"/>
      <c r="Q1023" s="42" t="s">
        <v>2344</v>
      </c>
      <c r="R1023" s="43" t="str">
        <f t="shared" si="148"/>
        <v>AAFF</v>
      </c>
      <c r="S1023" s="43" t="str">
        <f t="shared" si="152"/>
        <v>F</v>
      </c>
      <c r="T1023" s="43" t="str">
        <f t="shared" si="153"/>
        <v>02</v>
      </c>
      <c r="U1023" s="43" t="b">
        <f t="shared" si="149"/>
        <v>1</v>
      </c>
      <c r="V1023" s="43">
        <f t="shared" si="150"/>
        <v>10</v>
      </c>
      <c r="W1023" s="35" t="s">
        <v>2347</v>
      </c>
      <c r="X1023" s="196" t="s">
        <v>2377</v>
      </c>
    </row>
    <row r="1024" spans="1:24" x14ac:dyDescent="0.25">
      <c r="A1024" s="30">
        <f t="shared" si="154"/>
        <v>1022</v>
      </c>
      <c r="B1024" s="45">
        <v>20</v>
      </c>
      <c r="C1024" s="32">
        <f t="shared" si="147"/>
        <v>230</v>
      </c>
      <c r="D1024" s="97" t="s">
        <v>229</v>
      </c>
      <c r="E1024" s="45" t="s">
        <v>1070</v>
      </c>
      <c r="F1024" s="45" t="s">
        <v>749</v>
      </c>
      <c r="G1024" s="45"/>
      <c r="H1024" s="35" t="s">
        <v>255</v>
      </c>
      <c r="I1024" s="36">
        <v>41729</v>
      </c>
      <c r="J1024" s="82">
        <v>50000</v>
      </c>
      <c r="K1024" s="37">
        <v>5000</v>
      </c>
      <c r="L1024" s="38">
        <f t="shared" si="156"/>
        <v>5000</v>
      </c>
      <c r="M1024" s="36">
        <f t="shared" si="155"/>
        <v>41729</v>
      </c>
      <c r="N1024" s="39">
        <f t="shared" si="151"/>
        <v>10</v>
      </c>
      <c r="O1024" s="5"/>
      <c r="P1024" s="5"/>
      <c r="Q1024" s="42" t="s">
        <v>2344</v>
      </c>
      <c r="R1024" s="43" t="str">
        <f t="shared" si="148"/>
        <v>AACF</v>
      </c>
      <c r="S1024" s="43" t="str">
        <f t="shared" si="152"/>
        <v>F</v>
      </c>
      <c r="T1024" s="43" t="str">
        <f t="shared" si="153"/>
        <v>02</v>
      </c>
      <c r="U1024" s="43" t="b">
        <f t="shared" si="149"/>
        <v>1</v>
      </c>
      <c r="V1024" s="43">
        <f t="shared" si="150"/>
        <v>10</v>
      </c>
      <c r="W1024" s="35" t="s">
        <v>2347</v>
      </c>
      <c r="X1024" s="196" t="s">
        <v>2377</v>
      </c>
    </row>
    <row r="1025" spans="1:24" x14ac:dyDescent="0.25">
      <c r="A1025" s="30">
        <f t="shared" si="154"/>
        <v>1023</v>
      </c>
      <c r="B1025" s="45">
        <v>20</v>
      </c>
      <c r="C1025" s="32">
        <f t="shared" si="147"/>
        <v>231</v>
      </c>
      <c r="D1025" s="45" t="s">
        <v>229</v>
      </c>
      <c r="E1025" s="45" t="s">
        <v>346</v>
      </c>
      <c r="F1025" s="45" t="s">
        <v>347</v>
      </c>
      <c r="G1025" s="45"/>
      <c r="H1025" s="35" t="s">
        <v>255</v>
      </c>
      <c r="I1025" s="36">
        <v>41729</v>
      </c>
      <c r="J1025" s="82">
        <v>1987</v>
      </c>
      <c r="K1025" s="37">
        <v>199</v>
      </c>
      <c r="L1025" s="38">
        <f t="shared" si="156"/>
        <v>199</v>
      </c>
      <c r="M1025" s="36">
        <f t="shared" si="155"/>
        <v>41729</v>
      </c>
      <c r="N1025" s="39">
        <f t="shared" si="151"/>
        <v>10.02</v>
      </c>
      <c r="O1025" s="5"/>
      <c r="P1025" s="5"/>
      <c r="Q1025" s="42" t="s">
        <v>2344</v>
      </c>
      <c r="R1025" s="43" t="str">
        <f t="shared" si="148"/>
        <v>AACF</v>
      </c>
      <c r="S1025" s="43" t="str">
        <f t="shared" si="152"/>
        <v>F</v>
      </c>
      <c r="T1025" s="43" t="str">
        <f t="shared" si="153"/>
        <v>02</v>
      </c>
      <c r="U1025" s="43" t="b">
        <f t="shared" si="149"/>
        <v>1</v>
      </c>
      <c r="V1025" s="43">
        <f t="shared" si="150"/>
        <v>10</v>
      </c>
      <c r="W1025" s="35" t="s">
        <v>2347</v>
      </c>
      <c r="X1025" s="196" t="s">
        <v>2377</v>
      </c>
    </row>
    <row r="1026" spans="1:24" x14ac:dyDescent="0.25">
      <c r="A1026" s="30">
        <f t="shared" si="154"/>
        <v>1024</v>
      </c>
      <c r="B1026" s="45">
        <v>20</v>
      </c>
      <c r="C1026" s="32">
        <f t="shared" si="147"/>
        <v>232</v>
      </c>
      <c r="D1026" s="45" t="s">
        <v>229</v>
      </c>
      <c r="E1026" s="45" t="s">
        <v>1096</v>
      </c>
      <c r="F1026" s="45" t="s">
        <v>487</v>
      </c>
      <c r="G1026" s="45"/>
      <c r="H1026" s="35" t="s">
        <v>255</v>
      </c>
      <c r="I1026" s="36">
        <v>41729</v>
      </c>
      <c r="J1026" s="82">
        <v>6111</v>
      </c>
      <c r="K1026" s="37">
        <v>611</v>
      </c>
      <c r="L1026" s="38">
        <f t="shared" si="156"/>
        <v>611</v>
      </c>
      <c r="M1026" s="36">
        <f t="shared" si="155"/>
        <v>41729</v>
      </c>
      <c r="N1026" s="39">
        <f t="shared" si="151"/>
        <v>10</v>
      </c>
      <c r="O1026" s="5"/>
      <c r="P1026" s="5"/>
      <c r="Q1026" s="42" t="s">
        <v>2344</v>
      </c>
      <c r="R1026" s="43" t="str">
        <f t="shared" si="148"/>
        <v>AACF</v>
      </c>
      <c r="S1026" s="43" t="str">
        <f t="shared" si="152"/>
        <v>F</v>
      </c>
      <c r="T1026" s="43" t="str">
        <f t="shared" si="153"/>
        <v>02</v>
      </c>
      <c r="U1026" s="43" t="b">
        <f t="shared" si="149"/>
        <v>1</v>
      </c>
      <c r="V1026" s="43">
        <f t="shared" si="150"/>
        <v>10</v>
      </c>
      <c r="W1026" s="35" t="s">
        <v>2347</v>
      </c>
      <c r="X1026" s="196" t="s">
        <v>2377</v>
      </c>
    </row>
    <row r="1027" spans="1:24" x14ac:dyDescent="0.25">
      <c r="A1027" s="30">
        <f t="shared" si="154"/>
        <v>1025</v>
      </c>
      <c r="B1027" s="45">
        <v>20</v>
      </c>
      <c r="C1027" s="32">
        <f t="shared" ref="C1027:C1090" si="157">+IF(B1027=B1026,C1026+1,1)</f>
        <v>233</v>
      </c>
      <c r="D1027" s="45" t="s">
        <v>229</v>
      </c>
      <c r="E1027" s="45" t="s">
        <v>994</v>
      </c>
      <c r="F1027" s="45" t="s">
        <v>540</v>
      </c>
      <c r="G1027" s="45"/>
      <c r="H1027" s="35" t="s">
        <v>255</v>
      </c>
      <c r="I1027" s="36">
        <v>41729</v>
      </c>
      <c r="J1027" s="82">
        <v>300</v>
      </c>
      <c r="K1027" s="37">
        <v>30</v>
      </c>
      <c r="L1027" s="38">
        <f t="shared" si="156"/>
        <v>30</v>
      </c>
      <c r="M1027" s="36">
        <f t="shared" si="155"/>
        <v>41729</v>
      </c>
      <c r="N1027" s="39">
        <f t="shared" si="151"/>
        <v>10</v>
      </c>
      <c r="O1027" s="5"/>
      <c r="P1027" s="5"/>
      <c r="Q1027" s="42" t="s">
        <v>2344</v>
      </c>
      <c r="R1027" s="43" t="str">
        <f t="shared" ref="R1027:R1090" si="158">LEFT(E1027,4)</f>
        <v>AAIF</v>
      </c>
      <c r="S1027" s="43" t="str">
        <f t="shared" si="152"/>
        <v>F</v>
      </c>
      <c r="T1027" s="43" t="str">
        <f t="shared" si="153"/>
        <v>02</v>
      </c>
      <c r="U1027" s="43" t="b">
        <f t="shared" ref="U1027:U1090" si="159">D1027=T1027</f>
        <v>1</v>
      </c>
      <c r="V1027" s="43">
        <f t="shared" ref="V1027:V1090" si="160">LEN(E1027)</f>
        <v>10</v>
      </c>
      <c r="W1027" s="35" t="s">
        <v>2347</v>
      </c>
      <c r="X1027" s="196" t="s">
        <v>2377</v>
      </c>
    </row>
    <row r="1028" spans="1:24" x14ac:dyDescent="0.25">
      <c r="A1028" s="30">
        <f t="shared" si="154"/>
        <v>1026</v>
      </c>
      <c r="B1028" s="45">
        <v>20</v>
      </c>
      <c r="C1028" s="32">
        <f t="shared" si="157"/>
        <v>234</v>
      </c>
      <c r="D1028" s="45" t="s">
        <v>229</v>
      </c>
      <c r="E1028" s="45" t="s">
        <v>1059</v>
      </c>
      <c r="F1028" s="45" t="s">
        <v>348</v>
      </c>
      <c r="G1028" s="45"/>
      <c r="H1028" s="35" t="s">
        <v>255</v>
      </c>
      <c r="I1028" s="36">
        <v>41729</v>
      </c>
      <c r="J1028" s="82">
        <v>21057</v>
      </c>
      <c r="K1028" s="37">
        <v>2106</v>
      </c>
      <c r="L1028" s="38">
        <f t="shared" si="156"/>
        <v>2106</v>
      </c>
      <c r="M1028" s="36">
        <f t="shared" si="155"/>
        <v>41729</v>
      </c>
      <c r="N1028" s="39">
        <f t="shared" ref="N1028:N1091" si="161">+ROUND(L1028/J1028*100,2)</f>
        <v>10</v>
      </c>
      <c r="O1028" s="5"/>
      <c r="P1028" s="5"/>
      <c r="Q1028" s="42" t="s">
        <v>2344</v>
      </c>
      <c r="R1028" s="43" t="str">
        <f t="shared" si="158"/>
        <v>AAAF</v>
      </c>
      <c r="S1028" s="43" t="str">
        <f t="shared" ref="S1028:S1091" si="162">RIGHT(R1028,1)</f>
        <v>F</v>
      </c>
      <c r="T1028" s="43" t="str">
        <f t="shared" ref="T1028:T1091" si="163">IF(S1028="C","01","02")</f>
        <v>02</v>
      </c>
      <c r="U1028" s="43" t="b">
        <f t="shared" si="159"/>
        <v>1</v>
      </c>
      <c r="V1028" s="43">
        <f t="shared" si="160"/>
        <v>10</v>
      </c>
      <c r="W1028" s="35" t="s">
        <v>2347</v>
      </c>
      <c r="X1028" s="196" t="s">
        <v>2377</v>
      </c>
    </row>
    <row r="1029" spans="1:24" x14ac:dyDescent="0.25">
      <c r="A1029" s="30">
        <f t="shared" ref="A1029:A1092" si="164">A1028+1</f>
        <v>1027</v>
      </c>
      <c r="B1029" s="45">
        <v>20</v>
      </c>
      <c r="C1029" s="32">
        <f t="shared" si="157"/>
        <v>235</v>
      </c>
      <c r="D1029" s="45" t="s">
        <v>229</v>
      </c>
      <c r="E1029" s="45" t="s">
        <v>1079</v>
      </c>
      <c r="F1029" s="45" t="s">
        <v>428</v>
      </c>
      <c r="G1029" s="45"/>
      <c r="H1029" s="35" t="s">
        <v>255</v>
      </c>
      <c r="I1029" s="36">
        <v>41729</v>
      </c>
      <c r="J1029" s="82">
        <v>17665</v>
      </c>
      <c r="K1029" s="37">
        <v>1766</v>
      </c>
      <c r="L1029" s="38">
        <f t="shared" si="156"/>
        <v>1766</v>
      </c>
      <c r="M1029" s="36">
        <f t="shared" si="155"/>
        <v>41729</v>
      </c>
      <c r="N1029" s="39">
        <f t="shared" si="161"/>
        <v>10</v>
      </c>
      <c r="O1029" s="5"/>
      <c r="P1029" s="5"/>
      <c r="Q1029" s="42" t="s">
        <v>2344</v>
      </c>
      <c r="R1029" s="43" t="str">
        <f t="shared" si="158"/>
        <v>AAAF</v>
      </c>
      <c r="S1029" s="43" t="str">
        <f t="shared" si="162"/>
        <v>F</v>
      </c>
      <c r="T1029" s="43" t="str">
        <f t="shared" si="163"/>
        <v>02</v>
      </c>
      <c r="U1029" s="43" t="b">
        <f t="shared" si="159"/>
        <v>1</v>
      </c>
      <c r="V1029" s="43">
        <f t="shared" si="160"/>
        <v>10</v>
      </c>
      <c r="W1029" s="35" t="s">
        <v>2347</v>
      </c>
      <c r="X1029" s="196" t="s">
        <v>2377</v>
      </c>
    </row>
    <row r="1030" spans="1:24" x14ac:dyDescent="0.25">
      <c r="A1030" s="30">
        <f t="shared" si="164"/>
        <v>1028</v>
      </c>
      <c r="B1030" s="45">
        <v>20</v>
      </c>
      <c r="C1030" s="32">
        <f t="shared" si="157"/>
        <v>236</v>
      </c>
      <c r="D1030" s="45" t="s">
        <v>229</v>
      </c>
      <c r="E1030" s="45" t="s">
        <v>971</v>
      </c>
      <c r="F1030" s="45" t="s">
        <v>430</v>
      </c>
      <c r="G1030" s="45"/>
      <c r="H1030" s="35" t="s">
        <v>255</v>
      </c>
      <c r="I1030" s="36">
        <v>41729</v>
      </c>
      <c r="J1030" s="82">
        <v>17352</v>
      </c>
      <c r="K1030" s="37">
        <v>1735</v>
      </c>
      <c r="L1030" s="38">
        <f t="shared" si="156"/>
        <v>1735</v>
      </c>
      <c r="M1030" s="36">
        <f t="shared" si="155"/>
        <v>41729</v>
      </c>
      <c r="N1030" s="39">
        <f t="shared" si="161"/>
        <v>10</v>
      </c>
      <c r="O1030" s="5"/>
      <c r="P1030" s="5"/>
      <c r="Q1030" s="42" t="s">
        <v>2344</v>
      </c>
      <c r="R1030" s="43" t="str">
        <f t="shared" si="158"/>
        <v>AAAF</v>
      </c>
      <c r="S1030" s="43" t="str">
        <f t="shared" si="162"/>
        <v>F</v>
      </c>
      <c r="T1030" s="43" t="str">
        <f t="shared" si="163"/>
        <v>02</v>
      </c>
      <c r="U1030" s="43" t="b">
        <f t="shared" si="159"/>
        <v>1</v>
      </c>
      <c r="V1030" s="43">
        <f t="shared" si="160"/>
        <v>10</v>
      </c>
      <c r="W1030" s="35" t="s">
        <v>2347</v>
      </c>
      <c r="X1030" s="196" t="s">
        <v>2377</v>
      </c>
    </row>
    <row r="1031" spans="1:24" x14ac:dyDescent="0.25">
      <c r="A1031" s="30">
        <f t="shared" si="164"/>
        <v>1029</v>
      </c>
      <c r="B1031" s="45">
        <v>20</v>
      </c>
      <c r="C1031" s="32">
        <f t="shared" si="157"/>
        <v>237</v>
      </c>
      <c r="D1031" s="45" t="s">
        <v>229</v>
      </c>
      <c r="E1031" s="45" t="s">
        <v>916</v>
      </c>
      <c r="F1031" s="45" t="s">
        <v>736</v>
      </c>
      <c r="G1031" s="45"/>
      <c r="H1031" s="35" t="s">
        <v>255</v>
      </c>
      <c r="I1031" s="36">
        <v>41729</v>
      </c>
      <c r="J1031" s="82">
        <v>8141</v>
      </c>
      <c r="K1031" s="37">
        <v>814</v>
      </c>
      <c r="L1031" s="38">
        <f t="shared" si="156"/>
        <v>814</v>
      </c>
      <c r="M1031" s="36">
        <f t="shared" si="155"/>
        <v>41729</v>
      </c>
      <c r="N1031" s="39">
        <f t="shared" si="161"/>
        <v>10</v>
      </c>
      <c r="O1031" s="5"/>
      <c r="P1031" s="5"/>
      <c r="Q1031" s="42" t="s">
        <v>2344</v>
      </c>
      <c r="R1031" s="43" t="str">
        <f t="shared" si="158"/>
        <v>ABHP</v>
      </c>
      <c r="S1031" s="43" t="str">
        <f t="shared" si="162"/>
        <v>P</v>
      </c>
      <c r="T1031" s="43" t="str">
        <f t="shared" si="163"/>
        <v>02</v>
      </c>
      <c r="U1031" s="43" t="b">
        <f t="shared" si="159"/>
        <v>1</v>
      </c>
      <c r="V1031" s="43">
        <f t="shared" si="160"/>
        <v>10</v>
      </c>
      <c r="W1031" s="35" t="s">
        <v>2347</v>
      </c>
      <c r="X1031" s="196" t="s">
        <v>2377</v>
      </c>
    </row>
    <row r="1032" spans="1:24" x14ac:dyDescent="0.25">
      <c r="A1032" s="30">
        <f t="shared" si="164"/>
        <v>1030</v>
      </c>
      <c r="B1032" s="45">
        <v>20</v>
      </c>
      <c r="C1032" s="32">
        <f t="shared" si="157"/>
        <v>238</v>
      </c>
      <c r="D1032" s="45" t="s">
        <v>229</v>
      </c>
      <c r="E1032" s="45" t="s">
        <v>861</v>
      </c>
      <c r="F1032" s="45" t="s">
        <v>467</v>
      </c>
      <c r="G1032" s="45"/>
      <c r="H1032" s="35" t="s">
        <v>255</v>
      </c>
      <c r="I1032" s="36">
        <v>41729</v>
      </c>
      <c r="J1032" s="82">
        <v>11370</v>
      </c>
      <c r="K1032" s="37">
        <v>1137</v>
      </c>
      <c r="L1032" s="38">
        <f t="shared" si="156"/>
        <v>1137</v>
      </c>
      <c r="M1032" s="36">
        <f t="shared" si="155"/>
        <v>41729</v>
      </c>
      <c r="N1032" s="39">
        <f t="shared" si="161"/>
        <v>10</v>
      </c>
      <c r="O1032" s="5"/>
      <c r="P1032" s="5"/>
      <c r="Q1032" s="42" t="s">
        <v>2344</v>
      </c>
      <c r="R1032" s="43" t="str">
        <f t="shared" si="158"/>
        <v>ALPP</v>
      </c>
      <c r="S1032" s="43" t="str">
        <f t="shared" si="162"/>
        <v>P</v>
      </c>
      <c r="T1032" s="43" t="str">
        <f t="shared" si="163"/>
        <v>02</v>
      </c>
      <c r="U1032" s="43" t="b">
        <f t="shared" si="159"/>
        <v>1</v>
      </c>
      <c r="V1032" s="43">
        <f t="shared" si="160"/>
        <v>10</v>
      </c>
      <c r="W1032" s="35" t="s">
        <v>2347</v>
      </c>
      <c r="X1032" s="196" t="s">
        <v>2377</v>
      </c>
    </row>
    <row r="1033" spans="1:24" x14ac:dyDescent="0.25">
      <c r="A1033" s="30">
        <f t="shared" si="164"/>
        <v>1031</v>
      </c>
      <c r="B1033" s="45">
        <v>20</v>
      </c>
      <c r="C1033" s="32">
        <f t="shared" si="157"/>
        <v>239</v>
      </c>
      <c r="D1033" s="45" t="s">
        <v>229</v>
      </c>
      <c r="E1033" s="45" t="s">
        <v>480</v>
      </c>
      <c r="F1033" s="45" t="s">
        <v>481</v>
      </c>
      <c r="G1033" s="45"/>
      <c r="H1033" s="35" t="s">
        <v>255</v>
      </c>
      <c r="I1033" s="36">
        <v>41729</v>
      </c>
      <c r="J1033" s="82">
        <v>2229</v>
      </c>
      <c r="K1033" s="37">
        <v>223</v>
      </c>
      <c r="L1033" s="38">
        <f t="shared" si="156"/>
        <v>223</v>
      </c>
      <c r="M1033" s="36">
        <f t="shared" si="155"/>
        <v>41729</v>
      </c>
      <c r="N1033" s="39">
        <f t="shared" si="161"/>
        <v>10</v>
      </c>
      <c r="O1033" s="5"/>
      <c r="P1033" s="5"/>
      <c r="Q1033" s="42" t="s">
        <v>2344</v>
      </c>
      <c r="R1033" s="43" t="str">
        <f t="shared" si="158"/>
        <v>AAMF</v>
      </c>
      <c r="S1033" s="43" t="str">
        <f t="shared" si="162"/>
        <v>F</v>
      </c>
      <c r="T1033" s="43" t="str">
        <f t="shared" si="163"/>
        <v>02</v>
      </c>
      <c r="U1033" s="43" t="b">
        <f t="shared" si="159"/>
        <v>1</v>
      </c>
      <c r="V1033" s="43">
        <f t="shared" si="160"/>
        <v>10</v>
      </c>
      <c r="W1033" s="35" t="s">
        <v>2347</v>
      </c>
      <c r="X1033" s="196" t="s">
        <v>2377</v>
      </c>
    </row>
    <row r="1034" spans="1:24" x14ac:dyDescent="0.25">
      <c r="A1034" s="30">
        <f t="shared" si="164"/>
        <v>1032</v>
      </c>
      <c r="B1034" s="45">
        <v>20</v>
      </c>
      <c r="C1034" s="32">
        <f t="shared" si="157"/>
        <v>240</v>
      </c>
      <c r="D1034" s="45" t="s">
        <v>229</v>
      </c>
      <c r="E1034" s="45" t="s">
        <v>868</v>
      </c>
      <c r="F1034" s="45" t="s">
        <v>496</v>
      </c>
      <c r="G1034" s="45"/>
      <c r="H1034" s="35" t="s">
        <v>255</v>
      </c>
      <c r="I1034" s="36">
        <v>41729</v>
      </c>
      <c r="J1034" s="82">
        <v>10507</v>
      </c>
      <c r="K1034" s="37">
        <v>1051</v>
      </c>
      <c r="L1034" s="38">
        <f t="shared" si="156"/>
        <v>1051</v>
      </c>
      <c r="M1034" s="36">
        <f t="shared" si="155"/>
        <v>41729</v>
      </c>
      <c r="N1034" s="39">
        <f t="shared" si="161"/>
        <v>10</v>
      </c>
      <c r="O1034" s="5"/>
      <c r="P1034" s="5"/>
      <c r="Q1034" s="42" t="s">
        <v>2344</v>
      </c>
      <c r="R1034" s="43" t="str">
        <f t="shared" si="158"/>
        <v>AFOP</v>
      </c>
      <c r="S1034" s="43" t="str">
        <f t="shared" si="162"/>
        <v>P</v>
      </c>
      <c r="T1034" s="43" t="str">
        <f t="shared" si="163"/>
        <v>02</v>
      </c>
      <c r="U1034" s="43" t="b">
        <f t="shared" si="159"/>
        <v>1</v>
      </c>
      <c r="V1034" s="43">
        <f t="shared" si="160"/>
        <v>10</v>
      </c>
      <c r="W1034" s="35" t="s">
        <v>2347</v>
      </c>
      <c r="X1034" s="196" t="s">
        <v>2377</v>
      </c>
    </row>
    <row r="1035" spans="1:24" x14ac:dyDescent="0.25">
      <c r="A1035" s="30">
        <f t="shared" si="164"/>
        <v>1033</v>
      </c>
      <c r="B1035" s="45">
        <v>20</v>
      </c>
      <c r="C1035" s="32">
        <f t="shared" si="157"/>
        <v>241</v>
      </c>
      <c r="D1035" s="45" t="s">
        <v>229</v>
      </c>
      <c r="E1035" s="45" t="s">
        <v>989</v>
      </c>
      <c r="F1035" s="45" t="s">
        <v>522</v>
      </c>
      <c r="G1035" s="45"/>
      <c r="H1035" s="35" t="s">
        <v>255</v>
      </c>
      <c r="I1035" s="36">
        <v>41729</v>
      </c>
      <c r="J1035" s="82">
        <v>30100</v>
      </c>
      <c r="K1035" s="37">
        <v>3010</v>
      </c>
      <c r="L1035" s="38">
        <f t="shared" si="156"/>
        <v>3010</v>
      </c>
      <c r="M1035" s="36">
        <f t="shared" si="155"/>
        <v>41729</v>
      </c>
      <c r="N1035" s="39">
        <f t="shared" si="161"/>
        <v>10</v>
      </c>
      <c r="O1035" s="5"/>
      <c r="P1035" s="5"/>
      <c r="Q1035" s="42" t="s">
        <v>2344</v>
      </c>
      <c r="R1035" s="43" t="str">
        <f t="shared" si="158"/>
        <v>ADQP</v>
      </c>
      <c r="S1035" s="43" t="str">
        <f t="shared" si="162"/>
        <v>P</v>
      </c>
      <c r="T1035" s="43" t="str">
        <f t="shared" si="163"/>
        <v>02</v>
      </c>
      <c r="U1035" s="43" t="b">
        <f t="shared" si="159"/>
        <v>1</v>
      </c>
      <c r="V1035" s="43">
        <f t="shared" si="160"/>
        <v>10</v>
      </c>
      <c r="W1035" s="35" t="s">
        <v>2347</v>
      </c>
      <c r="X1035" s="196" t="s">
        <v>2377</v>
      </c>
    </row>
    <row r="1036" spans="1:24" x14ac:dyDescent="0.25">
      <c r="A1036" s="30">
        <f t="shared" si="164"/>
        <v>1034</v>
      </c>
      <c r="B1036" s="45">
        <v>20</v>
      </c>
      <c r="C1036" s="32">
        <f t="shared" si="157"/>
        <v>242</v>
      </c>
      <c r="D1036" s="45" t="s">
        <v>229</v>
      </c>
      <c r="E1036" s="45" t="s">
        <v>1111</v>
      </c>
      <c r="F1036" s="45" t="s">
        <v>542</v>
      </c>
      <c r="G1036" s="45"/>
      <c r="H1036" s="35" t="s">
        <v>255</v>
      </c>
      <c r="I1036" s="36">
        <v>41729</v>
      </c>
      <c r="J1036" s="82">
        <v>4110</v>
      </c>
      <c r="K1036" s="37">
        <v>411</v>
      </c>
      <c r="L1036" s="38">
        <f t="shared" si="156"/>
        <v>411</v>
      </c>
      <c r="M1036" s="36">
        <f t="shared" si="155"/>
        <v>41729</v>
      </c>
      <c r="N1036" s="39">
        <f t="shared" si="161"/>
        <v>10</v>
      </c>
      <c r="O1036" s="5"/>
      <c r="P1036" s="5"/>
      <c r="Q1036" s="42" t="s">
        <v>2344</v>
      </c>
      <c r="R1036" s="43" t="str">
        <f t="shared" si="158"/>
        <v>AZJP</v>
      </c>
      <c r="S1036" s="43" t="str">
        <f t="shared" si="162"/>
        <v>P</v>
      </c>
      <c r="T1036" s="43" t="str">
        <f t="shared" si="163"/>
        <v>02</v>
      </c>
      <c r="U1036" s="43" t="b">
        <f t="shared" si="159"/>
        <v>1</v>
      </c>
      <c r="V1036" s="43">
        <f t="shared" si="160"/>
        <v>10</v>
      </c>
      <c r="W1036" s="35" t="s">
        <v>2347</v>
      </c>
      <c r="X1036" s="196" t="s">
        <v>2377</v>
      </c>
    </row>
    <row r="1037" spans="1:24" x14ac:dyDescent="0.25">
      <c r="A1037" s="30">
        <f t="shared" si="164"/>
        <v>1035</v>
      </c>
      <c r="B1037" s="45">
        <v>20</v>
      </c>
      <c r="C1037" s="32">
        <f t="shared" si="157"/>
        <v>243</v>
      </c>
      <c r="D1037" s="45" t="s">
        <v>229</v>
      </c>
      <c r="E1037" s="45" t="s">
        <v>883</v>
      </c>
      <c r="F1037" s="45" t="s">
        <v>549</v>
      </c>
      <c r="G1037" s="45"/>
      <c r="H1037" s="35" t="s">
        <v>255</v>
      </c>
      <c r="I1037" s="36">
        <v>41729</v>
      </c>
      <c r="J1037" s="82">
        <v>13934</v>
      </c>
      <c r="K1037" s="37">
        <v>1393</v>
      </c>
      <c r="L1037" s="38">
        <f t="shared" si="156"/>
        <v>1393</v>
      </c>
      <c r="M1037" s="36">
        <f t="shared" si="155"/>
        <v>41729</v>
      </c>
      <c r="N1037" s="39">
        <f t="shared" si="161"/>
        <v>10</v>
      </c>
      <c r="O1037" s="5"/>
      <c r="P1037" s="5"/>
      <c r="Q1037" s="42" t="s">
        <v>2344</v>
      </c>
      <c r="R1037" s="43" t="str">
        <f t="shared" si="158"/>
        <v>AAYP</v>
      </c>
      <c r="S1037" s="43" t="str">
        <f t="shared" si="162"/>
        <v>P</v>
      </c>
      <c r="T1037" s="43" t="str">
        <f t="shared" si="163"/>
        <v>02</v>
      </c>
      <c r="U1037" s="43" t="b">
        <f t="shared" si="159"/>
        <v>1</v>
      </c>
      <c r="V1037" s="43">
        <f t="shared" si="160"/>
        <v>10</v>
      </c>
      <c r="W1037" s="35" t="s">
        <v>2347</v>
      </c>
      <c r="X1037" s="196" t="s">
        <v>2377</v>
      </c>
    </row>
    <row r="1038" spans="1:24" x14ac:dyDescent="0.25">
      <c r="A1038" s="30">
        <f t="shared" si="164"/>
        <v>1036</v>
      </c>
      <c r="B1038" s="45">
        <v>20</v>
      </c>
      <c r="C1038" s="32">
        <f t="shared" si="157"/>
        <v>244</v>
      </c>
      <c r="D1038" s="45" t="s">
        <v>229</v>
      </c>
      <c r="E1038" s="45" t="s">
        <v>1102</v>
      </c>
      <c r="F1038" s="45" t="s">
        <v>504</v>
      </c>
      <c r="G1038" s="45"/>
      <c r="H1038" s="35" t="s">
        <v>255</v>
      </c>
      <c r="I1038" s="36">
        <v>41729</v>
      </c>
      <c r="J1038" s="82">
        <v>7809</v>
      </c>
      <c r="K1038" s="37">
        <v>781</v>
      </c>
      <c r="L1038" s="38">
        <f t="shared" si="156"/>
        <v>781</v>
      </c>
      <c r="M1038" s="36">
        <f t="shared" si="155"/>
        <v>41729</v>
      </c>
      <c r="N1038" s="39">
        <f t="shared" si="161"/>
        <v>10</v>
      </c>
      <c r="O1038" s="5"/>
      <c r="P1038" s="5"/>
      <c r="Q1038" s="42" t="s">
        <v>2344</v>
      </c>
      <c r="R1038" s="43" t="str">
        <f t="shared" si="158"/>
        <v>AAHF</v>
      </c>
      <c r="S1038" s="43" t="str">
        <f t="shared" si="162"/>
        <v>F</v>
      </c>
      <c r="T1038" s="43" t="str">
        <f t="shared" si="163"/>
        <v>02</v>
      </c>
      <c r="U1038" s="43" t="b">
        <f t="shared" si="159"/>
        <v>1</v>
      </c>
      <c r="V1038" s="43">
        <f t="shared" si="160"/>
        <v>10</v>
      </c>
      <c r="W1038" s="35" t="s">
        <v>2347</v>
      </c>
      <c r="X1038" s="196" t="s">
        <v>2377</v>
      </c>
    </row>
    <row r="1039" spans="1:24" x14ac:dyDescent="0.25">
      <c r="A1039" s="30">
        <f t="shared" si="164"/>
        <v>1037</v>
      </c>
      <c r="B1039" s="45">
        <v>20</v>
      </c>
      <c r="C1039" s="32">
        <f t="shared" si="157"/>
        <v>245</v>
      </c>
      <c r="D1039" s="45" t="s">
        <v>229</v>
      </c>
      <c r="E1039" s="45" t="s">
        <v>825</v>
      </c>
      <c r="F1039" s="45" t="s">
        <v>354</v>
      </c>
      <c r="G1039" s="45"/>
      <c r="H1039" s="35" t="s">
        <v>255</v>
      </c>
      <c r="I1039" s="36">
        <v>41729</v>
      </c>
      <c r="J1039" s="82">
        <v>7721</v>
      </c>
      <c r="K1039" s="37">
        <v>772</v>
      </c>
      <c r="L1039" s="38">
        <f t="shared" si="156"/>
        <v>772</v>
      </c>
      <c r="M1039" s="36">
        <f t="shared" si="155"/>
        <v>41729</v>
      </c>
      <c r="N1039" s="39">
        <f t="shared" si="161"/>
        <v>10</v>
      </c>
      <c r="O1039" s="5"/>
      <c r="P1039" s="5"/>
      <c r="Q1039" s="42" t="s">
        <v>2344</v>
      </c>
      <c r="R1039" s="43" t="str">
        <f t="shared" si="158"/>
        <v>ACEP</v>
      </c>
      <c r="S1039" s="43" t="str">
        <f t="shared" si="162"/>
        <v>P</v>
      </c>
      <c r="T1039" s="43" t="str">
        <f t="shared" si="163"/>
        <v>02</v>
      </c>
      <c r="U1039" s="43" t="b">
        <f t="shared" si="159"/>
        <v>1</v>
      </c>
      <c r="V1039" s="43">
        <f t="shared" si="160"/>
        <v>10</v>
      </c>
      <c r="W1039" s="35" t="s">
        <v>2347</v>
      </c>
      <c r="X1039" s="196" t="s">
        <v>2377</v>
      </c>
    </row>
    <row r="1040" spans="1:24" x14ac:dyDescent="0.25">
      <c r="A1040" s="30">
        <f t="shared" si="164"/>
        <v>1038</v>
      </c>
      <c r="B1040" s="45">
        <v>20</v>
      </c>
      <c r="C1040" s="32">
        <f t="shared" si="157"/>
        <v>246</v>
      </c>
      <c r="D1040" s="45" t="s">
        <v>229</v>
      </c>
      <c r="E1040" s="45" t="s">
        <v>856</v>
      </c>
      <c r="F1040" s="45" t="s">
        <v>441</v>
      </c>
      <c r="G1040" s="45"/>
      <c r="H1040" s="35" t="s">
        <v>255</v>
      </c>
      <c r="I1040" s="36">
        <v>41729</v>
      </c>
      <c r="J1040" s="82">
        <v>1774</v>
      </c>
      <c r="K1040" s="37">
        <v>177</v>
      </c>
      <c r="L1040" s="38">
        <f t="shared" si="156"/>
        <v>177</v>
      </c>
      <c r="M1040" s="36">
        <f t="shared" si="155"/>
        <v>41729</v>
      </c>
      <c r="N1040" s="39">
        <f t="shared" si="161"/>
        <v>9.98</v>
      </c>
      <c r="O1040" s="5"/>
      <c r="P1040" s="5"/>
      <c r="Q1040" s="42" t="s">
        <v>2344</v>
      </c>
      <c r="R1040" s="43" t="str">
        <f t="shared" si="158"/>
        <v>ALTP</v>
      </c>
      <c r="S1040" s="43" t="str">
        <f t="shared" si="162"/>
        <v>P</v>
      </c>
      <c r="T1040" s="43" t="str">
        <f t="shared" si="163"/>
        <v>02</v>
      </c>
      <c r="U1040" s="43" t="b">
        <f t="shared" si="159"/>
        <v>1</v>
      </c>
      <c r="V1040" s="43">
        <f t="shared" si="160"/>
        <v>10</v>
      </c>
      <c r="W1040" s="35" t="s">
        <v>2347</v>
      </c>
      <c r="X1040" s="196" t="s">
        <v>2377</v>
      </c>
    </row>
    <row r="1041" spans="1:24" x14ac:dyDescent="0.25">
      <c r="A1041" s="30">
        <f t="shared" si="164"/>
        <v>1039</v>
      </c>
      <c r="B1041" s="45">
        <v>20</v>
      </c>
      <c r="C1041" s="32">
        <f t="shared" si="157"/>
        <v>247</v>
      </c>
      <c r="D1041" s="45" t="s">
        <v>229</v>
      </c>
      <c r="E1041" s="45" t="s">
        <v>826</v>
      </c>
      <c r="F1041" s="45" t="s">
        <v>358</v>
      </c>
      <c r="G1041" s="45"/>
      <c r="H1041" s="35" t="s">
        <v>255</v>
      </c>
      <c r="I1041" s="36">
        <v>41729</v>
      </c>
      <c r="J1041" s="82">
        <v>1783</v>
      </c>
      <c r="K1041" s="37">
        <v>178</v>
      </c>
      <c r="L1041" s="38">
        <f t="shared" si="156"/>
        <v>178</v>
      </c>
      <c r="M1041" s="36">
        <f t="shared" si="155"/>
        <v>41729</v>
      </c>
      <c r="N1041" s="39">
        <f t="shared" si="161"/>
        <v>9.98</v>
      </c>
      <c r="O1041" s="5"/>
      <c r="P1041" s="5"/>
      <c r="Q1041" s="42" t="s">
        <v>2344</v>
      </c>
      <c r="R1041" s="43" t="str">
        <f t="shared" si="158"/>
        <v>AACF</v>
      </c>
      <c r="S1041" s="43" t="str">
        <f t="shared" si="162"/>
        <v>F</v>
      </c>
      <c r="T1041" s="43" t="str">
        <f t="shared" si="163"/>
        <v>02</v>
      </c>
      <c r="U1041" s="43" t="b">
        <f t="shared" si="159"/>
        <v>1</v>
      </c>
      <c r="V1041" s="43">
        <f t="shared" si="160"/>
        <v>10</v>
      </c>
      <c r="W1041" s="35" t="s">
        <v>2347</v>
      </c>
      <c r="X1041" s="196" t="s">
        <v>2377</v>
      </c>
    </row>
    <row r="1042" spans="1:24" x14ac:dyDescent="0.25">
      <c r="A1042" s="30">
        <f t="shared" si="164"/>
        <v>1040</v>
      </c>
      <c r="B1042" s="45">
        <v>20</v>
      </c>
      <c r="C1042" s="32">
        <f t="shared" si="157"/>
        <v>248</v>
      </c>
      <c r="D1042" s="45" t="s">
        <v>229</v>
      </c>
      <c r="E1042" s="45" t="s">
        <v>824</v>
      </c>
      <c r="F1042" s="45" t="s">
        <v>351</v>
      </c>
      <c r="G1042" s="45"/>
      <c r="H1042" s="35" t="s">
        <v>255</v>
      </c>
      <c r="I1042" s="36">
        <v>41729</v>
      </c>
      <c r="J1042" s="82">
        <v>10896</v>
      </c>
      <c r="K1042" s="37">
        <v>1090</v>
      </c>
      <c r="L1042" s="38">
        <f t="shared" si="156"/>
        <v>1090</v>
      </c>
      <c r="M1042" s="36">
        <f t="shared" si="155"/>
        <v>41729</v>
      </c>
      <c r="N1042" s="39">
        <f t="shared" si="161"/>
        <v>10</v>
      </c>
      <c r="O1042" s="5"/>
      <c r="P1042" s="5"/>
      <c r="Q1042" s="42" t="s">
        <v>2344</v>
      </c>
      <c r="R1042" s="43" t="str">
        <f t="shared" si="158"/>
        <v>AAAF</v>
      </c>
      <c r="S1042" s="43" t="str">
        <f t="shared" si="162"/>
        <v>F</v>
      </c>
      <c r="T1042" s="43" t="str">
        <f t="shared" si="163"/>
        <v>02</v>
      </c>
      <c r="U1042" s="43" t="b">
        <f t="shared" si="159"/>
        <v>1</v>
      </c>
      <c r="V1042" s="43">
        <f t="shared" si="160"/>
        <v>10</v>
      </c>
      <c r="W1042" s="35" t="s">
        <v>2347</v>
      </c>
      <c r="X1042" s="196" t="s">
        <v>2377</v>
      </c>
    </row>
    <row r="1043" spans="1:24" x14ac:dyDescent="0.25">
      <c r="A1043" s="30">
        <f t="shared" si="164"/>
        <v>1041</v>
      </c>
      <c r="B1043" s="45">
        <v>20</v>
      </c>
      <c r="C1043" s="32">
        <f t="shared" si="157"/>
        <v>249</v>
      </c>
      <c r="D1043" s="45" t="s">
        <v>229</v>
      </c>
      <c r="E1043" s="45" t="s">
        <v>859</v>
      </c>
      <c r="F1043" s="45" t="s">
        <v>451</v>
      </c>
      <c r="G1043" s="45"/>
      <c r="H1043" s="35" t="s">
        <v>255</v>
      </c>
      <c r="I1043" s="36">
        <v>41729</v>
      </c>
      <c r="J1043" s="82">
        <v>5157</v>
      </c>
      <c r="K1043" s="37">
        <v>516</v>
      </c>
      <c r="L1043" s="38">
        <f t="shared" si="156"/>
        <v>516</v>
      </c>
      <c r="M1043" s="36">
        <f t="shared" si="155"/>
        <v>41729</v>
      </c>
      <c r="N1043" s="39">
        <f t="shared" si="161"/>
        <v>10.01</v>
      </c>
      <c r="O1043" s="5"/>
      <c r="P1043" s="5"/>
      <c r="Q1043" s="42" t="s">
        <v>2344</v>
      </c>
      <c r="R1043" s="43" t="str">
        <f t="shared" si="158"/>
        <v>AAYF</v>
      </c>
      <c r="S1043" s="43" t="str">
        <f t="shared" si="162"/>
        <v>F</v>
      </c>
      <c r="T1043" s="43" t="str">
        <f t="shared" si="163"/>
        <v>02</v>
      </c>
      <c r="U1043" s="43" t="b">
        <f t="shared" si="159"/>
        <v>1</v>
      </c>
      <c r="V1043" s="43">
        <f t="shared" si="160"/>
        <v>10</v>
      </c>
      <c r="W1043" s="35" t="s">
        <v>2347</v>
      </c>
      <c r="X1043" s="196" t="s">
        <v>2377</v>
      </c>
    </row>
    <row r="1044" spans="1:24" x14ac:dyDescent="0.25">
      <c r="A1044" s="30">
        <f t="shared" si="164"/>
        <v>1042</v>
      </c>
      <c r="B1044" s="45">
        <v>20</v>
      </c>
      <c r="C1044" s="32">
        <f t="shared" si="157"/>
        <v>250</v>
      </c>
      <c r="D1044" s="45" t="s">
        <v>229</v>
      </c>
      <c r="E1044" s="45" t="s">
        <v>869</v>
      </c>
      <c r="F1044" s="45" t="s">
        <v>497</v>
      </c>
      <c r="G1044" s="45"/>
      <c r="H1044" s="35" t="s">
        <v>255</v>
      </c>
      <c r="I1044" s="36">
        <v>41729</v>
      </c>
      <c r="J1044" s="82">
        <v>6194</v>
      </c>
      <c r="K1044" s="37">
        <v>619</v>
      </c>
      <c r="L1044" s="38">
        <f t="shared" si="156"/>
        <v>619</v>
      </c>
      <c r="M1044" s="36">
        <f t="shared" si="155"/>
        <v>41729</v>
      </c>
      <c r="N1044" s="39">
        <f t="shared" si="161"/>
        <v>9.99</v>
      </c>
      <c r="O1044" s="5"/>
      <c r="P1044" s="5"/>
      <c r="Q1044" s="42" t="s">
        <v>2344</v>
      </c>
      <c r="R1044" s="43" t="str">
        <f t="shared" si="158"/>
        <v>AXMP</v>
      </c>
      <c r="S1044" s="43" t="str">
        <f t="shared" si="162"/>
        <v>P</v>
      </c>
      <c r="T1044" s="43" t="str">
        <f t="shared" si="163"/>
        <v>02</v>
      </c>
      <c r="U1044" s="43" t="b">
        <f t="shared" si="159"/>
        <v>1</v>
      </c>
      <c r="V1044" s="43">
        <f t="shared" si="160"/>
        <v>10</v>
      </c>
      <c r="W1044" s="35" t="s">
        <v>2347</v>
      </c>
      <c r="X1044" s="196" t="s">
        <v>2377</v>
      </c>
    </row>
    <row r="1045" spans="1:24" x14ac:dyDescent="0.25">
      <c r="A1045" s="30">
        <f t="shared" si="164"/>
        <v>1043</v>
      </c>
      <c r="B1045" s="45">
        <v>20</v>
      </c>
      <c r="C1045" s="32">
        <f t="shared" si="157"/>
        <v>251</v>
      </c>
      <c r="D1045" s="45" t="s">
        <v>229</v>
      </c>
      <c r="E1045" s="45" t="s">
        <v>854</v>
      </c>
      <c r="F1045" s="45" t="s">
        <v>437</v>
      </c>
      <c r="G1045" s="45"/>
      <c r="H1045" s="35" t="s">
        <v>255</v>
      </c>
      <c r="I1045" s="36">
        <v>41729</v>
      </c>
      <c r="J1045" s="82">
        <v>29172</v>
      </c>
      <c r="K1045" s="37">
        <v>2917</v>
      </c>
      <c r="L1045" s="38">
        <f t="shared" si="156"/>
        <v>2917</v>
      </c>
      <c r="M1045" s="36">
        <f t="shared" si="155"/>
        <v>41729</v>
      </c>
      <c r="N1045" s="39">
        <f t="shared" si="161"/>
        <v>10</v>
      </c>
      <c r="O1045" s="5"/>
      <c r="P1045" s="5"/>
      <c r="Q1045" s="42" t="s">
        <v>2344</v>
      </c>
      <c r="R1045" s="43" t="str">
        <f t="shared" si="158"/>
        <v>AAKF</v>
      </c>
      <c r="S1045" s="43" t="str">
        <f t="shared" si="162"/>
        <v>F</v>
      </c>
      <c r="T1045" s="43" t="str">
        <f t="shared" si="163"/>
        <v>02</v>
      </c>
      <c r="U1045" s="43" t="b">
        <f t="shared" si="159"/>
        <v>1</v>
      </c>
      <c r="V1045" s="43">
        <f t="shared" si="160"/>
        <v>10</v>
      </c>
      <c r="W1045" s="35" t="s">
        <v>2347</v>
      </c>
      <c r="X1045" s="196" t="s">
        <v>2377</v>
      </c>
    </row>
    <row r="1046" spans="1:24" x14ac:dyDescent="0.25">
      <c r="A1046" s="30">
        <f t="shared" si="164"/>
        <v>1044</v>
      </c>
      <c r="B1046" s="45">
        <v>20</v>
      </c>
      <c r="C1046" s="32">
        <f t="shared" si="157"/>
        <v>252</v>
      </c>
      <c r="D1046" s="45" t="s">
        <v>229</v>
      </c>
      <c r="E1046" s="45" t="s">
        <v>339</v>
      </c>
      <c r="F1046" s="45" t="s">
        <v>340</v>
      </c>
      <c r="G1046" s="45"/>
      <c r="H1046" s="35" t="s">
        <v>255</v>
      </c>
      <c r="I1046" s="36">
        <v>41729</v>
      </c>
      <c r="J1046" s="82">
        <v>10156</v>
      </c>
      <c r="K1046" s="37">
        <v>1016</v>
      </c>
      <c r="L1046" s="38">
        <f t="shared" si="156"/>
        <v>1016</v>
      </c>
      <c r="M1046" s="36">
        <f t="shared" si="155"/>
        <v>41729</v>
      </c>
      <c r="N1046" s="39">
        <f t="shared" si="161"/>
        <v>10</v>
      </c>
      <c r="O1046" s="5"/>
      <c r="P1046" s="5"/>
      <c r="Q1046" s="42" t="s">
        <v>2344</v>
      </c>
      <c r="R1046" s="43" t="str">
        <f t="shared" si="158"/>
        <v>AAKP</v>
      </c>
      <c r="S1046" s="43" t="str">
        <f t="shared" si="162"/>
        <v>P</v>
      </c>
      <c r="T1046" s="43" t="str">
        <f t="shared" si="163"/>
        <v>02</v>
      </c>
      <c r="U1046" s="43" t="b">
        <f t="shared" si="159"/>
        <v>1</v>
      </c>
      <c r="V1046" s="43">
        <f t="shared" si="160"/>
        <v>10</v>
      </c>
      <c r="W1046" s="35" t="s">
        <v>2347</v>
      </c>
      <c r="X1046" s="196" t="s">
        <v>2377</v>
      </c>
    </row>
    <row r="1047" spans="1:24" x14ac:dyDescent="0.25">
      <c r="A1047" s="30">
        <f t="shared" si="164"/>
        <v>1045</v>
      </c>
      <c r="B1047" s="45">
        <v>20</v>
      </c>
      <c r="C1047" s="32">
        <f t="shared" si="157"/>
        <v>253</v>
      </c>
      <c r="D1047" s="45" t="s">
        <v>229</v>
      </c>
      <c r="E1047" s="45" t="s">
        <v>1061</v>
      </c>
      <c r="F1047" s="45" t="s">
        <v>355</v>
      </c>
      <c r="G1047" s="45"/>
      <c r="H1047" s="35" t="s">
        <v>255</v>
      </c>
      <c r="I1047" s="36">
        <v>41729</v>
      </c>
      <c r="J1047" s="82">
        <v>5001</v>
      </c>
      <c r="K1047" s="37">
        <v>500</v>
      </c>
      <c r="L1047" s="38">
        <f t="shared" si="156"/>
        <v>500</v>
      </c>
      <c r="M1047" s="36">
        <f t="shared" si="155"/>
        <v>41729</v>
      </c>
      <c r="N1047" s="39">
        <f t="shared" si="161"/>
        <v>10</v>
      </c>
      <c r="O1047" s="5"/>
      <c r="P1047" s="5"/>
      <c r="Q1047" s="42" t="s">
        <v>2344</v>
      </c>
      <c r="R1047" s="43" t="str">
        <f t="shared" si="158"/>
        <v>ACMP</v>
      </c>
      <c r="S1047" s="43" t="str">
        <f t="shared" si="162"/>
        <v>P</v>
      </c>
      <c r="T1047" s="43" t="str">
        <f t="shared" si="163"/>
        <v>02</v>
      </c>
      <c r="U1047" s="43" t="b">
        <f t="shared" si="159"/>
        <v>1</v>
      </c>
      <c r="V1047" s="43">
        <f t="shared" si="160"/>
        <v>10</v>
      </c>
      <c r="W1047" s="35" t="s">
        <v>2347</v>
      </c>
      <c r="X1047" s="196" t="s">
        <v>2377</v>
      </c>
    </row>
    <row r="1048" spans="1:24" x14ac:dyDescent="0.25">
      <c r="A1048" s="30">
        <f t="shared" si="164"/>
        <v>1046</v>
      </c>
      <c r="B1048" s="45">
        <v>20</v>
      </c>
      <c r="C1048" s="32">
        <f t="shared" si="157"/>
        <v>254</v>
      </c>
      <c r="D1048" s="45" t="s">
        <v>229</v>
      </c>
      <c r="E1048" s="45" t="s">
        <v>947</v>
      </c>
      <c r="F1048" s="45" t="s">
        <v>344</v>
      </c>
      <c r="G1048" s="45"/>
      <c r="H1048" s="35" t="s">
        <v>255</v>
      </c>
      <c r="I1048" s="36">
        <v>41729</v>
      </c>
      <c r="J1048" s="82">
        <v>18951</v>
      </c>
      <c r="K1048" s="37">
        <v>1895</v>
      </c>
      <c r="L1048" s="38">
        <f t="shared" si="156"/>
        <v>1895</v>
      </c>
      <c r="M1048" s="36">
        <f t="shared" si="155"/>
        <v>41729</v>
      </c>
      <c r="N1048" s="39">
        <f t="shared" si="161"/>
        <v>10</v>
      </c>
      <c r="O1048" s="5"/>
      <c r="P1048" s="5"/>
      <c r="Q1048" s="42" t="s">
        <v>2344</v>
      </c>
      <c r="R1048" s="43" t="str">
        <f t="shared" si="158"/>
        <v>AAAF</v>
      </c>
      <c r="S1048" s="43" t="str">
        <f t="shared" si="162"/>
        <v>F</v>
      </c>
      <c r="T1048" s="43" t="str">
        <f t="shared" si="163"/>
        <v>02</v>
      </c>
      <c r="U1048" s="43" t="b">
        <f t="shared" si="159"/>
        <v>1</v>
      </c>
      <c r="V1048" s="43">
        <f t="shared" si="160"/>
        <v>10</v>
      </c>
      <c r="W1048" s="35" t="s">
        <v>2347</v>
      </c>
      <c r="X1048" s="196" t="s">
        <v>2377</v>
      </c>
    </row>
    <row r="1049" spans="1:24" x14ac:dyDescent="0.25">
      <c r="A1049" s="30">
        <f t="shared" si="164"/>
        <v>1047</v>
      </c>
      <c r="B1049" s="45">
        <v>20</v>
      </c>
      <c r="C1049" s="32">
        <f t="shared" si="157"/>
        <v>255</v>
      </c>
      <c r="D1049" s="45" t="s">
        <v>229</v>
      </c>
      <c r="E1049" s="45" t="s">
        <v>948</v>
      </c>
      <c r="F1049" s="45" t="s">
        <v>345</v>
      </c>
      <c r="G1049" s="45"/>
      <c r="H1049" s="35" t="s">
        <v>255</v>
      </c>
      <c r="I1049" s="36">
        <v>41729</v>
      </c>
      <c r="J1049" s="82">
        <v>20769</v>
      </c>
      <c r="K1049" s="37">
        <v>2077</v>
      </c>
      <c r="L1049" s="38">
        <f t="shared" si="156"/>
        <v>2077</v>
      </c>
      <c r="M1049" s="36">
        <f t="shared" si="155"/>
        <v>41729</v>
      </c>
      <c r="N1049" s="39">
        <f t="shared" si="161"/>
        <v>10</v>
      </c>
      <c r="O1049" s="5"/>
      <c r="P1049" s="5"/>
      <c r="Q1049" s="42" t="s">
        <v>2344</v>
      </c>
      <c r="R1049" s="43" t="str">
        <f t="shared" si="158"/>
        <v>AAFF</v>
      </c>
      <c r="S1049" s="43" t="str">
        <f t="shared" si="162"/>
        <v>F</v>
      </c>
      <c r="T1049" s="43" t="str">
        <f t="shared" si="163"/>
        <v>02</v>
      </c>
      <c r="U1049" s="43" t="b">
        <f t="shared" si="159"/>
        <v>1</v>
      </c>
      <c r="V1049" s="43">
        <f t="shared" si="160"/>
        <v>10</v>
      </c>
      <c r="W1049" s="35" t="s">
        <v>2347</v>
      </c>
      <c r="X1049" s="196" t="s">
        <v>2377</v>
      </c>
    </row>
    <row r="1050" spans="1:24" x14ac:dyDescent="0.25">
      <c r="A1050" s="30">
        <f t="shared" si="164"/>
        <v>1048</v>
      </c>
      <c r="B1050" s="45">
        <v>20</v>
      </c>
      <c r="C1050" s="32">
        <f t="shared" si="157"/>
        <v>256</v>
      </c>
      <c r="D1050" s="45" t="s">
        <v>229</v>
      </c>
      <c r="E1050" s="45" t="s">
        <v>972</v>
      </c>
      <c r="F1050" s="45" t="s">
        <v>436</v>
      </c>
      <c r="G1050" s="45"/>
      <c r="H1050" s="35" t="s">
        <v>255</v>
      </c>
      <c r="I1050" s="36">
        <v>41729</v>
      </c>
      <c r="J1050" s="82">
        <v>9146</v>
      </c>
      <c r="K1050" s="37">
        <v>915</v>
      </c>
      <c r="L1050" s="38">
        <f t="shared" si="156"/>
        <v>915</v>
      </c>
      <c r="M1050" s="36">
        <f t="shared" si="155"/>
        <v>41729</v>
      </c>
      <c r="N1050" s="39">
        <f t="shared" si="161"/>
        <v>10</v>
      </c>
      <c r="O1050" s="5"/>
      <c r="P1050" s="5"/>
      <c r="Q1050" s="42" t="s">
        <v>2344</v>
      </c>
      <c r="R1050" s="43" t="str">
        <f t="shared" si="158"/>
        <v>AASF</v>
      </c>
      <c r="S1050" s="43" t="str">
        <f t="shared" si="162"/>
        <v>F</v>
      </c>
      <c r="T1050" s="43" t="str">
        <f t="shared" si="163"/>
        <v>02</v>
      </c>
      <c r="U1050" s="43" t="b">
        <f t="shared" si="159"/>
        <v>1</v>
      </c>
      <c r="V1050" s="43">
        <f t="shared" si="160"/>
        <v>10</v>
      </c>
      <c r="W1050" s="35" t="s">
        <v>2347</v>
      </c>
      <c r="X1050" s="196" t="s">
        <v>2377</v>
      </c>
    </row>
    <row r="1051" spans="1:24" x14ac:dyDescent="0.25">
      <c r="A1051" s="30">
        <f t="shared" si="164"/>
        <v>1049</v>
      </c>
      <c r="B1051" s="45">
        <v>20</v>
      </c>
      <c r="C1051" s="32">
        <f t="shared" si="157"/>
        <v>257</v>
      </c>
      <c r="D1051" s="45" t="s">
        <v>229</v>
      </c>
      <c r="E1051" s="45" t="s">
        <v>528</v>
      </c>
      <c r="F1051" s="45" t="s">
        <v>529</v>
      </c>
      <c r="G1051" s="45"/>
      <c r="H1051" s="35" t="s">
        <v>255</v>
      </c>
      <c r="I1051" s="36">
        <v>41729</v>
      </c>
      <c r="J1051" s="82">
        <v>10113</v>
      </c>
      <c r="K1051" s="37">
        <v>1011</v>
      </c>
      <c r="L1051" s="38">
        <f t="shared" si="156"/>
        <v>1011</v>
      </c>
      <c r="M1051" s="36">
        <f t="shared" si="155"/>
        <v>41729</v>
      </c>
      <c r="N1051" s="39">
        <f t="shared" si="161"/>
        <v>10</v>
      </c>
      <c r="O1051" s="5"/>
      <c r="P1051" s="5"/>
      <c r="Q1051" s="42" t="s">
        <v>2344</v>
      </c>
      <c r="R1051" s="43" t="str">
        <f t="shared" si="158"/>
        <v>AAFF</v>
      </c>
      <c r="S1051" s="43" t="str">
        <f t="shared" si="162"/>
        <v>F</v>
      </c>
      <c r="T1051" s="43" t="str">
        <f t="shared" si="163"/>
        <v>02</v>
      </c>
      <c r="U1051" s="43" t="b">
        <f t="shared" si="159"/>
        <v>1</v>
      </c>
      <c r="V1051" s="43">
        <f t="shared" si="160"/>
        <v>10</v>
      </c>
      <c r="W1051" s="35" t="s">
        <v>2347</v>
      </c>
      <c r="X1051" s="196" t="s">
        <v>2377</v>
      </c>
    </row>
    <row r="1052" spans="1:24" x14ac:dyDescent="0.25">
      <c r="A1052" s="30">
        <f t="shared" si="164"/>
        <v>1050</v>
      </c>
      <c r="B1052" s="45">
        <v>20</v>
      </c>
      <c r="C1052" s="32">
        <f t="shared" si="157"/>
        <v>258</v>
      </c>
      <c r="D1052" s="45" t="s">
        <v>229</v>
      </c>
      <c r="E1052" s="45" t="s">
        <v>951</v>
      </c>
      <c r="F1052" s="45" t="s">
        <v>353</v>
      </c>
      <c r="G1052" s="45"/>
      <c r="H1052" s="35" t="s">
        <v>255</v>
      </c>
      <c r="I1052" s="36">
        <v>41729</v>
      </c>
      <c r="J1052" s="82">
        <v>931</v>
      </c>
      <c r="K1052" s="37">
        <v>93</v>
      </c>
      <c r="L1052" s="38">
        <f t="shared" si="156"/>
        <v>93</v>
      </c>
      <c r="M1052" s="36">
        <f t="shared" si="155"/>
        <v>41729</v>
      </c>
      <c r="N1052" s="39">
        <f t="shared" si="161"/>
        <v>9.99</v>
      </c>
      <c r="O1052" s="5"/>
      <c r="P1052" s="5"/>
      <c r="Q1052" s="42" t="s">
        <v>2344</v>
      </c>
      <c r="R1052" s="43" t="str">
        <f t="shared" si="158"/>
        <v>AJDP</v>
      </c>
      <c r="S1052" s="43" t="str">
        <f t="shared" si="162"/>
        <v>P</v>
      </c>
      <c r="T1052" s="43" t="str">
        <f t="shared" si="163"/>
        <v>02</v>
      </c>
      <c r="U1052" s="43" t="b">
        <f t="shared" si="159"/>
        <v>1</v>
      </c>
      <c r="V1052" s="43">
        <f t="shared" si="160"/>
        <v>10</v>
      </c>
      <c r="W1052" s="35" t="s">
        <v>2347</v>
      </c>
      <c r="X1052" s="196" t="s">
        <v>2377</v>
      </c>
    </row>
    <row r="1053" spans="1:24" x14ac:dyDescent="0.25">
      <c r="A1053" s="30">
        <f t="shared" si="164"/>
        <v>1051</v>
      </c>
      <c r="B1053" s="45">
        <v>20</v>
      </c>
      <c r="C1053" s="32">
        <f t="shared" si="157"/>
        <v>259</v>
      </c>
      <c r="D1053" s="45" t="s">
        <v>229</v>
      </c>
      <c r="E1053" s="45" t="s">
        <v>865</v>
      </c>
      <c r="F1053" s="45" t="s">
        <v>489</v>
      </c>
      <c r="G1053" s="45"/>
      <c r="H1053" s="35" t="s">
        <v>255</v>
      </c>
      <c r="I1053" s="36">
        <v>41729</v>
      </c>
      <c r="J1053" s="82">
        <v>18345</v>
      </c>
      <c r="K1053" s="37">
        <v>1834</v>
      </c>
      <c r="L1053" s="38">
        <f t="shared" si="156"/>
        <v>1834</v>
      </c>
      <c r="M1053" s="36">
        <f t="shared" ref="M1053:M1116" si="165">+I1053</f>
        <v>41729</v>
      </c>
      <c r="N1053" s="39">
        <f t="shared" si="161"/>
        <v>10</v>
      </c>
      <c r="O1053" s="5"/>
      <c r="P1053" s="5"/>
      <c r="Q1053" s="42" t="s">
        <v>2344</v>
      </c>
      <c r="R1053" s="43" t="str">
        <f t="shared" si="158"/>
        <v>AGYP</v>
      </c>
      <c r="S1053" s="43" t="str">
        <f t="shared" si="162"/>
        <v>P</v>
      </c>
      <c r="T1053" s="43" t="str">
        <f t="shared" si="163"/>
        <v>02</v>
      </c>
      <c r="U1053" s="43" t="b">
        <f t="shared" si="159"/>
        <v>1</v>
      </c>
      <c r="V1053" s="43">
        <f t="shared" si="160"/>
        <v>10</v>
      </c>
      <c r="W1053" s="35" t="s">
        <v>2347</v>
      </c>
      <c r="X1053" s="196" t="s">
        <v>2377</v>
      </c>
    </row>
    <row r="1054" spans="1:24" x14ac:dyDescent="0.25">
      <c r="A1054" s="30">
        <f t="shared" si="164"/>
        <v>1052</v>
      </c>
      <c r="B1054" s="45">
        <v>20</v>
      </c>
      <c r="C1054" s="32">
        <f t="shared" si="157"/>
        <v>260</v>
      </c>
      <c r="D1054" s="45" t="s">
        <v>229</v>
      </c>
      <c r="E1054" s="45" t="s">
        <v>875</v>
      </c>
      <c r="F1054" s="45" t="s">
        <v>519</v>
      </c>
      <c r="G1054" s="45"/>
      <c r="H1054" s="35" t="s">
        <v>255</v>
      </c>
      <c r="I1054" s="36">
        <v>41729</v>
      </c>
      <c r="J1054" s="82">
        <v>6487</v>
      </c>
      <c r="K1054" s="37">
        <v>649</v>
      </c>
      <c r="L1054" s="38">
        <f t="shared" si="156"/>
        <v>649</v>
      </c>
      <c r="M1054" s="36">
        <f t="shared" si="165"/>
        <v>41729</v>
      </c>
      <c r="N1054" s="39">
        <f t="shared" si="161"/>
        <v>10</v>
      </c>
      <c r="O1054" s="5"/>
      <c r="P1054" s="5"/>
      <c r="Q1054" s="42" t="s">
        <v>2344</v>
      </c>
      <c r="R1054" s="43" t="str">
        <f t="shared" si="158"/>
        <v>AEZP</v>
      </c>
      <c r="S1054" s="43" t="str">
        <f t="shared" si="162"/>
        <v>P</v>
      </c>
      <c r="T1054" s="43" t="str">
        <f t="shared" si="163"/>
        <v>02</v>
      </c>
      <c r="U1054" s="43" t="b">
        <f t="shared" si="159"/>
        <v>1</v>
      </c>
      <c r="V1054" s="43">
        <f t="shared" si="160"/>
        <v>10</v>
      </c>
      <c r="W1054" s="35" t="s">
        <v>2347</v>
      </c>
      <c r="X1054" s="196" t="s">
        <v>2377</v>
      </c>
    </row>
    <row r="1055" spans="1:24" x14ac:dyDescent="0.25">
      <c r="A1055" s="30">
        <f t="shared" si="164"/>
        <v>1053</v>
      </c>
      <c r="B1055" s="45">
        <v>20</v>
      </c>
      <c r="C1055" s="32">
        <f t="shared" si="157"/>
        <v>261</v>
      </c>
      <c r="D1055" s="45" t="s">
        <v>229</v>
      </c>
      <c r="E1055" s="45" t="s">
        <v>1109</v>
      </c>
      <c r="F1055" s="45" t="s">
        <v>537</v>
      </c>
      <c r="G1055" s="45"/>
      <c r="H1055" s="35" t="s">
        <v>255</v>
      </c>
      <c r="I1055" s="36">
        <v>41729</v>
      </c>
      <c r="J1055" s="82">
        <v>15381</v>
      </c>
      <c r="K1055" s="37">
        <v>1538</v>
      </c>
      <c r="L1055" s="38">
        <f t="shared" si="156"/>
        <v>1538</v>
      </c>
      <c r="M1055" s="36">
        <f t="shared" si="165"/>
        <v>41729</v>
      </c>
      <c r="N1055" s="39">
        <f t="shared" si="161"/>
        <v>10</v>
      </c>
      <c r="O1055" s="5"/>
      <c r="P1055" s="5"/>
      <c r="Q1055" s="42" t="s">
        <v>2344</v>
      </c>
      <c r="R1055" s="43" t="str">
        <f t="shared" si="158"/>
        <v>ABWF</v>
      </c>
      <c r="S1055" s="43" t="str">
        <f t="shared" si="162"/>
        <v>F</v>
      </c>
      <c r="T1055" s="43" t="str">
        <f t="shared" si="163"/>
        <v>02</v>
      </c>
      <c r="U1055" s="43" t="b">
        <f t="shared" si="159"/>
        <v>1</v>
      </c>
      <c r="V1055" s="43">
        <f t="shared" si="160"/>
        <v>10</v>
      </c>
      <c r="W1055" s="35" t="s">
        <v>2347</v>
      </c>
      <c r="X1055" s="196" t="s">
        <v>2377</v>
      </c>
    </row>
    <row r="1056" spans="1:24" x14ac:dyDescent="0.25">
      <c r="A1056" s="30">
        <f t="shared" si="164"/>
        <v>1054</v>
      </c>
      <c r="B1056" s="45">
        <v>20</v>
      </c>
      <c r="C1056" s="32">
        <f t="shared" si="157"/>
        <v>262</v>
      </c>
      <c r="D1056" s="111" t="s">
        <v>229</v>
      </c>
      <c r="E1056" s="45" t="s">
        <v>1018</v>
      </c>
      <c r="F1056" s="45" t="s">
        <v>750</v>
      </c>
      <c r="G1056" s="45"/>
      <c r="H1056" s="35" t="s">
        <v>255</v>
      </c>
      <c r="I1056" s="36">
        <v>41729</v>
      </c>
      <c r="J1056" s="82">
        <v>252</v>
      </c>
      <c r="K1056" s="37">
        <v>25</v>
      </c>
      <c r="L1056" s="38">
        <f t="shared" si="156"/>
        <v>25</v>
      </c>
      <c r="M1056" s="36">
        <f t="shared" si="165"/>
        <v>41729</v>
      </c>
      <c r="N1056" s="39">
        <f t="shared" si="161"/>
        <v>9.92</v>
      </c>
      <c r="O1056" s="5"/>
      <c r="P1056" s="5"/>
      <c r="Q1056" s="42" t="s">
        <v>2344</v>
      </c>
      <c r="R1056" s="43" t="str">
        <f t="shared" si="158"/>
        <v>AAOF</v>
      </c>
      <c r="S1056" s="43" t="str">
        <f t="shared" si="162"/>
        <v>F</v>
      </c>
      <c r="T1056" s="43" t="str">
        <f t="shared" si="163"/>
        <v>02</v>
      </c>
      <c r="U1056" s="43" t="b">
        <f t="shared" si="159"/>
        <v>1</v>
      </c>
      <c r="V1056" s="43">
        <f t="shared" si="160"/>
        <v>10</v>
      </c>
      <c r="W1056" s="35" t="s">
        <v>2347</v>
      </c>
      <c r="X1056" s="196" t="s">
        <v>2377</v>
      </c>
    </row>
    <row r="1057" spans="1:24" x14ac:dyDescent="0.25">
      <c r="A1057" s="30">
        <f t="shared" si="164"/>
        <v>1055</v>
      </c>
      <c r="B1057" s="45">
        <v>20</v>
      </c>
      <c r="C1057" s="32">
        <f t="shared" si="157"/>
        <v>263</v>
      </c>
      <c r="D1057" s="45" t="s">
        <v>229</v>
      </c>
      <c r="E1057" s="45" t="s">
        <v>498</v>
      </c>
      <c r="F1057" s="45" t="s">
        <v>499</v>
      </c>
      <c r="G1057" s="45"/>
      <c r="H1057" s="35" t="s">
        <v>255</v>
      </c>
      <c r="I1057" s="36">
        <v>41729</v>
      </c>
      <c r="J1057" s="82">
        <v>5298</v>
      </c>
      <c r="K1057" s="37">
        <v>530</v>
      </c>
      <c r="L1057" s="38">
        <f t="shared" si="156"/>
        <v>530</v>
      </c>
      <c r="M1057" s="36">
        <f t="shared" si="165"/>
        <v>41729</v>
      </c>
      <c r="N1057" s="39">
        <f t="shared" si="161"/>
        <v>10</v>
      </c>
      <c r="O1057" s="5"/>
      <c r="P1057" s="5"/>
      <c r="Q1057" s="42" t="s">
        <v>2344</v>
      </c>
      <c r="R1057" s="43" t="str">
        <f t="shared" si="158"/>
        <v>AAFF</v>
      </c>
      <c r="S1057" s="43" t="str">
        <f t="shared" si="162"/>
        <v>F</v>
      </c>
      <c r="T1057" s="43" t="str">
        <f t="shared" si="163"/>
        <v>02</v>
      </c>
      <c r="U1057" s="43" t="b">
        <f t="shared" si="159"/>
        <v>1</v>
      </c>
      <c r="V1057" s="43">
        <f t="shared" si="160"/>
        <v>10</v>
      </c>
      <c r="W1057" s="35" t="s">
        <v>2347</v>
      </c>
      <c r="X1057" s="196" t="s">
        <v>2377</v>
      </c>
    </row>
    <row r="1058" spans="1:24" x14ac:dyDescent="0.25">
      <c r="A1058" s="30">
        <f t="shared" si="164"/>
        <v>1056</v>
      </c>
      <c r="B1058" s="45">
        <v>20</v>
      </c>
      <c r="C1058" s="32">
        <f t="shared" si="157"/>
        <v>264</v>
      </c>
      <c r="D1058" s="45" t="s">
        <v>229</v>
      </c>
      <c r="E1058" s="45" t="s">
        <v>949</v>
      </c>
      <c r="F1058" s="45" t="s">
        <v>349</v>
      </c>
      <c r="G1058" s="45"/>
      <c r="H1058" s="35" t="s">
        <v>255</v>
      </c>
      <c r="I1058" s="36">
        <v>41729</v>
      </c>
      <c r="J1058" s="82">
        <v>17119</v>
      </c>
      <c r="K1058" s="37">
        <v>1712</v>
      </c>
      <c r="L1058" s="38">
        <f t="shared" si="156"/>
        <v>1712</v>
      </c>
      <c r="M1058" s="36">
        <f t="shared" si="165"/>
        <v>41729</v>
      </c>
      <c r="N1058" s="39">
        <f t="shared" si="161"/>
        <v>10</v>
      </c>
      <c r="O1058" s="5"/>
      <c r="P1058" s="5"/>
      <c r="Q1058" s="42" t="s">
        <v>2344</v>
      </c>
      <c r="R1058" s="43" t="str">
        <f t="shared" si="158"/>
        <v>AAEF</v>
      </c>
      <c r="S1058" s="43" t="str">
        <f t="shared" si="162"/>
        <v>F</v>
      </c>
      <c r="T1058" s="43" t="str">
        <f t="shared" si="163"/>
        <v>02</v>
      </c>
      <c r="U1058" s="43" t="b">
        <f t="shared" si="159"/>
        <v>1</v>
      </c>
      <c r="V1058" s="43">
        <f t="shared" si="160"/>
        <v>10</v>
      </c>
      <c r="W1058" s="35" t="s">
        <v>2347</v>
      </c>
      <c r="X1058" s="196" t="s">
        <v>2377</v>
      </c>
    </row>
    <row r="1059" spans="1:24" x14ac:dyDescent="0.25">
      <c r="A1059" s="30">
        <f t="shared" si="164"/>
        <v>1057</v>
      </c>
      <c r="B1059" s="45">
        <v>20</v>
      </c>
      <c r="C1059" s="32">
        <f t="shared" si="157"/>
        <v>265</v>
      </c>
      <c r="D1059" s="45" t="s">
        <v>229</v>
      </c>
      <c r="E1059" s="45" t="s">
        <v>950</v>
      </c>
      <c r="F1059" s="45" t="s">
        <v>350</v>
      </c>
      <c r="G1059" s="45"/>
      <c r="H1059" s="35" t="s">
        <v>255</v>
      </c>
      <c r="I1059" s="36">
        <v>41729</v>
      </c>
      <c r="J1059" s="82">
        <v>1580</v>
      </c>
      <c r="K1059" s="37">
        <v>158</v>
      </c>
      <c r="L1059" s="38">
        <f t="shared" si="156"/>
        <v>158</v>
      </c>
      <c r="M1059" s="36">
        <f t="shared" si="165"/>
        <v>41729</v>
      </c>
      <c r="N1059" s="39">
        <f t="shared" si="161"/>
        <v>10</v>
      </c>
      <c r="O1059" s="5"/>
      <c r="P1059" s="5"/>
      <c r="Q1059" s="42" t="s">
        <v>2344</v>
      </c>
      <c r="R1059" s="43" t="str">
        <f t="shared" si="158"/>
        <v>AAEF</v>
      </c>
      <c r="S1059" s="43" t="str">
        <f t="shared" si="162"/>
        <v>F</v>
      </c>
      <c r="T1059" s="43" t="str">
        <f t="shared" si="163"/>
        <v>02</v>
      </c>
      <c r="U1059" s="43" t="b">
        <f t="shared" si="159"/>
        <v>1</v>
      </c>
      <c r="V1059" s="43">
        <f t="shared" si="160"/>
        <v>10</v>
      </c>
      <c r="W1059" s="35" t="s">
        <v>2347</v>
      </c>
      <c r="X1059" s="196" t="s">
        <v>2377</v>
      </c>
    </row>
    <row r="1060" spans="1:24" x14ac:dyDescent="0.25">
      <c r="A1060" s="30">
        <f t="shared" si="164"/>
        <v>1058</v>
      </c>
      <c r="B1060" s="45">
        <v>20</v>
      </c>
      <c r="C1060" s="32">
        <f t="shared" si="157"/>
        <v>266</v>
      </c>
      <c r="D1060" s="45" t="s">
        <v>229</v>
      </c>
      <c r="E1060" s="45" t="s">
        <v>953</v>
      </c>
      <c r="F1060" s="45" t="s">
        <v>357</v>
      </c>
      <c r="G1060" s="45"/>
      <c r="H1060" s="35" t="s">
        <v>255</v>
      </c>
      <c r="I1060" s="36">
        <v>41729</v>
      </c>
      <c r="J1060" s="82">
        <v>11775</v>
      </c>
      <c r="K1060" s="37">
        <v>1178</v>
      </c>
      <c r="L1060" s="38">
        <f t="shared" si="156"/>
        <v>1178</v>
      </c>
      <c r="M1060" s="36">
        <f t="shared" si="165"/>
        <v>41729</v>
      </c>
      <c r="N1060" s="39">
        <f t="shared" si="161"/>
        <v>10</v>
      </c>
      <c r="O1060" s="5"/>
      <c r="P1060" s="5"/>
      <c r="Q1060" s="42" t="s">
        <v>2344</v>
      </c>
      <c r="R1060" s="43" t="str">
        <f t="shared" si="158"/>
        <v>AAVP</v>
      </c>
      <c r="S1060" s="43" t="str">
        <f t="shared" si="162"/>
        <v>P</v>
      </c>
      <c r="T1060" s="43" t="str">
        <f t="shared" si="163"/>
        <v>02</v>
      </c>
      <c r="U1060" s="43" t="b">
        <f t="shared" si="159"/>
        <v>1</v>
      </c>
      <c r="V1060" s="43">
        <f t="shared" si="160"/>
        <v>10</v>
      </c>
      <c r="W1060" s="35" t="s">
        <v>2347</v>
      </c>
      <c r="X1060" s="196" t="s">
        <v>2377</v>
      </c>
    </row>
    <row r="1061" spans="1:24" x14ac:dyDescent="0.25">
      <c r="A1061" s="30">
        <f t="shared" si="164"/>
        <v>1059</v>
      </c>
      <c r="B1061" s="45">
        <v>20</v>
      </c>
      <c r="C1061" s="32">
        <f t="shared" si="157"/>
        <v>267</v>
      </c>
      <c r="D1061" s="45" t="s">
        <v>229</v>
      </c>
      <c r="E1061" s="45" t="s">
        <v>952</v>
      </c>
      <c r="F1061" s="45" t="s">
        <v>356</v>
      </c>
      <c r="G1061" s="45"/>
      <c r="H1061" s="35" t="s">
        <v>255</v>
      </c>
      <c r="I1061" s="36">
        <v>41729</v>
      </c>
      <c r="J1061" s="82">
        <v>14418</v>
      </c>
      <c r="K1061" s="37">
        <v>1442</v>
      </c>
      <c r="L1061" s="38">
        <f t="shared" ref="L1061:L1124" si="166">+K1061</f>
        <v>1442</v>
      </c>
      <c r="M1061" s="36">
        <f t="shared" si="165"/>
        <v>41729</v>
      </c>
      <c r="N1061" s="39">
        <f t="shared" si="161"/>
        <v>10</v>
      </c>
      <c r="O1061" s="5"/>
      <c r="P1061" s="5"/>
      <c r="Q1061" s="42" t="s">
        <v>2344</v>
      </c>
      <c r="R1061" s="43" t="str">
        <f t="shared" si="158"/>
        <v>ALNP</v>
      </c>
      <c r="S1061" s="43" t="str">
        <f t="shared" si="162"/>
        <v>P</v>
      </c>
      <c r="T1061" s="43" t="str">
        <f t="shared" si="163"/>
        <v>02</v>
      </c>
      <c r="U1061" s="43" t="b">
        <f t="shared" si="159"/>
        <v>1</v>
      </c>
      <c r="V1061" s="43">
        <f t="shared" si="160"/>
        <v>10</v>
      </c>
      <c r="W1061" s="35" t="s">
        <v>2347</v>
      </c>
      <c r="X1061" s="196" t="s">
        <v>2377</v>
      </c>
    </row>
    <row r="1062" spans="1:24" x14ac:dyDescent="0.25">
      <c r="A1062" s="30">
        <f t="shared" si="164"/>
        <v>1060</v>
      </c>
      <c r="B1062" s="45">
        <v>20</v>
      </c>
      <c r="C1062" s="32">
        <f t="shared" si="157"/>
        <v>268</v>
      </c>
      <c r="D1062" s="45" t="s">
        <v>229</v>
      </c>
      <c r="E1062" s="45" t="s">
        <v>1015</v>
      </c>
      <c r="F1062" s="45" t="s">
        <v>545</v>
      </c>
      <c r="G1062" s="45"/>
      <c r="H1062" s="35" t="s">
        <v>255</v>
      </c>
      <c r="I1062" s="36">
        <v>41729</v>
      </c>
      <c r="J1062" s="82">
        <v>17667</v>
      </c>
      <c r="K1062" s="37">
        <v>1767</v>
      </c>
      <c r="L1062" s="38">
        <f t="shared" si="166"/>
        <v>1767</v>
      </c>
      <c r="M1062" s="36">
        <f t="shared" si="165"/>
        <v>41729</v>
      </c>
      <c r="N1062" s="39">
        <f t="shared" si="161"/>
        <v>10</v>
      </c>
      <c r="O1062" s="5"/>
      <c r="P1062" s="5"/>
      <c r="Q1062" s="42" t="s">
        <v>2344</v>
      </c>
      <c r="R1062" s="43" t="str">
        <f t="shared" si="158"/>
        <v>AAHF</v>
      </c>
      <c r="S1062" s="43" t="str">
        <f t="shared" si="162"/>
        <v>F</v>
      </c>
      <c r="T1062" s="43" t="str">
        <f t="shared" si="163"/>
        <v>02</v>
      </c>
      <c r="U1062" s="43" t="b">
        <f t="shared" si="159"/>
        <v>1</v>
      </c>
      <c r="V1062" s="43">
        <f t="shared" si="160"/>
        <v>10</v>
      </c>
      <c r="W1062" s="35" t="s">
        <v>2347</v>
      </c>
      <c r="X1062" s="196" t="s">
        <v>2377</v>
      </c>
    </row>
    <row r="1063" spans="1:24" x14ac:dyDescent="0.25">
      <c r="A1063" s="30">
        <f t="shared" si="164"/>
        <v>1061</v>
      </c>
      <c r="B1063" s="45">
        <v>20</v>
      </c>
      <c r="C1063" s="32">
        <f t="shared" si="157"/>
        <v>269</v>
      </c>
      <c r="D1063" s="45" t="s">
        <v>229</v>
      </c>
      <c r="E1063" s="45" t="s">
        <v>1060</v>
      </c>
      <c r="F1063" s="45" t="s">
        <v>352</v>
      </c>
      <c r="G1063" s="45"/>
      <c r="H1063" s="35" t="s">
        <v>255</v>
      </c>
      <c r="I1063" s="36">
        <v>41729</v>
      </c>
      <c r="J1063" s="82">
        <v>8876</v>
      </c>
      <c r="K1063" s="37">
        <v>888</v>
      </c>
      <c r="L1063" s="38">
        <f t="shared" si="166"/>
        <v>888</v>
      </c>
      <c r="M1063" s="36">
        <f t="shared" si="165"/>
        <v>41729</v>
      </c>
      <c r="N1063" s="39">
        <f t="shared" si="161"/>
        <v>10</v>
      </c>
      <c r="O1063" s="5"/>
      <c r="P1063" s="5"/>
      <c r="Q1063" s="42" t="s">
        <v>2344</v>
      </c>
      <c r="R1063" s="43" t="str">
        <f t="shared" si="158"/>
        <v>AARP</v>
      </c>
      <c r="S1063" s="43" t="str">
        <f t="shared" si="162"/>
        <v>P</v>
      </c>
      <c r="T1063" s="43" t="str">
        <f t="shared" si="163"/>
        <v>02</v>
      </c>
      <c r="U1063" s="43" t="b">
        <f t="shared" si="159"/>
        <v>1</v>
      </c>
      <c r="V1063" s="43">
        <f t="shared" si="160"/>
        <v>10</v>
      </c>
      <c r="W1063" s="35" t="s">
        <v>2347</v>
      </c>
      <c r="X1063" s="196" t="s">
        <v>2377</v>
      </c>
    </row>
    <row r="1064" spans="1:24" x14ac:dyDescent="0.25">
      <c r="A1064" s="30">
        <f t="shared" si="164"/>
        <v>1062</v>
      </c>
      <c r="B1064" s="45">
        <v>20</v>
      </c>
      <c r="C1064" s="32">
        <f t="shared" si="157"/>
        <v>270</v>
      </c>
      <c r="D1064" s="45" t="s">
        <v>229</v>
      </c>
      <c r="E1064" s="45" t="s">
        <v>1085</v>
      </c>
      <c r="F1064" s="45" t="s">
        <v>454</v>
      </c>
      <c r="G1064" s="45"/>
      <c r="H1064" s="35" t="s">
        <v>255</v>
      </c>
      <c r="I1064" s="36">
        <v>41729</v>
      </c>
      <c r="J1064" s="82">
        <v>5180</v>
      </c>
      <c r="K1064" s="37">
        <v>518</v>
      </c>
      <c r="L1064" s="38">
        <f t="shared" si="166"/>
        <v>518</v>
      </c>
      <c r="M1064" s="36">
        <f t="shared" si="165"/>
        <v>41729</v>
      </c>
      <c r="N1064" s="39">
        <f t="shared" si="161"/>
        <v>10</v>
      </c>
      <c r="O1064" s="5"/>
      <c r="P1064" s="5"/>
      <c r="Q1064" s="42" t="s">
        <v>2344</v>
      </c>
      <c r="R1064" s="43" t="str">
        <f t="shared" si="158"/>
        <v>AAFF</v>
      </c>
      <c r="S1064" s="43" t="str">
        <f t="shared" si="162"/>
        <v>F</v>
      </c>
      <c r="T1064" s="43" t="str">
        <f t="shared" si="163"/>
        <v>02</v>
      </c>
      <c r="U1064" s="43" t="b">
        <f t="shared" si="159"/>
        <v>1</v>
      </c>
      <c r="V1064" s="43">
        <f t="shared" si="160"/>
        <v>10</v>
      </c>
      <c r="W1064" s="35" t="s">
        <v>2347</v>
      </c>
      <c r="X1064" s="196" t="s">
        <v>2377</v>
      </c>
    </row>
    <row r="1065" spans="1:24" x14ac:dyDescent="0.25">
      <c r="A1065" s="30">
        <f t="shared" si="164"/>
        <v>1063</v>
      </c>
      <c r="B1065" s="45">
        <v>20</v>
      </c>
      <c r="C1065" s="32">
        <f t="shared" si="157"/>
        <v>271</v>
      </c>
      <c r="D1065" s="45" t="s">
        <v>229</v>
      </c>
      <c r="E1065" s="45" t="s">
        <v>821</v>
      </c>
      <c r="F1065" s="45" t="s">
        <v>334</v>
      </c>
      <c r="G1065" s="45"/>
      <c r="H1065" s="35" t="s">
        <v>255</v>
      </c>
      <c r="I1065" s="36">
        <v>41729</v>
      </c>
      <c r="J1065" s="82">
        <v>3343</v>
      </c>
      <c r="K1065" s="37">
        <v>334</v>
      </c>
      <c r="L1065" s="38">
        <f t="shared" si="166"/>
        <v>334</v>
      </c>
      <c r="M1065" s="36">
        <f t="shared" si="165"/>
        <v>41729</v>
      </c>
      <c r="N1065" s="39">
        <f t="shared" si="161"/>
        <v>9.99</v>
      </c>
      <c r="O1065" s="5"/>
      <c r="P1065" s="5"/>
      <c r="Q1065" s="42" t="s">
        <v>2344</v>
      </c>
      <c r="R1065" s="43" t="str">
        <f t="shared" si="158"/>
        <v>AADF</v>
      </c>
      <c r="S1065" s="43" t="str">
        <f t="shared" si="162"/>
        <v>F</v>
      </c>
      <c r="T1065" s="43" t="str">
        <f t="shared" si="163"/>
        <v>02</v>
      </c>
      <c r="U1065" s="43" t="b">
        <f t="shared" si="159"/>
        <v>1</v>
      </c>
      <c r="V1065" s="43">
        <f t="shared" si="160"/>
        <v>10</v>
      </c>
      <c r="W1065" s="35" t="s">
        <v>2347</v>
      </c>
      <c r="X1065" s="196" t="s">
        <v>2377</v>
      </c>
    </row>
    <row r="1066" spans="1:24" x14ac:dyDescent="0.25">
      <c r="A1066" s="30">
        <f t="shared" si="164"/>
        <v>1064</v>
      </c>
      <c r="B1066" s="45">
        <v>20</v>
      </c>
      <c r="C1066" s="32">
        <f t="shared" si="157"/>
        <v>272</v>
      </c>
      <c r="D1066" s="45" t="s">
        <v>229</v>
      </c>
      <c r="E1066" s="45" t="s">
        <v>1057</v>
      </c>
      <c r="F1066" s="45" t="s">
        <v>338</v>
      </c>
      <c r="G1066" s="45"/>
      <c r="H1066" s="35" t="s">
        <v>255</v>
      </c>
      <c r="I1066" s="36">
        <v>41729</v>
      </c>
      <c r="J1066" s="82">
        <v>17006</v>
      </c>
      <c r="K1066" s="37">
        <v>1701</v>
      </c>
      <c r="L1066" s="38">
        <f t="shared" si="166"/>
        <v>1701</v>
      </c>
      <c r="M1066" s="36">
        <f t="shared" si="165"/>
        <v>41729</v>
      </c>
      <c r="N1066" s="39">
        <f t="shared" si="161"/>
        <v>10</v>
      </c>
      <c r="O1066" s="5"/>
      <c r="P1066" s="5"/>
      <c r="Q1066" s="42" t="s">
        <v>2344</v>
      </c>
      <c r="R1066" s="43" t="str">
        <f t="shared" si="158"/>
        <v>ABAF</v>
      </c>
      <c r="S1066" s="43" t="str">
        <f t="shared" si="162"/>
        <v>F</v>
      </c>
      <c r="T1066" s="43" t="str">
        <f t="shared" si="163"/>
        <v>02</v>
      </c>
      <c r="U1066" s="43" t="b">
        <f t="shared" si="159"/>
        <v>1</v>
      </c>
      <c r="V1066" s="43">
        <f t="shared" si="160"/>
        <v>10</v>
      </c>
      <c r="W1066" s="35" t="s">
        <v>2347</v>
      </c>
      <c r="X1066" s="196" t="s">
        <v>2377</v>
      </c>
    </row>
    <row r="1067" spans="1:24" x14ac:dyDescent="0.25">
      <c r="A1067" s="30">
        <f t="shared" si="164"/>
        <v>1065</v>
      </c>
      <c r="B1067" s="45">
        <v>20</v>
      </c>
      <c r="C1067" s="32">
        <f t="shared" si="157"/>
        <v>273</v>
      </c>
      <c r="D1067" s="45" t="s">
        <v>229</v>
      </c>
      <c r="E1067" s="45" t="s">
        <v>1114</v>
      </c>
      <c r="F1067" s="45" t="s">
        <v>557</v>
      </c>
      <c r="G1067" s="45"/>
      <c r="H1067" s="35" t="s">
        <v>255</v>
      </c>
      <c r="I1067" s="36">
        <v>41729</v>
      </c>
      <c r="J1067" s="82">
        <v>24974</v>
      </c>
      <c r="K1067" s="37">
        <v>2497</v>
      </c>
      <c r="L1067" s="38">
        <f t="shared" si="166"/>
        <v>2497</v>
      </c>
      <c r="M1067" s="36">
        <f t="shared" si="165"/>
        <v>41729</v>
      </c>
      <c r="N1067" s="39">
        <f t="shared" si="161"/>
        <v>10</v>
      </c>
      <c r="O1067" s="5"/>
      <c r="P1067" s="5"/>
      <c r="Q1067" s="42" t="s">
        <v>2344</v>
      </c>
      <c r="R1067" s="43" t="str">
        <f t="shared" si="158"/>
        <v>AAWF</v>
      </c>
      <c r="S1067" s="43" t="str">
        <f t="shared" si="162"/>
        <v>F</v>
      </c>
      <c r="T1067" s="43" t="str">
        <f t="shared" si="163"/>
        <v>02</v>
      </c>
      <c r="U1067" s="43" t="b">
        <f t="shared" si="159"/>
        <v>1</v>
      </c>
      <c r="V1067" s="43">
        <f t="shared" si="160"/>
        <v>10</v>
      </c>
      <c r="W1067" s="35" t="s">
        <v>2347</v>
      </c>
      <c r="X1067" s="196" t="s">
        <v>2377</v>
      </c>
    </row>
    <row r="1068" spans="1:24" x14ac:dyDescent="0.25">
      <c r="A1068" s="30">
        <f t="shared" si="164"/>
        <v>1066</v>
      </c>
      <c r="B1068" s="45">
        <v>20</v>
      </c>
      <c r="C1068" s="32">
        <f t="shared" si="157"/>
        <v>274</v>
      </c>
      <c r="D1068" s="45" t="s">
        <v>229</v>
      </c>
      <c r="E1068" s="45" t="s">
        <v>820</v>
      </c>
      <c r="F1068" s="45" t="s">
        <v>326</v>
      </c>
      <c r="G1068" s="45"/>
      <c r="H1068" s="35" t="s">
        <v>255</v>
      </c>
      <c r="I1068" s="36">
        <v>41729</v>
      </c>
      <c r="J1068" s="82">
        <v>5592</v>
      </c>
      <c r="K1068" s="37">
        <v>559</v>
      </c>
      <c r="L1068" s="38">
        <f t="shared" si="166"/>
        <v>559</v>
      </c>
      <c r="M1068" s="36">
        <f t="shared" si="165"/>
        <v>41729</v>
      </c>
      <c r="N1068" s="39">
        <f t="shared" si="161"/>
        <v>10</v>
      </c>
      <c r="O1068" s="5"/>
      <c r="P1068" s="5"/>
      <c r="Q1068" s="42" t="s">
        <v>2344</v>
      </c>
      <c r="R1068" s="43" t="str">
        <f t="shared" si="158"/>
        <v>AAKF</v>
      </c>
      <c r="S1068" s="43" t="str">
        <f t="shared" si="162"/>
        <v>F</v>
      </c>
      <c r="T1068" s="43" t="str">
        <f t="shared" si="163"/>
        <v>02</v>
      </c>
      <c r="U1068" s="43" t="b">
        <f t="shared" si="159"/>
        <v>1</v>
      </c>
      <c r="V1068" s="43">
        <f t="shared" si="160"/>
        <v>10</v>
      </c>
      <c r="W1068" s="35" t="s">
        <v>2347</v>
      </c>
      <c r="X1068" s="196" t="s">
        <v>2377</v>
      </c>
    </row>
    <row r="1069" spans="1:24" x14ac:dyDescent="0.25">
      <c r="A1069" s="30">
        <f t="shared" si="164"/>
        <v>1067</v>
      </c>
      <c r="B1069" s="45">
        <v>20</v>
      </c>
      <c r="C1069" s="32">
        <f t="shared" si="157"/>
        <v>275</v>
      </c>
      <c r="D1069" s="45" t="s">
        <v>229</v>
      </c>
      <c r="E1069" s="45" t="s">
        <v>439</v>
      </c>
      <c r="F1069" s="45" t="s">
        <v>440</v>
      </c>
      <c r="G1069" s="45"/>
      <c r="H1069" s="35" t="s">
        <v>255</v>
      </c>
      <c r="I1069" s="36">
        <v>41729</v>
      </c>
      <c r="J1069" s="82">
        <v>3375</v>
      </c>
      <c r="K1069" s="37">
        <v>337</v>
      </c>
      <c r="L1069" s="38">
        <f t="shared" si="166"/>
        <v>337</v>
      </c>
      <c r="M1069" s="36">
        <f t="shared" si="165"/>
        <v>41729</v>
      </c>
      <c r="N1069" s="39">
        <f t="shared" si="161"/>
        <v>9.99</v>
      </c>
      <c r="O1069" s="5"/>
      <c r="P1069" s="5"/>
      <c r="Q1069" s="42" t="s">
        <v>2344</v>
      </c>
      <c r="R1069" s="43" t="str">
        <f t="shared" si="158"/>
        <v>AAFF</v>
      </c>
      <c r="S1069" s="43" t="str">
        <f t="shared" si="162"/>
        <v>F</v>
      </c>
      <c r="T1069" s="43" t="str">
        <f t="shared" si="163"/>
        <v>02</v>
      </c>
      <c r="U1069" s="43" t="b">
        <f t="shared" si="159"/>
        <v>1</v>
      </c>
      <c r="V1069" s="43">
        <f t="shared" si="160"/>
        <v>10</v>
      </c>
      <c r="W1069" s="35" t="s">
        <v>2347</v>
      </c>
      <c r="X1069" s="196" t="s">
        <v>2377</v>
      </c>
    </row>
    <row r="1070" spans="1:24" x14ac:dyDescent="0.25">
      <c r="A1070" s="30">
        <f t="shared" si="164"/>
        <v>1068</v>
      </c>
      <c r="B1070" s="45">
        <v>20</v>
      </c>
      <c r="C1070" s="32">
        <f t="shared" si="157"/>
        <v>276</v>
      </c>
      <c r="D1070" s="45" t="s">
        <v>229</v>
      </c>
      <c r="E1070" s="45" t="s">
        <v>945</v>
      </c>
      <c r="F1070" s="45" t="s">
        <v>330</v>
      </c>
      <c r="G1070" s="45"/>
      <c r="H1070" s="35" t="s">
        <v>255</v>
      </c>
      <c r="I1070" s="36">
        <v>41729</v>
      </c>
      <c r="J1070" s="82">
        <v>10791</v>
      </c>
      <c r="K1070" s="37">
        <v>1079</v>
      </c>
      <c r="L1070" s="38">
        <f t="shared" si="166"/>
        <v>1079</v>
      </c>
      <c r="M1070" s="36">
        <f t="shared" si="165"/>
        <v>41729</v>
      </c>
      <c r="N1070" s="39">
        <f t="shared" si="161"/>
        <v>10</v>
      </c>
      <c r="O1070" s="5"/>
      <c r="P1070" s="5"/>
      <c r="Q1070" s="42" t="s">
        <v>2344</v>
      </c>
      <c r="R1070" s="43" t="str">
        <f t="shared" si="158"/>
        <v>AABF</v>
      </c>
      <c r="S1070" s="43" t="str">
        <f t="shared" si="162"/>
        <v>F</v>
      </c>
      <c r="T1070" s="43" t="str">
        <f t="shared" si="163"/>
        <v>02</v>
      </c>
      <c r="U1070" s="43" t="b">
        <f t="shared" si="159"/>
        <v>1</v>
      </c>
      <c r="V1070" s="43">
        <f t="shared" si="160"/>
        <v>10</v>
      </c>
      <c r="W1070" s="35" t="s">
        <v>2347</v>
      </c>
      <c r="X1070" s="196" t="s">
        <v>2377</v>
      </c>
    </row>
    <row r="1071" spans="1:24" x14ac:dyDescent="0.25">
      <c r="A1071" s="30">
        <f t="shared" si="164"/>
        <v>1069</v>
      </c>
      <c r="B1071" s="45">
        <v>20</v>
      </c>
      <c r="C1071" s="32">
        <f t="shared" si="157"/>
        <v>277</v>
      </c>
      <c r="D1071" s="45" t="s">
        <v>229</v>
      </c>
      <c r="E1071" s="45" t="s">
        <v>881</v>
      </c>
      <c r="F1071" s="45" t="s">
        <v>543</v>
      </c>
      <c r="G1071" s="45"/>
      <c r="H1071" s="35" t="s">
        <v>255</v>
      </c>
      <c r="I1071" s="36">
        <v>41729</v>
      </c>
      <c r="J1071" s="82">
        <v>523</v>
      </c>
      <c r="K1071" s="37">
        <v>52</v>
      </c>
      <c r="L1071" s="38">
        <f t="shared" si="166"/>
        <v>52</v>
      </c>
      <c r="M1071" s="36">
        <f t="shared" si="165"/>
        <v>41729</v>
      </c>
      <c r="N1071" s="39">
        <f t="shared" si="161"/>
        <v>9.94</v>
      </c>
      <c r="O1071" s="5"/>
      <c r="P1071" s="5"/>
      <c r="Q1071" s="42" t="s">
        <v>2344</v>
      </c>
      <c r="R1071" s="43" t="str">
        <f t="shared" si="158"/>
        <v>ASSP</v>
      </c>
      <c r="S1071" s="43" t="str">
        <f t="shared" si="162"/>
        <v>P</v>
      </c>
      <c r="T1071" s="43" t="str">
        <f t="shared" si="163"/>
        <v>02</v>
      </c>
      <c r="U1071" s="43" t="b">
        <f t="shared" si="159"/>
        <v>1</v>
      </c>
      <c r="V1071" s="43">
        <f t="shared" si="160"/>
        <v>10</v>
      </c>
      <c r="W1071" s="35" t="s">
        <v>2347</v>
      </c>
      <c r="X1071" s="196" t="s">
        <v>2377</v>
      </c>
    </row>
    <row r="1072" spans="1:24" x14ac:dyDescent="0.25">
      <c r="A1072" s="30">
        <f t="shared" si="164"/>
        <v>1070</v>
      </c>
      <c r="B1072" s="45">
        <v>20</v>
      </c>
      <c r="C1072" s="32">
        <f t="shared" si="157"/>
        <v>278</v>
      </c>
      <c r="D1072" s="45" t="s">
        <v>229</v>
      </c>
      <c r="E1072" s="45" t="s">
        <v>852</v>
      </c>
      <c r="F1072" s="45" t="s">
        <v>431</v>
      </c>
      <c r="G1072" s="45"/>
      <c r="H1072" s="35" t="s">
        <v>255</v>
      </c>
      <c r="I1072" s="36">
        <v>41729</v>
      </c>
      <c r="J1072" s="82">
        <v>9732</v>
      </c>
      <c r="K1072" s="37">
        <v>973</v>
      </c>
      <c r="L1072" s="38">
        <f t="shared" si="166"/>
        <v>973</v>
      </c>
      <c r="M1072" s="36">
        <f t="shared" si="165"/>
        <v>41729</v>
      </c>
      <c r="N1072" s="39">
        <f t="shared" si="161"/>
        <v>10</v>
      </c>
      <c r="O1072" s="5"/>
      <c r="P1072" s="5"/>
      <c r="Q1072" s="42" t="s">
        <v>2344</v>
      </c>
      <c r="R1072" s="43" t="str">
        <f t="shared" si="158"/>
        <v>AADP</v>
      </c>
      <c r="S1072" s="43" t="str">
        <f t="shared" si="162"/>
        <v>P</v>
      </c>
      <c r="T1072" s="43" t="str">
        <f t="shared" si="163"/>
        <v>02</v>
      </c>
      <c r="U1072" s="43" t="b">
        <f t="shared" si="159"/>
        <v>1</v>
      </c>
      <c r="V1072" s="43">
        <f t="shared" si="160"/>
        <v>10</v>
      </c>
      <c r="W1072" s="35" t="s">
        <v>2347</v>
      </c>
      <c r="X1072" s="196" t="s">
        <v>2377</v>
      </c>
    </row>
    <row r="1073" spans="1:24" x14ac:dyDescent="0.25">
      <c r="A1073" s="30">
        <f t="shared" si="164"/>
        <v>1071</v>
      </c>
      <c r="B1073" s="45">
        <v>20</v>
      </c>
      <c r="C1073" s="32">
        <f t="shared" si="157"/>
        <v>279</v>
      </c>
      <c r="D1073" s="45" t="s">
        <v>229</v>
      </c>
      <c r="E1073" s="45" t="s">
        <v>880</v>
      </c>
      <c r="F1073" s="45" t="s">
        <v>536</v>
      </c>
      <c r="G1073" s="45"/>
      <c r="H1073" s="35" t="s">
        <v>255</v>
      </c>
      <c r="I1073" s="36">
        <v>41729</v>
      </c>
      <c r="J1073" s="82">
        <v>3796</v>
      </c>
      <c r="K1073" s="37">
        <v>380</v>
      </c>
      <c r="L1073" s="38">
        <f t="shared" si="166"/>
        <v>380</v>
      </c>
      <c r="M1073" s="36">
        <f t="shared" si="165"/>
        <v>41729</v>
      </c>
      <c r="N1073" s="39">
        <f t="shared" si="161"/>
        <v>10.01</v>
      </c>
      <c r="O1073" s="5"/>
      <c r="P1073" s="5"/>
      <c r="Q1073" s="42" t="s">
        <v>2344</v>
      </c>
      <c r="R1073" s="43" t="str">
        <f t="shared" si="158"/>
        <v>AAGF</v>
      </c>
      <c r="S1073" s="43" t="str">
        <f t="shared" si="162"/>
        <v>F</v>
      </c>
      <c r="T1073" s="43" t="str">
        <f t="shared" si="163"/>
        <v>02</v>
      </c>
      <c r="U1073" s="43" t="b">
        <f t="shared" si="159"/>
        <v>1</v>
      </c>
      <c r="V1073" s="43">
        <f t="shared" si="160"/>
        <v>10</v>
      </c>
      <c r="W1073" s="35" t="s">
        <v>2347</v>
      </c>
      <c r="X1073" s="196" t="s">
        <v>2377</v>
      </c>
    </row>
    <row r="1074" spans="1:24" x14ac:dyDescent="0.25">
      <c r="A1074" s="30">
        <f t="shared" si="164"/>
        <v>1072</v>
      </c>
      <c r="B1074" s="45">
        <v>20</v>
      </c>
      <c r="C1074" s="32">
        <f t="shared" si="157"/>
        <v>280</v>
      </c>
      <c r="D1074" s="45" t="s">
        <v>229</v>
      </c>
      <c r="E1074" s="45" t="s">
        <v>1056</v>
      </c>
      <c r="F1074" s="45" t="s">
        <v>337</v>
      </c>
      <c r="G1074" s="45"/>
      <c r="H1074" s="35" t="s">
        <v>255</v>
      </c>
      <c r="I1074" s="36">
        <v>41729</v>
      </c>
      <c r="J1074" s="82">
        <v>20708</v>
      </c>
      <c r="K1074" s="37">
        <v>2071</v>
      </c>
      <c r="L1074" s="38">
        <f t="shared" si="166"/>
        <v>2071</v>
      </c>
      <c r="M1074" s="36">
        <f t="shared" si="165"/>
        <v>41729</v>
      </c>
      <c r="N1074" s="39">
        <f t="shared" si="161"/>
        <v>10</v>
      </c>
      <c r="O1074" s="5"/>
      <c r="P1074" s="5"/>
      <c r="Q1074" s="42" t="s">
        <v>2344</v>
      </c>
      <c r="R1074" s="43" t="str">
        <f t="shared" si="158"/>
        <v>AAEF</v>
      </c>
      <c r="S1074" s="43" t="str">
        <f t="shared" si="162"/>
        <v>F</v>
      </c>
      <c r="T1074" s="43" t="str">
        <f t="shared" si="163"/>
        <v>02</v>
      </c>
      <c r="U1074" s="43" t="b">
        <f t="shared" si="159"/>
        <v>1</v>
      </c>
      <c r="V1074" s="43">
        <f t="shared" si="160"/>
        <v>10</v>
      </c>
      <c r="W1074" s="35" t="s">
        <v>2347</v>
      </c>
      <c r="X1074" s="196" t="s">
        <v>2377</v>
      </c>
    </row>
    <row r="1075" spans="1:24" x14ac:dyDescent="0.25">
      <c r="A1075" s="30">
        <f t="shared" si="164"/>
        <v>1073</v>
      </c>
      <c r="B1075" s="45">
        <v>20</v>
      </c>
      <c r="C1075" s="32">
        <f t="shared" si="157"/>
        <v>281</v>
      </c>
      <c r="D1075" s="45" t="s">
        <v>229</v>
      </c>
      <c r="E1075" s="45" t="s">
        <v>1052</v>
      </c>
      <c r="F1075" s="45" t="s">
        <v>325</v>
      </c>
      <c r="G1075" s="45"/>
      <c r="H1075" s="35" t="s">
        <v>255</v>
      </c>
      <c r="I1075" s="36">
        <v>41729</v>
      </c>
      <c r="J1075" s="82">
        <v>13883</v>
      </c>
      <c r="K1075" s="37">
        <v>1388</v>
      </c>
      <c r="L1075" s="38">
        <f t="shared" si="166"/>
        <v>1388</v>
      </c>
      <c r="M1075" s="36">
        <f t="shared" si="165"/>
        <v>41729</v>
      </c>
      <c r="N1075" s="39">
        <f t="shared" si="161"/>
        <v>10</v>
      </c>
      <c r="O1075" s="5"/>
      <c r="P1075" s="5"/>
      <c r="Q1075" s="42" t="s">
        <v>2344</v>
      </c>
      <c r="R1075" s="43" t="str">
        <f t="shared" si="158"/>
        <v>AAAF</v>
      </c>
      <c r="S1075" s="43" t="str">
        <f t="shared" si="162"/>
        <v>F</v>
      </c>
      <c r="T1075" s="43" t="str">
        <f t="shared" si="163"/>
        <v>02</v>
      </c>
      <c r="U1075" s="43" t="b">
        <f t="shared" si="159"/>
        <v>1</v>
      </c>
      <c r="V1075" s="43">
        <f t="shared" si="160"/>
        <v>10</v>
      </c>
      <c r="W1075" s="35" t="s">
        <v>2347</v>
      </c>
      <c r="X1075" s="196" t="s">
        <v>2377</v>
      </c>
    </row>
    <row r="1076" spans="1:24" x14ac:dyDescent="0.25">
      <c r="A1076" s="30">
        <f t="shared" si="164"/>
        <v>1074</v>
      </c>
      <c r="B1076" s="45">
        <v>20</v>
      </c>
      <c r="C1076" s="32">
        <f t="shared" si="157"/>
        <v>282</v>
      </c>
      <c r="D1076" s="45" t="s">
        <v>229</v>
      </c>
      <c r="E1076" s="45" t="s">
        <v>331</v>
      </c>
      <c r="F1076" s="45" t="s">
        <v>332</v>
      </c>
      <c r="G1076" s="45"/>
      <c r="H1076" s="35" t="s">
        <v>255</v>
      </c>
      <c r="I1076" s="36">
        <v>41729</v>
      </c>
      <c r="J1076" s="82">
        <v>6767</v>
      </c>
      <c r="K1076" s="37">
        <v>677</v>
      </c>
      <c r="L1076" s="38">
        <f t="shared" si="166"/>
        <v>677</v>
      </c>
      <c r="M1076" s="36">
        <f t="shared" si="165"/>
        <v>41729</v>
      </c>
      <c r="N1076" s="39">
        <f t="shared" si="161"/>
        <v>10</v>
      </c>
      <c r="O1076" s="5"/>
      <c r="P1076" s="5"/>
      <c r="Q1076" s="42" t="s">
        <v>2344</v>
      </c>
      <c r="R1076" s="43" t="str">
        <f t="shared" si="158"/>
        <v>AAAF</v>
      </c>
      <c r="S1076" s="43" t="str">
        <f t="shared" si="162"/>
        <v>F</v>
      </c>
      <c r="T1076" s="43" t="str">
        <f t="shared" si="163"/>
        <v>02</v>
      </c>
      <c r="U1076" s="43" t="b">
        <f t="shared" si="159"/>
        <v>1</v>
      </c>
      <c r="V1076" s="43">
        <f t="shared" si="160"/>
        <v>10</v>
      </c>
      <c r="W1076" s="35" t="s">
        <v>2347</v>
      </c>
      <c r="X1076" s="196" t="s">
        <v>2377</v>
      </c>
    </row>
    <row r="1077" spans="1:24" x14ac:dyDescent="0.25">
      <c r="A1077" s="30">
        <f t="shared" si="164"/>
        <v>1075</v>
      </c>
      <c r="B1077" s="45">
        <v>20</v>
      </c>
      <c r="C1077" s="32">
        <f t="shared" si="157"/>
        <v>283</v>
      </c>
      <c r="D1077" s="45" t="s">
        <v>229</v>
      </c>
      <c r="E1077" s="45" t="s">
        <v>879</v>
      </c>
      <c r="F1077" s="45" t="s">
        <v>526</v>
      </c>
      <c r="G1077" s="45"/>
      <c r="H1077" s="35" t="s">
        <v>255</v>
      </c>
      <c r="I1077" s="36">
        <v>41729</v>
      </c>
      <c r="J1077" s="82">
        <v>12167</v>
      </c>
      <c r="K1077" s="37">
        <v>1217</v>
      </c>
      <c r="L1077" s="38">
        <f t="shared" si="166"/>
        <v>1217</v>
      </c>
      <c r="M1077" s="36">
        <f t="shared" si="165"/>
        <v>41729</v>
      </c>
      <c r="N1077" s="39">
        <f t="shared" si="161"/>
        <v>10</v>
      </c>
      <c r="O1077" s="5"/>
      <c r="P1077" s="5"/>
      <c r="Q1077" s="42" t="s">
        <v>2344</v>
      </c>
      <c r="R1077" s="43" t="str">
        <f t="shared" si="158"/>
        <v>AAKF</v>
      </c>
      <c r="S1077" s="43" t="str">
        <f t="shared" si="162"/>
        <v>F</v>
      </c>
      <c r="T1077" s="43" t="str">
        <f t="shared" si="163"/>
        <v>02</v>
      </c>
      <c r="U1077" s="43" t="b">
        <f t="shared" si="159"/>
        <v>1</v>
      </c>
      <c r="V1077" s="43">
        <f t="shared" si="160"/>
        <v>10</v>
      </c>
      <c r="W1077" s="35" t="s">
        <v>2347</v>
      </c>
      <c r="X1077" s="196" t="s">
        <v>2377</v>
      </c>
    </row>
    <row r="1078" spans="1:24" x14ac:dyDescent="0.25">
      <c r="A1078" s="30">
        <f t="shared" si="164"/>
        <v>1076</v>
      </c>
      <c r="B1078" s="45">
        <v>20</v>
      </c>
      <c r="C1078" s="32">
        <f t="shared" si="157"/>
        <v>284</v>
      </c>
      <c r="D1078" s="45" t="s">
        <v>229</v>
      </c>
      <c r="E1078" s="45" t="s">
        <v>823</v>
      </c>
      <c r="F1078" s="45" t="s">
        <v>343</v>
      </c>
      <c r="G1078" s="45"/>
      <c r="H1078" s="35" t="s">
        <v>255</v>
      </c>
      <c r="I1078" s="36">
        <v>41729</v>
      </c>
      <c r="J1078" s="82">
        <v>8061</v>
      </c>
      <c r="K1078" s="37">
        <v>806</v>
      </c>
      <c r="L1078" s="38">
        <f t="shared" si="166"/>
        <v>806</v>
      </c>
      <c r="M1078" s="36">
        <f t="shared" si="165"/>
        <v>41729</v>
      </c>
      <c r="N1078" s="39">
        <f t="shared" si="161"/>
        <v>10</v>
      </c>
      <c r="O1078" s="5"/>
      <c r="P1078" s="5"/>
      <c r="Q1078" s="42" t="s">
        <v>2344</v>
      </c>
      <c r="R1078" s="43" t="str">
        <f t="shared" si="158"/>
        <v>AABF</v>
      </c>
      <c r="S1078" s="43" t="str">
        <f t="shared" si="162"/>
        <v>F</v>
      </c>
      <c r="T1078" s="43" t="str">
        <f t="shared" si="163"/>
        <v>02</v>
      </c>
      <c r="U1078" s="43" t="b">
        <f t="shared" si="159"/>
        <v>1</v>
      </c>
      <c r="V1078" s="43">
        <f t="shared" si="160"/>
        <v>10</v>
      </c>
      <c r="W1078" s="35" t="s">
        <v>2347</v>
      </c>
      <c r="X1078" s="196" t="s">
        <v>2377</v>
      </c>
    </row>
    <row r="1079" spans="1:24" x14ac:dyDescent="0.25">
      <c r="A1079" s="30">
        <f t="shared" si="164"/>
        <v>1077</v>
      </c>
      <c r="B1079" s="45">
        <v>20</v>
      </c>
      <c r="C1079" s="32">
        <f t="shared" si="157"/>
        <v>285</v>
      </c>
      <c r="D1079" s="45" t="s">
        <v>229</v>
      </c>
      <c r="E1079" s="45" t="s">
        <v>822</v>
      </c>
      <c r="F1079" s="45" t="s">
        <v>336</v>
      </c>
      <c r="G1079" s="45"/>
      <c r="H1079" s="35" t="s">
        <v>255</v>
      </c>
      <c r="I1079" s="36">
        <v>41729</v>
      </c>
      <c r="J1079" s="82">
        <v>24998</v>
      </c>
      <c r="K1079" s="37">
        <v>2500</v>
      </c>
      <c r="L1079" s="38">
        <f t="shared" si="166"/>
        <v>2500</v>
      </c>
      <c r="M1079" s="36">
        <f t="shared" si="165"/>
        <v>41729</v>
      </c>
      <c r="N1079" s="39">
        <f t="shared" si="161"/>
        <v>10</v>
      </c>
      <c r="O1079" s="5"/>
      <c r="P1079" s="5"/>
      <c r="Q1079" s="42" t="s">
        <v>2344</v>
      </c>
      <c r="R1079" s="43" t="str">
        <f t="shared" si="158"/>
        <v>AABF</v>
      </c>
      <c r="S1079" s="43" t="str">
        <f t="shared" si="162"/>
        <v>F</v>
      </c>
      <c r="T1079" s="43" t="str">
        <f t="shared" si="163"/>
        <v>02</v>
      </c>
      <c r="U1079" s="43" t="b">
        <f t="shared" si="159"/>
        <v>1</v>
      </c>
      <c r="V1079" s="43">
        <f t="shared" si="160"/>
        <v>10</v>
      </c>
      <c r="W1079" s="35" t="s">
        <v>2347</v>
      </c>
      <c r="X1079" s="196" t="s">
        <v>2377</v>
      </c>
    </row>
    <row r="1080" spans="1:24" x14ac:dyDescent="0.25">
      <c r="A1080" s="30">
        <f t="shared" si="164"/>
        <v>1078</v>
      </c>
      <c r="B1080" s="45">
        <v>20</v>
      </c>
      <c r="C1080" s="32">
        <f t="shared" si="157"/>
        <v>286</v>
      </c>
      <c r="D1080" s="45" t="s">
        <v>229</v>
      </c>
      <c r="E1080" s="45" t="s">
        <v>946</v>
      </c>
      <c r="F1080" s="45" t="s">
        <v>342</v>
      </c>
      <c r="G1080" s="45"/>
      <c r="H1080" s="35" t="s">
        <v>255</v>
      </c>
      <c r="I1080" s="36">
        <v>41729</v>
      </c>
      <c r="J1080" s="82">
        <v>6609</v>
      </c>
      <c r="K1080" s="37">
        <v>661</v>
      </c>
      <c r="L1080" s="38">
        <f t="shared" si="166"/>
        <v>661</v>
      </c>
      <c r="M1080" s="36">
        <f t="shared" si="165"/>
        <v>41729</v>
      </c>
      <c r="N1080" s="39">
        <f t="shared" si="161"/>
        <v>10</v>
      </c>
      <c r="O1080" s="5"/>
      <c r="P1080" s="5"/>
      <c r="Q1080" s="42" t="s">
        <v>2344</v>
      </c>
      <c r="R1080" s="43" t="str">
        <f t="shared" si="158"/>
        <v>ACPP</v>
      </c>
      <c r="S1080" s="43" t="str">
        <f t="shared" si="162"/>
        <v>P</v>
      </c>
      <c r="T1080" s="43" t="str">
        <f t="shared" si="163"/>
        <v>02</v>
      </c>
      <c r="U1080" s="43" t="b">
        <f t="shared" si="159"/>
        <v>1</v>
      </c>
      <c r="V1080" s="43">
        <f t="shared" si="160"/>
        <v>10</v>
      </c>
      <c r="W1080" s="35" t="s">
        <v>2347</v>
      </c>
      <c r="X1080" s="196" t="s">
        <v>2377</v>
      </c>
    </row>
    <row r="1081" spans="1:24" x14ac:dyDescent="0.25">
      <c r="A1081" s="30">
        <f t="shared" si="164"/>
        <v>1079</v>
      </c>
      <c r="B1081" s="45">
        <v>20</v>
      </c>
      <c r="C1081" s="32">
        <f t="shared" si="157"/>
        <v>287</v>
      </c>
      <c r="D1081" s="111" t="s">
        <v>229</v>
      </c>
      <c r="E1081" s="45" t="s">
        <v>1143</v>
      </c>
      <c r="F1081" s="45" t="s">
        <v>751</v>
      </c>
      <c r="G1081" s="45"/>
      <c r="H1081" s="35" t="s">
        <v>255</v>
      </c>
      <c r="I1081" s="36">
        <v>41729</v>
      </c>
      <c r="J1081" s="82">
        <v>3150</v>
      </c>
      <c r="K1081" s="37">
        <v>315</v>
      </c>
      <c r="L1081" s="38">
        <f t="shared" si="166"/>
        <v>315</v>
      </c>
      <c r="M1081" s="36">
        <f t="shared" si="165"/>
        <v>41729</v>
      </c>
      <c r="N1081" s="39">
        <f t="shared" si="161"/>
        <v>10</v>
      </c>
      <c r="O1081" s="5"/>
      <c r="P1081" s="5"/>
      <c r="Q1081" s="42" t="s">
        <v>2344</v>
      </c>
      <c r="R1081" s="43" t="str">
        <f t="shared" si="158"/>
        <v>AACF</v>
      </c>
      <c r="S1081" s="43" t="str">
        <f t="shared" si="162"/>
        <v>F</v>
      </c>
      <c r="T1081" s="43" t="str">
        <f t="shared" si="163"/>
        <v>02</v>
      </c>
      <c r="U1081" s="43" t="b">
        <f t="shared" si="159"/>
        <v>1</v>
      </c>
      <c r="V1081" s="43">
        <f t="shared" si="160"/>
        <v>10</v>
      </c>
      <c r="W1081" s="35" t="s">
        <v>2347</v>
      </c>
      <c r="X1081" s="196" t="s">
        <v>2377</v>
      </c>
    </row>
    <row r="1082" spans="1:24" x14ac:dyDescent="0.25">
      <c r="A1082" s="30">
        <f t="shared" si="164"/>
        <v>1080</v>
      </c>
      <c r="B1082" s="45">
        <v>20</v>
      </c>
      <c r="C1082" s="32">
        <f t="shared" si="157"/>
        <v>288</v>
      </c>
      <c r="D1082" s="45" t="s">
        <v>229</v>
      </c>
      <c r="E1082" s="45" t="s">
        <v>1053</v>
      </c>
      <c r="F1082" s="45" t="s">
        <v>329</v>
      </c>
      <c r="G1082" s="45"/>
      <c r="H1082" s="35" t="s">
        <v>255</v>
      </c>
      <c r="I1082" s="36">
        <v>41729</v>
      </c>
      <c r="J1082" s="82">
        <v>6289</v>
      </c>
      <c r="K1082" s="37">
        <v>629</v>
      </c>
      <c r="L1082" s="38">
        <f t="shared" si="166"/>
        <v>629</v>
      </c>
      <c r="M1082" s="36">
        <f t="shared" si="165"/>
        <v>41729</v>
      </c>
      <c r="N1082" s="39">
        <f t="shared" si="161"/>
        <v>10</v>
      </c>
      <c r="O1082" s="5"/>
      <c r="P1082" s="5"/>
      <c r="Q1082" s="42" t="s">
        <v>2344</v>
      </c>
      <c r="R1082" s="43" t="str">
        <f t="shared" si="158"/>
        <v>AJSP</v>
      </c>
      <c r="S1082" s="43" t="str">
        <f t="shared" si="162"/>
        <v>P</v>
      </c>
      <c r="T1082" s="43" t="str">
        <f t="shared" si="163"/>
        <v>02</v>
      </c>
      <c r="U1082" s="43" t="b">
        <f t="shared" si="159"/>
        <v>1</v>
      </c>
      <c r="V1082" s="43">
        <f t="shared" si="160"/>
        <v>10</v>
      </c>
      <c r="W1082" s="35" t="s">
        <v>2347</v>
      </c>
      <c r="X1082" s="196" t="s">
        <v>2377</v>
      </c>
    </row>
    <row r="1083" spans="1:24" x14ac:dyDescent="0.25">
      <c r="A1083" s="30">
        <f t="shared" si="164"/>
        <v>1081</v>
      </c>
      <c r="B1083" s="45">
        <v>20</v>
      </c>
      <c r="C1083" s="32">
        <f t="shared" si="157"/>
        <v>289</v>
      </c>
      <c r="D1083" s="45" t="s">
        <v>229</v>
      </c>
      <c r="E1083" s="45" t="s">
        <v>1054</v>
      </c>
      <c r="F1083" s="45" t="s">
        <v>333</v>
      </c>
      <c r="G1083" s="45"/>
      <c r="H1083" s="35" t="s">
        <v>255</v>
      </c>
      <c r="I1083" s="36">
        <v>41729</v>
      </c>
      <c r="J1083" s="82">
        <v>10181</v>
      </c>
      <c r="K1083" s="37">
        <v>1018</v>
      </c>
      <c r="L1083" s="38">
        <f t="shared" si="166"/>
        <v>1018</v>
      </c>
      <c r="M1083" s="36">
        <f t="shared" si="165"/>
        <v>41729</v>
      </c>
      <c r="N1083" s="39">
        <f t="shared" si="161"/>
        <v>10</v>
      </c>
      <c r="O1083" s="5"/>
      <c r="P1083" s="5"/>
      <c r="Q1083" s="42" t="s">
        <v>2344</v>
      </c>
      <c r="R1083" s="43" t="str">
        <f t="shared" si="158"/>
        <v>AABF</v>
      </c>
      <c r="S1083" s="43" t="str">
        <f t="shared" si="162"/>
        <v>F</v>
      </c>
      <c r="T1083" s="43" t="str">
        <f t="shared" si="163"/>
        <v>02</v>
      </c>
      <c r="U1083" s="43" t="b">
        <f t="shared" si="159"/>
        <v>1</v>
      </c>
      <c r="V1083" s="43">
        <f t="shared" si="160"/>
        <v>10</v>
      </c>
      <c r="W1083" s="35" t="s">
        <v>2347</v>
      </c>
      <c r="X1083" s="196" t="s">
        <v>2377</v>
      </c>
    </row>
    <row r="1084" spans="1:24" x14ac:dyDescent="0.25">
      <c r="A1084" s="30">
        <f t="shared" si="164"/>
        <v>1082</v>
      </c>
      <c r="B1084" s="45">
        <v>20</v>
      </c>
      <c r="C1084" s="32">
        <f t="shared" si="157"/>
        <v>290</v>
      </c>
      <c r="D1084" s="45" t="s">
        <v>229</v>
      </c>
      <c r="E1084" s="45" t="s">
        <v>980</v>
      </c>
      <c r="F1084" s="45" t="s">
        <v>476</v>
      </c>
      <c r="G1084" s="45"/>
      <c r="H1084" s="35" t="s">
        <v>255</v>
      </c>
      <c r="I1084" s="36">
        <v>41729</v>
      </c>
      <c r="J1084" s="82">
        <v>18475</v>
      </c>
      <c r="K1084" s="37">
        <v>1847</v>
      </c>
      <c r="L1084" s="38">
        <f t="shared" si="166"/>
        <v>1847</v>
      </c>
      <c r="M1084" s="36">
        <f t="shared" si="165"/>
        <v>41729</v>
      </c>
      <c r="N1084" s="39">
        <f t="shared" si="161"/>
        <v>10</v>
      </c>
      <c r="O1084" s="5"/>
      <c r="P1084" s="5"/>
      <c r="Q1084" s="42" t="s">
        <v>2344</v>
      </c>
      <c r="R1084" s="43" t="str">
        <f t="shared" si="158"/>
        <v>ANHP</v>
      </c>
      <c r="S1084" s="43" t="str">
        <f t="shared" si="162"/>
        <v>P</v>
      </c>
      <c r="T1084" s="43" t="str">
        <f t="shared" si="163"/>
        <v>02</v>
      </c>
      <c r="U1084" s="43" t="b">
        <f t="shared" si="159"/>
        <v>1</v>
      </c>
      <c r="V1084" s="43">
        <f t="shared" si="160"/>
        <v>10</v>
      </c>
      <c r="W1084" s="35" t="s">
        <v>2347</v>
      </c>
      <c r="X1084" s="196" t="s">
        <v>2377</v>
      </c>
    </row>
    <row r="1085" spans="1:24" x14ac:dyDescent="0.25">
      <c r="A1085" s="30">
        <f t="shared" si="164"/>
        <v>1083</v>
      </c>
      <c r="B1085" s="45">
        <v>20</v>
      </c>
      <c r="C1085" s="32">
        <f t="shared" si="157"/>
        <v>291</v>
      </c>
      <c r="D1085" s="111" t="s">
        <v>229</v>
      </c>
      <c r="E1085" s="45" t="s">
        <v>917</v>
      </c>
      <c r="F1085" s="45" t="s">
        <v>521</v>
      </c>
      <c r="G1085" s="45"/>
      <c r="H1085" s="35" t="s">
        <v>255</v>
      </c>
      <c r="I1085" s="36">
        <v>41729</v>
      </c>
      <c r="J1085" s="82">
        <v>35630</v>
      </c>
      <c r="K1085" s="37">
        <v>3563</v>
      </c>
      <c r="L1085" s="38">
        <f t="shared" si="166"/>
        <v>3563</v>
      </c>
      <c r="M1085" s="36">
        <f t="shared" si="165"/>
        <v>41729</v>
      </c>
      <c r="N1085" s="39">
        <f t="shared" si="161"/>
        <v>10</v>
      </c>
      <c r="O1085" s="5"/>
      <c r="P1085" s="5"/>
      <c r="Q1085" s="42" t="s">
        <v>2344</v>
      </c>
      <c r="R1085" s="43" t="str">
        <f t="shared" si="158"/>
        <v>AMRP</v>
      </c>
      <c r="S1085" s="43" t="str">
        <f t="shared" si="162"/>
        <v>P</v>
      </c>
      <c r="T1085" s="43" t="str">
        <f t="shared" si="163"/>
        <v>02</v>
      </c>
      <c r="U1085" s="43" t="b">
        <f t="shared" si="159"/>
        <v>1</v>
      </c>
      <c r="V1085" s="43">
        <f t="shared" si="160"/>
        <v>10</v>
      </c>
      <c r="W1085" s="35" t="s">
        <v>2347</v>
      </c>
      <c r="X1085" s="196" t="s">
        <v>2377</v>
      </c>
    </row>
    <row r="1086" spans="1:24" x14ac:dyDescent="0.25">
      <c r="A1086" s="30">
        <f t="shared" si="164"/>
        <v>1084</v>
      </c>
      <c r="B1086" s="45">
        <v>20</v>
      </c>
      <c r="C1086" s="32">
        <f t="shared" si="157"/>
        <v>292</v>
      </c>
      <c r="D1086" s="45" t="s">
        <v>229</v>
      </c>
      <c r="E1086" s="45" t="s">
        <v>1013</v>
      </c>
      <c r="F1086" s="45" t="s">
        <v>462</v>
      </c>
      <c r="G1086" s="45"/>
      <c r="H1086" s="35" t="s">
        <v>255</v>
      </c>
      <c r="I1086" s="36">
        <v>41729</v>
      </c>
      <c r="J1086" s="82">
        <v>9668</v>
      </c>
      <c r="K1086" s="37">
        <v>967</v>
      </c>
      <c r="L1086" s="38">
        <f t="shared" si="166"/>
        <v>967</v>
      </c>
      <c r="M1086" s="36">
        <f t="shared" si="165"/>
        <v>41729</v>
      </c>
      <c r="N1086" s="39">
        <f t="shared" si="161"/>
        <v>10</v>
      </c>
      <c r="O1086" s="5"/>
      <c r="P1086" s="5"/>
      <c r="Q1086" s="42" t="s">
        <v>2344</v>
      </c>
      <c r="R1086" s="43" t="str">
        <f t="shared" si="158"/>
        <v>ANGP</v>
      </c>
      <c r="S1086" s="43" t="str">
        <f t="shared" si="162"/>
        <v>P</v>
      </c>
      <c r="T1086" s="43" t="str">
        <f t="shared" si="163"/>
        <v>02</v>
      </c>
      <c r="U1086" s="43" t="b">
        <f t="shared" si="159"/>
        <v>1</v>
      </c>
      <c r="V1086" s="43">
        <f t="shared" si="160"/>
        <v>10</v>
      </c>
      <c r="W1086" s="35" t="s">
        <v>2347</v>
      </c>
      <c r="X1086" s="196" t="s">
        <v>2377</v>
      </c>
    </row>
    <row r="1087" spans="1:24" x14ac:dyDescent="0.25">
      <c r="A1087" s="30">
        <f t="shared" si="164"/>
        <v>1085</v>
      </c>
      <c r="B1087" s="45">
        <v>20</v>
      </c>
      <c r="C1087" s="32">
        <f t="shared" si="157"/>
        <v>293</v>
      </c>
      <c r="D1087" s="45" t="s">
        <v>229</v>
      </c>
      <c r="E1087" s="45" t="s">
        <v>1058</v>
      </c>
      <c r="F1087" s="45" t="s">
        <v>341</v>
      </c>
      <c r="G1087" s="45"/>
      <c r="H1087" s="35" t="s">
        <v>255</v>
      </c>
      <c r="I1087" s="36">
        <v>41729</v>
      </c>
      <c r="J1087" s="82">
        <v>10137</v>
      </c>
      <c r="K1087" s="37">
        <v>1014</v>
      </c>
      <c r="L1087" s="38">
        <f t="shared" si="166"/>
        <v>1014</v>
      </c>
      <c r="M1087" s="36">
        <f t="shared" si="165"/>
        <v>41729</v>
      </c>
      <c r="N1087" s="39">
        <f t="shared" si="161"/>
        <v>10</v>
      </c>
      <c r="O1087" s="5"/>
      <c r="P1087" s="5"/>
      <c r="Q1087" s="42" t="s">
        <v>2344</v>
      </c>
      <c r="R1087" s="43" t="str">
        <f t="shared" si="158"/>
        <v>AAXF</v>
      </c>
      <c r="S1087" s="43" t="str">
        <f t="shared" si="162"/>
        <v>F</v>
      </c>
      <c r="T1087" s="43" t="str">
        <f t="shared" si="163"/>
        <v>02</v>
      </c>
      <c r="U1087" s="43" t="b">
        <f t="shared" si="159"/>
        <v>1</v>
      </c>
      <c r="V1087" s="43">
        <f t="shared" si="160"/>
        <v>10</v>
      </c>
      <c r="W1087" s="35" t="s">
        <v>2347</v>
      </c>
      <c r="X1087" s="196" t="s">
        <v>2377</v>
      </c>
    </row>
    <row r="1088" spans="1:24" x14ac:dyDescent="0.25">
      <c r="A1088" s="30">
        <f t="shared" si="164"/>
        <v>1086</v>
      </c>
      <c r="B1088" s="45">
        <v>20</v>
      </c>
      <c r="C1088" s="32">
        <f t="shared" si="157"/>
        <v>294</v>
      </c>
      <c r="D1088" s="45" t="s">
        <v>229</v>
      </c>
      <c r="E1088" s="45" t="s">
        <v>456</v>
      </c>
      <c r="F1088" s="45" t="s">
        <v>457</v>
      </c>
      <c r="G1088" s="45"/>
      <c r="H1088" s="35" t="s">
        <v>255</v>
      </c>
      <c r="I1088" s="36">
        <v>41729</v>
      </c>
      <c r="J1088" s="82">
        <v>7034</v>
      </c>
      <c r="K1088" s="37">
        <v>703</v>
      </c>
      <c r="L1088" s="38">
        <f t="shared" si="166"/>
        <v>703</v>
      </c>
      <c r="M1088" s="36">
        <f t="shared" si="165"/>
        <v>41729</v>
      </c>
      <c r="N1088" s="39">
        <f t="shared" si="161"/>
        <v>9.99</v>
      </c>
      <c r="O1088" s="5"/>
      <c r="P1088" s="5"/>
      <c r="Q1088" s="42" t="s">
        <v>2344</v>
      </c>
      <c r="R1088" s="43" t="str">
        <f t="shared" si="158"/>
        <v>AGKP</v>
      </c>
      <c r="S1088" s="43" t="str">
        <f t="shared" si="162"/>
        <v>P</v>
      </c>
      <c r="T1088" s="43" t="str">
        <f t="shared" si="163"/>
        <v>02</v>
      </c>
      <c r="U1088" s="43" t="b">
        <f t="shared" si="159"/>
        <v>1</v>
      </c>
      <c r="V1088" s="43">
        <f t="shared" si="160"/>
        <v>10</v>
      </c>
      <c r="W1088" s="35" t="s">
        <v>2347</v>
      </c>
      <c r="X1088" s="196" t="s">
        <v>2377</v>
      </c>
    </row>
    <row r="1089" spans="1:24" x14ac:dyDescent="0.25">
      <c r="A1089" s="30">
        <f t="shared" si="164"/>
        <v>1087</v>
      </c>
      <c r="B1089" s="45">
        <v>20</v>
      </c>
      <c r="C1089" s="32">
        <f t="shared" si="157"/>
        <v>295</v>
      </c>
      <c r="D1089" s="45" t="s">
        <v>229</v>
      </c>
      <c r="E1089" s="45" t="s">
        <v>327</v>
      </c>
      <c r="F1089" s="45" t="s">
        <v>328</v>
      </c>
      <c r="G1089" s="45"/>
      <c r="H1089" s="35" t="s">
        <v>255</v>
      </c>
      <c r="I1089" s="36">
        <v>41729</v>
      </c>
      <c r="J1089" s="82">
        <v>6339</v>
      </c>
      <c r="K1089" s="37">
        <v>634</v>
      </c>
      <c r="L1089" s="38">
        <f t="shared" si="166"/>
        <v>634</v>
      </c>
      <c r="M1089" s="36">
        <f t="shared" si="165"/>
        <v>41729</v>
      </c>
      <c r="N1089" s="39">
        <f t="shared" si="161"/>
        <v>10</v>
      </c>
      <c r="O1089" s="5"/>
      <c r="P1089" s="5"/>
      <c r="Q1089" s="42" t="s">
        <v>2344</v>
      </c>
      <c r="R1089" s="43" t="str">
        <f t="shared" si="158"/>
        <v>AAQF</v>
      </c>
      <c r="S1089" s="43" t="str">
        <f t="shared" si="162"/>
        <v>F</v>
      </c>
      <c r="T1089" s="43" t="str">
        <f t="shared" si="163"/>
        <v>02</v>
      </c>
      <c r="U1089" s="43" t="b">
        <f t="shared" si="159"/>
        <v>1</v>
      </c>
      <c r="V1089" s="43">
        <f t="shared" si="160"/>
        <v>10</v>
      </c>
      <c r="W1089" s="35" t="s">
        <v>2347</v>
      </c>
      <c r="X1089" s="196" t="s">
        <v>2377</v>
      </c>
    </row>
    <row r="1090" spans="1:24" x14ac:dyDescent="0.25">
      <c r="A1090" s="30">
        <f t="shared" si="164"/>
        <v>1088</v>
      </c>
      <c r="B1090" s="45">
        <v>20</v>
      </c>
      <c r="C1090" s="32">
        <f t="shared" si="157"/>
        <v>296</v>
      </c>
      <c r="D1090" s="45" t="s">
        <v>229</v>
      </c>
      <c r="E1090" s="45" t="s">
        <v>1112</v>
      </c>
      <c r="F1090" s="45" t="s">
        <v>548</v>
      </c>
      <c r="G1090" s="45"/>
      <c r="H1090" s="35" t="s">
        <v>255</v>
      </c>
      <c r="I1090" s="36">
        <v>41729</v>
      </c>
      <c r="J1090" s="82">
        <v>12830</v>
      </c>
      <c r="K1090" s="37">
        <v>1283</v>
      </c>
      <c r="L1090" s="38">
        <f t="shared" si="166"/>
        <v>1283</v>
      </c>
      <c r="M1090" s="36">
        <f t="shared" si="165"/>
        <v>41729</v>
      </c>
      <c r="N1090" s="39">
        <f t="shared" si="161"/>
        <v>10</v>
      </c>
      <c r="O1090" s="5"/>
      <c r="P1090" s="5"/>
      <c r="Q1090" s="42" t="s">
        <v>2344</v>
      </c>
      <c r="R1090" s="43" t="str">
        <f t="shared" si="158"/>
        <v>AANP</v>
      </c>
      <c r="S1090" s="43" t="str">
        <f t="shared" si="162"/>
        <v>P</v>
      </c>
      <c r="T1090" s="43" t="str">
        <f t="shared" si="163"/>
        <v>02</v>
      </c>
      <c r="U1090" s="43" t="b">
        <f t="shared" si="159"/>
        <v>1</v>
      </c>
      <c r="V1090" s="43">
        <f t="shared" si="160"/>
        <v>10</v>
      </c>
      <c r="W1090" s="35" t="s">
        <v>2347</v>
      </c>
      <c r="X1090" s="196" t="s">
        <v>2377</v>
      </c>
    </row>
    <row r="1091" spans="1:24" x14ac:dyDescent="0.25">
      <c r="A1091" s="30">
        <f t="shared" si="164"/>
        <v>1089</v>
      </c>
      <c r="B1091" s="45">
        <v>20</v>
      </c>
      <c r="C1091" s="32">
        <f t="shared" ref="C1091:C1154" si="167">+IF(B1091=B1090,C1090+1,1)</f>
        <v>297</v>
      </c>
      <c r="D1091" s="45" t="s">
        <v>229</v>
      </c>
      <c r="E1091" s="45" t="s">
        <v>1081</v>
      </c>
      <c r="F1091" s="45" t="s">
        <v>433</v>
      </c>
      <c r="G1091" s="45"/>
      <c r="H1091" s="35" t="s">
        <v>255</v>
      </c>
      <c r="I1091" s="36">
        <v>41729</v>
      </c>
      <c r="J1091" s="82">
        <v>2598</v>
      </c>
      <c r="K1091" s="37">
        <v>260</v>
      </c>
      <c r="L1091" s="38">
        <f t="shared" si="166"/>
        <v>260</v>
      </c>
      <c r="M1091" s="36">
        <f t="shared" si="165"/>
        <v>41729</v>
      </c>
      <c r="N1091" s="39">
        <f t="shared" si="161"/>
        <v>10.01</v>
      </c>
      <c r="O1091" s="5"/>
      <c r="P1091" s="5"/>
      <c r="Q1091" s="42" t="s">
        <v>2344</v>
      </c>
      <c r="R1091" s="43" t="str">
        <f t="shared" ref="R1091:R1154" si="168">LEFT(E1091,4)</f>
        <v>AARF</v>
      </c>
      <c r="S1091" s="43" t="str">
        <f t="shared" si="162"/>
        <v>F</v>
      </c>
      <c r="T1091" s="43" t="str">
        <f t="shared" si="163"/>
        <v>02</v>
      </c>
      <c r="U1091" s="43" t="b">
        <f t="shared" ref="U1091:U1154" si="169">D1091=T1091</f>
        <v>1</v>
      </c>
      <c r="V1091" s="43">
        <f t="shared" ref="V1091:V1154" si="170">LEN(E1091)</f>
        <v>10</v>
      </c>
      <c r="W1091" s="35" t="s">
        <v>2347</v>
      </c>
      <c r="X1091" s="196" t="s">
        <v>2377</v>
      </c>
    </row>
    <row r="1092" spans="1:24" x14ac:dyDescent="0.25">
      <c r="A1092" s="30">
        <f t="shared" si="164"/>
        <v>1090</v>
      </c>
      <c r="B1092" s="45">
        <v>20</v>
      </c>
      <c r="C1092" s="32">
        <f t="shared" si="167"/>
        <v>298</v>
      </c>
      <c r="D1092" s="45" t="s">
        <v>229</v>
      </c>
      <c r="E1092" s="45" t="s">
        <v>1014</v>
      </c>
      <c r="F1092" s="45" t="s">
        <v>527</v>
      </c>
      <c r="G1092" s="45"/>
      <c r="H1092" s="35" t="s">
        <v>255</v>
      </c>
      <c r="I1092" s="36">
        <v>41729</v>
      </c>
      <c r="J1092" s="82">
        <v>5279</v>
      </c>
      <c r="K1092" s="37">
        <v>528</v>
      </c>
      <c r="L1092" s="38">
        <f t="shared" si="166"/>
        <v>528</v>
      </c>
      <c r="M1092" s="36">
        <f t="shared" si="165"/>
        <v>41729</v>
      </c>
      <c r="N1092" s="39">
        <f t="shared" ref="N1092:N1155" si="171">+ROUND(L1092/J1092*100,2)</f>
        <v>10</v>
      </c>
      <c r="O1092" s="5"/>
      <c r="P1092" s="5"/>
      <c r="Q1092" s="42" t="s">
        <v>2344</v>
      </c>
      <c r="R1092" s="43" t="str">
        <f t="shared" si="168"/>
        <v>AAIF</v>
      </c>
      <c r="S1092" s="43" t="str">
        <f t="shared" ref="S1092:S1155" si="172">RIGHT(R1092,1)</f>
        <v>F</v>
      </c>
      <c r="T1092" s="43" t="str">
        <f t="shared" ref="T1092:T1155" si="173">IF(S1092="C","01","02")</f>
        <v>02</v>
      </c>
      <c r="U1092" s="43" t="b">
        <f t="shared" si="169"/>
        <v>1</v>
      </c>
      <c r="V1092" s="43">
        <f t="shared" si="170"/>
        <v>10</v>
      </c>
      <c r="W1092" s="35" t="s">
        <v>2347</v>
      </c>
      <c r="X1092" s="196" t="s">
        <v>2377</v>
      </c>
    </row>
    <row r="1093" spans="1:24" x14ac:dyDescent="0.25">
      <c r="A1093" s="30">
        <f t="shared" ref="A1093:A1156" si="174">A1092+1</f>
        <v>1091</v>
      </c>
      <c r="B1093" s="45">
        <v>20</v>
      </c>
      <c r="C1093" s="32">
        <f t="shared" si="167"/>
        <v>299</v>
      </c>
      <c r="D1093" s="45" t="s">
        <v>229</v>
      </c>
      <c r="E1093" s="45" t="s">
        <v>1055</v>
      </c>
      <c r="F1093" s="45" t="s">
        <v>335</v>
      </c>
      <c r="G1093" s="45"/>
      <c r="H1093" s="35" t="s">
        <v>255</v>
      </c>
      <c r="I1093" s="36">
        <v>41729</v>
      </c>
      <c r="J1093" s="82">
        <v>2319</v>
      </c>
      <c r="K1093" s="37">
        <v>232</v>
      </c>
      <c r="L1093" s="38">
        <f t="shared" si="166"/>
        <v>232</v>
      </c>
      <c r="M1093" s="36">
        <f t="shared" si="165"/>
        <v>41729</v>
      </c>
      <c r="N1093" s="39">
        <f t="shared" si="171"/>
        <v>10</v>
      </c>
      <c r="O1093" s="5"/>
      <c r="P1093" s="5"/>
      <c r="Q1093" s="42" t="s">
        <v>2344</v>
      </c>
      <c r="R1093" s="43" t="str">
        <f t="shared" si="168"/>
        <v>AERP</v>
      </c>
      <c r="S1093" s="43" t="str">
        <f t="shared" si="172"/>
        <v>P</v>
      </c>
      <c r="T1093" s="43" t="str">
        <f t="shared" si="173"/>
        <v>02</v>
      </c>
      <c r="U1093" s="43" t="b">
        <f t="shared" si="169"/>
        <v>1</v>
      </c>
      <c r="V1093" s="43">
        <f t="shared" si="170"/>
        <v>10</v>
      </c>
      <c r="W1093" s="35" t="s">
        <v>2347</v>
      </c>
      <c r="X1093" s="196" t="s">
        <v>2377</v>
      </c>
    </row>
    <row r="1094" spans="1:24" x14ac:dyDescent="0.25">
      <c r="A1094" s="30">
        <f t="shared" si="174"/>
        <v>1092</v>
      </c>
      <c r="B1094" s="45">
        <v>20</v>
      </c>
      <c r="C1094" s="32">
        <f t="shared" si="167"/>
        <v>300</v>
      </c>
      <c r="D1094" s="45" t="s">
        <v>229</v>
      </c>
      <c r="E1094" s="45" t="s">
        <v>1082</v>
      </c>
      <c r="F1094" s="45" t="s">
        <v>434</v>
      </c>
      <c r="G1094" s="45"/>
      <c r="H1094" s="35" t="s">
        <v>255</v>
      </c>
      <c r="I1094" s="36">
        <v>41729</v>
      </c>
      <c r="J1094" s="82">
        <v>2211</v>
      </c>
      <c r="K1094" s="37">
        <v>221</v>
      </c>
      <c r="L1094" s="38">
        <f t="shared" si="166"/>
        <v>221</v>
      </c>
      <c r="M1094" s="36">
        <f t="shared" si="165"/>
        <v>41729</v>
      </c>
      <c r="N1094" s="39">
        <f t="shared" si="171"/>
        <v>10</v>
      </c>
      <c r="O1094" s="5"/>
      <c r="P1094" s="5"/>
      <c r="Q1094" s="42" t="s">
        <v>2344</v>
      </c>
      <c r="R1094" s="43" t="str">
        <f t="shared" si="168"/>
        <v>AKEP</v>
      </c>
      <c r="S1094" s="43" t="str">
        <f t="shared" si="172"/>
        <v>P</v>
      </c>
      <c r="T1094" s="43" t="str">
        <f t="shared" si="173"/>
        <v>02</v>
      </c>
      <c r="U1094" s="43" t="b">
        <f t="shared" si="169"/>
        <v>1</v>
      </c>
      <c r="V1094" s="43">
        <f t="shared" si="170"/>
        <v>10</v>
      </c>
      <c r="W1094" s="35" t="s">
        <v>2347</v>
      </c>
      <c r="X1094" s="196" t="s">
        <v>2377</v>
      </c>
    </row>
    <row r="1095" spans="1:24" x14ac:dyDescent="0.25">
      <c r="A1095" s="30">
        <f t="shared" si="174"/>
        <v>1093</v>
      </c>
      <c r="B1095" s="45">
        <v>20</v>
      </c>
      <c r="C1095" s="32">
        <f t="shared" si="167"/>
        <v>301</v>
      </c>
      <c r="D1095" s="45" t="s">
        <v>229</v>
      </c>
      <c r="E1095" s="45" t="s">
        <v>1064</v>
      </c>
      <c r="F1095" s="45" t="s">
        <v>362</v>
      </c>
      <c r="G1095" s="45"/>
      <c r="H1095" s="35" t="s">
        <v>255</v>
      </c>
      <c r="I1095" s="36">
        <v>41729</v>
      </c>
      <c r="J1095" s="82">
        <v>17461</v>
      </c>
      <c r="K1095" s="37">
        <v>1746</v>
      </c>
      <c r="L1095" s="38">
        <f t="shared" si="166"/>
        <v>1746</v>
      </c>
      <c r="M1095" s="36">
        <f t="shared" si="165"/>
        <v>41729</v>
      </c>
      <c r="N1095" s="39">
        <f t="shared" si="171"/>
        <v>10</v>
      </c>
      <c r="O1095" s="5"/>
      <c r="P1095" s="5"/>
      <c r="Q1095" s="42" t="s">
        <v>2344</v>
      </c>
      <c r="R1095" s="43" t="str">
        <f t="shared" si="168"/>
        <v>AABF</v>
      </c>
      <c r="S1095" s="43" t="str">
        <f t="shared" si="172"/>
        <v>F</v>
      </c>
      <c r="T1095" s="43" t="str">
        <f t="shared" si="173"/>
        <v>02</v>
      </c>
      <c r="U1095" s="43" t="b">
        <f t="shared" si="169"/>
        <v>1</v>
      </c>
      <c r="V1095" s="43">
        <f t="shared" si="170"/>
        <v>10</v>
      </c>
      <c r="W1095" s="35" t="s">
        <v>2347</v>
      </c>
      <c r="X1095" s="196" t="s">
        <v>2377</v>
      </c>
    </row>
    <row r="1096" spans="1:24" x14ac:dyDescent="0.25">
      <c r="A1096" s="30">
        <f t="shared" si="174"/>
        <v>1094</v>
      </c>
      <c r="B1096" s="45">
        <v>20</v>
      </c>
      <c r="C1096" s="32">
        <f t="shared" si="167"/>
        <v>302</v>
      </c>
      <c r="D1096" s="45" t="s">
        <v>229</v>
      </c>
      <c r="E1096" s="45" t="s">
        <v>1065</v>
      </c>
      <c r="F1096" s="45" t="s">
        <v>363</v>
      </c>
      <c r="G1096" s="45"/>
      <c r="H1096" s="35" t="s">
        <v>255</v>
      </c>
      <c r="I1096" s="36">
        <v>41729</v>
      </c>
      <c r="J1096" s="82">
        <v>26205</v>
      </c>
      <c r="K1096" s="37">
        <v>2621</v>
      </c>
      <c r="L1096" s="38">
        <f t="shared" si="166"/>
        <v>2621</v>
      </c>
      <c r="M1096" s="36">
        <f t="shared" si="165"/>
        <v>41729</v>
      </c>
      <c r="N1096" s="39">
        <f t="shared" si="171"/>
        <v>10</v>
      </c>
      <c r="O1096" s="5"/>
      <c r="P1096" s="5"/>
      <c r="Q1096" s="42" t="s">
        <v>2344</v>
      </c>
      <c r="R1096" s="43" t="str">
        <f t="shared" si="168"/>
        <v>AAYP</v>
      </c>
      <c r="S1096" s="43" t="str">
        <f t="shared" si="172"/>
        <v>P</v>
      </c>
      <c r="T1096" s="43" t="str">
        <f t="shared" si="173"/>
        <v>02</v>
      </c>
      <c r="U1096" s="43" t="b">
        <f t="shared" si="169"/>
        <v>1</v>
      </c>
      <c r="V1096" s="43">
        <f t="shared" si="170"/>
        <v>10</v>
      </c>
      <c r="W1096" s="35" t="s">
        <v>2347</v>
      </c>
      <c r="X1096" s="196" t="s">
        <v>2377</v>
      </c>
    </row>
    <row r="1097" spans="1:24" x14ac:dyDescent="0.25">
      <c r="A1097" s="30">
        <f t="shared" si="174"/>
        <v>1095</v>
      </c>
      <c r="B1097" s="45">
        <v>20</v>
      </c>
      <c r="C1097" s="32">
        <f t="shared" si="167"/>
        <v>303</v>
      </c>
      <c r="D1097" s="45" t="s">
        <v>229</v>
      </c>
      <c r="E1097" s="45" t="s">
        <v>1084</v>
      </c>
      <c r="F1097" s="45" t="s">
        <v>450</v>
      </c>
      <c r="G1097" s="45"/>
      <c r="H1097" s="35" t="s">
        <v>255</v>
      </c>
      <c r="I1097" s="36">
        <v>41729</v>
      </c>
      <c r="J1097" s="82">
        <v>31174</v>
      </c>
      <c r="K1097" s="37">
        <v>3117</v>
      </c>
      <c r="L1097" s="38">
        <f t="shared" si="166"/>
        <v>3117</v>
      </c>
      <c r="M1097" s="36">
        <f t="shared" si="165"/>
        <v>41729</v>
      </c>
      <c r="N1097" s="39">
        <f t="shared" si="171"/>
        <v>10</v>
      </c>
      <c r="O1097" s="5"/>
      <c r="P1097" s="5"/>
      <c r="Q1097" s="42" t="s">
        <v>2344</v>
      </c>
      <c r="R1097" s="43" t="str">
        <f t="shared" si="168"/>
        <v>AASF</v>
      </c>
      <c r="S1097" s="43" t="str">
        <f t="shared" si="172"/>
        <v>F</v>
      </c>
      <c r="T1097" s="43" t="str">
        <f t="shared" si="173"/>
        <v>02</v>
      </c>
      <c r="U1097" s="43" t="b">
        <f t="shared" si="169"/>
        <v>1</v>
      </c>
      <c r="V1097" s="43">
        <f t="shared" si="170"/>
        <v>10</v>
      </c>
      <c r="W1097" s="35" t="s">
        <v>2347</v>
      </c>
      <c r="X1097" s="196" t="s">
        <v>2377</v>
      </c>
    </row>
    <row r="1098" spans="1:24" x14ac:dyDescent="0.25">
      <c r="A1098" s="30">
        <f t="shared" si="174"/>
        <v>1096</v>
      </c>
      <c r="B1098" s="45">
        <v>20</v>
      </c>
      <c r="C1098" s="32">
        <f t="shared" si="167"/>
        <v>304</v>
      </c>
      <c r="D1098" s="45" t="s">
        <v>229</v>
      </c>
      <c r="E1098" s="45" t="s">
        <v>1086</v>
      </c>
      <c r="F1098" s="45" t="s">
        <v>458</v>
      </c>
      <c r="G1098" s="45"/>
      <c r="H1098" s="35" t="s">
        <v>255</v>
      </c>
      <c r="I1098" s="36">
        <v>41729</v>
      </c>
      <c r="J1098" s="82">
        <v>12762</v>
      </c>
      <c r="K1098" s="37">
        <v>1276</v>
      </c>
      <c r="L1098" s="38">
        <f t="shared" si="166"/>
        <v>1276</v>
      </c>
      <c r="M1098" s="36">
        <f t="shared" si="165"/>
        <v>41729</v>
      </c>
      <c r="N1098" s="39">
        <f t="shared" si="171"/>
        <v>10</v>
      </c>
      <c r="O1098" s="5"/>
      <c r="P1098" s="5"/>
      <c r="Q1098" s="42" t="s">
        <v>2344</v>
      </c>
      <c r="R1098" s="43" t="str">
        <f t="shared" si="168"/>
        <v>AAFF</v>
      </c>
      <c r="S1098" s="43" t="str">
        <f t="shared" si="172"/>
        <v>F</v>
      </c>
      <c r="T1098" s="43" t="str">
        <f t="shared" si="173"/>
        <v>02</v>
      </c>
      <c r="U1098" s="43" t="b">
        <f t="shared" si="169"/>
        <v>1</v>
      </c>
      <c r="V1098" s="43">
        <f t="shared" si="170"/>
        <v>10</v>
      </c>
      <c r="W1098" s="35" t="s">
        <v>2347</v>
      </c>
      <c r="X1098" s="196" t="s">
        <v>2377</v>
      </c>
    </row>
    <row r="1099" spans="1:24" x14ac:dyDescent="0.25">
      <c r="A1099" s="30">
        <f t="shared" si="174"/>
        <v>1097</v>
      </c>
      <c r="B1099" s="45">
        <v>20</v>
      </c>
      <c r="C1099" s="32">
        <f t="shared" si="167"/>
        <v>305</v>
      </c>
      <c r="D1099" s="45" t="s">
        <v>229</v>
      </c>
      <c r="E1099" s="45" t="s">
        <v>877</v>
      </c>
      <c r="F1099" s="45" t="s">
        <v>524</v>
      </c>
      <c r="G1099" s="45"/>
      <c r="H1099" s="35" t="s">
        <v>255</v>
      </c>
      <c r="I1099" s="36">
        <v>41729</v>
      </c>
      <c r="J1099" s="82">
        <v>31781</v>
      </c>
      <c r="K1099" s="37">
        <v>3178</v>
      </c>
      <c r="L1099" s="38">
        <f t="shared" si="166"/>
        <v>3178</v>
      </c>
      <c r="M1099" s="36">
        <f t="shared" si="165"/>
        <v>41729</v>
      </c>
      <c r="N1099" s="39">
        <f t="shared" si="171"/>
        <v>10</v>
      </c>
      <c r="O1099" s="5"/>
      <c r="P1099" s="5"/>
      <c r="Q1099" s="42" t="s">
        <v>2344</v>
      </c>
      <c r="R1099" s="43" t="str">
        <f t="shared" si="168"/>
        <v>AVXP</v>
      </c>
      <c r="S1099" s="43" t="str">
        <f t="shared" si="172"/>
        <v>P</v>
      </c>
      <c r="T1099" s="43" t="str">
        <f t="shared" si="173"/>
        <v>02</v>
      </c>
      <c r="U1099" s="43" t="b">
        <f t="shared" si="169"/>
        <v>1</v>
      </c>
      <c r="V1099" s="43">
        <f t="shared" si="170"/>
        <v>10</v>
      </c>
      <c r="W1099" s="35" t="s">
        <v>2347</v>
      </c>
      <c r="X1099" s="196" t="s">
        <v>2377</v>
      </c>
    </row>
    <row r="1100" spans="1:24" x14ac:dyDescent="0.25">
      <c r="A1100" s="30">
        <f t="shared" si="174"/>
        <v>1098</v>
      </c>
      <c r="B1100" s="45">
        <v>20</v>
      </c>
      <c r="C1100" s="32">
        <f t="shared" si="167"/>
        <v>306</v>
      </c>
      <c r="D1100" s="45" t="s">
        <v>229</v>
      </c>
      <c r="E1100" s="45" t="s">
        <v>878</v>
      </c>
      <c r="F1100" s="45" t="s">
        <v>525</v>
      </c>
      <c r="G1100" s="45"/>
      <c r="H1100" s="35" t="s">
        <v>255</v>
      </c>
      <c r="I1100" s="36">
        <v>41729</v>
      </c>
      <c r="J1100" s="82">
        <v>8678</v>
      </c>
      <c r="K1100" s="37">
        <v>868</v>
      </c>
      <c r="L1100" s="38">
        <f t="shared" si="166"/>
        <v>868</v>
      </c>
      <c r="M1100" s="36">
        <f t="shared" si="165"/>
        <v>41729</v>
      </c>
      <c r="N1100" s="39">
        <f t="shared" si="171"/>
        <v>10</v>
      </c>
      <c r="O1100" s="5"/>
      <c r="P1100" s="5"/>
      <c r="Q1100" s="42" t="s">
        <v>2344</v>
      </c>
      <c r="R1100" s="43" t="str">
        <f t="shared" si="168"/>
        <v>AAJF</v>
      </c>
      <c r="S1100" s="43" t="str">
        <f t="shared" si="172"/>
        <v>F</v>
      </c>
      <c r="T1100" s="43" t="str">
        <f t="shared" si="173"/>
        <v>02</v>
      </c>
      <c r="U1100" s="43" t="b">
        <f t="shared" si="169"/>
        <v>1</v>
      </c>
      <c r="V1100" s="43">
        <f t="shared" si="170"/>
        <v>10</v>
      </c>
      <c r="W1100" s="35" t="s">
        <v>2347</v>
      </c>
      <c r="X1100" s="196" t="s">
        <v>2377</v>
      </c>
    </row>
    <row r="1101" spans="1:24" x14ac:dyDescent="0.25">
      <c r="A1101" s="30">
        <f t="shared" si="174"/>
        <v>1099</v>
      </c>
      <c r="B1101" s="45">
        <v>20</v>
      </c>
      <c r="C1101" s="32">
        <f t="shared" si="167"/>
        <v>307</v>
      </c>
      <c r="D1101" s="45" t="s">
        <v>229</v>
      </c>
      <c r="E1101" s="45" t="s">
        <v>992</v>
      </c>
      <c r="F1101" s="45" t="s">
        <v>535</v>
      </c>
      <c r="G1101" s="45"/>
      <c r="H1101" s="35" t="s">
        <v>255</v>
      </c>
      <c r="I1101" s="36">
        <v>41729</v>
      </c>
      <c r="J1101" s="82">
        <v>14583</v>
      </c>
      <c r="K1101" s="37">
        <v>1458</v>
      </c>
      <c r="L1101" s="38">
        <f t="shared" si="166"/>
        <v>1458</v>
      </c>
      <c r="M1101" s="36">
        <f t="shared" si="165"/>
        <v>41729</v>
      </c>
      <c r="N1101" s="39">
        <f t="shared" si="171"/>
        <v>10</v>
      </c>
      <c r="O1101" s="5"/>
      <c r="P1101" s="5"/>
      <c r="Q1101" s="42" t="s">
        <v>2344</v>
      </c>
      <c r="R1101" s="43" t="str">
        <f t="shared" si="168"/>
        <v>AECP</v>
      </c>
      <c r="S1101" s="43" t="str">
        <f t="shared" si="172"/>
        <v>P</v>
      </c>
      <c r="T1101" s="43" t="str">
        <f t="shared" si="173"/>
        <v>02</v>
      </c>
      <c r="U1101" s="43" t="b">
        <f t="shared" si="169"/>
        <v>1</v>
      </c>
      <c r="V1101" s="43">
        <f t="shared" si="170"/>
        <v>10</v>
      </c>
      <c r="W1101" s="35" t="s">
        <v>2347</v>
      </c>
      <c r="X1101" s="196" t="s">
        <v>2377</v>
      </c>
    </row>
    <row r="1102" spans="1:24" x14ac:dyDescent="0.25">
      <c r="A1102" s="30">
        <f t="shared" si="174"/>
        <v>1100</v>
      </c>
      <c r="B1102" s="45">
        <v>20</v>
      </c>
      <c r="C1102" s="32">
        <f t="shared" si="167"/>
        <v>308</v>
      </c>
      <c r="D1102" s="111" t="s">
        <v>229</v>
      </c>
      <c r="E1102" s="45" t="s">
        <v>1016</v>
      </c>
      <c r="F1102" s="45" t="s">
        <v>741</v>
      </c>
      <c r="G1102" s="45"/>
      <c r="H1102" s="35" t="s">
        <v>255</v>
      </c>
      <c r="I1102" s="36">
        <v>41729</v>
      </c>
      <c r="J1102" s="82">
        <v>27440</v>
      </c>
      <c r="K1102" s="37">
        <v>2744</v>
      </c>
      <c r="L1102" s="38">
        <f t="shared" si="166"/>
        <v>2744</v>
      </c>
      <c r="M1102" s="36">
        <f t="shared" si="165"/>
        <v>41729</v>
      </c>
      <c r="N1102" s="39">
        <f t="shared" si="171"/>
        <v>10</v>
      </c>
      <c r="O1102" s="5"/>
      <c r="P1102" s="5"/>
      <c r="Q1102" s="42" t="s">
        <v>2344</v>
      </c>
      <c r="R1102" s="43" t="str">
        <f t="shared" si="168"/>
        <v>ACFF</v>
      </c>
      <c r="S1102" s="43" t="str">
        <f t="shared" si="172"/>
        <v>F</v>
      </c>
      <c r="T1102" s="43" t="str">
        <f t="shared" si="173"/>
        <v>02</v>
      </c>
      <c r="U1102" s="43" t="b">
        <f t="shared" si="169"/>
        <v>1</v>
      </c>
      <c r="V1102" s="43">
        <f t="shared" si="170"/>
        <v>10</v>
      </c>
      <c r="W1102" s="35" t="s">
        <v>2347</v>
      </c>
      <c r="X1102" s="196" t="s">
        <v>2377</v>
      </c>
    </row>
    <row r="1103" spans="1:24" x14ac:dyDescent="0.25">
      <c r="A1103" s="30">
        <f t="shared" si="174"/>
        <v>1101</v>
      </c>
      <c r="B1103" s="45">
        <v>20</v>
      </c>
      <c r="C1103" s="32">
        <f t="shared" si="167"/>
        <v>309</v>
      </c>
      <c r="D1103" s="45" t="s">
        <v>229</v>
      </c>
      <c r="E1103" s="45" t="s">
        <v>827</v>
      </c>
      <c r="F1103" s="45" t="s">
        <v>365</v>
      </c>
      <c r="G1103" s="45"/>
      <c r="H1103" s="35" t="s">
        <v>255</v>
      </c>
      <c r="I1103" s="36">
        <v>41729</v>
      </c>
      <c r="J1103" s="82">
        <v>25247</v>
      </c>
      <c r="K1103" s="37">
        <v>2525</v>
      </c>
      <c r="L1103" s="38">
        <f t="shared" si="166"/>
        <v>2525</v>
      </c>
      <c r="M1103" s="36">
        <f t="shared" si="165"/>
        <v>41729</v>
      </c>
      <c r="N1103" s="39">
        <f t="shared" si="171"/>
        <v>10</v>
      </c>
      <c r="O1103" s="5"/>
      <c r="P1103" s="5"/>
      <c r="Q1103" s="42" t="s">
        <v>2344</v>
      </c>
      <c r="R1103" s="43" t="str">
        <f t="shared" si="168"/>
        <v>AABF</v>
      </c>
      <c r="S1103" s="43" t="str">
        <f t="shared" si="172"/>
        <v>F</v>
      </c>
      <c r="T1103" s="43" t="str">
        <f t="shared" si="173"/>
        <v>02</v>
      </c>
      <c r="U1103" s="43" t="b">
        <f t="shared" si="169"/>
        <v>1</v>
      </c>
      <c r="V1103" s="43">
        <f t="shared" si="170"/>
        <v>10</v>
      </c>
      <c r="W1103" s="35" t="s">
        <v>2347</v>
      </c>
      <c r="X1103" s="196" t="s">
        <v>2377</v>
      </c>
    </row>
    <row r="1104" spans="1:24" x14ac:dyDescent="0.25">
      <c r="A1104" s="30">
        <f t="shared" si="174"/>
        <v>1102</v>
      </c>
      <c r="B1104" s="45">
        <v>20</v>
      </c>
      <c r="C1104" s="32">
        <f t="shared" si="167"/>
        <v>310</v>
      </c>
      <c r="D1104" s="45" t="s">
        <v>229</v>
      </c>
      <c r="E1104" s="45" t="s">
        <v>1094</v>
      </c>
      <c r="F1104" s="45" t="s">
        <v>483</v>
      </c>
      <c r="G1104" s="45"/>
      <c r="H1104" s="35" t="s">
        <v>255</v>
      </c>
      <c r="I1104" s="36">
        <v>41729</v>
      </c>
      <c r="J1104" s="82">
        <v>6136</v>
      </c>
      <c r="K1104" s="37">
        <v>614</v>
      </c>
      <c r="L1104" s="38">
        <f t="shared" si="166"/>
        <v>614</v>
      </c>
      <c r="M1104" s="36">
        <f t="shared" si="165"/>
        <v>41729</v>
      </c>
      <c r="N1104" s="39">
        <f t="shared" si="171"/>
        <v>10.01</v>
      </c>
      <c r="O1104" s="5"/>
      <c r="P1104" s="5"/>
      <c r="Q1104" s="42" t="s">
        <v>2344</v>
      </c>
      <c r="R1104" s="43" t="str">
        <f t="shared" si="168"/>
        <v>AATF</v>
      </c>
      <c r="S1104" s="43" t="str">
        <f t="shared" si="172"/>
        <v>F</v>
      </c>
      <c r="T1104" s="43" t="str">
        <f t="shared" si="173"/>
        <v>02</v>
      </c>
      <c r="U1104" s="43" t="b">
        <f t="shared" si="169"/>
        <v>1</v>
      </c>
      <c r="V1104" s="43">
        <f t="shared" si="170"/>
        <v>10</v>
      </c>
      <c r="W1104" s="35" t="s">
        <v>2347</v>
      </c>
      <c r="X1104" s="196" t="s">
        <v>2377</v>
      </c>
    </row>
    <row r="1105" spans="1:24" x14ac:dyDescent="0.25">
      <c r="A1105" s="30">
        <f t="shared" si="174"/>
        <v>1103</v>
      </c>
      <c r="B1105" s="45">
        <v>20</v>
      </c>
      <c r="C1105" s="32">
        <f t="shared" si="167"/>
        <v>311</v>
      </c>
      <c r="D1105" s="45" t="s">
        <v>229</v>
      </c>
      <c r="E1105" s="45" t="s">
        <v>1090</v>
      </c>
      <c r="F1105" s="45" t="s">
        <v>465</v>
      </c>
      <c r="G1105" s="45"/>
      <c r="H1105" s="35" t="s">
        <v>255</v>
      </c>
      <c r="I1105" s="36">
        <v>41729</v>
      </c>
      <c r="J1105" s="82">
        <v>16502</v>
      </c>
      <c r="K1105" s="37">
        <v>1650</v>
      </c>
      <c r="L1105" s="38">
        <f t="shared" si="166"/>
        <v>1650</v>
      </c>
      <c r="M1105" s="36">
        <f t="shared" si="165"/>
        <v>41729</v>
      </c>
      <c r="N1105" s="39">
        <f t="shared" si="171"/>
        <v>10</v>
      </c>
      <c r="O1105" s="5"/>
      <c r="P1105" s="5"/>
      <c r="Q1105" s="42" t="s">
        <v>2344</v>
      </c>
      <c r="R1105" s="43" t="str">
        <f t="shared" si="168"/>
        <v>AAAF</v>
      </c>
      <c r="S1105" s="43" t="str">
        <f t="shared" si="172"/>
        <v>F</v>
      </c>
      <c r="T1105" s="43" t="str">
        <f t="shared" si="173"/>
        <v>02</v>
      </c>
      <c r="U1105" s="43" t="b">
        <f t="shared" si="169"/>
        <v>1</v>
      </c>
      <c r="V1105" s="43">
        <f t="shared" si="170"/>
        <v>10</v>
      </c>
      <c r="W1105" s="35" t="s">
        <v>2347</v>
      </c>
      <c r="X1105" s="196" t="s">
        <v>2377</v>
      </c>
    </row>
    <row r="1106" spans="1:24" x14ac:dyDescent="0.25">
      <c r="A1106" s="30">
        <f t="shared" si="174"/>
        <v>1104</v>
      </c>
      <c r="B1106" s="45">
        <v>20</v>
      </c>
      <c r="C1106" s="32">
        <f t="shared" si="167"/>
        <v>312</v>
      </c>
      <c r="D1106" s="45" t="s">
        <v>229</v>
      </c>
      <c r="E1106" s="45" t="s">
        <v>955</v>
      </c>
      <c r="F1106" s="45" t="s">
        <v>364</v>
      </c>
      <c r="G1106" s="45"/>
      <c r="H1106" s="35" t="s">
        <v>255</v>
      </c>
      <c r="I1106" s="36">
        <v>41729</v>
      </c>
      <c r="J1106" s="82">
        <v>29266</v>
      </c>
      <c r="K1106" s="37">
        <v>2927</v>
      </c>
      <c r="L1106" s="38">
        <f t="shared" si="166"/>
        <v>2927</v>
      </c>
      <c r="M1106" s="36">
        <f t="shared" si="165"/>
        <v>41729</v>
      </c>
      <c r="N1106" s="39">
        <f t="shared" si="171"/>
        <v>10</v>
      </c>
      <c r="O1106" s="5"/>
      <c r="P1106" s="5"/>
      <c r="Q1106" s="42" t="s">
        <v>2344</v>
      </c>
      <c r="R1106" s="43" t="str">
        <f t="shared" si="168"/>
        <v>AACF</v>
      </c>
      <c r="S1106" s="43" t="str">
        <f t="shared" si="172"/>
        <v>F</v>
      </c>
      <c r="T1106" s="43" t="str">
        <f t="shared" si="173"/>
        <v>02</v>
      </c>
      <c r="U1106" s="43" t="b">
        <f t="shared" si="169"/>
        <v>1</v>
      </c>
      <c r="V1106" s="43">
        <f t="shared" si="170"/>
        <v>10</v>
      </c>
      <c r="W1106" s="35" t="s">
        <v>2347</v>
      </c>
      <c r="X1106" s="196" t="s">
        <v>2377</v>
      </c>
    </row>
    <row r="1107" spans="1:24" x14ac:dyDescent="0.25">
      <c r="A1107" s="30">
        <f t="shared" si="174"/>
        <v>1105</v>
      </c>
      <c r="B1107" s="45">
        <v>20</v>
      </c>
      <c r="C1107" s="32">
        <f t="shared" si="167"/>
        <v>313</v>
      </c>
      <c r="D1107" s="45" t="s">
        <v>229</v>
      </c>
      <c r="E1107" s="45" t="s">
        <v>1091</v>
      </c>
      <c r="F1107" s="45" t="s">
        <v>472</v>
      </c>
      <c r="G1107" s="45"/>
      <c r="H1107" s="35" t="s">
        <v>255</v>
      </c>
      <c r="I1107" s="36">
        <v>41729</v>
      </c>
      <c r="J1107" s="82">
        <v>20163</v>
      </c>
      <c r="K1107" s="37">
        <v>2016</v>
      </c>
      <c r="L1107" s="38">
        <f t="shared" si="166"/>
        <v>2016</v>
      </c>
      <c r="M1107" s="36">
        <f t="shared" si="165"/>
        <v>41729</v>
      </c>
      <c r="N1107" s="39">
        <f t="shared" si="171"/>
        <v>10</v>
      </c>
      <c r="O1107" s="5"/>
      <c r="P1107" s="5"/>
      <c r="Q1107" s="42" t="s">
        <v>2344</v>
      </c>
      <c r="R1107" s="43" t="str">
        <f t="shared" si="168"/>
        <v>ABUP</v>
      </c>
      <c r="S1107" s="43" t="str">
        <f t="shared" si="172"/>
        <v>P</v>
      </c>
      <c r="T1107" s="43" t="str">
        <f t="shared" si="173"/>
        <v>02</v>
      </c>
      <c r="U1107" s="43" t="b">
        <f t="shared" si="169"/>
        <v>1</v>
      </c>
      <c r="V1107" s="43">
        <f t="shared" si="170"/>
        <v>10</v>
      </c>
      <c r="W1107" s="35" t="s">
        <v>2347</v>
      </c>
      <c r="X1107" s="196" t="s">
        <v>2377</v>
      </c>
    </row>
    <row r="1108" spans="1:24" x14ac:dyDescent="0.25">
      <c r="A1108" s="30">
        <f t="shared" si="174"/>
        <v>1106</v>
      </c>
      <c r="B1108" s="45">
        <v>20</v>
      </c>
      <c r="C1108" s="32">
        <f t="shared" si="167"/>
        <v>314</v>
      </c>
      <c r="D1108" s="45" t="s">
        <v>229</v>
      </c>
      <c r="E1108" s="45" t="s">
        <v>1068</v>
      </c>
      <c r="F1108" s="45" t="s">
        <v>381</v>
      </c>
      <c r="G1108" s="45"/>
      <c r="H1108" s="35" t="s">
        <v>255</v>
      </c>
      <c r="I1108" s="36">
        <v>41729</v>
      </c>
      <c r="J1108" s="82">
        <v>46436</v>
      </c>
      <c r="K1108" s="37">
        <v>4644</v>
      </c>
      <c r="L1108" s="38">
        <f t="shared" si="166"/>
        <v>4644</v>
      </c>
      <c r="M1108" s="36">
        <f t="shared" si="165"/>
        <v>41729</v>
      </c>
      <c r="N1108" s="39">
        <f t="shared" si="171"/>
        <v>10</v>
      </c>
      <c r="O1108" s="5"/>
      <c r="P1108" s="5"/>
      <c r="Q1108" s="42" t="s">
        <v>2344</v>
      </c>
      <c r="R1108" s="43" t="str">
        <f t="shared" si="168"/>
        <v>AACF</v>
      </c>
      <c r="S1108" s="43" t="str">
        <f t="shared" si="172"/>
        <v>F</v>
      </c>
      <c r="T1108" s="43" t="str">
        <f t="shared" si="173"/>
        <v>02</v>
      </c>
      <c r="U1108" s="43" t="b">
        <f t="shared" si="169"/>
        <v>1</v>
      </c>
      <c r="V1108" s="43">
        <f t="shared" si="170"/>
        <v>10</v>
      </c>
      <c r="W1108" s="35" t="s">
        <v>2347</v>
      </c>
      <c r="X1108" s="196" t="s">
        <v>2377</v>
      </c>
    </row>
    <row r="1109" spans="1:24" x14ac:dyDescent="0.25">
      <c r="A1109" s="30">
        <f t="shared" si="174"/>
        <v>1107</v>
      </c>
      <c r="B1109" s="45">
        <v>20</v>
      </c>
      <c r="C1109" s="32">
        <f t="shared" si="167"/>
        <v>315</v>
      </c>
      <c r="D1109" s="45" t="s">
        <v>229</v>
      </c>
      <c r="E1109" s="45" t="s">
        <v>834</v>
      </c>
      <c r="F1109" s="45" t="s">
        <v>382</v>
      </c>
      <c r="G1109" s="45"/>
      <c r="H1109" s="35" t="s">
        <v>255</v>
      </c>
      <c r="I1109" s="36">
        <v>41729</v>
      </c>
      <c r="J1109" s="82">
        <v>19149</v>
      </c>
      <c r="K1109" s="37">
        <v>1915</v>
      </c>
      <c r="L1109" s="38">
        <f t="shared" si="166"/>
        <v>1915</v>
      </c>
      <c r="M1109" s="36">
        <f t="shared" si="165"/>
        <v>41729</v>
      </c>
      <c r="N1109" s="39">
        <f t="shared" si="171"/>
        <v>10</v>
      </c>
      <c r="O1109" s="5"/>
      <c r="P1109" s="5"/>
      <c r="Q1109" s="42" t="s">
        <v>2344</v>
      </c>
      <c r="R1109" s="43" t="str">
        <f t="shared" si="168"/>
        <v>AADF</v>
      </c>
      <c r="S1109" s="43" t="str">
        <f t="shared" si="172"/>
        <v>F</v>
      </c>
      <c r="T1109" s="43" t="str">
        <f t="shared" si="173"/>
        <v>02</v>
      </c>
      <c r="U1109" s="43" t="b">
        <f t="shared" si="169"/>
        <v>1</v>
      </c>
      <c r="V1109" s="43">
        <f t="shared" si="170"/>
        <v>10</v>
      </c>
      <c r="W1109" s="35" t="s">
        <v>2347</v>
      </c>
      <c r="X1109" s="196" t="s">
        <v>2377</v>
      </c>
    </row>
    <row r="1110" spans="1:24" x14ac:dyDescent="0.25">
      <c r="A1110" s="30">
        <f t="shared" si="174"/>
        <v>1108</v>
      </c>
      <c r="B1110" s="45">
        <v>20</v>
      </c>
      <c r="C1110" s="32">
        <f t="shared" si="167"/>
        <v>316</v>
      </c>
      <c r="D1110" s="45" t="s">
        <v>229</v>
      </c>
      <c r="E1110" s="45" t="s">
        <v>1069</v>
      </c>
      <c r="F1110" s="45" t="s">
        <v>383</v>
      </c>
      <c r="G1110" s="45"/>
      <c r="H1110" s="35" t="s">
        <v>255</v>
      </c>
      <c r="I1110" s="36">
        <v>41729</v>
      </c>
      <c r="J1110" s="82">
        <v>17936</v>
      </c>
      <c r="K1110" s="37">
        <v>1794</v>
      </c>
      <c r="L1110" s="38">
        <f t="shared" si="166"/>
        <v>1794</v>
      </c>
      <c r="M1110" s="36">
        <f t="shared" si="165"/>
        <v>41729</v>
      </c>
      <c r="N1110" s="39">
        <f t="shared" si="171"/>
        <v>10</v>
      </c>
      <c r="O1110" s="5"/>
      <c r="P1110" s="5"/>
      <c r="Q1110" s="42" t="s">
        <v>2344</v>
      </c>
      <c r="R1110" s="43" t="str">
        <f t="shared" si="168"/>
        <v>AAAF</v>
      </c>
      <c r="S1110" s="43" t="str">
        <f t="shared" si="172"/>
        <v>F</v>
      </c>
      <c r="T1110" s="43" t="str">
        <f t="shared" si="173"/>
        <v>02</v>
      </c>
      <c r="U1110" s="43" t="b">
        <f t="shared" si="169"/>
        <v>1</v>
      </c>
      <c r="V1110" s="43">
        <f t="shared" si="170"/>
        <v>10</v>
      </c>
      <c r="W1110" s="35" t="s">
        <v>2347</v>
      </c>
      <c r="X1110" s="196" t="s">
        <v>2377</v>
      </c>
    </row>
    <row r="1111" spans="1:24" x14ac:dyDescent="0.25">
      <c r="A1111" s="30">
        <f t="shared" si="174"/>
        <v>1109</v>
      </c>
      <c r="B1111" s="45">
        <v>20</v>
      </c>
      <c r="C1111" s="32">
        <f t="shared" si="167"/>
        <v>317</v>
      </c>
      <c r="D1111" s="45" t="s">
        <v>229</v>
      </c>
      <c r="E1111" s="45" t="s">
        <v>835</v>
      </c>
      <c r="F1111" s="45" t="s">
        <v>385</v>
      </c>
      <c r="G1111" s="45"/>
      <c r="H1111" s="35" t="s">
        <v>255</v>
      </c>
      <c r="I1111" s="36">
        <v>41729</v>
      </c>
      <c r="J1111" s="82">
        <v>41828</v>
      </c>
      <c r="K1111" s="37">
        <v>4183</v>
      </c>
      <c r="L1111" s="38">
        <f t="shared" si="166"/>
        <v>4183</v>
      </c>
      <c r="M1111" s="36">
        <f t="shared" si="165"/>
        <v>41729</v>
      </c>
      <c r="N1111" s="39">
        <f t="shared" si="171"/>
        <v>10</v>
      </c>
      <c r="O1111" s="5"/>
      <c r="P1111" s="5"/>
      <c r="Q1111" s="42" t="s">
        <v>2344</v>
      </c>
      <c r="R1111" s="43" t="str">
        <f t="shared" si="168"/>
        <v>AALF</v>
      </c>
      <c r="S1111" s="43" t="str">
        <f t="shared" si="172"/>
        <v>F</v>
      </c>
      <c r="T1111" s="43" t="str">
        <f t="shared" si="173"/>
        <v>02</v>
      </c>
      <c r="U1111" s="43" t="b">
        <f t="shared" si="169"/>
        <v>1</v>
      </c>
      <c r="V1111" s="43">
        <f t="shared" si="170"/>
        <v>10</v>
      </c>
      <c r="W1111" s="35" t="s">
        <v>2347</v>
      </c>
      <c r="X1111" s="196" t="s">
        <v>2377</v>
      </c>
    </row>
    <row r="1112" spans="1:24" x14ac:dyDescent="0.25">
      <c r="A1112" s="30">
        <f t="shared" si="174"/>
        <v>1110</v>
      </c>
      <c r="B1112" s="45">
        <v>20</v>
      </c>
      <c r="C1112" s="32">
        <f t="shared" si="167"/>
        <v>318</v>
      </c>
      <c r="D1112" s="45" t="s">
        <v>229</v>
      </c>
      <c r="E1112" s="45" t="s">
        <v>1099</v>
      </c>
      <c r="F1112" s="45" t="s">
        <v>501</v>
      </c>
      <c r="G1112" s="45"/>
      <c r="H1112" s="35" t="s">
        <v>255</v>
      </c>
      <c r="I1112" s="36">
        <v>41729</v>
      </c>
      <c r="J1112" s="82">
        <v>21882</v>
      </c>
      <c r="K1112" s="37">
        <v>2188</v>
      </c>
      <c r="L1112" s="38">
        <f t="shared" si="166"/>
        <v>2188</v>
      </c>
      <c r="M1112" s="36">
        <f t="shared" si="165"/>
        <v>41729</v>
      </c>
      <c r="N1112" s="39">
        <f t="shared" si="171"/>
        <v>10</v>
      </c>
      <c r="O1112" s="5"/>
      <c r="P1112" s="5"/>
      <c r="Q1112" s="42" t="s">
        <v>2344</v>
      </c>
      <c r="R1112" s="43" t="str">
        <f t="shared" si="168"/>
        <v>AAJF</v>
      </c>
      <c r="S1112" s="43" t="str">
        <f t="shared" si="172"/>
        <v>F</v>
      </c>
      <c r="T1112" s="43" t="str">
        <f t="shared" si="173"/>
        <v>02</v>
      </c>
      <c r="U1112" s="43" t="b">
        <f t="shared" si="169"/>
        <v>1</v>
      </c>
      <c r="V1112" s="43">
        <f t="shared" si="170"/>
        <v>10</v>
      </c>
      <c r="W1112" s="35" t="s">
        <v>2347</v>
      </c>
      <c r="X1112" s="196" t="s">
        <v>2377</v>
      </c>
    </row>
    <row r="1113" spans="1:24" x14ac:dyDescent="0.25">
      <c r="A1113" s="30">
        <f t="shared" si="174"/>
        <v>1111</v>
      </c>
      <c r="B1113" s="45">
        <v>20</v>
      </c>
      <c r="C1113" s="32">
        <f t="shared" si="167"/>
        <v>319</v>
      </c>
      <c r="D1113" s="45" t="s">
        <v>229</v>
      </c>
      <c r="E1113" s="45" t="s">
        <v>886</v>
      </c>
      <c r="F1113" s="45" t="s">
        <v>555</v>
      </c>
      <c r="G1113" s="45"/>
      <c r="H1113" s="35" t="s">
        <v>255</v>
      </c>
      <c r="I1113" s="36">
        <v>41729</v>
      </c>
      <c r="J1113" s="82">
        <v>11167</v>
      </c>
      <c r="K1113" s="37">
        <v>1117</v>
      </c>
      <c r="L1113" s="38">
        <f t="shared" si="166"/>
        <v>1117</v>
      </c>
      <c r="M1113" s="36">
        <f t="shared" si="165"/>
        <v>41729</v>
      </c>
      <c r="N1113" s="39">
        <f t="shared" si="171"/>
        <v>10</v>
      </c>
      <c r="O1113" s="5"/>
      <c r="P1113" s="5"/>
      <c r="Q1113" s="42" t="s">
        <v>2344</v>
      </c>
      <c r="R1113" s="43" t="str">
        <f t="shared" si="168"/>
        <v>AADF</v>
      </c>
      <c r="S1113" s="43" t="str">
        <f t="shared" si="172"/>
        <v>F</v>
      </c>
      <c r="T1113" s="43" t="str">
        <f t="shared" si="173"/>
        <v>02</v>
      </c>
      <c r="U1113" s="43" t="b">
        <f t="shared" si="169"/>
        <v>1</v>
      </c>
      <c r="V1113" s="43">
        <f t="shared" si="170"/>
        <v>10</v>
      </c>
      <c r="W1113" s="35" t="s">
        <v>2347</v>
      </c>
      <c r="X1113" s="196" t="s">
        <v>2377</v>
      </c>
    </row>
    <row r="1114" spans="1:24" x14ac:dyDescent="0.25">
      <c r="A1114" s="30">
        <f t="shared" si="174"/>
        <v>1112</v>
      </c>
      <c r="B1114" s="45">
        <v>20</v>
      </c>
      <c r="C1114" s="32">
        <f t="shared" si="167"/>
        <v>320</v>
      </c>
      <c r="D1114" s="45" t="s">
        <v>229</v>
      </c>
      <c r="E1114" s="45" t="s">
        <v>1070</v>
      </c>
      <c r="F1114" s="45" t="s">
        <v>384</v>
      </c>
      <c r="G1114" s="45"/>
      <c r="H1114" s="35" t="s">
        <v>255</v>
      </c>
      <c r="I1114" s="36">
        <v>41729</v>
      </c>
      <c r="J1114" s="82">
        <v>30918</v>
      </c>
      <c r="K1114" s="37">
        <v>3092</v>
      </c>
      <c r="L1114" s="38">
        <f t="shared" si="166"/>
        <v>3092</v>
      </c>
      <c r="M1114" s="36">
        <f t="shared" si="165"/>
        <v>41729</v>
      </c>
      <c r="N1114" s="39">
        <f t="shared" si="171"/>
        <v>10</v>
      </c>
      <c r="O1114" s="5"/>
      <c r="P1114" s="5"/>
      <c r="Q1114" s="42" t="s">
        <v>2344</v>
      </c>
      <c r="R1114" s="43" t="str">
        <f t="shared" si="168"/>
        <v>AACF</v>
      </c>
      <c r="S1114" s="43" t="str">
        <f t="shared" si="172"/>
        <v>F</v>
      </c>
      <c r="T1114" s="43" t="str">
        <f t="shared" si="173"/>
        <v>02</v>
      </c>
      <c r="U1114" s="43" t="b">
        <f t="shared" si="169"/>
        <v>1</v>
      </c>
      <c r="V1114" s="43">
        <f t="shared" si="170"/>
        <v>10</v>
      </c>
      <c r="W1114" s="35" t="s">
        <v>2347</v>
      </c>
      <c r="X1114" s="196" t="s">
        <v>2377</v>
      </c>
    </row>
    <row r="1115" spans="1:24" x14ac:dyDescent="0.25">
      <c r="A1115" s="30">
        <f t="shared" si="174"/>
        <v>1113</v>
      </c>
      <c r="B1115" s="45">
        <v>20</v>
      </c>
      <c r="C1115" s="32">
        <f t="shared" si="167"/>
        <v>321</v>
      </c>
      <c r="D1115" s="45" t="s">
        <v>229</v>
      </c>
      <c r="E1115" s="45" t="s">
        <v>1098</v>
      </c>
      <c r="F1115" s="45" t="s">
        <v>493</v>
      </c>
      <c r="G1115" s="45"/>
      <c r="H1115" s="35" t="s">
        <v>255</v>
      </c>
      <c r="I1115" s="36">
        <v>41729</v>
      </c>
      <c r="J1115" s="82">
        <v>8018</v>
      </c>
      <c r="K1115" s="37">
        <v>802</v>
      </c>
      <c r="L1115" s="38">
        <f t="shared" si="166"/>
        <v>802</v>
      </c>
      <c r="M1115" s="36">
        <f t="shared" si="165"/>
        <v>41729</v>
      </c>
      <c r="N1115" s="39">
        <f t="shared" si="171"/>
        <v>10</v>
      </c>
      <c r="O1115" s="5"/>
      <c r="P1115" s="5"/>
      <c r="Q1115" s="42" t="s">
        <v>2344</v>
      </c>
      <c r="R1115" s="43" t="str">
        <f t="shared" si="168"/>
        <v>AAFF</v>
      </c>
      <c r="S1115" s="43" t="str">
        <f t="shared" si="172"/>
        <v>F</v>
      </c>
      <c r="T1115" s="43" t="str">
        <f t="shared" si="173"/>
        <v>02</v>
      </c>
      <c r="U1115" s="43" t="b">
        <f t="shared" si="169"/>
        <v>1</v>
      </c>
      <c r="V1115" s="43">
        <f t="shared" si="170"/>
        <v>10</v>
      </c>
      <c r="W1115" s="35" t="s">
        <v>2347</v>
      </c>
      <c r="X1115" s="196" t="s">
        <v>2377</v>
      </c>
    </row>
    <row r="1116" spans="1:24" x14ac:dyDescent="0.25">
      <c r="A1116" s="30">
        <f t="shared" si="174"/>
        <v>1114</v>
      </c>
      <c r="B1116" s="45">
        <v>20</v>
      </c>
      <c r="C1116" s="32">
        <f t="shared" si="167"/>
        <v>322</v>
      </c>
      <c r="D1116" s="45" t="s">
        <v>229</v>
      </c>
      <c r="E1116" s="45" t="s">
        <v>1113</v>
      </c>
      <c r="F1116" s="45" t="s">
        <v>553</v>
      </c>
      <c r="G1116" s="45"/>
      <c r="H1116" s="35" t="s">
        <v>255</v>
      </c>
      <c r="I1116" s="36">
        <v>41729</v>
      </c>
      <c r="J1116" s="82">
        <v>14177</v>
      </c>
      <c r="K1116" s="37">
        <v>1418</v>
      </c>
      <c r="L1116" s="38">
        <f t="shared" si="166"/>
        <v>1418</v>
      </c>
      <c r="M1116" s="36">
        <f t="shared" si="165"/>
        <v>41729</v>
      </c>
      <c r="N1116" s="39">
        <f t="shared" si="171"/>
        <v>10</v>
      </c>
      <c r="O1116" s="5"/>
      <c r="P1116" s="5"/>
      <c r="Q1116" s="42" t="s">
        <v>2344</v>
      </c>
      <c r="R1116" s="43" t="str">
        <f t="shared" si="168"/>
        <v>AANF</v>
      </c>
      <c r="S1116" s="43" t="str">
        <f t="shared" si="172"/>
        <v>F</v>
      </c>
      <c r="T1116" s="43" t="str">
        <f t="shared" si="173"/>
        <v>02</v>
      </c>
      <c r="U1116" s="43" t="b">
        <f t="shared" si="169"/>
        <v>1</v>
      </c>
      <c r="V1116" s="43">
        <f t="shared" si="170"/>
        <v>10</v>
      </c>
      <c r="W1116" s="35" t="s">
        <v>2347</v>
      </c>
      <c r="X1116" s="196" t="s">
        <v>2377</v>
      </c>
    </row>
    <row r="1117" spans="1:24" x14ac:dyDescent="0.25">
      <c r="A1117" s="30">
        <f t="shared" si="174"/>
        <v>1115</v>
      </c>
      <c r="B1117" s="45">
        <v>20</v>
      </c>
      <c r="C1117" s="32">
        <f t="shared" si="167"/>
        <v>323</v>
      </c>
      <c r="D1117" s="45" t="s">
        <v>229</v>
      </c>
      <c r="E1117" s="45" t="s">
        <v>836</v>
      </c>
      <c r="F1117" s="45" t="s">
        <v>386</v>
      </c>
      <c r="G1117" s="45"/>
      <c r="H1117" s="35" t="s">
        <v>255</v>
      </c>
      <c r="I1117" s="36">
        <v>41729</v>
      </c>
      <c r="J1117" s="82">
        <v>9508</v>
      </c>
      <c r="K1117" s="37">
        <v>951</v>
      </c>
      <c r="L1117" s="38">
        <f t="shared" si="166"/>
        <v>951</v>
      </c>
      <c r="M1117" s="36">
        <f t="shared" ref="M1117:M1180" si="175">+I1117</f>
        <v>41729</v>
      </c>
      <c r="N1117" s="39">
        <f t="shared" si="171"/>
        <v>10</v>
      </c>
      <c r="O1117" s="5"/>
      <c r="P1117" s="5"/>
      <c r="Q1117" s="42" t="s">
        <v>2344</v>
      </c>
      <c r="R1117" s="43" t="str">
        <f t="shared" si="168"/>
        <v>AACF</v>
      </c>
      <c r="S1117" s="43" t="str">
        <f t="shared" si="172"/>
        <v>F</v>
      </c>
      <c r="T1117" s="43" t="str">
        <f t="shared" si="173"/>
        <v>02</v>
      </c>
      <c r="U1117" s="43" t="b">
        <f t="shared" si="169"/>
        <v>1</v>
      </c>
      <c r="V1117" s="43">
        <f t="shared" si="170"/>
        <v>10</v>
      </c>
      <c r="W1117" s="35" t="s">
        <v>2347</v>
      </c>
      <c r="X1117" s="196" t="s">
        <v>2377</v>
      </c>
    </row>
    <row r="1118" spans="1:24" x14ac:dyDescent="0.25">
      <c r="A1118" s="30">
        <f t="shared" si="174"/>
        <v>1116</v>
      </c>
      <c r="B1118" s="45">
        <v>20</v>
      </c>
      <c r="C1118" s="32">
        <f t="shared" si="167"/>
        <v>324</v>
      </c>
      <c r="D1118" s="45" t="s">
        <v>229</v>
      </c>
      <c r="E1118" s="45" t="s">
        <v>864</v>
      </c>
      <c r="F1118" s="45" t="s">
        <v>484</v>
      </c>
      <c r="G1118" s="45"/>
      <c r="H1118" s="35" t="s">
        <v>255</v>
      </c>
      <c r="I1118" s="36">
        <v>41729</v>
      </c>
      <c r="J1118" s="82">
        <v>16612</v>
      </c>
      <c r="K1118" s="37">
        <v>1661</v>
      </c>
      <c r="L1118" s="38">
        <f t="shared" si="166"/>
        <v>1661</v>
      </c>
      <c r="M1118" s="36">
        <f t="shared" si="175"/>
        <v>41729</v>
      </c>
      <c r="N1118" s="39">
        <f t="shared" si="171"/>
        <v>10</v>
      </c>
      <c r="O1118" s="5"/>
      <c r="P1118" s="5"/>
      <c r="Q1118" s="42" t="s">
        <v>2344</v>
      </c>
      <c r="R1118" s="43" t="str">
        <f t="shared" si="168"/>
        <v>AAFF</v>
      </c>
      <c r="S1118" s="43" t="str">
        <f t="shared" si="172"/>
        <v>F</v>
      </c>
      <c r="T1118" s="43" t="str">
        <f t="shared" si="173"/>
        <v>02</v>
      </c>
      <c r="U1118" s="43" t="b">
        <f t="shared" si="169"/>
        <v>1</v>
      </c>
      <c r="V1118" s="43">
        <f t="shared" si="170"/>
        <v>10</v>
      </c>
      <c r="W1118" s="35" t="s">
        <v>2347</v>
      </c>
      <c r="X1118" s="196" t="s">
        <v>2377</v>
      </c>
    </row>
    <row r="1119" spans="1:24" x14ac:dyDescent="0.25">
      <c r="A1119" s="30">
        <f t="shared" si="174"/>
        <v>1117</v>
      </c>
      <c r="B1119" s="45">
        <v>20</v>
      </c>
      <c r="C1119" s="32">
        <f t="shared" si="167"/>
        <v>325</v>
      </c>
      <c r="D1119" s="45" t="s">
        <v>229</v>
      </c>
      <c r="E1119" s="45" t="s">
        <v>979</v>
      </c>
      <c r="F1119" s="45" t="s">
        <v>475</v>
      </c>
      <c r="G1119" s="45"/>
      <c r="H1119" s="35" t="s">
        <v>255</v>
      </c>
      <c r="I1119" s="36">
        <v>41729</v>
      </c>
      <c r="J1119" s="82">
        <v>30070</v>
      </c>
      <c r="K1119" s="37">
        <v>3007</v>
      </c>
      <c r="L1119" s="38">
        <f t="shared" si="166"/>
        <v>3007</v>
      </c>
      <c r="M1119" s="36">
        <f t="shared" si="175"/>
        <v>41729</v>
      </c>
      <c r="N1119" s="39">
        <f t="shared" si="171"/>
        <v>10</v>
      </c>
      <c r="O1119" s="5"/>
      <c r="P1119" s="5"/>
      <c r="Q1119" s="42" t="s">
        <v>2344</v>
      </c>
      <c r="R1119" s="43" t="str">
        <f t="shared" si="168"/>
        <v>AAFF</v>
      </c>
      <c r="S1119" s="43" t="str">
        <f t="shared" si="172"/>
        <v>F</v>
      </c>
      <c r="T1119" s="43" t="str">
        <f t="shared" si="173"/>
        <v>02</v>
      </c>
      <c r="U1119" s="43" t="b">
        <f t="shared" si="169"/>
        <v>1</v>
      </c>
      <c r="V1119" s="43">
        <f t="shared" si="170"/>
        <v>10</v>
      </c>
      <c r="W1119" s="35" t="s">
        <v>2347</v>
      </c>
      <c r="X1119" s="196" t="s">
        <v>2377</v>
      </c>
    </row>
    <row r="1120" spans="1:24" x14ac:dyDescent="0.25">
      <c r="A1120" s="30">
        <f t="shared" si="174"/>
        <v>1118</v>
      </c>
      <c r="B1120" s="45">
        <v>20</v>
      </c>
      <c r="C1120" s="32">
        <f t="shared" si="167"/>
        <v>326</v>
      </c>
      <c r="D1120" s="45" t="s">
        <v>229</v>
      </c>
      <c r="E1120" s="45" t="s">
        <v>1067</v>
      </c>
      <c r="F1120" s="45" t="s">
        <v>380</v>
      </c>
      <c r="G1120" s="45"/>
      <c r="H1120" s="35" t="s">
        <v>255</v>
      </c>
      <c r="I1120" s="36">
        <v>41729</v>
      </c>
      <c r="J1120" s="82">
        <v>2675</v>
      </c>
      <c r="K1120" s="37">
        <v>268</v>
      </c>
      <c r="L1120" s="38">
        <f t="shared" si="166"/>
        <v>268</v>
      </c>
      <c r="M1120" s="36">
        <f t="shared" si="175"/>
        <v>41729</v>
      </c>
      <c r="N1120" s="39">
        <f t="shared" si="171"/>
        <v>10.02</v>
      </c>
      <c r="O1120" s="5"/>
      <c r="P1120" s="5"/>
      <c r="Q1120" s="42" t="s">
        <v>2344</v>
      </c>
      <c r="R1120" s="43" t="str">
        <f t="shared" si="168"/>
        <v>AAEF</v>
      </c>
      <c r="S1120" s="43" t="str">
        <f t="shared" si="172"/>
        <v>F</v>
      </c>
      <c r="T1120" s="43" t="str">
        <f t="shared" si="173"/>
        <v>02</v>
      </c>
      <c r="U1120" s="43" t="b">
        <f t="shared" si="169"/>
        <v>1</v>
      </c>
      <c r="V1120" s="43">
        <f t="shared" si="170"/>
        <v>10</v>
      </c>
      <c r="W1120" s="35" t="s">
        <v>2347</v>
      </c>
      <c r="X1120" s="196" t="s">
        <v>2377</v>
      </c>
    </row>
    <row r="1121" spans="1:24" x14ac:dyDescent="0.25">
      <c r="A1121" s="30">
        <f t="shared" si="174"/>
        <v>1119</v>
      </c>
      <c r="B1121" s="45">
        <v>20</v>
      </c>
      <c r="C1121" s="32">
        <f t="shared" si="167"/>
        <v>327</v>
      </c>
      <c r="D1121" s="45" t="s">
        <v>229</v>
      </c>
      <c r="E1121" s="45" t="s">
        <v>1092</v>
      </c>
      <c r="F1121" s="45" t="s">
        <v>474</v>
      </c>
      <c r="G1121" s="45"/>
      <c r="H1121" s="35" t="s">
        <v>255</v>
      </c>
      <c r="I1121" s="36">
        <v>41729</v>
      </c>
      <c r="J1121" s="82">
        <v>4651</v>
      </c>
      <c r="K1121" s="37">
        <v>465</v>
      </c>
      <c r="L1121" s="38">
        <f t="shared" si="166"/>
        <v>465</v>
      </c>
      <c r="M1121" s="36">
        <f t="shared" si="175"/>
        <v>41729</v>
      </c>
      <c r="N1121" s="39">
        <f t="shared" si="171"/>
        <v>10</v>
      </c>
      <c r="O1121" s="5"/>
      <c r="P1121" s="5"/>
      <c r="Q1121" s="42" t="s">
        <v>2344</v>
      </c>
      <c r="R1121" s="43" t="str">
        <f t="shared" si="168"/>
        <v>AAPF</v>
      </c>
      <c r="S1121" s="43" t="str">
        <f t="shared" si="172"/>
        <v>F</v>
      </c>
      <c r="T1121" s="43" t="str">
        <f t="shared" si="173"/>
        <v>02</v>
      </c>
      <c r="U1121" s="43" t="b">
        <f t="shared" si="169"/>
        <v>1</v>
      </c>
      <c r="V1121" s="43">
        <f t="shared" si="170"/>
        <v>10</v>
      </c>
      <c r="W1121" s="35" t="s">
        <v>2347</v>
      </c>
      <c r="X1121" s="196" t="s">
        <v>2377</v>
      </c>
    </row>
    <row r="1122" spans="1:24" x14ac:dyDescent="0.25">
      <c r="A1122" s="30">
        <f t="shared" si="174"/>
        <v>1120</v>
      </c>
      <c r="B1122" s="45">
        <v>20</v>
      </c>
      <c r="C1122" s="32">
        <f t="shared" si="167"/>
        <v>328</v>
      </c>
      <c r="D1122" s="45" t="s">
        <v>229</v>
      </c>
      <c r="E1122" s="45" t="s">
        <v>1063</v>
      </c>
      <c r="F1122" s="45" t="s">
        <v>360</v>
      </c>
      <c r="G1122" s="45"/>
      <c r="H1122" s="35" t="s">
        <v>255</v>
      </c>
      <c r="I1122" s="36">
        <v>41729</v>
      </c>
      <c r="J1122" s="82">
        <v>10478</v>
      </c>
      <c r="K1122" s="37">
        <v>1048</v>
      </c>
      <c r="L1122" s="38">
        <f t="shared" si="166"/>
        <v>1048</v>
      </c>
      <c r="M1122" s="36">
        <f t="shared" si="175"/>
        <v>41729</v>
      </c>
      <c r="N1122" s="39">
        <f t="shared" si="171"/>
        <v>10</v>
      </c>
      <c r="O1122" s="5"/>
      <c r="P1122" s="5"/>
      <c r="Q1122" s="42" t="s">
        <v>2344</v>
      </c>
      <c r="R1122" s="43" t="str">
        <f t="shared" si="168"/>
        <v>ABIP</v>
      </c>
      <c r="S1122" s="43" t="str">
        <f t="shared" si="172"/>
        <v>P</v>
      </c>
      <c r="T1122" s="43" t="str">
        <f t="shared" si="173"/>
        <v>02</v>
      </c>
      <c r="U1122" s="43" t="b">
        <f t="shared" si="169"/>
        <v>1</v>
      </c>
      <c r="V1122" s="43">
        <f t="shared" si="170"/>
        <v>10</v>
      </c>
      <c r="W1122" s="35" t="s">
        <v>2347</v>
      </c>
      <c r="X1122" s="196" t="s">
        <v>2377</v>
      </c>
    </row>
    <row r="1123" spans="1:24" x14ac:dyDescent="0.25">
      <c r="A1123" s="30">
        <f t="shared" si="174"/>
        <v>1121</v>
      </c>
      <c r="B1123" s="45">
        <v>20</v>
      </c>
      <c r="C1123" s="32">
        <f t="shared" si="167"/>
        <v>329</v>
      </c>
      <c r="D1123" s="45" t="s">
        <v>229</v>
      </c>
      <c r="E1123" s="45" t="s">
        <v>1062</v>
      </c>
      <c r="F1123" s="45" t="s">
        <v>359</v>
      </c>
      <c r="G1123" s="45"/>
      <c r="H1123" s="35" t="s">
        <v>255</v>
      </c>
      <c r="I1123" s="36">
        <v>41729</v>
      </c>
      <c r="J1123" s="82">
        <v>10268</v>
      </c>
      <c r="K1123" s="37">
        <v>1027</v>
      </c>
      <c r="L1123" s="38">
        <f t="shared" si="166"/>
        <v>1027</v>
      </c>
      <c r="M1123" s="36">
        <f t="shared" si="175"/>
        <v>41729</v>
      </c>
      <c r="N1123" s="39">
        <f t="shared" si="171"/>
        <v>10</v>
      </c>
      <c r="O1123" s="5"/>
      <c r="P1123" s="5"/>
      <c r="Q1123" s="42" t="s">
        <v>2344</v>
      </c>
      <c r="R1123" s="43" t="str">
        <f t="shared" si="168"/>
        <v>AAHF</v>
      </c>
      <c r="S1123" s="43" t="str">
        <f t="shared" si="172"/>
        <v>F</v>
      </c>
      <c r="T1123" s="43" t="str">
        <f t="shared" si="173"/>
        <v>02</v>
      </c>
      <c r="U1123" s="43" t="b">
        <f t="shared" si="169"/>
        <v>1</v>
      </c>
      <c r="V1123" s="43">
        <f t="shared" si="170"/>
        <v>10</v>
      </c>
      <c r="W1123" s="35" t="s">
        <v>2347</v>
      </c>
      <c r="X1123" s="196" t="s">
        <v>2377</v>
      </c>
    </row>
    <row r="1124" spans="1:24" x14ac:dyDescent="0.25">
      <c r="A1124" s="30">
        <f t="shared" si="174"/>
        <v>1122</v>
      </c>
      <c r="B1124" s="45">
        <v>20</v>
      </c>
      <c r="C1124" s="32">
        <f t="shared" si="167"/>
        <v>330</v>
      </c>
      <c r="D1124" s="45" t="s">
        <v>229</v>
      </c>
      <c r="E1124" s="45" t="s">
        <v>1103</v>
      </c>
      <c r="F1124" s="45" t="s">
        <v>505</v>
      </c>
      <c r="G1124" s="45"/>
      <c r="H1124" s="35" t="s">
        <v>255</v>
      </c>
      <c r="I1124" s="36">
        <v>41729</v>
      </c>
      <c r="J1124" s="82">
        <v>7944</v>
      </c>
      <c r="K1124" s="37">
        <v>794</v>
      </c>
      <c r="L1124" s="38">
        <f t="shared" si="166"/>
        <v>794</v>
      </c>
      <c r="M1124" s="36">
        <f t="shared" si="175"/>
        <v>41729</v>
      </c>
      <c r="N1124" s="39">
        <f t="shared" si="171"/>
        <v>9.99</v>
      </c>
      <c r="O1124" s="5"/>
      <c r="P1124" s="5"/>
      <c r="Q1124" s="42" t="s">
        <v>2344</v>
      </c>
      <c r="R1124" s="43" t="str">
        <f t="shared" si="168"/>
        <v>AAEF</v>
      </c>
      <c r="S1124" s="43" t="str">
        <f t="shared" si="172"/>
        <v>F</v>
      </c>
      <c r="T1124" s="43" t="str">
        <f t="shared" si="173"/>
        <v>02</v>
      </c>
      <c r="U1124" s="43" t="b">
        <f t="shared" si="169"/>
        <v>1</v>
      </c>
      <c r="V1124" s="43">
        <f t="shared" si="170"/>
        <v>10</v>
      </c>
      <c r="W1124" s="35" t="s">
        <v>2347</v>
      </c>
      <c r="X1124" s="196" t="s">
        <v>2377</v>
      </c>
    </row>
    <row r="1125" spans="1:24" x14ac:dyDescent="0.25">
      <c r="A1125" s="30">
        <f t="shared" si="174"/>
        <v>1123</v>
      </c>
      <c r="B1125" s="45">
        <v>20</v>
      </c>
      <c r="C1125" s="32">
        <f t="shared" si="167"/>
        <v>331</v>
      </c>
      <c r="D1125" s="45" t="s">
        <v>229</v>
      </c>
      <c r="E1125" s="45" t="s">
        <v>956</v>
      </c>
      <c r="F1125" s="45" t="s">
        <v>366</v>
      </c>
      <c r="G1125" s="45"/>
      <c r="H1125" s="35" t="s">
        <v>255</v>
      </c>
      <c r="I1125" s="36">
        <v>41729</v>
      </c>
      <c r="J1125" s="82">
        <v>7551</v>
      </c>
      <c r="K1125" s="37">
        <v>755</v>
      </c>
      <c r="L1125" s="38">
        <f t="shared" ref="L1125:L1188" si="176">+K1125</f>
        <v>755</v>
      </c>
      <c r="M1125" s="36">
        <f t="shared" si="175"/>
        <v>41729</v>
      </c>
      <c r="N1125" s="39">
        <f t="shared" si="171"/>
        <v>10</v>
      </c>
      <c r="O1125" s="5"/>
      <c r="P1125" s="5"/>
      <c r="Q1125" s="42" t="s">
        <v>2344</v>
      </c>
      <c r="R1125" s="43" t="str">
        <f t="shared" si="168"/>
        <v>AANF</v>
      </c>
      <c r="S1125" s="43" t="str">
        <f t="shared" si="172"/>
        <v>F</v>
      </c>
      <c r="T1125" s="43" t="str">
        <f t="shared" si="173"/>
        <v>02</v>
      </c>
      <c r="U1125" s="43" t="b">
        <f t="shared" si="169"/>
        <v>1</v>
      </c>
      <c r="V1125" s="43">
        <f t="shared" si="170"/>
        <v>10</v>
      </c>
      <c r="W1125" s="35" t="s">
        <v>2347</v>
      </c>
      <c r="X1125" s="196" t="s">
        <v>2377</v>
      </c>
    </row>
    <row r="1126" spans="1:24" x14ac:dyDescent="0.25">
      <c r="A1126" s="30">
        <f t="shared" si="174"/>
        <v>1124</v>
      </c>
      <c r="B1126" s="45">
        <v>20</v>
      </c>
      <c r="C1126" s="32">
        <f t="shared" si="167"/>
        <v>332</v>
      </c>
      <c r="D1126" s="45" t="s">
        <v>229</v>
      </c>
      <c r="E1126" s="45" t="s">
        <v>833</v>
      </c>
      <c r="F1126" s="45" t="s">
        <v>378</v>
      </c>
      <c r="G1126" s="45"/>
      <c r="H1126" s="35" t="s">
        <v>255</v>
      </c>
      <c r="I1126" s="36">
        <v>41729</v>
      </c>
      <c r="J1126" s="82">
        <v>10096</v>
      </c>
      <c r="K1126" s="37">
        <v>1010</v>
      </c>
      <c r="L1126" s="38">
        <f t="shared" si="176"/>
        <v>1010</v>
      </c>
      <c r="M1126" s="36">
        <f t="shared" si="175"/>
        <v>41729</v>
      </c>
      <c r="N1126" s="39">
        <f t="shared" si="171"/>
        <v>10</v>
      </c>
      <c r="O1126" s="5"/>
      <c r="P1126" s="5"/>
      <c r="Q1126" s="42" t="s">
        <v>2344</v>
      </c>
      <c r="R1126" s="43" t="str">
        <f t="shared" si="168"/>
        <v>AADF</v>
      </c>
      <c r="S1126" s="43" t="str">
        <f t="shared" si="172"/>
        <v>F</v>
      </c>
      <c r="T1126" s="43" t="str">
        <f t="shared" si="173"/>
        <v>02</v>
      </c>
      <c r="U1126" s="43" t="b">
        <f t="shared" si="169"/>
        <v>1</v>
      </c>
      <c r="V1126" s="43">
        <f t="shared" si="170"/>
        <v>10</v>
      </c>
      <c r="W1126" s="35" t="s">
        <v>2347</v>
      </c>
      <c r="X1126" s="196" t="s">
        <v>2377</v>
      </c>
    </row>
    <row r="1127" spans="1:24" x14ac:dyDescent="0.25">
      <c r="A1127" s="30">
        <f t="shared" si="174"/>
        <v>1125</v>
      </c>
      <c r="B1127" s="45">
        <v>20</v>
      </c>
      <c r="C1127" s="32">
        <f t="shared" si="167"/>
        <v>333</v>
      </c>
      <c r="D1127" s="45" t="s">
        <v>229</v>
      </c>
      <c r="E1127" s="45" t="s">
        <v>863</v>
      </c>
      <c r="F1127" s="45" t="s">
        <v>473</v>
      </c>
      <c r="G1127" s="45"/>
      <c r="H1127" s="35" t="s">
        <v>255</v>
      </c>
      <c r="I1127" s="36">
        <v>41729</v>
      </c>
      <c r="J1127" s="82">
        <v>10797</v>
      </c>
      <c r="K1127" s="37">
        <v>1080</v>
      </c>
      <c r="L1127" s="38">
        <f t="shared" si="176"/>
        <v>1080</v>
      </c>
      <c r="M1127" s="36">
        <f t="shared" si="175"/>
        <v>41729</v>
      </c>
      <c r="N1127" s="39">
        <f t="shared" si="171"/>
        <v>10</v>
      </c>
      <c r="O1127" s="5"/>
      <c r="P1127" s="5"/>
      <c r="Q1127" s="42" t="s">
        <v>2344</v>
      </c>
      <c r="R1127" s="43" t="str">
        <f t="shared" si="168"/>
        <v>AACP</v>
      </c>
      <c r="S1127" s="43" t="str">
        <f t="shared" si="172"/>
        <v>P</v>
      </c>
      <c r="T1127" s="43" t="str">
        <f t="shared" si="173"/>
        <v>02</v>
      </c>
      <c r="U1127" s="43" t="b">
        <f t="shared" si="169"/>
        <v>1</v>
      </c>
      <c r="V1127" s="43">
        <f t="shared" si="170"/>
        <v>10</v>
      </c>
      <c r="W1127" s="35" t="s">
        <v>2347</v>
      </c>
      <c r="X1127" s="196" t="s">
        <v>2377</v>
      </c>
    </row>
    <row r="1128" spans="1:24" x14ac:dyDescent="0.25">
      <c r="A1128" s="30">
        <f t="shared" si="174"/>
        <v>1126</v>
      </c>
      <c r="B1128" s="45">
        <v>20</v>
      </c>
      <c r="C1128" s="32">
        <f t="shared" si="167"/>
        <v>334</v>
      </c>
      <c r="D1128" s="45" t="s">
        <v>229</v>
      </c>
      <c r="E1128" s="45" t="s">
        <v>863</v>
      </c>
      <c r="F1128" s="45" t="s">
        <v>509</v>
      </c>
      <c r="G1128" s="45"/>
      <c r="H1128" s="35" t="s">
        <v>255</v>
      </c>
      <c r="I1128" s="36">
        <v>41729</v>
      </c>
      <c r="J1128" s="82">
        <v>12271</v>
      </c>
      <c r="K1128" s="37">
        <v>1227</v>
      </c>
      <c r="L1128" s="38">
        <f t="shared" si="176"/>
        <v>1227</v>
      </c>
      <c r="M1128" s="36">
        <f t="shared" si="175"/>
        <v>41729</v>
      </c>
      <c r="N1128" s="39">
        <f t="shared" si="171"/>
        <v>10</v>
      </c>
      <c r="O1128" s="5"/>
      <c r="P1128" s="5"/>
      <c r="Q1128" s="42" t="s">
        <v>2344</v>
      </c>
      <c r="R1128" s="43" t="str">
        <f t="shared" si="168"/>
        <v>AACP</v>
      </c>
      <c r="S1128" s="43" t="str">
        <f t="shared" si="172"/>
        <v>P</v>
      </c>
      <c r="T1128" s="43" t="str">
        <f t="shared" si="173"/>
        <v>02</v>
      </c>
      <c r="U1128" s="43" t="b">
        <f t="shared" si="169"/>
        <v>1</v>
      </c>
      <c r="V1128" s="43">
        <f t="shared" si="170"/>
        <v>10</v>
      </c>
      <c r="W1128" s="35" t="s">
        <v>2347</v>
      </c>
      <c r="X1128" s="196" t="s">
        <v>2377</v>
      </c>
    </row>
    <row r="1129" spans="1:24" x14ac:dyDescent="0.25">
      <c r="A1129" s="30">
        <f t="shared" si="174"/>
        <v>1127</v>
      </c>
      <c r="B1129" s="45">
        <v>20</v>
      </c>
      <c r="C1129" s="32">
        <f t="shared" si="167"/>
        <v>335</v>
      </c>
      <c r="D1129" s="45" t="s">
        <v>229</v>
      </c>
      <c r="E1129" s="45" t="s">
        <v>874</v>
      </c>
      <c r="F1129" s="45" t="s">
        <v>517</v>
      </c>
      <c r="G1129" s="45"/>
      <c r="H1129" s="35" t="s">
        <v>255</v>
      </c>
      <c r="I1129" s="36">
        <v>41729</v>
      </c>
      <c r="J1129" s="82">
        <v>12531</v>
      </c>
      <c r="K1129" s="37">
        <v>1253</v>
      </c>
      <c r="L1129" s="38">
        <f t="shared" si="176"/>
        <v>1253</v>
      </c>
      <c r="M1129" s="36">
        <f t="shared" si="175"/>
        <v>41729</v>
      </c>
      <c r="N1129" s="39">
        <f t="shared" si="171"/>
        <v>10</v>
      </c>
      <c r="O1129" s="5"/>
      <c r="P1129" s="5"/>
      <c r="Q1129" s="42" t="s">
        <v>2344</v>
      </c>
      <c r="R1129" s="43" t="str">
        <f t="shared" si="168"/>
        <v>AAFF</v>
      </c>
      <c r="S1129" s="43" t="str">
        <f t="shared" si="172"/>
        <v>F</v>
      </c>
      <c r="T1129" s="43" t="str">
        <f t="shared" si="173"/>
        <v>02</v>
      </c>
      <c r="U1129" s="43" t="b">
        <f t="shared" si="169"/>
        <v>1</v>
      </c>
      <c r="V1129" s="43">
        <f t="shared" si="170"/>
        <v>10</v>
      </c>
      <c r="W1129" s="35" t="s">
        <v>2347</v>
      </c>
      <c r="X1129" s="196" t="s">
        <v>2377</v>
      </c>
    </row>
    <row r="1130" spans="1:24" x14ac:dyDescent="0.25">
      <c r="A1130" s="30">
        <f t="shared" si="174"/>
        <v>1128</v>
      </c>
      <c r="B1130" s="45">
        <v>20</v>
      </c>
      <c r="C1130" s="32">
        <f t="shared" si="167"/>
        <v>336</v>
      </c>
      <c r="D1130" s="45" t="s">
        <v>229</v>
      </c>
      <c r="E1130" s="45" t="s">
        <v>1106</v>
      </c>
      <c r="F1130" s="45" t="s">
        <v>531</v>
      </c>
      <c r="G1130" s="45"/>
      <c r="H1130" s="35" t="s">
        <v>255</v>
      </c>
      <c r="I1130" s="36">
        <v>41729</v>
      </c>
      <c r="J1130" s="82">
        <v>7450</v>
      </c>
      <c r="K1130" s="37">
        <v>745</v>
      </c>
      <c r="L1130" s="38">
        <f t="shared" si="176"/>
        <v>745</v>
      </c>
      <c r="M1130" s="36">
        <f t="shared" si="175"/>
        <v>41729</v>
      </c>
      <c r="N1130" s="39">
        <f t="shared" si="171"/>
        <v>10</v>
      </c>
      <c r="O1130" s="5"/>
      <c r="P1130" s="5"/>
      <c r="Q1130" s="42" t="s">
        <v>2344</v>
      </c>
      <c r="R1130" s="43" t="str">
        <f t="shared" si="168"/>
        <v>AACF</v>
      </c>
      <c r="S1130" s="43" t="str">
        <f t="shared" si="172"/>
        <v>F</v>
      </c>
      <c r="T1130" s="43" t="str">
        <f t="shared" si="173"/>
        <v>02</v>
      </c>
      <c r="U1130" s="43" t="b">
        <f t="shared" si="169"/>
        <v>1</v>
      </c>
      <c r="V1130" s="43">
        <f t="shared" si="170"/>
        <v>10</v>
      </c>
      <c r="W1130" s="35" t="s">
        <v>2347</v>
      </c>
      <c r="X1130" s="196" t="s">
        <v>2377</v>
      </c>
    </row>
    <row r="1131" spans="1:24" x14ac:dyDescent="0.25">
      <c r="A1131" s="30">
        <f t="shared" si="174"/>
        <v>1129</v>
      </c>
      <c r="B1131" s="45">
        <v>20</v>
      </c>
      <c r="C1131" s="32">
        <f t="shared" si="167"/>
        <v>337</v>
      </c>
      <c r="D1131" s="45" t="s">
        <v>229</v>
      </c>
      <c r="E1131" s="45" t="s">
        <v>957</v>
      </c>
      <c r="F1131" s="45" t="s">
        <v>367</v>
      </c>
      <c r="G1131" s="45"/>
      <c r="H1131" s="35" t="s">
        <v>255</v>
      </c>
      <c r="I1131" s="36">
        <v>41729</v>
      </c>
      <c r="J1131" s="82">
        <v>15841</v>
      </c>
      <c r="K1131" s="37">
        <v>1584</v>
      </c>
      <c r="L1131" s="38">
        <f t="shared" si="176"/>
        <v>1584</v>
      </c>
      <c r="M1131" s="36">
        <f t="shared" si="175"/>
        <v>41729</v>
      </c>
      <c r="N1131" s="39">
        <f t="shared" si="171"/>
        <v>10</v>
      </c>
      <c r="O1131" s="5"/>
      <c r="P1131" s="5"/>
      <c r="Q1131" s="42" t="s">
        <v>2344</v>
      </c>
      <c r="R1131" s="43" t="str">
        <f t="shared" si="168"/>
        <v>AAHF</v>
      </c>
      <c r="S1131" s="43" t="str">
        <f t="shared" si="172"/>
        <v>F</v>
      </c>
      <c r="T1131" s="43" t="str">
        <f t="shared" si="173"/>
        <v>02</v>
      </c>
      <c r="U1131" s="43" t="b">
        <f t="shared" si="169"/>
        <v>1</v>
      </c>
      <c r="V1131" s="43">
        <f t="shared" si="170"/>
        <v>10</v>
      </c>
      <c r="W1131" s="35" t="s">
        <v>2347</v>
      </c>
      <c r="X1131" s="196" t="s">
        <v>2377</v>
      </c>
    </row>
    <row r="1132" spans="1:24" x14ac:dyDescent="0.25">
      <c r="A1132" s="30">
        <f t="shared" si="174"/>
        <v>1130</v>
      </c>
      <c r="B1132" s="45">
        <v>20</v>
      </c>
      <c r="C1132" s="32">
        <f t="shared" si="167"/>
        <v>338</v>
      </c>
      <c r="D1132" s="45" t="s">
        <v>229</v>
      </c>
      <c r="E1132" s="45" t="s">
        <v>368</v>
      </c>
      <c r="F1132" s="45" t="s">
        <v>369</v>
      </c>
      <c r="G1132" s="45"/>
      <c r="H1132" s="35" t="s">
        <v>255</v>
      </c>
      <c r="I1132" s="36">
        <v>41729</v>
      </c>
      <c r="J1132" s="82">
        <v>9397</v>
      </c>
      <c r="K1132" s="37">
        <v>940</v>
      </c>
      <c r="L1132" s="38">
        <f t="shared" si="176"/>
        <v>940</v>
      </c>
      <c r="M1132" s="36">
        <f t="shared" si="175"/>
        <v>41729</v>
      </c>
      <c r="N1132" s="39">
        <f t="shared" si="171"/>
        <v>10</v>
      </c>
      <c r="O1132" s="5"/>
      <c r="P1132" s="5"/>
      <c r="Q1132" s="42" t="s">
        <v>2344</v>
      </c>
      <c r="R1132" s="43" t="str">
        <f t="shared" si="168"/>
        <v>AAYF</v>
      </c>
      <c r="S1132" s="43" t="str">
        <f t="shared" si="172"/>
        <v>F</v>
      </c>
      <c r="T1132" s="43" t="str">
        <f t="shared" si="173"/>
        <v>02</v>
      </c>
      <c r="U1132" s="43" t="b">
        <f t="shared" si="169"/>
        <v>1</v>
      </c>
      <c r="V1132" s="43">
        <f t="shared" si="170"/>
        <v>10</v>
      </c>
      <c r="W1132" s="35" t="s">
        <v>2347</v>
      </c>
      <c r="X1132" s="196" t="s">
        <v>2377</v>
      </c>
    </row>
    <row r="1133" spans="1:24" x14ac:dyDescent="0.25">
      <c r="A1133" s="30">
        <f t="shared" si="174"/>
        <v>1131</v>
      </c>
      <c r="B1133" s="45">
        <v>20</v>
      </c>
      <c r="C1133" s="32">
        <f t="shared" si="167"/>
        <v>339</v>
      </c>
      <c r="D1133" s="45" t="s">
        <v>229</v>
      </c>
      <c r="E1133" s="45" t="s">
        <v>1066</v>
      </c>
      <c r="F1133" s="45" t="s">
        <v>371</v>
      </c>
      <c r="G1133" s="45"/>
      <c r="H1133" s="35" t="s">
        <v>255</v>
      </c>
      <c r="I1133" s="36">
        <v>41729</v>
      </c>
      <c r="J1133" s="82">
        <v>12794</v>
      </c>
      <c r="K1133" s="37">
        <v>1279</v>
      </c>
      <c r="L1133" s="38">
        <f t="shared" si="176"/>
        <v>1279</v>
      </c>
      <c r="M1133" s="36">
        <f t="shared" si="175"/>
        <v>41729</v>
      </c>
      <c r="N1133" s="39">
        <f t="shared" si="171"/>
        <v>10</v>
      </c>
      <c r="O1133" s="5"/>
      <c r="P1133" s="5"/>
      <c r="Q1133" s="42" t="s">
        <v>2344</v>
      </c>
      <c r="R1133" s="43" t="str">
        <f t="shared" si="168"/>
        <v>AADF</v>
      </c>
      <c r="S1133" s="43" t="str">
        <f t="shared" si="172"/>
        <v>F</v>
      </c>
      <c r="T1133" s="43" t="str">
        <f t="shared" si="173"/>
        <v>02</v>
      </c>
      <c r="U1133" s="43" t="b">
        <f t="shared" si="169"/>
        <v>1</v>
      </c>
      <c r="V1133" s="43">
        <f t="shared" si="170"/>
        <v>10</v>
      </c>
      <c r="W1133" s="35" t="s">
        <v>2347</v>
      </c>
      <c r="X1133" s="196" t="s">
        <v>2377</v>
      </c>
    </row>
    <row r="1134" spans="1:24" x14ac:dyDescent="0.25">
      <c r="A1134" s="30">
        <f t="shared" si="174"/>
        <v>1132</v>
      </c>
      <c r="B1134" s="45">
        <v>20</v>
      </c>
      <c r="C1134" s="32">
        <f t="shared" si="167"/>
        <v>340</v>
      </c>
      <c r="D1134" s="45" t="s">
        <v>229</v>
      </c>
      <c r="E1134" s="45" t="s">
        <v>876</v>
      </c>
      <c r="F1134" s="45" t="s">
        <v>523</v>
      </c>
      <c r="G1134" s="45"/>
      <c r="H1134" s="35" t="s">
        <v>255</v>
      </c>
      <c r="I1134" s="36">
        <v>41729</v>
      </c>
      <c r="J1134" s="82">
        <v>13947</v>
      </c>
      <c r="K1134" s="37">
        <v>1395</v>
      </c>
      <c r="L1134" s="38">
        <f t="shared" si="176"/>
        <v>1395</v>
      </c>
      <c r="M1134" s="36">
        <f t="shared" si="175"/>
        <v>41729</v>
      </c>
      <c r="N1134" s="39">
        <f t="shared" si="171"/>
        <v>10</v>
      </c>
      <c r="O1134" s="5"/>
      <c r="P1134" s="5"/>
      <c r="Q1134" s="42" t="s">
        <v>2344</v>
      </c>
      <c r="R1134" s="43" t="str">
        <f t="shared" si="168"/>
        <v>AAHF</v>
      </c>
      <c r="S1134" s="43" t="str">
        <f t="shared" si="172"/>
        <v>F</v>
      </c>
      <c r="T1134" s="43" t="str">
        <f t="shared" si="173"/>
        <v>02</v>
      </c>
      <c r="U1134" s="43" t="b">
        <f t="shared" si="169"/>
        <v>1</v>
      </c>
      <c r="V1134" s="43">
        <f t="shared" si="170"/>
        <v>10</v>
      </c>
      <c r="W1134" s="35" t="s">
        <v>2347</v>
      </c>
      <c r="X1134" s="196" t="s">
        <v>2377</v>
      </c>
    </row>
    <row r="1135" spans="1:24" x14ac:dyDescent="0.25">
      <c r="A1135" s="30">
        <f t="shared" si="174"/>
        <v>1133</v>
      </c>
      <c r="B1135" s="45">
        <v>20</v>
      </c>
      <c r="C1135" s="32">
        <f t="shared" si="167"/>
        <v>341</v>
      </c>
      <c r="D1135" s="45" t="s">
        <v>229</v>
      </c>
      <c r="E1135" s="45" t="s">
        <v>957</v>
      </c>
      <c r="F1135" s="45" t="s">
        <v>559</v>
      </c>
      <c r="G1135" s="45"/>
      <c r="H1135" s="35" t="s">
        <v>255</v>
      </c>
      <c r="I1135" s="36">
        <v>41729</v>
      </c>
      <c r="J1135" s="82">
        <v>4326</v>
      </c>
      <c r="K1135" s="37">
        <v>433</v>
      </c>
      <c r="L1135" s="38">
        <f t="shared" si="176"/>
        <v>433</v>
      </c>
      <c r="M1135" s="36">
        <f t="shared" si="175"/>
        <v>41729</v>
      </c>
      <c r="N1135" s="39">
        <f t="shared" si="171"/>
        <v>10.01</v>
      </c>
      <c r="O1135" s="5"/>
      <c r="P1135" s="5"/>
      <c r="Q1135" s="42" t="s">
        <v>2344</v>
      </c>
      <c r="R1135" s="43" t="str">
        <f t="shared" si="168"/>
        <v>AAHF</v>
      </c>
      <c r="S1135" s="43" t="str">
        <f t="shared" si="172"/>
        <v>F</v>
      </c>
      <c r="T1135" s="43" t="str">
        <f t="shared" si="173"/>
        <v>02</v>
      </c>
      <c r="U1135" s="43" t="b">
        <f t="shared" si="169"/>
        <v>1</v>
      </c>
      <c r="V1135" s="43">
        <f t="shared" si="170"/>
        <v>10</v>
      </c>
      <c r="W1135" s="35" t="s">
        <v>2347</v>
      </c>
      <c r="X1135" s="196" t="s">
        <v>2377</v>
      </c>
    </row>
    <row r="1136" spans="1:24" x14ac:dyDescent="0.25">
      <c r="A1136" s="30">
        <f t="shared" si="174"/>
        <v>1134</v>
      </c>
      <c r="B1136" s="45">
        <v>20</v>
      </c>
      <c r="C1136" s="32">
        <f t="shared" si="167"/>
        <v>342</v>
      </c>
      <c r="D1136" s="45" t="s">
        <v>229</v>
      </c>
      <c r="E1136" s="45" t="s">
        <v>1142</v>
      </c>
      <c r="F1136" s="45" t="s">
        <v>720</v>
      </c>
      <c r="G1136" s="45"/>
      <c r="H1136" s="35" t="s">
        <v>255</v>
      </c>
      <c r="I1136" s="36">
        <v>41729</v>
      </c>
      <c r="J1136" s="82">
        <v>6050</v>
      </c>
      <c r="K1136" s="37">
        <v>605</v>
      </c>
      <c r="L1136" s="38">
        <f t="shared" si="176"/>
        <v>605</v>
      </c>
      <c r="M1136" s="36">
        <f t="shared" si="175"/>
        <v>41729</v>
      </c>
      <c r="N1136" s="39">
        <f t="shared" si="171"/>
        <v>10</v>
      </c>
      <c r="O1136" s="5"/>
      <c r="P1136" s="5"/>
      <c r="Q1136" s="42" t="s">
        <v>2344</v>
      </c>
      <c r="R1136" s="43" t="str">
        <f t="shared" si="168"/>
        <v>AAFF</v>
      </c>
      <c r="S1136" s="43" t="str">
        <f t="shared" si="172"/>
        <v>F</v>
      </c>
      <c r="T1136" s="43" t="str">
        <f t="shared" si="173"/>
        <v>02</v>
      </c>
      <c r="U1136" s="43" t="b">
        <f t="shared" si="169"/>
        <v>1</v>
      </c>
      <c r="V1136" s="43">
        <f t="shared" si="170"/>
        <v>10</v>
      </c>
      <c r="W1136" s="35" t="s">
        <v>2347</v>
      </c>
      <c r="X1136" s="196" t="s">
        <v>2377</v>
      </c>
    </row>
    <row r="1137" spans="1:24" x14ac:dyDescent="0.25">
      <c r="A1137" s="30">
        <f t="shared" si="174"/>
        <v>1135</v>
      </c>
      <c r="B1137" s="45">
        <v>20</v>
      </c>
      <c r="C1137" s="32">
        <f t="shared" si="167"/>
        <v>343</v>
      </c>
      <c r="D1137" s="45" t="s">
        <v>229</v>
      </c>
      <c r="E1137" s="45" t="s">
        <v>978</v>
      </c>
      <c r="F1137" s="45" t="s">
        <v>470</v>
      </c>
      <c r="G1137" s="45"/>
      <c r="H1137" s="35" t="s">
        <v>255</v>
      </c>
      <c r="I1137" s="36">
        <v>41729</v>
      </c>
      <c r="J1137" s="82">
        <v>6390</v>
      </c>
      <c r="K1137" s="37">
        <v>639</v>
      </c>
      <c r="L1137" s="38">
        <f t="shared" si="176"/>
        <v>639</v>
      </c>
      <c r="M1137" s="36">
        <f t="shared" si="175"/>
        <v>41729</v>
      </c>
      <c r="N1137" s="39">
        <f t="shared" si="171"/>
        <v>10</v>
      </c>
      <c r="O1137" s="5"/>
      <c r="P1137" s="5"/>
      <c r="Q1137" s="42" t="s">
        <v>2344</v>
      </c>
      <c r="R1137" s="43" t="str">
        <f t="shared" si="168"/>
        <v>AALF</v>
      </c>
      <c r="S1137" s="43" t="str">
        <f t="shared" si="172"/>
        <v>F</v>
      </c>
      <c r="T1137" s="43" t="str">
        <f t="shared" si="173"/>
        <v>02</v>
      </c>
      <c r="U1137" s="43" t="b">
        <f t="shared" si="169"/>
        <v>1</v>
      </c>
      <c r="V1137" s="43">
        <f t="shared" si="170"/>
        <v>10</v>
      </c>
      <c r="W1137" s="35" t="s">
        <v>2347</v>
      </c>
      <c r="X1137" s="196" t="s">
        <v>2377</v>
      </c>
    </row>
    <row r="1138" spans="1:24" x14ac:dyDescent="0.25">
      <c r="A1138" s="30">
        <f t="shared" si="174"/>
        <v>1136</v>
      </c>
      <c r="B1138" s="45">
        <v>20</v>
      </c>
      <c r="C1138" s="32">
        <f t="shared" si="167"/>
        <v>344</v>
      </c>
      <c r="D1138" s="45" t="s">
        <v>229</v>
      </c>
      <c r="E1138" s="45" t="s">
        <v>978</v>
      </c>
      <c r="F1138" s="45" t="s">
        <v>742</v>
      </c>
      <c r="G1138" s="45"/>
      <c r="H1138" s="35" t="s">
        <v>255</v>
      </c>
      <c r="I1138" s="36">
        <v>41729</v>
      </c>
      <c r="J1138" s="82">
        <v>1005</v>
      </c>
      <c r="K1138" s="37">
        <v>100</v>
      </c>
      <c r="L1138" s="38">
        <f t="shared" si="176"/>
        <v>100</v>
      </c>
      <c r="M1138" s="36">
        <f t="shared" si="175"/>
        <v>41729</v>
      </c>
      <c r="N1138" s="39">
        <f t="shared" si="171"/>
        <v>9.9499999999999993</v>
      </c>
      <c r="O1138" s="5"/>
      <c r="P1138" s="5"/>
      <c r="Q1138" s="42" t="s">
        <v>2344</v>
      </c>
      <c r="R1138" s="43" t="str">
        <f t="shared" si="168"/>
        <v>AALF</v>
      </c>
      <c r="S1138" s="43" t="str">
        <f t="shared" si="172"/>
        <v>F</v>
      </c>
      <c r="T1138" s="43" t="str">
        <f t="shared" si="173"/>
        <v>02</v>
      </c>
      <c r="U1138" s="43" t="b">
        <f t="shared" si="169"/>
        <v>1</v>
      </c>
      <c r="V1138" s="43">
        <f t="shared" si="170"/>
        <v>10</v>
      </c>
      <c r="W1138" s="35" t="s">
        <v>2347</v>
      </c>
      <c r="X1138" s="196" t="s">
        <v>2377</v>
      </c>
    </row>
    <row r="1139" spans="1:24" x14ac:dyDescent="0.25">
      <c r="A1139" s="30">
        <f t="shared" si="174"/>
        <v>1137</v>
      </c>
      <c r="B1139" s="45">
        <v>20</v>
      </c>
      <c r="C1139" s="32">
        <f t="shared" si="167"/>
        <v>345</v>
      </c>
      <c r="D1139" s="45" t="s">
        <v>229</v>
      </c>
      <c r="E1139" s="45" t="s">
        <v>991</v>
      </c>
      <c r="F1139" s="45" t="s">
        <v>533</v>
      </c>
      <c r="G1139" s="45"/>
      <c r="H1139" s="35" t="s">
        <v>255</v>
      </c>
      <c r="I1139" s="36">
        <v>41729</v>
      </c>
      <c r="J1139" s="82">
        <v>9786</v>
      </c>
      <c r="K1139" s="37">
        <v>979</v>
      </c>
      <c r="L1139" s="38">
        <f t="shared" si="176"/>
        <v>979</v>
      </c>
      <c r="M1139" s="36">
        <f t="shared" si="175"/>
        <v>41729</v>
      </c>
      <c r="N1139" s="39">
        <f t="shared" si="171"/>
        <v>10</v>
      </c>
      <c r="O1139" s="5"/>
      <c r="P1139" s="5"/>
      <c r="Q1139" s="42" t="s">
        <v>2344</v>
      </c>
      <c r="R1139" s="43" t="str">
        <f t="shared" si="168"/>
        <v>ASBP</v>
      </c>
      <c r="S1139" s="43" t="str">
        <f t="shared" si="172"/>
        <v>P</v>
      </c>
      <c r="T1139" s="43" t="str">
        <f t="shared" si="173"/>
        <v>02</v>
      </c>
      <c r="U1139" s="43" t="b">
        <f t="shared" si="169"/>
        <v>1</v>
      </c>
      <c r="V1139" s="43">
        <f t="shared" si="170"/>
        <v>10</v>
      </c>
      <c r="W1139" s="35" t="s">
        <v>2347</v>
      </c>
      <c r="X1139" s="196" t="s">
        <v>2377</v>
      </c>
    </row>
    <row r="1140" spans="1:24" x14ac:dyDescent="0.25">
      <c r="A1140" s="30">
        <f t="shared" si="174"/>
        <v>1138</v>
      </c>
      <c r="B1140" s="45">
        <v>20</v>
      </c>
      <c r="C1140" s="32">
        <f t="shared" si="167"/>
        <v>346</v>
      </c>
      <c r="D1140" s="45" t="s">
        <v>229</v>
      </c>
      <c r="E1140" s="45" t="s">
        <v>959</v>
      </c>
      <c r="F1140" s="45" t="s">
        <v>376</v>
      </c>
      <c r="G1140" s="45"/>
      <c r="H1140" s="35" t="s">
        <v>255</v>
      </c>
      <c r="I1140" s="36">
        <v>41729</v>
      </c>
      <c r="J1140" s="82">
        <v>13418</v>
      </c>
      <c r="K1140" s="37">
        <v>1342</v>
      </c>
      <c r="L1140" s="38">
        <f t="shared" si="176"/>
        <v>1342</v>
      </c>
      <c r="M1140" s="36">
        <f t="shared" si="175"/>
        <v>41729</v>
      </c>
      <c r="N1140" s="39">
        <f t="shared" si="171"/>
        <v>10</v>
      </c>
      <c r="O1140" s="5"/>
      <c r="P1140" s="5"/>
      <c r="Q1140" s="42" t="s">
        <v>2344</v>
      </c>
      <c r="R1140" s="43" t="str">
        <f t="shared" si="168"/>
        <v>ACNP</v>
      </c>
      <c r="S1140" s="43" t="str">
        <f t="shared" si="172"/>
        <v>P</v>
      </c>
      <c r="T1140" s="43" t="str">
        <f t="shared" si="173"/>
        <v>02</v>
      </c>
      <c r="U1140" s="43" t="b">
        <f t="shared" si="169"/>
        <v>1</v>
      </c>
      <c r="V1140" s="43">
        <f t="shared" si="170"/>
        <v>10</v>
      </c>
      <c r="W1140" s="35" t="s">
        <v>2347</v>
      </c>
      <c r="X1140" s="196" t="s">
        <v>2377</v>
      </c>
    </row>
    <row r="1141" spans="1:24" x14ac:dyDescent="0.25">
      <c r="A1141" s="30">
        <f t="shared" si="174"/>
        <v>1139</v>
      </c>
      <c r="B1141" s="45">
        <v>20</v>
      </c>
      <c r="C1141" s="32">
        <f t="shared" si="167"/>
        <v>347</v>
      </c>
      <c r="D1141" s="45" t="s">
        <v>229</v>
      </c>
      <c r="E1141" s="45" t="s">
        <v>830</v>
      </c>
      <c r="F1141" s="45" t="s">
        <v>374</v>
      </c>
      <c r="G1141" s="45"/>
      <c r="H1141" s="35" t="s">
        <v>255</v>
      </c>
      <c r="I1141" s="36">
        <v>41729</v>
      </c>
      <c r="J1141" s="82">
        <v>2894</v>
      </c>
      <c r="K1141" s="37">
        <v>289</v>
      </c>
      <c r="L1141" s="38">
        <f t="shared" si="176"/>
        <v>289</v>
      </c>
      <c r="M1141" s="36">
        <f t="shared" si="175"/>
        <v>41729</v>
      </c>
      <c r="N1141" s="39">
        <f t="shared" si="171"/>
        <v>9.99</v>
      </c>
      <c r="O1141" s="5"/>
      <c r="P1141" s="5"/>
      <c r="Q1141" s="42" t="s">
        <v>2344</v>
      </c>
      <c r="R1141" s="43" t="str">
        <f t="shared" si="168"/>
        <v>AABF</v>
      </c>
      <c r="S1141" s="43" t="str">
        <f t="shared" si="172"/>
        <v>F</v>
      </c>
      <c r="T1141" s="43" t="str">
        <f t="shared" si="173"/>
        <v>02</v>
      </c>
      <c r="U1141" s="43" t="b">
        <f t="shared" si="169"/>
        <v>1</v>
      </c>
      <c r="V1141" s="43">
        <f t="shared" si="170"/>
        <v>10</v>
      </c>
      <c r="W1141" s="35" t="s">
        <v>2347</v>
      </c>
      <c r="X1141" s="196" t="s">
        <v>2377</v>
      </c>
    </row>
    <row r="1142" spans="1:24" x14ac:dyDescent="0.25">
      <c r="A1142" s="30">
        <f t="shared" si="174"/>
        <v>1140</v>
      </c>
      <c r="B1142" s="45">
        <v>20</v>
      </c>
      <c r="C1142" s="32">
        <f t="shared" si="167"/>
        <v>348</v>
      </c>
      <c r="D1142" s="45" t="s">
        <v>229</v>
      </c>
      <c r="E1142" s="45" t="s">
        <v>828</v>
      </c>
      <c r="F1142" s="45" t="s">
        <v>370</v>
      </c>
      <c r="G1142" s="45"/>
      <c r="H1142" s="35" t="s">
        <v>255</v>
      </c>
      <c r="I1142" s="36">
        <v>41729</v>
      </c>
      <c r="J1142" s="82">
        <v>8316</v>
      </c>
      <c r="K1142" s="37">
        <v>832</v>
      </c>
      <c r="L1142" s="38">
        <f t="shared" si="176"/>
        <v>832</v>
      </c>
      <c r="M1142" s="36">
        <f t="shared" si="175"/>
        <v>41729</v>
      </c>
      <c r="N1142" s="39">
        <f t="shared" si="171"/>
        <v>10</v>
      </c>
      <c r="O1142" s="5"/>
      <c r="P1142" s="5"/>
      <c r="Q1142" s="42" t="s">
        <v>2344</v>
      </c>
      <c r="R1142" s="43" t="str">
        <f t="shared" si="168"/>
        <v>ABLP</v>
      </c>
      <c r="S1142" s="43" t="str">
        <f t="shared" si="172"/>
        <v>P</v>
      </c>
      <c r="T1142" s="43" t="str">
        <f t="shared" si="173"/>
        <v>02</v>
      </c>
      <c r="U1142" s="43" t="b">
        <f t="shared" si="169"/>
        <v>1</v>
      </c>
      <c r="V1142" s="43">
        <f t="shared" si="170"/>
        <v>10</v>
      </c>
      <c r="W1142" s="35" t="s">
        <v>2347</v>
      </c>
      <c r="X1142" s="196" t="s">
        <v>2377</v>
      </c>
    </row>
    <row r="1143" spans="1:24" x14ac:dyDescent="0.25">
      <c r="A1143" s="30">
        <f t="shared" si="174"/>
        <v>1141</v>
      </c>
      <c r="B1143" s="45">
        <v>20</v>
      </c>
      <c r="C1143" s="32">
        <f t="shared" si="167"/>
        <v>349</v>
      </c>
      <c r="D1143" s="45" t="s">
        <v>229</v>
      </c>
      <c r="E1143" s="45" t="s">
        <v>960</v>
      </c>
      <c r="F1143" s="45" t="s">
        <v>379</v>
      </c>
      <c r="G1143" s="45"/>
      <c r="H1143" s="35" t="s">
        <v>255</v>
      </c>
      <c r="I1143" s="36">
        <v>41729</v>
      </c>
      <c r="J1143" s="82">
        <v>3568</v>
      </c>
      <c r="K1143" s="37">
        <v>357</v>
      </c>
      <c r="L1143" s="38">
        <f t="shared" si="176"/>
        <v>357</v>
      </c>
      <c r="M1143" s="36">
        <f t="shared" si="175"/>
        <v>41729</v>
      </c>
      <c r="N1143" s="39">
        <f t="shared" si="171"/>
        <v>10.01</v>
      </c>
      <c r="O1143" s="5"/>
      <c r="P1143" s="5"/>
      <c r="Q1143" s="42" t="s">
        <v>2344</v>
      </c>
      <c r="R1143" s="43" t="str">
        <f t="shared" si="168"/>
        <v>AABF</v>
      </c>
      <c r="S1143" s="43" t="str">
        <f t="shared" si="172"/>
        <v>F</v>
      </c>
      <c r="T1143" s="43" t="str">
        <f t="shared" si="173"/>
        <v>02</v>
      </c>
      <c r="U1143" s="43" t="b">
        <f t="shared" si="169"/>
        <v>1</v>
      </c>
      <c r="V1143" s="43">
        <f t="shared" si="170"/>
        <v>10</v>
      </c>
      <c r="W1143" s="35" t="s">
        <v>2347</v>
      </c>
      <c r="X1143" s="196" t="s">
        <v>2377</v>
      </c>
    </row>
    <row r="1144" spans="1:24" x14ac:dyDescent="0.25">
      <c r="A1144" s="30">
        <f t="shared" si="174"/>
        <v>1142</v>
      </c>
      <c r="B1144" s="45">
        <v>20</v>
      </c>
      <c r="C1144" s="32">
        <f t="shared" si="167"/>
        <v>350</v>
      </c>
      <c r="D1144" s="45" t="s">
        <v>229</v>
      </c>
      <c r="E1144" s="45" t="s">
        <v>831</v>
      </c>
      <c r="F1144" s="45" t="s">
        <v>375</v>
      </c>
      <c r="G1144" s="45"/>
      <c r="H1144" s="35" t="s">
        <v>255</v>
      </c>
      <c r="I1144" s="36">
        <v>41729</v>
      </c>
      <c r="J1144" s="82">
        <v>8949</v>
      </c>
      <c r="K1144" s="37">
        <v>895</v>
      </c>
      <c r="L1144" s="38">
        <f t="shared" si="176"/>
        <v>895</v>
      </c>
      <c r="M1144" s="36">
        <f t="shared" si="175"/>
        <v>41729</v>
      </c>
      <c r="N1144" s="39">
        <f t="shared" si="171"/>
        <v>10</v>
      </c>
      <c r="O1144" s="5"/>
      <c r="P1144" s="5"/>
      <c r="Q1144" s="42" t="s">
        <v>2344</v>
      </c>
      <c r="R1144" s="43" t="str">
        <f t="shared" si="168"/>
        <v>AABF</v>
      </c>
      <c r="S1144" s="43" t="str">
        <f t="shared" si="172"/>
        <v>F</v>
      </c>
      <c r="T1144" s="43" t="str">
        <f t="shared" si="173"/>
        <v>02</v>
      </c>
      <c r="U1144" s="43" t="b">
        <f t="shared" si="169"/>
        <v>1</v>
      </c>
      <c r="V1144" s="43">
        <f t="shared" si="170"/>
        <v>10</v>
      </c>
      <c r="W1144" s="35" t="s">
        <v>2347</v>
      </c>
      <c r="X1144" s="196" t="s">
        <v>2377</v>
      </c>
    </row>
    <row r="1145" spans="1:24" x14ac:dyDescent="0.25">
      <c r="A1145" s="30">
        <f t="shared" si="174"/>
        <v>1143</v>
      </c>
      <c r="B1145" s="45">
        <v>20</v>
      </c>
      <c r="C1145" s="32">
        <f t="shared" si="167"/>
        <v>351</v>
      </c>
      <c r="D1145" s="45" t="s">
        <v>229</v>
      </c>
      <c r="E1145" s="45" t="s">
        <v>1012</v>
      </c>
      <c r="F1145" s="45" t="s">
        <v>432</v>
      </c>
      <c r="G1145" s="45"/>
      <c r="H1145" s="35" t="s">
        <v>255</v>
      </c>
      <c r="I1145" s="36">
        <v>41729</v>
      </c>
      <c r="J1145" s="82">
        <v>7174</v>
      </c>
      <c r="K1145" s="37">
        <v>717</v>
      </c>
      <c r="L1145" s="38">
        <f t="shared" si="176"/>
        <v>717</v>
      </c>
      <c r="M1145" s="36">
        <f t="shared" si="175"/>
        <v>41729</v>
      </c>
      <c r="N1145" s="39">
        <f t="shared" si="171"/>
        <v>9.99</v>
      </c>
      <c r="O1145" s="5"/>
      <c r="P1145" s="5"/>
      <c r="Q1145" s="42" t="s">
        <v>2344</v>
      </c>
      <c r="R1145" s="43" t="str">
        <f t="shared" si="168"/>
        <v>AAAF</v>
      </c>
      <c r="S1145" s="43" t="str">
        <f t="shared" si="172"/>
        <v>F</v>
      </c>
      <c r="T1145" s="43" t="str">
        <f t="shared" si="173"/>
        <v>02</v>
      </c>
      <c r="U1145" s="43" t="b">
        <f t="shared" si="169"/>
        <v>1</v>
      </c>
      <c r="V1145" s="43">
        <f t="shared" si="170"/>
        <v>10</v>
      </c>
      <c r="W1145" s="35" t="s">
        <v>2347</v>
      </c>
      <c r="X1145" s="196" t="s">
        <v>2377</v>
      </c>
    </row>
    <row r="1146" spans="1:24" x14ac:dyDescent="0.25">
      <c r="A1146" s="30">
        <f t="shared" si="174"/>
        <v>1144</v>
      </c>
      <c r="B1146" s="45">
        <v>20</v>
      </c>
      <c r="C1146" s="32">
        <f t="shared" si="167"/>
        <v>352</v>
      </c>
      <c r="D1146" s="45" t="s">
        <v>229</v>
      </c>
      <c r="E1146" s="45" t="s">
        <v>446</v>
      </c>
      <c r="F1146" s="45" t="s">
        <v>447</v>
      </c>
      <c r="G1146" s="45"/>
      <c r="H1146" s="35" t="s">
        <v>255</v>
      </c>
      <c r="I1146" s="36">
        <v>41729</v>
      </c>
      <c r="J1146" s="82">
        <v>2441</v>
      </c>
      <c r="K1146" s="37">
        <v>244</v>
      </c>
      <c r="L1146" s="38">
        <f t="shared" si="176"/>
        <v>244</v>
      </c>
      <c r="M1146" s="36">
        <f t="shared" si="175"/>
        <v>41729</v>
      </c>
      <c r="N1146" s="39">
        <f t="shared" si="171"/>
        <v>10</v>
      </c>
      <c r="O1146" s="5"/>
      <c r="P1146" s="5"/>
      <c r="Q1146" s="42" t="s">
        <v>2344</v>
      </c>
      <c r="R1146" s="43" t="str">
        <f t="shared" si="168"/>
        <v>AAXF</v>
      </c>
      <c r="S1146" s="43" t="str">
        <f t="shared" si="172"/>
        <v>F</v>
      </c>
      <c r="T1146" s="43" t="str">
        <f t="shared" si="173"/>
        <v>02</v>
      </c>
      <c r="U1146" s="43" t="b">
        <f t="shared" si="169"/>
        <v>1</v>
      </c>
      <c r="V1146" s="43">
        <f t="shared" si="170"/>
        <v>10</v>
      </c>
      <c r="W1146" s="35" t="s">
        <v>2347</v>
      </c>
      <c r="X1146" s="196" t="s">
        <v>2377</v>
      </c>
    </row>
    <row r="1147" spans="1:24" x14ac:dyDescent="0.25">
      <c r="A1147" s="30">
        <f t="shared" si="174"/>
        <v>1145</v>
      </c>
      <c r="B1147" s="45">
        <v>20</v>
      </c>
      <c r="C1147" s="32">
        <f t="shared" si="167"/>
        <v>353</v>
      </c>
      <c r="D1147" s="45" t="s">
        <v>229</v>
      </c>
      <c r="E1147" s="45" t="s">
        <v>977</v>
      </c>
      <c r="F1147" s="45" t="s">
        <v>469</v>
      </c>
      <c r="G1147" s="45"/>
      <c r="H1147" s="35" t="s">
        <v>255</v>
      </c>
      <c r="I1147" s="36">
        <v>41729</v>
      </c>
      <c r="J1147" s="82">
        <v>11784</v>
      </c>
      <c r="K1147" s="37">
        <v>1178</v>
      </c>
      <c r="L1147" s="38">
        <f t="shared" si="176"/>
        <v>1178</v>
      </c>
      <c r="M1147" s="36">
        <f t="shared" si="175"/>
        <v>41729</v>
      </c>
      <c r="N1147" s="39">
        <f t="shared" si="171"/>
        <v>10</v>
      </c>
      <c r="O1147" s="5"/>
      <c r="P1147" s="5"/>
      <c r="Q1147" s="42" t="s">
        <v>2344</v>
      </c>
      <c r="R1147" s="43" t="str">
        <f t="shared" si="168"/>
        <v>ACSP</v>
      </c>
      <c r="S1147" s="43" t="str">
        <f t="shared" si="172"/>
        <v>P</v>
      </c>
      <c r="T1147" s="43" t="str">
        <f t="shared" si="173"/>
        <v>02</v>
      </c>
      <c r="U1147" s="43" t="b">
        <f t="shared" si="169"/>
        <v>1</v>
      </c>
      <c r="V1147" s="43">
        <f t="shared" si="170"/>
        <v>10</v>
      </c>
      <c r="W1147" s="35" t="s">
        <v>2347</v>
      </c>
      <c r="X1147" s="196" t="s">
        <v>2377</v>
      </c>
    </row>
    <row r="1148" spans="1:24" x14ac:dyDescent="0.25">
      <c r="A1148" s="30">
        <f t="shared" si="174"/>
        <v>1146</v>
      </c>
      <c r="B1148" s="45">
        <v>20</v>
      </c>
      <c r="C1148" s="32">
        <f t="shared" si="167"/>
        <v>354</v>
      </c>
      <c r="D1148" s="45" t="s">
        <v>229</v>
      </c>
      <c r="E1148" s="45" t="s">
        <v>829</v>
      </c>
      <c r="F1148" s="45" t="s">
        <v>373</v>
      </c>
      <c r="G1148" s="45"/>
      <c r="H1148" s="35" t="s">
        <v>255</v>
      </c>
      <c r="I1148" s="36">
        <v>41729</v>
      </c>
      <c r="J1148" s="82">
        <v>6184</v>
      </c>
      <c r="K1148" s="37">
        <v>618</v>
      </c>
      <c r="L1148" s="38">
        <f t="shared" si="176"/>
        <v>618</v>
      </c>
      <c r="M1148" s="36">
        <f t="shared" si="175"/>
        <v>41729</v>
      </c>
      <c r="N1148" s="39">
        <f t="shared" si="171"/>
        <v>9.99</v>
      </c>
      <c r="O1148" s="5"/>
      <c r="P1148" s="5"/>
      <c r="Q1148" s="42" t="s">
        <v>2344</v>
      </c>
      <c r="R1148" s="43" t="str">
        <f t="shared" si="168"/>
        <v>AAEF</v>
      </c>
      <c r="S1148" s="43" t="str">
        <f t="shared" si="172"/>
        <v>F</v>
      </c>
      <c r="T1148" s="43" t="str">
        <f t="shared" si="173"/>
        <v>02</v>
      </c>
      <c r="U1148" s="43" t="b">
        <f t="shared" si="169"/>
        <v>1</v>
      </c>
      <c r="V1148" s="43">
        <f t="shared" si="170"/>
        <v>10</v>
      </c>
      <c r="W1148" s="35" t="s">
        <v>2347</v>
      </c>
      <c r="X1148" s="196" t="s">
        <v>2377</v>
      </c>
    </row>
    <row r="1149" spans="1:24" x14ac:dyDescent="0.25">
      <c r="A1149" s="30">
        <f t="shared" si="174"/>
        <v>1147</v>
      </c>
      <c r="B1149" s="45">
        <v>20</v>
      </c>
      <c r="C1149" s="32">
        <f t="shared" si="167"/>
        <v>355</v>
      </c>
      <c r="D1149" s="45" t="s">
        <v>229</v>
      </c>
      <c r="E1149" s="45" t="s">
        <v>459</v>
      </c>
      <c r="F1149" s="45" t="s">
        <v>460</v>
      </c>
      <c r="G1149" s="45"/>
      <c r="H1149" s="35" t="s">
        <v>255</v>
      </c>
      <c r="I1149" s="36">
        <v>41729</v>
      </c>
      <c r="J1149" s="82">
        <v>11442</v>
      </c>
      <c r="K1149" s="37">
        <v>1144</v>
      </c>
      <c r="L1149" s="38">
        <f t="shared" si="176"/>
        <v>1144</v>
      </c>
      <c r="M1149" s="36">
        <f t="shared" si="175"/>
        <v>41729</v>
      </c>
      <c r="N1149" s="39">
        <f t="shared" si="171"/>
        <v>10</v>
      </c>
      <c r="O1149" s="5"/>
      <c r="P1149" s="5"/>
      <c r="Q1149" s="42" t="s">
        <v>2344</v>
      </c>
      <c r="R1149" s="43" t="str">
        <f t="shared" si="168"/>
        <v>AGUP</v>
      </c>
      <c r="S1149" s="43" t="str">
        <f t="shared" si="172"/>
        <v>P</v>
      </c>
      <c r="T1149" s="43" t="str">
        <f t="shared" si="173"/>
        <v>02</v>
      </c>
      <c r="U1149" s="43" t="b">
        <f t="shared" si="169"/>
        <v>1</v>
      </c>
      <c r="V1149" s="43">
        <f t="shared" si="170"/>
        <v>10</v>
      </c>
      <c r="W1149" s="35" t="s">
        <v>2347</v>
      </c>
      <c r="X1149" s="196" t="s">
        <v>2377</v>
      </c>
    </row>
    <row r="1150" spans="1:24" x14ac:dyDescent="0.25">
      <c r="A1150" s="30">
        <f t="shared" si="174"/>
        <v>1148</v>
      </c>
      <c r="B1150" s="45">
        <v>20</v>
      </c>
      <c r="C1150" s="32">
        <f t="shared" si="167"/>
        <v>356</v>
      </c>
      <c r="D1150" s="45" t="s">
        <v>229</v>
      </c>
      <c r="E1150" s="45" t="s">
        <v>954</v>
      </c>
      <c r="F1150" s="45" t="s">
        <v>361</v>
      </c>
      <c r="G1150" s="45"/>
      <c r="H1150" s="35" t="s">
        <v>255</v>
      </c>
      <c r="I1150" s="36">
        <v>41729</v>
      </c>
      <c r="J1150" s="82">
        <v>16585</v>
      </c>
      <c r="K1150" s="37">
        <v>1658</v>
      </c>
      <c r="L1150" s="38">
        <f t="shared" si="176"/>
        <v>1658</v>
      </c>
      <c r="M1150" s="36">
        <f t="shared" si="175"/>
        <v>41729</v>
      </c>
      <c r="N1150" s="39">
        <f t="shared" si="171"/>
        <v>10</v>
      </c>
      <c r="O1150" s="5"/>
      <c r="P1150" s="5"/>
      <c r="Q1150" s="42" t="s">
        <v>2344</v>
      </c>
      <c r="R1150" s="43" t="str">
        <f t="shared" si="168"/>
        <v>AAGF</v>
      </c>
      <c r="S1150" s="43" t="str">
        <f t="shared" si="172"/>
        <v>F</v>
      </c>
      <c r="T1150" s="43" t="str">
        <f t="shared" si="173"/>
        <v>02</v>
      </c>
      <c r="U1150" s="43" t="b">
        <f t="shared" si="169"/>
        <v>1</v>
      </c>
      <c r="V1150" s="43">
        <f t="shared" si="170"/>
        <v>10</v>
      </c>
      <c r="W1150" s="35" t="s">
        <v>2347</v>
      </c>
      <c r="X1150" s="196" t="s">
        <v>2377</v>
      </c>
    </row>
    <row r="1151" spans="1:24" x14ac:dyDescent="0.25">
      <c r="A1151" s="30">
        <f t="shared" si="174"/>
        <v>1149</v>
      </c>
      <c r="B1151" s="45">
        <v>20</v>
      </c>
      <c r="C1151" s="32">
        <f t="shared" si="167"/>
        <v>357</v>
      </c>
      <c r="D1151" s="45" t="s">
        <v>229</v>
      </c>
      <c r="E1151" s="45" t="s">
        <v>975</v>
      </c>
      <c r="F1151" s="45" t="s">
        <v>466</v>
      </c>
      <c r="G1151" s="45"/>
      <c r="H1151" s="35" t="s">
        <v>255</v>
      </c>
      <c r="I1151" s="36">
        <v>41729</v>
      </c>
      <c r="J1151" s="82">
        <v>11091</v>
      </c>
      <c r="K1151" s="37">
        <v>1109</v>
      </c>
      <c r="L1151" s="38">
        <f t="shared" si="176"/>
        <v>1109</v>
      </c>
      <c r="M1151" s="36">
        <f t="shared" si="175"/>
        <v>41729</v>
      </c>
      <c r="N1151" s="39">
        <f t="shared" si="171"/>
        <v>10</v>
      </c>
      <c r="O1151" s="5"/>
      <c r="P1151" s="5"/>
      <c r="Q1151" s="42" t="s">
        <v>2344</v>
      </c>
      <c r="R1151" s="43" t="str">
        <f t="shared" si="168"/>
        <v>AAFF</v>
      </c>
      <c r="S1151" s="43" t="str">
        <f t="shared" si="172"/>
        <v>F</v>
      </c>
      <c r="T1151" s="43" t="str">
        <f t="shared" si="173"/>
        <v>02</v>
      </c>
      <c r="U1151" s="43" t="b">
        <f t="shared" si="169"/>
        <v>1</v>
      </c>
      <c r="V1151" s="43">
        <f t="shared" si="170"/>
        <v>10</v>
      </c>
      <c r="W1151" s="35" t="s">
        <v>2347</v>
      </c>
      <c r="X1151" s="196" t="s">
        <v>2377</v>
      </c>
    </row>
    <row r="1152" spans="1:24" x14ac:dyDescent="0.25">
      <c r="A1152" s="30">
        <f t="shared" si="174"/>
        <v>1150</v>
      </c>
      <c r="B1152" s="45">
        <v>20</v>
      </c>
      <c r="C1152" s="32">
        <f t="shared" si="167"/>
        <v>358</v>
      </c>
      <c r="D1152" s="45" t="s">
        <v>229</v>
      </c>
      <c r="E1152" s="45" t="s">
        <v>1105</v>
      </c>
      <c r="F1152" s="45" t="s">
        <v>530</v>
      </c>
      <c r="G1152" s="45"/>
      <c r="H1152" s="35" t="s">
        <v>255</v>
      </c>
      <c r="I1152" s="36">
        <v>41729</v>
      </c>
      <c r="J1152" s="82">
        <v>5693</v>
      </c>
      <c r="K1152" s="37">
        <v>569</v>
      </c>
      <c r="L1152" s="38">
        <f t="shared" si="176"/>
        <v>569</v>
      </c>
      <c r="M1152" s="36">
        <f t="shared" si="175"/>
        <v>41729</v>
      </c>
      <c r="N1152" s="39">
        <f t="shared" si="171"/>
        <v>9.99</v>
      </c>
      <c r="O1152" s="5"/>
      <c r="P1152" s="5"/>
      <c r="Q1152" s="42" t="s">
        <v>2344</v>
      </c>
      <c r="R1152" s="43" t="str">
        <f t="shared" si="168"/>
        <v>ABEF</v>
      </c>
      <c r="S1152" s="43" t="str">
        <f t="shared" si="172"/>
        <v>F</v>
      </c>
      <c r="T1152" s="43" t="str">
        <f t="shared" si="173"/>
        <v>02</v>
      </c>
      <c r="U1152" s="43" t="b">
        <f t="shared" si="169"/>
        <v>1</v>
      </c>
      <c r="V1152" s="43">
        <f t="shared" si="170"/>
        <v>10</v>
      </c>
      <c r="W1152" s="35" t="s">
        <v>2347</v>
      </c>
      <c r="X1152" s="196" t="s">
        <v>2377</v>
      </c>
    </row>
    <row r="1153" spans="1:24" x14ac:dyDescent="0.25">
      <c r="A1153" s="30">
        <f t="shared" si="174"/>
        <v>1151</v>
      </c>
      <c r="B1153" s="45">
        <v>20</v>
      </c>
      <c r="C1153" s="32">
        <f t="shared" si="167"/>
        <v>359</v>
      </c>
      <c r="D1153" s="45" t="s">
        <v>229</v>
      </c>
      <c r="E1153" s="45" t="s">
        <v>832</v>
      </c>
      <c r="F1153" s="45" t="s">
        <v>377</v>
      </c>
      <c r="G1153" s="45"/>
      <c r="H1153" s="35" t="s">
        <v>255</v>
      </c>
      <c r="I1153" s="36">
        <v>41729</v>
      </c>
      <c r="J1153" s="82">
        <v>16617</v>
      </c>
      <c r="K1153" s="37">
        <v>1662</v>
      </c>
      <c r="L1153" s="38">
        <f t="shared" si="176"/>
        <v>1662</v>
      </c>
      <c r="M1153" s="36">
        <f t="shared" si="175"/>
        <v>41729</v>
      </c>
      <c r="N1153" s="39">
        <f t="shared" si="171"/>
        <v>10</v>
      </c>
      <c r="O1153" s="5"/>
      <c r="P1153" s="5"/>
      <c r="Q1153" s="42" t="s">
        <v>2344</v>
      </c>
      <c r="R1153" s="43" t="str">
        <f t="shared" si="168"/>
        <v>AABF</v>
      </c>
      <c r="S1153" s="43" t="str">
        <f t="shared" si="172"/>
        <v>F</v>
      </c>
      <c r="T1153" s="43" t="str">
        <f t="shared" si="173"/>
        <v>02</v>
      </c>
      <c r="U1153" s="43" t="b">
        <f t="shared" si="169"/>
        <v>1</v>
      </c>
      <c r="V1153" s="43">
        <f t="shared" si="170"/>
        <v>10</v>
      </c>
      <c r="W1153" s="35" t="s">
        <v>2347</v>
      </c>
      <c r="X1153" s="196" t="s">
        <v>2377</v>
      </c>
    </row>
    <row r="1154" spans="1:24" x14ac:dyDescent="0.25">
      <c r="A1154" s="30">
        <f t="shared" si="174"/>
        <v>1152</v>
      </c>
      <c r="B1154" s="45">
        <v>20</v>
      </c>
      <c r="C1154" s="32">
        <f t="shared" si="167"/>
        <v>360</v>
      </c>
      <c r="D1154" s="45" t="s">
        <v>229</v>
      </c>
      <c r="E1154" s="45" t="s">
        <v>1087</v>
      </c>
      <c r="F1154" s="45" t="s">
        <v>461</v>
      </c>
      <c r="G1154" s="45"/>
      <c r="H1154" s="35" t="s">
        <v>255</v>
      </c>
      <c r="I1154" s="36">
        <v>41729</v>
      </c>
      <c r="J1154" s="82">
        <v>7148</v>
      </c>
      <c r="K1154" s="37">
        <v>715</v>
      </c>
      <c r="L1154" s="38">
        <f t="shared" si="176"/>
        <v>715</v>
      </c>
      <c r="M1154" s="36">
        <f t="shared" si="175"/>
        <v>41729</v>
      </c>
      <c r="N1154" s="39">
        <f t="shared" si="171"/>
        <v>10</v>
      </c>
      <c r="O1154" s="5"/>
      <c r="P1154" s="5"/>
      <c r="Q1154" s="42" t="s">
        <v>2344</v>
      </c>
      <c r="R1154" s="43" t="str">
        <f t="shared" si="168"/>
        <v>AADF</v>
      </c>
      <c r="S1154" s="43" t="str">
        <f t="shared" si="172"/>
        <v>F</v>
      </c>
      <c r="T1154" s="43" t="str">
        <f t="shared" si="173"/>
        <v>02</v>
      </c>
      <c r="U1154" s="43" t="b">
        <f t="shared" si="169"/>
        <v>1</v>
      </c>
      <c r="V1154" s="43">
        <f t="shared" si="170"/>
        <v>10</v>
      </c>
      <c r="W1154" s="35" t="s">
        <v>2347</v>
      </c>
      <c r="X1154" s="196" t="s">
        <v>2377</v>
      </c>
    </row>
    <row r="1155" spans="1:24" x14ac:dyDescent="0.25">
      <c r="A1155" s="30">
        <f t="shared" si="174"/>
        <v>1153</v>
      </c>
      <c r="B1155" s="45">
        <v>20</v>
      </c>
      <c r="C1155" s="32">
        <f t="shared" ref="C1155:C1218" si="177">+IF(B1155=B1154,C1154+1,1)</f>
        <v>361</v>
      </c>
      <c r="D1155" s="45" t="s">
        <v>229</v>
      </c>
      <c r="E1155" s="45" t="s">
        <v>958</v>
      </c>
      <c r="F1155" s="45" t="s">
        <v>372</v>
      </c>
      <c r="G1155" s="45"/>
      <c r="H1155" s="35" t="s">
        <v>255</v>
      </c>
      <c r="I1155" s="36">
        <v>41729</v>
      </c>
      <c r="J1155" s="82">
        <v>4330</v>
      </c>
      <c r="K1155" s="37">
        <v>433</v>
      </c>
      <c r="L1155" s="38">
        <f t="shared" si="176"/>
        <v>433</v>
      </c>
      <c r="M1155" s="36">
        <f t="shared" si="175"/>
        <v>41729</v>
      </c>
      <c r="N1155" s="39">
        <f t="shared" si="171"/>
        <v>10</v>
      </c>
      <c r="O1155" s="5"/>
      <c r="P1155" s="5"/>
      <c r="Q1155" s="42" t="s">
        <v>2344</v>
      </c>
      <c r="R1155" s="43" t="str">
        <f t="shared" ref="R1155:R1218" si="178">LEFT(E1155,4)</f>
        <v>AJIP</v>
      </c>
      <c r="S1155" s="43" t="str">
        <f t="shared" si="172"/>
        <v>P</v>
      </c>
      <c r="T1155" s="43" t="str">
        <f t="shared" si="173"/>
        <v>02</v>
      </c>
      <c r="U1155" s="43" t="b">
        <f t="shared" ref="U1155:U1218" si="179">D1155=T1155</f>
        <v>1</v>
      </c>
      <c r="V1155" s="43">
        <f t="shared" ref="V1155:V1218" si="180">LEN(E1155)</f>
        <v>10</v>
      </c>
      <c r="W1155" s="35" t="s">
        <v>2347</v>
      </c>
      <c r="X1155" s="196" t="s">
        <v>2377</v>
      </c>
    </row>
    <row r="1156" spans="1:24" x14ac:dyDescent="0.25">
      <c r="A1156" s="30">
        <f t="shared" si="174"/>
        <v>1154</v>
      </c>
      <c r="B1156" s="45">
        <v>20</v>
      </c>
      <c r="C1156" s="32">
        <f t="shared" si="177"/>
        <v>362</v>
      </c>
      <c r="D1156" s="45" t="s">
        <v>229</v>
      </c>
      <c r="E1156" s="45" t="s">
        <v>988</v>
      </c>
      <c r="F1156" s="45" t="s">
        <v>518</v>
      </c>
      <c r="G1156" s="45"/>
      <c r="H1156" s="35" t="s">
        <v>255</v>
      </c>
      <c r="I1156" s="36">
        <v>41729</v>
      </c>
      <c r="J1156" s="82">
        <v>8966</v>
      </c>
      <c r="K1156" s="37">
        <v>897</v>
      </c>
      <c r="L1156" s="38">
        <f t="shared" si="176"/>
        <v>897</v>
      </c>
      <c r="M1156" s="36">
        <f t="shared" si="175"/>
        <v>41729</v>
      </c>
      <c r="N1156" s="39">
        <f t="shared" ref="N1156:N1219" si="181">+ROUND(L1156/J1156*100,2)</f>
        <v>10</v>
      </c>
      <c r="O1156" s="5"/>
      <c r="P1156" s="5"/>
      <c r="Q1156" s="42" t="s">
        <v>2344</v>
      </c>
      <c r="R1156" s="43" t="str">
        <f t="shared" si="178"/>
        <v>AAFF</v>
      </c>
      <c r="S1156" s="43" t="str">
        <f t="shared" ref="S1156:S1219" si="182">RIGHT(R1156,1)</f>
        <v>F</v>
      </c>
      <c r="T1156" s="43" t="str">
        <f t="shared" ref="T1156:T1219" si="183">IF(S1156="C","01","02")</f>
        <v>02</v>
      </c>
      <c r="U1156" s="43" t="b">
        <f t="shared" si="179"/>
        <v>1</v>
      </c>
      <c r="V1156" s="43">
        <f t="shared" si="180"/>
        <v>10</v>
      </c>
      <c r="W1156" s="35" t="s">
        <v>2347</v>
      </c>
      <c r="X1156" s="196" t="s">
        <v>2377</v>
      </c>
    </row>
    <row r="1157" spans="1:24" x14ac:dyDescent="0.25">
      <c r="A1157" s="30">
        <f t="shared" ref="A1157:A1220" si="184">A1156+1</f>
        <v>1155</v>
      </c>
      <c r="B1157" s="45">
        <v>20</v>
      </c>
      <c r="C1157" s="32">
        <f t="shared" si="177"/>
        <v>363</v>
      </c>
      <c r="D1157" s="45" t="s">
        <v>229</v>
      </c>
      <c r="E1157" s="45" t="s">
        <v>853</v>
      </c>
      <c r="F1157" s="45" t="s">
        <v>435</v>
      </c>
      <c r="G1157" s="45"/>
      <c r="H1157" s="35" t="s">
        <v>255</v>
      </c>
      <c r="I1157" s="36">
        <v>41729</v>
      </c>
      <c r="J1157" s="82">
        <v>13728</v>
      </c>
      <c r="K1157" s="37">
        <v>1373</v>
      </c>
      <c r="L1157" s="38">
        <f t="shared" si="176"/>
        <v>1373</v>
      </c>
      <c r="M1157" s="36">
        <f t="shared" si="175"/>
        <v>41729</v>
      </c>
      <c r="N1157" s="39">
        <f t="shared" si="181"/>
        <v>10</v>
      </c>
      <c r="O1157" s="5"/>
      <c r="P1157" s="5"/>
      <c r="Q1157" s="42" t="s">
        <v>2344</v>
      </c>
      <c r="R1157" s="43" t="str">
        <f t="shared" si="178"/>
        <v>AABF</v>
      </c>
      <c r="S1157" s="43" t="str">
        <f t="shared" si="182"/>
        <v>F</v>
      </c>
      <c r="T1157" s="43" t="str">
        <f t="shared" si="183"/>
        <v>02</v>
      </c>
      <c r="U1157" s="43" t="b">
        <f t="shared" si="179"/>
        <v>1</v>
      </c>
      <c r="V1157" s="43">
        <f t="shared" si="180"/>
        <v>10</v>
      </c>
      <c r="W1157" s="35" t="s">
        <v>2347</v>
      </c>
      <c r="X1157" s="196" t="s">
        <v>2377</v>
      </c>
    </row>
    <row r="1158" spans="1:24" x14ac:dyDescent="0.25">
      <c r="A1158" s="30">
        <f t="shared" si="184"/>
        <v>1156</v>
      </c>
      <c r="B1158" s="45">
        <v>20</v>
      </c>
      <c r="C1158" s="32">
        <f t="shared" si="177"/>
        <v>364</v>
      </c>
      <c r="D1158" s="45" t="s">
        <v>229</v>
      </c>
      <c r="E1158" s="45" t="s">
        <v>970</v>
      </c>
      <c r="F1158" s="45" t="s">
        <v>418</v>
      </c>
      <c r="G1158" s="45"/>
      <c r="H1158" s="35" t="s">
        <v>255</v>
      </c>
      <c r="I1158" s="36">
        <v>41729</v>
      </c>
      <c r="J1158" s="82">
        <v>8818</v>
      </c>
      <c r="K1158" s="37">
        <v>882</v>
      </c>
      <c r="L1158" s="38">
        <f t="shared" si="176"/>
        <v>882</v>
      </c>
      <c r="M1158" s="36">
        <f t="shared" si="175"/>
        <v>41729</v>
      </c>
      <c r="N1158" s="39">
        <f t="shared" si="181"/>
        <v>10</v>
      </c>
      <c r="O1158" s="5"/>
      <c r="P1158" s="5"/>
      <c r="Q1158" s="42" t="s">
        <v>2344</v>
      </c>
      <c r="R1158" s="43" t="str">
        <f t="shared" si="178"/>
        <v>AASF</v>
      </c>
      <c r="S1158" s="43" t="str">
        <f t="shared" si="182"/>
        <v>F</v>
      </c>
      <c r="T1158" s="43" t="str">
        <f t="shared" si="183"/>
        <v>02</v>
      </c>
      <c r="U1158" s="43" t="b">
        <f t="shared" si="179"/>
        <v>1</v>
      </c>
      <c r="V1158" s="43">
        <f t="shared" si="180"/>
        <v>10</v>
      </c>
      <c r="W1158" s="35" t="s">
        <v>2347</v>
      </c>
      <c r="X1158" s="196" t="s">
        <v>2377</v>
      </c>
    </row>
    <row r="1159" spans="1:24" x14ac:dyDescent="0.25">
      <c r="A1159" s="30">
        <f t="shared" si="184"/>
        <v>1157</v>
      </c>
      <c r="B1159" s="45">
        <v>20</v>
      </c>
      <c r="C1159" s="32">
        <f t="shared" si="177"/>
        <v>365</v>
      </c>
      <c r="D1159" s="45" t="s">
        <v>229</v>
      </c>
      <c r="E1159" s="45" t="s">
        <v>1089</v>
      </c>
      <c r="F1159" s="45" t="s">
        <v>464</v>
      </c>
      <c r="G1159" s="45"/>
      <c r="H1159" s="35" t="s">
        <v>255</v>
      </c>
      <c r="I1159" s="36">
        <v>41729</v>
      </c>
      <c r="J1159" s="82">
        <v>13792</v>
      </c>
      <c r="K1159" s="37">
        <v>1379</v>
      </c>
      <c r="L1159" s="38">
        <f t="shared" si="176"/>
        <v>1379</v>
      </c>
      <c r="M1159" s="36">
        <f t="shared" si="175"/>
        <v>41729</v>
      </c>
      <c r="N1159" s="39">
        <f t="shared" si="181"/>
        <v>10</v>
      </c>
      <c r="O1159" s="5"/>
      <c r="P1159" s="5"/>
      <c r="Q1159" s="42" t="s">
        <v>2344</v>
      </c>
      <c r="R1159" s="43" t="str">
        <f t="shared" si="178"/>
        <v>AGUP</v>
      </c>
      <c r="S1159" s="43" t="str">
        <f t="shared" si="182"/>
        <v>P</v>
      </c>
      <c r="T1159" s="43" t="str">
        <f t="shared" si="183"/>
        <v>02</v>
      </c>
      <c r="U1159" s="43" t="b">
        <f t="shared" si="179"/>
        <v>1</v>
      </c>
      <c r="V1159" s="43">
        <f t="shared" si="180"/>
        <v>10</v>
      </c>
      <c r="W1159" s="35" t="s">
        <v>2347</v>
      </c>
      <c r="X1159" s="196" t="s">
        <v>2377</v>
      </c>
    </row>
    <row r="1160" spans="1:24" x14ac:dyDescent="0.25">
      <c r="A1160" s="30">
        <f t="shared" si="184"/>
        <v>1158</v>
      </c>
      <c r="B1160" s="45">
        <v>20</v>
      </c>
      <c r="C1160" s="32">
        <f t="shared" si="177"/>
        <v>366</v>
      </c>
      <c r="D1160" s="45" t="s">
        <v>229</v>
      </c>
      <c r="E1160" s="45" t="s">
        <v>846</v>
      </c>
      <c r="F1160" s="45" t="s">
        <v>415</v>
      </c>
      <c r="G1160" s="45"/>
      <c r="H1160" s="35" t="s">
        <v>255</v>
      </c>
      <c r="I1160" s="36">
        <v>41729</v>
      </c>
      <c r="J1160" s="82">
        <v>9847</v>
      </c>
      <c r="K1160" s="37">
        <v>985</v>
      </c>
      <c r="L1160" s="38">
        <f t="shared" si="176"/>
        <v>985</v>
      </c>
      <c r="M1160" s="36">
        <f t="shared" si="175"/>
        <v>41729</v>
      </c>
      <c r="N1160" s="39">
        <f t="shared" si="181"/>
        <v>10</v>
      </c>
      <c r="O1160" s="5"/>
      <c r="P1160" s="5"/>
      <c r="Q1160" s="42" t="s">
        <v>2344</v>
      </c>
      <c r="R1160" s="43" t="str">
        <f t="shared" si="178"/>
        <v>ABLF</v>
      </c>
      <c r="S1160" s="43" t="str">
        <f t="shared" si="182"/>
        <v>F</v>
      </c>
      <c r="T1160" s="43" t="str">
        <f t="shared" si="183"/>
        <v>02</v>
      </c>
      <c r="U1160" s="43" t="b">
        <f t="shared" si="179"/>
        <v>1</v>
      </c>
      <c r="V1160" s="43">
        <f t="shared" si="180"/>
        <v>10</v>
      </c>
      <c r="W1160" s="35" t="s">
        <v>2347</v>
      </c>
      <c r="X1160" s="196" t="s">
        <v>2377</v>
      </c>
    </row>
    <row r="1161" spans="1:24" x14ac:dyDescent="0.25">
      <c r="A1161" s="30">
        <f t="shared" si="184"/>
        <v>1159</v>
      </c>
      <c r="B1161" s="45">
        <v>20</v>
      </c>
      <c r="C1161" s="32">
        <f t="shared" si="177"/>
        <v>367</v>
      </c>
      <c r="D1161" s="45" t="s">
        <v>229</v>
      </c>
      <c r="E1161" s="45" t="s">
        <v>844</v>
      </c>
      <c r="F1161" s="45" t="s">
        <v>412</v>
      </c>
      <c r="G1161" s="45"/>
      <c r="H1161" s="35" t="s">
        <v>255</v>
      </c>
      <c r="I1161" s="36">
        <v>41729</v>
      </c>
      <c r="J1161" s="82">
        <v>32425</v>
      </c>
      <c r="K1161" s="37">
        <v>3243</v>
      </c>
      <c r="L1161" s="38">
        <f t="shared" si="176"/>
        <v>3243</v>
      </c>
      <c r="M1161" s="36">
        <f t="shared" si="175"/>
        <v>41729</v>
      </c>
      <c r="N1161" s="39">
        <f t="shared" si="181"/>
        <v>10</v>
      </c>
      <c r="O1161" s="5"/>
      <c r="P1161" s="5"/>
      <c r="Q1161" s="42" t="s">
        <v>2344</v>
      </c>
      <c r="R1161" s="43" t="str">
        <f t="shared" si="178"/>
        <v>ABRP</v>
      </c>
      <c r="S1161" s="43" t="str">
        <f t="shared" si="182"/>
        <v>P</v>
      </c>
      <c r="T1161" s="43" t="str">
        <f t="shared" si="183"/>
        <v>02</v>
      </c>
      <c r="U1161" s="43" t="b">
        <f t="shared" si="179"/>
        <v>1</v>
      </c>
      <c r="V1161" s="43">
        <f t="shared" si="180"/>
        <v>10</v>
      </c>
      <c r="W1161" s="35" t="s">
        <v>2347</v>
      </c>
      <c r="X1161" s="196" t="s">
        <v>2377</v>
      </c>
    </row>
    <row r="1162" spans="1:24" x14ac:dyDescent="0.25">
      <c r="A1162" s="30">
        <f t="shared" si="184"/>
        <v>1160</v>
      </c>
      <c r="B1162" s="45">
        <v>20</v>
      </c>
      <c r="C1162" s="32">
        <f t="shared" si="177"/>
        <v>368</v>
      </c>
      <c r="D1162" s="45" t="s">
        <v>229</v>
      </c>
      <c r="E1162" s="45" t="s">
        <v>902</v>
      </c>
      <c r="F1162" s="45" t="s">
        <v>420</v>
      </c>
      <c r="G1162" s="45"/>
      <c r="H1162" s="35" t="s">
        <v>255</v>
      </c>
      <c r="I1162" s="36">
        <v>41729</v>
      </c>
      <c r="J1162" s="82">
        <v>25229</v>
      </c>
      <c r="K1162" s="37">
        <v>2523</v>
      </c>
      <c r="L1162" s="38">
        <f t="shared" si="176"/>
        <v>2523</v>
      </c>
      <c r="M1162" s="36">
        <f t="shared" si="175"/>
        <v>41729</v>
      </c>
      <c r="N1162" s="39">
        <f t="shared" si="181"/>
        <v>10</v>
      </c>
      <c r="O1162" s="5"/>
      <c r="P1162" s="5"/>
      <c r="Q1162" s="42" t="s">
        <v>2344</v>
      </c>
      <c r="R1162" s="43" t="str">
        <f t="shared" si="178"/>
        <v>AADF</v>
      </c>
      <c r="S1162" s="43" t="str">
        <f t="shared" si="182"/>
        <v>F</v>
      </c>
      <c r="T1162" s="43" t="str">
        <f t="shared" si="183"/>
        <v>02</v>
      </c>
      <c r="U1162" s="43" t="b">
        <f t="shared" si="179"/>
        <v>1</v>
      </c>
      <c r="V1162" s="43">
        <f t="shared" si="180"/>
        <v>10</v>
      </c>
      <c r="W1162" s="35" t="s">
        <v>2347</v>
      </c>
      <c r="X1162" s="196" t="s">
        <v>2377</v>
      </c>
    </row>
    <row r="1163" spans="1:24" x14ac:dyDescent="0.25">
      <c r="A1163" s="30">
        <f t="shared" si="184"/>
        <v>1161</v>
      </c>
      <c r="B1163" s="45">
        <v>20</v>
      </c>
      <c r="C1163" s="32">
        <f t="shared" si="177"/>
        <v>369</v>
      </c>
      <c r="D1163" s="45" t="s">
        <v>229</v>
      </c>
      <c r="E1163" s="45" t="s">
        <v>850</v>
      </c>
      <c r="F1163" s="45" t="s">
        <v>425</v>
      </c>
      <c r="G1163" s="45"/>
      <c r="H1163" s="35" t="s">
        <v>255</v>
      </c>
      <c r="I1163" s="36">
        <v>41729</v>
      </c>
      <c r="J1163" s="82">
        <v>7900</v>
      </c>
      <c r="K1163" s="37">
        <v>790</v>
      </c>
      <c r="L1163" s="38">
        <f t="shared" si="176"/>
        <v>790</v>
      </c>
      <c r="M1163" s="36">
        <f t="shared" si="175"/>
        <v>41729</v>
      </c>
      <c r="N1163" s="39">
        <f t="shared" si="181"/>
        <v>10</v>
      </c>
      <c r="O1163" s="5"/>
      <c r="P1163" s="5"/>
      <c r="Q1163" s="42" t="s">
        <v>2344</v>
      </c>
      <c r="R1163" s="43" t="str">
        <f t="shared" si="178"/>
        <v>AACF</v>
      </c>
      <c r="S1163" s="43" t="str">
        <f t="shared" si="182"/>
        <v>F</v>
      </c>
      <c r="T1163" s="43" t="str">
        <f t="shared" si="183"/>
        <v>02</v>
      </c>
      <c r="U1163" s="43" t="b">
        <f t="shared" si="179"/>
        <v>1</v>
      </c>
      <c r="V1163" s="43">
        <f t="shared" si="180"/>
        <v>10</v>
      </c>
      <c r="W1163" s="35" t="s">
        <v>2347</v>
      </c>
      <c r="X1163" s="196" t="s">
        <v>2377</v>
      </c>
    </row>
    <row r="1164" spans="1:24" x14ac:dyDescent="0.25">
      <c r="A1164" s="30">
        <f t="shared" si="184"/>
        <v>1162</v>
      </c>
      <c r="B1164" s="45">
        <v>20</v>
      </c>
      <c r="C1164" s="32">
        <f t="shared" si="177"/>
        <v>370</v>
      </c>
      <c r="D1164" s="45" t="s">
        <v>229</v>
      </c>
      <c r="E1164" s="45" t="s">
        <v>1093</v>
      </c>
      <c r="F1164" s="45" t="s">
        <v>479</v>
      </c>
      <c r="G1164" s="45"/>
      <c r="H1164" s="35" t="s">
        <v>255</v>
      </c>
      <c r="I1164" s="36">
        <v>41729</v>
      </c>
      <c r="J1164" s="82">
        <v>233</v>
      </c>
      <c r="K1164" s="37">
        <v>23</v>
      </c>
      <c r="L1164" s="38">
        <f t="shared" si="176"/>
        <v>23</v>
      </c>
      <c r="M1164" s="36">
        <f t="shared" si="175"/>
        <v>41729</v>
      </c>
      <c r="N1164" s="39">
        <f t="shared" si="181"/>
        <v>9.8699999999999992</v>
      </c>
      <c r="O1164" s="5"/>
      <c r="P1164" s="5"/>
      <c r="Q1164" s="42" t="s">
        <v>2344</v>
      </c>
      <c r="R1164" s="43" t="str">
        <f t="shared" si="178"/>
        <v>ADQP</v>
      </c>
      <c r="S1164" s="43" t="str">
        <f t="shared" si="182"/>
        <v>P</v>
      </c>
      <c r="T1164" s="43" t="str">
        <f t="shared" si="183"/>
        <v>02</v>
      </c>
      <c r="U1164" s="43" t="b">
        <f t="shared" si="179"/>
        <v>1</v>
      </c>
      <c r="V1164" s="43">
        <f t="shared" si="180"/>
        <v>10</v>
      </c>
      <c r="W1164" s="35" t="s">
        <v>2347</v>
      </c>
      <c r="X1164" s="196" t="s">
        <v>2377</v>
      </c>
    </row>
    <row r="1165" spans="1:24" x14ac:dyDescent="0.25">
      <c r="A1165" s="30">
        <f t="shared" si="184"/>
        <v>1163</v>
      </c>
      <c r="B1165" s="45">
        <v>20</v>
      </c>
      <c r="C1165" s="32">
        <f t="shared" si="177"/>
        <v>371</v>
      </c>
      <c r="D1165" s="45" t="s">
        <v>229</v>
      </c>
      <c r="E1165" s="45" t="s">
        <v>1083</v>
      </c>
      <c r="F1165" s="45" t="s">
        <v>449</v>
      </c>
      <c r="G1165" s="45"/>
      <c r="H1165" s="35" t="s">
        <v>255</v>
      </c>
      <c r="I1165" s="36">
        <v>41729</v>
      </c>
      <c r="J1165" s="82">
        <v>24469</v>
      </c>
      <c r="K1165" s="37">
        <v>2447</v>
      </c>
      <c r="L1165" s="38">
        <f t="shared" si="176"/>
        <v>2447</v>
      </c>
      <c r="M1165" s="36">
        <f t="shared" si="175"/>
        <v>41729</v>
      </c>
      <c r="N1165" s="39">
        <f t="shared" si="181"/>
        <v>10</v>
      </c>
      <c r="O1165" s="5"/>
      <c r="P1165" s="5"/>
      <c r="Q1165" s="42" t="s">
        <v>2344</v>
      </c>
      <c r="R1165" s="43" t="str">
        <f t="shared" si="178"/>
        <v>ACVP</v>
      </c>
      <c r="S1165" s="43" t="str">
        <f t="shared" si="182"/>
        <v>P</v>
      </c>
      <c r="T1165" s="43" t="str">
        <f t="shared" si="183"/>
        <v>02</v>
      </c>
      <c r="U1165" s="43" t="b">
        <f t="shared" si="179"/>
        <v>1</v>
      </c>
      <c r="V1165" s="43">
        <f t="shared" si="180"/>
        <v>10</v>
      </c>
      <c r="W1165" s="35" t="s">
        <v>2347</v>
      </c>
      <c r="X1165" s="196" t="s">
        <v>2377</v>
      </c>
    </row>
    <row r="1166" spans="1:24" x14ac:dyDescent="0.25">
      <c r="A1166" s="30">
        <f t="shared" si="184"/>
        <v>1164</v>
      </c>
      <c r="B1166" s="45">
        <v>20</v>
      </c>
      <c r="C1166" s="32">
        <f t="shared" si="177"/>
        <v>372</v>
      </c>
      <c r="D1166" s="45" t="s">
        <v>229</v>
      </c>
      <c r="E1166" s="45" t="s">
        <v>1101</v>
      </c>
      <c r="F1166" s="45" t="s">
        <v>503</v>
      </c>
      <c r="G1166" s="45"/>
      <c r="H1166" s="35" t="s">
        <v>255</v>
      </c>
      <c r="I1166" s="36">
        <v>41729</v>
      </c>
      <c r="J1166" s="82">
        <v>17172</v>
      </c>
      <c r="K1166" s="37">
        <v>1717</v>
      </c>
      <c r="L1166" s="38">
        <f t="shared" si="176"/>
        <v>1717</v>
      </c>
      <c r="M1166" s="36">
        <f t="shared" si="175"/>
        <v>41729</v>
      </c>
      <c r="N1166" s="39">
        <f t="shared" si="181"/>
        <v>10</v>
      </c>
      <c r="O1166" s="5"/>
      <c r="P1166" s="5"/>
      <c r="Q1166" s="42" t="s">
        <v>2344</v>
      </c>
      <c r="R1166" s="43" t="str">
        <f t="shared" si="178"/>
        <v>ABJF</v>
      </c>
      <c r="S1166" s="43" t="str">
        <f t="shared" si="182"/>
        <v>F</v>
      </c>
      <c r="T1166" s="43" t="str">
        <f t="shared" si="183"/>
        <v>02</v>
      </c>
      <c r="U1166" s="43" t="b">
        <f t="shared" si="179"/>
        <v>1</v>
      </c>
      <c r="V1166" s="43">
        <f t="shared" si="180"/>
        <v>10</v>
      </c>
      <c r="W1166" s="35" t="s">
        <v>2347</v>
      </c>
      <c r="X1166" s="196" t="s">
        <v>2377</v>
      </c>
    </row>
    <row r="1167" spans="1:24" x14ac:dyDescent="0.25">
      <c r="A1167" s="30">
        <f t="shared" si="184"/>
        <v>1165</v>
      </c>
      <c r="B1167" s="45">
        <v>20</v>
      </c>
      <c r="C1167" s="32">
        <f t="shared" si="177"/>
        <v>373</v>
      </c>
      <c r="D1167" s="45" t="s">
        <v>229</v>
      </c>
      <c r="E1167" s="45" t="s">
        <v>986</v>
      </c>
      <c r="F1167" s="45" t="s">
        <v>511</v>
      </c>
      <c r="G1167" s="45"/>
      <c r="H1167" s="35" t="s">
        <v>255</v>
      </c>
      <c r="I1167" s="36">
        <v>41729</v>
      </c>
      <c r="J1167" s="82">
        <v>3974</v>
      </c>
      <c r="K1167" s="37">
        <v>397</v>
      </c>
      <c r="L1167" s="38">
        <f t="shared" si="176"/>
        <v>397</v>
      </c>
      <c r="M1167" s="36">
        <f t="shared" si="175"/>
        <v>41729</v>
      </c>
      <c r="N1167" s="39">
        <f t="shared" si="181"/>
        <v>9.99</v>
      </c>
      <c r="O1167" s="5"/>
      <c r="P1167" s="5"/>
      <c r="Q1167" s="42" t="s">
        <v>2344</v>
      </c>
      <c r="R1167" s="43" t="str">
        <f t="shared" si="178"/>
        <v>AAPF</v>
      </c>
      <c r="S1167" s="43" t="str">
        <f t="shared" si="182"/>
        <v>F</v>
      </c>
      <c r="T1167" s="43" t="str">
        <f t="shared" si="183"/>
        <v>02</v>
      </c>
      <c r="U1167" s="43" t="b">
        <f t="shared" si="179"/>
        <v>1</v>
      </c>
      <c r="V1167" s="43">
        <f t="shared" si="180"/>
        <v>10</v>
      </c>
      <c r="W1167" s="35" t="s">
        <v>2347</v>
      </c>
      <c r="X1167" s="196" t="s">
        <v>2377</v>
      </c>
    </row>
    <row r="1168" spans="1:24" x14ac:dyDescent="0.25">
      <c r="A1168" s="30">
        <f t="shared" si="184"/>
        <v>1166</v>
      </c>
      <c r="B1168" s="45">
        <v>20</v>
      </c>
      <c r="C1168" s="32">
        <f t="shared" si="177"/>
        <v>374</v>
      </c>
      <c r="D1168" s="45" t="s">
        <v>229</v>
      </c>
      <c r="E1168" s="45" t="s">
        <v>882</v>
      </c>
      <c r="F1168" s="45" t="s">
        <v>547</v>
      </c>
      <c r="G1168" s="45"/>
      <c r="H1168" s="35" t="s">
        <v>255</v>
      </c>
      <c r="I1168" s="36">
        <v>41729</v>
      </c>
      <c r="J1168" s="82">
        <v>9795</v>
      </c>
      <c r="K1168" s="37">
        <v>979</v>
      </c>
      <c r="L1168" s="38">
        <f t="shared" si="176"/>
        <v>979</v>
      </c>
      <c r="M1168" s="36">
        <f t="shared" si="175"/>
        <v>41729</v>
      </c>
      <c r="N1168" s="39">
        <f t="shared" si="181"/>
        <v>9.99</v>
      </c>
      <c r="O1168" s="5"/>
      <c r="P1168" s="5"/>
      <c r="Q1168" s="42" t="s">
        <v>2344</v>
      </c>
      <c r="R1168" s="43" t="str">
        <f t="shared" si="178"/>
        <v>AAJP</v>
      </c>
      <c r="S1168" s="43" t="str">
        <f t="shared" si="182"/>
        <v>P</v>
      </c>
      <c r="T1168" s="43" t="str">
        <f t="shared" si="183"/>
        <v>02</v>
      </c>
      <c r="U1168" s="43" t="b">
        <f t="shared" si="179"/>
        <v>1</v>
      </c>
      <c r="V1168" s="43">
        <f t="shared" si="180"/>
        <v>10</v>
      </c>
      <c r="W1168" s="35" t="s">
        <v>2347</v>
      </c>
      <c r="X1168" s="196" t="s">
        <v>2377</v>
      </c>
    </row>
    <row r="1169" spans="1:24" x14ac:dyDescent="0.25">
      <c r="A1169" s="30">
        <f t="shared" si="184"/>
        <v>1167</v>
      </c>
      <c r="B1169" s="45">
        <v>20</v>
      </c>
      <c r="C1169" s="32">
        <f t="shared" si="177"/>
        <v>375</v>
      </c>
      <c r="D1169" s="45" t="s">
        <v>229</v>
      </c>
      <c r="E1169" s="45" t="s">
        <v>858</v>
      </c>
      <c r="F1169" s="45" t="s">
        <v>448</v>
      </c>
      <c r="G1169" s="45"/>
      <c r="H1169" s="35" t="s">
        <v>255</v>
      </c>
      <c r="I1169" s="36">
        <v>41729</v>
      </c>
      <c r="J1169" s="82">
        <v>12844</v>
      </c>
      <c r="K1169" s="37">
        <v>1284</v>
      </c>
      <c r="L1169" s="38">
        <f t="shared" si="176"/>
        <v>1284</v>
      </c>
      <c r="M1169" s="36">
        <f t="shared" si="175"/>
        <v>41729</v>
      </c>
      <c r="N1169" s="39">
        <f t="shared" si="181"/>
        <v>10</v>
      </c>
      <c r="O1169" s="5"/>
      <c r="P1169" s="5"/>
      <c r="Q1169" s="42" t="s">
        <v>2344</v>
      </c>
      <c r="R1169" s="43" t="str">
        <f t="shared" si="178"/>
        <v>AKRP</v>
      </c>
      <c r="S1169" s="43" t="str">
        <f t="shared" si="182"/>
        <v>P</v>
      </c>
      <c r="T1169" s="43" t="str">
        <f t="shared" si="183"/>
        <v>02</v>
      </c>
      <c r="U1169" s="43" t="b">
        <f t="shared" si="179"/>
        <v>1</v>
      </c>
      <c r="V1169" s="43">
        <f t="shared" si="180"/>
        <v>10</v>
      </c>
      <c r="W1169" s="35" t="s">
        <v>2347</v>
      </c>
      <c r="X1169" s="196" t="s">
        <v>2377</v>
      </c>
    </row>
    <row r="1170" spans="1:24" x14ac:dyDescent="0.25">
      <c r="A1170" s="30">
        <f t="shared" si="184"/>
        <v>1168</v>
      </c>
      <c r="B1170" s="45">
        <v>20</v>
      </c>
      <c r="C1170" s="32">
        <f t="shared" si="177"/>
        <v>376</v>
      </c>
      <c r="D1170" s="45" t="s">
        <v>229</v>
      </c>
      <c r="E1170" s="45" t="s">
        <v>871</v>
      </c>
      <c r="F1170" s="45" t="s">
        <v>512</v>
      </c>
      <c r="G1170" s="45"/>
      <c r="H1170" s="35" t="s">
        <v>255</v>
      </c>
      <c r="I1170" s="36">
        <v>41729</v>
      </c>
      <c r="J1170" s="82">
        <v>5101</v>
      </c>
      <c r="K1170" s="37">
        <v>510</v>
      </c>
      <c r="L1170" s="38">
        <f t="shared" si="176"/>
        <v>510</v>
      </c>
      <c r="M1170" s="36">
        <f t="shared" si="175"/>
        <v>41729</v>
      </c>
      <c r="N1170" s="39">
        <f t="shared" si="181"/>
        <v>10</v>
      </c>
      <c r="O1170" s="5"/>
      <c r="P1170" s="5"/>
      <c r="Q1170" s="42" t="s">
        <v>2344</v>
      </c>
      <c r="R1170" s="43" t="str">
        <f t="shared" si="178"/>
        <v>AAHF</v>
      </c>
      <c r="S1170" s="43" t="str">
        <f t="shared" si="182"/>
        <v>F</v>
      </c>
      <c r="T1170" s="43" t="str">
        <f t="shared" si="183"/>
        <v>02</v>
      </c>
      <c r="U1170" s="43" t="b">
        <f t="shared" si="179"/>
        <v>1</v>
      </c>
      <c r="V1170" s="43">
        <f t="shared" si="180"/>
        <v>10</v>
      </c>
      <c r="W1170" s="35" t="s">
        <v>2347</v>
      </c>
      <c r="X1170" s="196" t="s">
        <v>2377</v>
      </c>
    </row>
    <row r="1171" spans="1:24" x14ac:dyDescent="0.25">
      <c r="A1171" s="30">
        <f t="shared" si="184"/>
        <v>1169</v>
      </c>
      <c r="B1171" s="45">
        <v>20</v>
      </c>
      <c r="C1171" s="32">
        <f t="shared" si="177"/>
        <v>377</v>
      </c>
      <c r="D1171" s="45" t="s">
        <v>229</v>
      </c>
      <c r="E1171" s="45" t="s">
        <v>998</v>
      </c>
      <c r="F1171" s="45" t="s">
        <v>546</v>
      </c>
      <c r="G1171" s="45"/>
      <c r="H1171" s="35" t="s">
        <v>255</v>
      </c>
      <c r="I1171" s="36">
        <v>41729</v>
      </c>
      <c r="J1171" s="82">
        <v>10779</v>
      </c>
      <c r="K1171" s="37">
        <v>1078</v>
      </c>
      <c r="L1171" s="38">
        <f t="shared" si="176"/>
        <v>1078</v>
      </c>
      <c r="M1171" s="36">
        <f t="shared" si="175"/>
        <v>41729</v>
      </c>
      <c r="N1171" s="39">
        <f t="shared" si="181"/>
        <v>10</v>
      </c>
      <c r="O1171" s="5"/>
      <c r="P1171" s="5"/>
      <c r="Q1171" s="42" t="s">
        <v>2344</v>
      </c>
      <c r="R1171" s="43" t="str">
        <f t="shared" si="178"/>
        <v>AAGF</v>
      </c>
      <c r="S1171" s="43" t="str">
        <f t="shared" si="182"/>
        <v>F</v>
      </c>
      <c r="T1171" s="43" t="str">
        <f t="shared" si="183"/>
        <v>02</v>
      </c>
      <c r="U1171" s="43" t="b">
        <f t="shared" si="179"/>
        <v>1</v>
      </c>
      <c r="V1171" s="43">
        <f t="shared" si="180"/>
        <v>10</v>
      </c>
      <c r="W1171" s="35" t="s">
        <v>2347</v>
      </c>
      <c r="X1171" s="196" t="s">
        <v>2377</v>
      </c>
    </row>
    <row r="1172" spans="1:24" x14ac:dyDescent="0.25">
      <c r="A1172" s="30">
        <f t="shared" si="184"/>
        <v>1170</v>
      </c>
      <c r="B1172" s="45">
        <v>20</v>
      </c>
      <c r="C1172" s="32">
        <f t="shared" si="177"/>
        <v>378</v>
      </c>
      <c r="D1172" s="45" t="s">
        <v>229</v>
      </c>
      <c r="E1172" s="45" t="s">
        <v>452</v>
      </c>
      <c r="F1172" s="45" t="s">
        <v>453</v>
      </c>
      <c r="G1172" s="45"/>
      <c r="H1172" s="35" t="s">
        <v>255</v>
      </c>
      <c r="I1172" s="36">
        <v>41729</v>
      </c>
      <c r="J1172" s="82">
        <v>2249</v>
      </c>
      <c r="K1172" s="37">
        <v>225</v>
      </c>
      <c r="L1172" s="38">
        <f t="shared" si="176"/>
        <v>225</v>
      </c>
      <c r="M1172" s="36">
        <f t="shared" si="175"/>
        <v>41729</v>
      </c>
      <c r="N1172" s="39">
        <f t="shared" si="181"/>
        <v>10</v>
      </c>
      <c r="O1172" s="5"/>
      <c r="P1172" s="5"/>
      <c r="Q1172" s="42" t="s">
        <v>2344</v>
      </c>
      <c r="R1172" s="43" t="str">
        <f t="shared" si="178"/>
        <v>ADBP</v>
      </c>
      <c r="S1172" s="43" t="str">
        <f t="shared" si="182"/>
        <v>P</v>
      </c>
      <c r="T1172" s="43" t="str">
        <f t="shared" si="183"/>
        <v>02</v>
      </c>
      <c r="U1172" s="43" t="b">
        <f t="shared" si="179"/>
        <v>1</v>
      </c>
      <c r="V1172" s="43">
        <f t="shared" si="180"/>
        <v>10</v>
      </c>
      <c r="W1172" s="35" t="s">
        <v>2347</v>
      </c>
      <c r="X1172" s="196" t="s">
        <v>2377</v>
      </c>
    </row>
    <row r="1173" spans="1:24" x14ac:dyDescent="0.25">
      <c r="A1173" s="30">
        <f t="shared" si="184"/>
        <v>1171</v>
      </c>
      <c r="B1173" s="45">
        <v>20</v>
      </c>
      <c r="C1173" s="32">
        <f t="shared" si="177"/>
        <v>379</v>
      </c>
      <c r="D1173" s="45" t="s">
        <v>229</v>
      </c>
      <c r="E1173" s="45" t="s">
        <v>995</v>
      </c>
      <c r="F1173" s="45" t="s">
        <v>541</v>
      </c>
      <c r="G1173" s="45"/>
      <c r="H1173" s="35" t="s">
        <v>255</v>
      </c>
      <c r="I1173" s="36">
        <v>41729</v>
      </c>
      <c r="J1173" s="82">
        <v>19283</v>
      </c>
      <c r="K1173" s="37">
        <v>1928</v>
      </c>
      <c r="L1173" s="38">
        <f t="shared" si="176"/>
        <v>1928</v>
      </c>
      <c r="M1173" s="36">
        <f t="shared" si="175"/>
        <v>41729</v>
      </c>
      <c r="N1173" s="39">
        <f t="shared" si="181"/>
        <v>10</v>
      </c>
      <c r="O1173" s="5"/>
      <c r="P1173" s="5"/>
      <c r="Q1173" s="42" t="s">
        <v>2344</v>
      </c>
      <c r="R1173" s="43" t="str">
        <f t="shared" si="178"/>
        <v>AAMF</v>
      </c>
      <c r="S1173" s="43" t="str">
        <f t="shared" si="182"/>
        <v>F</v>
      </c>
      <c r="T1173" s="43" t="str">
        <f t="shared" si="183"/>
        <v>02</v>
      </c>
      <c r="U1173" s="43" t="b">
        <f t="shared" si="179"/>
        <v>1</v>
      </c>
      <c r="V1173" s="43">
        <f t="shared" si="180"/>
        <v>10</v>
      </c>
      <c r="W1173" s="35" t="s">
        <v>2347</v>
      </c>
      <c r="X1173" s="196" t="s">
        <v>2377</v>
      </c>
    </row>
    <row r="1174" spans="1:24" x14ac:dyDescent="0.25">
      <c r="A1174" s="30">
        <f t="shared" si="184"/>
        <v>1172</v>
      </c>
      <c r="B1174" s="45">
        <v>20</v>
      </c>
      <c r="C1174" s="32">
        <f t="shared" si="177"/>
        <v>380</v>
      </c>
      <c r="D1174" s="45" t="s">
        <v>229</v>
      </c>
      <c r="E1174" s="45" t="s">
        <v>849</v>
      </c>
      <c r="F1174" s="45" t="s">
        <v>424</v>
      </c>
      <c r="G1174" s="45"/>
      <c r="H1174" s="35" t="s">
        <v>255</v>
      </c>
      <c r="I1174" s="36">
        <v>41729</v>
      </c>
      <c r="J1174" s="82">
        <v>6372</v>
      </c>
      <c r="K1174" s="37">
        <v>637</v>
      </c>
      <c r="L1174" s="38">
        <f t="shared" si="176"/>
        <v>637</v>
      </c>
      <c r="M1174" s="36">
        <f t="shared" si="175"/>
        <v>41729</v>
      </c>
      <c r="N1174" s="39">
        <f t="shared" si="181"/>
        <v>10</v>
      </c>
      <c r="O1174" s="5"/>
      <c r="P1174" s="5"/>
      <c r="Q1174" s="42" t="s">
        <v>2344</v>
      </c>
      <c r="R1174" s="43" t="str">
        <f t="shared" si="178"/>
        <v>AACF</v>
      </c>
      <c r="S1174" s="43" t="str">
        <f t="shared" si="182"/>
        <v>F</v>
      </c>
      <c r="T1174" s="43" t="str">
        <f t="shared" si="183"/>
        <v>02</v>
      </c>
      <c r="U1174" s="43" t="b">
        <f t="shared" si="179"/>
        <v>1</v>
      </c>
      <c r="V1174" s="43">
        <f t="shared" si="180"/>
        <v>10</v>
      </c>
      <c r="W1174" s="35" t="s">
        <v>2347</v>
      </c>
      <c r="X1174" s="196" t="s">
        <v>2377</v>
      </c>
    </row>
    <row r="1175" spans="1:24" x14ac:dyDescent="0.25">
      <c r="A1175" s="30">
        <f t="shared" si="184"/>
        <v>1173</v>
      </c>
      <c r="B1175" s="45">
        <v>20</v>
      </c>
      <c r="C1175" s="32">
        <f t="shared" si="177"/>
        <v>381</v>
      </c>
      <c r="D1175" s="45" t="s">
        <v>229</v>
      </c>
      <c r="E1175" s="45" t="s">
        <v>973</v>
      </c>
      <c r="F1175" s="45" t="s">
        <v>443</v>
      </c>
      <c r="G1175" s="45"/>
      <c r="H1175" s="35" t="s">
        <v>255</v>
      </c>
      <c r="I1175" s="36">
        <v>41729</v>
      </c>
      <c r="J1175" s="82">
        <v>17647</v>
      </c>
      <c r="K1175" s="37">
        <v>1765</v>
      </c>
      <c r="L1175" s="38">
        <f t="shared" si="176"/>
        <v>1765</v>
      </c>
      <c r="M1175" s="36">
        <f t="shared" si="175"/>
        <v>41729</v>
      </c>
      <c r="N1175" s="39">
        <f t="shared" si="181"/>
        <v>10</v>
      </c>
      <c r="O1175" s="5"/>
      <c r="P1175" s="5"/>
      <c r="Q1175" s="42" t="s">
        <v>2344</v>
      </c>
      <c r="R1175" s="43" t="str">
        <f t="shared" si="178"/>
        <v>AABP</v>
      </c>
      <c r="S1175" s="43" t="str">
        <f t="shared" si="182"/>
        <v>P</v>
      </c>
      <c r="T1175" s="43" t="str">
        <f t="shared" si="183"/>
        <v>02</v>
      </c>
      <c r="U1175" s="43" t="b">
        <f t="shared" si="179"/>
        <v>1</v>
      </c>
      <c r="V1175" s="43">
        <f t="shared" si="180"/>
        <v>10</v>
      </c>
      <c r="W1175" s="35" t="s">
        <v>2347</v>
      </c>
      <c r="X1175" s="196" t="s">
        <v>2377</v>
      </c>
    </row>
    <row r="1176" spans="1:24" x14ac:dyDescent="0.25">
      <c r="A1176" s="30">
        <f t="shared" si="184"/>
        <v>1174</v>
      </c>
      <c r="B1176" s="45">
        <v>20</v>
      </c>
      <c r="C1176" s="32">
        <f t="shared" si="177"/>
        <v>382</v>
      </c>
      <c r="D1176" s="45" t="s">
        <v>229</v>
      </c>
      <c r="E1176" s="45" t="s">
        <v>873</v>
      </c>
      <c r="F1176" s="45" t="s">
        <v>516</v>
      </c>
      <c r="G1176" s="45"/>
      <c r="H1176" s="35" t="s">
        <v>255</v>
      </c>
      <c r="I1176" s="36">
        <v>41729</v>
      </c>
      <c r="J1176" s="82">
        <v>7618</v>
      </c>
      <c r="K1176" s="37">
        <v>762</v>
      </c>
      <c r="L1176" s="38">
        <f t="shared" si="176"/>
        <v>762</v>
      </c>
      <c r="M1176" s="36">
        <f t="shared" si="175"/>
        <v>41729</v>
      </c>
      <c r="N1176" s="39">
        <f t="shared" si="181"/>
        <v>10</v>
      </c>
      <c r="O1176" s="5"/>
      <c r="P1176" s="5"/>
      <c r="Q1176" s="42" t="s">
        <v>2344</v>
      </c>
      <c r="R1176" s="43" t="str">
        <f t="shared" si="178"/>
        <v>ABBF</v>
      </c>
      <c r="S1176" s="43" t="str">
        <f t="shared" si="182"/>
        <v>F</v>
      </c>
      <c r="T1176" s="43" t="str">
        <f t="shared" si="183"/>
        <v>02</v>
      </c>
      <c r="U1176" s="43" t="b">
        <f t="shared" si="179"/>
        <v>1</v>
      </c>
      <c r="V1176" s="43">
        <f t="shared" si="180"/>
        <v>10</v>
      </c>
      <c r="W1176" s="35" t="s">
        <v>2347</v>
      </c>
      <c r="X1176" s="196" t="s">
        <v>2377</v>
      </c>
    </row>
    <row r="1177" spans="1:24" x14ac:dyDescent="0.25">
      <c r="A1177" s="30">
        <f t="shared" si="184"/>
        <v>1175</v>
      </c>
      <c r="B1177" s="45">
        <v>20</v>
      </c>
      <c r="C1177" s="32">
        <f t="shared" si="177"/>
        <v>383</v>
      </c>
      <c r="D1177" s="45" t="s">
        <v>229</v>
      </c>
      <c r="E1177" s="45" t="s">
        <v>885</v>
      </c>
      <c r="F1177" s="45" t="s">
        <v>554</v>
      </c>
      <c r="G1177" s="45"/>
      <c r="H1177" s="35" t="s">
        <v>255</v>
      </c>
      <c r="I1177" s="36">
        <v>41729</v>
      </c>
      <c r="J1177" s="82">
        <v>1575</v>
      </c>
      <c r="K1177" s="37">
        <v>158</v>
      </c>
      <c r="L1177" s="38">
        <f t="shared" si="176"/>
        <v>158</v>
      </c>
      <c r="M1177" s="36">
        <f t="shared" si="175"/>
        <v>41729</v>
      </c>
      <c r="N1177" s="39">
        <f t="shared" si="181"/>
        <v>10.029999999999999</v>
      </c>
      <c r="O1177" s="5"/>
      <c r="P1177" s="5"/>
      <c r="Q1177" s="42" t="s">
        <v>2344</v>
      </c>
      <c r="R1177" s="43" t="str">
        <f t="shared" si="178"/>
        <v>ABNF</v>
      </c>
      <c r="S1177" s="43" t="str">
        <f t="shared" si="182"/>
        <v>F</v>
      </c>
      <c r="T1177" s="43" t="str">
        <f t="shared" si="183"/>
        <v>02</v>
      </c>
      <c r="U1177" s="43" t="b">
        <f t="shared" si="179"/>
        <v>1</v>
      </c>
      <c r="V1177" s="43">
        <f t="shared" si="180"/>
        <v>10</v>
      </c>
      <c r="W1177" s="35" t="s">
        <v>2347</v>
      </c>
      <c r="X1177" s="196" t="s">
        <v>2377</v>
      </c>
    </row>
    <row r="1178" spans="1:24" x14ac:dyDescent="0.25">
      <c r="A1178" s="30">
        <f t="shared" si="184"/>
        <v>1176</v>
      </c>
      <c r="B1178" s="45">
        <v>20</v>
      </c>
      <c r="C1178" s="32">
        <f t="shared" si="177"/>
        <v>384</v>
      </c>
      <c r="D1178" s="45" t="s">
        <v>229</v>
      </c>
      <c r="E1178" s="45" t="s">
        <v>845</v>
      </c>
      <c r="F1178" s="45" t="s">
        <v>413</v>
      </c>
      <c r="G1178" s="45"/>
      <c r="H1178" s="35" t="s">
        <v>255</v>
      </c>
      <c r="I1178" s="36">
        <v>41729</v>
      </c>
      <c r="J1178" s="82">
        <v>7881</v>
      </c>
      <c r="K1178" s="37">
        <v>788</v>
      </c>
      <c r="L1178" s="38">
        <f t="shared" si="176"/>
        <v>788</v>
      </c>
      <c r="M1178" s="36">
        <f t="shared" si="175"/>
        <v>41729</v>
      </c>
      <c r="N1178" s="39">
        <f t="shared" si="181"/>
        <v>10</v>
      </c>
      <c r="O1178" s="5"/>
      <c r="P1178" s="5"/>
      <c r="Q1178" s="42" t="s">
        <v>2344</v>
      </c>
      <c r="R1178" s="43" t="str">
        <f t="shared" si="178"/>
        <v>AADF</v>
      </c>
      <c r="S1178" s="43" t="str">
        <f t="shared" si="182"/>
        <v>F</v>
      </c>
      <c r="T1178" s="43" t="str">
        <f t="shared" si="183"/>
        <v>02</v>
      </c>
      <c r="U1178" s="43" t="b">
        <f t="shared" si="179"/>
        <v>1</v>
      </c>
      <c r="V1178" s="43">
        <f t="shared" si="180"/>
        <v>10</v>
      </c>
      <c r="W1178" s="35" t="s">
        <v>2347</v>
      </c>
      <c r="X1178" s="196" t="s">
        <v>2377</v>
      </c>
    </row>
    <row r="1179" spans="1:24" x14ac:dyDescent="0.25">
      <c r="A1179" s="30">
        <f t="shared" si="184"/>
        <v>1177</v>
      </c>
      <c r="B1179" s="45">
        <v>20</v>
      </c>
      <c r="C1179" s="32">
        <f t="shared" si="177"/>
        <v>385</v>
      </c>
      <c r="D1179" s="45" t="s">
        <v>229</v>
      </c>
      <c r="E1179" s="45" t="s">
        <v>494</v>
      </c>
      <c r="F1179" s="45" t="s">
        <v>495</v>
      </c>
      <c r="G1179" s="45"/>
      <c r="H1179" s="35" t="s">
        <v>255</v>
      </c>
      <c r="I1179" s="36">
        <v>41729</v>
      </c>
      <c r="J1179" s="82">
        <v>13926</v>
      </c>
      <c r="K1179" s="37">
        <v>1393</v>
      </c>
      <c r="L1179" s="38">
        <f t="shared" si="176"/>
        <v>1393</v>
      </c>
      <c r="M1179" s="36">
        <f t="shared" si="175"/>
        <v>41729</v>
      </c>
      <c r="N1179" s="39">
        <f t="shared" si="181"/>
        <v>10</v>
      </c>
      <c r="O1179" s="5"/>
      <c r="P1179" s="5"/>
      <c r="Q1179" s="42" t="s">
        <v>2344</v>
      </c>
      <c r="R1179" s="43" t="str">
        <f t="shared" si="178"/>
        <v>AAHF</v>
      </c>
      <c r="S1179" s="43" t="str">
        <f t="shared" si="182"/>
        <v>F</v>
      </c>
      <c r="T1179" s="43" t="str">
        <f t="shared" si="183"/>
        <v>02</v>
      </c>
      <c r="U1179" s="43" t="b">
        <f t="shared" si="179"/>
        <v>1</v>
      </c>
      <c r="V1179" s="43">
        <f t="shared" si="180"/>
        <v>10</v>
      </c>
      <c r="W1179" s="35" t="s">
        <v>2347</v>
      </c>
      <c r="X1179" s="196" t="s">
        <v>2377</v>
      </c>
    </row>
    <row r="1180" spans="1:24" x14ac:dyDescent="0.25">
      <c r="A1180" s="30">
        <f t="shared" si="184"/>
        <v>1178</v>
      </c>
      <c r="B1180" s="45">
        <v>20</v>
      </c>
      <c r="C1180" s="32">
        <f t="shared" si="177"/>
        <v>386</v>
      </c>
      <c r="D1180" s="45" t="s">
        <v>229</v>
      </c>
      <c r="E1180" s="45" t="s">
        <v>1076</v>
      </c>
      <c r="F1180" s="45" t="s">
        <v>414</v>
      </c>
      <c r="G1180" s="45"/>
      <c r="H1180" s="35" t="s">
        <v>255</v>
      </c>
      <c r="I1180" s="36">
        <v>41729</v>
      </c>
      <c r="J1180" s="82">
        <v>13992</v>
      </c>
      <c r="K1180" s="37">
        <v>1399</v>
      </c>
      <c r="L1180" s="38">
        <f t="shared" si="176"/>
        <v>1399</v>
      </c>
      <c r="M1180" s="36">
        <f t="shared" si="175"/>
        <v>41729</v>
      </c>
      <c r="N1180" s="39">
        <f t="shared" si="181"/>
        <v>10</v>
      </c>
      <c r="O1180" s="5"/>
      <c r="P1180" s="5"/>
      <c r="Q1180" s="42" t="s">
        <v>2344</v>
      </c>
      <c r="R1180" s="43" t="str">
        <f t="shared" si="178"/>
        <v>AAAF</v>
      </c>
      <c r="S1180" s="43" t="str">
        <f t="shared" si="182"/>
        <v>F</v>
      </c>
      <c r="T1180" s="43" t="str">
        <f t="shared" si="183"/>
        <v>02</v>
      </c>
      <c r="U1180" s="43" t="b">
        <f t="shared" si="179"/>
        <v>1</v>
      </c>
      <c r="V1180" s="43">
        <f t="shared" si="180"/>
        <v>10</v>
      </c>
      <c r="W1180" s="35" t="s">
        <v>2347</v>
      </c>
      <c r="X1180" s="196" t="s">
        <v>2377</v>
      </c>
    </row>
    <row r="1181" spans="1:24" x14ac:dyDescent="0.25">
      <c r="A1181" s="30">
        <f t="shared" si="184"/>
        <v>1179</v>
      </c>
      <c r="B1181" s="45">
        <v>20</v>
      </c>
      <c r="C1181" s="32">
        <f t="shared" si="177"/>
        <v>387</v>
      </c>
      <c r="D1181" s="45" t="s">
        <v>229</v>
      </c>
      <c r="E1181" s="45" t="s">
        <v>842</v>
      </c>
      <c r="F1181" s="45" t="s">
        <v>409</v>
      </c>
      <c r="G1181" s="45"/>
      <c r="H1181" s="35" t="s">
        <v>255</v>
      </c>
      <c r="I1181" s="36">
        <v>41729</v>
      </c>
      <c r="J1181" s="82">
        <v>11468</v>
      </c>
      <c r="K1181" s="37">
        <v>1147</v>
      </c>
      <c r="L1181" s="38">
        <f t="shared" si="176"/>
        <v>1147</v>
      </c>
      <c r="M1181" s="36">
        <f t="shared" ref="M1181:M1244" si="185">+I1181</f>
        <v>41729</v>
      </c>
      <c r="N1181" s="39">
        <f t="shared" si="181"/>
        <v>10</v>
      </c>
      <c r="O1181" s="5"/>
      <c r="P1181" s="5"/>
      <c r="Q1181" s="42" t="s">
        <v>2344</v>
      </c>
      <c r="R1181" s="43" t="str">
        <f t="shared" si="178"/>
        <v>AAAF</v>
      </c>
      <c r="S1181" s="43" t="str">
        <f t="shared" si="182"/>
        <v>F</v>
      </c>
      <c r="T1181" s="43" t="str">
        <f t="shared" si="183"/>
        <v>02</v>
      </c>
      <c r="U1181" s="43" t="b">
        <f t="shared" si="179"/>
        <v>1</v>
      </c>
      <c r="V1181" s="43">
        <f t="shared" si="180"/>
        <v>10</v>
      </c>
      <c r="W1181" s="35" t="s">
        <v>2347</v>
      </c>
      <c r="X1181" s="196" t="s">
        <v>2377</v>
      </c>
    </row>
    <row r="1182" spans="1:24" x14ac:dyDescent="0.25">
      <c r="A1182" s="30">
        <f t="shared" si="184"/>
        <v>1180</v>
      </c>
      <c r="B1182" s="45">
        <v>20</v>
      </c>
      <c r="C1182" s="32">
        <f t="shared" si="177"/>
        <v>388</v>
      </c>
      <c r="D1182" s="45" t="s">
        <v>229</v>
      </c>
      <c r="E1182" s="45" t="s">
        <v>843</v>
      </c>
      <c r="F1182" s="45" t="s">
        <v>410</v>
      </c>
      <c r="G1182" s="45"/>
      <c r="H1182" s="35" t="s">
        <v>255</v>
      </c>
      <c r="I1182" s="36">
        <v>41729</v>
      </c>
      <c r="J1182" s="82">
        <v>7153</v>
      </c>
      <c r="K1182" s="37">
        <v>715</v>
      </c>
      <c r="L1182" s="38">
        <f t="shared" si="176"/>
        <v>715</v>
      </c>
      <c r="M1182" s="36">
        <f t="shared" si="185"/>
        <v>41729</v>
      </c>
      <c r="N1182" s="39">
        <f t="shared" si="181"/>
        <v>10</v>
      </c>
      <c r="O1182" s="5"/>
      <c r="P1182" s="5"/>
      <c r="Q1182" s="42" t="s">
        <v>2344</v>
      </c>
      <c r="R1182" s="43" t="str">
        <f t="shared" si="178"/>
        <v>AABH</v>
      </c>
      <c r="S1182" s="43" t="str">
        <f t="shared" si="182"/>
        <v>H</v>
      </c>
      <c r="T1182" s="43" t="str">
        <f t="shared" si="183"/>
        <v>02</v>
      </c>
      <c r="U1182" s="43" t="b">
        <f t="shared" si="179"/>
        <v>1</v>
      </c>
      <c r="V1182" s="43">
        <f t="shared" si="180"/>
        <v>10</v>
      </c>
      <c r="W1182" s="35" t="s">
        <v>2347</v>
      </c>
      <c r="X1182" s="196" t="s">
        <v>2377</v>
      </c>
    </row>
    <row r="1183" spans="1:24" x14ac:dyDescent="0.25">
      <c r="A1183" s="30">
        <f t="shared" si="184"/>
        <v>1181</v>
      </c>
      <c r="B1183" s="45">
        <v>20</v>
      </c>
      <c r="C1183" s="32">
        <f t="shared" si="177"/>
        <v>389</v>
      </c>
      <c r="D1183" s="45" t="s">
        <v>229</v>
      </c>
      <c r="E1183" s="45" t="s">
        <v>870</v>
      </c>
      <c r="F1183" s="45" t="s">
        <v>500</v>
      </c>
      <c r="G1183" s="45"/>
      <c r="H1183" s="35" t="s">
        <v>255</v>
      </c>
      <c r="I1183" s="36">
        <v>41729</v>
      </c>
      <c r="J1183" s="82">
        <v>13021</v>
      </c>
      <c r="K1183" s="37">
        <v>1302</v>
      </c>
      <c r="L1183" s="38">
        <f t="shared" si="176"/>
        <v>1302</v>
      </c>
      <c r="M1183" s="36">
        <f t="shared" si="185"/>
        <v>41729</v>
      </c>
      <c r="N1183" s="39">
        <f t="shared" si="181"/>
        <v>10</v>
      </c>
      <c r="O1183" s="5"/>
      <c r="P1183" s="5"/>
      <c r="Q1183" s="42" t="s">
        <v>2344</v>
      </c>
      <c r="R1183" s="43" t="str">
        <f t="shared" si="178"/>
        <v>AAJH</v>
      </c>
      <c r="S1183" s="43" t="str">
        <f t="shared" si="182"/>
        <v>H</v>
      </c>
      <c r="T1183" s="43" t="str">
        <f t="shared" si="183"/>
        <v>02</v>
      </c>
      <c r="U1183" s="43" t="b">
        <f t="shared" si="179"/>
        <v>1</v>
      </c>
      <c r="V1183" s="43">
        <f t="shared" si="180"/>
        <v>10</v>
      </c>
      <c r="W1183" s="35" t="s">
        <v>2347</v>
      </c>
      <c r="X1183" s="196" t="s">
        <v>2377</v>
      </c>
    </row>
    <row r="1184" spans="1:24" x14ac:dyDescent="0.25">
      <c r="A1184" s="30">
        <f t="shared" si="184"/>
        <v>1182</v>
      </c>
      <c r="B1184" s="45">
        <v>20</v>
      </c>
      <c r="C1184" s="32">
        <f t="shared" si="177"/>
        <v>390</v>
      </c>
      <c r="D1184" s="45" t="s">
        <v>229</v>
      </c>
      <c r="E1184" s="45" t="s">
        <v>857</v>
      </c>
      <c r="F1184" s="45" t="s">
        <v>442</v>
      </c>
      <c r="G1184" s="45"/>
      <c r="H1184" s="35" t="s">
        <v>255</v>
      </c>
      <c r="I1184" s="36">
        <v>41729</v>
      </c>
      <c r="J1184" s="82">
        <v>10789</v>
      </c>
      <c r="K1184" s="37">
        <v>1079</v>
      </c>
      <c r="L1184" s="38">
        <f t="shared" si="176"/>
        <v>1079</v>
      </c>
      <c r="M1184" s="36">
        <f t="shared" si="185"/>
        <v>41729</v>
      </c>
      <c r="N1184" s="39">
        <f t="shared" si="181"/>
        <v>10</v>
      </c>
      <c r="O1184" s="5"/>
      <c r="P1184" s="5"/>
      <c r="Q1184" s="42" t="s">
        <v>2344</v>
      </c>
      <c r="R1184" s="43" t="str">
        <f t="shared" si="178"/>
        <v>AIXP</v>
      </c>
      <c r="S1184" s="43" t="str">
        <f t="shared" si="182"/>
        <v>P</v>
      </c>
      <c r="T1184" s="43" t="str">
        <f t="shared" si="183"/>
        <v>02</v>
      </c>
      <c r="U1184" s="43" t="b">
        <f t="shared" si="179"/>
        <v>1</v>
      </c>
      <c r="V1184" s="43">
        <f t="shared" si="180"/>
        <v>10</v>
      </c>
      <c r="W1184" s="35" t="s">
        <v>2347</v>
      </c>
      <c r="X1184" s="196" t="s">
        <v>2377</v>
      </c>
    </row>
    <row r="1185" spans="1:24" x14ac:dyDescent="0.25">
      <c r="A1185" s="30">
        <f t="shared" si="184"/>
        <v>1183</v>
      </c>
      <c r="B1185" s="45">
        <v>20</v>
      </c>
      <c r="C1185" s="32">
        <f t="shared" si="177"/>
        <v>391</v>
      </c>
      <c r="D1185" s="45" t="s">
        <v>229</v>
      </c>
      <c r="E1185" s="45" t="s">
        <v>1077</v>
      </c>
      <c r="F1185" s="45" t="s">
        <v>419</v>
      </c>
      <c r="G1185" s="45"/>
      <c r="H1185" s="35" t="s">
        <v>255</v>
      </c>
      <c r="I1185" s="36">
        <v>41729</v>
      </c>
      <c r="J1185" s="82">
        <v>12513</v>
      </c>
      <c r="K1185" s="37">
        <v>1251</v>
      </c>
      <c r="L1185" s="38">
        <f t="shared" si="176"/>
        <v>1251</v>
      </c>
      <c r="M1185" s="36">
        <f t="shared" si="185"/>
        <v>41729</v>
      </c>
      <c r="N1185" s="39">
        <f t="shared" si="181"/>
        <v>10</v>
      </c>
      <c r="O1185" s="5"/>
      <c r="P1185" s="5"/>
      <c r="Q1185" s="42" t="s">
        <v>2344</v>
      </c>
      <c r="R1185" s="43" t="str">
        <f t="shared" si="178"/>
        <v>AAFF</v>
      </c>
      <c r="S1185" s="43" t="str">
        <f t="shared" si="182"/>
        <v>F</v>
      </c>
      <c r="T1185" s="43" t="str">
        <f t="shared" si="183"/>
        <v>02</v>
      </c>
      <c r="U1185" s="43" t="b">
        <f t="shared" si="179"/>
        <v>1</v>
      </c>
      <c r="V1185" s="43">
        <f t="shared" si="180"/>
        <v>10</v>
      </c>
      <c r="W1185" s="35" t="s">
        <v>2347</v>
      </c>
      <c r="X1185" s="196" t="s">
        <v>2377</v>
      </c>
    </row>
    <row r="1186" spans="1:24" x14ac:dyDescent="0.25">
      <c r="A1186" s="30">
        <f t="shared" si="184"/>
        <v>1184</v>
      </c>
      <c r="B1186" s="45">
        <v>20</v>
      </c>
      <c r="C1186" s="32">
        <f t="shared" si="177"/>
        <v>392</v>
      </c>
      <c r="D1186" s="45" t="s">
        <v>229</v>
      </c>
      <c r="E1186" s="45" t="s">
        <v>1074</v>
      </c>
      <c r="F1186" s="45" t="s">
        <v>408</v>
      </c>
      <c r="G1186" s="45"/>
      <c r="H1186" s="35" t="s">
        <v>255</v>
      </c>
      <c r="I1186" s="36">
        <v>41729</v>
      </c>
      <c r="J1186" s="82">
        <v>7014</v>
      </c>
      <c r="K1186" s="37">
        <v>701</v>
      </c>
      <c r="L1186" s="38">
        <f t="shared" si="176"/>
        <v>701</v>
      </c>
      <c r="M1186" s="36">
        <f t="shared" si="185"/>
        <v>41729</v>
      </c>
      <c r="N1186" s="39">
        <f t="shared" si="181"/>
        <v>9.99</v>
      </c>
      <c r="O1186" s="5"/>
      <c r="P1186" s="5"/>
      <c r="Q1186" s="42" t="s">
        <v>2344</v>
      </c>
      <c r="R1186" s="43" t="str">
        <f t="shared" si="178"/>
        <v>AAQF</v>
      </c>
      <c r="S1186" s="43" t="str">
        <f t="shared" si="182"/>
        <v>F</v>
      </c>
      <c r="T1186" s="43" t="str">
        <f t="shared" si="183"/>
        <v>02</v>
      </c>
      <c r="U1186" s="43" t="b">
        <f t="shared" si="179"/>
        <v>1</v>
      </c>
      <c r="V1186" s="43">
        <f t="shared" si="180"/>
        <v>10</v>
      </c>
      <c r="W1186" s="35" t="s">
        <v>2347</v>
      </c>
      <c r="X1186" s="196" t="s">
        <v>2377</v>
      </c>
    </row>
    <row r="1187" spans="1:24" x14ac:dyDescent="0.25">
      <c r="A1187" s="30">
        <f t="shared" si="184"/>
        <v>1185</v>
      </c>
      <c r="B1187" s="45">
        <v>20</v>
      </c>
      <c r="C1187" s="32">
        <f t="shared" si="177"/>
        <v>393</v>
      </c>
      <c r="D1187" s="45" t="s">
        <v>229</v>
      </c>
      <c r="E1187" s="45" t="s">
        <v>1075</v>
      </c>
      <c r="F1187" s="45" t="s">
        <v>411</v>
      </c>
      <c r="G1187" s="45"/>
      <c r="H1187" s="35" t="s">
        <v>255</v>
      </c>
      <c r="I1187" s="36">
        <v>41729</v>
      </c>
      <c r="J1187" s="82">
        <v>17796</v>
      </c>
      <c r="K1187" s="37">
        <v>1780</v>
      </c>
      <c r="L1187" s="38">
        <f t="shared" si="176"/>
        <v>1780</v>
      </c>
      <c r="M1187" s="36">
        <f t="shared" si="185"/>
        <v>41729</v>
      </c>
      <c r="N1187" s="39">
        <f t="shared" si="181"/>
        <v>10</v>
      </c>
      <c r="O1187" s="5"/>
      <c r="P1187" s="5"/>
      <c r="Q1187" s="42" t="s">
        <v>2344</v>
      </c>
      <c r="R1187" s="43" t="str">
        <f t="shared" si="178"/>
        <v>AAAF</v>
      </c>
      <c r="S1187" s="43" t="str">
        <f t="shared" si="182"/>
        <v>F</v>
      </c>
      <c r="T1187" s="43" t="str">
        <f t="shared" si="183"/>
        <v>02</v>
      </c>
      <c r="U1187" s="43" t="b">
        <f t="shared" si="179"/>
        <v>1</v>
      </c>
      <c r="V1187" s="43">
        <f t="shared" si="180"/>
        <v>10</v>
      </c>
      <c r="W1187" s="35" t="s">
        <v>2347</v>
      </c>
      <c r="X1187" s="196" t="s">
        <v>2377</v>
      </c>
    </row>
    <row r="1188" spans="1:24" x14ac:dyDescent="0.25">
      <c r="A1188" s="30">
        <f t="shared" si="184"/>
        <v>1186</v>
      </c>
      <c r="B1188" s="45">
        <v>20</v>
      </c>
      <c r="C1188" s="32">
        <f t="shared" si="177"/>
        <v>394</v>
      </c>
      <c r="D1188" s="45" t="s">
        <v>229</v>
      </c>
      <c r="E1188" s="45" t="s">
        <v>1095</v>
      </c>
      <c r="F1188" s="45" t="s">
        <v>486</v>
      </c>
      <c r="G1188" s="45"/>
      <c r="H1188" s="35" t="s">
        <v>255</v>
      </c>
      <c r="I1188" s="36">
        <v>41729</v>
      </c>
      <c r="J1188" s="82">
        <v>12772</v>
      </c>
      <c r="K1188" s="37">
        <v>1277</v>
      </c>
      <c r="L1188" s="38">
        <f t="shared" si="176"/>
        <v>1277</v>
      </c>
      <c r="M1188" s="36">
        <f t="shared" si="185"/>
        <v>41729</v>
      </c>
      <c r="N1188" s="39">
        <f t="shared" si="181"/>
        <v>10</v>
      </c>
      <c r="O1188" s="5"/>
      <c r="P1188" s="5"/>
      <c r="Q1188" s="42" t="s">
        <v>2344</v>
      </c>
      <c r="R1188" s="43" t="str">
        <f t="shared" si="178"/>
        <v>AAIF</v>
      </c>
      <c r="S1188" s="43" t="str">
        <f t="shared" si="182"/>
        <v>F</v>
      </c>
      <c r="T1188" s="43" t="str">
        <f t="shared" si="183"/>
        <v>02</v>
      </c>
      <c r="U1188" s="43" t="b">
        <f t="shared" si="179"/>
        <v>1</v>
      </c>
      <c r="V1188" s="43">
        <f t="shared" si="180"/>
        <v>10</v>
      </c>
      <c r="W1188" s="35" t="s">
        <v>2347</v>
      </c>
      <c r="X1188" s="196" t="s">
        <v>2377</v>
      </c>
    </row>
    <row r="1189" spans="1:24" x14ac:dyDescent="0.25">
      <c r="A1189" s="30">
        <f t="shared" si="184"/>
        <v>1187</v>
      </c>
      <c r="B1189" s="45">
        <v>20</v>
      </c>
      <c r="C1189" s="32">
        <f t="shared" si="177"/>
        <v>395</v>
      </c>
      <c r="D1189" s="45" t="s">
        <v>229</v>
      </c>
      <c r="E1189" s="45" t="s">
        <v>1100</v>
      </c>
      <c r="F1189" s="45" t="s">
        <v>502</v>
      </c>
      <c r="G1189" s="45"/>
      <c r="H1189" s="35" t="s">
        <v>255</v>
      </c>
      <c r="I1189" s="36">
        <v>41729</v>
      </c>
      <c r="J1189" s="82">
        <v>36494</v>
      </c>
      <c r="K1189" s="37">
        <v>3649</v>
      </c>
      <c r="L1189" s="38">
        <f t="shared" ref="L1189:L1252" si="186">+K1189</f>
        <v>3649</v>
      </c>
      <c r="M1189" s="36">
        <f t="shared" si="185"/>
        <v>41729</v>
      </c>
      <c r="N1189" s="39">
        <f t="shared" si="181"/>
        <v>10</v>
      </c>
      <c r="O1189" s="5"/>
      <c r="P1189" s="5"/>
      <c r="Q1189" s="42" t="s">
        <v>2344</v>
      </c>
      <c r="R1189" s="43" t="str">
        <f t="shared" si="178"/>
        <v>AAJF</v>
      </c>
      <c r="S1189" s="43" t="str">
        <f t="shared" si="182"/>
        <v>F</v>
      </c>
      <c r="T1189" s="43" t="str">
        <f t="shared" si="183"/>
        <v>02</v>
      </c>
      <c r="U1189" s="43" t="b">
        <f t="shared" si="179"/>
        <v>1</v>
      </c>
      <c r="V1189" s="43">
        <f t="shared" si="180"/>
        <v>10</v>
      </c>
      <c r="W1189" s="35" t="s">
        <v>2347</v>
      </c>
      <c r="X1189" s="196" t="s">
        <v>2377</v>
      </c>
    </row>
    <row r="1190" spans="1:24" x14ac:dyDescent="0.25">
      <c r="A1190" s="30">
        <f t="shared" si="184"/>
        <v>1188</v>
      </c>
      <c r="B1190" s="45">
        <v>20</v>
      </c>
      <c r="C1190" s="32">
        <f t="shared" si="177"/>
        <v>396</v>
      </c>
      <c r="D1190" s="45" t="s">
        <v>229</v>
      </c>
      <c r="E1190" s="45" t="s">
        <v>851</v>
      </c>
      <c r="F1190" s="45" t="s">
        <v>426</v>
      </c>
      <c r="G1190" s="45"/>
      <c r="H1190" s="35" t="s">
        <v>255</v>
      </c>
      <c r="I1190" s="36">
        <v>41729</v>
      </c>
      <c r="J1190" s="82">
        <v>1788</v>
      </c>
      <c r="K1190" s="37">
        <v>179</v>
      </c>
      <c r="L1190" s="38">
        <f t="shared" si="186"/>
        <v>179</v>
      </c>
      <c r="M1190" s="36">
        <f t="shared" si="185"/>
        <v>41729</v>
      </c>
      <c r="N1190" s="39">
        <f t="shared" si="181"/>
        <v>10.01</v>
      </c>
      <c r="O1190" s="5"/>
      <c r="P1190" s="5"/>
      <c r="Q1190" s="42" t="s">
        <v>2344</v>
      </c>
      <c r="R1190" s="43" t="str">
        <f t="shared" si="178"/>
        <v>AGRP</v>
      </c>
      <c r="S1190" s="43" t="str">
        <f t="shared" si="182"/>
        <v>P</v>
      </c>
      <c r="T1190" s="43" t="str">
        <f t="shared" si="183"/>
        <v>02</v>
      </c>
      <c r="U1190" s="43" t="b">
        <f t="shared" si="179"/>
        <v>1</v>
      </c>
      <c r="V1190" s="43">
        <f t="shared" si="180"/>
        <v>10</v>
      </c>
      <c r="W1190" s="35" t="s">
        <v>2347</v>
      </c>
      <c r="X1190" s="196" t="s">
        <v>2377</v>
      </c>
    </row>
    <row r="1191" spans="1:24" x14ac:dyDescent="0.25">
      <c r="A1191" s="30">
        <f t="shared" si="184"/>
        <v>1189</v>
      </c>
      <c r="B1191" s="45">
        <v>20</v>
      </c>
      <c r="C1191" s="32">
        <f t="shared" si="177"/>
        <v>397</v>
      </c>
      <c r="D1191" s="45" t="s">
        <v>229</v>
      </c>
      <c r="E1191" s="45" t="s">
        <v>422</v>
      </c>
      <c r="F1191" s="45" t="s">
        <v>423</v>
      </c>
      <c r="G1191" s="45"/>
      <c r="H1191" s="35" t="s">
        <v>255</v>
      </c>
      <c r="I1191" s="36">
        <v>41729</v>
      </c>
      <c r="J1191" s="82">
        <v>9721</v>
      </c>
      <c r="K1191" s="37">
        <v>972</v>
      </c>
      <c r="L1191" s="38">
        <f t="shared" si="186"/>
        <v>972</v>
      </c>
      <c r="M1191" s="36">
        <f t="shared" si="185"/>
        <v>41729</v>
      </c>
      <c r="N1191" s="39">
        <f t="shared" si="181"/>
        <v>10</v>
      </c>
      <c r="O1191" s="5"/>
      <c r="P1191" s="5"/>
      <c r="Q1191" s="42" t="s">
        <v>2344</v>
      </c>
      <c r="R1191" s="43" t="str">
        <f t="shared" si="178"/>
        <v>AABF</v>
      </c>
      <c r="S1191" s="43" t="str">
        <f t="shared" si="182"/>
        <v>F</v>
      </c>
      <c r="T1191" s="43" t="str">
        <f t="shared" si="183"/>
        <v>02</v>
      </c>
      <c r="U1191" s="43" t="b">
        <f t="shared" si="179"/>
        <v>1</v>
      </c>
      <c r="V1191" s="43">
        <f t="shared" si="180"/>
        <v>10</v>
      </c>
      <c r="W1191" s="35" t="s">
        <v>2347</v>
      </c>
      <c r="X1191" s="196" t="s">
        <v>2377</v>
      </c>
    </row>
    <row r="1192" spans="1:24" x14ac:dyDescent="0.25">
      <c r="A1192" s="30">
        <f t="shared" si="184"/>
        <v>1190</v>
      </c>
      <c r="B1192" s="45">
        <v>20</v>
      </c>
      <c r="C1192" s="32">
        <f t="shared" si="177"/>
        <v>398</v>
      </c>
      <c r="D1192" s="45" t="s">
        <v>229</v>
      </c>
      <c r="E1192" s="45" t="s">
        <v>855</v>
      </c>
      <c r="F1192" s="45" t="s">
        <v>438</v>
      </c>
      <c r="G1192" s="45"/>
      <c r="H1192" s="35" t="s">
        <v>255</v>
      </c>
      <c r="I1192" s="36">
        <v>41729</v>
      </c>
      <c r="J1192" s="82">
        <v>9731</v>
      </c>
      <c r="K1192" s="37">
        <v>973</v>
      </c>
      <c r="L1192" s="38">
        <f t="shared" si="186"/>
        <v>973</v>
      </c>
      <c r="M1192" s="36">
        <f t="shared" si="185"/>
        <v>41729</v>
      </c>
      <c r="N1192" s="39">
        <f t="shared" si="181"/>
        <v>10</v>
      </c>
      <c r="O1192" s="5"/>
      <c r="P1192" s="5"/>
      <c r="Q1192" s="42" t="s">
        <v>2344</v>
      </c>
      <c r="R1192" s="43" t="str">
        <f t="shared" si="178"/>
        <v>AAGF</v>
      </c>
      <c r="S1192" s="43" t="str">
        <f t="shared" si="182"/>
        <v>F</v>
      </c>
      <c r="T1192" s="43" t="str">
        <f t="shared" si="183"/>
        <v>02</v>
      </c>
      <c r="U1192" s="43" t="b">
        <f t="shared" si="179"/>
        <v>1</v>
      </c>
      <c r="V1192" s="43">
        <f t="shared" si="180"/>
        <v>10</v>
      </c>
      <c r="W1192" s="35" t="s">
        <v>2347</v>
      </c>
      <c r="X1192" s="196" t="s">
        <v>2377</v>
      </c>
    </row>
    <row r="1193" spans="1:24" x14ac:dyDescent="0.25">
      <c r="A1193" s="30">
        <f t="shared" si="184"/>
        <v>1191</v>
      </c>
      <c r="B1193" s="45">
        <v>20</v>
      </c>
      <c r="C1193" s="32">
        <f t="shared" si="177"/>
        <v>399</v>
      </c>
      <c r="D1193" s="45" t="s">
        <v>229</v>
      </c>
      <c r="E1193" s="45" t="s">
        <v>887</v>
      </c>
      <c r="F1193" s="45" t="s">
        <v>556</v>
      </c>
      <c r="G1193" s="45"/>
      <c r="H1193" s="35" t="s">
        <v>255</v>
      </c>
      <c r="I1193" s="36">
        <v>41729</v>
      </c>
      <c r="J1193" s="82">
        <v>20476</v>
      </c>
      <c r="K1193" s="37">
        <v>2048</v>
      </c>
      <c r="L1193" s="38">
        <f t="shared" si="186"/>
        <v>2048</v>
      </c>
      <c r="M1193" s="36">
        <f t="shared" si="185"/>
        <v>41729</v>
      </c>
      <c r="N1193" s="39">
        <f t="shared" si="181"/>
        <v>10</v>
      </c>
      <c r="O1193" s="5"/>
      <c r="P1193" s="5"/>
      <c r="Q1193" s="42" t="s">
        <v>2344</v>
      </c>
      <c r="R1193" s="43" t="str">
        <f t="shared" si="178"/>
        <v>AAXF</v>
      </c>
      <c r="S1193" s="43" t="str">
        <f t="shared" si="182"/>
        <v>F</v>
      </c>
      <c r="T1193" s="43" t="str">
        <f t="shared" si="183"/>
        <v>02</v>
      </c>
      <c r="U1193" s="43" t="b">
        <f t="shared" si="179"/>
        <v>1</v>
      </c>
      <c r="V1193" s="43">
        <f t="shared" si="180"/>
        <v>10</v>
      </c>
      <c r="W1193" s="35" t="s">
        <v>2347</v>
      </c>
      <c r="X1193" s="196" t="s">
        <v>2377</v>
      </c>
    </row>
    <row r="1194" spans="1:24" x14ac:dyDescent="0.25">
      <c r="A1194" s="30">
        <f t="shared" si="184"/>
        <v>1192</v>
      </c>
      <c r="B1194" s="45">
        <v>20</v>
      </c>
      <c r="C1194" s="32">
        <f t="shared" si="177"/>
        <v>400</v>
      </c>
      <c r="D1194" s="45" t="s">
        <v>229</v>
      </c>
      <c r="E1194" s="45" t="s">
        <v>416</v>
      </c>
      <c r="F1194" s="45" t="s">
        <v>417</v>
      </c>
      <c r="G1194" s="45"/>
      <c r="H1194" s="35" t="s">
        <v>255</v>
      </c>
      <c r="I1194" s="36">
        <v>41729</v>
      </c>
      <c r="J1194" s="82">
        <v>46196</v>
      </c>
      <c r="K1194" s="37">
        <v>4620</v>
      </c>
      <c r="L1194" s="38">
        <f t="shared" si="186"/>
        <v>4620</v>
      </c>
      <c r="M1194" s="36">
        <f t="shared" si="185"/>
        <v>41729</v>
      </c>
      <c r="N1194" s="39">
        <f t="shared" si="181"/>
        <v>10</v>
      </c>
      <c r="O1194" s="5"/>
      <c r="P1194" s="5"/>
      <c r="Q1194" s="42" t="s">
        <v>2344</v>
      </c>
      <c r="R1194" s="43" t="str">
        <f t="shared" si="178"/>
        <v>AAFF</v>
      </c>
      <c r="S1194" s="43" t="str">
        <f t="shared" si="182"/>
        <v>F</v>
      </c>
      <c r="T1194" s="43" t="str">
        <f t="shared" si="183"/>
        <v>02</v>
      </c>
      <c r="U1194" s="43" t="b">
        <f t="shared" si="179"/>
        <v>1</v>
      </c>
      <c r="V1194" s="43">
        <f t="shared" si="180"/>
        <v>10</v>
      </c>
      <c r="W1194" s="35" t="s">
        <v>2347</v>
      </c>
      <c r="X1194" s="196" t="s">
        <v>2377</v>
      </c>
    </row>
    <row r="1195" spans="1:24" x14ac:dyDescent="0.25">
      <c r="A1195" s="30">
        <f t="shared" si="184"/>
        <v>1193</v>
      </c>
      <c r="B1195" s="45">
        <v>20</v>
      </c>
      <c r="C1195" s="32">
        <f t="shared" si="177"/>
        <v>401</v>
      </c>
      <c r="D1195" s="45" t="s">
        <v>229</v>
      </c>
      <c r="E1195" s="45" t="s">
        <v>1076</v>
      </c>
      <c r="F1195" s="45" t="s">
        <v>414</v>
      </c>
      <c r="G1195" s="45"/>
      <c r="H1195" s="35" t="s">
        <v>255</v>
      </c>
      <c r="I1195" s="36">
        <v>41729</v>
      </c>
      <c r="J1195" s="82">
        <v>31797</v>
      </c>
      <c r="K1195" s="37">
        <v>3180</v>
      </c>
      <c r="L1195" s="38">
        <f t="shared" si="186"/>
        <v>3180</v>
      </c>
      <c r="M1195" s="36">
        <f t="shared" si="185"/>
        <v>41729</v>
      </c>
      <c r="N1195" s="39">
        <f t="shared" si="181"/>
        <v>10</v>
      </c>
      <c r="O1195" s="5"/>
      <c r="P1195" s="5"/>
      <c r="Q1195" s="42" t="s">
        <v>2344</v>
      </c>
      <c r="R1195" s="43" t="str">
        <f t="shared" si="178"/>
        <v>AAAF</v>
      </c>
      <c r="S1195" s="43" t="str">
        <f t="shared" si="182"/>
        <v>F</v>
      </c>
      <c r="T1195" s="43" t="str">
        <f t="shared" si="183"/>
        <v>02</v>
      </c>
      <c r="U1195" s="43" t="b">
        <f t="shared" si="179"/>
        <v>1</v>
      </c>
      <c r="V1195" s="43">
        <f t="shared" si="180"/>
        <v>10</v>
      </c>
      <c r="W1195" s="35" t="s">
        <v>2347</v>
      </c>
      <c r="X1195" s="196" t="s">
        <v>2377</v>
      </c>
    </row>
    <row r="1196" spans="1:24" x14ac:dyDescent="0.25">
      <c r="A1196" s="30">
        <f t="shared" si="184"/>
        <v>1194</v>
      </c>
      <c r="B1196" s="45">
        <v>20</v>
      </c>
      <c r="C1196" s="32">
        <f t="shared" si="177"/>
        <v>402</v>
      </c>
      <c r="D1196" s="45" t="s">
        <v>229</v>
      </c>
      <c r="E1196" s="45" t="s">
        <v>984</v>
      </c>
      <c r="F1196" s="45" t="s">
        <v>508</v>
      </c>
      <c r="G1196" s="45"/>
      <c r="H1196" s="35" t="s">
        <v>255</v>
      </c>
      <c r="I1196" s="36">
        <v>41729</v>
      </c>
      <c r="J1196" s="82">
        <v>38765</v>
      </c>
      <c r="K1196" s="37">
        <v>3876</v>
      </c>
      <c r="L1196" s="38">
        <f t="shared" si="186"/>
        <v>3876</v>
      </c>
      <c r="M1196" s="36">
        <f t="shared" si="185"/>
        <v>41729</v>
      </c>
      <c r="N1196" s="39">
        <f t="shared" si="181"/>
        <v>10</v>
      </c>
      <c r="O1196" s="5"/>
      <c r="P1196" s="5"/>
      <c r="Q1196" s="42" t="s">
        <v>2344</v>
      </c>
      <c r="R1196" s="43" t="str">
        <f t="shared" si="178"/>
        <v>AAMP</v>
      </c>
      <c r="S1196" s="43" t="str">
        <f t="shared" si="182"/>
        <v>P</v>
      </c>
      <c r="T1196" s="43" t="str">
        <f t="shared" si="183"/>
        <v>02</v>
      </c>
      <c r="U1196" s="43" t="b">
        <f t="shared" si="179"/>
        <v>1</v>
      </c>
      <c r="V1196" s="43">
        <f t="shared" si="180"/>
        <v>10</v>
      </c>
      <c r="W1196" s="35" t="s">
        <v>2347</v>
      </c>
      <c r="X1196" s="196" t="s">
        <v>2377</v>
      </c>
    </row>
    <row r="1197" spans="1:24" x14ac:dyDescent="0.25">
      <c r="A1197" s="30">
        <f t="shared" si="184"/>
        <v>1195</v>
      </c>
      <c r="B1197" s="45">
        <v>20</v>
      </c>
      <c r="C1197" s="32">
        <f t="shared" si="177"/>
        <v>403</v>
      </c>
      <c r="D1197" s="45" t="s">
        <v>229</v>
      </c>
      <c r="E1197" s="45" t="s">
        <v>1104</v>
      </c>
      <c r="F1197" s="45" t="s">
        <v>515</v>
      </c>
      <c r="G1197" s="45"/>
      <c r="H1197" s="35" t="s">
        <v>255</v>
      </c>
      <c r="I1197" s="36">
        <v>41729</v>
      </c>
      <c r="J1197" s="82">
        <v>6740</v>
      </c>
      <c r="K1197" s="37">
        <v>674</v>
      </c>
      <c r="L1197" s="38">
        <f t="shared" si="186"/>
        <v>674</v>
      </c>
      <c r="M1197" s="36">
        <f t="shared" si="185"/>
        <v>41729</v>
      </c>
      <c r="N1197" s="39">
        <f t="shared" si="181"/>
        <v>10</v>
      </c>
      <c r="O1197" s="5"/>
      <c r="P1197" s="5"/>
      <c r="Q1197" s="42" t="s">
        <v>2344</v>
      </c>
      <c r="R1197" s="43" t="str">
        <f t="shared" si="178"/>
        <v>AACF</v>
      </c>
      <c r="S1197" s="43" t="str">
        <f t="shared" si="182"/>
        <v>F</v>
      </c>
      <c r="T1197" s="43" t="str">
        <f t="shared" si="183"/>
        <v>02</v>
      </c>
      <c r="U1197" s="43" t="b">
        <f t="shared" si="179"/>
        <v>1</v>
      </c>
      <c r="V1197" s="43">
        <f t="shared" si="180"/>
        <v>10</v>
      </c>
      <c r="W1197" s="35" t="s">
        <v>2347</v>
      </c>
      <c r="X1197" s="196" t="s">
        <v>2377</v>
      </c>
    </row>
    <row r="1198" spans="1:24" x14ac:dyDescent="0.25">
      <c r="A1198" s="30">
        <f t="shared" si="184"/>
        <v>1196</v>
      </c>
      <c r="B1198" s="45">
        <v>20</v>
      </c>
      <c r="C1198" s="32">
        <f t="shared" si="177"/>
        <v>404</v>
      </c>
      <c r="D1198" s="45" t="s">
        <v>229</v>
      </c>
      <c r="E1198" s="45" t="s">
        <v>1078</v>
      </c>
      <c r="F1198" s="45" t="s">
        <v>427</v>
      </c>
      <c r="G1198" s="45"/>
      <c r="H1198" s="35" t="s">
        <v>255</v>
      </c>
      <c r="I1198" s="36">
        <v>41729</v>
      </c>
      <c r="J1198" s="82">
        <v>3276</v>
      </c>
      <c r="K1198" s="37">
        <v>328</v>
      </c>
      <c r="L1198" s="38">
        <f t="shared" si="186"/>
        <v>328</v>
      </c>
      <c r="M1198" s="36">
        <f t="shared" si="185"/>
        <v>41729</v>
      </c>
      <c r="N1198" s="39">
        <f t="shared" si="181"/>
        <v>10.01</v>
      </c>
      <c r="O1198" s="5"/>
      <c r="P1198" s="5"/>
      <c r="Q1198" s="42" t="s">
        <v>2344</v>
      </c>
      <c r="R1198" s="43" t="str">
        <f t="shared" si="178"/>
        <v>AAQP</v>
      </c>
      <c r="S1198" s="43" t="str">
        <f t="shared" si="182"/>
        <v>P</v>
      </c>
      <c r="T1198" s="43" t="str">
        <f t="shared" si="183"/>
        <v>02</v>
      </c>
      <c r="U1198" s="43" t="b">
        <f t="shared" si="179"/>
        <v>1</v>
      </c>
      <c r="V1198" s="43">
        <f t="shared" si="180"/>
        <v>10</v>
      </c>
      <c r="W1198" s="35" t="s">
        <v>2347</v>
      </c>
      <c r="X1198" s="196" t="s">
        <v>2377</v>
      </c>
    </row>
    <row r="1199" spans="1:24" x14ac:dyDescent="0.25">
      <c r="A1199" s="30">
        <f t="shared" si="184"/>
        <v>1197</v>
      </c>
      <c r="B1199" s="45">
        <v>20</v>
      </c>
      <c r="C1199" s="32">
        <f t="shared" si="177"/>
        <v>405</v>
      </c>
      <c r="D1199" s="45" t="s">
        <v>229</v>
      </c>
      <c r="E1199" s="45" t="s">
        <v>506</v>
      </c>
      <c r="F1199" s="45" t="s">
        <v>507</v>
      </c>
      <c r="G1199" s="45"/>
      <c r="H1199" s="35" t="s">
        <v>255</v>
      </c>
      <c r="I1199" s="36">
        <v>41729</v>
      </c>
      <c r="J1199" s="82">
        <v>44312</v>
      </c>
      <c r="K1199" s="37">
        <v>4431</v>
      </c>
      <c r="L1199" s="38">
        <f t="shared" si="186"/>
        <v>4431</v>
      </c>
      <c r="M1199" s="36">
        <f t="shared" si="185"/>
        <v>41729</v>
      </c>
      <c r="N1199" s="39">
        <f t="shared" si="181"/>
        <v>10</v>
      </c>
      <c r="O1199" s="5"/>
      <c r="P1199" s="5"/>
      <c r="Q1199" s="42" t="s">
        <v>2344</v>
      </c>
      <c r="R1199" s="43" t="str">
        <f t="shared" si="178"/>
        <v>ABGP</v>
      </c>
      <c r="S1199" s="43" t="str">
        <f t="shared" si="182"/>
        <v>P</v>
      </c>
      <c r="T1199" s="43" t="str">
        <f t="shared" si="183"/>
        <v>02</v>
      </c>
      <c r="U1199" s="43" t="b">
        <f t="shared" si="179"/>
        <v>1</v>
      </c>
      <c r="V1199" s="43">
        <f t="shared" si="180"/>
        <v>10</v>
      </c>
      <c r="W1199" s="35" t="s">
        <v>2347</v>
      </c>
      <c r="X1199" s="196" t="s">
        <v>2377</v>
      </c>
    </row>
    <row r="1200" spans="1:24" x14ac:dyDescent="0.25">
      <c r="A1200" s="30">
        <f t="shared" si="184"/>
        <v>1198</v>
      </c>
      <c r="B1200" s="45">
        <v>20</v>
      </c>
      <c r="C1200" s="32">
        <f t="shared" si="177"/>
        <v>406</v>
      </c>
      <c r="D1200" s="45" t="s">
        <v>229</v>
      </c>
      <c r="E1200" s="45" t="s">
        <v>860</v>
      </c>
      <c r="F1200" s="45" t="s">
        <v>455</v>
      </c>
      <c r="G1200" s="45"/>
      <c r="H1200" s="35" t="s">
        <v>255</v>
      </c>
      <c r="I1200" s="36">
        <v>41729</v>
      </c>
      <c r="J1200" s="82">
        <v>3973</v>
      </c>
      <c r="K1200" s="37">
        <v>397</v>
      </c>
      <c r="L1200" s="38">
        <f t="shared" si="186"/>
        <v>397</v>
      </c>
      <c r="M1200" s="36">
        <f t="shared" si="185"/>
        <v>41729</v>
      </c>
      <c r="N1200" s="39">
        <f t="shared" si="181"/>
        <v>9.99</v>
      </c>
      <c r="O1200" s="5"/>
      <c r="P1200" s="5"/>
      <c r="Q1200" s="42" t="s">
        <v>2344</v>
      </c>
      <c r="R1200" s="43" t="str">
        <f t="shared" si="178"/>
        <v>AAAH</v>
      </c>
      <c r="S1200" s="43" t="str">
        <f t="shared" si="182"/>
        <v>H</v>
      </c>
      <c r="T1200" s="43" t="str">
        <f t="shared" si="183"/>
        <v>02</v>
      </c>
      <c r="U1200" s="43" t="b">
        <f t="shared" si="179"/>
        <v>1</v>
      </c>
      <c r="V1200" s="43">
        <f t="shared" si="180"/>
        <v>10</v>
      </c>
      <c r="W1200" s="35" t="s">
        <v>2347</v>
      </c>
      <c r="X1200" s="196" t="s">
        <v>2377</v>
      </c>
    </row>
    <row r="1201" spans="1:24" x14ac:dyDescent="0.25">
      <c r="A1201" s="30">
        <f t="shared" si="184"/>
        <v>1199</v>
      </c>
      <c r="B1201" s="45">
        <v>20</v>
      </c>
      <c r="C1201" s="32">
        <f t="shared" si="177"/>
        <v>407</v>
      </c>
      <c r="D1201" s="45" t="s">
        <v>229</v>
      </c>
      <c r="E1201" s="45" t="s">
        <v>848</v>
      </c>
      <c r="F1201" s="45" t="s">
        <v>421</v>
      </c>
      <c r="G1201" s="45"/>
      <c r="H1201" s="35" t="s">
        <v>255</v>
      </c>
      <c r="I1201" s="36">
        <v>41729</v>
      </c>
      <c r="J1201" s="82">
        <v>11291</v>
      </c>
      <c r="K1201" s="37">
        <v>1129</v>
      </c>
      <c r="L1201" s="38">
        <f t="shared" si="186"/>
        <v>1129</v>
      </c>
      <c r="M1201" s="36">
        <f t="shared" si="185"/>
        <v>41729</v>
      </c>
      <c r="N1201" s="39">
        <f t="shared" si="181"/>
        <v>10</v>
      </c>
      <c r="O1201" s="5"/>
      <c r="P1201" s="5"/>
      <c r="Q1201" s="42" t="s">
        <v>2344</v>
      </c>
      <c r="R1201" s="43" t="str">
        <f t="shared" si="178"/>
        <v>AABF</v>
      </c>
      <c r="S1201" s="43" t="str">
        <f t="shared" si="182"/>
        <v>F</v>
      </c>
      <c r="T1201" s="43" t="str">
        <f t="shared" si="183"/>
        <v>02</v>
      </c>
      <c r="U1201" s="43" t="b">
        <f t="shared" si="179"/>
        <v>1</v>
      </c>
      <c r="V1201" s="43">
        <f t="shared" si="180"/>
        <v>10</v>
      </c>
      <c r="W1201" s="35" t="s">
        <v>2347</v>
      </c>
      <c r="X1201" s="196" t="s">
        <v>2377</v>
      </c>
    </row>
    <row r="1202" spans="1:24" x14ac:dyDescent="0.25">
      <c r="A1202" s="30">
        <f t="shared" si="184"/>
        <v>1200</v>
      </c>
      <c r="B1202" s="45">
        <v>20</v>
      </c>
      <c r="C1202" s="32">
        <f t="shared" si="177"/>
        <v>408</v>
      </c>
      <c r="D1202" s="45" t="s">
        <v>229</v>
      </c>
      <c r="E1202" s="45" t="s">
        <v>966</v>
      </c>
      <c r="F1202" s="45" t="s">
        <v>397</v>
      </c>
      <c r="G1202" s="45"/>
      <c r="H1202" s="35" t="s">
        <v>255</v>
      </c>
      <c r="I1202" s="36">
        <v>41729</v>
      </c>
      <c r="J1202" s="82">
        <v>8336</v>
      </c>
      <c r="K1202" s="37">
        <v>834</v>
      </c>
      <c r="L1202" s="38">
        <f t="shared" si="186"/>
        <v>834</v>
      </c>
      <c r="M1202" s="36">
        <f t="shared" si="185"/>
        <v>41729</v>
      </c>
      <c r="N1202" s="39">
        <f t="shared" si="181"/>
        <v>10</v>
      </c>
      <c r="O1202" s="5"/>
      <c r="P1202" s="5"/>
      <c r="Q1202" s="42" t="s">
        <v>2344</v>
      </c>
      <c r="R1202" s="43" t="str">
        <f t="shared" si="178"/>
        <v>ALKP</v>
      </c>
      <c r="S1202" s="43" t="str">
        <f t="shared" si="182"/>
        <v>P</v>
      </c>
      <c r="T1202" s="43" t="str">
        <f t="shared" si="183"/>
        <v>02</v>
      </c>
      <c r="U1202" s="43" t="b">
        <f t="shared" si="179"/>
        <v>1</v>
      </c>
      <c r="V1202" s="43">
        <f t="shared" si="180"/>
        <v>10</v>
      </c>
      <c r="W1202" s="35" t="s">
        <v>2347</v>
      </c>
      <c r="X1202" s="196" t="s">
        <v>2377</v>
      </c>
    </row>
    <row r="1203" spans="1:24" x14ac:dyDescent="0.25">
      <c r="A1203" s="30">
        <f t="shared" si="184"/>
        <v>1201</v>
      </c>
      <c r="B1203" s="45">
        <v>20</v>
      </c>
      <c r="C1203" s="32">
        <f t="shared" si="177"/>
        <v>409</v>
      </c>
      <c r="D1203" s="45" t="s">
        <v>229</v>
      </c>
      <c r="E1203" s="45" t="s">
        <v>969</v>
      </c>
      <c r="F1203" s="45" t="s">
        <v>407</v>
      </c>
      <c r="G1203" s="45"/>
      <c r="H1203" s="35" t="s">
        <v>255</v>
      </c>
      <c r="I1203" s="36">
        <v>41729</v>
      </c>
      <c r="J1203" s="82">
        <v>5445</v>
      </c>
      <c r="K1203" s="37">
        <v>544</v>
      </c>
      <c r="L1203" s="38">
        <f t="shared" si="186"/>
        <v>544</v>
      </c>
      <c r="M1203" s="36">
        <f t="shared" si="185"/>
        <v>41729</v>
      </c>
      <c r="N1203" s="39">
        <f t="shared" si="181"/>
        <v>9.99</v>
      </c>
      <c r="O1203" s="5"/>
      <c r="P1203" s="5"/>
      <c r="Q1203" s="42" t="s">
        <v>2344</v>
      </c>
      <c r="R1203" s="43" t="str">
        <f t="shared" si="178"/>
        <v>AADF</v>
      </c>
      <c r="S1203" s="43" t="str">
        <f t="shared" si="182"/>
        <v>F</v>
      </c>
      <c r="T1203" s="43" t="str">
        <f t="shared" si="183"/>
        <v>02</v>
      </c>
      <c r="U1203" s="43" t="b">
        <f t="shared" si="179"/>
        <v>1</v>
      </c>
      <c r="V1203" s="43">
        <f t="shared" si="180"/>
        <v>10</v>
      </c>
      <c r="W1203" s="35" t="s">
        <v>2347</v>
      </c>
      <c r="X1203" s="196" t="s">
        <v>2377</v>
      </c>
    </row>
    <row r="1204" spans="1:24" x14ac:dyDescent="0.25">
      <c r="A1204" s="30">
        <f t="shared" si="184"/>
        <v>1202</v>
      </c>
      <c r="B1204" s="45">
        <v>20</v>
      </c>
      <c r="C1204" s="32">
        <f t="shared" si="177"/>
        <v>410</v>
      </c>
      <c r="D1204" s="45" t="s">
        <v>229</v>
      </c>
      <c r="E1204" s="45" t="s">
        <v>915</v>
      </c>
      <c r="F1204" s="45" t="s">
        <v>735</v>
      </c>
      <c r="G1204" s="45"/>
      <c r="H1204" s="35" t="s">
        <v>255</v>
      </c>
      <c r="I1204" s="36">
        <v>41729</v>
      </c>
      <c r="J1204" s="82">
        <v>18533</v>
      </c>
      <c r="K1204" s="37">
        <v>1853</v>
      </c>
      <c r="L1204" s="38">
        <f t="shared" si="186"/>
        <v>1853</v>
      </c>
      <c r="M1204" s="36">
        <f t="shared" si="185"/>
        <v>41729</v>
      </c>
      <c r="N1204" s="39">
        <f t="shared" si="181"/>
        <v>10</v>
      </c>
      <c r="O1204" s="5"/>
      <c r="P1204" s="5"/>
      <c r="Q1204" s="42" t="s">
        <v>2344</v>
      </c>
      <c r="R1204" s="43" t="str">
        <f t="shared" si="178"/>
        <v>AACF</v>
      </c>
      <c r="S1204" s="43" t="str">
        <f t="shared" si="182"/>
        <v>F</v>
      </c>
      <c r="T1204" s="43" t="str">
        <f t="shared" si="183"/>
        <v>02</v>
      </c>
      <c r="U1204" s="43" t="b">
        <f t="shared" si="179"/>
        <v>1</v>
      </c>
      <c r="V1204" s="43">
        <f t="shared" si="180"/>
        <v>10</v>
      </c>
      <c r="W1204" s="35" t="s">
        <v>2347</v>
      </c>
      <c r="X1204" s="196" t="s">
        <v>2377</v>
      </c>
    </row>
    <row r="1205" spans="1:24" x14ac:dyDescent="0.25">
      <c r="A1205" s="30">
        <f t="shared" si="184"/>
        <v>1203</v>
      </c>
      <c r="B1205" s="45">
        <v>20</v>
      </c>
      <c r="C1205" s="32">
        <f t="shared" si="177"/>
        <v>411</v>
      </c>
      <c r="D1205" s="45" t="s">
        <v>229</v>
      </c>
      <c r="E1205" s="45" t="s">
        <v>862</v>
      </c>
      <c r="F1205" s="45" t="s">
        <v>471</v>
      </c>
      <c r="G1205" s="45"/>
      <c r="H1205" s="35" t="s">
        <v>255</v>
      </c>
      <c r="I1205" s="36">
        <v>41729</v>
      </c>
      <c r="J1205" s="82">
        <v>17215</v>
      </c>
      <c r="K1205" s="37">
        <v>1721</v>
      </c>
      <c r="L1205" s="38">
        <f t="shared" si="186"/>
        <v>1721</v>
      </c>
      <c r="M1205" s="36">
        <f t="shared" si="185"/>
        <v>41729</v>
      </c>
      <c r="N1205" s="39">
        <f t="shared" si="181"/>
        <v>10</v>
      </c>
      <c r="O1205" s="5"/>
      <c r="P1205" s="5"/>
      <c r="Q1205" s="42" t="s">
        <v>2344</v>
      </c>
      <c r="R1205" s="43" t="str">
        <f t="shared" si="178"/>
        <v>AEQP</v>
      </c>
      <c r="S1205" s="43" t="str">
        <f t="shared" si="182"/>
        <v>P</v>
      </c>
      <c r="T1205" s="43" t="str">
        <f t="shared" si="183"/>
        <v>02</v>
      </c>
      <c r="U1205" s="43" t="b">
        <f t="shared" si="179"/>
        <v>1</v>
      </c>
      <c r="V1205" s="43">
        <f t="shared" si="180"/>
        <v>10</v>
      </c>
      <c r="W1205" s="35" t="s">
        <v>2347</v>
      </c>
      <c r="X1205" s="196" t="s">
        <v>2377</v>
      </c>
    </row>
    <row r="1206" spans="1:24" x14ac:dyDescent="0.25">
      <c r="A1206" s="30">
        <f t="shared" si="184"/>
        <v>1204</v>
      </c>
      <c r="B1206" s="45">
        <v>20</v>
      </c>
      <c r="C1206" s="32">
        <f t="shared" si="177"/>
        <v>412</v>
      </c>
      <c r="D1206" s="45" t="s">
        <v>229</v>
      </c>
      <c r="E1206" s="45" t="s">
        <v>982</v>
      </c>
      <c r="F1206" s="45" t="s">
        <v>485</v>
      </c>
      <c r="G1206" s="45"/>
      <c r="H1206" s="35" t="s">
        <v>255</v>
      </c>
      <c r="I1206" s="36">
        <v>41729</v>
      </c>
      <c r="J1206" s="82">
        <v>7745</v>
      </c>
      <c r="K1206" s="37">
        <v>774</v>
      </c>
      <c r="L1206" s="38">
        <f t="shared" si="186"/>
        <v>774</v>
      </c>
      <c r="M1206" s="36">
        <f t="shared" si="185"/>
        <v>41729</v>
      </c>
      <c r="N1206" s="39">
        <f t="shared" si="181"/>
        <v>9.99</v>
      </c>
      <c r="O1206" s="5"/>
      <c r="P1206" s="5"/>
      <c r="Q1206" s="42" t="s">
        <v>2344</v>
      </c>
      <c r="R1206" s="43" t="str">
        <f t="shared" si="178"/>
        <v>AGUP</v>
      </c>
      <c r="S1206" s="43" t="str">
        <f t="shared" si="182"/>
        <v>P</v>
      </c>
      <c r="T1206" s="43" t="str">
        <f t="shared" si="183"/>
        <v>02</v>
      </c>
      <c r="U1206" s="43" t="b">
        <f t="shared" si="179"/>
        <v>1</v>
      </c>
      <c r="V1206" s="43">
        <f t="shared" si="180"/>
        <v>10</v>
      </c>
      <c r="W1206" s="35" t="s">
        <v>2347</v>
      </c>
      <c r="X1206" s="196" t="s">
        <v>2377</v>
      </c>
    </row>
    <row r="1207" spans="1:24" x14ac:dyDescent="0.25">
      <c r="A1207" s="30">
        <f t="shared" si="184"/>
        <v>1205</v>
      </c>
      <c r="B1207" s="45">
        <v>20</v>
      </c>
      <c r="C1207" s="32">
        <f t="shared" si="177"/>
        <v>413</v>
      </c>
      <c r="D1207" s="45" t="s">
        <v>229</v>
      </c>
      <c r="E1207" s="45" t="s">
        <v>888</v>
      </c>
      <c r="F1207" s="45" t="s">
        <v>558</v>
      </c>
      <c r="G1207" s="45"/>
      <c r="H1207" s="35" t="s">
        <v>255</v>
      </c>
      <c r="I1207" s="36">
        <v>41729</v>
      </c>
      <c r="J1207" s="82">
        <v>13914</v>
      </c>
      <c r="K1207" s="37">
        <v>1391</v>
      </c>
      <c r="L1207" s="38">
        <f t="shared" si="186"/>
        <v>1391</v>
      </c>
      <c r="M1207" s="36">
        <f t="shared" si="185"/>
        <v>41729</v>
      </c>
      <c r="N1207" s="39">
        <f t="shared" si="181"/>
        <v>10</v>
      </c>
      <c r="O1207" s="5"/>
      <c r="P1207" s="5"/>
      <c r="Q1207" s="42" t="s">
        <v>2344</v>
      </c>
      <c r="R1207" s="43" t="str">
        <f t="shared" si="178"/>
        <v>AAOF</v>
      </c>
      <c r="S1207" s="43" t="str">
        <f t="shared" si="182"/>
        <v>F</v>
      </c>
      <c r="T1207" s="43" t="str">
        <f t="shared" si="183"/>
        <v>02</v>
      </c>
      <c r="U1207" s="43" t="b">
        <f t="shared" si="179"/>
        <v>1</v>
      </c>
      <c r="V1207" s="43">
        <f t="shared" si="180"/>
        <v>10</v>
      </c>
      <c r="W1207" s="35" t="s">
        <v>2347</v>
      </c>
      <c r="X1207" s="196" t="s">
        <v>2377</v>
      </c>
    </row>
    <row r="1208" spans="1:24" x14ac:dyDescent="0.25">
      <c r="A1208" s="30">
        <f t="shared" si="184"/>
        <v>1206</v>
      </c>
      <c r="B1208" s="45">
        <v>20</v>
      </c>
      <c r="C1208" s="32">
        <f t="shared" si="177"/>
        <v>414</v>
      </c>
      <c r="D1208" s="111" t="s">
        <v>229</v>
      </c>
      <c r="E1208" s="45" t="s">
        <v>1017</v>
      </c>
      <c r="F1208" s="45" t="s">
        <v>743</v>
      </c>
      <c r="G1208" s="45"/>
      <c r="H1208" s="35" t="s">
        <v>255</v>
      </c>
      <c r="I1208" s="36">
        <v>41729</v>
      </c>
      <c r="J1208" s="82">
        <v>2743</v>
      </c>
      <c r="K1208" s="37">
        <v>274</v>
      </c>
      <c r="L1208" s="38">
        <f t="shared" si="186"/>
        <v>274</v>
      </c>
      <c r="M1208" s="36">
        <f t="shared" si="185"/>
        <v>41729</v>
      </c>
      <c r="N1208" s="39">
        <f t="shared" si="181"/>
        <v>9.99</v>
      </c>
      <c r="O1208" s="5"/>
      <c r="P1208" s="5"/>
      <c r="Q1208" s="42" t="s">
        <v>2344</v>
      </c>
      <c r="R1208" s="43" t="str">
        <f t="shared" si="178"/>
        <v>AAWP</v>
      </c>
      <c r="S1208" s="43" t="str">
        <f t="shared" si="182"/>
        <v>P</v>
      </c>
      <c r="T1208" s="43" t="str">
        <f t="shared" si="183"/>
        <v>02</v>
      </c>
      <c r="U1208" s="43" t="b">
        <f t="shared" si="179"/>
        <v>1</v>
      </c>
      <c r="V1208" s="43">
        <f t="shared" si="180"/>
        <v>10</v>
      </c>
      <c r="W1208" s="35" t="s">
        <v>2347</v>
      </c>
      <c r="X1208" s="196" t="s">
        <v>2377</v>
      </c>
    </row>
    <row r="1209" spans="1:24" x14ac:dyDescent="0.25">
      <c r="A1209" s="30">
        <f t="shared" si="184"/>
        <v>1207</v>
      </c>
      <c r="B1209" s="45">
        <v>20</v>
      </c>
      <c r="C1209" s="32">
        <f t="shared" si="177"/>
        <v>415</v>
      </c>
      <c r="D1209" s="45" t="s">
        <v>229</v>
      </c>
      <c r="E1209" s="45" t="s">
        <v>963</v>
      </c>
      <c r="F1209" s="45" t="s">
        <v>390</v>
      </c>
      <c r="G1209" s="45"/>
      <c r="H1209" s="35" t="s">
        <v>255</v>
      </c>
      <c r="I1209" s="36">
        <v>41729</v>
      </c>
      <c r="J1209" s="82">
        <v>2617</v>
      </c>
      <c r="K1209" s="37">
        <v>262</v>
      </c>
      <c r="L1209" s="38">
        <f t="shared" si="186"/>
        <v>262</v>
      </c>
      <c r="M1209" s="36">
        <f t="shared" si="185"/>
        <v>41729</v>
      </c>
      <c r="N1209" s="39">
        <f t="shared" si="181"/>
        <v>10.01</v>
      </c>
      <c r="O1209" s="5"/>
      <c r="P1209" s="5"/>
      <c r="Q1209" s="42" t="s">
        <v>2344</v>
      </c>
      <c r="R1209" s="43" t="str">
        <f t="shared" si="178"/>
        <v>AALF</v>
      </c>
      <c r="S1209" s="43" t="str">
        <f t="shared" si="182"/>
        <v>F</v>
      </c>
      <c r="T1209" s="43" t="str">
        <f t="shared" si="183"/>
        <v>02</v>
      </c>
      <c r="U1209" s="43" t="b">
        <f t="shared" si="179"/>
        <v>1</v>
      </c>
      <c r="V1209" s="43">
        <f t="shared" si="180"/>
        <v>10</v>
      </c>
      <c r="W1209" s="35" t="s">
        <v>2347</v>
      </c>
      <c r="X1209" s="196" t="s">
        <v>2377</v>
      </c>
    </row>
    <row r="1210" spans="1:24" x14ac:dyDescent="0.25">
      <c r="A1210" s="30">
        <f t="shared" si="184"/>
        <v>1208</v>
      </c>
      <c r="B1210" s="45">
        <v>20</v>
      </c>
      <c r="C1210" s="32">
        <f t="shared" si="177"/>
        <v>416</v>
      </c>
      <c r="D1210" s="45" t="s">
        <v>229</v>
      </c>
      <c r="E1210" s="45" t="s">
        <v>1071</v>
      </c>
      <c r="F1210" s="45" t="s">
        <v>391</v>
      </c>
      <c r="G1210" s="45"/>
      <c r="H1210" s="35" t="s">
        <v>255</v>
      </c>
      <c r="I1210" s="36">
        <v>41729</v>
      </c>
      <c r="J1210" s="82">
        <v>8524</v>
      </c>
      <c r="K1210" s="37">
        <v>852</v>
      </c>
      <c r="L1210" s="38">
        <f t="shared" si="186"/>
        <v>852</v>
      </c>
      <c r="M1210" s="36">
        <f t="shared" si="185"/>
        <v>41729</v>
      </c>
      <c r="N1210" s="39">
        <f t="shared" si="181"/>
        <v>10</v>
      </c>
      <c r="O1210" s="5"/>
      <c r="P1210" s="5"/>
      <c r="Q1210" s="42" t="s">
        <v>2344</v>
      </c>
      <c r="R1210" s="43" t="str">
        <f t="shared" si="178"/>
        <v>AAEF</v>
      </c>
      <c r="S1210" s="43" t="str">
        <f t="shared" si="182"/>
        <v>F</v>
      </c>
      <c r="T1210" s="43" t="str">
        <f t="shared" si="183"/>
        <v>02</v>
      </c>
      <c r="U1210" s="43" t="b">
        <f t="shared" si="179"/>
        <v>1</v>
      </c>
      <c r="V1210" s="43">
        <f t="shared" si="180"/>
        <v>10</v>
      </c>
      <c r="W1210" s="35" t="s">
        <v>2347</v>
      </c>
      <c r="X1210" s="196" t="s">
        <v>2377</v>
      </c>
    </row>
    <row r="1211" spans="1:24" x14ac:dyDescent="0.25">
      <c r="A1211" s="30">
        <f t="shared" si="184"/>
        <v>1209</v>
      </c>
      <c r="B1211" s="45">
        <v>20</v>
      </c>
      <c r="C1211" s="32">
        <f t="shared" si="177"/>
        <v>417</v>
      </c>
      <c r="D1211" s="45" t="s">
        <v>229</v>
      </c>
      <c r="E1211" s="45" t="s">
        <v>872</v>
      </c>
      <c r="F1211" s="45" t="s">
        <v>514</v>
      </c>
      <c r="G1211" s="45"/>
      <c r="H1211" s="35" t="s">
        <v>255</v>
      </c>
      <c r="I1211" s="36">
        <v>41729</v>
      </c>
      <c r="J1211" s="82">
        <v>3337</v>
      </c>
      <c r="K1211" s="37">
        <v>334</v>
      </c>
      <c r="L1211" s="38">
        <f t="shared" si="186"/>
        <v>334</v>
      </c>
      <c r="M1211" s="36">
        <f t="shared" si="185"/>
        <v>41729</v>
      </c>
      <c r="N1211" s="39">
        <f t="shared" si="181"/>
        <v>10.01</v>
      </c>
      <c r="O1211" s="5"/>
      <c r="P1211" s="5"/>
      <c r="Q1211" s="42" t="s">
        <v>2344</v>
      </c>
      <c r="R1211" s="43" t="str">
        <f t="shared" si="178"/>
        <v>AAAA</v>
      </c>
      <c r="S1211" s="43" t="str">
        <f t="shared" si="182"/>
        <v>A</v>
      </c>
      <c r="T1211" s="43" t="str">
        <f t="shared" si="183"/>
        <v>02</v>
      </c>
      <c r="U1211" s="43" t="b">
        <f t="shared" si="179"/>
        <v>1</v>
      </c>
      <c r="V1211" s="43">
        <f t="shared" si="180"/>
        <v>10</v>
      </c>
      <c r="W1211" s="35" t="s">
        <v>2347</v>
      </c>
      <c r="X1211" s="196" t="s">
        <v>2377</v>
      </c>
    </row>
    <row r="1212" spans="1:24" x14ac:dyDescent="0.25">
      <c r="A1212" s="30">
        <f t="shared" si="184"/>
        <v>1210</v>
      </c>
      <c r="B1212" s="45">
        <v>20</v>
      </c>
      <c r="C1212" s="32">
        <f t="shared" si="177"/>
        <v>418</v>
      </c>
      <c r="D1212" s="45" t="s">
        <v>229</v>
      </c>
      <c r="E1212" s="45" t="s">
        <v>1073</v>
      </c>
      <c r="F1212" s="45" t="s">
        <v>402</v>
      </c>
      <c r="G1212" s="45"/>
      <c r="H1212" s="35" t="s">
        <v>255</v>
      </c>
      <c r="I1212" s="36">
        <v>41729</v>
      </c>
      <c r="J1212" s="82">
        <v>7711</v>
      </c>
      <c r="K1212" s="37">
        <v>771</v>
      </c>
      <c r="L1212" s="38">
        <f t="shared" si="186"/>
        <v>771</v>
      </c>
      <c r="M1212" s="36">
        <f t="shared" si="185"/>
        <v>41729</v>
      </c>
      <c r="N1212" s="39">
        <f t="shared" si="181"/>
        <v>10</v>
      </c>
      <c r="O1212" s="5"/>
      <c r="P1212" s="5"/>
      <c r="Q1212" s="42" t="s">
        <v>2344</v>
      </c>
      <c r="R1212" s="43" t="str">
        <f t="shared" si="178"/>
        <v>AADF</v>
      </c>
      <c r="S1212" s="43" t="str">
        <f t="shared" si="182"/>
        <v>F</v>
      </c>
      <c r="T1212" s="43" t="str">
        <f t="shared" si="183"/>
        <v>02</v>
      </c>
      <c r="U1212" s="43" t="b">
        <f t="shared" si="179"/>
        <v>1</v>
      </c>
      <c r="V1212" s="43">
        <f t="shared" si="180"/>
        <v>10</v>
      </c>
      <c r="W1212" s="35" t="s">
        <v>2347</v>
      </c>
      <c r="X1212" s="196" t="s">
        <v>2377</v>
      </c>
    </row>
    <row r="1213" spans="1:24" x14ac:dyDescent="0.25">
      <c r="A1213" s="30">
        <f t="shared" si="184"/>
        <v>1211</v>
      </c>
      <c r="B1213" s="45">
        <v>20</v>
      </c>
      <c r="C1213" s="32">
        <f t="shared" si="177"/>
        <v>419</v>
      </c>
      <c r="D1213" s="45" t="s">
        <v>229</v>
      </c>
      <c r="E1213" s="45" t="s">
        <v>840</v>
      </c>
      <c r="F1213" s="45" t="s">
        <v>396</v>
      </c>
      <c r="G1213" s="45"/>
      <c r="H1213" s="35" t="s">
        <v>255</v>
      </c>
      <c r="I1213" s="36">
        <v>41729</v>
      </c>
      <c r="J1213" s="82">
        <v>22890</v>
      </c>
      <c r="K1213" s="37">
        <v>2289</v>
      </c>
      <c r="L1213" s="38">
        <f t="shared" si="186"/>
        <v>2289</v>
      </c>
      <c r="M1213" s="36">
        <f t="shared" si="185"/>
        <v>41729</v>
      </c>
      <c r="N1213" s="39">
        <f t="shared" si="181"/>
        <v>10</v>
      </c>
      <c r="O1213" s="5"/>
      <c r="P1213" s="5"/>
      <c r="Q1213" s="42" t="s">
        <v>2344</v>
      </c>
      <c r="R1213" s="43" t="str">
        <f t="shared" si="178"/>
        <v>AACF</v>
      </c>
      <c r="S1213" s="43" t="str">
        <f t="shared" si="182"/>
        <v>F</v>
      </c>
      <c r="T1213" s="43" t="str">
        <f t="shared" si="183"/>
        <v>02</v>
      </c>
      <c r="U1213" s="43" t="b">
        <f t="shared" si="179"/>
        <v>1</v>
      </c>
      <c r="V1213" s="43">
        <f t="shared" si="180"/>
        <v>10</v>
      </c>
      <c r="W1213" s="35" t="s">
        <v>2347</v>
      </c>
      <c r="X1213" s="196" t="s">
        <v>2377</v>
      </c>
    </row>
    <row r="1214" spans="1:24" x14ac:dyDescent="0.25">
      <c r="A1214" s="30">
        <f t="shared" si="184"/>
        <v>1212</v>
      </c>
      <c r="B1214" s="45">
        <v>20</v>
      </c>
      <c r="C1214" s="32">
        <f t="shared" si="177"/>
        <v>420</v>
      </c>
      <c r="D1214" s="45" t="s">
        <v>229</v>
      </c>
      <c r="E1214" s="45" t="s">
        <v>405</v>
      </c>
      <c r="F1214" s="45" t="s">
        <v>406</v>
      </c>
      <c r="G1214" s="45"/>
      <c r="H1214" s="35" t="s">
        <v>255</v>
      </c>
      <c r="I1214" s="36">
        <v>41729</v>
      </c>
      <c r="J1214" s="82">
        <v>13698</v>
      </c>
      <c r="K1214" s="37">
        <v>1370</v>
      </c>
      <c r="L1214" s="38">
        <f t="shared" si="186"/>
        <v>1370</v>
      </c>
      <c r="M1214" s="36">
        <f t="shared" si="185"/>
        <v>41729</v>
      </c>
      <c r="N1214" s="39">
        <f t="shared" si="181"/>
        <v>10</v>
      </c>
      <c r="O1214" s="5"/>
      <c r="P1214" s="5"/>
      <c r="Q1214" s="42" t="s">
        <v>2344</v>
      </c>
      <c r="R1214" s="43" t="str">
        <f t="shared" si="178"/>
        <v>AABF</v>
      </c>
      <c r="S1214" s="43" t="str">
        <f t="shared" si="182"/>
        <v>F</v>
      </c>
      <c r="T1214" s="43" t="str">
        <f t="shared" si="183"/>
        <v>02</v>
      </c>
      <c r="U1214" s="43" t="b">
        <f t="shared" si="179"/>
        <v>1</v>
      </c>
      <c r="V1214" s="43">
        <f t="shared" si="180"/>
        <v>10</v>
      </c>
      <c r="W1214" s="35" t="s">
        <v>2347</v>
      </c>
      <c r="X1214" s="196" t="s">
        <v>2377</v>
      </c>
    </row>
    <row r="1215" spans="1:24" x14ac:dyDescent="0.25">
      <c r="A1215" s="30">
        <f t="shared" si="184"/>
        <v>1213</v>
      </c>
      <c r="B1215" s="45">
        <v>20</v>
      </c>
      <c r="C1215" s="32">
        <f t="shared" si="177"/>
        <v>421</v>
      </c>
      <c r="D1215" s="45" t="s">
        <v>229</v>
      </c>
      <c r="E1215" s="45" t="s">
        <v>867</v>
      </c>
      <c r="F1215" s="45" t="s">
        <v>492</v>
      </c>
      <c r="G1215" s="45"/>
      <c r="H1215" s="35" t="s">
        <v>255</v>
      </c>
      <c r="I1215" s="36">
        <v>41729</v>
      </c>
      <c r="J1215" s="82">
        <v>7658</v>
      </c>
      <c r="K1215" s="37">
        <v>766</v>
      </c>
      <c r="L1215" s="38">
        <f t="shared" si="186"/>
        <v>766</v>
      </c>
      <c r="M1215" s="36">
        <f t="shared" si="185"/>
        <v>41729</v>
      </c>
      <c r="N1215" s="39">
        <f t="shared" si="181"/>
        <v>10</v>
      </c>
      <c r="O1215" s="5"/>
      <c r="P1215" s="5"/>
      <c r="Q1215" s="42" t="s">
        <v>2344</v>
      </c>
      <c r="R1215" s="43" t="str">
        <f t="shared" si="178"/>
        <v>AFYP</v>
      </c>
      <c r="S1215" s="43" t="str">
        <f t="shared" si="182"/>
        <v>P</v>
      </c>
      <c r="T1215" s="43" t="str">
        <f t="shared" si="183"/>
        <v>02</v>
      </c>
      <c r="U1215" s="43" t="b">
        <f t="shared" si="179"/>
        <v>1</v>
      </c>
      <c r="V1215" s="43">
        <f t="shared" si="180"/>
        <v>10</v>
      </c>
      <c r="W1215" s="35" t="s">
        <v>2347</v>
      </c>
      <c r="X1215" s="196" t="s">
        <v>2377</v>
      </c>
    </row>
    <row r="1216" spans="1:24" x14ac:dyDescent="0.25">
      <c r="A1216" s="30">
        <f t="shared" si="184"/>
        <v>1214</v>
      </c>
      <c r="B1216" s="45">
        <v>20</v>
      </c>
      <c r="C1216" s="32">
        <f t="shared" si="177"/>
        <v>422</v>
      </c>
      <c r="D1216" s="45" t="s">
        <v>229</v>
      </c>
      <c r="E1216" s="45" t="s">
        <v>981</v>
      </c>
      <c r="F1216" s="45" t="s">
        <v>482</v>
      </c>
      <c r="G1216" s="45"/>
      <c r="H1216" s="35" t="s">
        <v>255</v>
      </c>
      <c r="I1216" s="36">
        <v>41729</v>
      </c>
      <c r="J1216" s="82">
        <v>9897</v>
      </c>
      <c r="K1216" s="37">
        <v>990</v>
      </c>
      <c r="L1216" s="38">
        <f t="shared" si="186"/>
        <v>990</v>
      </c>
      <c r="M1216" s="36">
        <f t="shared" si="185"/>
        <v>41729</v>
      </c>
      <c r="N1216" s="39">
        <f t="shared" si="181"/>
        <v>10</v>
      </c>
      <c r="O1216" s="5"/>
      <c r="P1216" s="5"/>
      <c r="Q1216" s="42" t="s">
        <v>2344</v>
      </c>
      <c r="R1216" s="43" t="str">
        <f t="shared" si="178"/>
        <v>AANF</v>
      </c>
      <c r="S1216" s="43" t="str">
        <f t="shared" si="182"/>
        <v>F</v>
      </c>
      <c r="T1216" s="43" t="str">
        <f t="shared" si="183"/>
        <v>02</v>
      </c>
      <c r="U1216" s="43" t="b">
        <f t="shared" si="179"/>
        <v>1</v>
      </c>
      <c r="V1216" s="43">
        <f t="shared" si="180"/>
        <v>10</v>
      </c>
      <c r="W1216" s="35" t="s">
        <v>2347</v>
      </c>
      <c r="X1216" s="196" t="s">
        <v>2377</v>
      </c>
    </row>
    <row r="1217" spans="1:24" x14ac:dyDescent="0.25">
      <c r="A1217" s="30">
        <f t="shared" si="184"/>
        <v>1215</v>
      </c>
      <c r="B1217" s="45">
        <v>20</v>
      </c>
      <c r="C1217" s="32">
        <f t="shared" si="177"/>
        <v>423</v>
      </c>
      <c r="D1217" s="45" t="s">
        <v>229</v>
      </c>
      <c r="E1217" s="45" t="s">
        <v>884</v>
      </c>
      <c r="F1217" s="45" t="s">
        <v>552</v>
      </c>
      <c r="G1217" s="45"/>
      <c r="H1217" s="35" t="s">
        <v>255</v>
      </c>
      <c r="I1217" s="36">
        <v>41729</v>
      </c>
      <c r="J1217" s="82">
        <v>7900</v>
      </c>
      <c r="K1217" s="37">
        <v>790</v>
      </c>
      <c r="L1217" s="38">
        <f t="shared" si="186"/>
        <v>790</v>
      </c>
      <c r="M1217" s="36">
        <f t="shared" si="185"/>
        <v>41729</v>
      </c>
      <c r="N1217" s="39">
        <f t="shared" si="181"/>
        <v>10</v>
      </c>
      <c r="O1217" s="5"/>
      <c r="P1217" s="5"/>
      <c r="Q1217" s="42" t="s">
        <v>2344</v>
      </c>
      <c r="R1217" s="43" t="str">
        <f t="shared" si="178"/>
        <v>AAUF</v>
      </c>
      <c r="S1217" s="43" t="str">
        <f t="shared" si="182"/>
        <v>F</v>
      </c>
      <c r="T1217" s="43" t="str">
        <f t="shared" si="183"/>
        <v>02</v>
      </c>
      <c r="U1217" s="43" t="b">
        <f t="shared" si="179"/>
        <v>1</v>
      </c>
      <c r="V1217" s="43">
        <f t="shared" si="180"/>
        <v>10</v>
      </c>
      <c r="W1217" s="35" t="s">
        <v>2347</v>
      </c>
      <c r="X1217" s="196" t="s">
        <v>2377</v>
      </c>
    </row>
    <row r="1218" spans="1:24" x14ac:dyDescent="0.25">
      <c r="A1218" s="30">
        <f t="shared" si="184"/>
        <v>1216</v>
      </c>
      <c r="B1218" s="45">
        <v>20</v>
      </c>
      <c r="C1218" s="32">
        <f t="shared" si="177"/>
        <v>424</v>
      </c>
      <c r="D1218" s="45" t="s">
        <v>229</v>
      </c>
      <c r="E1218" s="45" t="s">
        <v>976</v>
      </c>
      <c r="F1218" s="45" t="s">
        <v>468</v>
      </c>
      <c r="G1218" s="45"/>
      <c r="H1218" s="35" t="s">
        <v>255</v>
      </c>
      <c r="I1218" s="36">
        <v>41729</v>
      </c>
      <c r="J1218" s="82">
        <v>25518</v>
      </c>
      <c r="K1218" s="37">
        <v>2552</v>
      </c>
      <c r="L1218" s="38">
        <f t="shared" si="186"/>
        <v>2552</v>
      </c>
      <c r="M1218" s="36">
        <f t="shared" si="185"/>
        <v>41729</v>
      </c>
      <c r="N1218" s="39">
        <f t="shared" si="181"/>
        <v>10</v>
      </c>
      <c r="O1218" s="5"/>
      <c r="P1218" s="5"/>
      <c r="Q1218" s="42" t="s">
        <v>2344</v>
      </c>
      <c r="R1218" s="43" t="str">
        <f t="shared" si="178"/>
        <v>AAMF</v>
      </c>
      <c r="S1218" s="43" t="str">
        <f t="shared" si="182"/>
        <v>F</v>
      </c>
      <c r="T1218" s="43" t="str">
        <f t="shared" si="183"/>
        <v>02</v>
      </c>
      <c r="U1218" s="43" t="b">
        <f t="shared" si="179"/>
        <v>1</v>
      </c>
      <c r="V1218" s="43">
        <f t="shared" si="180"/>
        <v>10</v>
      </c>
      <c r="W1218" s="35" t="s">
        <v>2347</v>
      </c>
      <c r="X1218" s="196" t="s">
        <v>2377</v>
      </c>
    </row>
    <row r="1219" spans="1:24" x14ac:dyDescent="0.25">
      <c r="A1219" s="30">
        <f t="shared" si="184"/>
        <v>1217</v>
      </c>
      <c r="B1219" s="45">
        <v>20</v>
      </c>
      <c r="C1219" s="32">
        <f t="shared" ref="C1219:C1282" si="187">+IF(B1219=B1218,C1218+1,1)</f>
        <v>425</v>
      </c>
      <c r="D1219" s="45" t="s">
        <v>229</v>
      </c>
      <c r="E1219" s="45" t="s">
        <v>1088</v>
      </c>
      <c r="F1219" s="45" t="s">
        <v>463</v>
      </c>
      <c r="G1219" s="45"/>
      <c r="H1219" s="35" t="s">
        <v>255</v>
      </c>
      <c r="I1219" s="36">
        <v>41729</v>
      </c>
      <c r="J1219" s="82">
        <v>14957</v>
      </c>
      <c r="K1219" s="37">
        <v>1496</v>
      </c>
      <c r="L1219" s="38">
        <f t="shared" si="186"/>
        <v>1496</v>
      </c>
      <c r="M1219" s="36">
        <f t="shared" si="185"/>
        <v>41729</v>
      </c>
      <c r="N1219" s="39">
        <f t="shared" si="181"/>
        <v>10</v>
      </c>
      <c r="O1219" s="5"/>
      <c r="P1219" s="5"/>
      <c r="Q1219" s="42" t="s">
        <v>2344</v>
      </c>
      <c r="R1219" s="43" t="str">
        <f t="shared" ref="R1219:R1282" si="188">LEFT(E1219,4)</f>
        <v>ACZP</v>
      </c>
      <c r="S1219" s="43" t="str">
        <f t="shared" si="182"/>
        <v>P</v>
      </c>
      <c r="T1219" s="43" t="str">
        <f t="shared" si="183"/>
        <v>02</v>
      </c>
      <c r="U1219" s="43" t="b">
        <f t="shared" ref="U1219:U1282" si="189">D1219=T1219</f>
        <v>1</v>
      </c>
      <c r="V1219" s="43">
        <f t="shared" ref="V1219:V1282" si="190">LEN(E1219)</f>
        <v>10</v>
      </c>
      <c r="W1219" s="35" t="s">
        <v>2347</v>
      </c>
      <c r="X1219" s="196" t="s">
        <v>2377</v>
      </c>
    </row>
    <row r="1220" spans="1:24" x14ac:dyDescent="0.25">
      <c r="A1220" s="30">
        <f t="shared" si="184"/>
        <v>1218</v>
      </c>
      <c r="B1220" s="45">
        <v>20</v>
      </c>
      <c r="C1220" s="32">
        <f t="shared" si="187"/>
        <v>426</v>
      </c>
      <c r="D1220" s="111" t="s">
        <v>229</v>
      </c>
      <c r="E1220" s="45" t="s">
        <v>1017</v>
      </c>
      <c r="F1220" s="45" t="s">
        <v>743</v>
      </c>
      <c r="G1220" s="45"/>
      <c r="H1220" s="35" t="s">
        <v>255</v>
      </c>
      <c r="I1220" s="36">
        <v>41729</v>
      </c>
      <c r="J1220" s="82">
        <v>814</v>
      </c>
      <c r="K1220" s="37">
        <v>81</v>
      </c>
      <c r="L1220" s="38">
        <f t="shared" si="186"/>
        <v>81</v>
      </c>
      <c r="M1220" s="36">
        <f t="shared" si="185"/>
        <v>41729</v>
      </c>
      <c r="N1220" s="39">
        <f t="shared" ref="N1220:N1283" si="191">+ROUND(L1220/J1220*100,2)</f>
        <v>9.9499999999999993</v>
      </c>
      <c r="O1220" s="5"/>
      <c r="P1220" s="5"/>
      <c r="Q1220" s="42" t="s">
        <v>2344</v>
      </c>
      <c r="R1220" s="43" t="str">
        <f t="shared" si="188"/>
        <v>AAWP</v>
      </c>
      <c r="S1220" s="43" t="str">
        <f t="shared" ref="S1220:S1283" si="192">RIGHT(R1220,1)</f>
        <v>P</v>
      </c>
      <c r="T1220" s="43" t="str">
        <f t="shared" ref="T1220:T1283" si="193">IF(S1220="C","01","02")</f>
        <v>02</v>
      </c>
      <c r="U1220" s="43" t="b">
        <f t="shared" si="189"/>
        <v>1</v>
      </c>
      <c r="V1220" s="43">
        <f t="shared" si="190"/>
        <v>10</v>
      </c>
      <c r="W1220" s="35" t="s">
        <v>2347</v>
      </c>
      <c r="X1220" s="196" t="s">
        <v>2377</v>
      </c>
    </row>
    <row r="1221" spans="1:24" x14ac:dyDescent="0.25">
      <c r="A1221" s="30">
        <f t="shared" ref="A1221:A1284" si="194">A1220+1</f>
        <v>1219</v>
      </c>
      <c r="B1221" s="45">
        <v>20</v>
      </c>
      <c r="C1221" s="32">
        <f t="shared" si="187"/>
        <v>427</v>
      </c>
      <c r="D1221" s="45" t="s">
        <v>229</v>
      </c>
      <c r="E1221" s="45" t="s">
        <v>1011</v>
      </c>
      <c r="F1221" s="45" t="s">
        <v>726</v>
      </c>
      <c r="G1221" s="45"/>
      <c r="H1221" s="35" t="s">
        <v>255</v>
      </c>
      <c r="I1221" s="36">
        <v>41729</v>
      </c>
      <c r="J1221" s="82">
        <v>6766</v>
      </c>
      <c r="K1221" s="37">
        <v>677</v>
      </c>
      <c r="L1221" s="38">
        <f t="shared" si="186"/>
        <v>677</v>
      </c>
      <c r="M1221" s="36">
        <f t="shared" si="185"/>
        <v>41729</v>
      </c>
      <c r="N1221" s="39">
        <f t="shared" si="191"/>
        <v>10.01</v>
      </c>
      <c r="O1221" s="5"/>
      <c r="P1221" s="5"/>
      <c r="Q1221" s="42" t="s">
        <v>2344</v>
      </c>
      <c r="R1221" s="43" t="str">
        <f t="shared" si="188"/>
        <v>AAJF</v>
      </c>
      <c r="S1221" s="43" t="str">
        <f t="shared" si="192"/>
        <v>F</v>
      </c>
      <c r="T1221" s="43" t="str">
        <f t="shared" si="193"/>
        <v>02</v>
      </c>
      <c r="U1221" s="43" t="b">
        <f t="shared" si="189"/>
        <v>1</v>
      </c>
      <c r="V1221" s="43">
        <f t="shared" si="190"/>
        <v>10</v>
      </c>
      <c r="W1221" s="35" t="s">
        <v>2347</v>
      </c>
      <c r="X1221" s="196" t="s">
        <v>2377</v>
      </c>
    </row>
    <row r="1222" spans="1:24" x14ac:dyDescent="0.25">
      <c r="A1222" s="30">
        <f t="shared" si="194"/>
        <v>1220</v>
      </c>
      <c r="B1222" s="45">
        <v>20</v>
      </c>
      <c r="C1222" s="32">
        <f t="shared" si="187"/>
        <v>428</v>
      </c>
      <c r="D1222" s="45" t="s">
        <v>229</v>
      </c>
      <c r="E1222" s="45" t="s">
        <v>912</v>
      </c>
      <c r="F1222" s="45" t="s">
        <v>387</v>
      </c>
      <c r="G1222" s="45"/>
      <c r="H1222" s="35" t="s">
        <v>255</v>
      </c>
      <c r="I1222" s="36">
        <v>41729</v>
      </c>
      <c r="J1222" s="82">
        <v>26106</v>
      </c>
      <c r="K1222" s="37">
        <v>2611</v>
      </c>
      <c r="L1222" s="38">
        <f t="shared" si="186"/>
        <v>2611</v>
      </c>
      <c r="M1222" s="36">
        <f t="shared" si="185"/>
        <v>41729</v>
      </c>
      <c r="N1222" s="39">
        <f t="shared" si="191"/>
        <v>10</v>
      </c>
      <c r="O1222" s="5"/>
      <c r="P1222" s="5"/>
      <c r="Q1222" s="42" t="s">
        <v>2344</v>
      </c>
      <c r="R1222" s="43" t="str">
        <f t="shared" si="188"/>
        <v>AACF</v>
      </c>
      <c r="S1222" s="43" t="str">
        <f t="shared" si="192"/>
        <v>F</v>
      </c>
      <c r="T1222" s="43" t="str">
        <f t="shared" si="193"/>
        <v>02</v>
      </c>
      <c r="U1222" s="43" t="b">
        <f t="shared" si="189"/>
        <v>1</v>
      </c>
      <c r="V1222" s="43">
        <f t="shared" si="190"/>
        <v>10</v>
      </c>
      <c r="W1222" s="35" t="s">
        <v>2347</v>
      </c>
      <c r="X1222" s="196" t="s">
        <v>2377</v>
      </c>
    </row>
    <row r="1223" spans="1:24" x14ac:dyDescent="0.25">
      <c r="A1223" s="30">
        <f t="shared" si="194"/>
        <v>1221</v>
      </c>
      <c r="B1223" s="45">
        <v>20</v>
      </c>
      <c r="C1223" s="32">
        <f t="shared" si="187"/>
        <v>429</v>
      </c>
      <c r="D1223" s="45" t="s">
        <v>229</v>
      </c>
      <c r="E1223" s="45" t="s">
        <v>838</v>
      </c>
      <c r="F1223" s="45" t="s">
        <v>392</v>
      </c>
      <c r="G1223" s="45"/>
      <c r="H1223" s="35" t="s">
        <v>255</v>
      </c>
      <c r="I1223" s="36">
        <v>41729</v>
      </c>
      <c r="J1223" s="82">
        <v>12062</v>
      </c>
      <c r="K1223" s="37">
        <v>1206</v>
      </c>
      <c r="L1223" s="38">
        <f t="shared" si="186"/>
        <v>1206</v>
      </c>
      <c r="M1223" s="36">
        <f t="shared" si="185"/>
        <v>41729</v>
      </c>
      <c r="N1223" s="39">
        <f t="shared" si="191"/>
        <v>10</v>
      </c>
      <c r="O1223" s="5"/>
      <c r="P1223" s="5"/>
      <c r="Q1223" s="42" t="s">
        <v>2344</v>
      </c>
      <c r="R1223" s="43" t="str">
        <f t="shared" si="188"/>
        <v>AAMF</v>
      </c>
      <c r="S1223" s="43" t="str">
        <f t="shared" si="192"/>
        <v>F</v>
      </c>
      <c r="T1223" s="43" t="str">
        <f t="shared" si="193"/>
        <v>02</v>
      </c>
      <c r="U1223" s="43" t="b">
        <f t="shared" si="189"/>
        <v>1</v>
      </c>
      <c r="V1223" s="43">
        <f t="shared" si="190"/>
        <v>10</v>
      </c>
      <c r="W1223" s="35" t="s">
        <v>2347</v>
      </c>
      <c r="X1223" s="196" t="s">
        <v>2377</v>
      </c>
    </row>
    <row r="1224" spans="1:24" x14ac:dyDescent="0.25">
      <c r="A1224" s="30">
        <f t="shared" si="194"/>
        <v>1222</v>
      </c>
      <c r="B1224" s="45">
        <v>20</v>
      </c>
      <c r="C1224" s="32">
        <f t="shared" si="187"/>
        <v>430</v>
      </c>
      <c r="D1224" s="45" t="s">
        <v>229</v>
      </c>
      <c r="E1224" s="45" t="s">
        <v>1127</v>
      </c>
      <c r="F1224" s="45" t="s">
        <v>395</v>
      </c>
      <c r="G1224" s="45"/>
      <c r="H1224" s="35" t="s">
        <v>255</v>
      </c>
      <c r="I1224" s="36">
        <v>41729</v>
      </c>
      <c r="J1224" s="82">
        <v>19827</v>
      </c>
      <c r="K1224" s="37">
        <v>1983</v>
      </c>
      <c r="L1224" s="38">
        <f t="shared" si="186"/>
        <v>1983</v>
      </c>
      <c r="M1224" s="36">
        <f t="shared" si="185"/>
        <v>41729</v>
      </c>
      <c r="N1224" s="39">
        <f t="shared" si="191"/>
        <v>10</v>
      </c>
      <c r="O1224" s="5"/>
      <c r="P1224" s="5"/>
      <c r="Q1224" s="42" t="s">
        <v>2344</v>
      </c>
      <c r="R1224" s="43" t="str">
        <f t="shared" si="188"/>
        <v>AAFF</v>
      </c>
      <c r="S1224" s="43" t="str">
        <f t="shared" si="192"/>
        <v>F</v>
      </c>
      <c r="T1224" s="43" t="str">
        <f t="shared" si="193"/>
        <v>02</v>
      </c>
      <c r="U1224" s="43" t="b">
        <f t="shared" si="189"/>
        <v>1</v>
      </c>
      <c r="V1224" s="43">
        <f t="shared" si="190"/>
        <v>10</v>
      </c>
      <c r="W1224" s="35" t="s">
        <v>2347</v>
      </c>
      <c r="X1224" s="196" t="s">
        <v>2377</v>
      </c>
    </row>
    <row r="1225" spans="1:24" x14ac:dyDescent="0.25">
      <c r="A1225" s="30">
        <f t="shared" si="194"/>
        <v>1223</v>
      </c>
      <c r="B1225" s="45">
        <v>20</v>
      </c>
      <c r="C1225" s="32">
        <f t="shared" si="187"/>
        <v>431</v>
      </c>
      <c r="D1225" s="45" t="s">
        <v>229</v>
      </c>
      <c r="E1225" s="45" t="s">
        <v>962</v>
      </c>
      <c r="F1225" s="45" t="s">
        <v>388</v>
      </c>
      <c r="G1225" s="45"/>
      <c r="H1225" s="35" t="s">
        <v>255</v>
      </c>
      <c r="I1225" s="36">
        <v>41729</v>
      </c>
      <c r="J1225" s="82">
        <v>8244</v>
      </c>
      <c r="K1225" s="37">
        <v>824</v>
      </c>
      <c r="L1225" s="38">
        <f t="shared" si="186"/>
        <v>824</v>
      </c>
      <c r="M1225" s="36">
        <f t="shared" si="185"/>
        <v>41729</v>
      </c>
      <c r="N1225" s="39">
        <f t="shared" si="191"/>
        <v>10</v>
      </c>
      <c r="O1225" s="5"/>
      <c r="P1225" s="5"/>
      <c r="Q1225" s="42" t="s">
        <v>2344</v>
      </c>
      <c r="R1225" s="43" t="str">
        <f t="shared" si="188"/>
        <v>ACRP</v>
      </c>
      <c r="S1225" s="43" t="str">
        <f t="shared" si="192"/>
        <v>P</v>
      </c>
      <c r="T1225" s="43" t="str">
        <f t="shared" si="193"/>
        <v>02</v>
      </c>
      <c r="U1225" s="43" t="b">
        <f t="shared" si="189"/>
        <v>1</v>
      </c>
      <c r="V1225" s="43">
        <f t="shared" si="190"/>
        <v>10</v>
      </c>
      <c r="W1225" s="35" t="s">
        <v>2347</v>
      </c>
      <c r="X1225" s="196" t="s">
        <v>2377</v>
      </c>
    </row>
    <row r="1226" spans="1:24" x14ac:dyDescent="0.25">
      <c r="A1226" s="30">
        <f t="shared" si="194"/>
        <v>1224</v>
      </c>
      <c r="B1226" s="45">
        <v>20</v>
      </c>
      <c r="C1226" s="32">
        <f t="shared" si="187"/>
        <v>432</v>
      </c>
      <c r="D1226" s="45" t="s">
        <v>229</v>
      </c>
      <c r="E1226" s="45" t="s">
        <v>839</v>
      </c>
      <c r="F1226" s="45" t="s">
        <v>394</v>
      </c>
      <c r="G1226" s="45"/>
      <c r="H1226" s="35" t="s">
        <v>255</v>
      </c>
      <c r="I1226" s="36">
        <v>41729</v>
      </c>
      <c r="J1226" s="82">
        <v>9894</v>
      </c>
      <c r="K1226" s="37">
        <v>989</v>
      </c>
      <c r="L1226" s="38">
        <f t="shared" si="186"/>
        <v>989</v>
      </c>
      <c r="M1226" s="36">
        <f t="shared" si="185"/>
        <v>41729</v>
      </c>
      <c r="N1226" s="39">
        <f t="shared" si="191"/>
        <v>10</v>
      </c>
      <c r="O1226" s="5"/>
      <c r="P1226" s="5"/>
      <c r="Q1226" s="42" t="s">
        <v>2344</v>
      </c>
      <c r="R1226" s="43" t="str">
        <f t="shared" si="188"/>
        <v>AANP</v>
      </c>
      <c r="S1226" s="43" t="str">
        <f t="shared" si="192"/>
        <v>P</v>
      </c>
      <c r="T1226" s="43" t="str">
        <f t="shared" si="193"/>
        <v>02</v>
      </c>
      <c r="U1226" s="43" t="b">
        <f t="shared" si="189"/>
        <v>1</v>
      </c>
      <c r="V1226" s="43">
        <f t="shared" si="190"/>
        <v>10</v>
      </c>
      <c r="W1226" s="35" t="s">
        <v>2347</v>
      </c>
      <c r="X1226" s="196" t="s">
        <v>2377</v>
      </c>
    </row>
    <row r="1227" spans="1:24" x14ac:dyDescent="0.25">
      <c r="A1227" s="30">
        <f t="shared" si="194"/>
        <v>1225</v>
      </c>
      <c r="B1227" s="45">
        <v>20</v>
      </c>
      <c r="C1227" s="32">
        <f t="shared" si="187"/>
        <v>433</v>
      </c>
      <c r="D1227" s="45" t="s">
        <v>229</v>
      </c>
      <c r="E1227" s="45" t="s">
        <v>993</v>
      </c>
      <c r="F1227" s="45" t="s">
        <v>538</v>
      </c>
      <c r="G1227" s="45"/>
      <c r="H1227" s="35" t="s">
        <v>255</v>
      </c>
      <c r="I1227" s="36">
        <v>41729</v>
      </c>
      <c r="J1227" s="82">
        <v>15493</v>
      </c>
      <c r="K1227" s="37">
        <v>1549</v>
      </c>
      <c r="L1227" s="38">
        <f t="shared" si="186"/>
        <v>1549</v>
      </c>
      <c r="M1227" s="36">
        <f t="shared" si="185"/>
        <v>41729</v>
      </c>
      <c r="N1227" s="39">
        <f t="shared" si="191"/>
        <v>10</v>
      </c>
      <c r="O1227" s="5"/>
      <c r="P1227" s="5"/>
      <c r="Q1227" s="42" t="s">
        <v>2344</v>
      </c>
      <c r="R1227" s="43" t="str">
        <f t="shared" si="188"/>
        <v>ABWF</v>
      </c>
      <c r="S1227" s="43" t="str">
        <f t="shared" si="192"/>
        <v>F</v>
      </c>
      <c r="T1227" s="43" t="str">
        <f t="shared" si="193"/>
        <v>02</v>
      </c>
      <c r="U1227" s="43" t="b">
        <f t="shared" si="189"/>
        <v>1</v>
      </c>
      <c r="V1227" s="43">
        <f t="shared" si="190"/>
        <v>10</v>
      </c>
      <c r="W1227" s="35" t="s">
        <v>2347</v>
      </c>
      <c r="X1227" s="196" t="s">
        <v>2377</v>
      </c>
    </row>
    <row r="1228" spans="1:24" x14ac:dyDescent="0.25">
      <c r="A1228" s="30">
        <f t="shared" si="194"/>
        <v>1226</v>
      </c>
      <c r="B1228" s="45">
        <v>20</v>
      </c>
      <c r="C1228" s="32">
        <f t="shared" si="187"/>
        <v>434</v>
      </c>
      <c r="D1228" s="45" t="s">
        <v>229</v>
      </c>
      <c r="E1228" s="45" t="s">
        <v>550</v>
      </c>
      <c r="F1228" s="45" t="s">
        <v>551</v>
      </c>
      <c r="G1228" s="45"/>
      <c r="H1228" s="35" t="s">
        <v>255</v>
      </c>
      <c r="I1228" s="36">
        <v>41729</v>
      </c>
      <c r="J1228" s="82">
        <v>55793</v>
      </c>
      <c r="K1228" s="37">
        <v>5579</v>
      </c>
      <c r="L1228" s="38">
        <f t="shared" si="186"/>
        <v>5579</v>
      </c>
      <c r="M1228" s="36">
        <f t="shared" si="185"/>
        <v>41729</v>
      </c>
      <c r="N1228" s="39">
        <f t="shared" si="191"/>
        <v>10</v>
      </c>
      <c r="O1228" s="5"/>
      <c r="P1228" s="5"/>
      <c r="Q1228" s="42" t="s">
        <v>2344</v>
      </c>
      <c r="R1228" s="43" t="str">
        <f t="shared" si="188"/>
        <v>AAFF</v>
      </c>
      <c r="S1228" s="43" t="str">
        <f t="shared" si="192"/>
        <v>F</v>
      </c>
      <c r="T1228" s="43" t="str">
        <f t="shared" si="193"/>
        <v>02</v>
      </c>
      <c r="U1228" s="43" t="b">
        <f t="shared" si="189"/>
        <v>1</v>
      </c>
      <c r="V1228" s="43">
        <f t="shared" si="190"/>
        <v>10</v>
      </c>
      <c r="W1228" s="35" t="s">
        <v>2347</v>
      </c>
      <c r="X1228" s="196" t="s">
        <v>2377</v>
      </c>
    </row>
    <row r="1229" spans="1:24" x14ac:dyDescent="0.25">
      <c r="A1229" s="30">
        <f t="shared" si="194"/>
        <v>1227</v>
      </c>
      <c r="B1229" s="45">
        <v>20</v>
      </c>
      <c r="C1229" s="32">
        <f t="shared" si="187"/>
        <v>435</v>
      </c>
      <c r="D1229" s="45" t="s">
        <v>229</v>
      </c>
      <c r="E1229" s="45" t="s">
        <v>1097</v>
      </c>
      <c r="F1229" s="45" t="s">
        <v>490</v>
      </c>
      <c r="G1229" s="45"/>
      <c r="H1229" s="35" t="s">
        <v>255</v>
      </c>
      <c r="I1229" s="36">
        <v>41729</v>
      </c>
      <c r="J1229" s="82">
        <v>2655</v>
      </c>
      <c r="K1229" s="37">
        <v>266</v>
      </c>
      <c r="L1229" s="38">
        <f t="shared" si="186"/>
        <v>266</v>
      </c>
      <c r="M1229" s="36">
        <f t="shared" si="185"/>
        <v>41729</v>
      </c>
      <c r="N1229" s="39">
        <f t="shared" si="191"/>
        <v>10.02</v>
      </c>
      <c r="O1229" s="5"/>
      <c r="P1229" s="5"/>
      <c r="Q1229" s="42" t="s">
        <v>2344</v>
      </c>
      <c r="R1229" s="43" t="str">
        <f t="shared" si="188"/>
        <v>ABGF</v>
      </c>
      <c r="S1229" s="43" t="str">
        <f t="shared" si="192"/>
        <v>F</v>
      </c>
      <c r="T1229" s="43" t="str">
        <f t="shared" si="193"/>
        <v>02</v>
      </c>
      <c r="U1229" s="43" t="b">
        <f t="shared" si="189"/>
        <v>1</v>
      </c>
      <c r="V1229" s="43">
        <f t="shared" si="190"/>
        <v>10</v>
      </c>
      <c r="W1229" s="35" t="s">
        <v>2347</v>
      </c>
      <c r="X1229" s="196" t="s">
        <v>2377</v>
      </c>
    </row>
    <row r="1230" spans="1:24" x14ac:dyDescent="0.25">
      <c r="A1230" s="30">
        <f t="shared" si="194"/>
        <v>1228</v>
      </c>
      <c r="B1230" s="45">
        <v>20</v>
      </c>
      <c r="C1230" s="32">
        <f t="shared" si="187"/>
        <v>436</v>
      </c>
      <c r="D1230" s="45" t="s">
        <v>229</v>
      </c>
      <c r="E1230" s="45" t="s">
        <v>913</v>
      </c>
      <c r="F1230" s="45" t="s">
        <v>727</v>
      </c>
      <c r="G1230" s="45"/>
      <c r="H1230" s="35" t="s">
        <v>255</v>
      </c>
      <c r="I1230" s="36">
        <v>41729</v>
      </c>
      <c r="J1230" s="82">
        <v>7269</v>
      </c>
      <c r="K1230" s="37">
        <v>727</v>
      </c>
      <c r="L1230" s="38">
        <f t="shared" si="186"/>
        <v>727</v>
      </c>
      <c r="M1230" s="36">
        <f t="shared" si="185"/>
        <v>41729</v>
      </c>
      <c r="N1230" s="39">
        <f t="shared" si="191"/>
        <v>10</v>
      </c>
      <c r="O1230" s="5"/>
      <c r="P1230" s="5"/>
      <c r="Q1230" s="42" t="s">
        <v>2344</v>
      </c>
      <c r="R1230" s="43" t="str">
        <f t="shared" si="188"/>
        <v>AAAF</v>
      </c>
      <c r="S1230" s="43" t="str">
        <f t="shared" si="192"/>
        <v>F</v>
      </c>
      <c r="T1230" s="43" t="str">
        <f t="shared" si="193"/>
        <v>02</v>
      </c>
      <c r="U1230" s="43" t="b">
        <f t="shared" si="189"/>
        <v>1</v>
      </c>
      <c r="V1230" s="43">
        <f t="shared" si="190"/>
        <v>10</v>
      </c>
      <c r="W1230" s="35" t="s">
        <v>2347</v>
      </c>
      <c r="X1230" s="196" t="s">
        <v>2377</v>
      </c>
    </row>
    <row r="1231" spans="1:24" x14ac:dyDescent="0.25">
      <c r="A1231" s="30">
        <f t="shared" si="194"/>
        <v>1229</v>
      </c>
      <c r="B1231" s="45">
        <v>20</v>
      </c>
      <c r="C1231" s="32">
        <f t="shared" si="187"/>
        <v>437</v>
      </c>
      <c r="D1231" s="45" t="s">
        <v>229</v>
      </c>
      <c r="E1231" s="45" t="s">
        <v>968</v>
      </c>
      <c r="F1231" s="45" t="s">
        <v>403</v>
      </c>
      <c r="G1231" s="45"/>
      <c r="H1231" s="35" t="s">
        <v>255</v>
      </c>
      <c r="I1231" s="36">
        <v>41729</v>
      </c>
      <c r="J1231" s="82">
        <v>29249</v>
      </c>
      <c r="K1231" s="37">
        <v>2925</v>
      </c>
      <c r="L1231" s="38">
        <f t="shared" si="186"/>
        <v>2925</v>
      </c>
      <c r="M1231" s="36">
        <f t="shared" si="185"/>
        <v>41729</v>
      </c>
      <c r="N1231" s="39">
        <f t="shared" si="191"/>
        <v>10</v>
      </c>
      <c r="O1231" s="5"/>
      <c r="P1231" s="5"/>
      <c r="Q1231" s="42" t="s">
        <v>2344</v>
      </c>
      <c r="R1231" s="43" t="str">
        <f t="shared" si="188"/>
        <v>AAEF</v>
      </c>
      <c r="S1231" s="43" t="str">
        <f t="shared" si="192"/>
        <v>F</v>
      </c>
      <c r="T1231" s="43" t="str">
        <f t="shared" si="193"/>
        <v>02</v>
      </c>
      <c r="U1231" s="43" t="b">
        <f t="shared" si="189"/>
        <v>1</v>
      </c>
      <c r="V1231" s="43">
        <f t="shared" si="190"/>
        <v>10</v>
      </c>
      <c r="W1231" s="35" t="s">
        <v>2347</v>
      </c>
      <c r="X1231" s="196" t="s">
        <v>2377</v>
      </c>
    </row>
    <row r="1232" spans="1:24" x14ac:dyDescent="0.25">
      <c r="A1232" s="30">
        <f t="shared" si="194"/>
        <v>1230</v>
      </c>
      <c r="B1232" s="45">
        <v>20</v>
      </c>
      <c r="C1232" s="32">
        <f t="shared" si="187"/>
        <v>438</v>
      </c>
      <c r="D1232" s="45" t="s">
        <v>229</v>
      </c>
      <c r="E1232" s="45" t="s">
        <v>398</v>
      </c>
      <c r="F1232" s="45" t="s">
        <v>399</v>
      </c>
      <c r="G1232" s="45"/>
      <c r="H1232" s="35" t="s">
        <v>255</v>
      </c>
      <c r="I1232" s="36">
        <v>41729</v>
      </c>
      <c r="J1232" s="82">
        <v>85209</v>
      </c>
      <c r="K1232" s="37">
        <v>8521</v>
      </c>
      <c r="L1232" s="38">
        <f t="shared" si="186"/>
        <v>8521</v>
      </c>
      <c r="M1232" s="36">
        <f t="shared" si="185"/>
        <v>41729</v>
      </c>
      <c r="N1232" s="39">
        <f t="shared" si="191"/>
        <v>10</v>
      </c>
      <c r="O1232" s="5"/>
      <c r="P1232" s="5"/>
      <c r="Q1232" s="42" t="s">
        <v>2344</v>
      </c>
      <c r="R1232" s="43" t="str">
        <f t="shared" si="188"/>
        <v>AABF</v>
      </c>
      <c r="S1232" s="43" t="str">
        <f t="shared" si="192"/>
        <v>F</v>
      </c>
      <c r="T1232" s="43" t="str">
        <f t="shared" si="193"/>
        <v>02</v>
      </c>
      <c r="U1232" s="43" t="b">
        <f t="shared" si="189"/>
        <v>1</v>
      </c>
      <c r="V1232" s="43">
        <f t="shared" si="190"/>
        <v>10</v>
      </c>
      <c r="W1232" s="35" t="s">
        <v>2347</v>
      </c>
      <c r="X1232" s="196" t="s">
        <v>2377</v>
      </c>
    </row>
    <row r="1233" spans="1:24" x14ac:dyDescent="0.25">
      <c r="A1233" s="30">
        <f t="shared" si="194"/>
        <v>1231</v>
      </c>
      <c r="B1233" s="45">
        <v>20</v>
      </c>
      <c r="C1233" s="32">
        <f t="shared" si="187"/>
        <v>439</v>
      </c>
      <c r="D1233" s="45" t="s">
        <v>229</v>
      </c>
      <c r="E1233" s="45" t="s">
        <v>1072</v>
      </c>
      <c r="F1233" s="45" t="s">
        <v>400</v>
      </c>
      <c r="G1233" s="45"/>
      <c r="H1233" s="35" t="s">
        <v>255</v>
      </c>
      <c r="I1233" s="36">
        <v>41729</v>
      </c>
      <c r="J1233" s="82">
        <v>7226</v>
      </c>
      <c r="K1233" s="37">
        <v>723</v>
      </c>
      <c r="L1233" s="38">
        <f t="shared" si="186"/>
        <v>723</v>
      </c>
      <c r="M1233" s="36">
        <f t="shared" si="185"/>
        <v>41729</v>
      </c>
      <c r="N1233" s="39">
        <f t="shared" si="191"/>
        <v>10.01</v>
      </c>
      <c r="O1233" s="5"/>
      <c r="P1233" s="5"/>
      <c r="Q1233" s="42" t="s">
        <v>2344</v>
      </c>
      <c r="R1233" s="43" t="str">
        <f t="shared" si="188"/>
        <v>AAJF</v>
      </c>
      <c r="S1233" s="43" t="str">
        <f t="shared" si="192"/>
        <v>F</v>
      </c>
      <c r="T1233" s="43" t="str">
        <f t="shared" si="193"/>
        <v>02</v>
      </c>
      <c r="U1233" s="43" t="b">
        <f t="shared" si="189"/>
        <v>1</v>
      </c>
      <c r="V1233" s="43">
        <f t="shared" si="190"/>
        <v>10</v>
      </c>
      <c r="W1233" s="35" t="s">
        <v>2347</v>
      </c>
      <c r="X1233" s="196" t="s">
        <v>2377</v>
      </c>
    </row>
    <row r="1234" spans="1:24" x14ac:dyDescent="0.25">
      <c r="A1234" s="30">
        <f t="shared" si="194"/>
        <v>1232</v>
      </c>
      <c r="B1234" s="45">
        <v>20</v>
      </c>
      <c r="C1234" s="32">
        <f t="shared" si="187"/>
        <v>440</v>
      </c>
      <c r="D1234" s="45" t="s">
        <v>229</v>
      </c>
      <c r="E1234" s="45" t="s">
        <v>983</v>
      </c>
      <c r="F1234" s="45" t="s">
        <v>488</v>
      </c>
      <c r="G1234" s="45"/>
      <c r="H1234" s="35" t="s">
        <v>255</v>
      </c>
      <c r="I1234" s="36">
        <v>41729</v>
      </c>
      <c r="J1234" s="82">
        <v>10607</v>
      </c>
      <c r="K1234" s="37">
        <v>1061</v>
      </c>
      <c r="L1234" s="38">
        <f t="shared" si="186"/>
        <v>1061</v>
      </c>
      <c r="M1234" s="36">
        <f t="shared" si="185"/>
        <v>41729</v>
      </c>
      <c r="N1234" s="39">
        <f t="shared" si="191"/>
        <v>10</v>
      </c>
      <c r="O1234" s="5"/>
      <c r="P1234" s="5"/>
      <c r="Q1234" s="42" t="s">
        <v>2344</v>
      </c>
      <c r="R1234" s="43" t="str">
        <f t="shared" si="188"/>
        <v>AAFF</v>
      </c>
      <c r="S1234" s="43" t="str">
        <f t="shared" si="192"/>
        <v>F</v>
      </c>
      <c r="T1234" s="43" t="str">
        <f t="shared" si="193"/>
        <v>02</v>
      </c>
      <c r="U1234" s="43" t="b">
        <f t="shared" si="189"/>
        <v>1</v>
      </c>
      <c r="V1234" s="43">
        <f t="shared" si="190"/>
        <v>10</v>
      </c>
      <c r="W1234" s="35" t="s">
        <v>2347</v>
      </c>
      <c r="X1234" s="196" t="s">
        <v>2377</v>
      </c>
    </row>
    <row r="1235" spans="1:24" x14ac:dyDescent="0.25">
      <c r="A1235" s="30">
        <f t="shared" si="194"/>
        <v>1233</v>
      </c>
      <c r="B1235" s="45">
        <v>20</v>
      </c>
      <c r="C1235" s="32">
        <f t="shared" si="187"/>
        <v>441</v>
      </c>
      <c r="D1235" s="45" t="s">
        <v>229</v>
      </c>
      <c r="E1235" s="45" t="s">
        <v>1107</v>
      </c>
      <c r="F1235" s="45" t="s">
        <v>532</v>
      </c>
      <c r="G1235" s="45"/>
      <c r="H1235" s="35" t="s">
        <v>255</v>
      </c>
      <c r="I1235" s="36">
        <v>41729</v>
      </c>
      <c r="J1235" s="82">
        <v>11224</v>
      </c>
      <c r="K1235" s="37">
        <v>1122</v>
      </c>
      <c r="L1235" s="38">
        <f t="shared" si="186"/>
        <v>1122</v>
      </c>
      <c r="M1235" s="36">
        <f t="shared" si="185"/>
        <v>41729</v>
      </c>
      <c r="N1235" s="39">
        <f t="shared" si="191"/>
        <v>10</v>
      </c>
      <c r="O1235" s="5"/>
      <c r="P1235" s="5"/>
      <c r="Q1235" s="42" t="s">
        <v>2344</v>
      </c>
      <c r="R1235" s="43" t="str">
        <f t="shared" si="188"/>
        <v>ABUF</v>
      </c>
      <c r="S1235" s="43" t="str">
        <f t="shared" si="192"/>
        <v>F</v>
      </c>
      <c r="T1235" s="43" t="str">
        <f t="shared" si="193"/>
        <v>02</v>
      </c>
      <c r="U1235" s="43" t="b">
        <f t="shared" si="189"/>
        <v>1</v>
      </c>
      <c r="V1235" s="43">
        <f t="shared" si="190"/>
        <v>10</v>
      </c>
      <c r="W1235" s="35" t="s">
        <v>2347</v>
      </c>
      <c r="X1235" s="196" t="s">
        <v>2377</v>
      </c>
    </row>
    <row r="1236" spans="1:24" x14ac:dyDescent="0.25">
      <c r="A1236" s="30">
        <f t="shared" si="194"/>
        <v>1234</v>
      </c>
      <c r="B1236" s="45">
        <v>20</v>
      </c>
      <c r="C1236" s="32">
        <f t="shared" si="187"/>
        <v>442</v>
      </c>
      <c r="D1236" s="45" t="s">
        <v>229</v>
      </c>
      <c r="E1236" s="45" t="s">
        <v>1108</v>
      </c>
      <c r="F1236" s="45" t="s">
        <v>534</v>
      </c>
      <c r="G1236" s="45"/>
      <c r="H1236" s="35" t="s">
        <v>255</v>
      </c>
      <c r="I1236" s="36">
        <v>41729</v>
      </c>
      <c r="J1236" s="82">
        <v>17246</v>
      </c>
      <c r="K1236" s="37">
        <v>1725</v>
      </c>
      <c r="L1236" s="38">
        <f t="shared" si="186"/>
        <v>1725</v>
      </c>
      <c r="M1236" s="36">
        <f t="shared" si="185"/>
        <v>41729</v>
      </c>
      <c r="N1236" s="39">
        <f t="shared" si="191"/>
        <v>10</v>
      </c>
      <c r="O1236" s="5"/>
      <c r="P1236" s="5"/>
      <c r="Q1236" s="42" t="s">
        <v>2344</v>
      </c>
      <c r="R1236" s="43" t="str">
        <f t="shared" si="188"/>
        <v>ABUF</v>
      </c>
      <c r="S1236" s="43" t="str">
        <f t="shared" si="192"/>
        <v>F</v>
      </c>
      <c r="T1236" s="43" t="str">
        <f t="shared" si="193"/>
        <v>02</v>
      </c>
      <c r="U1236" s="43" t="b">
        <f t="shared" si="189"/>
        <v>1</v>
      </c>
      <c r="V1236" s="43">
        <f t="shared" si="190"/>
        <v>10</v>
      </c>
      <c r="W1236" s="35" t="s">
        <v>2347</v>
      </c>
      <c r="X1236" s="196" t="s">
        <v>2377</v>
      </c>
    </row>
    <row r="1237" spans="1:24" x14ac:dyDescent="0.25">
      <c r="A1237" s="30">
        <f t="shared" si="194"/>
        <v>1235</v>
      </c>
      <c r="B1237" s="45">
        <v>20</v>
      </c>
      <c r="C1237" s="32">
        <f t="shared" si="187"/>
        <v>443</v>
      </c>
      <c r="D1237" s="45" t="s">
        <v>229</v>
      </c>
      <c r="E1237" s="45" t="s">
        <v>996</v>
      </c>
      <c r="F1237" s="45" t="s">
        <v>544</v>
      </c>
      <c r="G1237" s="45"/>
      <c r="H1237" s="35" t="s">
        <v>255</v>
      </c>
      <c r="I1237" s="36">
        <v>41729</v>
      </c>
      <c r="J1237" s="82">
        <v>5079</v>
      </c>
      <c r="K1237" s="37">
        <v>508</v>
      </c>
      <c r="L1237" s="38">
        <f t="shared" si="186"/>
        <v>508</v>
      </c>
      <c r="M1237" s="36">
        <f t="shared" si="185"/>
        <v>41729</v>
      </c>
      <c r="N1237" s="39">
        <f t="shared" si="191"/>
        <v>10</v>
      </c>
      <c r="O1237" s="5"/>
      <c r="P1237" s="5"/>
      <c r="Q1237" s="42" t="s">
        <v>2344</v>
      </c>
      <c r="R1237" s="43" t="str">
        <f t="shared" si="188"/>
        <v>ACAF</v>
      </c>
      <c r="S1237" s="43" t="str">
        <f t="shared" si="192"/>
        <v>F</v>
      </c>
      <c r="T1237" s="43" t="str">
        <f t="shared" si="193"/>
        <v>02</v>
      </c>
      <c r="U1237" s="43" t="b">
        <f t="shared" si="189"/>
        <v>1</v>
      </c>
      <c r="V1237" s="43">
        <f t="shared" si="190"/>
        <v>10</v>
      </c>
      <c r="W1237" s="35" t="s">
        <v>2347</v>
      </c>
      <c r="X1237" s="196" t="s">
        <v>2377</v>
      </c>
    </row>
    <row r="1238" spans="1:24" x14ac:dyDescent="0.25">
      <c r="A1238" s="30">
        <f t="shared" si="194"/>
        <v>1236</v>
      </c>
      <c r="B1238" s="45">
        <v>20</v>
      </c>
      <c r="C1238" s="32">
        <f t="shared" si="187"/>
        <v>444</v>
      </c>
      <c r="D1238" s="111" t="s">
        <v>229</v>
      </c>
      <c r="E1238" s="45" t="s">
        <v>1019</v>
      </c>
      <c r="F1238" s="45" t="s">
        <v>752</v>
      </c>
      <c r="G1238" s="45"/>
      <c r="H1238" s="35" t="s">
        <v>255</v>
      </c>
      <c r="I1238" s="36">
        <v>41729</v>
      </c>
      <c r="J1238" s="82">
        <v>2026</v>
      </c>
      <c r="K1238" s="37">
        <v>203</v>
      </c>
      <c r="L1238" s="38">
        <f t="shared" si="186"/>
        <v>203</v>
      </c>
      <c r="M1238" s="36">
        <f t="shared" si="185"/>
        <v>41729</v>
      </c>
      <c r="N1238" s="39">
        <f t="shared" si="191"/>
        <v>10.02</v>
      </c>
      <c r="O1238" s="5"/>
      <c r="P1238" s="5"/>
      <c r="Q1238" s="42" t="s">
        <v>2344</v>
      </c>
      <c r="R1238" s="43" t="str">
        <f t="shared" si="188"/>
        <v>AAGF</v>
      </c>
      <c r="S1238" s="43" t="str">
        <f t="shared" si="192"/>
        <v>F</v>
      </c>
      <c r="T1238" s="43" t="str">
        <f t="shared" si="193"/>
        <v>02</v>
      </c>
      <c r="U1238" s="43" t="b">
        <f t="shared" si="189"/>
        <v>1</v>
      </c>
      <c r="V1238" s="43">
        <f t="shared" si="190"/>
        <v>10</v>
      </c>
      <c r="W1238" s="35" t="s">
        <v>2347</v>
      </c>
      <c r="X1238" s="196" t="s">
        <v>2377</v>
      </c>
    </row>
    <row r="1239" spans="1:24" x14ac:dyDescent="0.25">
      <c r="A1239" s="30">
        <f t="shared" si="194"/>
        <v>1237</v>
      </c>
      <c r="B1239" s="45">
        <v>20</v>
      </c>
      <c r="C1239" s="32">
        <f t="shared" si="187"/>
        <v>445</v>
      </c>
      <c r="D1239" s="45" t="s">
        <v>229</v>
      </c>
      <c r="E1239" s="45" t="s">
        <v>444</v>
      </c>
      <c r="F1239" s="45" t="s">
        <v>445</v>
      </c>
      <c r="G1239" s="45"/>
      <c r="H1239" s="35" t="s">
        <v>255</v>
      </c>
      <c r="I1239" s="36">
        <v>41729</v>
      </c>
      <c r="J1239" s="82">
        <v>12310</v>
      </c>
      <c r="K1239" s="37">
        <v>1231</v>
      </c>
      <c r="L1239" s="38">
        <f t="shared" si="186"/>
        <v>1231</v>
      </c>
      <c r="M1239" s="36">
        <f t="shared" si="185"/>
        <v>41729</v>
      </c>
      <c r="N1239" s="39">
        <f t="shared" si="191"/>
        <v>10</v>
      </c>
      <c r="O1239" s="5"/>
      <c r="P1239" s="5"/>
      <c r="Q1239" s="42" t="s">
        <v>2344</v>
      </c>
      <c r="R1239" s="43" t="str">
        <f t="shared" si="188"/>
        <v>AAFF</v>
      </c>
      <c r="S1239" s="43" t="str">
        <f t="shared" si="192"/>
        <v>F</v>
      </c>
      <c r="T1239" s="43" t="str">
        <f t="shared" si="193"/>
        <v>02</v>
      </c>
      <c r="U1239" s="43" t="b">
        <f t="shared" si="189"/>
        <v>1</v>
      </c>
      <c r="V1239" s="43">
        <f t="shared" si="190"/>
        <v>10</v>
      </c>
      <c r="W1239" s="35" t="s">
        <v>2347</v>
      </c>
      <c r="X1239" s="196" t="s">
        <v>2377</v>
      </c>
    </row>
    <row r="1240" spans="1:24" x14ac:dyDescent="0.25">
      <c r="A1240" s="30">
        <f t="shared" si="194"/>
        <v>1238</v>
      </c>
      <c r="B1240" s="45">
        <v>20</v>
      </c>
      <c r="C1240" s="32">
        <f t="shared" si="187"/>
        <v>446</v>
      </c>
      <c r="D1240" s="45" t="s">
        <v>229</v>
      </c>
      <c r="E1240" s="45" t="s">
        <v>837</v>
      </c>
      <c r="F1240" s="45" t="s">
        <v>389</v>
      </c>
      <c r="G1240" s="45"/>
      <c r="H1240" s="35" t="s">
        <v>255</v>
      </c>
      <c r="I1240" s="36">
        <v>41729</v>
      </c>
      <c r="J1240" s="82">
        <v>2253</v>
      </c>
      <c r="K1240" s="37">
        <v>225</v>
      </c>
      <c r="L1240" s="38">
        <f t="shared" si="186"/>
        <v>225</v>
      </c>
      <c r="M1240" s="36">
        <f t="shared" si="185"/>
        <v>41729</v>
      </c>
      <c r="N1240" s="39">
        <f t="shared" si="191"/>
        <v>9.99</v>
      </c>
      <c r="O1240" s="5"/>
      <c r="P1240" s="5"/>
      <c r="Q1240" s="42" t="s">
        <v>2344</v>
      </c>
      <c r="R1240" s="43" t="str">
        <f t="shared" si="188"/>
        <v>ACLP</v>
      </c>
      <c r="S1240" s="43" t="str">
        <f t="shared" si="192"/>
        <v>P</v>
      </c>
      <c r="T1240" s="43" t="str">
        <f t="shared" si="193"/>
        <v>02</v>
      </c>
      <c r="U1240" s="43" t="b">
        <f t="shared" si="189"/>
        <v>1</v>
      </c>
      <c r="V1240" s="43">
        <f t="shared" si="190"/>
        <v>10</v>
      </c>
      <c r="W1240" s="35" t="s">
        <v>2347</v>
      </c>
      <c r="X1240" s="196" t="s">
        <v>2377</v>
      </c>
    </row>
    <row r="1241" spans="1:24" x14ac:dyDescent="0.25">
      <c r="A1241" s="30">
        <f t="shared" si="194"/>
        <v>1239</v>
      </c>
      <c r="B1241" s="45">
        <v>20</v>
      </c>
      <c r="C1241" s="32">
        <f t="shared" si="187"/>
        <v>447</v>
      </c>
      <c r="D1241" s="45" t="s">
        <v>229</v>
      </c>
      <c r="E1241" s="45" t="s">
        <v>964</v>
      </c>
      <c r="F1241" s="45" t="s">
        <v>393</v>
      </c>
      <c r="G1241" s="45"/>
      <c r="H1241" s="35" t="s">
        <v>255</v>
      </c>
      <c r="I1241" s="36">
        <v>41729</v>
      </c>
      <c r="J1241" s="82">
        <v>12428</v>
      </c>
      <c r="K1241" s="37">
        <v>1243</v>
      </c>
      <c r="L1241" s="38">
        <f t="shared" si="186"/>
        <v>1243</v>
      </c>
      <c r="M1241" s="36">
        <f t="shared" si="185"/>
        <v>41729</v>
      </c>
      <c r="N1241" s="39">
        <f t="shared" si="191"/>
        <v>10</v>
      </c>
      <c r="O1241" s="5"/>
      <c r="P1241" s="5"/>
      <c r="Q1241" s="42" t="s">
        <v>2344</v>
      </c>
      <c r="R1241" s="43" t="str">
        <f t="shared" si="188"/>
        <v>AACF</v>
      </c>
      <c r="S1241" s="43" t="str">
        <f t="shared" si="192"/>
        <v>F</v>
      </c>
      <c r="T1241" s="43" t="str">
        <f t="shared" si="193"/>
        <v>02</v>
      </c>
      <c r="U1241" s="43" t="b">
        <f t="shared" si="189"/>
        <v>1</v>
      </c>
      <c r="V1241" s="43">
        <f t="shared" si="190"/>
        <v>10</v>
      </c>
      <c r="W1241" s="35" t="s">
        <v>2347</v>
      </c>
      <c r="X1241" s="196" t="s">
        <v>2377</v>
      </c>
    </row>
    <row r="1242" spans="1:24" x14ac:dyDescent="0.25">
      <c r="A1242" s="30">
        <f t="shared" si="194"/>
        <v>1240</v>
      </c>
      <c r="B1242" s="45">
        <v>20</v>
      </c>
      <c r="C1242" s="32">
        <f t="shared" si="187"/>
        <v>448</v>
      </c>
      <c r="D1242" s="45" t="s">
        <v>229</v>
      </c>
      <c r="E1242" s="45" t="s">
        <v>866</v>
      </c>
      <c r="F1242" s="45" t="s">
        <v>491</v>
      </c>
      <c r="G1242" s="45"/>
      <c r="H1242" s="35" t="s">
        <v>255</v>
      </c>
      <c r="I1242" s="36">
        <v>41729</v>
      </c>
      <c r="J1242" s="82">
        <v>11909</v>
      </c>
      <c r="K1242" s="37">
        <v>1191</v>
      </c>
      <c r="L1242" s="38">
        <f t="shared" si="186"/>
        <v>1191</v>
      </c>
      <c r="M1242" s="36">
        <f t="shared" si="185"/>
        <v>41729</v>
      </c>
      <c r="N1242" s="39">
        <f t="shared" si="191"/>
        <v>10</v>
      </c>
      <c r="O1242" s="5"/>
      <c r="P1242" s="5"/>
      <c r="Q1242" s="42" t="s">
        <v>2344</v>
      </c>
      <c r="R1242" s="43" t="str">
        <f t="shared" si="188"/>
        <v>AAGF</v>
      </c>
      <c r="S1242" s="43" t="str">
        <f t="shared" si="192"/>
        <v>F</v>
      </c>
      <c r="T1242" s="43" t="str">
        <f t="shared" si="193"/>
        <v>02</v>
      </c>
      <c r="U1242" s="43" t="b">
        <f t="shared" si="189"/>
        <v>1</v>
      </c>
      <c r="V1242" s="43">
        <f t="shared" si="190"/>
        <v>10</v>
      </c>
      <c r="W1242" s="35" t="s">
        <v>2347</v>
      </c>
      <c r="X1242" s="196" t="s">
        <v>2377</v>
      </c>
    </row>
    <row r="1243" spans="1:24" x14ac:dyDescent="0.25">
      <c r="A1243" s="30">
        <f t="shared" si="194"/>
        <v>1241</v>
      </c>
      <c r="B1243" s="45">
        <v>20</v>
      </c>
      <c r="C1243" s="32">
        <f t="shared" si="187"/>
        <v>449</v>
      </c>
      <c r="D1243" s="45" t="s">
        <v>229</v>
      </c>
      <c r="E1243" s="45" t="s">
        <v>967</v>
      </c>
      <c r="F1243" s="45" t="s">
        <v>401</v>
      </c>
      <c r="G1243" s="45"/>
      <c r="H1243" s="35" t="s">
        <v>255</v>
      </c>
      <c r="I1243" s="36">
        <v>41729</v>
      </c>
      <c r="J1243" s="82">
        <v>16390</v>
      </c>
      <c r="K1243" s="37">
        <v>1639</v>
      </c>
      <c r="L1243" s="38">
        <f t="shared" si="186"/>
        <v>1639</v>
      </c>
      <c r="M1243" s="36">
        <f t="shared" si="185"/>
        <v>41729</v>
      </c>
      <c r="N1243" s="39">
        <f t="shared" si="191"/>
        <v>10</v>
      </c>
      <c r="O1243" s="5"/>
      <c r="P1243" s="5"/>
      <c r="Q1243" s="42" t="s">
        <v>2344</v>
      </c>
      <c r="R1243" s="43" t="str">
        <f t="shared" si="188"/>
        <v>AAVF</v>
      </c>
      <c r="S1243" s="43" t="str">
        <f t="shared" si="192"/>
        <v>F</v>
      </c>
      <c r="T1243" s="43" t="str">
        <f t="shared" si="193"/>
        <v>02</v>
      </c>
      <c r="U1243" s="43" t="b">
        <f t="shared" si="189"/>
        <v>1</v>
      </c>
      <c r="V1243" s="43">
        <f t="shared" si="190"/>
        <v>10</v>
      </c>
      <c r="W1243" s="35" t="s">
        <v>2347</v>
      </c>
      <c r="X1243" s="196" t="s">
        <v>2377</v>
      </c>
    </row>
    <row r="1244" spans="1:24" x14ac:dyDescent="0.25">
      <c r="A1244" s="30">
        <f t="shared" si="194"/>
        <v>1242</v>
      </c>
      <c r="B1244" s="45">
        <v>20</v>
      </c>
      <c r="C1244" s="32">
        <f t="shared" si="187"/>
        <v>450</v>
      </c>
      <c r="D1244" s="45" t="s">
        <v>229</v>
      </c>
      <c r="E1244" s="45" t="s">
        <v>841</v>
      </c>
      <c r="F1244" s="45" t="s">
        <v>404</v>
      </c>
      <c r="G1244" s="45"/>
      <c r="H1244" s="35" t="s">
        <v>255</v>
      </c>
      <c r="I1244" s="36">
        <v>41729</v>
      </c>
      <c r="J1244" s="82">
        <v>15676</v>
      </c>
      <c r="K1244" s="37">
        <v>1568</v>
      </c>
      <c r="L1244" s="38">
        <f t="shared" si="186"/>
        <v>1568</v>
      </c>
      <c r="M1244" s="36">
        <f t="shared" si="185"/>
        <v>41729</v>
      </c>
      <c r="N1244" s="39">
        <f t="shared" si="191"/>
        <v>10</v>
      </c>
      <c r="O1244" s="5"/>
      <c r="P1244" s="5"/>
      <c r="Q1244" s="42" t="s">
        <v>2344</v>
      </c>
      <c r="R1244" s="43" t="str">
        <f t="shared" si="188"/>
        <v>AAGF</v>
      </c>
      <c r="S1244" s="43" t="str">
        <f t="shared" si="192"/>
        <v>F</v>
      </c>
      <c r="T1244" s="43" t="str">
        <f t="shared" si="193"/>
        <v>02</v>
      </c>
      <c r="U1244" s="43" t="b">
        <f t="shared" si="189"/>
        <v>1</v>
      </c>
      <c r="V1244" s="43">
        <f t="shared" si="190"/>
        <v>10</v>
      </c>
      <c r="W1244" s="35" t="s">
        <v>2347</v>
      </c>
      <c r="X1244" s="196" t="s">
        <v>2377</v>
      </c>
    </row>
    <row r="1245" spans="1:24" x14ac:dyDescent="0.25">
      <c r="A1245" s="30">
        <f t="shared" si="194"/>
        <v>1243</v>
      </c>
      <c r="B1245" s="45">
        <v>20</v>
      </c>
      <c r="C1245" s="32">
        <f t="shared" si="187"/>
        <v>451</v>
      </c>
      <c r="D1245" s="45" t="s">
        <v>229</v>
      </c>
      <c r="E1245" s="45" t="s">
        <v>821</v>
      </c>
      <c r="F1245" s="45" t="s">
        <v>334</v>
      </c>
      <c r="G1245" s="45"/>
      <c r="H1245" s="35" t="s">
        <v>255</v>
      </c>
      <c r="I1245" s="36">
        <v>41729</v>
      </c>
      <c r="J1245" s="82">
        <v>1143</v>
      </c>
      <c r="K1245" s="37">
        <v>115</v>
      </c>
      <c r="L1245" s="38">
        <f t="shared" si="186"/>
        <v>115</v>
      </c>
      <c r="M1245" s="36">
        <f t="shared" ref="M1245:M1308" si="195">+I1245</f>
        <v>41729</v>
      </c>
      <c r="N1245" s="39">
        <f t="shared" si="191"/>
        <v>10.06</v>
      </c>
      <c r="O1245" s="5"/>
      <c r="P1245" s="5"/>
      <c r="Q1245" s="42" t="s">
        <v>2344</v>
      </c>
      <c r="R1245" s="43" t="str">
        <f t="shared" si="188"/>
        <v>AADF</v>
      </c>
      <c r="S1245" s="43" t="str">
        <f t="shared" si="192"/>
        <v>F</v>
      </c>
      <c r="T1245" s="43" t="str">
        <f t="shared" si="193"/>
        <v>02</v>
      </c>
      <c r="U1245" s="43" t="b">
        <f t="shared" si="189"/>
        <v>1</v>
      </c>
      <c r="V1245" s="43">
        <f t="shared" si="190"/>
        <v>10</v>
      </c>
      <c r="W1245" s="35" t="s">
        <v>2347</v>
      </c>
      <c r="X1245" s="196" t="s">
        <v>2377</v>
      </c>
    </row>
    <row r="1246" spans="1:24" x14ac:dyDescent="0.25">
      <c r="A1246" s="30">
        <f t="shared" si="194"/>
        <v>1244</v>
      </c>
      <c r="B1246" s="45">
        <v>20</v>
      </c>
      <c r="C1246" s="32">
        <f t="shared" si="187"/>
        <v>452</v>
      </c>
      <c r="D1246" s="45" t="s">
        <v>229</v>
      </c>
      <c r="E1246" s="45" t="s">
        <v>346</v>
      </c>
      <c r="F1246" s="45" t="s">
        <v>347</v>
      </c>
      <c r="G1246" s="45"/>
      <c r="H1246" s="35" t="s">
        <v>255</v>
      </c>
      <c r="I1246" s="36">
        <v>41729</v>
      </c>
      <c r="J1246" s="82">
        <v>4090</v>
      </c>
      <c r="K1246" s="37">
        <v>409</v>
      </c>
      <c r="L1246" s="38">
        <f t="shared" si="186"/>
        <v>409</v>
      </c>
      <c r="M1246" s="36">
        <f t="shared" si="195"/>
        <v>41729</v>
      </c>
      <c r="N1246" s="39">
        <f t="shared" si="191"/>
        <v>10</v>
      </c>
      <c r="O1246" s="5"/>
      <c r="P1246" s="5"/>
      <c r="Q1246" s="42" t="s">
        <v>2344</v>
      </c>
      <c r="R1246" s="43" t="str">
        <f t="shared" si="188"/>
        <v>AACF</v>
      </c>
      <c r="S1246" s="43" t="str">
        <f t="shared" si="192"/>
        <v>F</v>
      </c>
      <c r="T1246" s="43" t="str">
        <f t="shared" si="193"/>
        <v>02</v>
      </c>
      <c r="U1246" s="43" t="b">
        <f t="shared" si="189"/>
        <v>1</v>
      </c>
      <c r="V1246" s="43">
        <f t="shared" si="190"/>
        <v>10</v>
      </c>
      <c r="W1246" s="35" t="s">
        <v>2347</v>
      </c>
      <c r="X1246" s="196" t="s">
        <v>2377</v>
      </c>
    </row>
    <row r="1247" spans="1:24" x14ac:dyDescent="0.25">
      <c r="A1247" s="30">
        <f t="shared" si="194"/>
        <v>1245</v>
      </c>
      <c r="B1247" s="45">
        <v>20</v>
      </c>
      <c r="C1247" s="32">
        <f t="shared" si="187"/>
        <v>453</v>
      </c>
      <c r="D1247" s="45" t="s">
        <v>229</v>
      </c>
      <c r="E1247" s="45" t="s">
        <v>994</v>
      </c>
      <c r="F1247" s="45" t="s">
        <v>540</v>
      </c>
      <c r="G1247" s="45"/>
      <c r="H1247" s="35" t="s">
        <v>255</v>
      </c>
      <c r="I1247" s="36">
        <v>41729</v>
      </c>
      <c r="J1247" s="82">
        <v>6370</v>
      </c>
      <c r="K1247" s="37">
        <v>637</v>
      </c>
      <c r="L1247" s="38">
        <f t="shared" si="186"/>
        <v>637</v>
      </c>
      <c r="M1247" s="36">
        <f t="shared" si="195"/>
        <v>41729</v>
      </c>
      <c r="N1247" s="39">
        <f t="shared" si="191"/>
        <v>10</v>
      </c>
      <c r="O1247" s="5"/>
      <c r="P1247" s="5"/>
      <c r="Q1247" s="42" t="s">
        <v>2344</v>
      </c>
      <c r="R1247" s="43" t="str">
        <f t="shared" si="188"/>
        <v>AAIF</v>
      </c>
      <c r="S1247" s="43" t="str">
        <f t="shared" si="192"/>
        <v>F</v>
      </c>
      <c r="T1247" s="43" t="str">
        <f t="shared" si="193"/>
        <v>02</v>
      </c>
      <c r="U1247" s="43" t="b">
        <f t="shared" si="189"/>
        <v>1</v>
      </c>
      <c r="V1247" s="43">
        <f t="shared" si="190"/>
        <v>10</v>
      </c>
      <c r="W1247" s="35" t="s">
        <v>2347</v>
      </c>
      <c r="X1247" s="196" t="s">
        <v>2377</v>
      </c>
    </row>
    <row r="1248" spans="1:24" x14ac:dyDescent="0.25">
      <c r="A1248" s="30">
        <f t="shared" si="194"/>
        <v>1246</v>
      </c>
      <c r="B1248" s="45">
        <v>20</v>
      </c>
      <c r="C1248" s="32">
        <f t="shared" si="187"/>
        <v>454</v>
      </c>
      <c r="D1248" s="45" t="s">
        <v>229</v>
      </c>
      <c r="E1248" s="45" t="s">
        <v>966</v>
      </c>
      <c r="F1248" s="45" t="s">
        <v>397</v>
      </c>
      <c r="G1248" s="45"/>
      <c r="H1248" s="35" t="s">
        <v>255</v>
      </c>
      <c r="I1248" s="36">
        <v>41729</v>
      </c>
      <c r="J1248" s="82">
        <v>11947</v>
      </c>
      <c r="K1248" s="37">
        <v>1195</v>
      </c>
      <c r="L1248" s="38">
        <f t="shared" si="186"/>
        <v>1195</v>
      </c>
      <c r="M1248" s="36">
        <f t="shared" si="195"/>
        <v>41729</v>
      </c>
      <c r="N1248" s="39">
        <f t="shared" si="191"/>
        <v>10</v>
      </c>
      <c r="O1248" s="5"/>
      <c r="P1248" s="5"/>
      <c r="Q1248" s="42" t="s">
        <v>2344</v>
      </c>
      <c r="R1248" s="43" t="str">
        <f t="shared" si="188"/>
        <v>ALKP</v>
      </c>
      <c r="S1248" s="43" t="str">
        <f t="shared" si="192"/>
        <v>P</v>
      </c>
      <c r="T1248" s="43" t="str">
        <f t="shared" si="193"/>
        <v>02</v>
      </c>
      <c r="U1248" s="43" t="b">
        <f t="shared" si="189"/>
        <v>1</v>
      </c>
      <c r="V1248" s="43">
        <f t="shared" si="190"/>
        <v>10</v>
      </c>
      <c r="W1248" s="35" t="s">
        <v>2347</v>
      </c>
      <c r="X1248" s="196" t="s">
        <v>2377</v>
      </c>
    </row>
    <row r="1249" spans="1:24" x14ac:dyDescent="0.25">
      <c r="A1249" s="30">
        <f t="shared" si="194"/>
        <v>1247</v>
      </c>
      <c r="B1249" s="45">
        <v>20</v>
      </c>
      <c r="C1249" s="32">
        <f t="shared" si="187"/>
        <v>455</v>
      </c>
      <c r="D1249" s="45" t="s">
        <v>229</v>
      </c>
      <c r="E1249" s="45" t="s">
        <v>969</v>
      </c>
      <c r="F1249" s="45" t="s">
        <v>407</v>
      </c>
      <c r="G1249" s="45"/>
      <c r="H1249" s="35" t="s">
        <v>255</v>
      </c>
      <c r="I1249" s="36">
        <v>41729</v>
      </c>
      <c r="J1249" s="82">
        <v>2665</v>
      </c>
      <c r="K1249" s="37">
        <v>267</v>
      </c>
      <c r="L1249" s="38">
        <f t="shared" si="186"/>
        <v>267</v>
      </c>
      <c r="M1249" s="36">
        <f t="shared" si="195"/>
        <v>41729</v>
      </c>
      <c r="N1249" s="39">
        <f t="shared" si="191"/>
        <v>10.02</v>
      </c>
      <c r="O1249" s="5"/>
      <c r="P1249" s="5"/>
      <c r="Q1249" s="42" t="s">
        <v>2344</v>
      </c>
      <c r="R1249" s="43" t="str">
        <f t="shared" si="188"/>
        <v>AADF</v>
      </c>
      <c r="S1249" s="43" t="str">
        <f t="shared" si="192"/>
        <v>F</v>
      </c>
      <c r="T1249" s="43" t="str">
        <f t="shared" si="193"/>
        <v>02</v>
      </c>
      <c r="U1249" s="43" t="b">
        <f t="shared" si="189"/>
        <v>1</v>
      </c>
      <c r="V1249" s="43">
        <f t="shared" si="190"/>
        <v>10</v>
      </c>
      <c r="W1249" s="35" t="s">
        <v>2347</v>
      </c>
      <c r="X1249" s="196" t="s">
        <v>2377</v>
      </c>
    </row>
    <row r="1250" spans="1:24" x14ac:dyDescent="0.25">
      <c r="A1250" s="30">
        <f t="shared" si="194"/>
        <v>1248</v>
      </c>
      <c r="B1250" s="45">
        <v>20</v>
      </c>
      <c r="C1250" s="32">
        <f t="shared" si="187"/>
        <v>456</v>
      </c>
      <c r="D1250" s="45" t="s">
        <v>229</v>
      </c>
      <c r="E1250" s="45" t="s">
        <v>915</v>
      </c>
      <c r="F1250" s="45" t="s">
        <v>735</v>
      </c>
      <c r="G1250" s="45"/>
      <c r="H1250" s="35" t="s">
        <v>255</v>
      </c>
      <c r="I1250" s="36">
        <v>41729</v>
      </c>
      <c r="J1250" s="82">
        <v>18159</v>
      </c>
      <c r="K1250" s="37">
        <v>1816</v>
      </c>
      <c r="L1250" s="38">
        <f t="shared" si="186"/>
        <v>1816</v>
      </c>
      <c r="M1250" s="36">
        <f t="shared" si="195"/>
        <v>41729</v>
      </c>
      <c r="N1250" s="39">
        <f t="shared" si="191"/>
        <v>10</v>
      </c>
      <c r="O1250" s="5"/>
      <c r="P1250" s="5"/>
      <c r="Q1250" s="42" t="s">
        <v>2344</v>
      </c>
      <c r="R1250" s="43" t="str">
        <f t="shared" si="188"/>
        <v>AACF</v>
      </c>
      <c r="S1250" s="43" t="str">
        <f t="shared" si="192"/>
        <v>F</v>
      </c>
      <c r="T1250" s="43" t="str">
        <f t="shared" si="193"/>
        <v>02</v>
      </c>
      <c r="U1250" s="43" t="b">
        <f t="shared" si="189"/>
        <v>1</v>
      </c>
      <c r="V1250" s="43">
        <f t="shared" si="190"/>
        <v>10</v>
      </c>
      <c r="W1250" s="35" t="s">
        <v>2347</v>
      </c>
      <c r="X1250" s="196" t="s">
        <v>2377</v>
      </c>
    </row>
    <row r="1251" spans="1:24" x14ac:dyDescent="0.25">
      <c r="A1251" s="30">
        <f t="shared" si="194"/>
        <v>1249</v>
      </c>
      <c r="B1251" s="45">
        <v>20</v>
      </c>
      <c r="C1251" s="32">
        <f t="shared" si="187"/>
        <v>457</v>
      </c>
      <c r="D1251" s="45" t="s">
        <v>229</v>
      </c>
      <c r="E1251" s="45" t="s">
        <v>862</v>
      </c>
      <c r="F1251" s="45" t="s">
        <v>471</v>
      </c>
      <c r="G1251" s="45"/>
      <c r="H1251" s="35" t="s">
        <v>255</v>
      </c>
      <c r="I1251" s="36">
        <v>41729</v>
      </c>
      <c r="J1251" s="82">
        <v>10944</v>
      </c>
      <c r="K1251" s="37">
        <v>1095</v>
      </c>
      <c r="L1251" s="38">
        <f t="shared" si="186"/>
        <v>1095</v>
      </c>
      <c r="M1251" s="36">
        <f t="shared" si="195"/>
        <v>41729</v>
      </c>
      <c r="N1251" s="39">
        <f t="shared" si="191"/>
        <v>10.01</v>
      </c>
      <c r="O1251" s="5"/>
      <c r="P1251" s="5"/>
      <c r="Q1251" s="42" t="s">
        <v>2344</v>
      </c>
      <c r="R1251" s="43" t="str">
        <f t="shared" si="188"/>
        <v>AEQP</v>
      </c>
      <c r="S1251" s="43" t="str">
        <f t="shared" si="192"/>
        <v>P</v>
      </c>
      <c r="T1251" s="43" t="str">
        <f t="shared" si="193"/>
        <v>02</v>
      </c>
      <c r="U1251" s="43" t="b">
        <f t="shared" si="189"/>
        <v>1</v>
      </c>
      <c r="V1251" s="43">
        <f t="shared" si="190"/>
        <v>10</v>
      </c>
      <c r="W1251" s="35" t="s">
        <v>2347</v>
      </c>
      <c r="X1251" s="196" t="s">
        <v>2377</v>
      </c>
    </row>
    <row r="1252" spans="1:24" x14ac:dyDescent="0.25">
      <c r="A1252" s="30">
        <f t="shared" si="194"/>
        <v>1250</v>
      </c>
      <c r="B1252" s="45">
        <v>20</v>
      </c>
      <c r="C1252" s="32">
        <f t="shared" si="187"/>
        <v>458</v>
      </c>
      <c r="D1252" s="45" t="s">
        <v>229</v>
      </c>
      <c r="E1252" s="45" t="s">
        <v>982</v>
      </c>
      <c r="F1252" s="45" t="s">
        <v>485</v>
      </c>
      <c r="G1252" s="45"/>
      <c r="H1252" s="35" t="s">
        <v>255</v>
      </c>
      <c r="I1252" s="36">
        <v>41729</v>
      </c>
      <c r="J1252" s="82">
        <v>9101</v>
      </c>
      <c r="K1252" s="37">
        <v>911</v>
      </c>
      <c r="L1252" s="38">
        <f t="shared" si="186"/>
        <v>911</v>
      </c>
      <c r="M1252" s="36">
        <f t="shared" si="195"/>
        <v>41729</v>
      </c>
      <c r="N1252" s="39">
        <f t="shared" si="191"/>
        <v>10.01</v>
      </c>
      <c r="O1252" s="5"/>
      <c r="P1252" s="5"/>
      <c r="Q1252" s="42" t="s">
        <v>2344</v>
      </c>
      <c r="R1252" s="43" t="str">
        <f t="shared" si="188"/>
        <v>AGUP</v>
      </c>
      <c r="S1252" s="43" t="str">
        <f t="shared" si="192"/>
        <v>P</v>
      </c>
      <c r="T1252" s="43" t="str">
        <f t="shared" si="193"/>
        <v>02</v>
      </c>
      <c r="U1252" s="43" t="b">
        <f t="shared" si="189"/>
        <v>1</v>
      </c>
      <c r="V1252" s="43">
        <f t="shared" si="190"/>
        <v>10</v>
      </c>
      <c r="W1252" s="35" t="s">
        <v>2347</v>
      </c>
      <c r="X1252" s="196" t="s">
        <v>2377</v>
      </c>
    </row>
    <row r="1253" spans="1:24" x14ac:dyDescent="0.25">
      <c r="A1253" s="30">
        <f t="shared" si="194"/>
        <v>1251</v>
      </c>
      <c r="B1253" s="45">
        <v>20</v>
      </c>
      <c r="C1253" s="32">
        <f t="shared" si="187"/>
        <v>459</v>
      </c>
      <c r="D1253" s="45" t="s">
        <v>229</v>
      </c>
      <c r="E1253" s="45" t="s">
        <v>888</v>
      </c>
      <c r="F1253" s="45" t="s">
        <v>558</v>
      </c>
      <c r="G1253" s="45"/>
      <c r="H1253" s="35" t="s">
        <v>255</v>
      </c>
      <c r="I1253" s="36">
        <v>41729</v>
      </c>
      <c r="J1253" s="82">
        <v>10797</v>
      </c>
      <c r="K1253" s="37">
        <v>1080</v>
      </c>
      <c r="L1253" s="38">
        <f t="shared" ref="L1253:L1316" si="196">+K1253</f>
        <v>1080</v>
      </c>
      <c r="M1253" s="36">
        <f t="shared" si="195"/>
        <v>41729</v>
      </c>
      <c r="N1253" s="39">
        <f t="shared" si="191"/>
        <v>10</v>
      </c>
      <c r="O1253" s="5"/>
      <c r="P1253" s="5"/>
      <c r="Q1253" s="42" t="s">
        <v>2344</v>
      </c>
      <c r="R1253" s="43" t="str">
        <f t="shared" si="188"/>
        <v>AAOF</v>
      </c>
      <c r="S1253" s="43" t="str">
        <f t="shared" si="192"/>
        <v>F</v>
      </c>
      <c r="T1253" s="43" t="str">
        <f t="shared" si="193"/>
        <v>02</v>
      </c>
      <c r="U1253" s="43" t="b">
        <f t="shared" si="189"/>
        <v>1</v>
      </c>
      <c r="V1253" s="43">
        <f t="shared" si="190"/>
        <v>10</v>
      </c>
      <c r="W1253" s="35" t="s">
        <v>2347</v>
      </c>
      <c r="X1253" s="196" t="s">
        <v>2377</v>
      </c>
    </row>
    <row r="1254" spans="1:24" x14ac:dyDescent="0.25">
      <c r="A1254" s="30">
        <f t="shared" si="194"/>
        <v>1252</v>
      </c>
      <c r="B1254" s="45">
        <v>20</v>
      </c>
      <c r="C1254" s="32">
        <f t="shared" si="187"/>
        <v>460</v>
      </c>
      <c r="D1254" s="45" t="s">
        <v>229</v>
      </c>
      <c r="E1254" s="45" t="s">
        <v>853</v>
      </c>
      <c r="F1254" s="45" t="s">
        <v>435</v>
      </c>
      <c r="G1254" s="45"/>
      <c r="H1254" s="35" t="s">
        <v>255</v>
      </c>
      <c r="I1254" s="36">
        <v>41729</v>
      </c>
      <c r="J1254" s="82">
        <v>7677</v>
      </c>
      <c r="K1254" s="37">
        <v>768</v>
      </c>
      <c r="L1254" s="38">
        <f t="shared" si="196"/>
        <v>768</v>
      </c>
      <c r="M1254" s="36">
        <f t="shared" si="195"/>
        <v>41729</v>
      </c>
      <c r="N1254" s="39">
        <f t="shared" si="191"/>
        <v>10</v>
      </c>
      <c r="O1254" s="5"/>
      <c r="P1254" s="5"/>
      <c r="Q1254" s="42" t="s">
        <v>2344</v>
      </c>
      <c r="R1254" s="43" t="str">
        <f t="shared" si="188"/>
        <v>AABF</v>
      </c>
      <c r="S1254" s="43" t="str">
        <f t="shared" si="192"/>
        <v>F</v>
      </c>
      <c r="T1254" s="43" t="str">
        <f t="shared" si="193"/>
        <v>02</v>
      </c>
      <c r="U1254" s="43" t="b">
        <f t="shared" si="189"/>
        <v>1</v>
      </c>
      <c r="V1254" s="43">
        <f t="shared" si="190"/>
        <v>10</v>
      </c>
      <c r="W1254" s="35" t="s">
        <v>2347</v>
      </c>
      <c r="X1254" s="196" t="s">
        <v>2377</v>
      </c>
    </row>
    <row r="1255" spans="1:24" x14ac:dyDescent="0.25">
      <c r="A1255" s="30">
        <f t="shared" si="194"/>
        <v>1253</v>
      </c>
      <c r="B1255" s="45">
        <v>20</v>
      </c>
      <c r="C1255" s="32">
        <f t="shared" si="187"/>
        <v>461</v>
      </c>
      <c r="D1255" s="45" t="s">
        <v>229</v>
      </c>
      <c r="E1255" s="45" t="s">
        <v>963</v>
      </c>
      <c r="F1255" s="45" t="s">
        <v>390</v>
      </c>
      <c r="G1255" s="45"/>
      <c r="H1255" s="35" t="s">
        <v>255</v>
      </c>
      <c r="I1255" s="36">
        <v>41729</v>
      </c>
      <c r="J1255" s="82">
        <v>1677</v>
      </c>
      <c r="K1255" s="37">
        <v>168</v>
      </c>
      <c r="L1255" s="38">
        <f t="shared" si="196"/>
        <v>168</v>
      </c>
      <c r="M1255" s="36">
        <f t="shared" si="195"/>
        <v>41729</v>
      </c>
      <c r="N1255" s="39">
        <f t="shared" si="191"/>
        <v>10.02</v>
      </c>
      <c r="O1255" s="5"/>
      <c r="P1255" s="5"/>
      <c r="Q1255" s="42" t="s">
        <v>2344</v>
      </c>
      <c r="R1255" s="43" t="str">
        <f t="shared" si="188"/>
        <v>AALF</v>
      </c>
      <c r="S1255" s="43" t="str">
        <f t="shared" si="192"/>
        <v>F</v>
      </c>
      <c r="T1255" s="43" t="str">
        <f t="shared" si="193"/>
        <v>02</v>
      </c>
      <c r="U1255" s="43" t="b">
        <f t="shared" si="189"/>
        <v>1</v>
      </c>
      <c r="V1255" s="43">
        <f t="shared" si="190"/>
        <v>10</v>
      </c>
      <c r="W1255" s="35" t="s">
        <v>2347</v>
      </c>
      <c r="X1255" s="196" t="s">
        <v>2377</v>
      </c>
    </row>
    <row r="1256" spans="1:24" x14ac:dyDescent="0.25">
      <c r="A1256" s="30">
        <f t="shared" si="194"/>
        <v>1254</v>
      </c>
      <c r="B1256" s="45">
        <v>20</v>
      </c>
      <c r="C1256" s="32">
        <f t="shared" si="187"/>
        <v>462</v>
      </c>
      <c r="D1256" s="45" t="s">
        <v>229</v>
      </c>
      <c r="E1256" s="45" t="s">
        <v>970</v>
      </c>
      <c r="F1256" s="45" t="s">
        <v>418</v>
      </c>
      <c r="G1256" s="45"/>
      <c r="H1256" s="35" t="s">
        <v>255</v>
      </c>
      <c r="I1256" s="36">
        <v>41729</v>
      </c>
      <c r="J1256" s="82">
        <v>16381</v>
      </c>
      <c r="K1256" s="37">
        <v>1639</v>
      </c>
      <c r="L1256" s="38">
        <f t="shared" si="196"/>
        <v>1639</v>
      </c>
      <c r="M1256" s="36">
        <f t="shared" si="195"/>
        <v>41729</v>
      </c>
      <c r="N1256" s="39">
        <f t="shared" si="191"/>
        <v>10.01</v>
      </c>
      <c r="O1256" s="5"/>
      <c r="P1256" s="5"/>
      <c r="Q1256" s="42" t="s">
        <v>2344</v>
      </c>
      <c r="R1256" s="43" t="str">
        <f t="shared" si="188"/>
        <v>AASF</v>
      </c>
      <c r="S1256" s="43" t="str">
        <f t="shared" si="192"/>
        <v>F</v>
      </c>
      <c r="T1256" s="43" t="str">
        <f t="shared" si="193"/>
        <v>02</v>
      </c>
      <c r="U1256" s="43" t="b">
        <f t="shared" si="189"/>
        <v>1</v>
      </c>
      <c r="V1256" s="43">
        <f t="shared" si="190"/>
        <v>10</v>
      </c>
      <c r="W1256" s="35" t="s">
        <v>2347</v>
      </c>
      <c r="X1256" s="196" t="s">
        <v>2377</v>
      </c>
    </row>
    <row r="1257" spans="1:24" x14ac:dyDescent="0.25">
      <c r="A1257" s="30">
        <f t="shared" si="194"/>
        <v>1255</v>
      </c>
      <c r="B1257" s="45">
        <v>20</v>
      </c>
      <c r="C1257" s="32">
        <f t="shared" si="187"/>
        <v>463</v>
      </c>
      <c r="D1257" s="45" t="s">
        <v>229</v>
      </c>
      <c r="E1257" s="45" t="s">
        <v>1089</v>
      </c>
      <c r="F1257" s="45" t="s">
        <v>464</v>
      </c>
      <c r="G1257" s="45"/>
      <c r="H1257" s="35" t="s">
        <v>255</v>
      </c>
      <c r="I1257" s="36">
        <v>41729</v>
      </c>
      <c r="J1257" s="82">
        <v>16925</v>
      </c>
      <c r="K1257" s="37">
        <v>1693</v>
      </c>
      <c r="L1257" s="38">
        <f t="shared" si="196"/>
        <v>1693</v>
      </c>
      <c r="M1257" s="36">
        <f t="shared" si="195"/>
        <v>41729</v>
      </c>
      <c r="N1257" s="39">
        <f t="shared" si="191"/>
        <v>10</v>
      </c>
      <c r="O1257" s="5"/>
      <c r="P1257" s="5"/>
      <c r="Q1257" s="42" t="s">
        <v>2344</v>
      </c>
      <c r="R1257" s="43" t="str">
        <f t="shared" si="188"/>
        <v>AGUP</v>
      </c>
      <c r="S1257" s="43" t="str">
        <f t="shared" si="192"/>
        <v>P</v>
      </c>
      <c r="T1257" s="43" t="str">
        <f t="shared" si="193"/>
        <v>02</v>
      </c>
      <c r="U1257" s="43" t="b">
        <f t="shared" si="189"/>
        <v>1</v>
      </c>
      <c r="V1257" s="43">
        <f t="shared" si="190"/>
        <v>10</v>
      </c>
      <c r="W1257" s="35" t="s">
        <v>2347</v>
      </c>
      <c r="X1257" s="196" t="s">
        <v>2377</v>
      </c>
    </row>
    <row r="1258" spans="1:24" x14ac:dyDescent="0.25">
      <c r="A1258" s="30">
        <f t="shared" si="194"/>
        <v>1256</v>
      </c>
      <c r="B1258" s="45">
        <v>20</v>
      </c>
      <c r="C1258" s="32">
        <f t="shared" si="187"/>
        <v>464</v>
      </c>
      <c r="D1258" s="45" t="s">
        <v>229</v>
      </c>
      <c r="E1258" s="45" t="s">
        <v>1063</v>
      </c>
      <c r="F1258" s="45" t="s">
        <v>360</v>
      </c>
      <c r="G1258" s="45"/>
      <c r="H1258" s="35" t="s">
        <v>255</v>
      </c>
      <c r="I1258" s="36">
        <v>41729</v>
      </c>
      <c r="J1258" s="82">
        <v>5277</v>
      </c>
      <c r="K1258" s="37">
        <v>528</v>
      </c>
      <c r="L1258" s="38">
        <f t="shared" si="196"/>
        <v>528</v>
      </c>
      <c r="M1258" s="36">
        <f t="shared" si="195"/>
        <v>41729</v>
      </c>
      <c r="N1258" s="39">
        <f t="shared" si="191"/>
        <v>10.01</v>
      </c>
      <c r="O1258" s="5"/>
      <c r="P1258" s="5"/>
      <c r="Q1258" s="42" t="s">
        <v>2344</v>
      </c>
      <c r="R1258" s="43" t="str">
        <f t="shared" si="188"/>
        <v>ABIP</v>
      </c>
      <c r="S1258" s="43" t="str">
        <f t="shared" si="192"/>
        <v>P</v>
      </c>
      <c r="T1258" s="43" t="str">
        <f t="shared" si="193"/>
        <v>02</v>
      </c>
      <c r="U1258" s="43" t="b">
        <f t="shared" si="189"/>
        <v>1</v>
      </c>
      <c r="V1258" s="43">
        <f t="shared" si="190"/>
        <v>10</v>
      </c>
      <c r="W1258" s="35" t="s">
        <v>2347</v>
      </c>
      <c r="X1258" s="196" t="s">
        <v>2377</v>
      </c>
    </row>
    <row r="1259" spans="1:24" x14ac:dyDescent="0.25">
      <c r="A1259" s="30">
        <f t="shared" si="194"/>
        <v>1257</v>
      </c>
      <c r="B1259" s="45">
        <v>20</v>
      </c>
      <c r="C1259" s="32">
        <f t="shared" si="187"/>
        <v>465</v>
      </c>
      <c r="D1259" s="45" t="s">
        <v>229</v>
      </c>
      <c r="E1259" s="45" t="s">
        <v>1071</v>
      </c>
      <c r="F1259" s="45" t="s">
        <v>391</v>
      </c>
      <c r="G1259" s="45"/>
      <c r="H1259" s="35" t="s">
        <v>255</v>
      </c>
      <c r="I1259" s="36">
        <v>41729</v>
      </c>
      <c r="J1259" s="82">
        <v>8801</v>
      </c>
      <c r="K1259" s="37">
        <v>881</v>
      </c>
      <c r="L1259" s="38">
        <f t="shared" si="196"/>
        <v>881</v>
      </c>
      <c r="M1259" s="36">
        <f t="shared" si="195"/>
        <v>41729</v>
      </c>
      <c r="N1259" s="39">
        <f t="shared" si="191"/>
        <v>10.01</v>
      </c>
      <c r="O1259" s="5"/>
      <c r="P1259" s="5"/>
      <c r="Q1259" s="42" t="s">
        <v>2344</v>
      </c>
      <c r="R1259" s="43" t="str">
        <f t="shared" si="188"/>
        <v>AAEF</v>
      </c>
      <c r="S1259" s="43" t="str">
        <f t="shared" si="192"/>
        <v>F</v>
      </c>
      <c r="T1259" s="43" t="str">
        <f t="shared" si="193"/>
        <v>02</v>
      </c>
      <c r="U1259" s="43" t="b">
        <f t="shared" si="189"/>
        <v>1</v>
      </c>
      <c r="V1259" s="43">
        <f t="shared" si="190"/>
        <v>10</v>
      </c>
      <c r="W1259" s="35" t="s">
        <v>2347</v>
      </c>
      <c r="X1259" s="196" t="s">
        <v>2377</v>
      </c>
    </row>
    <row r="1260" spans="1:24" x14ac:dyDescent="0.25">
      <c r="A1260" s="30">
        <f t="shared" si="194"/>
        <v>1258</v>
      </c>
      <c r="B1260" s="45">
        <v>20</v>
      </c>
      <c r="C1260" s="32">
        <f t="shared" si="187"/>
        <v>466</v>
      </c>
      <c r="D1260" s="45" t="s">
        <v>229</v>
      </c>
      <c r="E1260" s="45" t="s">
        <v>872</v>
      </c>
      <c r="F1260" s="45" t="s">
        <v>514</v>
      </c>
      <c r="G1260" s="45"/>
      <c r="H1260" s="35" t="s">
        <v>255</v>
      </c>
      <c r="I1260" s="36">
        <v>41729</v>
      </c>
      <c r="J1260" s="82">
        <v>6896</v>
      </c>
      <c r="K1260" s="37">
        <v>690</v>
      </c>
      <c r="L1260" s="38">
        <f t="shared" si="196"/>
        <v>690</v>
      </c>
      <c r="M1260" s="36">
        <f t="shared" si="195"/>
        <v>41729</v>
      </c>
      <c r="N1260" s="39">
        <f t="shared" si="191"/>
        <v>10.01</v>
      </c>
      <c r="O1260" s="5"/>
      <c r="P1260" s="5"/>
      <c r="Q1260" s="42" t="s">
        <v>2344</v>
      </c>
      <c r="R1260" s="43" t="str">
        <f t="shared" si="188"/>
        <v>AAAA</v>
      </c>
      <c r="S1260" s="43" t="str">
        <f t="shared" si="192"/>
        <v>A</v>
      </c>
      <c r="T1260" s="43" t="str">
        <f t="shared" si="193"/>
        <v>02</v>
      </c>
      <c r="U1260" s="43" t="b">
        <f t="shared" si="189"/>
        <v>1</v>
      </c>
      <c r="V1260" s="43">
        <f t="shared" si="190"/>
        <v>10</v>
      </c>
      <c r="W1260" s="35" t="s">
        <v>2347</v>
      </c>
      <c r="X1260" s="196" t="s">
        <v>2377</v>
      </c>
    </row>
    <row r="1261" spans="1:24" x14ac:dyDescent="0.25">
      <c r="A1261" s="30">
        <f t="shared" si="194"/>
        <v>1259</v>
      </c>
      <c r="B1261" s="45">
        <v>20</v>
      </c>
      <c r="C1261" s="32">
        <f t="shared" si="187"/>
        <v>467</v>
      </c>
      <c r="D1261" s="45" t="s">
        <v>229</v>
      </c>
      <c r="E1261" s="45" t="s">
        <v>1057</v>
      </c>
      <c r="F1261" s="45" t="s">
        <v>338</v>
      </c>
      <c r="G1261" s="45"/>
      <c r="H1261" s="35" t="s">
        <v>255</v>
      </c>
      <c r="I1261" s="36">
        <v>41729</v>
      </c>
      <c r="J1261" s="82">
        <v>21410</v>
      </c>
      <c r="K1261" s="37">
        <v>2141</v>
      </c>
      <c r="L1261" s="38">
        <f t="shared" si="196"/>
        <v>2141</v>
      </c>
      <c r="M1261" s="36">
        <f t="shared" si="195"/>
        <v>41729</v>
      </c>
      <c r="N1261" s="39">
        <f t="shared" si="191"/>
        <v>10</v>
      </c>
      <c r="O1261" s="5"/>
      <c r="P1261" s="5"/>
      <c r="Q1261" s="42" t="s">
        <v>2344</v>
      </c>
      <c r="R1261" s="43" t="str">
        <f t="shared" si="188"/>
        <v>ABAF</v>
      </c>
      <c r="S1261" s="43" t="str">
        <f t="shared" si="192"/>
        <v>F</v>
      </c>
      <c r="T1261" s="43" t="str">
        <f t="shared" si="193"/>
        <v>02</v>
      </c>
      <c r="U1261" s="43" t="b">
        <f t="shared" si="189"/>
        <v>1</v>
      </c>
      <c r="V1261" s="43">
        <f t="shared" si="190"/>
        <v>10</v>
      </c>
      <c r="W1261" s="35" t="s">
        <v>2347</v>
      </c>
      <c r="X1261" s="196" t="s">
        <v>2377</v>
      </c>
    </row>
    <row r="1262" spans="1:24" x14ac:dyDescent="0.25">
      <c r="A1262" s="30">
        <f t="shared" si="194"/>
        <v>1260</v>
      </c>
      <c r="B1262" s="45">
        <v>20</v>
      </c>
      <c r="C1262" s="32">
        <f t="shared" si="187"/>
        <v>468</v>
      </c>
      <c r="D1262" s="45" t="s">
        <v>229</v>
      </c>
      <c r="E1262" s="45" t="s">
        <v>1114</v>
      </c>
      <c r="F1262" s="45" t="s">
        <v>557</v>
      </c>
      <c r="G1262" s="45"/>
      <c r="H1262" s="35" t="s">
        <v>255</v>
      </c>
      <c r="I1262" s="36">
        <v>41729</v>
      </c>
      <c r="J1262" s="82">
        <v>19752</v>
      </c>
      <c r="K1262" s="37">
        <v>1976</v>
      </c>
      <c r="L1262" s="38">
        <f t="shared" si="196"/>
        <v>1976</v>
      </c>
      <c r="M1262" s="36">
        <f t="shared" si="195"/>
        <v>41729</v>
      </c>
      <c r="N1262" s="39">
        <f t="shared" si="191"/>
        <v>10</v>
      </c>
      <c r="O1262" s="5"/>
      <c r="P1262" s="5"/>
      <c r="Q1262" s="42" t="s">
        <v>2344</v>
      </c>
      <c r="R1262" s="43" t="str">
        <f t="shared" si="188"/>
        <v>AAWF</v>
      </c>
      <c r="S1262" s="43" t="str">
        <f t="shared" si="192"/>
        <v>F</v>
      </c>
      <c r="T1262" s="43" t="str">
        <f t="shared" si="193"/>
        <v>02</v>
      </c>
      <c r="U1262" s="43" t="b">
        <f t="shared" si="189"/>
        <v>1</v>
      </c>
      <c r="V1262" s="43">
        <f t="shared" si="190"/>
        <v>10</v>
      </c>
      <c r="W1262" s="35" t="s">
        <v>2347</v>
      </c>
      <c r="X1262" s="196" t="s">
        <v>2377</v>
      </c>
    </row>
    <row r="1263" spans="1:24" x14ac:dyDescent="0.25">
      <c r="A1263" s="30">
        <f t="shared" si="194"/>
        <v>1261</v>
      </c>
      <c r="B1263" s="45">
        <v>20</v>
      </c>
      <c r="C1263" s="32">
        <f t="shared" si="187"/>
        <v>469</v>
      </c>
      <c r="D1263" s="45" t="s">
        <v>229</v>
      </c>
      <c r="E1263" s="45" t="s">
        <v>846</v>
      </c>
      <c r="F1263" s="45" t="s">
        <v>415</v>
      </c>
      <c r="G1263" s="45"/>
      <c r="H1263" s="35" t="s">
        <v>255</v>
      </c>
      <c r="I1263" s="36">
        <v>41729</v>
      </c>
      <c r="J1263" s="82">
        <v>22293</v>
      </c>
      <c r="K1263" s="37">
        <v>2230</v>
      </c>
      <c r="L1263" s="38">
        <f t="shared" si="196"/>
        <v>2230</v>
      </c>
      <c r="M1263" s="36">
        <f t="shared" si="195"/>
        <v>41729</v>
      </c>
      <c r="N1263" s="39">
        <f t="shared" si="191"/>
        <v>10</v>
      </c>
      <c r="O1263" s="5"/>
      <c r="P1263" s="5"/>
      <c r="Q1263" s="42" t="s">
        <v>2344</v>
      </c>
      <c r="R1263" s="43" t="str">
        <f t="shared" si="188"/>
        <v>ABLF</v>
      </c>
      <c r="S1263" s="43" t="str">
        <f t="shared" si="192"/>
        <v>F</v>
      </c>
      <c r="T1263" s="43" t="str">
        <f t="shared" si="193"/>
        <v>02</v>
      </c>
      <c r="U1263" s="43" t="b">
        <f t="shared" si="189"/>
        <v>1</v>
      </c>
      <c r="V1263" s="43">
        <f t="shared" si="190"/>
        <v>10</v>
      </c>
      <c r="W1263" s="35" t="s">
        <v>2347</v>
      </c>
      <c r="X1263" s="196" t="s">
        <v>2377</v>
      </c>
    </row>
    <row r="1264" spans="1:24" x14ac:dyDescent="0.25">
      <c r="A1264" s="30">
        <f t="shared" si="194"/>
        <v>1262</v>
      </c>
      <c r="B1264" s="45">
        <v>20</v>
      </c>
      <c r="C1264" s="32">
        <f t="shared" si="187"/>
        <v>470</v>
      </c>
      <c r="D1264" s="45" t="s">
        <v>229</v>
      </c>
      <c r="E1264" s="45" t="s">
        <v>820</v>
      </c>
      <c r="F1264" s="45" t="s">
        <v>326</v>
      </c>
      <c r="G1264" s="45"/>
      <c r="H1264" s="35" t="s">
        <v>255</v>
      </c>
      <c r="I1264" s="36">
        <v>41729</v>
      </c>
      <c r="J1264" s="82">
        <v>22360</v>
      </c>
      <c r="K1264" s="37">
        <v>2236</v>
      </c>
      <c r="L1264" s="38">
        <f t="shared" si="196"/>
        <v>2236</v>
      </c>
      <c r="M1264" s="36">
        <f t="shared" si="195"/>
        <v>41729</v>
      </c>
      <c r="N1264" s="39">
        <f t="shared" si="191"/>
        <v>10</v>
      </c>
      <c r="O1264" s="5"/>
      <c r="P1264" s="5"/>
      <c r="Q1264" s="42" t="s">
        <v>2344</v>
      </c>
      <c r="R1264" s="43" t="str">
        <f t="shared" si="188"/>
        <v>AAKF</v>
      </c>
      <c r="S1264" s="43" t="str">
        <f t="shared" si="192"/>
        <v>F</v>
      </c>
      <c r="T1264" s="43" t="str">
        <f t="shared" si="193"/>
        <v>02</v>
      </c>
      <c r="U1264" s="43" t="b">
        <f t="shared" si="189"/>
        <v>1</v>
      </c>
      <c r="V1264" s="43">
        <f t="shared" si="190"/>
        <v>10</v>
      </c>
      <c r="W1264" s="35" t="s">
        <v>2347</v>
      </c>
      <c r="X1264" s="196" t="s">
        <v>2377</v>
      </c>
    </row>
    <row r="1265" spans="1:24" x14ac:dyDescent="0.25">
      <c r="A1265" s="30">
        <f t="shared" si="194"/>
        <v>1263</v>
      </c>
      <c r="B1265" s="45">
        <v>20</v>
      </c>
      <c r="C1265" s="32">
        <f t="shared" si="187"/>
        <v>471</v>
      </c>
      <c r="D1265" s="45" t="s">
        <v>229</v>
      </c>
      <c r="E1265" s="45" t="s">
        <v>439</v>
      </c>
      <c r="F1265" s="45" t="s">
        <v>440</v>
      </c>
      <c r="G1265" s="45"/>
      <c r="H1265" s="35" t="s">
        <v>255</v>
      </c>
      <c r="I1265" s="36">
        <v>41729</v>
      </c>
      <c r="J1265" s="82">
        <v>3887</v>
      </c>
      <c r="K1265" s="37">
        <v>389</v>
      </c>
      <c r="L1265" s="38">
        <f t="shared" si="196"/>
        <v>389</v>
      </c>
      <c r="M1265" s="36">
        <f t="shared" si="195"/>
        <v>41729</v>
      </c>
      <c r="N1265" s="39">
        <f t="shared" si="191"/>
        <v>10.01</v>
      </c>
      <c r="O1265" s="5"/>
      <c r="P1265" s="5"/>
      <c r="Q1265" s="42" t="s">
        <v>2344</v>
      </c>
      <c r="R1265" s="43" t="str">
        <f t="shared" si="188"/>
        <v>AAFF</v>
      </c>
      <c r="S1265" s="43" t="str">
        <f t="shared" si="192"/>
        <v>F</v>
      </c>
      <c r="T1265" s="43" t="str">
        <f t="shared" si="193"/>
        <v>02</v>
      </c>
      <c r="U1265" s="43" t="b">
        <f t="shared" si="189"/>
        <v>1</v>
      </c>
      <c r="V1265" s="43">
        <f t="shared" si="190"/>
        <v>10</v>
      </c>
      <c r="W1265" s="35" t="s">
        <v>2347</v>
      </c>
      <c r="X1265" s="196" t="s">
        <v>2377</v>
      </c>
    </row>
    <row r="1266" spans="1:24" x14ac:dyDescent="0.25">
      <c r="A1266" s="30">
        <f t="shared" si="194"/>
        <v>1264</v>
      </c>
      <c r="B1266" s="45">
        <v>20</v>
      </c>
      <c r="C1266" s="32">
        <f t="shared" si="187"/>
        <v>472</v>
      </c>
      <c r="D1266" s="45" t="s">
        <v>229</v>
      </c>
      <c r="E1266" s="45" t="s">
        <v>1073</v>
      </c>
      <c r="F1266" s="45" t="s">
        <v>402</v>
      </c>
      <c r="G1266" s="45"/>
      <c r="H1266" s="35" t="s">
        <v>255</v>
      </c>
      <c r="I1266" s="36">
        <v>41729</v>
      </c>
      <c r="J1266" s="82">
        <v>10090</v>
      </c>
      <c r="K1266" s="37">
        <v>1009</v>
      </c>
      <c r="L1266" s="38">
        <f t="shared" si="196"/>
        <v>1009</v>
      </c>
      <c r="M1266" s="36">
        <f t="shared" si="195"/>
        <v>41729</v>
      </c>
      <c r="N1266" s="39">
        <f t="shared" si="191"/>
        <v>10</v>
      </c>
      <c r="O1266" s="5"/>
      <c r="P1266" s="5"/>
      <c r="Q1266" s="42" t="s">
        <v>2344</v>
      </c>
      <c r="R1266" s="43" t="str">
        <f t="shared" si="188"/>
        <v>AADF</v>
      </c>
      <c r="S1266" s="43" t="str">
        <f t="shared" si="192"/>
        <v>F</v>
      </c>
      <c r="T1266" s="43" t="str">
        <f t="shared" si="193"/>
        <v>02</v>
      </c>
      <c r="U1266" s="43" t="b">
        <f t="shared" si="189"/>
        <v>1</v>
      </c>
      <c r="V1266" s="43">
        <f t="shared" si="190"/>
        <v>10</v>
      </c>
      <c r="W1266" s="35" t="s">
        <v>2347</v>
      </c>
      <c r="X1266" s="196" t="s">
        <v>2377</v>
      </c>
    </row>
    <row r="1267" spans="1:24" x14ac:dyDescent="0.25">
      <c r="A1267" s="30">
        <f t="shared" si="194"/>
        <v>1265</v>
      </c>
      <c r="B1267" s="45">
        <v>20</v>
      </c>
      <c r="C1267" s="32">
        <f t="shared" si="187"/>
        <v>473</v>
      </c>
      <c r="D1267" s="45" t="s">
        <v>229</v>
      </c>
      <c r="E1267" s="45" t="s">
        <v>844</v>
      </c>
      <c r="F1267" s="45" t="s">
        <v>412</v>
      </c>
      <c r="G1267" s="45"/>
      <c r="H1267" s="35" t="s">
        <v>255</v>
      </c>
      <c r="I1267" s="36">
        <v>41729</v>
      </c>
      <c r="J1267" s="82">
        <v>45813</v>
      </c>
      <c r="K1267" s="37">
        <v>4582</v>
      </c>
      <c r="L1267" s="38">
        <f t="shared" si="196"/>
        <v>4582</v>
      </c>
      <c r="M1267" s="36">
        <f t="shared" si="195"/>
        <v>41729</v>
      </c>
      <c r="N1267" s="39">
        <f t="shared" si="191"/>
        <v>10</v>
      </c>
      <c r="O1267" s="5"/>
      <c r="P1267" s="5"/>
      <c r="Q1267" s="42" t="s">
        <v>2344</v>
      </c>
      <c r="R1267" s="43" t="str">
        <f t="shared" si="188"/>
        <v>ABRP</v>
      </c>
      <c r="S1267" s="43" t="str">
        <f t="shared" si="192"/>
        <v>P</v>
      </c>
      <c r="T1267" s="43" t="str">
        <f t="shared" si="193"/>
        <v>02</v>
      </c>
      <c r="U1267" s="43" t="b">
        <f t="shared" si="189"/>
        <v>1</v>
      </c>
      <c r="V1267" s="43">
        <f t="shared" si="190"/>
        <v>10</v>
      </c>
      <c r="W1267" s="35" t="s">
        <v>2347</v>
      </c>
      <c r="X1267" s="196" t="s">
        <v>2377</v>
      </c>
    </row>
    <row r="1268" spans="1:24" x14ac:dyDescent="0.25">
      <c r="A1268" s="30">
        <f t="shared" si="194"/>
        <v>1266</v>
      </c>
      <c r="B1268" s="45">
        <v>20</v>
      </c>
      <c r="C1268" s="32">
        <f t="shared" si="187"/>
        <v>474</v>
      </c>
      <c r="D1268" s="45" t="s">
        <v>229</v>
      </c>
      <c r="E1268" s="45" t="s">
        <v>1064</v>
      </c>
      <c r="F1268" s="45" t="s">
        <v>362</v>
      </c>
      <c r="G1268" s="45"/>
      <c r="H1268" s="35" t="s">
        <v>255</v>
      </c>
      <c r="I1268" s="36">
        <v>41729</v>
      </c>
      <c r="J1268" s="82">
        <v>21025</v>
      </c>
      <c r="K1268" s="37">
        <v>2103</v>
      </c>
      <c r="L1268" s="38">
        <f t="shared" si="196"/>
        <v>2103</v>
      </c>
      <c r="M1268" s="36">
        <f t="shared" si="195"/>
        <v>41729</v>
      </c>
      <c r="N1268" s="39">
        <f t="shared" si="191"/>
        <v>10</v>
      </c>
      <c r="O1268" s="5"/>
      <c r="P1268" s="5"/>
      <c r="Q1268" s="42" t="s">
        <v>2344</v>
      </c>
      <c r="R1268" s="43" t="str">
        <f t="shared" si="188"/>
        <v>AABF</v>
      </c>
      <c r="S1268" s="43" t="str">
        <f t="shared" si="192"/>
        <v>F</v>
      </c>
      <c r="T1268" s="43" t="str">
        <f t="shared" si="193"/>
        <v>02</v>
      </c>
      <c r="U1268" s="43" t="b">
        <f t="shared" si="189"/>
        <v>1</v>
      </c>
      <c r="V1268" s="43">
        <f t="shared" si="190"/>
        <v>10</v>
      </c>
      <c r="W1268" s="35" t="s">
        <v>2347</v>
      </c>
      <c r="X1268" s="196" t="s">
        <v>2377</v>
      </c>
    </row>
    <row r="1269" spans="1:24" x14ac:dyDescent="0.25">
      <c r="A1269" s="30">
        <f t="shared" si="194"/>
        <v>1267</v>
      </c>
      <c r="B1269" s="45">
        <v>20</v>
      </c>
      <c r="C1269" s="32">
        <f t="shared" si="187"/>
        <v>475</v>
      </c>
      <c r="D1269" s="45" t="s">
        <v>229</v>
      </c>
      <c r="E1269" s="45" t="s">
        <v>1065</v>
      </c>
      <c r="F1269" s="45" t="s">
        <v>363</v>
      </c>
      <c r="G1269" s="45"/>
      <c r="H1269" s="35" t="s">
        <v>255</v>
      </c>
      <c r="I1269" s="36">
        <v>41729</v>
      </c>
      <c r="J1269" s="82">
        <v>37477</v>
      </c>
      <c r="K1269" s="37">
        <v>3748</v>
      </c>
      <c r="L1269" s="38">
        <f t="shared" si="196"/>
        <v>3748</v>
      </c>
      <c r="M1269" s="36">
        <f t="shared" si="195"/>
        <v>41729</v>
      </c>
      <c r="N1269" s="39">
        <f t="shared" si="191"/>
        <v>10</v>
      </c>
      <c r="O1269" s="5"/>
      <c r="P1269" s="5"/>
      <c r="Q1269" s="42" t="s">
        <v>2344</v>
      </c>
      <c r="R1269" s="43" t="str">
        <f t="shared" si="188"/>
        <v>AAYP</v>
      </c>
      <c r="S1269" s="43" t="str">
        <f t="shared" si="192"/>
        <v>P</v>
      </c>
      <c r="T1269" s="43" t="str">
        <f t="shared" si="193"/>
        <v>02</v>
      </c>
      <c r="U1269" s="43" t="b">
        <f t="shared" si="189"/>
        <v>1</v>
      </c>
      <c r="V1269" s="43">
        <f t="shared" si="190"/>
        <v>10</v>
      </c>
      <c r="W1269" s="35" t="s">
        <v>2347</v>
      </c>
      <c r="X1269" s="196" t="s">
        <v>2377</v>
      </c>
    </row>
    <row r="1270" spans="1:24" x14ac:dyDescent="0.25">
      <c r="A1270" s="30">
        <f t="shared" si="194"/>
        <v>1268</v>
      </c>
      <c r="B1270" s="45">
        <v>20</v>
      </c>
      <c r="C1270" s="32">
        <f t="shared" si="187"/>
        <v>476</v>
      </c>
      <c r="D1270" s="45" t="s">
        <v>229</v>
      </c>
      <c r="E1270" s="45" t="s">
        <v>1084</v>
      </c>
      <c r="F1270" s="45" t="s">
        <v>450</v>
      </c>
      <c r="G1270" s="45"/>
      <c r="H1270" s="35" t="s">
        <v>255</v>
      </c>
      <c r="I1270" s="36">
        <v>41729</v>
      </c>
      <c r="J1270" s="82">
        <v>27594</v>
      </c>
      <c r="K1270" s="37">
        <v>2760</v>
      </c>
      <c r="L1270" s="38">
        <f t="shared" si="196"/>
        <v>2760</v>
      </c>
      <c r="M1270" s="36">
        <f t="shared" si="195"/>
        <v>41729</v>
      </c>
      <c r="N1270" s="39">
        <f t="shared" si="191"/>
        <v>10</v>
      </c>
      <c r="O1270" s="5"/>
      <c r="P1270" s="5"/>
      <c r="Q1270" s="42" t="s">
        <v>2344</v>
      </c>
      <c r="R1270" s="43" t="str">
        <f t="shared" si="188"/>
        <v>AASF</v>
      </c>
      <c r="S1270" s="43" t="str">
        <f t="shared" si="192"/>
        <v>F</v>
      </c>
      <c r="T1270" s="43" t="str">
        <f t="shared" si="193"/>
        <v>02</v>
      </c>
      <c r="U1270" s="43" t="b">
        <f t="shared" si="189"/>
        <v>1</v>
      </c>
      <c r="V1270" s="43">
        <f t="shared" si="190"/>
        <v>10</v>
      </c>
      <c r="W1270" s="35" t="s">
        <v>2347</v>
      </c>
      <c r="X1270" s="196" t="s">
        <v>2377</v>
      </c>
    </row>
    <row r="1271" spans="1:24" x14ac:dyDescent="0.25">
      <c r="A1271" s="30">
        <f t="shared" si="194"/>
        <v>1269</v>
      </c>
      <c r="B1271" s="45">
        <v>20</v>
      </c>
      <c r="C1271" s="32">
        <f t="shared" si="187"/>
        <v>477</v>
      </c>
      <c r="D1271" s="45" t="s">
        <v>229</v>
      </c>
      <c r="E1271" s="45" t="s">
        <v>1086</v>
      </c>
      <c r="F1271" s="45" t="s">
        <v>458</v>
      </c>
      <c r="G1271" s="45"/>
      <c r="H1271" s="35" t="s">
        <v>255</v>
      </c>
      <c r="I1271" s="36">
        <v>41729</v>
      </c>
      <c r="J1271" s="82">
        <v>12253</v>
      </c>
      <c r="K1271" s="37">
        <v>1226</v>
      </c>
      <c r="L1271" s="38">
        <f t="shared" si="196"/>
        <v>1226</v>
      </c>
      <c r="M1271" s="36">
        <f t="shared" si="195"/>
        <v>41729</v>
      </c>
      <c r="N1271" s="39">
        <f t="shared" si="191"/>
        <v>10.01</v>
      </c>
      <c r="O1271" s="5"/>
      <c r="P1271" s="5"/>
      <c r="Q1271" s="42" t="s">
        <v>2344</v>
      </c>
      <c r="R1271" s="43" t="str">
        <f t="shared" si="188"/>
        <v>AAFF</v>
      </c>
      <c r="S1271" s="43" t="str">
        <f t="shared" si="192"/>
        <v>F</v>
      </c>
      <c r="T1271" s="43" t="str">
        <f t="shared" si="193"/>
        <v>02</v>
      </c>
      <c r="U1271" s="43" t="b">
        <f t="shared" si="189"/>
        <v>1</v>
      </c>
      <c r="V1271" s="43">
        <f t="shared" si="190"/>
        <v>10</v>
      </c>
      <c r="W1271" s="35" t="s">
        <v>2347</v>
      </c>
      <c r="X1271" s="196" t="s">
        <v>2377</v>
      </c>
    </row>
    <row r="1272" spans="1:24" x14ac:dyDescent="0.25">
      <c r="A1272" s="30">
        <f t="shared" si="194"/>
        <v>1270</v>
      </c>
      <c r="B1272" s="45">
        <v>20</v>
      </c>
      <c r="C1272" s="32">
        <f t="shared" si="187"/>
        <v>478</v>
      </c>
      <c r="D1272" s="45" t="s">
        <v>229</v>
      </c>
      <c r="E1272" s="45" t="s">
        <v>877</v>
      </c>
      <c r="F1272" s="45" t="s">
        <v>524</v>
      </c>
      <c r="G1272" s="45"/>
      <c r="H1272" s="35" t="s">
        <v>255</v>
      </c>
      <c r="I1272" s="36">
        <v>41729</v>
      </c>
      <c r="J1272" s="82">
        <v>38768</v>
      </c>
      <c r="K1272" s="37">
        <v>3877</v>
      </c>
      <c r="L1272" s="38">
        <f t="shared" si="196"/>
        <v>3877</v>
      </c>
      <c r="M1272" s="36">
        <f t="shared" si="195"/>
        <v>41729</v>
      </c>
      <c r="N1272" s="39">
        <f t="shared" si="191"/>
        <v>10</v>
      </c>
      <c r="O1272" s="5"/>
      <c r="P1272" s="5"/>
      <c r="Q1272" s="42" t="s">
        <v>2344</v>
      </c>
      <c r="R1272" s="43" t="str">
        <f t="shared" si="188"/>
        <v>AVXP</v>
      </c>
      <c r="S1272" s="43" t="str">
        <f t="shared" si="192"/>
        <v>P</v>
      </c>
      <c r="T1272" s="43" t="str">
        <f t="shared" si="193"/>
        <v>02</v>
      </c>
      <c r="U1272" s="43" t="b">
        <f t="shared" si="189"/>
        <v>1</v>
      </c>
      <c r="V1272" s="43">
        <f t="shared" si="190"/>
        <v>10</v>
      </c>
      <c r="W1272" s="35" t="s">
        <v>2347</v>
      </c>
      <c r="X1272" s="196" t="s">
        <v>2377</v>
      </c>
    </row>
    <row r="1273" spans="1:24" x14ac:dyDescent="0.25">
      <c r="A1273" s="30">
        <f t="shared" si="194"/>
        <v>1271</v>
      </c>
      <c r="B1273" s="45">
        <v>20</v>
      </c>
      <c r="C1273" s="32">
        <f t="shared" si="187"/>
        <v>479</v>
      </c>
      <c r="D1273" s="45" t="s">
        <v>229</v>
      </c>
      <c r="E1273" s="45" t="s">
        <v>878</v>
      </c>
      <c r="F1273" s="45" t="s">
        <v>525</v>
      </c>
      <c r="G1273" s="45"/>
      <c r="H1273" s="35" t="s">
        <v>255</v>
      </c>
      <c r="I1273" s="36">
        <v>41729</v>
      </c>
      <c r="J1273" s="82">
        <v>16401</v>
      </c>
      <c r="K1273" s="37">
        <v>1641</v>
      </c>
      <c r="L1273" s="38">
        <f t="shared" si="196"/>
        <v>1641</v>
      </c>
      <c r="M1273" s="36">
        <f t="shared" si="195"/>
        <v>41729</v>
      </c>
      <c r="N1273" s="39">
        <f t="shared" si="191"/>
        <v>10.01</v>
      </c>
      <c r="O1273" s="5"/>
      <c r="P1273" s="5"/>
      <c r="Q1273" s="42" t="s">
        <v>2344</v>
      </c>
      <c r="R1273" s="43" t="str">
        <f t="shared" si="188"/>
        <v>AAJF</v>
      </c>
      <c r="S1273" s="43" t="str">
        <f t="shared" si="192"/>
        <v>F</v>
      </c>
      <c r="T1273" s="43" t="str">
        <f t="shared" si="193"/>
        <v>02</v>
      </c>
      <c r="U1273" s="43" t="b">
        <f t="shared" si="189"/>
        <v>1</v>
      </c>
      <c r="V1273" s="43">
        <f t="shared" si="190"/>
        <v>10</v>
      </c>
      <c r="W1273" s="35" t="s">
        <v>2347</v>
      </c>
      <c r="X1273" s="196" t="s">
        <v>2377</v>
      </c>
    </row>
    <row r="1274" spans="1:24" x14ac:dyDescent="0.25">
      <c r="A1274" s="30">
        <f t="shared" si="194"/>
        <v>1272</v>
      </c>
      <c r="B1274" s="45">
        <v>20</v>
      </c>
      <c r="C1274" s="32">
        <f t="shared" si="187"/>
        <v>480</v>
      </c>
      <c r="D1274" s="45" t="s">
        <v>229</v>
      </c>
      <c r="E1274" s="45" t="s">
        <v>992</v>
      </c>
      <c r="F1274" s="45" t="s">
        <v>535</v>
      </c>
      <c r="G1274" s="45"/>
      <c r="H1274" s="35" t="s">
        <v>255</v>
      </c>
      <c r="I1274" s="36">
        <v>41729</v>
      </c>
      <c r="J1274" s="82">
        <v>31312</v>
      </c>
      <c r="K1274" s="37">
        <v>3132</v>
      </c>
      <c r="L1274" s="38">
        <f t="shared" si="196"/>
        <v>3132</v>
      </c>
      <c r="M1274" s="36">
        <f t="shared" si="195"/>
        <v>41729</v>
      </c>
      <c r="N1274" s="39">
        <f t="shared" si="191"/>
        <v>10</v>
      </c>
      <c r="O1274" s="5"/>
      <c r="P1274" s="5"/>
      <c r="Q1274" s="42" t="s">
        <v>2344</v>
      </c>
      <c r="R1274" s="43" t="str">
        <f t="shared" si="188"/>
        <v>AECP</v>
      </c>
      <c r="S1274" s="43" t="str">
        <f t="shared" si="192"/>
        <v>P</v>
      </c>
      <c r="T1274" s="43" t="str">
        <f t="shared" si="193"/>
        <v>02</v>
      </c>
      <c r="U1274" s="43" t="b">
        <f t="shared" si="189"/>
        <v>1</v>
      </c>
      <c r="V1274" s="43">
        <f t="shared" si="190"/>
        <v>10</v>
      </c>
      <c r="W1274" s="35" t="s">
        <v>2347</v>
      </c>
      <c r="X1274" s="196" t="s">
        <v>2377</v>
      </c>
    </row>
    <row r="1275" spans="1:24" x14ac:dyDescent="0.25">
      <c r="A1275" s="30">
        <f t="shared" si="194"/>
        <v>1273</v>
      </c>
      <c r="B1275" s="45">
        <v>20</v>
      </c>
      <c r="C1275" s="32">
        <f t="shared" si="187"/>
        <v>481</v>
      </c>
      <c r="D1275" s="111" t="s">
        <v>229</v>
      </c>
      <c r="E1275" s="45" t="s">
        <v>1016</v>
      </c>
      <c r="F1275" s="45" t="s">
        <v>741</v>
      </c>
      <c r="G1275" s="45"/>
      <c r="H1275" s="35" t="s">
        <v>255</v>
      </c>
      <c r="I1275" s="36">
        <v>41729</v>
      </c>
      <c r="J1275" s="82">
        <v>23775</v>
      </c>
      <c r="K1275" s="37">
        <v>2378</v>
      </c>
      <c r="L1275" s="38">
        <f t="shared" si="196"/>
        <v>2378</v>
      </c>
      <c r="M1275" s="36">
        <f t="shared" si="195"/>
        <v>41729</v>
      </c>
      <c r="N1275" s="39">
        <f t="shared" si="191"/>
        <v>10</v>
      </c>
      <c r="O1275" s="5"/>
      <c r="P1275" s="5"/>
      <c r="Q1275" s="42" t="s">
        <v>2344</v>
      </c>
      <c r="R1275" s="43" t="str">
        <f t="shared" si="188"/>
        <v>ACFF</v>
      </c>
      <c r="S1275" s="43" t="str">
        <f t="shared" si="192"/>
        <v>F</v>
      </c>
      <c r="T1275" s="43" t="str">
        <f t="shared" si="193"/>
        <v>02</v>
      </c>
      <c r="U1275" s="43" t="b">
        <f t="shared" si="189"/>
        <v>1</v>
      </c>
      <c r="V1275" s="43">
        <f t="shared" si="190"/>
        <v>10</v>
      </c>
      <c r="W1275" s="35" t="s">
        <v>2347</v>
      </c>
      <c r="X1275" s="196" t="s">
        <v>2377</v>
      </c>
    </row>
    <row r="1276" spans="1:24" x14ac:dyDescent="0.25">
      <c r="A1276" s="30">
        <f t="shared" si="194"/>
        <v>1274</v>
      </c>
      <c r="B1276" s="45">
        <v>20</v>
      </c>
      <c r="C1276" s="32">
        <f t="shared" si="187"/>
        <v>482</v>
      </c>
      <c r="D1276" s="45" t="s">
        <v>229</v>
      </c>
      <c r="E1276" s="45" t="s">
        <v>840</v>
      </c>
      <c r="F1276" s="45" t="s">
        <v>396</v>
      </c>
      <c r="G1276" s="45"/>
      <c r="H1276" s="35" t="s">
        <v>255</v>
      </c>
      <c r="I1276" s="36">
        <v>41729</v>
      </c>
      <c r="J1276" s="82">
        <v>10070</v>
      </c>
      <c r="K1276" s="37">
        <v>1007</v>
      </c>
      <c r="L1276" s="38">
        <f t="shared" si="196"/>
        <v>1007</v>
      </c>
      <c r="M1276" s="36">
        <f t="shared" si="195"/>
        <v>41729</v>
      </c>
      <c r="N1276" s="39">
        <f t="shared" si="191"/>
        <v>10</v>
      </c>
      <c r="O1276" s="5"/>
      <c r="P1276" s="5"/>
      <c r="Q1276" s="42" t="s">
        <v>2344</v>
      </c>
      <c r="R1276" s="43" t="str">
        <f t="shared" si="188"/>
        <v>AACF</v>
      </c>
      <c r="S1276" s="43" t="str">
        <f t="shared" si="192"/>
        <v>F</v>
      </c>
      <c r="T1276" s="43" t="str">
        <f t="shared" si="193"/>
        <v>02</v>
      </c>
      <c r="U1276" s="43" t="b">
        <f t="shared" si="189"/>
        <v>1</v>
      </c>
      <c r="V1276" s="43">
        <f t="shared" si="190"/>
        <v>10</v>
      </c>
      <c r="W1276" s="35" t="s">
        <v>2347</v>
      </c>
      <c r="X1276" s="196" t="s">
        <v>2377</v>
      </c>
    </row>
    <row r="1277" spans="1:24" x14ac:dyDescent="0.25">
      <c r="A1277" s="30">
        <f t="shared" si="194"/>
        <v>1275</v>
      </c>
      <c r="B1277" s="45">
        <v>20</v>
      </c>
      <c r="C1277" s="32">
        <f t="shared" si="187"/>
        <v>483</v>
      </c>
      <c r="D1277" s="45" t="s">
        <v>229</v>
      </c>
      <c r="E1277" s="45" t="s">
        <v>405</v>
      </c>
      <c r="F1277" s="45" t="s">
        <v>406</v>
      </c>
      <c r="G1277" s="45"/>
      <c r="H1277" s="35" t="s">
        <v>255</v>
      </c>
      <c r="I1277" s="36">
        <v>41729</v>
      </c>
      <c r="J1277" s="82">
        <v>20810</v>
      </c>
      <c r="K1277" s="37">
        <v>2081</v>
      </c>
      <c r="L1277" s="38">
        <f t="shared" si="196"/>
        <v>2081</v>
      </c>
      <c r="M1277" s="36">
        <f t="shared" si="195"/>
        <v>41729</v>
      </c>
      <c r="N1277" s="39">
        <f t="shared" si="191"/>
        <v>10</v>
      </c>
      <c r="O1277" s="5"/>
      <c r="P1277" s="5"/>
      <c r="Q1277" s="42" t="s">
        <v>2344</v>
      </c>
      <c r="R1277" s="43" t="str">
        <f t="shared" si="188"/>
        <v>AABF</v>
      </c>
      <c r="S1277" s="43" t="str">
        <f t="shared" si="192"/>
        <v>F</v>
      </c>
      <c r="T1277" s="43" t="str">
        <f t="shared" si="193"/>
        <v>02</v>
      </c>
      <c r="U1277" s="43" t="b">
        <f t="shared" si="189"/>
        <v>1</v>
      </c>
      <c r="V1277" s="43">
        <f t="shared" si="190"/>
        <v>10</v>
      </c>
      <c r="W1277" s="35" t="s">
        <v>2347</v>
      </c>
      <c r="X1277" s="196" t="s">
        <v>2377</v>
      </c>
    </row>
    <row r="1278" spans="1:24" x14ac:dyDescent="0.25">
      <c r="A1278" s="30">
        <f t="shared" si="194"/>
        <v>1276</v>
      </c>
      <c r="B1278" s="45">
        <v>20</v>
      </c>
      <c r="C1278" s="32">
        <f t="shared" si="187"/>
        <v>484</v>
      </c>
      <c r="D1278" s="45" t="s">
        <v>229</v>
      </c>
      <c r="E1278" s="45" t="s">
        <v>867</v>
      </c>
      <c r="F1278" s="45" t="s">
        <v>492</v>
      </c>
      <c r="G1278" s="45"/>
      <c r="H1278" s="35" t="s">
        <v>255</v>
      </c>
      <c r="I1278" s="36">
        <v>41729</v>
      </c>
      <c r="J1278" s="82">
        <v>6550</v>
      </c>
      <c r="K1278" s="37">
        <v>656</v>
      </c>
      <c r="L1278" s="38">
        <f t="shared" si="196"/>
        <v>656</v>
      </c>
      <c r="M1278" s="36">
        <f t="shared" si="195"/>
        <v>41729</v>
      </c>
      <c r="N1278" s="39">
        <f t="shared" si="191"/>
        <v>10.02</v>
      </c>
      <c r="O1278" s="5"/>
      <c r="P1278" s="5"/>
      <c r="Q1278" s="42" t="s">
        <v>2344</v>
      </c>
      <c r="R1278" s="43" t="str">
        <f t="shared" si="188"/>
        <v>AFYP</v>
      </c>
      <c r="S1278" s="43" t="str">
        <f t="shared" si="192"/>
        <v>P</v>
      </c>
      <c r="T1278" s="43" t="str">
        <f t="shared" si="193"/>
        <v>02</v>
      </c>
      <c r="U1278" s="43" t="b">
        <f t="shared" si="189"/>
        <v>1</v>
      </c>
      <c r="V1278" s="43">
        <f t="shared" si="190"/>
        <v>10</v>
      </c>
      <c r="W1278" s="35" t="s">
        <v>2347</v>
      </c>
      <c r="X1278" s="196" t="s">
        <v>2377</v>
      </c>
    </row>
    <row r="1279" spans="1:24" x14ac:dyDescent="0.25">
      <c r="A1279" s="30">
        <f t="shared" si="194"/>
        <v>1277</v>
      </c>
      <c r="B1279" s="45">
        <v>20</v>
      </c>
      <c r="C1279" s="32">
        <f t="shared" si="187"/>
        <v>485</v>
      </c>
      <c r="D1279" s="45" t="s">
        <v>229</v>
      </c>
      <c r="E1279" s="45" t="s">
        <v>902</v>
      </c>
      <c r="F1279" s="45" t="s">
        <v>420</v>
      </c>
      <c r="G1279" s="45"/>
      <c r="H1279" s="35" t="s">
        <v>255</v>
      </c>
      <c r="I1279" s="36">
        <v>41729</v>
      </c>
      <c r="J1279" s="82">
        <v>36914</v>
      </c>
      <c r="K1279" s="37">
        <v>3692</v>
      </c>
      <c r="L1279" s="38">
        <f t="shared" si="196"/>
        <v>3692</v>
      </c>
      <c r="M1279" s="36">
        <f t="shared" si="195"/>
        <v>41729</v>
      </c>
      <c r="N1279" s="39">
        <f t="shared" si="191"/>
        <v>10</v>
      </c>
      <c r="O1279" s="5"/>
      <c r="P1279" s="5"/>
      <c r="Q1279" s="42" t="s">
        <v>2344</v>
      </c>
      <c r="R1279" s="43" t="str">
        <f t="shared" si="188"/>
        <v>AADF</v>
      </c>
      <c r="S1279" s="43" t="str">
        <f t="shared" si="192"/>
        <v>F</v>
      </c>
      <c r="T1279" s="43" t="str">
        <f t="shared" si="193"/>
        <v>02</v>
      </c>
      <c r="U1279" s="43" t="b">
        <f t="shared" si="189"/>
        <v>1</v>
      </c>
      <c r="V1279" s="43">
        <f t="shared" si="190"/>
        <v>10</v>
      </c>
      <c r="W1279" s="35" t="s">
        <v>2347</v>
      </c>
      <c r="X1279" s="196" t="s">
        <v>2377</v>
      </c>
    </row>
    <row r="1280" spans="1:24" x14ac:dyDescent="0.25">
      <c r="A1280" s="30">
        <f t="shared" si="194"/>
        <v>1278</v>
      </c>
      <c r="B1280" s="45">
        <v>20</v>
      </c>
      <c r="C1280" s="32">
        <f t="shared" si="187"/>
        <v>486</v>
      </c>
      <c r="D1280" s="45" t="s">
        <v>229</v>
      </c>
      <c r="E1280" s="45" t="s">
        <v>827</v>
      </c>
      <c r="F1280" s="45" t="s">
        <v>365</v>
      </c>
      <c r="G1280" s="45"/>
      <c r="H1280" s="35" t="s">
        <v>255</v>
      </c>
      <c r="I1280" s="36">
        <v>41729</v>
      </c>
      <c r="J1280" s="82">
        <v>21618</v>
      </c>
      <c r="K1280" s="37">
        <v>2162</v>
      </c>
      <c r="L1280" s="38">
        <f t="shared" si="196"/>
        <v>2162</v>
      </c>
      <c r="M1280" s="36">
        <f t="shared" si="195"/>
        <v>41729</v>
      </c>
      <c r="N1280" s="39">
        <f t="shared" si="191"/>
        <v>10</v>
      </c>
      <c r="O1280" s="5"/>
      <c r="P1280" s="5"/>
      <c r="Q1280" s="42" t="s">
        <v>2344</v>
      </c>
      <c r="R1280" s="43" t="str">
        <f t="shared" si="188"/>
        <v>AABF</v>
      </c>
      <c r="S1280" s="43" t="str">
        <f t="shared" si="192"/>
        <v>F</v>
      </c>
      <c r="T1280" s="43" t="str">
        <f t="shared" si="193"/>
        <v>02</v>
      </c>
      <c r="U1280" s="43" t="b">
        <f t="shared" si="189"/>
        <v>1</v>
      </c>
      <c r="V1280" s="43">
        <f t="shared" si="190"/>
        <v>10</v>
      </c>
      <c r="W1280" s="35" t="s">
        <v>2347</v>
      </c>
      <c r="X1280" s="196" t="s">
        <v>2377</v>
      </c>
    </row>
    <row r="1281" spans="1:24" x14ac:dyDescent="0.25">
      <c r="A1281" s="30">
        <f t="shared" si="194"/>
        <v>1279</v>
      </c>
      <c r="B1281" s="45">
        <v>20</v>
      </c>
      <c r="C1281" s="32">
        <f t="shared" si="187"/>
        <v>487</v>
      </c>
      <c r="D1281" s="45" t="s">
        <v>229</v>
      </c>
      <c r="E1281" s="45" t="s">
        <v>945</v>
      </c>
      <c r="F1281" s="45" t="s">
        <v>330</v>
      </c>
      <c r="G1281" s="45"/>
      <c r="H1281" s="35" t="s">
        <v>255</v>
      </c>
      <c r="I1281" s="36">
        <v>41729</v>
      </c>
      <c r="J1281" s="82">
        <v>11813</v>
      </c>
      <c r="K1281" s="37">
        <v>1182</v>
      </c>
      <c r="L1281" s="38">
        <f t="shared" si="196"/>
        <v>1182</v>
      </c>
      <c r="M1281" s="36">
        <f t="shared" si="195"/>
        <v>41729</v>
      </c>
      <c r="N1281" s="39">
        <f t="shared" si="191"/>
        <v>10.01</v>
      </c>
      <c r="O1281" s="5"/>
      <c r="P1281" s="5"/>
      <c r="Q1281" s="42" t="s">
        <v>2344</v>
      </c>
      <c r="R1281" s="43" t="str">
        <f t="shared" si="188"/>
        <v>AABF</v>
      </c>
      <c r="S1281" s="43" t="str">
        <f t="shared" si="192"/>
        <v>F</v>
      </c>
      <c r="T1281" s="43" t="str">
        <f t="shared" si="193"/>
        <v>02</v>
      </c>
      <c r="U1281" s="43" t="b">
        <f t="shared" si="189"/>
        <v>1</v>
      </c>
      <c r="V1281" s="43">
        <f t="shared" si="190"/>
        <v>10</v>
      </c>
      <c r="W1281" s="35" t="s">
        <v>2347</v>
      </c>
      <c r="X1281" s="196" t="s">
        <v>2377</v>
      </c>
    </row>
    <row r="1282" spans="1:24" x14ac:dyDescent="0.25">
      <c r="A1282" s="30">
        <f t="shared" si="194"/>
        <v>1280</v>
      </c>
      <c r="B1282" s="45">
        <v>20</v>
      </c>
      <c r="C1282" s="32">
        <f t="shared" si="187"/>
        <v>488</v>
      </c>
      <c r="D1282" s="45" t="s">
        <v>229</v>
      </c>
      <c r="E1282" s="45" t="s">
        <v>881</v>
      </c>
      <c r="F1282" s="45" t="s">
        <v>543</v>
      </c>
      <c r="G1282" s="45"/>
      <c r="H1282" s="35" t="s">
        <v>255</v>
      </c>
      <c r="I1282" s="36">
        <v>41729</v>
      </c>
      <c r="J1282" s="82">
        <v>363</v>
      </c>
      <c r="K1282" s="37">
        <v>37</v>
      </c>
      <c r="L1282" s="38">
        <f t="shared" si="196"/>
        <v>37</v>
      </c>
      <c r="M1282" s="36">
        <f t="shared" si="195"/>
        <v>41729</v>
      </c>
      <c r="N1282" s="39">
        <f t="shared" si="191"/>
        <v>10.19</v>
      </c>
      <c r="O1282" s="5"/>
      <c r="P1282" s="5"/>
      <c r="Q1282" s="42" t="s">
        <v>2344</v>
      </c>
      <c r="R1282" s="43" t="str">
        <f t="shared" si="188"/>
        <v>ASSP</v>
      </c>
      <c r="S1282" s="43" t="str">
        <f t="shared" si="192"/>
        <v>P</v>
      </c>
      <c r="T1282" s="43" t="str">
        <f t="shared" si="193"/>
        <v>02</v>
      </c>
      <c r="U1282" s="43" t="b">
        <f t="shared" si="189"/>
        <v>1</v>
      </c>
      <c r="V1282" s="43">
        <f t="shared" si="190"/>
        <v>10</v>
      </c>
      <c r="W1282" s="35" t="s">
        <v>2347</v>
      </c>
      <c r="X1282" s="196" t="s">
        <v>2377</v>
      </c>
    </row>
    <row r="1283" spans="1:24" x14ac:dyDescent="0.25">
      <c r="A1283" s="30">
        <f t="shared" si="194"/>
        <v>1281</v>
      </c>
      <c r="B1283" s="45">
        <v>20</v>
      </c>
      <c r="C1283" s="32">
        <f t="shared" ref="C1283:C1346" si="197">+IF(B1283=B1282,C1282+1,1)</f>
        <v>489</v>
      </c>
      <c r="D1283" s="45" t="s">
        <v>229</v>
      </c>
      <c r="E1283" s="45" t="s">
        <v>850</v>
      </c>
      <c r="F1283" s="45" t="s">
        <v>425</v>
      </c>
      <c r="G1283" s="45"/>
      <c r="H1283" s="35" t="s">
        <v>255</v>
      </c>
      <c r="I1283" s="36">
        <v>41729</v>
      </c>
      <c r="J1283" s="82">
        <v>7805</v>
      </c>
      <c r="K1283" s="37">
        <v>781</v>
      </c>
      <c r="L1283" s="38">
        <f t="shared" si="196"/>
        <v>781</v>
      </c>
      <c r="M1283" s="36">
        <f t="shared" si="195"/>
        <v>41729</v>
      </c>
      <c r="N1283" s="39">
        <f t="shared" si="191"/>
        <v>10.01</v>
      </c>
      <c r="O1283" s="5"/>
      <c r="P1283" s="5"/>
      <c r="Q1283" s="42" t="s">
        <v>2344</v>
      </c>
      <c r="R1283" s="43" t="str">
        <f t="shared" ref="R1283:R1346" si="198">LEFT(E1283,4)</f>
        <v>AACF</v>
      </c>
      <c r="S1283" s="43" t="str">
        <f t="shared" si="192"/>
        <v>F</v>
      </c>
      <c r="T1283" s="43" t="str">
        <f t="shared" si="193"/>
        <v>02</v>
      </c>
      <c r="U1283" s="43" t="b">
        <f t="shared" ref="U1283:U1346" si="199">D1283=T1283</f>
        <v>1</v>
      </c>
      <c r="V1283" s="43">
        <f t="shared" ref="V1283:V1346" si="200">LEN(E1283)</f>
        <v>10</v>
      </c>
      <c r="W1283" s="35" t="s">
        <v>2347</v>
      </c>
      <c r="X1283" s="196" t="s">
        <v>2377</v>
      </c>
    </row>
    <row r="1284" spans="1:24" x14ac:dyDescent="0.25">
      <c r="A1284" s="30">
        <f t="shared" si="194"/>
        <v>1282</v>
      </c>
      <c r="B1284" s="45">
        <v>20</v>
      </c>
      <c r="C1284" s="32">
        <f t="shared" si="197"/>
        <v>490</v>
      </c>
      <c r="D1284" s="45" t="s">
        <v>229</v>
      </c>
      <c r="E1284" s="45" t="s">
        <v>981</v>
      </c>
      <c r="F1284" s="45" t="s">
        <v>482</v>
      </c>
      <c r="G1284" s="45"/>
      <c r="H1284" s="35" t="s">
        <v>255</v>
      </c>
      <c r="I1284" s="36">
        <v>41729</v>
      </c>
      <c r="J1284" s="82">
        <v>10522</v>
      </c>
      <c r="K1284" s="37">
        <v>1053</v>
      </c>
      <c r="L1284" s="38">
        <f t="shared" si="196"/>
        <v>1053</v>
      </c>
      <c r="M1284" s="36">
        <f t="shared" si="195"/>
        <v>41729</v>
      </c>
      <c r="N1284" s="39">
        <f t="shared" ref="N1284:N1347" si="201">+ROUND(L1284/J1284*100,2)</f>
        <v>10.01</v>
      </c>
      <c r="O1284" s="5"/>
      <c r="P1284" s="5"/>
      <c r="Q1284" s="42" t="s">
        <v>2344</v>
      </c>
      <c r="R1284" s="43" t="str">
        <f t="shared" si="198"/>
        <v>AANF</v>
      </c>
      <c r="S1284" s="43" t="str">
        <f t="shared" ref="S1284:S1347" si="202">RIGHT(R1284,1)</f>
        <v>F</v>
      </c>
      <c r="T1284" s="43" t="str">
        <f t="shared" ref="T1284:T1347" si="203">IF(S1284="C","01","02")</f>
        <v>02</v>
      </c>
      <c r="U1284" s="43" t="b">
        <f t="shared" si="199"/>
        <v>1</v>
      </c>
      <c r="V1284" s="43">
        <f t="shared" si="200"/>
        <v>10</v>
      </c>
      <c r="W1284" s="35" t="s">
        <v>2347</v>
      </c>
      <c r="X1284" s="196" t="s">
        <v>2377</v>
      </c>
    </row>
    <row r="1285" spans="1:24" x14ac:dyDescent="0.25">
      <c r="A1285" s="30">
        <f t="shared" ref="A1285:A1348" si="204">A1284+1</f>
        <v>1283</v>
      </c>
      <c r="B1285" s="45">
        <v>20</v>
      </c>
      <c r="C1285" s="32">
        <f t="shared" si="197"/>
        <v>491</v>
      </c>
      <c r="D1285" s="45" t="s">
        <v>229</v>
      </c>
      <c r="E1285" s="45" t="s">
        <v>884</v>
      </c>
      <c r="F1285" s="45" t="s">
        <v>552</v>
      </c>
      <c r="G1285" s="45"/>
      <c r="H1285" s="35" t="s">
        <v>255</v>
      </c>
      <c r="I1285" s="36">
        <v>41729</v>
      </c>
      <c r="J1285" s="82">
        <v>7819</v>
      </c>
      <c r="K1285" s="37">
        <v>782</v>
      </c>
      <c r="L1285" s="38">
        <f t="shared" si="196"/>
        <v>782</v>
      </c>
      <c r="M1285" s="36">
        <f t="shared" si="195"/>
        <v>41729</v>
      </c>
      <c r="N1285" s="39">
        <f t="shared" si="201"/>
        <v>10</v>
      </c>
      <c r="O1285" s="5"/>
      <c r="P1285" s="5"/>
      <c r="Q1285" s="42" t="s">
        <v>2344</v>
      </c>
      <c r="R1285" s="43" t="str">
        <f t="shared" si="198"/>
        <v>AAUF</v>
      </c>
      <c r="S1285" s="43" t="str">
        <f t="shared" si="202"/>
        <v>F</v>
      </c>
      <c r="T1285" s="43" t="str">
        <f t="shared" si="203"/>
        <v>02</v>
      </c>
      <c r="U1285" s="43" t="b">
        <f t="shared" si="199"/>
        <v>1</v>
      </c>
      <c r="V1285" s="43">
        <f t="shared" si="200"/>
        <v>10</v>
      </c>
      <c r="W1285" s="35" t="s">
        <v>2347</v>
      </c>
      <c r="X1285" s="196" t="s">
        <v>2377</v>
      </c>
    </row>
    <row r="1286" spans="1:24" x14ac:dyDescent="0.25">
      <c r="A1286" s="30">
        <f t="shared" si="204"/>
        <v>1284</v>
      </c>
      <c r="B1286" s="45">
        <v>20</v>
      </c>
      <c r="C1286" s="32">
        <f t="shared" si="197"/>
        <v>492</v>
      </c>
      <c r="D1286" s="45" t="s">
        <v>229</v>
      </c>
      <c r="E1286" s="45" t="s">
        <v>1083</v>
      </c>
      <c r="F1286" s="45" t="s">
        <v>449</v>
      </c>
      <c r="G1286" s="45"/>
      <c r="H1286" s="35" t="s">
        <v>255</v>
      </c>
      <c r="I1286" s="36">
        <v>41729</v>
      </c>
      <c r="J1286" s="82">
        <v>14716</v>
      </c>
      <c r="K1286" s="37">
        <v>1472</v>
      </c>
      <c r="L1286" s="38">
        <f t="shared" si="196"/>
        <v>1472</v>
      </c>
      <c r="M1286" s="36">
        <f t="shared" si="195"/>
        <v>41729</v>
      </c>
      <c r="N1286" s="39">
        <f t="shared" si="201"/>
        <v>10</v>
      </c>
      <c r="O1286" s="5"/>
      <c r="P1286" s="5"/>
      <c r="Q1286" s="42" t="s">
        <v>2344</v>
      </c>
      <c r="R1286" s="43" t="str">
        <f t="shared" si="198"/>
        <v>ACVP</v>
      </c>
      <c r="S1286" s="43" t="str">
        <f t="shared" si="202"/>
        <v>P</v>
      </c>
      <c r="T1286" s="43" t="str">
        <f t="shared" si="203"/>
        <v>02</v>
      </c>
      <c r="U1286" s="43" t="b">
        <f t="shared" si="199"/>
        <v>1</v>
      </c>
      <c r="V1286" s="43">
        <f t="shared" si="200"/>
        <v>10</v>
      </c>
      <c r="W1286" s="35" t="s">
        <v>2347</v>
      </c>
      <c r="X1286" s="196" t="s">
        <v>2377</v>
      </c>
    </row>
    <row r="1287" spans="1:24" x14ac:dyDescent="0.25">
      <c r="A1287" s="30">
        <f t="shared" si="204"/>
        <v>1285</v>
      </c>
      <c r="B1287" s="45">
        <v>20</v>
      </c>
      <c r="C1287" s="32">
        <f t="shared" si="197"/>
        <v>493</v>
      </c>
      <c r="D1287" s="45" t="s">
        <v>229</v>
      </c>
      <c r="E1287" s="45" t="s">
        <v>1101</v>
      </c>
      <c r="F1287" s="45" t="s">
        <v>503</v>
      </c>
      <c r="G1287" s="45"/>
      <c r="H1287" s="35" t="s">
        <v>255</v>
      </c>
      <c r="I1287" s="36">
        <v>41729</v>
      </c>
      <c r="J1287" s="82">
        <v>18980</v>
      </c>
      <c r="K1287" s="37">
        <v>1898</v>
      </c>
      <c r="L1287" s="38">
        <f t="shared" si="196"/>
        <v>1898</v>
      </c>
      <c r="M1287" s="36">
        <f t="shared" si="195"/>
        <v>41729</v>
      </c>
      <c r="N1287" s="39">
        <f t="shared" si="201"/>
        <v>10</v>
      </c>
      <c r="O1287" s="5"/>
      <c r="P1287" s="5"/>
      <c r="Q1287" s="42" t="s">
        <v>2344</v>
      </c>
      <c r="R1287" s="43" t="str">
        <f t="shared" si="198"/>
        <v>ABJF</v>
      </c>
      <c r="S1287" s="43" t="str">
        <f t="shared" si="202"/>
        <v>F</v>
      </c>
      <c r="T1287" s="43" t="str">
        <f t="shared" si="203"/>
        <v>02</v>
      </c>
      <c r="U1287" s="43" t="b">
        <f t="shared" si="199"/>
        <v>1</v>
      </c>
      <c r="V1287" s="43">
        <f t="shared" si="200"/>
        <v>10</v>
      </c>
      <c r="W1287" s="35" t="s">
        <v>2347</v>
      </c>
      <c r="X1287" s="196" t="s">
        <v>2377</v>
      </c>
    </row>
    <row r="1288" spans="1:24" x14ac:dyDescent="0.25">
      <c r="A1288" s="30">
        <f t="shared" si="204"/>
        <v>1286</v>
      </c>
      <c r="B1288" s="45">
        <v>20</v>
      </c>
      <c r="C1288" s="32">
        <f t="shared" si="197"/>
        <v>494</v>
      </c>
      <c r="D1288" s="45" t="s">
        <v>229</v>
      </c>
      <c r="E1288" s="45" t="s">
        <v>986</v>
      </c>
      <c r="F1288" s="45" t="s">
        <v>511</v>
      </c>
      <c r="G1288" s="45"/>
      <c r="H1288" s="35" t="s">
        <v>255</v>
      </c>
      <c r="I1288" s="36">
        <v>41729</v>
      </c>
      <c r="J1288" s="82">
        <v>2675</v>
      </c>
      <c r="K1288" s="37">
        <v>268</v>
      </c>
      <c r="L1288" s="38">
        <f t="shared" si="196"/>
        <v>268</v>
      </c>
      <c r="M1288" s="36">
        <f t="shared" si="195"/>
        <v>41729</v>
      </c>
      <c r="N1288" s="39">
        <f t="shared" si="201"/>
        <v>10.02</v>
      </c>
      <c r="O1288" s="5"/>
      <c r="P1288" s="5"/>
      <c r="Q1288" s="42" t="s">
        <v>2344</v>
      </c>
      <c r="R1288" s="43" t="str">
        <f t="shared" si="198"/>
        <v>AAPF</v>
      </c>
      <c r="S1288" s="43" t="str">
        <f t="shared" si="202"/>
        <v>F</v>
      </c>
      <c r="T1288" s="43" t="str">
        <f t="shared" si="203"/>
        <v>02</v>
      </c>
      <c r="U1288" s="43" t="b">
        <f t="shared" si="199"/>
        <v>1</v>
      </c>
      <c r="V1288" s="43">
        <f t="shared" si="200"/>
        <v>10</v>
      </c>
      <c r="W1288" s="35" t="s">
        <v>2347</v>
      </c>
      <c r="X1288" s="196" t="s">
        <v>2377</v>
      </c>
    </row>
    <row r="1289" spans="1:24" x14ac:dyDescent="0.25">
      <c r="A1289" s="30">
        <f t="shared" si="204"/>
        <v>1287</v>
      </c>
      <c r="B1289" s="45">
        <v>20</v>
      </c>
      <c r="C1289" s="32">
        <f t="shared" si="197"/>
        <v>495</v>
      </c>
      <c r="D1289" s="45" t="s">
        <v>229</v>
      </c>
      <c r="E1289" s="45" t="s">
        <v>882</v>
      </c>
      <c r="F1289" s="45" t="s">
        <v>547</v>
      </c>
      <c r="G1289" s="45"/>
      <c r="H1289" s="35" t="s">
        <v>255</v>
      </c>
      <c r="I1289" s="36">
        <v>41729</v>
      </c>
      <c r="J1289" s="82">
        <v>8004</v>
      </c>
      <c r="K1289" s="37">
        <v>801</v>
      </c>
      <c r="L1289" s="38">
        <f t="shared" si="196"/>
        <v>801</v>
      </c>
      <c r="M1289" s="36">
        <f t="shared" si="195"/>
        <v>41729</v>
      </c>
      <c r="N1289" s="39">
        <f t="shared" si="201"/>
        <v>10.01</v>
      </c>
      <c r="O1289" s="5"/>
      <c r="P1289" s="5"/>
      <c r="Q1289" s="42" t="s">
        <v>2344</v>
      </c>
      <c r="R1289" s="43" t="str">
        <f t="shared" si="198"/>
        <v>AAJP</v>
      </c>
      <c r="S1289" s="43" t="str">
        <f t="shared" si="202"/>
        <v>P</v>
      </c>
      <c r="T1289" s="43" t="str">
        <f t="shared" si="203"/>
        <v>02</v>
      </c>
      <c r="U1289" s="43" t="b">
        <f t="shared" si="199"/>
        <v>1</v>
      </c>
      <c r="V1289" s="43">
        <f t="shared" si="200"/>
        <v>10</v>
      </c>
      <c r="W1289" s="35" t="s">
        <v>2347</v>
      </c>
      <c r="X1289" s="196" t="s">
        <v>2377</v>
      </c>
    </row>
    <row r="1290" spans="1:24" x14ac:dyDescent="0.25">
      <c r="A1290" s="30">
        <f t="shared" si="204"/>
        <v>1288</v>
      </c>
      <c r="B1290" s="45">
        <v>20</v>
      </c>
      <c r="C1290" s="32">
        <f t="shared" si="197"/>
        <v>496</v>
      </c>
      <c r="D1290" s="45" t="s">
        <v>229</v>
      </c>
      <c r="E1290" s="45" t="s">
        <v>987</v>
      </c>
      <c r="F1290" s="45" t="s">
        <v>513</v>
      </c>
      <c r="G1290" s="45"/>
      <c r="H1290" s="35" t="s">
        <v>255</v>
      </c>
      <c r="I1290" s="36">
        <v>41729</v>
      </c>
      <c r="J1290" s="82">
        <v>733</v>
      </c>
      <c r="K1290" s="37">
        <v>74</v>
      </c>
      <c r="L1290" s="38">
        <f t="shared" si="196"/>
        <v>74</v>
      </c>
      <c r="M1290" s="36">
        <f t="shared" si="195"/>
        <v>41729</v>
      </c>
      <c r="N1290" s="39">
        <f t="shared" si="201"/>
        <v>10.1</v>
      </c>
      <c r="O1290" s="5"/>
      <c r="P1290" s="5"/>
      <c r="Q1290" s="42" t="s">
        <v>2344</v>
      </c>
      <c r="R1290" s="43" t="str">
        <f t="shared" si="198"/>
        <v>AAKF</v>
      </c>
      <c r="S1290" s="43" t="str">
        <f t="shared" si="202"/>
        <v>F</v>
      </c>
      <c r="T1290" s="43" t="str">
        <f t="shared" si="203"/>
        <v>02</v>
      </c>
      <c r="U1290" s="43" t="b">
        <f t="shared" si="199"/>
        <v>1</v>
      </c>
      <c r="V1290" s="43">
        <f t="shared" si="200"/>
        <v>10</v>
      </c>
      <c r="W1290" s="35" t="s">
        <v>2347</v>
      </c>
      <c r="X1290" s="196" t="s">
        <v>2377</v>
      </c>
    </row>
    <row r="1291" spans="1:24" x14ac:dyDescent="0.25">
      <c r="A1291" s="30">
        <f t="shared" si="204"/>
        <v>1289</v>
      </c>
      <c r="B1291" s="45">
        <v>20</v>
      </c>
      <c r="C1291" s="32">
        <f t="shared" si="197"/>
        <v>497</v>
      </c>
      <c r="D1291" s="45" t="s">
        <v>229</v>
      </c>
      <c r="E1291" s="45" t="s">
        <v>858</v>
      </c>
      <c r="F1291" s="45" t="s">
        <v>448</v>
      </c>
      <c r="G1291" s="45"/>
      <c r="H1291" s="35" t="s">
        <v>255</v>
      </c>
      <c r="I1291" s="36">
        <v>41729</v>
      </c>
      <c r="J1291" s="82">
        <v>9009</v>
      </c>
      <c r="K1291" s="37">
        <v>901</v>
      </c>
      <c r="L1291" s="38">
        <f t="shared" si="196"/>
        <v>901</v>
      </c>
      <c r="M1291" s="36">
        <f t="shared" si="195"/>
        <v>41729</v>
      </c>
      <c r="N1291" s="39">
        <f t="shared" si="201"/>
        <v>10</v>
      </c>
      <c r="O1291" s="5"/>
      <c r="P1291" s="5"/>
      <c r="Q1291" s="42" t="s">
        <v>2344</v>
      </c>
      <c r="R1291" s="43" t="str">
        <f t="shared" si="198"/>
        <v>AKRP</v>
      </c>
      <c r="S1291" s="43" t="str">
        <f t="shared" si="202"/>
        <v>P</v>
      </c>
      <c r="T1291" s="43" t="str">
        <f t="shared" si="203"/>
        <v>02</v>
      </c>
      <c r="U1291" s="43" t="b">
        <f t="shared" si="199"/>
        <v>1</v>
      </c>
      <c r="V1291" s="43">
        <f t="shared" si="200"/>
        <v>10</v>
      </c>
      <c r="W1291" s="35" t="s">
        <v>2347</v>
      </c>
      <c r="X1291" s="196" t="s">
        <v>2377</v>
      </c>
    </row>
    <row r="1292" spans="1:24" x14ac:dyDescent="0.25">
      <c r="A1292" s="30">
        <f t="shared" si="204"/>
        <v>1290</v>
      </c>
      <c r="B1292" s="45">
        <v>20</v>
      </c>
      <c r="C1292" s="32">
        <f t="shared" si="197"/>
        <v>498</v>
      </c>
      <c r="D1292" s="45" t="s">
        <v>229</v>
      </c>
      <c r="E1292" s="45" t="s">
        <v>871</v>
      </c>
      <c r="F1292" s="45" t="s">
        <v>512</v>
      </c>
      <c r="G1292" s="45"/>
      <c r="H1292" s="35" t="s">
        <v>255</v>
      </c>
      <c r="I1292" s="36">
        <v>41729</v>
      </c>
      <c r="J1292" s="82">
        <v>4797</v>
      </c>
      <c r="K1292" s="37">
        <v>480</v>
      </c>
      <c r="L1292" s="38">
        <f t="shared" si="196"/>
        <v>480</v>
      </c>
      <c r="M1292" s="36">
        <f t="shared" si="195"/>
        <v>41729</v>
      </c>
      <c r="N1292" s="39">
        <f t="shared" si="201"/>
        <v>10.01</v>
      </c>
      <c r="O1292" s="5"/>
      <c r="P1292" s="5"/>
      <c r="Q1292" s="42" t="s">
        <v>2344</v>
      </c>
      <c r="R1292" s="43" t="str">
        <f t="shared" si="198"/>
        <v>AAHF</v>
      </c>
      <c r="S1292" s="43" t="str">
        <f t="shared" si="202"/>
        <v>F</v>
      </c>
      <c r="T1292" s="43" t="str">
        <f t="shared" si="203"/>
        <v>02</v>
      </c>
      <c r="U1292" s="43" t="b">
        <f t="shared" si="199"/>
        <v>1</v>
      </c>
      <c r="V1292" s="43">
        <f t="shared" si="200"/>
        <v>10</v>
      </c>
      <c r="W1292" s="35" t="s">
        <v>2347</v>
      </c>
      <c r="X1292" s="196" t="s">
        <v>2377</v>
      </c>
    </row>
    <row r="1293" spans="1:24" x14ac:dyDescent="0.25">
      <c r="A1293" s="30">
        <f t="shared" si="204"/>
        <v>1291</v>
      </c>
      <c r="B1293" s="45">
        <v>20</v>
      </c>
      <c r="C1293" s="32">
        <f t="shared" si="197"/>
        <v>499</v>
      </c>
      <c r="D1293" s="45" t="s">
        <v>229</v>
      </c>
      <c r="E1293" s="45" t="s">
        <v>1062</v>
      </c>
      <c r="F1293" s="45" t="s">
        <v>359</v>
      </c>
      <c r="G1293" s="45"/>
      <c r="H1293" s="35" t="s">
        <v>255</v>
      </c>
      <c r="I1293" s="36">
        <v>41729</v>
      </c>
      <c r="J1293" s="82">
        <v>16912</v>
      </c>
      <c r="K1293" s="37">
        <v>1692</v>
      </c>
      <c r="L1293" s="38">
        <f t="shared" si="196"/>
        <v>1692</v>
      </c>
      <c r="M1293" s="36">
        <f t="shared" si="195"/>
        <v>41729</v>
      </c>
      <c r="N1293" s="39">
        <f t="shared" si="201"/>
        <v>10</v>
      </c>
      <c r="O1293" s="5"/>
      <c r="P1293" s="5"/>
      <c r="Q1293" s="42" t="s">
        <v>2344</v>
      </c>
      <c r="R1293" s="43" t="str">
        <f t="shared" si="198"/>
        <v>AAHF</v>
      </c>
      <c r="S1293" s="43" t="str">
        <f t="shared" si="202"/>
        <v>F</v>
      </c>
      <c r="T1293" s="43" t="str">
        <f t="shared" si="203"/>
        <v>02</v>
      </c>
      <c r="U1293" s="43" t="b">
        <f t="shared" si="199"/>
        <v>1</v>
      </c>
      <c r="V1293" s="43">
        <f t="shared" si="200"/>
        <v>10</v>
      </c>
      <c r="W1293" s="35" t="s">
        <v>2347</v>
      </c>
      <c r="X1293" s="196" t="s">
        <v>2377</v>
      </c>
    </row>
    <row r="1294" spans="1:24" x14ac:dyDescent="0.25">
      <c r="A1294" s="30">
        <f t="shared" si="204"/>
        <v>1292</v>
      </c>
      <c r="B1294" s="45">
        <v>20</v>
      </c>
      <c r="C1294" s="32">
        <f t="shared" si="197"/>
        <v>500</v>
      </c>
      <c r="D1294" s="45" t="s">
        <v>229</v>
      </c>
      <c r="E1294" s="45" t="s">
        <v>852</v>
      </c>
      <c r="F1294" s="45" t="s">
        <v>431</v>
      </c>
      <c r="G1294" s="45"/>
      <c r="H1294" s="35" t="s">
        <v>255</v>
      </c>
      <c r="I1294" s="36">
        <v>41729</v>
      </c>
      <c r="J1294" s="82">
        <v>7615</v>
      </c>
      <c r="K1294" s="37">
        <v>762</v>
      </c>
      <c r="L1294" s="38">
        <f t="shared" si="196"/>
        <v>762</v>
      </c>
      <c r="M1294" s="36">
        <f t="shared" si="195"/>
        <v>41729</v>
      </c>
      <c r="N1294" s="39">
        <f t="shared" si="201"/>
        <v>10.01</v>
      </c>
      <c r="O1294" s="5"/>
      <c r="P1294" s="5"/>
      <c r="Q1294" s="42" t="s">
        <v>2344</v>
      </c>
      <c r="R1294" s="43" t="str">
        <f t="shared" si="198"/>
        <v>AADP</v>
      </c>
      <c r="S1294" s="43" t="str">
        <f t="shared" si="202"/>
        <v>P</v>
      </c>
      <c r="T1294" s="43" t="str">
        <f t="shared" si="203"/>
        <v>02</v>
      </c>
      <c r="U1294" s="43" t="b">
        <f t="shared" si="199"/>
        <v>1</v>
      </c>
      <c r="V1294" s="43">
        <f t="shared" si="200"/>
        <v>10</v>
      </c>
      <c r="W1294" s="35" t="s">
        <v>2347</v>
      </c>
      <c r="X1294" s="196" t="s">
        <v>2377</v>
      </c>
    </row>
    <row r="1295" spans="1:24" x14ac:dyDescent="0.25">
      <c r="A1295" s="30">
        <f t="shared" si="204"/>
        <v>1293</v>
      </c>
      <c r="B1295" s="45">
        <v>20</v>
      </c>
      <c r="C1295" s="32">
        <f t="shared" si="197"/>
        <v>501</v>
      </c>
      <c r="D1295" s="45" t="s">
        <v>229</v>
      </c>
      <c r="E1295" s="45" t="s">
        <v>880</v>
      </c>
      <c r="F1295" s="45" t="s">
        <v>536</v>
      </c>
      <c r="G1295" s="45"/>
      <c r="H1295" s="35" t="s">
        <v>255</v>
      </c>
      <c r="I1295" s="36">
        <v>41729</v>
      </c>
      <c r="J1295" s="82">
        <v>6398</v>
      </c>
      <c r="K1295" s="37">
        <v>640</v>
      </c>
      <c r="L1295" s="38">
        <f t="shared" si="196"/>
        <v>640</v>
      </c>
      <c r="M1295" s="36">
        <f t="shared" si="195"/>
        <v>41729</v>
      </c>
      <c r="N1295" s="39">
        <f t="shared" si="201"/>
        <v>10</v>
      </c>
      <c r="O1295" s="5"/>
      <c r="P1295" s="5"/>
      <c r="Q1295" s="42" t="s">
        <v>2344</v>
      </c>
      <c r="R1295" s="43" t="str">
        <f t="shared" si="198"/>
        <v>AAGF</v>
      </c>
      <c r="S1295" s="43" t="str">
        <f t="shared" si="202"/>
        <v>F</v>
      </c>
      <c r="T1295" s="43" t="str">
        <f t="shared" si="203"/>
        <v>02</v>
      </c>
      <c r="U1295" s="43" t="b">
        <f t="shared" si="199"/>
        <v>1</v>
      </c>
      <c r="V1295" s="43">
        <f t="shared" si="200"/>
        <v>10</v>
      </c>
      <c r="W1295" s="35" t="s">
        <v>2347</v>
      </c>
      <c r="X1295" s="196" t="s">
        <v>2377</v>
      </c>
    </row>
    <row r="1296" spans="1:24" x14ac:dyDescent="0.25">
      <c r="A1296" s="30">
        <f t="shared" si="204"/>
        <v>1294</v>
      </c>
      <c r="B1296" s="45">
        <v>20</v>
      </c>
      <c r="C1296" s="32">
        <f t="shared" si="197"/>
        <v>502</v>
      </c>
      <c r="D1296" s="45" t="s">
        <v>229</v>
      </c>
      <c r="E1296" s="45" t="s">
        <v>1103</v>
      </c>
      <c r="F1296" s="45" t="s">
        <v>505</v>
      </c>
      <c r="G1296" s="45"/>
      <c r="H1296" s="35" t="s">
        <v>255</v>
      </c>
      <c r="I1296" s="36">
        <v>41729</v>
      </c>
      <c r="J1296" s="82">
        <v>9578</v>
      </c>
      <c r="K1296" s="37">
        <v>958</v>
      </c>
      <c r="L1296" s="38">
        <f t="shared" si="196"/>
        <v>958</v>
      </c>
      <c r="M1296" s="36">
        <f t="shared" si="195"/>
        <v>41729</v>
      </c>
      <c r="N1296" s="39">
        <f t="shared" si="201"/>
        <v>10</v>
      </c>
      <c r="O1296" s="5"/>
      <c r="P1296" s="5"/>
      <c r="Q1296" s="42" t="s">
        <v>2344</v>
      </c>
      <c r="R1296" s="43" t="str">
        <f t="shared" si="198"/>
        <v>AAEF</v>
      </c>
      <c r="S1296" s="43" t="str">
        <f t="shared" si="202"/>
        <v>F</v>
      </c>
      <c r="T1296" s="43" t="str">
        <f t="shared" si="203"/>
        <v>02</v>
      </c>
      <c r="U1296" s="43" t="b">
        <f t="shared" si="199"/>
        <v>1</v>
      </c>
      <c r="V1296" s="43">
        <f t="shared" si="200"/>
        <v>10</v>
      </c>
      <c r="W1296" s="35" t="s">
        <v>2347</v>
      </c>
      <c r="X1296" s="196" t="s">
        <v>2377</v>
      </c>
    </row>
    <row r="1297" spans="1:24" x14ac:dyDescent="0.25">
      <c r="A1297" s="30">
        <f t="shared" si="204"/>
        <v>1295</v>
      </c>
      <c r="B1297" s="45">
        <v>20</v>
      </c>
      <c r="C1297" s="32">
        <f t="shared" si="197"/>
        <v>503</v>
      </c>
      <c r="D1297" s="45" t="s">
        <v>229</v>
      </c>
      <c r="E1297" s="45" t="s">
        <v>956</v>
      </c>
      <c r="F1297" s="45" t="s">
        <v>366</v>
      </c>
      <c r="G1297" s="45"/>
      <c r="H1297" s="35" t="s">
        <v>255</v>
      </c>
      <c r="I1297" s="36">
        <v>41729</v>
      </c>
      <c r="J1297" s="82">
        <v>14239</v>
      </c>
      <c r="K1297" s="37">
        <v>1424</v>
      </c>
      <c r="L1297" s="38">
        <f t="shared" si="196"/>
        <v>1424</v>
      </c>
      <c r="M1297" s="36">
        <f t="shared" si="195"/>
        <v>41729</v>
      </c>
      <c r="N1297" s="39">
        <f t="shared" si="201"/>
        <v>10</v>
      </c>
      <c r="O1297" s="5"/>
      <c r="P1297" s="5"/>
      <c r="Q1297" s="42" t="s">
        <v>2344</v>
      </c>
      <c r="R1297" s="43" t="str">
        <f t="shared" si="198"/>
        <v>AANF</v>
      </c>
      <c r="S1297" s="43" t="str">
        <f t="shared" si="202"/>
        <v>F</v>
      </c>
      <c r="T1297" s="43" t="str">
        <f t="shared" si="203"/>
        <v>02</v>
      </c>
      <c r="U1297" s="43" t="b">
        <f t="shared" si="199"/>
        <v>1</v>
      </c>
      <c r="V1297" s="43">
        <f t="shared" si="200"/>
        <v>10</v>
      </c>
      <c r="W1297" s="35" t="s">
        <v>2347</v>
      </c>
      <c r="X1297" s="196" t="s">
        <v>2377</v>
      </c>
    </row>
    <row r="1298" spans="1:24" x14ac:dyDescent="0.25">
      <c r="A1298" s="30">
        <f t="shared" si="204"/>
        <v>1296</v>
      </c>
      <c r="B1298" s="45">
        <v>20</v>
      </c>
      <c r="C1298" s="32">
        <f t="shared" si="197"/>
        <v>504</v>
      </c>
      <c r="D1298" s="45" t="s">
        <v>229</v>
      </c>
      <c r="E1298" s="45" t="s">
        <v>833</v>
      </c>
      <c r="F1298" s="45" t="s">
        <v>378</v>
      </c>
      <c r="G1298" s="45"/>
      <c r="H1298" s="35" t="s">
        <v>255</v>
      </c>
      <c r="I1298" s="36">
        <v>41729</v>
      </c>
      <c r="J1298" s="82">
        <v>12861</v>
      </c>
      <c r="K1298" s="37">
        <v>1287</v>
      </c>
      <c r="L1298" s="38">
        <f t="shared" si="196"/>
        <v>1287</v>
      </c>
      <c r="M1298" s="36">
        <f t="shared" si="195"/>
        <v>41729</v>
      </c>
      <c r="N1298" s="39">
        <f t="shared" si="201"/>
        <v>10.01</v>
      </c>
      <c r="O1298" s="5"/>
      <c r="P1298" s="5"/>
      <c r="Q1298" s="42" t="s">
        <v>2344</v>
      </c>
      <c r="R1298" s="43" t="str">
        <f t="shared" si="198"/>
        <v>AADF</v>
      </c>
      <c r="S1298" s="43" t="str">
        <f t="shared" si="202"/>
        <v>F</v>
      </c>
      <c r="T1298" s="43" t="str">
        <f t="shared" si="203"/>
        <v>02</v>
      </c>
      <c r="U1298" s="43" t="b">
        <f t="shared" si="199"/>
        <v>1</v>
      </c>
      <c r="V1298" s="43">
        <f t="shared" si="200"/>
        <v>10</v>
      </c>
      <c r="W1298" s="35" t="s">
        <v>2347</v>
      </c>
      <c r="X1298" s="196" t="s">
        <v>2377</v>
      </c>
    </row>
    <row r="1299" spans="1:24" x14ac:dyDescent="0.25">
      <c r="A1299" s="30">
        <f t="shared" si="204"/>
        <v>1297</v>
      </c>
      <c r="B1299" s="45">
        <v>20</v>
      </c>
      <c r="C1299" s="32">
        <f t="shared" si="197"/>
        <v>505</v>
      </c>
      <c r="D1299" s="45" t="s">
        <v>229</v>
      </c>
      <c r="E1299" s="45" t="s">
        <v>863</v>
      </c>
      <c r="F1299" s="45" t="s">
        <v>473</v>
      </c>
      <c r="G1299" s="45"/>
      <c r="H1299" s="35" t="s">
        <v>255</v>
      </c>
      <c r="I1299" s="36">
        <v>41729</v>
      </c>
      <c r="J1299" s="82">
        <v>10977</v>
      </c>
      <c r="K1299" s="37">
        <v>1098</v>
      </c>
      <c r="L1299" s="38">
        <f t="shared" si="196"/>
        <v>1098</v>
      </c>
      <c r="M1299" s="36">
        <f t="shared" si="195"/>
        <v>41729</v>
      </c>
      <c r="N1299" s="39">
        <f t="shared" si="201"/>
        <v>10</v>
      </c>
      <c r="O1299" s="5"/>
      <c r="P1299" s="5"/>
      <c r="Q1299" s="42" t="s">
        <v>2344</v>
      </c>
      <c r="R1299" s="43" t="str">
        <f t="shared" si="198"/>
        <v>AACP</v>
      </c>
      <c r="S1299" s="43" t="str">
        <f t="shared" si="202"/>
        <v>P</v>
      </c>
      <c r="T1299" s="43" t="str">
        <f t="shared" si="203"/>
        <v>02</v>
      </c>
      <c r="U1299" s="43" t="b">
        <f t="shared" si="199"/>
        <v>1</v>
      </c>
      <c r="V1299" s="43">
        <f t="shared" si="200"/>
        <v>10</v>
      </c>
      <c r="W1299" s="35" t="s">
        <v>2347</v>
      </c>
      <c r="X1299" s="196" t="s">
        <v>2377</v>
      </c>
    </row>
    <row r="1300" spans="1:24" x14ac:dyDescent="0.25">
      <c r="A1300" s="30">
        <f t="shared" si="204"/>
        <v>1298</v>
      </c>
      <c r="B1300" s="45">
        <v>20</v>
      </c>
      <c r="C1300" s="32">
        <f t="shared" si="197"/>
        <v>506</v>
      </c>
      <c r="D1300" s="45" t="s">
        <v>229</v>
      </c>
      <c r="E1300" s="45" t="s">
        <v>863</v>
      </c>
      <c r="F1300" s="45" t="s">
        <v>509</v>
      </c>
      <c r="G1300" s="45"/>
      <c r="H1300" s="35" t="s">
        <v>255</v>
      </c>
      <c r="I1300" s="36">
        <v>41729</v>
      </c>
      <c r="J1300" s="82">
        <v>6964</v>
      </c>
      <c r="K1300" s="37">
        <v>697</v>
      </c>
      <c r="L1300" s="38">
        <f t="shared" si="196"/>
        <v>697</v>
      </c>
      <c r="M1300" s="36">
        <f t="shared" si="195"/>
        <v>41729</v>
      </c>
      <c r="N1300" s="39">
        <f t="shared" si="201"/>
        <v>10.01</v>
      </c>
      <c r="O1300" s="5"/>
      <c r="P1300" s="5"/>
      <c r="Q1300" s="42" t="s">
        <v>2344</v>
      </c>
      <c r="R1300" s="43" t="str">
        <f t="shared" si="198"/>
        <v>AACP</v>
      </c>
      <c r="S1300" s="43" t="str">
        <f t="shared" si="202"/>
        <v>P</v>
      </c>
      <c r="T1300" s="43" t="str">
        <f t="shared" si="203"/>
        <v>02</v>
      </c>
      <c r="U1300" s="43" t="b">
        <f t="shared" si="199"/>
        <v>1</v>
      </c>
      <c r="V1300" s="43">
        <f t="shared" si="200"/>
        <v>10</v>
      </c>
      <c r="W1300" s="35" t="s">
        <v>2347</v>
      </c>
      <c r="X1300" s="196" t="s">
        <v>2377</v>
      </c>
    </row>
    <row r="1301" spans="1:24" x14ac:dyDescent="0.25">
      <c r="A1301" s="30">
        <f t="shared" si="204"/>
        <v>1299</v>
      </c>
      <c r="B1301" s="45">
        <v>20</v>
      </c>
      <c r="C1301" s="32">
        <f t="shared" si="197"/>
        <v>507</v>
      </c>
      <c r="D1301" s="45" t="s">
        <v>229</v>
      </c>
      <c r="E1301" s="45" t="s">
        <v>874</v>
      </c>
      <c r="F1301" s="45" t="s">
        <v>517</v>
      </c>
      <c r="G1301" s="45"/>
      <c r="H1301" s="35" t="s">
        <v>255</v>
      </c>
      <c r="I1301" s="36">
        <v>41729</v>
      </c>
      <c r="J1301" s="82">
        <v>15483</v>
      </c>
      <c r="K1301" s="37">
        <v>1549</v>
      </c>
      <c r="L1301" s="38">
        <f t="shared" si="196"/>
        <v>1549</v>
      </c>
      <c r="M1301" s="36">
        <f t="shared" si="195"/>
        <v>41729</v>
      </c>
      <c r="N1301" s="39">
        <f t="shared" si="201"/>
        <v>10</v>
      </c>
      <c r="O1301" s="5"/>
      <c r="P1301" s="5"/>
      <c r="Q1301" s="42" t="s">
        <v>2344</v>
      </c>
      <c r="R1301" s="43" t="str">
        <f t="shared" si="198"/>
        <v>AAFF</v>
      </c>
      <c r="S1301" s="43" t="str">
        <f t="shared" si="202"/>
        <v>F</v>
      </c>
      <c r="T1301" s="43" t="str">
        <f t="shared" si="203"/>
        <v>02</v>
      </c>
      <c r="U1301" s="43" t="b">
        <f t="shared" si="199"/>
        <v>1</v>
      </c>
      <c r="V1301" s="43">
        <f t="shared" si="200"/>
        <v>10</v>
      </c>
      <c r="W1301" s="35" t="s">
        <v>2347</v>
      </c>
      <c r="X1301" s="196" t="s">
        <v>2377</v>
      </c>
    </row>
    <row r="1302" spans="1:24" x14ac:dyDescent="0.25">
      <c r="A1302" s="30">
        <f t="shared" si="204"/>
        <v>1300</v>
      </c>
      <c r="B1302" s="45">
        <v>20</v>
      </c>
      <c r="C1302" s="32">
        <f t="shared" si="197"/>
        <v>508</v>
      </c>
      <c r="D1302" s="45" t="s">
        <v>229</v>
      </c>
      <c r="E1302" s="45" t="s">
        <v>1106</v>
      </c>
      <c r="F1302" s="45" t="s">
        <v>531</v>
      </c>
      <c r="G1302" s="45"/>
      <c r="H1302" s="35" t="s">
        <v>255</v>
      </c>
      <c r="I1302" s="36">
        <v>41729</v>
      </c>
      <c r="J1302" s="82">
        <v>9853</v>
      </c>
      <c r="K1302" s="37">
        <v>986</v>
      </c>
      <c r="L1302" s="38">
        <f t="shared" si="196"/>
        <v>986</v>
      </c>
      <c r="M1302" s="36">
        <f t="shared" si="195"/>
        <v>41729</v>
      </c>
      <c r="N1302" s="39">
        <f t="shared" si="201"/>
        <v>10.01</v>
      </c>
      <c r="O1302" s="5"/>
      <c r="P1302" s="5"/>
      <c r="Q1302" s="42" t="s">
        <v>2344</v>
      </c>
      <c r="R1302" s="43" t="str">
        <f t="shared" si="198"/>
        <v>AACF</v>
      </c>
      <c r="S1302" s="43" t="str">
        <f t="shared" si="202"/>
        <v>F</v>
      </c>
      <c r="T1302" s="43" t="str">
        <f t="shared" si="203"/>
        <v>02</v>
      </c>
      <c r="U1302" s="43" t="b">
        <f t="shared" si="199"/>
        <v>1</v>
      </c>
      <c r="V1302" s="43">
        <f t="shared" si="200"/>
        <v>10</v>
      </c>
      <c r="W1302" s="35" t="s">
        <v>2347</v>
      </c>
      <c r="X1302" s="196" t="s">
        <v>2377</v>
      </c>
    </row>
    <row r="1303" spans="1:24" x14ac:dyDescent="0.25">
      <c r="A1303" s="30">
        <f t="shared" si="204"/>
        <v>1301</v>
      </c>
      <c r="B1303" s="45">
        <v>20</v>
      </c>
      <c r="C1303" s="32">
        <f t="shared" si="197"/>
        <v>509</v>
      </c>
      <c r="D1303" s="111" t="s">
        <v>229</v>
      </c>
      <c r="E1303" s="45" t="s">
        <v>1020</v>
      </c>
      <c r="F1303" s="45" t="s">
        <v>753</v>
      </c>
      <c r="G1303" s="45"/>
      <c r="H1303" s="35" t="s">
        <v>255</v>
      </c>
      <c r="I1303" s="36">
        <v>41729</v>
      </c>
      <c r="J1303" s="82">
        <v>5041</v>
      </c>
      <c r="K1303" s="37">
        <v>505</v>
      </c>
      <c r="L1303" s="38">
        <f t="shared" si="196"/>
        <v>505</v>
      </c>
      <c r="M1303" s="36">
        <f t="shared" si="195"/>
        <v>41729</v>
      </c>
      <c r="N1303" s="39">
        <f t="shared" si="201"/>
        <v>10.02</v>
      </c>
      <c r="O1303" s="5"/>
      <c r="P1303" s="5"/>
      <c r="Q1303" s="42" t="s">
        <v>2344</v>
      </c>
      <c r="R1303" s="43" t="str">
        <f t="shared" si="198"/>
        <v>AAPF</v>
      </c>
      <c r="S1303" s="43" t="str">
        <f t="shared" si="202"/>
        <v>F</v>
      </c>
      <c r="T1303" s="43" t="str">
        <f t="shared" si="203"/>
        <v>02</v>
      </c>
      <c r="U1303" s="43" t="b">
        <f t="shared" si="199"/>
        <v>1</v>
      </c>
      <c r="V1303" s="43">
        <f t="shared" si="200"/>
        <v>10</v>
      </c>
      <c r="W1303" s="35" t="s">
        <v>2347</v>
      </c>
      <c r="X1303" s="196" t="s">
        <v>2377</v>
      </c>
    </row>
    <row r="1304" spans="1:24" x14ac:dyDescent="0.25">
      <c r="A1304" s="30">
        <f t="shared" si="204"/>
        <v>1302</v>
      </c>
      <c r="B1304" s="45">
        <v>20</v>
      </c>
      <c r="C1304" s="32">
        <f t="shared" si="197"/>
        <v>510</v>
      </c>
      <c r="D1304" s="45" t="s">
        <v>229</v>
      </c>
      <c r="E1304" s="45" t="s">
        <v>976</v>
      </c>
      <c r="F1304" s="45" t="s">
        <v>468</v>
      </c>
      <c r="G1304" s="45"/>
      <c r="H1304" s="35" t="s">
        <v>255</v>
      </c>
      <c r="I1304" s="36">
        <v>41729</v>
      </c>
      <c r="J1304" s="82">
        <v>43412</v>
      </c>
      <c r="K1304" s="37">
        <v>4342</v>
      </c>
      <c r="L1304" s="38">
        <f t="shared" si="196"/>
        <v>4342</v>
      </c>
      <c r="M1304" s="36">
        <f t="shared" si="195"/>
        <v>41729</v>
      </c>
      <c r="N1304" s="39">
        <f t="shared" si="201"/>
        <v>10</v>
      </c>
      <c r="O1304" s="5"/>
      <c r="P1304" s="5"/>
      <c r="Q1304" s="42" t="s">
        <v>2344</v>
      </c>
      <c r="R1304" s="43" t="str">
        <f t="shared" si="198"/>
        <v>AAMF</v>
      </c>
      <c r="S1304" s="43" t="str">
        <f t="shared" si="202"/>
        <v>F</v>
      </c>
      <c r="T1304" s="43" t="str">
        <f t="shared" si="203"/>
        <v>02</v>
      </c>
      <c r="U1304" s="43" t="b">
        <f t="shared" si="199"/>
        <v>1</v>
      </c>
      <c r="V1304" s="43">
        <f t="shared" si="200"/>
        <v>10</v>
      </c>
      <c r="W1304" s="35" t="s">
        <v>2347</v>
      </c>
      <c r="X1304" s="196" t="s">
        <v>2377</v>
      </c>
    </row>
    <row r="1305" spans="1:24" x14ac:dyDescent="0.25">
      <c r="A1305" s="30">
        <f t="shared" si="204"/>
        <v>1303</v>
      </c>
      <c r="B1305" s="45">
        <v>20</v>
      </c>
      <c r="C1305" s="32">
        <f t="shared" si="197"/>
        <v>511</v>
      </c>
      <c r="D1305" s="45" t="s">
        <v>229</v>
      </c>
      <c r="E1305" s="45" t="s">
        <v>1110</v>
      </c>
      <c r="F1305" s="45" t="s">
        <v>539</v>
      </c>
      <c r="G1305" s="45"/>
      <c r="H1305" s="35" t="s">
        <v>255</v>
      </c>
      <c r="I1305" s="36">
        <v>41729</v>
      </c>
      <c r="J1305" s="82">
        <v>645</v>
      </c>
      <c r="K1305" s="37">
        <v>65</v>
      </c>
      <c r="L1305" s="38">
        <f t="shared" si="196"/>
        <v>65</v>
      </c>
      <c r="M1305" s="36">
        <f t="shared" si="195"/>
        <v>41729</v>
      </c>
      <c r="N1305" s="39">
        <f t="shared" si="201"/>
        <v>10.08</v>
      </c>
      <c r="O1305" s="5"/>
      <c r="P1305" s="5"/>
      <c r="Q1305" s="42" t="s">
        <v>2344</v>
      </c>
      <c r="R1305" s="43" t="str">
        <f t="shared" si="198"/>
        <v>ALYP</v>
      </c>
      <c r="S1305" s="43" t="str">
        <f t="shared" si="202"/>
        <v>P</v>
      </c>
      <c r="T1305" s="43" t="str">
        <f t="shared" si="203"/>
        <v>02</v>
      </c>
      <c r="U1305" s="43" t="b">
        <f t="shared" si="199"/>
        <v>1</v>
      </c>
      <c r="V1305" s="43">
        <f t="shared" si="200"/>
        <v>10</v>
      </c>
      <c r="W1305" s="35" t="s">
        <v>2347</v>
      </c>
      <c r="X1305" s="196" t="s">
        <v>2377</v>
      </c>
    </row>
    <row r="1306" spans="1:24" x14ac:dyDescent="0.25">
      <c r="A1306" s="30">
        <f t="shared" si="204"/>
        <v>1304</v>
      </c>
      <c r="B1306" s="45">
        <v>20</v>
      </c>
      <c r="C1306" s="32">
        <f t="shared" si="197"/>
        <v>512</v>
      </c>
      <c r="D1306" s="45" t="s">
        <v>229</v>
      </c>
      <c r="E1306" s="45" t="s">
        <v>998</v>
      </c>
      <c r="F1306" s="45" t="s">
        <v>546</v>
      </c>
      <c r="G1306" s="45"/>
      <c r="H1306" s="35" t="s">
        <v>255</v>
      </c>
      <c r="I1306" s="36">
        <v>41729</v>
      </c>
      <c r="J1306" s="82">
        <v>19311</v>
      </c>
      <c r="K1306" s="37">
        <v>1932</v>
      </c>
      <c r="L1306" s="38">
        <f t="shared" si="196"/>
        <v>1932</v>
      </c>
      <c r="M1306" s="36">
        <f t="shared" si="195"/>
        <v>41729</v>
      </c>
      <c r="N1306" s="39">
        <f t="shared" si="201"/>
        <v>10</v>
      </c>
      <c r="O1306" s="5"/>
      <c r="P1306" s="5"/>
      <c r="Q1306" s="42" t="s">
        <v>2344</v>
      </c>
      <c r="R1306" s="43" t="str">
        <f t="shared" si="198"/>
        <v>AAGF</v>
      </c>
      <c r="S1306" s="43" t="str">
        <f t="shared" si="202"/>
        <v>F</v>
      </c>
      <c r="T1306" s="43" t="str">
        <f t="shared" si="203"/>
        <v>02</v>
      </c>
      <c r="U1306" s="43" t="b">
        <f t="shared" si="199"/>
        <v>1</v>
      </c>
      <c r="V1306" s="43">
        <f t="shared" si="200"/>
        <v>10</v>
      </c>
      <c r="W1306" s="35" t="s">
        <v>2347</v>
      </c>
      <c r="X1306" s="196" t="s">
        <v>2377</v>
      </c>
    </row>
    <row r="1307" spans="1:24" x14ac:dyDescent="0.25">
      <c r="A1307" s="30">
        <f t="shared" si="204"/>
        <v>1305</v>
      </c>
      <c r="B1307" s="45">
        <v>20</v>
      </c>
      <c r="C1307" s="32">
        <f t="shared" si="197"/>
        <v>513</v>
      </c>
      <c r="D1307" s="45" t="s">
        <v>229</v>
      </c>
      <c r="E1307" s="45" t="s">
        <v>957</v>
      </c>
      <c r="F1307" s="45" t="s">
        <v>367</v>
      </c>
      <c r="G1307" s="45"/>
      <c r="H1307" s="35" t="s">
        <v>255</v>
      </c>
      <c r="I1307" s="36">
        <v>41729</v>
      </c>
      <c r="J1307" s="82">
        <v>26329</v>
      </c>
      <c r="K1307" s="37">
        <v>2633</v>
      </c>
      <c r="L1307" s="38">
        <f t="shared" si="196"/>
        <v>2633</v>
      </c>
      <c r="M1307" s="36">
        <f t="shared" si="195"/>
        <v>41729</v>
      </c>
      <c r="N1307" s="39">
        <f t="shared" si="201"/>
        <v>10</v>
      </c>
      <c r="O1307" s="5"/>
      <c r="P1307" s="5"/>
      <c r="Q1307" s="42" t="s">
        <v>2344</v>
      </c>
      <c r="R1307" s="43" t="str">
        <f t="shared" si="198"/>
        <v>AAHF</v>
      </c>
      <c r="S1307" s="43" t="str">
        <f t="shared" si="202"/>
        <v>F</v>
      </c>
      <c r="T1307" s="43" t="str">
        <f t="shared" si="203"/>
        <v>02</v>
      </c>
      <c r="U1307" s="43" t="b">
        <f t="shared" si="199"/>
        <v>1</v>
      </c>
      <c r="V1307" s="43">
        <f t="shared" si="200"/>
        <v>10</v>
      </c>
      <c r="W1307" s="35" t="s">
        <v>2347</v>
      </c>
      <c r="X1307" s="196" t="s">
        <v>2377</v>
      </c>
    </row>
    <row r="1308" spans="1:24" x14ac:dyDescent="0.25">
      <c r="A1308" s="30">
        <f t="shared" si="204"/>
        <v>1306</v>
      </c>
      <c r="B1308" s="45">
        <v>20</v>
      </c>
      <c r="C1308" s="32">
        <f t="shared" si="197"/>
        <v>514</v>
      </c>
      <c r="D1308" s="45" t="s">
        <v>229</v>
      </c>
      <c r="E1308" s="45" t="s">
        <v>368</v>
      </c>
      <c r="F1308" s="45" t="s">
        <v>369</v>
      </c>
      <c r="G1308" s="45"/>
      <c r="H1308" s="35" t="s">
        <v>255</v>
      </c>
      <c r="I1308" s="36">
        <v>41729</v>
      </c>
      <c r="J1308" s="82">
        <v>16949</v>
      </c>
      <c r="K1308" s="37">
        <v>1695</v>
      </c>
      <c r="L1308" s="38">
        <f t="shared" si="196"/>
        <v>1695</v>
      </c>
      <c r="M1308" s="36">
        <f t="shared" si="195"/>
        <v>41729</v>
      </c>
      <c r="N1308" s="39">
        <f t="shared" si="201"/>
        <v>10</v>
      </c>
      <c r="O1308" s="5"/>
      <c r="P1308" s="5"/>
      <c r="Q1308" s="42" t="s">
        <v>2344</v>
      </c>
      <c r="R1308" s="43" t="str">
        <f t="shared" si="198"/>
        <v>AAYF</v>
      </c>
      <c r="S1308" s="43" t="str">
        <f t="shared" si="202"/>
        <v>F</v>
      </c>
      <c r="T1308" s="43" t="str">
        <f t="shared" si="203"/>
        <v>02</v>
      </c>
      <c r="U1308" s="43" t="b">
        <f t="shared" si="199"/>
        <v>1</v>
      </c>
      <c r="V1308" s="43">
        <f t="shared" si="200"/>
        <v>10</v>
      </c>
      <c r="W1308" s="35" t="s">
        <v>2347</v>
      </c>
      <c r="X1308" s="196" t="s">
        <v>2377</v>
      </c>
    </row>
    <row r="1309" spans="1:24" x14ac:dyDescent="0.25">
      <c r="A1309" s="30">
        <f t="shared" si="204"/>
        <v>1307</v>
      </c>
      <c r="B1309" s="45">
        <v>20</v>
      </c>
      <c r="C1309" s="32">
        <f t="shared" si="197"/>
        <v>515</v>
      </c>
      <c r="D1309" s="45" t="s">
        <v>229</v>
      </c>
      <c r="E1309" s="45" t="s">
        <v>1066</v>
      </c>
      <c r="F1309" s="45" t="s">
        <v>371</v>
      </c>
      <c r="G1309" s="45"/>
      <c r="H1309" s="35" t="s">
        <v>255</v>
      </c>
      <c r="I1309" s="36">
        <v>41729</v>
      </c>
      <c r="J1309" s="82">
        <v>13945</v>
      </c>
      <c r="K1309" s="37">
        <v>1395</v>
      </c>
      <c r="L1309" s="38">
        <f t="shared" si="196"/>
        <v>1395</v>
      </c>
      <c r="M1309" s="36">
        <f t="shared" ref="M1309:M1372" si="205">+I1309</f>
        <v>41729</v>
      </c>
      <c r="N1309" s="39">
        <f t="shared" si="201"/>
        <v>10</v>
      </c>
      <c r="O1309" s="5"/>
      <c r="P1309" s="5"/>
      <c r="Q1309" s="42" t="s">
        <v>2344</v>
      </c>
      <c r="R1309" s="43" t="str">
        <f t="shared" si="198"/>
        <v>AADF</v>
      </c>
      <c r="S1309" s="43" t="str">
        <f t="shared" si="202"/>
        <v>F</v>
      </c>
      <c r="T1309" s="43" t="str">
        <f t="shared" si="203"/>
        <v>02</v>
      </c>
      <c r="U1309" s="43" t="b">
        <f t="shared" si="199"/>
        <v>1</v>
      </c>
      <c r="V1309" s="43">
        <f t="shared" si="200"/>
        <v>10</v>
      </c>
      <c r="W1309" s="35" t="s">
        <v>2347</v>
      </c>
      <c r="X1309" s="196" t="s">
        <v>2377</v>
      </c>
    </row>
    <row r="1310" spans="1:24" x14ac:dyDescent="0.25">
      <c r="A1310" s="30">
        <f t="shared" si="204"/>
        <v>1308</v>
      </c>
      <c r="B1310" s="45">
        <v>20</v>
      </c>
      <c r="C1310" s="32">
        <f t="shared" si="197"/>
        <v>516</v>
      </c>
      <c r="D1310" s="45" t="s">
        <v>229</v>
      </c>
      <c r="E1310" s="45" t="s">
        <v>831</v>
      </c>
      <c r="F1310" s="45" t="s">
        <v>375</v>
      </c>
      <c r="G1310" s="45"/>
      <c r="H1310" s="35" t="s">
        <v>255</v>
      </c>
      <c r="I1310" s="36">
        <v>41729</v>
      </c>
      <c r="J1310" s="82">
        <v>989</v>
      </c>
      <c r="K1310" s="37">
        <v>99</v>
      </c>
      <c r="L1310" s="38">
        <f t="shared" si="196"/>
        <v>99</v>
      </c>
      <c r="M1310" s="36">
        <f t="shared" si="205"/>
        <v>41729</v>
      </c>
      <c r="N1310" s="39">
        <f t="shared" si="201"/>
        <v>10.01</v>
      </c>
      <c r="O1310" s="5"/>
      <c r="P1310" s="5"/>
      <c r="Q1310" s="42" t="s">
        <v>2344</v>
      </c>
      <c r="R1310" s="43" t="str">
        <f t="shared" si="198"/>
        <v>AABF</v>
      </c>
      <c r="S1310" s="43" t="str">
        <f t="shared" si="202"/>
        <v>F</v>
      </c>
      <c r="T1310" s="43" t="str">
        <f t="shared" si="203"/>
        <v>02</v>
      </c>
      <c r="U1310" s="43" t="b">
        <f t="shared" si="199"/>
        <v>1</v>
      </c>
      <c r="V1310" s="43">
        <f t="shared" si="200"/>
        <v>10</v>
      </c>
      <c r="W1310" s="35" t="s">
        <v>2347</v>
      </c>
      <c r="X1310" s="196" t="s">
        <v>2377</v>
      </c>
    </row>
    <row r="1311" spans="1:24" x14ac:dyDescent="0.25">
      <c r="A1311" s="30">
        <f t="shared" si="204"/>
        <v>1309</v>
      </c>
      <c r="B1311" s="45">
        <v>20</v>
      </c>
      <c r="C1311" s="32">
        <f t="shared" si="197"/>
        <v>517</v>
      </c>
      <c r="D1311" s="45" t="s">
        <v>229</v>
      </c>
      <c r="E1311" s="45" t="s">
        <v>876</v>
      </c>
      <c r="F1311" s="45" t="s">
        <v>523</v>
      </c>
      <c r="G1311" s="45"/>
      <c r="H1311" s="35" t="s">
        <v>255</v>
      </c>
      <c r="I1311" s="36">
        <v>41729</v>
      </c>
      <c r="J1311" s="82">
        <v>15369</v>
      </c>
      <c r="K1311" s="37">
        <v>1537</v>
      </c>
      <c r="L1311" s="38">
        <f t="shared" si="196"/>
        <v>1537</v>
      </c>
      <c r="M1311" s="36">
        <f t="shared" si="205"/>
        <v>41729</v>
      </c>
      <c r="N1311" s="39">
        <f t="shared" si="201"/>
        <v>10</v>
      </c>
      <c r="O1311" s="5"/>
      <c r="P1311" s="5"/>
      <c r="Q1311" s="42" t="s">
        <v>2344</v>
      </c>
      <c r="R1311" s="43" t="str">
        <f t="shared" si="198"/>
        <v>AAHF</v>
      </c>
      <c r="S1311" s="43" t="str">
        <f t="shared" si="202"/>
        <v>F</v>
      </c>
      <c r="T1311" s="43" t="str">
        <f t="shared" si="203"/>
        <v>02</v>
      </c>
      <c r="U1311" s="43" t="b">
        <f t="shared" si="199"/>
        <v>1</v>
      </c>
      <c r="V1311" s="43">
        <f t="shared" si="200"/>
        <v>10</v>
      </c>
      <c r="W1311" s="35" t="s">
        <v>2347</v>
      </c>
      <c r="X1311" s="196" t="s">
        <v>2377</v>
      </c>
    </row>
    <row r="1312" spans="1:24" x14ac:dyDescent="0.25">
      <c r="A1312" s="30">
        <f t="shared" si="204"/>
        <v>1310</v>
      </c>
      <c r="B1312" s="45">
        <v>20</v>
      </c>
      <c r="C1312" s="32">
        <f t="shared" si="197"/>
        <v>518</v>
      </c>
      <c r="D1312" s="45" t="s">
        <v>229</v>
      </c>
      <c r="E1312" s="45" t="s">
        <v>957</v>
      </c>
      <c r="F1312" s="45" t="s">
        <v>559</v>
      </c>
      <c r="G1312" s="45"/>
      <c r="H1312" s="35" t="s">
        <v>255</v>
      </c>
      <c r="I1312" s="36">
        <v>41729</v>
      </c>
      <c r="J1312" s="82">
        <v>1431</v>
      </c>
      <c r="K1312" s="37">
        <v>144</v>
      </c>
      <c r="L1312" s="38">
        <f t="shared" si="196"/>
        <v>144</v>
      </c>
      <c r="M1312" s="36">
        <f t="shared" si="205"/>
        <v>41729</v>
      </c>
      <c r="N1312" s="39">
        <f t="shared" si="201"/>
        <v>10.06</v>
      </c>
      <c r="O1312" s="5"/>
      <c r="P1312" s="5"/>
      <c r="Q1312" s="42" t="s">
        <v>2344</v>
      </c>
      <c r="R1312" s="43" t="str">
        <f t="shared" si="198"/>
        <v>AAHF</v>
      </c>
      <c r="S1312" s="43" t="str">
        <f t="shared" si="202"/>
        <v>F</v>
      </c>
      <c r="T1312" s="43" t="str">
        <f t="shared" si="203"/>
        <v>02</v>
      </c>
      <c r="U1312" s="43" t="b">
        <f t="shared" si="199"/>
        <v>1</v>
      </c>
      <c r="V1312" s="43">
        <f t="shared" si="200"/>
        <v>10</v>
      </c>
      <c r="W1312" s="35" t="s">
        <v>2347</v>
      </c>
      <c r="X1312" s="196" t="s">
        <v>2377</v>
      </c>
    </row>
    <row r="1313" spans="1:24" x14ac:dyDescent="0.25">
      <c r="A1313" s="30">
        <f t="shared" si="204"/>
        <v>1311</v>
      </c>
      <c r="B1313" s="45">
        <v>20</v>
      </c>
      <c r="C1313" s="32">
        <f t="shared" si="197"/>
        <v>519</v>
      </c>
      <c r="D1313" s="45" t="s">
        <v>229</v>
      </c>
      <c r="E1313" s="45" t="s">
        <v>1088</v>
      </c>
      <c r="F1313" s="45" t="s">
        <v>463</v>
      </c>
      <c r="G1313" s="45"/>
      <c r="H1313" s="35" t="s">
        <v>255</v>
      </c>
      <c r="I1313" s="36">
        <v>41729</v>
      </c>
      <c r="J1313" s="82">
        <v>10201</v>
      </c>
      <c r="K1313" s="37">
        <v>1021</v>
      </c>
      <c r="L1313" s="38">
        <f t="shared" si="196"/>
        <v>1021</v>
      </c>
      <c r="M1313" s="36">
        <f t="shared" si="205"/>
        <v>41729</v>
      </c>
      <c r="N1313" s="39">
        <f t="shared" si="201"/>
        <v>10.01</v>
      </c>
      <c r="O1313" s="5"/>
      <c r="P1313" s="5"/>
      <c r="Q1313" s="42" t="s">
        <v>2344</v>
      </c>
      <c r="R1313" s="43" t="str">
        <f t="shared" si="198"/>
        <v>ACZP</v>
      </c>
      <c r="S1313" s="43" t="str">
        <f t="shared" si="202"/>
        <v>P</v>
      </c>
      <c r="T1313" s="43" t="str">
        <f t="shared" si="203"/>
        <v>02</v>
      </c>
      <c r="U1313" s="43" t="b">
        <f t="shared" si="199"/>
        <v>1</v>
      </c>
      <c r="V1313" s="43">
        <f t="shared" si="200"/>
        <v>10</v>
      </c>
      <c r="W1313" s="35" t="s">
        <v>2347</v>
      </c>
      <c r="X1313" s="196" t="s">
        <v>2377</v>
      </c>
    </row>
    <row r="1314" spans="1:24" x14ac:dyDescent="0.25">
      <c r="A1314" s="30">
        <f t="shared" si="204"/>
        <v>1312</v>
      </c>
      <c r="B1314" s="45">
        <v>20</v>
      </c>
      <c r="C1314" s="32">
        <f t="shared" si="197"/>
        <v>520</v>
      </c>
      <c r="D1314" s="45" t="s">
        <v>229</v>
      </c>
      <c r="E1314" s="45" t="s">
        <v>1059</v>
      </c>
      <c r="F1314" s="45" t="s">
        <v>348</v>
      </c>
      <c r="G1314" s="45"/>
      <c r="H1314" s="35" t="s">
        <v>255</v>
      </c>
      <c r="I1314" s="36">
        <v>41729</v>
      </c>
      <c r="J1314" s="82">
        <v>20134</v>
      </c>
      <c r="K1314" s="37">
        <v>2014</v>
      </c>
      <c r="L1314" s="38">
        <f t="shared" si="196"/>
        <v>2014</v>
      </c>
      <c r="M1314" s="36">
        <f t="shared" si="205"/>
        <v>41729</v>
      </c>
      <c r="N1314" s="39">
        <f t="shared" si="201"/>
        <v>10</v>
      </c>
      <c r="O1314" s="5"/>
      <c r="P1314" s="5"/>
      <c r="Q1314" s="42" t="s">
        <v>2344</v>
      </c>
      <c r="R1314" s="43" t="str">
        <f t="shared" si="198"/>
        <v>AAAF</v>
      </c>
      <c r="S1314" s="43" t="str">
        <f t="shared" si="202"/>
        <v>F</v>
      </c>
      <c r="T1314" s="43" t="str">
        <f t="shared" si="203"/>
        <v>02</v>
      </c>
      <c r="U1314" s="43" t="b">
        <f t="shared" si="199"/>
        <v>1</v>
      </c>
      <c r="V1314" s="43">
        <f t="shared" si="200"/>
        <v>10</v>
      </c>
      <c r="W1314" s="35" t="s">
        <v>2347</v>
      </c>
      <c r="X1314" s="196" t="s">
        <v>2377</v>
      </c>
    </row>
    <row r="1315" spans="1:24" x14ac:dyDescent="0.25">
      <c r="A1315" s="30">
        <f t="shared" si="204"/>
        <v>1313</v>
      </c>
      <c r="B1315" s="45">
        <v>20</v>
      </c>
      <c r="C1315" s="32">
        <f t="shared" si="197"/>
        <v>521</v>
      </c>
      <c r="D1315" s="45" t="s">
        <v>229</v>
      </c>
      <c r="E1315" s="45" t="s">
        <v>1079</v>
      </c>
      <c r="F1315" s="45" t="s">
        <v>428</v>
      </c>
      <c r="G1315" s="45"/>
      <c r="H1315" s="35" t="s">
        <v>255</v>
      </c>
      <c r="I1315" s="36">
        <v>41729</v>
      </c>
      <c r="J1315" s="82">
        <v>23304</v>
      </c>
      <c r="K1315" s="37">
        <v>2331</v>
      </c>
      <c r="L1315" s="38">
        <f t="shared" si="196"/>
        <v>2331</v>
      </c>
      <c r="M1315" s="36">
        <f t="shared" si="205"/>
        <v>41729</v>
      </c>
      <c r="N1315" s="39">
        <f t="shared" si="201"/>
        <v>10</v>
      </c>
      <c r="O1315" s="5"/>
      <c r="P1315" s="5"/>
      <c r="Q1315" s="42" t="s">
        <v>2344</v>
      </c>
      <c r="R1315" s="43" t="str">
        <f t="shared" si="198"/>
        <v>AAAF</v>
      </c>
      <c r="S1315" s="43" t="str">
        <f t="shared" si="202"/>
        <v>F</v>
      </c>
      <c r="T1315" s="43" t="str">
        <f t="shared" si="203"/>
        <v>02</v>
      </c>
      <c r="U1315" s="43" t="b">
        <f t="shared" si="199"/>
        <v>1</v>
      </c>
      <c r="V1315" s="43">
        <f t="shared" si="200"/>
        <v>10</v>
      </c>
      <c r="W1315" s="35" t="s">
        <v>2347</v>
      </c>
      <c r="X1315" s="196" t="s">
        <v>2377</v>
      </c>
    </row>
    <row r="1316" spans="1:24" x14ac:dyDescent="0.25">
      <c r="A1316" s="30">
        <f t="shared" si="204"/>
        <v>1314</v>
      </c>
      <c r="B1316" s="45">
        <v>20</v>
      </c>
      <c r="C1316" s="32">
        <f t="shared" si="197"/>
        <v>522</v>
      </c>
      <c r="D1316" s="45" t="s">
        <v>229</v>
      </c>
      <c r="E1316" s="45" t="s">
        <v>971</v>
      </c>
      <c r="F1316" s="45" t="s">
        <v>429</v>
      </c>
      <c r="G1316" s="45"/>
      <c r="H1316" s="35" t="s">
        <v>255</v>
      </c>
      <c r="I1316" s="36">
        <v>41729</v>
      </c>
      <c r="J1316" s="82">
        <v>2462</v>
      </c>
      <c r="K1316" s="37">
        <v>247</v>
      </c>
      <c r="L1316" s="38">
        <f t="shared" si="196"/>
        <v>247</v>
      </c>
      <c r="M1316" s="36">
        <f t="shared" si="205"/>
        <v>41729</v>
      </c>
      <c r="N1316" s="39">
        <f t="shared" si="201"/>
        <v>10.029999999999999</v>
      </c>
      <c r="O1316" s="5"/>
      <c r="P1316" s="5"/>
      <c r="Q1316" s="42" t="s">
        <v>2344</v>
      </c>
      <c r="R1316" s="43" t="str">
        <f t="shared" si="198"/>
        <v>AAAF</v>
      </c>
      <c r="S1316" s="43" t="str">
        <f t="shared" si="202"/>
        <v>F</v>
      </c>
      <c r="T1316" s="43" t="str">
        <f t="shared" si="203"/>
        <v>02</v>
      </c>
      <c r="U1316" s="43" t="b">
        <f t="shared" si="199"/>
        <v>1</v>
      </c>
      <c r="V1316" s="43">
        <f t="shared" si="200"/>
        <v>10</v>
      </c>
      <c r="W1316" s="35" t="s">
        <v>2347</v>
      </c>
      <c r="X1316" s="196" t="s">
        <v>2377</v>
      </c>
    </row>
    <row r="1317" spans="1:24" x14ac:dyDescent="0.25">
      <c r="A1317" s="30">
        <f t="shared" si="204"/>
        <v>1315</v>
      </c>
      <c r="B1317" s="45">
        <v>20</v>
      </c>
      <c r="C1317" s="32">
        <f t="shared" si="197"/>
        <v>523</v>
      </c>
      <c r="D1317" s="45" t="s">
        <v>229</v>
      </c>
      <c r="E1317" s="45" t="s">
        <v>971</v>
      </c>
      <c r="F1317" s="45" t="s">
        <v>430</v>
      </c>
      <c r="G1317" s="45"/>
      <c r="H1317" s="35" t="s">
        <v>255</v>
      </c>
      <c r="I1317" s="36">
        <v>41729</v>
      </c>
      <c r="J1317" s="82">
        <v>14573</v>
      </c>
      <c r="K1317" s="37">
        <v>1458</v>
      </c>
      <c r="L1317" s="38">
        <f t="shared" ref="L1317:L1380" si="206">+K1317</f>
        <v>1458</v>
      </c>
      <c r="M1317" s="36">
        <f t="shared" si="205"/>
        <v>41729</v>
      </c>
      <c r="N1317" s="39">
        <f t="shared" si="201"/>
        <v>10</v>
      </c>
      <c r="O1317" s="5"/>
      <c r="P1317" s="5"/>
      <c r="Q1317" s="42" t="s">
        <v>2344</v>
      </c>
      <c r="R1317" s="43" t="str">
        <f t="shared" si="198"/>
        <v>AAAF</v>
      </c>
      <c r="S1317" s="43" t="str">
        <f t="shared" si="202"/>
        <v>F</v>
      </c>
      <c r="T1317" s="43" t="str">
        <f t="shared" si="203"/>
        <v>02</v>
      </c>
      <c r="U1317" s="43" t="b">
        <f t="shared" si="199"/>
        <v>1</v>
      </c>
      <c r="V1317" s="43">
        <f t="shared" si="200"/>
        <v>10</v>
      </c>
      <c r="W1317" s="35" t="s">
        <v>2347</v>
      </c>
      <c r="X1317" s="196" t="s">
        <v>2377</v>
      </c>
    </row>
    <row r="1318" spans="1:24" x14ac:dyDescent="0.25">
      <c r="A1318" s="30">
        <f t="shared" si="204"/>
        <v>1316</v>
      </c>
      <c r="B1318" s="45">
        <v>20</v>
      </c>
      <c r="C1318" s="32">
        <f t="shared" si="197"/>
        <v>524</v>
      </c>
      <c r="D1318" s="45" t="s">
        <v>229</v>
      </c>
      <c r="E1318" s="45" t="s">
        <v>916</v>
      </c>
      <c r="F1318" s="45" t="s">
        <v>736</v>
      </c>
      <c r="G1318" s="45"/>
      <c r="H1318" s="35" t="s">
        <v>255</v>
      </c>
      <c r="I1318" s="36">
        <v>41729</v>
      </c>
      <c r="J1318" s="82">
        <v>10806</v>
      </c>
      <c r="K1318" s="37">
        <v>1081</v>
      </c>
      <c r="L1318" s="38">
        <f t="shared" si="206"/>
        <v>1081</v>
      </c>
      <c r="M1318" s="36">
        <f t="shared" si="205"/>
        <v>41729</v>
      </c>
      <c r="N1318" s="39">
        <f t="shared" si="201"/>
        <v>10</v>
      </c>
      <c r="O1318" s="5"/>
      <c r="P1318" s="5"/>
      <c r="Q1318" s="42" t="s">
        <v>2344</v>
      </c>
      <c r="R1318" s="43" t="str">
        <f t="shared" si="198"/>
        <v>ABHP</v>
      </c>
      <c r="S1318" s="43" t="str">
        <f t="shared" si="202"/>
        <v>P</v>
      </c>
      <c r="T1318" s="43" t="str">
        <f t="shared" si="203"/>
        <v>02</v>
      </c>
      <c r="U1318" s="43" t="b">
        <f t="shared" si="199"/>
        <v>1</v>
      </c>
      <c r="V1318" s="43">
        <f t="shared" si="200"/>
        <v>10</v>
      </c>
      <c r="W1318" s="35" t="s">
        <v>2347</v>
      </c>
      <c r="X1318" s="196" t="s">
        <v>2377</v>
      </c>
    </row>
    <row r="1319" spans="1:24" x14ac:dyDescent="0.25">
      <c r="A1319" s="30">
        <f t="shared" si="204"/>
        <v>1317</v>
      </c>
      <c r="B1319" s="45">
        <v>20</v>
      </c>
      <c r="C1319" s="32">
        <f t="shared" si="197"/>
        <v>525</v>
      </c>
      <c r="D1319" s="45" t="s">
        <v>229</v>
      </c>
      <c r="E1319" s="45" t="s">
        <v>861</v>
      </c>
      <c r="F1319" s="45" t="s">
        <v>467</v>
      </c>
      <c r="G1319" s="45"/>
      <c r="H1319" s="35" t="s">
        <v>255</v>
      </c>
      <c r="I1319" s="36">
        <v>41729</v>
      </c>
      <c r="J1319" s="82">
        <v>7851</v>
      </c>
      <c r="K1319" s="37">
        <v>786</v>
      </c>
      <c r="L1319" s="38">
        <f t="shared" si="206"/>
        <v>786</v>
      </c>
      <c r="M1319" s="36">
        <f t="shared" si="205"/>
        <v>41729</v>
      </c>
      <c r="N1319" s="39">
        <f t="shared" si="201"/>
        <v>10.01</v>
      </c>
      <c r="O1319" s="5"/>
      <c r="P1319" s="5"/>
      <c r="Q1319" s="42" t="s">
        <v>2344</v>
      </c>
      <c r="R1319" s="43" t="str">
        <f t="shared" si="198"/>
        <v>ALPP</v>
      </c>
      <c r="S1319" s="43" t="str">
        <f t="shared" si="202"/>
        <v>P</v>
      </c>
      <c r="T1319" s="43" t="str">
        <f t="shared" si="203"/>
        <v>02</v>
      </c>
      <c r="U1319" s="43" t="b">
        <f t="shared" si="199"/>
        <v>1</v>
      </c>
      <c r="V1319" s="43">
        <f t="shared" si="200"/>
        <v>10</v>
      </c>
      <c r="W1319" s="35" t="s">
        <v>2347</v>
      </c>
      <c r="X1319" s="196" t="s">
        <v>2377</v>
      </c>
    </row>
    <row r="1320" spans="1:24" x14ac:dyDescent="0.25">
      <c r="A1320" s="30">
        <f t="shared" si="204"/>
        <v>1318</v>
      </c>
      <c r="B1320" s="45">
        <v>20</v>
      </c>
      <c r="C1320" s="32">
        <f t="shared" si="197"/>
        <v>526</v>
      </c>
      <c r="D1320" s="45" t="s">
        <v>229</v>
      </c>
      <c r="E1320" s="45" t="s">
        <v>480</v>
      </c>
      <c r="F1320" s="45" t="s">
        <v>481</v>
      </c>
      <c r="G1320" s="45"/>
      <c r="H1320" s="35" t="s">
        <v>255</v>
      </c>
      <c r="I1320" s="36">
        <v>41729</v>
      </c>
      <c r="J1320" s="82">
        <v>1155</v>
      </c>
      <c r="K1320" s="37">
        <v>116</v>
      </c>
      <c r="L1320" s="38">
        <f t="shared" si="206"/>
        <v>116</v>
      </c>
      <c r="M1320" s="36">
        <f t="shared" si="205"/>
        <v>41729</v>
      </c>
      <c r="N1320" s="39">
        <f t="shared" si="201"/>
        <v>10.039999999999999</v>
      </c>
      <c r="O1320" s="5"/>
      <c r="P1320" s="5"/>
      <c r="Q1320" s="42" t="s">
        <v>2344</v>
      </c>
      <c r="R1320" s="43" t="str">
        <f t="shared" si="198"/>
        <v>AAMF</v>
      </c>
      <c r="S1320" s="43" t="str">
        <f t="shared" si="202"/>
        <v>F</v>
      </c>
      <c r="T1320" s="43" t="str">
        <f t="shared" si="203"/>
        <v>02</v>
      </c>
      <c r="U1320" s="43" t="b">
        <f t="shared" si="199"/>
        <v>1</v>
      </c>
      <c r="V1320" s="43">
        <f t="shared" si="200"/>
        <v>10</v>
      </c>
      <c r="W1320" s="35" t="s">
        <v>2347</v>
      </c>
      <c r="X1320" s="196" t="s">
        <v>2377</v>
      </c>
    </row>
    <row r="1321" spans="1:24" x14ac:dyDescent="0.25">
      <c r="A1321" s="30">
        <f t="shared" si="204"/>
        <v>1319</v>
      </c>
      <c r="B1321" s="45">
        <v>20</v>
      </c>
      <c r="C1321" s="32">
        <f t="shared" si="197"/>
        <v>527</v>
      </c>
      <c r="D1321" s="45" t="s">
        <v>229</v>
      </c>
      <c r="E1321" s="45" t="s">
        <v>868</v>
      </c>
      <c r="F1321" s="45" t="s">
        <v>496</v>
      </c>
      <c r="G1321" s="45"/>
      <c r="H1321" s="35" t="s">
        <v>255</v>
      </c>
      <c r="I1321" s="36">
        <v>41729</v>
      </c>
      <c r="J1321" s="82">
        <v>8083</v>
      </c>
      <c r="K1321" s="37">
        <v>809</v>
      </c>
      <c r="L1321" s="38">
        <f t="shared" si="206"/>
        <v>809</v>
      </c>
      <c r="M1321" s="36">
        <f t="shared" si="205"/>
        <v>41729</v>
      </c>
      <c r="N1321" s="39">
        <f t="shared" si="201"/>
        <v>10.01</v>
      </c>
      <c r="O1321" s="5"/>
      <c r="P1321" s="5"/>
      <c r="Q1321" s="42" t="s">
        <v>2344</v>
      </c>
      <c r="R1321" s="43" t="str">
        <f t="shared" si="198"/>
        <v>AFOP</v>
      </c>
      <c r="S1321" s="43" t="str">
        <f t="shared" si="202"/>
        <v>P</v>
      </c>
      <c r="T1321" s="43" t="str">
        <f t="shared" si="203"/>
        <v>02</v>
      </c>
      <c r="U1321" s="43" t="b">
        <f t="shared" si="199"/>
        <v>1</v>
      </c>
      <c r="V1321" s="43">
        <f t="shared" si="200"/>
        <v>10</v>
      </c>
      <c r="W1321" s="35" t="s">
        <v>2347</v>
      </c>
      <c r="X1321" s="196" t="s">
        <v>2377</v>
      </c>
    </row>
    <row r="1322" spans="1:24" x14ac:dyDescent="0.25">
      <c r="A1322" s="30">
        <f t="shared" si="204"/>
        <v>1320</v>
      </c>
      <c r="B1322" s="45">
        <v>20</v>
      </c>
      <c r="C1322" s="32">
        <f t="shared" si="197"/>
        <v>528</v>
      </c>
      <c r="D1322" s="45" t="s">
        <v>229</v>
      </c>
      <c r="E1322" s="45" t="s">
        <v>989</v>
      </c>
      <c r="F1322" s="45" t="s">
        <v>522</v>
      </c>
      <c r="G1322" s="45"/>
      <c r="H1322" s="35" t="s">
        <v>255</v>
      </c>
      <c r="I1322" s="36">
        <v>41729</v>
      </c>
      <c r="J1322" s="82">
        <v>29462</v>
      </c>
      <c r="K1322" s="37">
        <v>2947</v>
      </c>
      <c r="L1322" s="38">
        <f t="shared" si="206"/>
        <v>2947</v>
      </c>
      <c r="M1322" s="36">
        <f t="shared" si="205"/>
        <v>41729</v>
      </c>
      <c r="N1322" s="39">
        <f t="shared" si="201"/>
        <v>10</v>
      </c>
      <c r="O1322" s="5"/>
      <c r="P1322" s="5"/>
      <c r="Q1322" s="42" t="s">
        <v>2344</v>
      </c>
      <c r="R1322" s="43" t="str">
        <f t="shared" si="198"/>
        <v>ADQP</v>
      </c>
      <c r="S1322" s="43" t="str">
        <f t="shared" si="202"/>
        <v>P</v>
      </c>
      <c r="T1322" s="43" t="str">
        <f t="shared" si="203"/>
        <v>02</v>
      </c>
      <c r="U1322" s="43" t="b">
        <f t="shared" si="199"/>
        <v>1</v>
      </c>
      <c r="V1322" s="43">
        <f t="shared" si="200"/>
        <v>10</v>
      </c>
      <c r="W1322" s="35" t="s">
        <v>2347</v>
      </c>
      <c r="X1322" s="196" t="s">
        <v>2377</v>
      </c>
    </row>
    <row r="1323" spans="1:24" x14ac:dyDescent="0.25">
      <c r="A1323" s="30">
        <f t="shared" si="204"/>
        <v>1321</v>
      </c>
      <c r="B1323" s="45">
        <v>20</v>
      </c>
      <c r="C1323" s="32">
        <f t="shared" si="197"/>
        <v>529</v>
      </c>
      <c r="D1323" s="45" t="s">
        <v>229</v>
      </c>
      <c r="E1323" s="45" t="s">
        <v>1111</v>
      </c>
      <c r="F1323" s="45" t="s">
        <v>542</v>
      </c>
      <c r="G1323" s="45"/>
      <c r="H1323" s="35" t="s">
        <v>255</v>
      </c>
      <c r="I1323" s="36">
        <v>41729</v>
      </c>
      <c r="J1323" s="82">
        <v>3586</v>
      </c>
      <c r="K1323" s="37">
        <v>359</v>
      </c>
      <c r="L1323" s="38">
        <f t="shared" si="206"/>
        <v>359</v>
      </c>
      <c r="M1323" s="36">
        <f t="shared" si="205"/>
        <v>41729</v>
      </c>
      <c r="N1323" s="39">
        <f t="shared" si="201"/>
        <v>10.01</v>
      </c>
      <c r="O1323" s="5"/>
      <c r="P1323" s="5"/>
      <c r="Q1323" s="42" t="s">
        <v>2344</v>
      </c>
      <c r="R1323" s="43" t="str">
        <f t="shared" si="198"/>
        <v>AZJP</v>
      </c>
      <c r="S1323" s="43" t="str">
        <f t="shared" si="202"/>
        <v>P</v>
      </c>
      <c r="T1323" s="43" t="str">
        <f t="shared" si="203"/>
        <v>02</v>
      </c>
      <c r="U1323" s="43" t="b">
        <f t="shared" si="199"/>
        <v>1</v>
      </c>
      <c r="V1323" s="43">
        <f t="shared" si="200"/>
        <v>10</v>
      </c>
      <c r="W1323" s="35" t="s">
        <v>2347</v>
      </c>
      <c r="X1323" s="196" t="s">
        <v>2377</v>
      </c>
    </row>
    <row r="1324" spans="1:24" x14ac:dyDescent="0.25">
      <c r="A1324" s="30">
        <f t="shared" si="204"/>
        <v>1322</v>
      </c>
      <c r="B1324" s="45">
        <v>20</v>
      </c>
      <c r="C1324" s="32">
        <f t="shared" si="197"/>
        <v>530</v>
      </c>
      <c r="D1324" s="45" t="s">
        <v>229</v>
      </c>
      <c r="E1324" s="45" t="s">
        <v>883</v>
      </c>
      <c r="F1324" s="45" t="s">
        <v>549</v>
      </c>
      <c r="G1324" s="45"/>
      <c r="H1324" s="35" t="s">
        <v>255</v>
      </c>
      <c r="I1324" s="36">
        <v>41729</v>
      </c>
      <c r="J1324" s="82">
        <v>13142</v>
      </c>
      <c r="K1324" s="37">
        <v>1315</v>
      </c>
      <c r="L1324" s="38">
        <f t="shared" si="206"/>
        <v>1315</v>
      </c>
      <c r="M1324" s="36">
        <f t="shared" si="205"/>
        <v>41729</v>
      </c>
      <c r="N1324" s="39">
        <f t="shared" si="201"/>
        <v>10.01</v>
      </c>
      <c r="O1324" s="5"/>
      <c r="P1324" s="5"/>
      <c r="Q1324" s="42" t="s">
        <v>2344</v>
      </c>
      <c r="R1324" s="43" t="str">
        <f t="shared" si="198"/>
        <v>AAYP</v>
      </c>
      <c r="S1324" s="43" t="str">
        <f t="shared" si="202"/>
        <v>P</v>
      </c>
      <c r="T1324" s="43" t="str">
        <f t="shared" si="203"/>
        <v>02</v>
      </c>
      <c r="U1324" s="43" t="b">
        <f t="shared" si="199"/>
        <v>1</v>
      </c>
      <c r="V1324" s="43">
        <f t="shared" si="200"/>
        <v>10</v>
      </c>
      <c r="W1324" s="35" t="s">
        <v>2347</v>
      </c>
      <c r="X1324" s="196" t="s">
        <v>2377</v>
      </c>
    </row>
    <row r="1325" spans="1:24" x14ac:dyDescent="0.25">
      <c r="A1325" s="30">
        <f t="shared" si="204"/>
        <v>1323</v>
      </c>
      <c r="B1325" s="45">
        <v>20</v>
      </c>
      <c r="C1325" s="32">
        <f t="shared" si="197"/>
        <v>531</v>
      </c>
      <c r="D1325" s="45" t="s">
        <v>229</v>
      </c>
      <c r="E1325" s="45" t="s">
        <v>1102</v>
      </c>
      <c r="F1325" s="45" t="s">
        <v>504</v>
      </c>
      <c r="G1325" s="45"/>
      <c r="H1325" s="35" t="s">
        <v>255</v>
      </c>
      <c r="I1325" s="36">
        <v>41729</v>
      </c>
      <c r="J1325" s="82">
        <v>13897</v>
      </c>
      <c r="K1325" s="37">
        <v>1390</v>
      </c>
      <c r="L1325" s="38">
        <f t="shared" si="206"/>
        <v>1390</v>
      </c>
      <c r="M1325" s="36">
        <f t="shared" si="205"/>
        <v>41729</v>
      </c>
      <c r="N1325" s="39">
        <f t="shared" si="201"/>
        <v>10</v>
      </c>
      <c r="O1325" s="5"/>
      <c r="P1325" s="5"/>
      <c r="Q1325" s="42" t="s">
        <v>2344</v>
      </c>
      <c r="R1325" s="43" t="str">
        <f t="shared" si="198"/>
        <v>AAHF</v>
      </c>
      <c r="S1325" s="43" t="str">
        <f t="shared" si="202"/>
        <v>F</v>
      </c>
      <c r="T1325" s="43" t="str">
        <f t="shared" si="203"/>
        <v>02</v>
      </c>
      <c r="U1325" s="43" t="b">
        <f t="shared" si="199"/>
        <v>1</v>
      </c>
      <c r="V1325" s="43">
        <f t="shared" si="200"/>
        <v>10</v>
      </c>
      <c r="W1325" s="35" t="s">
        <v>2347</v>
      </c>
      <c r="X1325" s="196" t="s">
        <v>2377</v>
      </c>
    </row>
    <row r="1326" spans="1:24" x14ac:dyDescent="0.25">
      <c r="A1326" s="30">
        <f t="shared" si="204"/>
        <v>1324</v>
      </c>
      <c r="B1326" s="45">
        <v>20</v>
      </c>
      <c r="C1326" s="32">
        <f t="shared" si="197"/>
        <v>532</v>
      </c>
      <c r="D1326" s="45" t="s">
        <v>229</v>
      </c>
      <c r="E1326" s="45" t="s">
        <v>452</v>
      </c>
      <c r="F1326" s="45" t="s">
        <v>453</v>
      </c>
      <c r="G1326" s="45"/>
      <c r="H1326" s="35" t="s">
        <v>255</v>
      </c>
      <c r="I1326" s="36">
        <v>41729</v>
      </c>
      <c r="J1326" s="82">
        <v>4991</v>
      </c>
      <c r="K1326" s="37">
        <v>500</v>
      </c>
      <c r="L1326" s="38">
        <f t="shared" si="206"/>
        <v>500</v>
      </c>
      <c r="M1326" s="36">
        <f t="shared" si="205"/>
        <v>41729</v>
      </c>
      <c r="N1326" s="39">
        <f t="shared" si="201"/>
        <v>10.02</v>
      </c>
      <c r="O1326" s="5"/>
      <c r="P1326" s="5"/>
      <c r="Q1326" s="42" t="s">
        <v>2344</v>
      </c>
      <c r="R1326" s="43" t="str">
        <f t="shared" si="198"/>
        <v>ADBP</v>
      </c>
      <c r="S1326" s="43" t="str">
        <f t="shared" si="202"/>
        <v>P</v>
      </c>
      <c r="T1326" s="43" t="str">
        <f t="shared" si="203"/>
        <v>02</v>
      </c>
      <c r="U1326" s="43" t="b">
        <f t="shared" si="199"/>
        <v>1</v>
      </c>
      <c r="V1326" s="43">
        <f t="shared" si="200"/>
        <v>10</v>
      </c>
      <c r="W1326" s="35" t="s">
        <v>2347</v>
      </c>
      <c r="X1326" s="196" t="s">
        <v>2377</v>
      </c>
    </row>
    <row r="1327" spans="1:24" x14ac:dyDescent="0.25">
      <c r="A1327" s="30">
        <f t="shared" si="204"/>
        <v>1325</v>
      </c>
      <c r="B1327" s="45">
        <v>20</v>
      </c>
      <c r="C1327" s="32">
        <f t="shared" si="197"/>
        <v>533</v>
      </c>
      <c r="D1327" s="45" t="s">
        <v>229</v>
      </c>
      <c r="E1327" s="45" t="s">
        <v>1142</v>
      </c>
      <c r="F1327" s="45" t="s">
        <v>720</v>
      </c>
      <c r="G1327" s="45"/>
      <c r="H1327" s="35" t="s">
        <v>255</v>
      </c>
      <c r="I1327" s="36">
        <v>41729</v>
      </c>
      <c r="J1327" s="82">
        <v>1793</v>
      </c>
      <c r="K1327" s="37">
        <v>180</v>
      </c>
      <c r="L1327" s="38">
        <f t="shared" si="206"/>
        <v>180</v>
      </c>
      <c r="M1327" s="36">
        <f t="shared" si="205"/>
        <v>41729</v>
      </c>
      <c r="N1327" s="39">
        <f t="shared" si="201"/>
        <v>10.039999999999999</v>
      </c>
      <c r="O1327" s="5"/>
      <c r="P1327" s="5"/>
      <c r="Q1327" s="42" t="s">
        <v>2344</v>
      </c>
      <c r="R1327" s="43" t="str">
        <f t="shared" si="198"/>
        <v>AAFF</v>
      </c>
      <c r="S1327" s="43" t="str">
        <f t="shared" si="202"/>
        <v>F</v>
      </c>
      <c r="T1327" s="43" t="str">
        <f t="shared" si="203"/>
        <v>02</v>
      </c>
      <c r="U1327" s="43" t="b">
        <f t="shared" si="199"/>
        <v>1</v>
      </c>
      <c r="V1327" s="43">
        <f t="shared" si="200"/>
        <v>10</v>
      </c>
      <c r="W1327" s="35" t="s">
        <v>2347</v>
      </c>
      <c r="X1327" s="196" t="s">
        <v>2377</v>
      </c>
    </row>
    <row r="1328" spans="1:24" x14ac:dyDescent="0.25">
      <c r="A1328" s="30">
        <f t="shared" si="204"/>
        <v>1326</v>
      </c>
      <c r="B1328" s="45">
        <v>20</v>
      </c>
      <c r="C1328" s="32">
        <f t="shared" si="197"/>
        <v>534</v>
      </c>
      <c r="D1328" s="45" t="s">
        <v>229</v>
      </c>
      <c r="E1328" s="45" t="s">
        <v>978</v>
      </c>
      <c r="F1328" s="45" t="s">
        <v>470</v>
      </c>
      <c r="G1328" s="45"/>
      <c r="H1328" s="35" t="s">
        <v>255</v>
      </c>
      <c r="I1328" s="36">
        <v>41729</v>
      </c>
      <c r="J1328" s="82">
        <v>10081</v>
      </c>
      <c r="K1328" s="37">
        <v>1009</v>
      </c>
      <c r="L1328" s="38">
        <f t="shared" si="206"/>
        <v>1009</v>
      </c>
      <c r="M1328" s="36">
        <f t="shared" si="205"/>
        <v>41729</v>
      </c>
      <c r="N1328" s="39">
        <f t="shared" si="201"/>
        <v>10.01</v>
      </c>
      <c r="O1328" s="5"/>
      <c r="P1328" s="5"/>
      <c r="Q1328" s="42" t="s">
        <v>2344</v>
      </c>
      <c r="R1328" s="43" t="str">
        <f t="shared" si="198"/>
        <v>AALF</v>
      </c>
      <c r="S1328" s="43" t="str">
        <f t="shared" si="202"/>
        <v>F</v>
      </c>
      <c r="T1328" s="43" t="str">
        <f t="shared" si="203"/>
        <v>02</v>
      </c>
      <c r="U1328" s="43" t="b">
        <f t="shared" si="199"/>
        <v>1</v>
      </c>
      <c r="V1328" s="43">
        <f t="shared" si="200"/>
        <v>10</v>
      </c>
      <c r="W1328" s="35" t="s">
        <v>2347</v>
      </c>
      <c r="X1328" s="196" t="s">
        <v>2377</v>
      </c>
    </row>
    <row r="1329" spans="1:24" x14ac:dyDescent="0.25">
      <c r="A1329" s="30">
        <f t="shared" si="204"/>
        <v>1327</v>
      </c>
      <c r="B1329" s="45">
        <v>20</v>
      </c>
      <c r="C1329" s="32">
        <f t="shared" si="197"/>
        <v>535</v>
      </c>
      <c r="D1329" s="45" t="s">
        <v>229</v>
      </c>
      <c r="E1329" s="45" t="s">
        <v>978</v>
      </c>
      <c r="F1329" s="45" t="s">
        <v>742</v>
      </c>
      <c r="G1329" s="45"/>
      <c r="H1329" s="35" t="s">
        <v>255</v>
      </c>
      <c r="I1329" s="36">
        <v>41729</v>
      </c>
      <c r="J1329" s="82">
        <v>1628</v>
      </c>
      <c r="K1329" s="37">
        <v>163</v>
      </c>
      <c r="L1329" s="38">
        <f t="shared" si="206"/>
        <v>163</v>
      </c>
      <c r="M1329" s="36">
        <f t="shared" si="205"/>
        <v>41729</v>
      </c>
      <c r="N1329" s="39">
        <f t="shared" si="201"/>
        <v>10.01</v>
      </c>
      <c r="O1329" s="5"/>
      <c r="P1329" s="5"/>
      <c r="Q1329" s="42" t="s">
        <v>2344</v>
      </c>
      <c r="R1329" s="43" t="str">
        <f t="shared" si="198"/>
        <v>AALF</v>
      </c>
      <c r="S1329" s="43" t="str">
        <f t="shared" si="202"/>
        <v>F</v>
      </c>
      <c r="T1329" s="43" t="str">
        <f t="shared" si="203"/>
        <v>02</v>
      </c>
      <c r="U1329" s="43" t="b">
        <f t="shared" si="199"/>
        <v>1</v>
      </c>
      <c r="V1329" s="43">
        <f t="shared" si="200"/>
        <v>10</v>
      </c>
      <c r="W1329" s="35" t="s">
        <v>2347</v>
      </c>
      <c r="X1329" s="196" t="s">
        <v>2377</v>
      </c>
    </row>
    <row r="1330" spans="1:24" x14ac:dyDescent="0.25">
      <c r="A1330" s="30">
        <f t="shared" si="204"/>
        <v>1328</v>
      </c>
      <c r="B1330" s="45">
        <v>20</v>
      </c>
      <c r="C1330" s="32">
        <f t="shared" si="197"/>
        <v>536</v>
      </c>
      <c r="D1330" s="45" t="s">
        <v>229</v>
      </c>
      <c r="E1330" s="45" t="s">
        <v>825</v>
      </c>
      <c r="F1330" s="45" t="s">
        <v>354</v>
      </c>
      <c r="G1330" s="45"/>
      <c r="H1330" s="35" t="s">
        <v>255</v>
      </c>
      <c r="I1330" s="36">
        <v>41729</v>
      </c>
      <c r="J1330" s="82">
        <v>16898</v>
      </c>
      <c r="K1330" s="37">
        <v>1690</v>
      </c>
      <c r="L1330" s="38">
        <f t="shared" si="206"/>
        <v>1690</v>
      </c>
      <c r="M1330" s="36">
        <f t="shared" si="205"/>
        <v>41729</v>
      </c>
      <c r="N1330" s="39">
        <f t="shared" si="201"/>
        <v>10</v>
      </c>
      <c r="O1330" s="5"/>
      <c r="P1330" s="5"/>
      <c r="Q1330" s="42" t="s">
        <v>2344</v>
      </c>
      <c r="R1330" s="43" t="str">
        <f t="shared" si="198"/>
        <v>ACEP</v>
      </c>
      <c r="S1330" s="43" t="str">
        <f t="shared" si="202"/>
        <v>P</v>
      </c>
      <c r="T1330" s="43" t="str">
        <f t="shared" si="203"/>
        <v>02</v>
      </c>
      <c r="U1330" s="43" t="b">
        <f t="shared" si="199"/>
        <v>1</v>
      </c>
      <c r="V1330" s="43">
        <f t="shared" si="200"/>
        <v>10</v>
      </c>
      <c r="W1330" s="35" t="s">
        <v>2347</v>
      </c>
      <c r="X1330" s="196" t="s">
        <v>2377</v>
      </c>
    </row>
    <row r="1331" spans="1:24" x14ac:dyDescent="0.25">
      <c r="A1331" s="30">
        <f t="shared" si="204"/>
        <v>1329</v>
      </c>
      <c r="B1331" s="45">
        <v>20</v>
      </c>
      <c r="C1331" s="32">
        <f t="shared" si="197"/>
        <v>537</v>
      </c>
      <c r="D1331" s="45" t="s">
        <v>229</v>
      </c>
      <c r="E1331" s="45" t="s">
        <v>856</v>
      </c>
      <c r="F1331" s="45" t="s">
        <v>441</v>
      </c>
      <c r="G1331" s="45"/>
      <c r="H1331" s="35" t="s">
        <v>255</v>
      </c>
      <c r="I1331" s="36">
        <v>41729</v>
      </c>
      <c r="J1331" s="82">
        <v>4061</v>
      </c>
      <c r="K1331" s="37">
        <v>407</v>
      </c>
      <c r="L1331" s="38">
        <f t="shared" si="206"/>
        <v>407</v>
      </c>
      <c r="M1331" s="36">
        <f t="shared" si="205"/>
        <v>41729</v>
      </c>
      <c r="N1331" s="39">
        <f t="shared" si="201"/>
        <v>10.02</v>
      </c>
      <c r="O1331" s="5"/>
      <c r="P1331" s="5"/>
      <c r="Q1331" s="42" t="s">
        <v>2344</v>
      </c>
      <c r="R1331" s="43" t="str">
        <f t="shared" si="198"/>
        <v>ALTP</v>
      </c>
      <c r="S1331" s="43" t="str">
        <f t="shared" si="202"/>
        <v>P</v>
      </c>
      <c r="T1331" s="43" t="str">
        <f t="shared" si="203"/>
        <v>02</v>
      </c>
      <c r="U1331" s="43" t="b">
        <f t="shared" si="199"/>
        <v>1</v>
      </c>
      <c r="V1331" s="43">
        <f t="shared" si="200"/>
        <v>10</v>
      </c>
      <c r="W1331" s="35" t="s">
        <v>2347</v>
      </c>
      <c r="X1331" s="196" t="s">
        <v>2377</v>
      </c>
    </row>
    <row r="1332" spans="1:24" x14ac:dyDescent="0.25">
      <c r="A1332" s="30">
        <f t="shared" si="204"/>
        <v>1330</v>
      </c>
      <c r="B1332" s="45">
        <v>20</v>
      </c>
      <c r="C1332" s="32">
        <f t="shared" si="197"/>
        <v>538</v>
      </c>
      <c r="D1332" s="45" t="s">
        <v>229</v>
      </c>
      <c r="E1332" s="45" t="s">
        <v>826</v>
      </c>
      <c r="F1332" s="45" t="s">
        <v>358</v>
      </c>
      <c r="G1332" s="45"/>
      <c r="H1332" s="35" t="s">
        <v>255</v>
      </c>
      <c r="I1332" s="36">
        <v>41729</v>
      </c>
      <c r="J1332" s="82">
        <v>3963</v>
      </c>
      <c r="K1332" s="37">
        <v>397</v>
      </c>
      <c r="L1332" s="38">
        <f t="shared" si="206"/>
        <v>397</v>
      </c>
      <c r="M1332" s="36">
        <f t="shared" si="205"/>
        <v>41729</v>
      </c>
      <c r="N1332" s="39">
        <f t="shared" si="201"/>
        <v>10.02</v>
      </c>
      <c r="O1332" s="5"/>
      <c r="P1332" s="5"/>
      <c r="Q1332" s="42" t="s">
        <v>2344</v>
      </c>
      <c r="R1332" s="43" t="str">
        <f t="shared" si="198"/>
        <v>AACF</v>
      </c>
      <c r="S1332" s="43" t="str">
        <f t="shared" si="202"/>
        <v>F</v>
      </c>
      <c r="T1332" s="43" t="str">
        <f t="shared" si="203"/>
        <v>02</v>
      </c>
      <c r="U1332" s="43" t="b">
        <f t="shared" si="199"/>
        <v>1</v>
      </c>
      <c r="V1332" s="43">
        <f t="shared" si="200"/>
        <v>10</v>
      </c>
      <c r="W1332" s="35" t="s">
        <v>2347</v>
      </c>
      <c r="X1332" s="196" t="s">
        <v>2377</v>
      </c>
    </row>
    <row r="1333" spans="1:24" x14ac:dyDescent="0.25">
      <c r="A1333" s="30">
        <f t="shared" si="204"/>
        <v>1331</v>
      </c>
      <c r="B1333" s="45">
        <v>20</v>
      </c>
      <c r="C1333" s="32">
        <f t="shared" si="197"/>
        <v>539</v>
      </c>
      <c r="D1333" s="45" t="s">
        <v>229</v>
      </c>
      <c r="E1333" s="45" t="s">
        <v>824</v>
      </c>
      <c r="F1333" s="45" t="s">
        <v>351</v>
      </c>
      <c r="G1333" s="45"/>
      <c r="H1333" s="35" t="s">
        <v>255</v>
      </c>
      <c r="I1333" s="36">
        <v>41729</v>
      </c>
      <c r="J1333" s="82">
        <v>11912</v>
      </c>
      <c r="K1333" s="37">
        <v>1192</v>
      </c>
      <c r="L1333" s="38">
        <f t="shared" si="206"/>
        <v>1192</v>
      </c>
      <c r="M1333" s="36">
        <f t="shared" si="205"/>
        <v>41729</v>
      </c>
      <c r="N1333" s="39">
        <f t="shared" si="201"/>
        <v>10.01</v>
      </c>
      <c r="O1333" s="5"/>
      <c r="P1333" s="5"/>
      <c r="Q1333" s="42" t="s">
        <v>2344</v>
      </c>
      <c r="R1333" s="43" t="str">
        <f t="shared" si="198"/>
        <v>AAAF</v>
      </c>
      <c r="S1333" s="43" t="str">
        <f t="shared" si="202"/>
        <v>F</v>
      </c>
      <c r="T1333" s="43" t="str">
        <f t="shared" si="203"/>
        <v>02</v>
      </c>
      <c r="U1333" s="43" t="b">
        <f t="shared" si="199"/>
        <v>1</v>
      </c>
      <c r="V1333" s="43">
        <f t="shared" si="200"/>
        <v>10</v>
      </c>
      <c r="W1333" s="35" t="s">
        <v>2347</v>
      </c>
      <c r="X1333" s="196" t="s">
        <v>2377</v>
      </c>
    </row>
    <row r="1334" spans="1:24" x14ac:dyDescent="0.25">
      <c r="A1334" s="30">
        <f t="shared" si="204"/>
        <v>1332</v>
      </c>
      <c r="B1334" s="45">
        <v>20</v>
      </c>
      <c r="C1334" s="32">
        <f t="shared" si="197"/>
        <v>540</v>
      </c>
      <c r="D1334" s="45" t="s">
        <v>229</v>
      </c>
      <c r="E1334" s="45" t="s">
        <v>859</v>
      </c>
      <c r="F1334" s="45" t="s">
        <v>451</v>
      </c>
      <c r="G1334" s="45"/>
      <c r="H1334" s="35" t="s">
        <v>255</v>
      </c>
      <c r="I1334" s="36">
        <v>41729</v>
      </c>
      <c r="J1334" s="82">
        <v>11118</v>
      </c>
      <c r="K1334" s="37">
        <v>1112</v>
      </c>
      <c r="L1334" s="38">
        <f t="shared" si="206"/>
        <v>1112</v>
      </c>
      <c r="M1334" s="36">
        <f t="shared" si="205"/>
        <v>41729</v>
      </c>
      <c r="N1334" s="39">
        <f t="shared" si="201"/>
        <v>10</v>
      </c>
      <c r="O1334" s="5"/>
      <c r="P1334" s="5"/>
      <c r="Q1334" s="42" t="s">
        <v>2344</v>
      </c>
      <c r="R1334" s="43" t="str">
        <f t="shared" si="198"/>
        <v>AAYF</v>
      </c>
      <c r="S1334" s="43" t="str">
        <f t="shared" si="202"/>
        <v>F</v>
      </c>
      <c r="T1334" s="43" t="str">
        <f t="shared" si="203"/>
        <v>02</v>
      </c>
      <c r="U1334" s="43" t="b">
        <f t="shared" si="199"/>
        <v>1</v>
      </c>
      <c r="V1334" s="43">
        <f t="shared" si="200"/>
        <v>10</v>
      </c>
      <c r="W1334" s="35" t="s">
        <v>2347</v>
      </c>
      <c r="X1334" s="196" t="s">
        <v>2377</v>
      </c>
    </row>
    <row r="1335" spans="1:24" x14ac:dyDescent="0.25">
      <c r="A1335" s="30">
        <f t="shared" si="204"/>
        <v>1333</v>
      </c>
      <c r="B1335" s="45">
        <v>20</v>
      </c>
      <c r="C1335" s="32">
        <f t="shared" si="197"/>
        <v>541</v>
      </c>
      <c r="D1335" s="45" t="s">
        <v>229</v>
      </c>
      <c r="E1335" s="45" t="s">
        <v>869</v>
      </c>
      <c r="F1335" s="45" t="s">
        <v>497</v>
      </c>
      <c r="G1335" s="45"/>
      <c r="H1335" s="35" t="s">
        <v>255</v>
      </c>
      <c r="I1335" s="36">
        <v>41729</v>
      </c>
      <c r="J1335" s="82">
        <v>3257</v>
      </c>
      <c r="K1335" s="37">
        <v>326</v>
      </c>
      <c r="L1335" s="38">
        <f t="shared" si="206"/>
        <v>326</v>
      </c>
      <c r="M1335" s="36">
        <f t="shared" si="205"/>
        <v>41729</v>
      </c>
      <c r="N1335" s="39">
        <f t="shared" si="201"/>
        <v>10.01</v>
      </c>
      <c r="O1335" s="5"/>
      <c r="P1335" s="5"/>
      <c r="Q1335" s="42" t="s">
        <v>2344</v>
      </c>
      <c r="R1335" s="43" t="str">
        <f t="shared" si="198"/>
        <v>AXMP</v>
      </c>
      <c r="S1335" s="43" t="str">
        <f t="shared" si="202"/>
        <v>P</v>
      </c>
      <c r="T1335" s="43" t="str">
        <f t="shared" si="203"/>
        <v>02</v>
      </c>
      <c r="U1335" s="43" t="b">
        <f t="shared" si="199"/>
        <v>1</v>
      </c>
      <c r="V1335" s="43">
        <f t="shared" si="200"/>
        <v>10</v>
      </c>
      <c r="W1335" s="35" t="s">
        <v>2347</v>
      </c>
      <c r="X1335" s="196" t="s">
        <v>2377</v>
      </c>
    </row>
    <row r="1336" spans="1:24" x14ac:dyDescent="0.25">
      <c r="A1336" s="30">
        <f t="shared" si="204"/>
        <v>1334</v>
      </c>
      <c r="B1336" s="45">
        <v>20</v>
      </c>
      <c r="C1336" s="32">
        <f t="shared" si="197"/>
        <v>542</v>
      </c>
      <c r="D1336" s="45" t="s">
        <v>229</v>
      </c>
      <c r="E1336" s="45" t="s">
        <v>854</v>
      </c>
      <c r="F1336" s="45" t="s">
        <v>437</v>
      </c>
      <c r="G1336" s="45"/>
      <c r="H1336" s="35" t="s">
        <v>255</v>
      </c>
      <c r="I1336" s="36">
        <v>41729</v>
      </c>
      <c r="J1336" s="82">
        <v>38206</v>
      </c>
      <c r="K1336" s="37">
        <v>3821</v>
      </c>
      <c r="L1336" s="38">
        <f t="shared" si="206"/>
        <v>3821</v>
      </c>
      <c r="M1336" s="36">
        <f t="shared" si="205"/>
        <v>41729</v>
      </c>
      <c r="N1336" s="39">
        <f t="shared" si="201"/>
        <v>10</v>
      </c>
      <c r="O1336" s="5"/>
      <c r="P1336" s="5"/>
      <c r="Q1336" s="42" t="s">
        <v>2344</v>
      </c>
      <c r="R1336" s="43" t="str">
        <f t="shared" si="198"/>
        <v>AAKF</v>
      </c>
      <c r="S1336" s="43" t="str">
        <f t="shared" si="202"/>
        <v>F</v>
      </c>
      <c r="T1336" s="43" t="str">
        <f t="shared" si="203"/>
        <v>02</v>
      </c>
      <c r="U1336" s="43" t="b">
        <f t="shared" si="199"/>
        <v>1</v>
      </c>
      <c r="V1336" s="43">
        <f t="shared" si="200"/>
        <v>10</v>
      </c>
      <c r="W1336" s="35" t="s">
        <v>2347</v>
      </c>
      <c r="X1336" s="196" t="s">
        <v>2377</v>
      </c>
    </row>
    <row r="1337" spans="1:24" x14ac:dyDescent="0.25">
      <c r="A1337" s="30">
        <f t="shared" si="204"/>
        <v>1335</v>
      </c>
      <c r="B1337" s="45">
        <v>20</v>
      </c>
      <c r="C1337" s="32">
        <f t="shared" si="197"/>
        <v>543</v>
      </c>
      <c r="D1337" s="45" t="s">
        <v>229</v>
      </c>
      <c r="E1337" s="45" t="s">
        <v>1094</v>
      </c>
      <c r="F1337" s="45" t="s">
        <v>483</v>
      </c>
      <c r="G1337" s="45"/>
      <c r="H1337" s="35" t="s">
        <v>255</v>
      </c>
      <c r="I1337" s="36">
        <v>41729</v>
      </c>
      <c r="J1337" s="82">
        <v>9168</v>
      </c>
      <c r="K1337" s="37">
        <v>917</v>
      </c>
      <c r="L1337" s="38">
        <f t="shared" si="206"/>
        <v>917</v>
      </c>
      <c r="M1337" s="36">
        <f t="shared" si="205"/>
        <v>41729</v>
      </c>
      <c r="N1337" s="39">
        <f t="shared" si="201"/>
        <v>10</v>
      </c>
      <c r="O1337" s="5"/>
      <c r="P1337" s="5"/>
      <c r="Q1337" s="42" t="s">
        <v>2344</v>
      </c>
      <c r="R1337" s="43" t="str">
        <f t="shared" si="198"/>
        <v>AATF</v>
      </c>
      <c r="S1337" s="43" t="str">
        <f t="shared" si="202"/>
        <v>F</v>
      </c>
      <c r="T1337" s="43" t="str">
        <f t="shared" si="203"/>
        <v>02</v>
      </c>
      <c r="U1337" s="43" t="b">
        <f t="shared" si="199"/>
        <v>1</v>
      </c>
      <c r="V1337" s="43">
        <f t="shared" si="200"/>
        <v>10</v>
      </c>
      <c r="W1337" s="35" t="s">
        <v>2347</v>
      </c>
      <c r="X1337" s="196" t="s">
        <v>2377</v>
      </c>
    </row>
    <row r="1338" spans="1:24" x14ac:dyDescent="0.25">
      <c r="A1338" s="30">
        <f t="shared" si="204"/>
        <v>1336</v>
      </c>
      <c r="B1338" s="45">
        <v>20</v>
      </c>
      <c r="C1338" s="32">
        <f t="shared" si="197"/>
        <v>544</v>
      </c>
      <c r="D1338" s="45" t="s">
        <v>229</v>
      </c>
      <c r="E1338" s="45" t="s">
        <v>1090</v>
      </c>
      <c r="F1338" s="45" t="s">
        <v>465</v>
      </c>
      <c r="G1338" s="45"/>
      <c r="H1338" s="35" t="s">
        <v>255</v>
      </c>
      <c r="I1338" s="36">
        <v>41729</v>
      </c>
      <c r="J1338" s="82">
        <v>16307</v>
      </c>
      <c r="K1338" s="37">
        <v>1631</v>
      </c>
      <c r="L1338" s="38">
        <f t="shared" si="206"/>
        <v>1631</v>
      </c>
      <c r="M1338" s="36">
        <f t="shared" si="205"/>
        <v>41729</v>
      </c>
      <c r="N1338" s="39">
        <f t="shared" si="201"/>
        <v>10</v>
      </c>
      <c r="O1338" s="5"/>
      <c r="P1338" s="5"/>
      <c r="Q1338" s="42" t="s">
        <v>2344</v>
      </c>
      <c r="R1338" s="43" t="str">
        <f t="shared" si="198"/>
        <v>AAAF</v>
      </c>
      <c r="S1338" s="43" t="str">
        <f t="shared" si="202"/>
        <v>F</v>
      </c>
      <c r="T1338" s="43" t="str">
        <f t="shared" si="203"/>
        <v>02</v>
      </c>
      <c r="U1338" s="43" t="b">
        <f t="shared" si="199"/>
        <v>1</v>
      </c>
      <c r="V1338" s="43">
        <f t="shared" si="200"/>
        <v>10</v>
      </c>
      <c r="W1338" s="35" t="s">
        <v>2347</v>
      </c>
      <c r="X1338" s="196" t="s">
        <v>2377</v>
      </c>
    </row>
    <row r="1339" spans="1:24" x14ac:dyDescent="0.25">
      <c r="A1339" s="30">
        <f t="shared" si="204"/>
        <v>1337</v>
      </c>
      <c r="B1339" s="45">
        <v>20</v>
      </c>
      <c r="C1339" s="32">
        <f t="shared" si="197"/>
        <v>545</v>
      </c>
      <c r="D1339" s="45" t="s">
        <v>229</v>
      </c>
      <c r="E1339" s="45" t="s">
        <v>339</v>
      </c>
      <c r="F1339" s="45" t="s">
        <v>340</v>
      </c>
      <c r="G1339" s="45"/>
      <c r="H1339" s="35" t="s">
        <v>255</v>
      </c>
      <c r="I1339" s="36">
        <v>41729</v>
      </c>
      <c r="J1339" s="82">
        <v>10397</v>
      </c>
      <c r="K1339" s="37">
        <v>1040</v>
      </c>
      <c r="L1339" s="38">
        <f t="shared" si="206"/>
        <v>1040</v>
      </c>
      <c r="M1339" s="36">
        <f t="shared" si="205"/>
        <v>41729</v>
      </c>
      <c r="N1339" s="39">
        <f t="shared" si="201"/>
        <v>10</v>
      </c>
      <c r="O1339" s="5"/>
      <c r="P1339" s="5"/>
      <c r="Q1339" s="42" t="s">
        <v>2344</v>
      </c>
      <c r="R1339" s="43" t="str">
        <f t="shared" si="198"/>
        <v>AAKP</v>
      </c>
      <c r="S1339" s="43" t="str">
        <f t="shared" si="202"/>
        <v>P</v>
      </c>
      <c r="T1339" s="43" t="str">
        <f t="shared" si="203"/>
        <v>02</v>
      </c>
      <c r="U1339" s="43" t="b">
        <f t="shared" si="199"/>
        <v>1</v>
      </c>
      <c r="V1339" s="43">
        <f t="shared" si="200"/>
        <v>10</v>
      </c>
      <c r="W1339" s="35" t="s">
        <v>2347</v>
      </c>
      <c r="X1339" s="196" t="s">
        <v>2377</v>
      </c>
    </row>
    <row r="1340" spans="1:24" x14ac:dyDescent="0.25">
      <c r="A1340" s="30">
        <f t="shared" si="204"/>
        <v>1338</v>
      </c>
      <c r="B1340" s="45">
        <v>20</v>
      </c>
      <c r="C1340" s="32">
        <f t="shared" si="197"/>
        <v>546</v>
      </c>
      <c r="D1340" s="45" t="s">
        <v>229</v>
      </c>
      <c r="E1340" s="45" t="s">
        <v>1061</v>
      </c>
      <c r="F1340" s="45" t="s">
        <v>355</v>
      </c>
      <c r="G1340" s="45"/>
      <c r="H1340" s="35" t="s">
        <v>255</v>
      </c>
      <c r="I1340" s="36">
        <v>41729</v>
      </c>
      <c r="J1340" s="82">
        <v>8197</v>
      </c>
      <c r="K1340" s="37">
        <v>820</v>
      </c>
      <c r="L1340" s="38">
        <f t="shared" si="206"/>
        <v>820</v>
      </c>
      <c r="M1340" s="36">
        <f t="shared" si="205"/>
        <v>41729</v>
      </c>
      <c r="N1340" s="39">
        <f t="shared" si="201"/>
        <v>10</v>
      </c>
      <c r="O1340" s="5"/>
      <c r="P1340" s="5"/>
      <c r="Q1340" s="42" t="s">
        <v>2344</v>
      </c>
      <c r="R1340" s="43" t="str">
        <f t="shared" si="198"/>
        <v>ACMP</v>
      </c>
      <c r="S1340" s="43" t="str">
        <f t="shared" si="202"/>
        <v>P</v>
      </c>
      <c r="T1340" s="43" t="str">
        <f t="shared" si="203"/>
        <v>02</v>
      </c>
      <c r="U1340" s="43" t="b">
        <f t="shared" si="199"/>
        <v>1</v>
      </c>
      <c r="V1340" s="43">
        <f t="shared" si="200"/>
        <v>10</v>
      </c>
      <c r="W1340" s="35" t="s">
        <v>2347</v>
      </c>
      <c r="X1340" s="196" t="s">
        <v>2377</v>
      </c>
    </row>
    <row r="1341" spans="1:24" x14ac:dyDescent="0.25">
      <c r="A1341" s="30">
        <f t="shared" si="204"/>
        <v>1339</v>
      </c>
      <c r="B1341" s="45">
        <v>20</v>
      </c>
      <c r="C1341" s="32">
        <f t="shared" si="197"/>
        <v>547</v>
      </c>
      <c r="D1341" s="45" t="s">
        <v>229</v>
      </c>
      <c r="E1341" s="45" t="s">
        <v>955</v>
      </c>
      <c r="F1341" s="45" t="s">
        <v>364</v>
      </c>
      <c r="G1341" s="45"/>
      <c r="H1341" s="35" t="s">
        <v>255</v>
      </c>
      <c r="I1341" s="36">
        <v>41729</v>
      </c>
      <c r="J1341" s="82">
        <v>29173</v>
      </c>
      <c r="K1341" s="37">
        <v>2918</v>
      </c>
      <c r="L1341" s="38">
        <f t="shared" si="206"/>
        <v>2918</v>
      </c>
      <c r="M1341" s="36">
        <f t="shared" si="205"/>
        <v>41729</v>
      </c>
      <c r="N1341" s="39">
        <f t="shared" si="201"/>
        <v>10</v>
      </c>
      <c r="O1341" s="5"/>
      <c r="P1341" s="5"/>
      <c r="Q1341" s="42" t="s">
        <v>2344</v>
      </c>
      <c r="R1341" s="43" t="str">
        <f t="shared" si="198"/>
        <v>AACF</v>
      </c>
      <c r="S1341" s="43" t="str">
        <f t="shared" si="202"/>
        <v>F</v>
      </c>
      <c r="T1341" s="43" t="str">
        <f t="shared" si="203"/>
        <v>02</v>
      </c>
      <c r="U1341" s="43" t="b">
        <f t="shared" si="199"/>
        <v>1</v>
      </c>
      <c r="V1341" s="43">
        <f t="shared" si="200"/>
        <v>10</v>
      </c>
      <c r="W1341" s="35" t="s">
        <v>2347</v>
      </c>
      <c r="X1341" s="196" t="s">
        <v>2377</v>
      </c>
    </row>
    <row r="1342" spans="1:24" x14ac:dyDescent="0.25">
      <c r="A1342" s="30">
        <f t="shared" si="204"/>
        <v>1340</v>
      </c>
      <c r="B1342" s="45">
        <v>20</v>
      </c>
      <c r="C1342" s="32">
        <f t="shared" si="197"/>
        <v>548</v>
      </c>
      <c r="D1342" s="45" t="s">
        <v>229</v>
      </c>
      <c r="E1342" s="45" t="s">
        <v>1091</v>
      </c>
      <c r="F1342" s="45" t="s">
        <v>472</v>
      </c>
      <c r="G1342" s="45"/>
      <c r="H1342" s="35" t="s">
        <v>255</v>
      </c>
      <c r="I1342" s="36">
        <v>41729</v>
      </c>
      <c r="J1342" s="82">
        <v>26474</v>
      </c>
      <c r="K1342" s="37">
        <v>2648</v>
      </c>
      <c r="L1342" s="38">
        <f t="shared" si="206"/>
        <v>2648</v>
      </c>
      <c r="M1342" s="36">
        <f t="shared" si="205"/>
        <v>41729</v>
      </c>
      <c r="N1342" s="39">
        <f t="shared" si="201"/>
        <v>10</v>
      </c>
      <c r="O1342" s="5"/>
      <c r="P1342" s="5"/>
      <c r="Q1342" s="42" t="s">
        <v>2344</v>
      </c>
      <c r="R1342" s="43" t="str">
        <f t="shared" si="198"/>
        <v>ABUP</v>
      </c>
      <c r="S1342" s="43" t="str">
        <f t="shared" si="202"/>
        <v>P</v>
      </c>
      <c r="T1342" s="43" t="str">
        <f t="shared" si="203"/>
        <v>02</v>
      </c>
      <c r="U1342" s="43" t="b">
        <f t="shared" si="199"/>
        <v>1</v>
      </c>
      <c r="V1342" s="43">
        <f t="shared" si="200"/>
        <v>10</v>
      </c>
      <c r="W1342" s="35" t="s">
        <v>2347</v>
      </c>
      <c r="X1342" s="196" t="s">
        <v>2377</v>
      </c>
    </row>
    <row r="1343" spans="1:24" x14ac:dyDescent="0.25">
      <c r="A1343" s="30">
        <f t="shared" si="204"/>
        <v>1341</v>
      </c>
      <c r="B1343" s="45">
        <v>20</v>
      </c>
      <c r="C1343" s="32">
        <f t="shared" si="197"/>
        <v>549</v>
      </c>
      <c r="D1343" s="45" t="s">
        <v>229</v>
      </c>
      <c r="E1343" s="45" t="s">
        <v>1068</v>
      </c>
      <c r="F1343" s="45" t="s">
        <v>381</v>
      </c>
      <c r="G1343" s="45"/>
      <c r="H1343" s="35" t="s">
        <v>255</v>
      </c>
      <c r="I1343" s="36">
        <v>41729</v>
      </c>
      <c r="J1343" s="82">
        <v>51663</v>
      </c>
      <c r="K1343" s="37">
        <v>5167</v>
      </c>
      <c r="L1343" s="38">
        <f t="shared" si="206"/>
        <v>5167</v>
      </c>
      <c r="M1343" s="36">
        <f t="shared" si="205"/>
        <v>41729</v>
      </c>
      <c r="N1343" s="39">
        <f t="shared" si="201"/>
        <v>10</v>
      </c>
      <c r="O1343" s="5"/>
      <c r="P1343" s="5"/>
      <c r="Q1343" s="42" t="s">
        <v>2344</v>
      </c>
      <c r="R1343" s="43" t="str">
        <f t="shared" si="198"/>
        <v>AACF</v>
      </c>
      <c r="S1343" s="43" t="str">
        <f t="shared" si="202"/>
        <v>F</v>
      </c>
      <c r="T1343" s="43" t="str">
        <f t="shared" si="203"/>
        <v>02</v>
      </c>
      <c r="U1343" s="43" t="b">
        <f t="shared" si="199"/>
        <v>1</v>
      </c>
      <c r="V1343" s="43">
        <f t="shared" si="200"/>
        <v>10</v>
      </c>
      <c r="W1343" s="35" t="s">
        <v>2347</v>
      </c>
      <c r="X1343" s="196" t="s">
        <v>2377</v>
      </c>
    </row>
    <row r="1344" spans="1:24" x14ac:dyDescent="0.25">
      <c r="A1344" s="30">
        <f t="shared" si="204"/>
        <v>1342</v>
      </c>
      <c r="B1344" s="45">
        <v>20</v>
      </c>
      <c r="C1344" s="32">
        <f t="shared" si="197"/>
        <v>550</v>
      </c>
      <c r="D1344" s="45" t="s">
        <v>229</v>
      </c>
      <c r="E1344" s="45" t="s">
        <v>834</v>
      </c>
      <c r="F1344" s="45" t="s">
        <v>382</v>
      </c>
      <c r="G1344" s="45"/>
      <c r="H1344" s="35" t="s">
        <v>255</v>
      </c>
      <c r="I1344" s="36">
        <v>41729</v>
      </c>
      <c r="J1344" s="82">
        <v>22938</v>
      </c>
      <c r="K1344" s="37">
        <v>2294</v>
      </c>
      <c r="L1344" s="38">
        <f t="shared" si="206"/>
        <v>2294</v>
      </c>
      <c r="M1344" s="36">
        <f t="shared" si="205"/>
        <v>41729</v>
      </c>
      <c r="N1344" s="39">
        <f t="shared" si="201"/>
        <v>10</v>
      </c>
      <c r="O1344" s="5"/>
      <c r="P1344" s="5"/>
      <c r="Q1344" s="42" t="s">
        <v>2344</v>
      </c>
      <c r="R1344" s="43" t="str">
        <f t="shared" si="198"/>
        <v>AADF</v>
      </c>
      <c r="S1344" s="43" t="str">
        <f t="shared" si="202"/>
        <v>F</v>
      </c>
      <c r="T1344" s="43" t="str">
        <f t="shared" si="203"/>
        <v>02</v>
      </c>
      <c r="U1344" s="43" t="b">
        <f t="shared" si="199"/>
        <v>1</v>
      </c>
      <c r="V1344" s="43">
        <f t="shared" si="200"/>
        <v>10</v>
      </c>
      <c r="W1344" s="35" t="s">
        <v>2347</v>
      </c>
      <c r="X1344" s="196" t="s">
        <v>2377</v>
      </c>
    </row>
    <row r="1345" spans="1:24" x14ac:dyDescent="0.25">
      <c r="A1345" s="30">
        <f t="shared" si="204"/>
        <v>1343</v>
      </c>
      <c r="B1345" s="45">
        <v>20</v>
      </c>
      <c r="C1345" s="32">
        <f t="shared" si="197"/>
        <v>551</v>
      </c>
      <c r="D1345" s="45" t="s">
        <v>229</v>
      </c>
      <c r="E1345" s="45" t="s">
        <v>1069</v>
      </c>
      <c r="F1345" s="45" t="s">
        <v>383</v>
      </c>
      <c r="G1345" s="45"/>
      <c r="H1345" s="35" t="s">
        <v>255</v>
      </c>
      <c r="I1345" s="36">
        <v>41729</v>
      </c>
      <c r="J1345" s="82">
        <v>20204</v>
      </c>
      <c r="K1345" s="37">
        <v>2021</v>
      </c>
      <c r="L1345" s="38">
        <f t="shared" si="206"/>
        <v>2021</v>
      </c>
      <c r="M1345" s="36">
        <f t="shared" si="205"/>
        <v>41729</v>
      </c>
      <c r="N1345" s="39">
        <f t="shared" si="201"/>
        <v>10</v>
      </c>
      <c r="O1345" s="5"/>
      <c r="P1345" s="5"/>
      <c r="Q1345" s="42" t="s">
        <v>2344</v>
      </c>
      <c r="R1345" s="43" t="str">
        <f t="shared" si="198"/>
        <v>AAAF</v>
      </c>
      <c r="S1345" s="43" t="str">
        <f t="shared" si="202"/>
        <v>F</v>
      </c>
      <c r="T1345" s="43" t="str">
        <f t="shared" si="203"/>
        <v>02</v>
      </c>
      <c r="U1345" s="43" t="b">
        <f t="shared" si="199"/>
        <v>1</v>
      </c>
      <c r="V1345" s="43">
        <f t="shared" si="200"/>
        <v>10</v>
      </c>
      <c r="W1345" s="35" t="s">
        <v>2347</v>
      </c>
      <c r="X1345" s="196" t="s">
        <v>2377</v>
      </c>
    </row>
    <row r="1346" spans="1:24" x14ac:dyDescent="0.25">
      <c r="A1346" s="30">
        <f t="shared" si="204"/>
        <v>1344</v>
      </c>
      <c r="B1346" s="45">
        <v>20</v>
      </c>
      <c r="C1346" s="32">
        <f t="shared" si="197"/>
        <v>552</v>
      </c>
      <c r="D1346" s="45" t="s">
        <v>229</v>
      </c>
      <c r="E1346" s="45" t="s">
        <v>835</v>
      </c>
      <c r="F1346" s="45" t="s">
        <v>385</v>
      </c>
      <c r="G1346" s="45"/>
      <c r="H1346" s="35" t="s">
        <v>255</v>
      </c>
      <c r="I1346" s="36">
        <v>41729</v>
      </c>
      <c r="J1346" s="82">
        <v>40445</v>
      </c>
      <c r="K1346" s="37">
        <v>4045</v>
      </c>
      <c r="L1346" s="38">
        <f t="shared" si="206"/>
        <v>4045</v>
      </c>
      <c r="M1346" s="36">
        <f t="shared" si="205"/>
        <v>41729</v>
      </c>
      <c r="N1346" s="39">
        <f t="shared" si="201"/>
        <v>10</v>
      </c>
      <c r="O1346" s="5"/>
      <c r="P1346" s="5"/>
      <c r="Q1346" s="42" t="s">
        <v>2344</v>
      </c>
      <c r="R1346" s="43" t="str">
        <f t="shared" si="198"/>
        <v>AALF</v>
      </c>
      <c r="S1346" s="43" t="str">
        <f t="shared" si="202"/>
        <v>F</v>
      </c>
      <c r="T1346" s="43" t="str">
        <f t="shared" si="203"/>
        <v>02</v>
      </c>
      <c r="U1346" s="43" t="b">
        <f t="shared" si="199"/>
        <v>1</v>
      </c>
      <c r="V1346" s="43">
        <f t="shared" si="200"/>
        <v>10</v>
      </c>
      <c r="W1346" s="35" t="s">
        <v>2347</v>
      </c>
      <c r="X1346" s="196" t="s">
        <v>2377</v>
      </c>
    </row>
    <row r="1347" spans="1:24" x14ac:dyDescent="0.25">
      <c r="A1347" s="30">
        <f t="shared" si="204"/>
        <v>1345</v>
      </c>
      <c r="B1347" s="45">
        <v>20</v>
      </c>
      <c r="C1347" s="32">
        <f t="shared" ref="C1347:C1410" si="207">+IF(B1347=B1346,C1346+1,1)</f>
        <v>553</v>
      </c>
      <c r="D1347" s="45" t="s">
        <v>229</v>
      </c>
      <c r="E1347" s="45" t="s">
        <v>1099</v>
      </c>
      <c r="F1347" s="45" t="s">
        <v>501</v>
      </c>
      <c r="G1347" s="45"/>
      <c r="H1347" s="35" t="s">
        <v>255</v>
      </c>
      <c r="I1347" s="36">
        <v>41729</v>
      </c>
      <c r="J1347" s="82">
        <v>28007</v>
      </c>
      <c r="K1347" s="37">
        <v>2801</v>
      </c>
      <c r="L1347" s="38">
        <f t="shared" si="206"/>
        <v>2801</v>
      </c>
      <c r="M1347" s="36">
        <f t="shared" si="205"/>
        <v>41729</v>
      </c>
      <c r="N1347" s="39">
        <f t="shared" si="201"/>
        <v>10</v>
      </c>
      <c r="O1347" s="5"/>
      <c r="P1347" s="5"/>
      <c r="Q1347" s="42" t="s">
        <v>2344</v>
      </c>
      <c r="R1347" s="43" t="str">
        <f t="shared" ref="R1347:R1410" si="208">LEFT(E1347,4)</f>
        <v>AAJF</v>
      </c>
      <c r="S1347" s="43" t="str">
        <f t="shared" si="202"/>
        <v>F</v>
      </c>
      <c r="T1347" s="43" t="str">
        <f t="shared" si="203"/>
        <v>02</v>
      </c>
      <c r="U1347" s="43" t="b">
        <f t="shared" ref="U1347:U1410" si="209">D1347=T1347</f>
        <v>1</v>
      </c>
      <c r="V1347" s="43">
        <f t="shared" ref="V1347:V1410" si="210">LEN(E1347)</f>
        <v>10</v>
      </c>
      <c r="W1347" s="35" t="s">
        <v>2347</v>
      </c>
      <c r="X1347" s="196" t="s">
        <v>2377</v>
      </c>
    </row>
    <row r="1348" spans="1:24" x14ac:dyDescent="0.25">
      <c r="A1348" s="30">
        <f t="shared" si="204"/>
        <v>1346</v>
      </c>
      <c r="B1348" s="45">
        <v>20</v>
      </c>
      <c r="C1348" s="32">
        <f t="shared" si="207"/>
        <v>554</v>
      </c>
      <c r="D1348" s="45" t="s">
        <v>229</v>
      </c>
      <c r="E1348" s="45" t="s">
        <v>886</v>
      </c>
      <c r="F1348" s="45" t="s">
        <v>555</v>
      </c>
      <c r="G1348" s="45"/>
      <c r="H1348" s="35" t="s">
        <v>255</v>
      </c>
      <c r="I1348" s="36">
        <v>41729</v>
      </c>
      <c r="J1348" s="82">
        <v>25749</v>
      </c>
      <c r="K1348" s="37">
        <v>2575</v>
      </c>
      <c r="L1348" s="38">
        <f t="shared" si="206"/>
        <v>2575</v>
      </c>
      <c r="M1348" s="36">
        <f t="shared" si="205"/>
        <v>41729</v>
      </c>
      <c r="N1348" s="39">
        <f t="shared" ref="N1348:N1411" si="211">+ROUND(L1348/J1348*100,2)</f>
        <v>10</v>
      </c>
      <c r="O1348" s="5"/>
      <c r="P1348" s="5"/>
      <c r="Q1348" s="42" t="s">
        <v>2344</v>
      </c>
      <c r="R1348" s="43" t="str">
        <f t="shared" si="208"/>
        <v>AADF</v>
      </c>
      <c r="S1348" s="43" t="str">
        <f t="shared" ref="S1348:S1411" si="212">RIGHT(R1348,1)</f>
        <v>F</v>
      </c>
      <c r="T1348" s="43" t="str">
        <f t="shared" ref="T1348:T1411" si="213">IF(S1348="C","01","02")</f>
        <v>02</v>
      </c>
      <c r="U1348" s="43" t="b">
        <f t="shared" si="209"/>
        <v>1</v>
      </c>
      <c r="V1348" s="43">
        <f t="shared" si="210"/>
        <v>10</v>
      </c>
      <c r="W1348" s="35" t="s">
        <v>2347</v>
      </c>
      <c r="X1348" s="196" t="s">
        <v>2377</v>
      </c>
    </row>
    <row r="1349" spans="1:24" x14ac:dyDescent="0.25">
      <c r="A1349" s="30">
        <f t="shared" ref="A1349:A1412" si="214">A1348+1</f>
        <v>1347</v>
      </c>
      <c r="B1349" s="45">
        <v>20</v>
      </c>
      <c r="C1349" s="32">
        <f t="shared" si="207"/>
        <v>555</v>
      </c>
      <c r="D1349" s="45" t="s">
        <v>229</v>
      </c>
      <c r="E1349" s="45" t="s">
        <v>995</v>
      </c>
      <c r="F1349" s="45" t="s">
        <v>541</v>
      </c>
      <c r="G1349" s="45"/>
      <c r="H1349" s="35" t="s">
        <v>255</v>
      </c>
      <c r="I1349" s="36">
        <v>41729</v>
      </c>
      <c r="J1349" s="82">
        <v>19262</v>
      </c>
      <c r="K1349" s="37">
        <v>1927</v>
      </c>
      <c r="L1349" s="38">
        <f t="shared" si="206"/>
        <v>1927</v>
      </c>
      <c r="M1349" s="36">
        <f t="shared" si="205"/>
        <v>41729</v>
      </c>
      <c r="N1349" s="39">
        <f t="shared" si="211"/>
        <v>10</v>
      </c>
      <c r="O1349" s="5"/>
      <c r="P1349" s="5"/>
      <c r="Q1349" s="42" t="s">
        <v>2344</v>
      </c>
      <c r="R1349" s="43" t="str">
        <f t="shared" si="208"/>
        <v>AAMF</v>
      </c>
      <c r="S1349" s="43" t="str">
        <f t="shared" si="212"/>
        <v>F</v>
      </c>
      <c r="T1349" s="43" t="str">
        <f t="shared" si="213"/>
        <v>02</v>
      </c>
      <c r="U1349" s="43" t="b">
        <f t="shared" si="209"/>
        <v>1</v>
      </c>
      <c r="V1349" s="43">
        <f t="shared" si="210"/>
        <v>10</v>
      </c>
      <c r="W1349" s="35" t="s">
        <v>2347</v>
      </c>
      <c r="X1349" s="196" t="s">
        <v>2377</v>
      </c>
    </row>
    <row r="1350" spans="1:24" x14ac:dyDescent="0.25">
      <c r="A1350" s="30">
        <f t="shared" si="214"/>
        <v>1348</v>
      </c>
      <c r="B1350" s="45">
        <v>20</v>
      </c>
      <c r="C1350" s="32">
        <f t="shared" si="207"/>
        <v>556</v>
      </c>
      <c r="D1350" s="45" t="s">
        <v>229</v>
      </c>
      <c r="E1350" s="45" t="s">
        <v>849</v>
      </c>
      <c r="F1350" s="45" t="s">
        <v>424</v>
      </c>
      <c r="G1350" s="45"/>
      <c r="H1350" s="35" t="s">
        <v>255</v>
      </c>
      <c r="I1350" s="36">
        <v>41729</v>
      </c>
      <c r="J1350" s="82">
        <v>3607</v>
      </c>
      <c r="K1350" s="37">
        <v>361</v>
      </c>
      <c r="L1350" s="38">
        <f t="shared" si="206"/>
        <v>361</v>
      </c>
      <c r="M1350" s="36">
        <f t="shared" si="205"/>
        <v>41729</v>
      </c>
      <c r="N1350" s="39">
        <f t="shared" si="211"/>
        <v>10.01</v>
      </c>
      <c r="O1350" s="5"/>
      <c r="P1350" s="5"/>
      <c r="Q1350" s="42" t="s">
        <v>2344</v>
      </c>
      <c r="R1350" s="43" t="str">
        <f t="shared" si="208"/>
        <v>AACF</v>
      </c>
      <c r="S1350" s="43" t="str">
        <f t="shared" si="212"/>
        <v>F</v>
      </c>
      <c r="T1350" s="43" t="str">
        <f t="shared" si="213"/>
        <v>02</v>
      </c>
      <c r="U1350" s="43" t="b">
        <f t="shared" si="209"/>
        <v>1</v>
      </c>
      <c r="V1350" s="43">
        <f t="shared" si="210"/>
        <v>10</v>
      </c>
      <c r="W1350" s="35" t="s">
        <v>2347</v>
      </c>
      <c r="X1350" s="196" t="s">
        <v>2377</v>
      </c>
    </row>
    <row r="1351" spans="1:24" x14ac:dyDescent="0.25">
      <c r="A1351" s="30">
        <f t="shared" si="214"/>
        <v>1349</v>
      </c>
      <c r="B1351" s="45">
        <v>20</v>
      </c>
      <c r="C1351" s="32">
        <f t="shared" si="207"/>
        <v>557</v>
      </c>
      <c r="D1351" s="45" t="s">
        <v>229</v>
      </c>
      <c r="E1351" s="45" t="s">
        <v>973</v>
      </c>
      <c r="F1351" s="45" t="s">
        <v>443</v>
      </c>
      <c r="G1351" s="45"/>
      <c r="H1351" s="35" t="s">
        <v>255</v>
      </c>
      <c r="I1351" s="36">
        <v>41729</v>
      </c>
      <c r="J1351" s="82">
        <v>14190</v>
      </c>
      <c r="K1351" s="37">
        <v>1420</v>
      </c>
      <c r="L1351" s="38">
        <f t="shared" si="206"/>
        <v>1420</v>
      </c>
      <c r="M1351" s="36">
        <f t="shared" si="205"/>
        <v>41729</v>
      </c>
      <c r="N1351" s="39">
        <f t="shared" si="211"/>
        <v>10.01</v>
      </c>
      <c r="O1351" s="5"/>
      <c r="P1351" s="5"/>
      <c r="Q1351" s="42" t="s">
        <v>2344</v>
      </c>
      <c r="R1351" s="43" t="str">
        <f t="shared" si="208"/>
        <v>AABP</v>
      </c>
      <c r="S1351" s="43" t="str">
        <f t="shared" si="212"/>
        <v>P</v>
      </c>
      <c r="T1351" s="43" t="str">
        <f t="shared" si="213"/>
        <v>02</v>
      </c>
      <c r="U1351" s="43" t="b">
        <f t="shared" si="209"/>
        <v>1</v>
      </c>
      <c r="V1351" s="43">
        <f t="shared" si="210"/>
        <v>10</v>
      </c>
      <c r="W1351" s="35" t="s">
        <v>2347</v>
      </c>
      <c r="X1351" s="196" t="s">
        <v>2377</v>
      </c>
    </row>
    <row r="1352" spans="1:24" x14ac:dyDescent="0.25">
      <c r="A1352" s="30">
        <f t="shared" si="214"/>
        <v>1350</v>
      </c>
      <c r="B1352" s="45">
        <v>20</v>
      </c>
      <c r="C1352" s="32">
        <f t="shared" si="207"/>
        <v>558</v>
      </c>
      <c r="D1352" s="45" t="s">
        <v>229</v>
      </c>
      <c r="E1352" s="45" t="s">
        <v>873</v>
      </c>
      <c r="F1352" s="45" t="s">
        <v>516</v>
      </c>
      <c r="G1352" s="45"/>
      <c r="H1352" s="35" t="s">
        <v>255</v>
      </c>
      <c r="I1352" s="36">
        <v>41729</v>
      </c>
      <c r="J1352" s="82">
        <v>3893</v>
      </c>
      <c r="K1352" s="37">
        <v>390</v>
      </c>
      <c r="L1352" s="38">
        <f t="shared" si="206"/>
        <v>390</v>
      </c>
      <c r="M1352" s="36">
        <f t="shared" si="205"/>
        <v>41729</v>
      </c>
      <c r="N1352" s="39">
        <f t="shared" si="211"/>
        <v>10.02</v>
      </c>
      <c r="O1352" s="5"/>
      <c r="P1352" s="5"/>
      <c r="Q1352" s="42" t="s">
        <v>2344</v>
      </c>
      <c r="R1352" s="43" t="str">
        <f t="shared" si="208"/>
        <v>ABBF</v>
      </c>
      <c r="S1352" s="43" t="str">
        <f t="shared" si="212"/>
        <v>F</v>
      </c>
      <c r="T1352" s="43" t="str">
        <f t="shared" si="213"/>
        <v>02</v>
      </c>
      <c r="U1352" s="43" t="b">
        <f t="shared" si="209"/>
        <v>1</v>
      </c>
      <c r="V1352" s="43">
        <f t="shared" si="210"/>
        <v>10</v>
      </c>
      <c r="W1352" s="35" t="s">
        <v>2347</v>
      </c>
      <c r="X1352" s="196" t="s">
        <v>2377</v>
      </c>
    </row>
    <row r="1353" spans="1:24" x14ac:dyDescent="0.25">
      <c r="A1353" s="30">
        <f t="shared" si="214"/>
        <v>1351</v>
      </c>
      <c r="B1353" s="45">
        <v>20</v>
      </c>
      <c r="C1353" s="32">
        <f t="shared" si="207"/>
        <v>559</v>
      </c>
      <c r="D1353" s="45" t="s">
        <v>229</v>
      </c>
      <c r="E1353" s="45" t="s">
        <v>885</v>
      </c>
      <c r="F1353" s="45" t="s">
        <v>554</v>
      </c>
      <c r="G1353" s="45"/>
      <c r="H1353" s="35" t="s">
        <v>255</v>
      </c>
      <c r="I1353" s="36">
        <v>41729</v>
      </c>
      <c r="J1353" s="82">
        <v>1374</v>
      </c>
      <c r="K1353" s="37">
        <v>138</v>
      </c>
      <c r="L1353" s="38">
        <f t="shared" si="206"/>
        <v>138</v>
      </c>
      <c r="M1353" s="36">
        <f t="shared" si="205"/>
        <v>41729</v>
      </c>
      <c r="N1353" s="39">
        <f t="shared" si="211"/>
        <v>10.039999999999999</v>
      </c>
      <c r="O1353" s="5"/>
      <c r="P1353" s="5"/>
      <c r="Q1353" s="42" t="s">
        <v>2344</v>
      </c>
      <c r="R1353" s="43" t="str">
        <f t="shared" si="208"/>
        <v>ABNF</v>
      </c>
      <c r="S1353" s="43" t="str">
        <f t="shared" si="212"/>
        <v>F</v>
      </c>
      <c r="T1353" s="43" t="str">
        <f t="shared" si="213"/>
        <v>02</v>
      </c>
      <c r="U1353" s="43" t="b">
        <f t="shared" si="209"/>
        <v>1</v>
      </c>
      <c r="V1353" s="43">
        <f t="shared" si="210"/>
        <v>10</v>
      </c>
      <c r="W1353" s="35" t="s">
        <v>2347</v>
      </c>
      <c r="X1353" s="196" t="s">
        <v>2377</v>
      </c>
    </row>
    <row r="1354" spans="1:24" x14ac:dyDescent="0.25">
      <c r="A1354" s="30">
        <f t="shared" si="214"/>
        <v>1352</v>
      </c>
      <c r="B1354" s="45">
        <v>20</v>
      </c>
      <c r="C1354" s="32">
        <f t="shared" si="207"/>
        <v>560</v>
      </c>
      <c r="D1354" s="45" t="s">
        <v>229</v>
      </c>
      <c r="E1354" s="45" t="s">
        <v>1056</v>
      </c>
      <c r="F1354" s="45" t="s">
        <v>337</v>
      </c>
      <c r="G1354" s="45"/>
      <c r="H1354" s="35" t="s">
        <v>255</v>
      </c>
      <c r="I1354" s="36">
        <v>41729</v>
      </c>
      <c r="J1354" s="82">
        <v>19957</v>
      </c>
      <c r="K1354" s="37">
        <v>1996</v>
      </c>
      <c r="L1354" s="38">
        <f t="shared" si="206"/>
        <v>1996</v>
      </c>
      <c r="M1354" s="36">
        <f t="shared" si="205"/>
        <v>41729</v>
      </c>
      <c r="N1354" s="39">
        <f t="shared" si="211"/>
        <v>10</v>
      </c>
      <c r="O1354" s="5"/>
      <c r="P1354" s="5"/>
      <c r="Q1354" s="42" t="s">
        <v>2344</v>
      </c>
      <c r="R1354" s="43" t="str">
        <f t="shared" si="208"/>
        <v>AAEF</v>
      </c>
      <c r="S1354" s="43" t="str">
        <f t="shared" si="212"/>
        <v>F</v>
      </c>
      <c r="T1354" s="43" t="str">
        <f t="shared" si="213"/>
        <v>02</v>
      </c>
      <c r="U1354" s="43" t="b">
        <f t="shared" si="209"/>
        <v>1</v>
      </c>
      <c r="V1354" s="43">
        <f t="shared" si="210"/>
        <v>10</v>
      </c>
      <c r="W1354" s="35" t="s">
        <v>2347</v>
      </c>
      <c r="X1354" s="196" t="s">
        <v>2377</v>
      </c>
    </row>
    <row r="1355" spans="1:24" x14ac:dyDescent="0.25">
      <c r="A1355" s="30">
        <f t="shared" si="214"/>
        <v>1353</v>
      </c>
      <c r="B1355" s="45">
        <v>20</v>
      </c>
      <c r="C1355" s="32">
        <f t="shared" si="207"/>
        <v>561</v>
      </c>
      <c r="D1355" s="45" t="s">
        <v>229</v>
      </c>
      <c r="E1355" s="45" t="s">
        <v>912</v>
      </c>
      <c r="F1355" s="45" t="s">
        <v>387</v>
      </c>
      <c r="G1355" s="45"/>
      <c r="H1355" s="35" t="s">
        <v>255</v>
      </c>
      <c r="I1355" s="36">
        <v>41729</v>
      </c>
      <c r="J1355" s="82">
        <v>22018</v>
      </c>
      <c r="K1355" s="37">
        <v>2202</v>
      </c>
      <c r="L1355" s="38">
        <f t="shared" si="206"/>
        <v>2202</v>
      </c>
      <c r="M1355" s="36">
        <f t="shared" si="205"/>
        <v>41729</v>
      </c>
      <c r="N1355" s="39">
        <f t="shared" si="211"/>
        <v>10</v>
      </c>
      <c r="O1355" s="5"/>
      <c r="P1355" s="5"/>
      <c r="Q1355" s="42" t="s">
        <v>2344</v>
      </c>
      <c r="R1355" s="43" t="str">
        <f t="shared" si="208"/>
        <v>AACF</v>
      </c>
      <c r="S1355" s="43" t="str">
        <f t="shared" si="212"/>
        <v>F</v>
      </c>
      <c r="T1355" s="43" t="str">
        <f t="shared" si="213"/>
        <v>02</v>
      </c>
      <c r="U1355" s="43" t="b">
        <f t="shared" si="209"/>
        <v>1</v>
      </c>
      <c r="V1355" s="43">
        <f t="shared" si="210"/>
        <v>10</v>
      </c>
      <c r="W1355" s="35" t="s">
        <v>2347</v>
      </c>
      <c r="X1355" s="196" t="s">
        <v>2377</v>
      </c>
    </row>
    <row r="1356" spans="1:24" x14ac:dyDescent="0.25">
      <c r="A1356" s="30">
        <f t="shared" si="214"/>
        <v>1354</v>
      </c>
      <c r="B1356" s="45">
        <v>20</v>
      </c>
      <c r="C1356" s="32">
        <f t="shared" si="207"/>
        <v>562</v>
      </c>
      <c r="D1356" s="45" t="s">
        <v>229</v>
      </c>
      <c r="E1356" s="45" t="s">
        <v>838</v>
      </c>
      <c r="F1356" s="45" t="s">
        <v>392</v>
      </c>
      <c r="G1356" s="45"/>
      <c r="H1356" s="35" t="s">
        <v>255</v>
      </c>
      <c r="I1356" s="36">
        <v>41729</v>
      </c>
      <c r="J1356" s="82">
        <v>21655</v>
      </c>
      <c r="K1356" s="37">
        <v>2166</v>
      </c>
      <c r="L1356" s="38">
        <f t="shared" si="206"/>
        <v>2166</v>
      </c>
      <c r="M1356" s="36">
        <f t="shared" si="205"/>
        <v>41729</v>
      </c>
      <c r="N1356" s="39">
        <f t="shared" si="211"/>
        <v>10</v>
      </c>
      <c r="O1356" s="5"/>
      <c r="P1356" s="5"/>
      <c r="Q1356" s="42" t="s">
        <v>2344</v>
      </c>
      <c r="R1356" s="43" t="str">
        <f t="shared" si="208"/>
        <v>AAMF</v>
      </c>
      <c r="S1356" s="43" t="str">
        <f t="shared" si="212"/>
        <v>F</v>
      </c>
      <c r="T1356" s="43" t="str">
        <f t="shared" si="213"/>
        <v>02</v>
      </c>
      <c r="U1356" s="43" t="b">
        <f t="shared" si="209"/>
        <v>1</v>
      </c>
      <c r="V1356" s="43">
        <f t="shared" si="210"/>
        <v>10</v>
      </c>
      <c r="W1356" s="35" t="s">
        <v>2347</v>
      </c>
      <c r="X1356" s="196" t="s">
        <v>2377</v>
      </c>
    </row>
    <row r="1357" spans="1:24" x14ac:dyDescent="0.25">
      <c r="A1357" s="30">
        <f t="shared" si="214"/>
        <v>1355</v>
      </c>
      <c r="B1357" s="45">
        <v>20</v>
      </c>
      <c r="C1357" s="32">
        <f t="shared" si="207"/>
        <v>563</v>
      </c>
      <c r="D1357" s="45" t="s">
        <v>229</v>
      </c>
      <c r="E1357" s="45" t="s">
        <v>1127</v>
      </c>
      <c r="F1357" s="45" t="s">
        <v>395</v>
      </c>
      <c r="G1357" s="45"/>
      <c r="H1357" s="35" t="s">
        <v>255</v>
      </c>
      <c r="I1357" s="36">
        <v>41729</v>
      </c>
      <c r="J1357" s="82">
        <v>15110</v>
      </c>
      <c r="K1357" s="37">
        <v>1512</v>
      </c>
      <c r="L1357" s="38">
        <f t="shared" si="206"/>
        <v>1512</v>
      </c>
      <c r="M1357" s="36">
        <f t="shared" si="205"/>
        <v>41729</v>
      </c>
      <c r="N1357" s="39">
        <f t="shared" si="211"/>
        <v>10.01</v>
      </c>
      <c r="O1357" s="5"/>
      <c r="P1357" s="5"/>
      <c r="Q1357" s="42" t="s">
        <v>2344</v>
      </c>
      <c r="R1357" s="43" t="str">
        <f t="shared" si="208"/>
        <v>AAFF</v>
      </c>
      <c r="S1357" s="43" t="str">
        <f t="shared" si="212"/>
        <v>F</v>
      </c>
      <c r="T1357" s="43" t="str">
        <f t="shared" si="213"/>
        <v>02</v>
      </c>
      <c r="U1357" s="43" t="b">
        <f t="shared" si="209"/>
        <v>1</v>
      </c>
      <c r="V1357" s="43">
        <f t="shared" si="210"/>
        <v>10</v>
      </c>
      <c r="W1357" s="35" t="s">
        <v>2347</v>
      </c>
      <c r="X1357" s="196" t="s">
        <v>2377</v>
      </c>
    </row>
    <row r="1358" spans="1:24" x14ac:dyDescent="0.25">
      <c r="A1358" s="30">
        <f t="shared" si="214"/>
        <v>1356</v>
      </c>
      <c r="B1358" s="45">
        <v>20</v>
      </c>
      <c r="C1358" s="32">
        <f t="shared" si="207"/>
        <v>564</v>
      </c>
      <c r="D1358" s="45" t="s">
        <v>229</v>
      </c>
      <c r="E1358" s="45" t="s">
        <v>1052</v>
      </c>
      <c r="F1358" s="45" t="s">
        <v>325</v>
      </c>
      <c r="G1358" s="45"/>
      <c r="H1358" s="35" t="s">
        <v>255</v>
      </c>
      <c r="I1358" s="36">
        <v>41729</v>
      </c>
      <c r="J1358" s="82">
        <v>2640</v>
      </c>
      <c r="K1358" s="37">
        <v>265</v>
      </c>
      <c r="L1358" s="38">
        <f t="shared" si="206"/>
        <v>265</v>
      </c>
      <c r="M1358" s="36">
        <f t="shared" si="205"/>
        <v>41729</v>
      </c>
      <c r="N1358" s="39">
        <f t="shared" si="211"/>
        <v>10.039999999999999</v>
      </c>
      <c r="O1358" s="5"/>
      <c r="P1358" s="5"/>
      <c r="Q1358" s="42" t="s">
        <v>2344</v>
      </c>
      <c r="R1358" s="43" t="str">
        <f t="shared" si="208"/>
        <v>AAAF</v>
      </c>
      <c r="S1358" s="43" t="str">
        <f t="shared" si="212"/>
        <v>F</v>
      </c>
      <c r="T1358" s="43" t="str">
        <f t="shared" si="213"/>
        <v>02</v>
      </c>
      <c r="U1358" s="43" t="b">
        <f t="shared" si="209"/>
        <v>1</v>
      </c>
      <c r="V1358" s="43">
        <f t="shared" si="210"/>
        <v>10</v>
      </c>
      <c r="W1358" s="35" t="s">
        <v>2347</v>
      </c>
      <c r="X1358" s="196" t="s">
        <v>2377</v>
      </c>
    </row>
    <row r="1359" spans="1:24" x14ac:dyDescent="0.25">
      <c r="A1359" s="30">
        <f t="shared" si="214"/>
        <v>1357</v>
      </c>
      <c r="B1359" s="45">
        <v>20</v>
      </c>
      <c r="C1359" s="32">
        <f t="shared" si="207"/>
        <v>565</v>
      </c>
      <c r="D1359" s="45" t="s">
        <v>229</v>
      </c>
      <c r="E1359" s="45" t="s">
        <v>879</v>
      </c>
      <c r="F1359" s="45" t="s">
        <v>526</v>
      </c>
      <c r="G1359" s="45"/>
      <c r="H1359" s="35" t="s">
        <v>255</v>
      </c>
      <c r="I1359" s="36">
        <v>41729</v>
      </c>
      <c r="J1359" s="82">
        <v>12422</v>
      </c>
      <c r="K1359" s="37">
        <v>1243</v>
      </c>
      <c r="L1359" s="38">
        <f t="shared" si="206"/>
        <v>1243</v>
      </c>
      <c r="M1359" s="36">
        <f t="shared" si="205"/>
        <v>41729</v>
      </c>
      <c r="N1359" s="39">
        <f t="shared" si="211"/>
        <v>10.01</v>
      </c>
      <c r="O1359" s="5"/>
      <c r="P1359" s="5"/>
      <c r="Q1359" s="42" t="s">
        <v>2344</v>
      </c>
      <c r="R1359" s="43" t="str">
        <f t="shared" si="208"/>
        <v>AAKF</v>
      </c>
      <c r="S1359" s="43" t="str">
        <f t="shared" si="212"/>
        <v>F</v>
      </c>
      <c r="T1359" s="43" t="str">
        <f t="shared" si="213"/>
        <v>02</v>
      </c>
      <c r="U1359" s="43" t="b">
        <f t="shared" si="209"/>
        <v>1</v>
      </c>
      <c r="V1359" s="43">
        <f t="shared" si="210"/>
        <v>10</v>
      </c>
      <c r="W1359" s="35" t="s">
        <v>2347</v>
      </c>
      <c r="X1359" s="196" t="s">
        <v>2377</v>
      </c>
    </row>
    <row r="1360" spans="1:24" x14ac:dyDescent="0.25">
      <c r="A1360" s="30">
        <f t="shared" si="214"/>
        <v>1358</v>
      </c>
      <c r="B1360" s="45">
        <v>20</v>
      </c>
      <c r="C1360" s="32">
        <f t="shared" si="207"/>
        <v>566</v>
      </c>
      <c r="D1360" s="45" t="s">
        <v>229</v>
      </c>
      <c r="E1360" s="45" t="s">
        <v>962</v>
      </c>
      <c r="F1360" s="45" t="s">
        <v>388</v>
      </c>
      <c r="G1360" s="45"/>
      <c r="H1360" s="35" t="s">
        <v>255</v>
      </c>
      <c r="I1360" s="36">
        <v>41729</v>
      </c>
      <c r="J1360" s="82">
        <v>4210</v>
      </c>
      <c r="K1360" s="37">
        <v>421</v>
      </c>
      <c r="L1360" s="38">
        <f t="shared" si="206"/>
        <v>421</v>
      </c>
      <c r="M1360" s="36">
        <f t="shared" si="205"/>
        <v>41729</v>
      </c>
      <c r="N1360" s="39">
        <f t="shared" si="211"/>
        <v>10</v>
      </c>
      <c r="O1360" s="5"/>
      <c r="P1360" s="5"/>
      <c r="Q1360" s="42" t="s">
        <v>2344</v>
      </c>
      <c r="R1360" s="43" t="str">
        <f t="shared" si="208"/>
        <v>ACRP</v>
      </c>
      <c r="S1360" s="43" t="str">
        <f t="shared" si="212"/>
        <v>P</v>
      </c>
      <c r="T1360" s="43" t="str">
        <f t="shared" si="213"/>
        <v>02</v>
      </c>
      <c r="U1360" s="43" t="b">
        <f t="shared" si="209"/>
        <v>1</v>
      </c>
      <c r="V1360" s="43">
        <f t="shared" si="210"/>
        <v>10</v>
      </c>
      <c r="W1360" s="35" t="s">
        <v>2347</v>
      </c>
      <c r="X1360" s="196" t="s">
        <v>2377</v>
      </c>
    </row>
    <row r="1361" spans="1:24" x14ac:dyDescent="0.25">
      <c r="A1361" s="30">
        <f t="shared" si="214"/>
        <v>1359</v>
      </c>
      <c r="B1361" s="45">
        <v>20</v>
      </c>
      <c r="C1361" s="32">
        <f t="shared" si="207"/>
        <v>567</v>
      </c>
      <c r="D1361" s="45" t="s">
        <v>229</v>
      </c>
      <c r="E1361" s="45" t="s">
        <v>839</v>
      </c>
      <c r="F1361" s="45" t="s">
        <v>394</v>
      </c>
      <c r="G1361" s="45"/>
      <c r="H1361" s="35" t="s">
        <v>255</v>
      </c>
      <c r="I1361" s="36">
        <v>41729</v>
      </c>
      <c r="J1361" s="82">
        <v>5374</v>
      </c>
      <c r="K1361" s="37">
        <v>538</v>
      </c>
      <c r="L1361" s="38">
        <f t="shared" si="206"/>
        <v>538</v>
      </c>
      <c r="M1361" s="36">
        <f t="shared" si="205"/>
        <v>41729</v>
      </c>
      <c r="N1361" s="39">
        <f t="shared" si="211"/>
        <v>10.01</v>
      </c>
      <c r="O1361" s="5"/>
      <c r="P1361" s="5"/>
      <c r="Q1361" s="42" t="s">
        <v>2344</v>
      </c>
      <c r="R1361" s="43" t="str">
        <f t="shared" si="208"/>
        <v>AANP</v>
      </c>
      <c r="S1361" s="43" t="str">
        <f t="shared" si="212"/>
        <v>P</v>
      </c>
      <c r="T1361" s="43" t="str">
        <f t="shared" si="213"/>
        <v>02</v>
      </c>
      <c r="U1361" s="43" t="b">
        <f t="shared" si="209"/>
        <v>1</v>
      </c>
      <c r="V1361" s="43">
        <f t="shared" si="210"/>
        <v>10</v>
      </c>
      <c r="W1361" s="35" t="s">
        <v>2347</v>
      </c>
      <c r="X1361" s="196" t="s">
        <v>2377</v>
      </c>
    </row>
    <row r="1362" spans="1:24" x14ac:dyDescent="0.25">
      <c r="A1362" s="30">
        <f t="shared" si="214"/>
        <v>1360</v>
      </c>
      <c r="B1362" s="45">
        <v>20</v>
      </c>
      <c r="C1362" s="32">
        <f t="shared" si="207"/>
        <v>568</v>
      </c>
      <c r="D1362" s="45" t="s">
        <v>229</v>
      </c>
      <c r="E1362" s="45" t="s">
        <v>993</v>
      </c>
      <c r="F1362" s="45" t="s">
        <v>538</v>
      </c>
      <c r="G1362" s="45"/>
      <c r="H1362" s="35" t="s">
        <v>255</v>
      </c>
      <c r="I1362" s="36">
        <v>41729</v>
      </c>
      <c r="J1362" s="82">
        <v>13224</v>
      </c>
      <c r="K1362" s="37">
        <v>1323</v>
      </c>
      <c r="L1362" s="38">
        <f t="shared" si="206"/>
        <v>1323</v>
      </c>
      <c r="M1362" s="36">
        <f t="shared" si="205"/>
        <v>41729</v>
      </c>
      <c r="N1362" s="39">
        <f t="shared" si="211"/>
        <v>10</v>
      </c>
      <c r="O1362" s="5"/>
      <c r="P1362" s="5"/>
      <c r="Q1362" s="42" t="s">
        <v>2344</v>
      </c>
      <c r="R1362" s="43" t="str">
        <f t="shared" si="208"/>
        <v>ABWF</v>
      </c>
      <c r="S1362" s="43" t="str">
        <f t="shared" si="212"/>
        <v>F</v>
      </c>
      <c r="T1362" s="43" t="str">
        <f t="shared" si="213"/>
        <v>02</v>
      </c>
      <c r="U1362" s="43" t="b">
        <f t="shared" si="209"/>
        <v>1</v>
      </c>
      <c r="V1362" s="43">
        <f t="shared" si="210"/>
        <v>10</v>
      </c>
      <c r="W1362" s="35" t="s">
        <v>2347</v>
      </c>
      <c r="X1362" s="196" t="s">
        <v>2377</v>
      </c>
    </row>
    <row r="1363" spans="1:24" x14ac:dyDescent="0.25">
      <c r="A1363" s="30">
        <f t="shared" si="214"/>
        <v>1361</v>
      </c>
      <c r="B1363" s="45">
        <v>20</v>
      </c>
      <c r="C1363" s="32">
        <f t="shared" si="207"/>
        <v>569</v>
      </c>
      <c r="D1363" s="45" t="s">
        <v>229</v>
      </c>
      <c r="E1363" s="45" t="s">
        <v>823</v>
      </c>
      <c r="F1363" s="45" t="s">
        <v>343</v>
      </c>
      <c r="G1363" s="45"/>
      <c r="H1363" s="35" t="s">
        <v>255</v>
      </c>
      <c r="I1363" s="36">
        <v>41729</v>
      </c>
      <c r="J1363" s="82">
        <v>11672</v>
      </c>
      <c r="K1363" s="37">
        <v>1168</v>
      </c>
      <c r="L1363" s="38">
        <f t="shared" si="206"/>
        <v>1168</v>
      </c>
      <c r="M1363" s="36">
        <f t="shared" si="205"/>
        <v>41729</v>
      </c>
      <c r="N1363" s="39">
        <f t="shared" si="211"/>
        <v>10.01</v>
      </c>
      <c r="O1363" s="5"/>
      <c r="P1363" s="5"/>
      <c r="Q1363" s="42" t="s">
        <v>2344</v>
      </c>
      <c r="R1363" s="43" t="str">
        <f t="shared" si="208"/>
        <v>AABF</v>
      </c>
      <c r="S1363" s="43" t="str">
        <f t="shared" si="212"/>
        <v>F</v>
      </c>
      <c r="T1363" s="43" t="str">
        <f t="shared" si="213"/>
        <v>02</v>
      </c>
      <c r="U1363" s="43" t="b">
        <f t="shared" si="209"/>
        <v>1</v>
      </c>
      <c r="V1363" s="43">
        <f t="shared" si="210"/>
        <v>10</v>
      </c>
      <c r="W1363" s="35" t="s">
        <v>2347</v>
      </c>
      <c r="X1363" s="196" t="s">
        <v>2377</v>
      </c>
    </row>
    <row r="1364" spans="1:24" x14ac:dyDescent="0.25">
      <c r="A1364" s="30">
        <f t="shared" si="214"/>
        <v>1362</v>
      </c>
      <c r="B1364" s="45">
        <v>20</v>
      </c>
      <c r="C1364" s="32">
        <f t="shared" si="207"/>
        <v>570</v>
      </c>
      <c r="D1364" s="45" t="s">
        <v>229</v>
      </c>
      <c r="E1364" s="45" t="s">
        <v>1070</v>
      </c>
      <c r="F1364" s="45" t="s">
        <v>384</v>
      </c>
      <c r="G1364" s="45"/>
      <c r="H1364" s="35" t="s">
        <v>255</v>
      </c>
      <c r="I1364" s="36">
        <v>41729</v>
      </c>
      <c r="J1364" s="82">
        <v>18075</v>
      </c>
      <c r="K1364" s="37">
        <v>1808</v>
      </c>
      <c r="L1364" s="38">
        <f t="shared" si="206"/>
        <v>1808</v>
      </c>
      <c r="M1364" s="36">
        <f t="shared" si="205"/>
        <v>41729</v>
      </c>
      <c r="N1364" s="39">
        <f t="shared" si="211"/>
        <v>10</v>
      </c>
      <c r="O1364" s="5"/>
      <c r="P1364" s="5"/>
      <c r="Q1364" s="42" t="s">
        <v>2344</v>
      </c>
      <c r="R1364" s="43" t="str">
        <f t="shared" si="208"/>
        <v>AACF</v>
      </c>
      <c r="S1364" s="43" t="str">
        <f t="shared" si="212"/>
        <v>F</v>
      </c>
      <c r="T1364" s="43" t="str">
        <f t="shared" si="213"/>
        <v>02</v>
      </c>
      <c r="U1364" s="43" t="b">
        <f t="shared" si="209"/>
        <v>1</v>
      </c>
      <c r="V1364" s="43">
        <f t="shared" si="210"/>
        <v>10</v>
      </c>
      <c r="W1364" s="35" t="s">
        <v>2347</v>
      </c>
      <c r="X1364" s="196" t="s">
        <v>2377</v>
      </c>
    </row>
    <row r="1365" spans="1:24" x14ac:dyDescent="0.25">
      <c r="A1365" s="30">
        <f t="shared" si="214"/>
        <v>1363</v>
      </c>
      <c r="B1365" s="45">
        <v>20</v>
      </c>
      <c r="C1365" s="32">
        <f t="shared" si="207"/>
        <v>571</v>
      </c>
      <c r="D1365" s="45" t="s">
        <v>229</v>
      </c>
      <c r="E1365" s="45" t="s">
        <v>1098</v>
      </c>
      <c r="F1365" s="45" t="s">
        <v>493</v>
      </c>
      <c r="G1365" s="45"/>
      <c r="H1365" s="35" t="s">
        <v>255</v>
      </c>
      <c r="I1365" s="36">
        <v>41729</v>
      </c>
      <c r="J1365" s="82">
        <v>5245</v>
      </c>
      <c r="K1365" s="37">
        <v>525</v>
      </c>
      <c r="L1365" s="38">
        <f t="shared" si="206"/>
        <v>525</v>
      </c>
      <c r="M1365" s="36">
        <f t="shared" si="205"/>
        <v>41729</v>
      </c>
      <c r="N1365" s="39">
        <f t="shared" si="211"/>
        <v>10.01</v>
      </c>
      <c r="O1365" s="5"/>
      <c r="P1365" s="5"/>
      <c r="Q1365" s="42" t="s">
        <v>2344</v>
      </c>
      <c r="R1365" s="43" t="str">
        <f t="shared" si="208"/>
        <v>AAFF</v>
      </c>
      <c r="S1365" s="43" t="str">
        <f t="shared" si="212"/>
        <v>F</v>
      </c>
      <c r="T1365" s="43" t="str">
        <f t="shared" si="213"/>
        <v>02</v>
      </c>
      <c r="U1365" s="43" t="b">
        <f t="shared" si="209"/>
        <v>1</v>
      </c>
      <c r="V1365" s="43">
        <f t="shared" si="210"/>
        <v>10</v>
      </c>
      <c r="W1365" s="35" t="s">
        <v>2347</v>
      </c>
      <c r="X1365" s="196" t="s">
        <v>2377</v>
      </c>
    </row>
    <row r="1366" spans="1:24" x14ac:dyDescent="0.25">
      <c r="A1366" s="30">
        <f t="shared" si="214"/>
        <v>1364</v>
      </c>
      <c r="B1366" s="45">
        <v>20</v>
      </c>
      <c r="C1366" s="32">
        <f t="shared" si="207"/>
        <v>572</v>
      </c>
      <c r="D1366" s="45" t="s">
        <v>229</v>
      </c>
      <c r="E1366" s="45" t="s">
        <v>991</v>
      </c>
      <c r="F1366" s="45" t="s">
        <v>533</v>
      </c>
      <c r="G1366" s="45"/>
      <c r="H1366" s="35" t="s">
        <v>255</v>
      </c>
      <c r="I1366" s="36">
        <v>41729</v>
      </c>
      <c r="J1366" s="82">
        <v>12494</v>
      </c>
      <c r="K1366" s="37">
        <v>1250</v>
      </c>
      <c r="L1366" s="38">
        <f t="shared" si="206"/>
        <v>1250</v>
      </c>
      <c r="M1366" s="36">
        <f t="shared" si="205"/>
        <v>41729</v>
      </c>
      <c r="N1366" s="39">
        <f t="shared" si="211"/>
        <v>10</v>
      </c>
      <c r="O1366" s="5"/>
      <c r="P1366" s="5"/>
      <c r="Q1366" s="42" t="s">
        <v>2344</v>
      </c>
      <c r="R1366" s="43" t="str">
        <f t="shared" si="208"/>
        <v>ASBP</v>
      </c>
      <c r="S1366" s="43" t="str">
        <f t="shared" si="212"/>
        <v>P</v>
      </c>
      <c r="T1366" s="43" t="str">
        <f t="shared" si="213"/>
        <v>02</v>
      </c>
      <c r="U1366" s="43" t="b">
        <f t="shared" si="209"/>
        <v>1</v>
      </c>
      <c r="V1366" s="43">
        <f t="shared" si="210"/>
        <v>10</v>
      </c>
      <c r="W1366" s="35" t="s">
        <v>2347</v>
      </c>
      <c r="X1366" s="196" t="s">
        <v>2377</v>
      </c>
    </row>
    <row r="1367" spans="1:24" x14ac:dyDescent="0.25">
      <c r="A1367" s="30">
        <f t="shared" si="214"/>
        <v>1365</v>
      </c>
      <c r="B1367" s="45">
        <v>20</v>
      </c>
      <c r="C1367" s="32">
        <f t="shared" si="207"/>
        <v>573</v>
      </c>
      <c r="D1367" s="45" t="s">
        <v>229</v>
      </c>
      <c r="E1367" s="45" t="s">
        <v>947</v>
      </c>
      <c r="F1367" s="45" t="s">
        <v>344</v>
      </c>
      <c r="G1367" s="45"/>
      <c r="H1367" s="35" t="s">
        <v>255</v>
      </c>
      <c r="I1367" s="36">
        <v>41729</v>
      </c>
      <c r="J1367" s="82">
        <v>21131</v>
      </c>
      <c r="K1367" s="37">
        <v>2114</v>
      </c>
      <c r="L1367" s="38">
        <f t="shared" si="206"/>
        <v>2114</v>
      </c>
      <c r="M1367" s="36">
        <f t="shared" si="205"/>
        <v>41729</v>
      </c>
      <c r="N1367" s="39">
        <f t="shared" si="211"/>
        <v>10</v>
      </c>
      <c r="O1367" s="5"/>
      <c r="P1367" s="5"/>
      <c r="Q1367" s="42" t="s">
        <v>2344</v>
      </c>
      <c r="R1367" s="43" t="str">
        <f t="shared" si="208"/>
        <v>AAAF</v>
      </c>
      <c r="S1367" s="43" t="str">
        <f t="shared" si="212"/>
        <v>F</v>
      </c>
      <c r="T1367" s="43" t="str">
        <f t="shared" si="213"/>
        <v>02</v>
      </c>
      <c r="U1367" s="43" t="b">
        <f t="shared" si="209"/>
        <v>1</v>
      </c>
      <c r="V1367" s="43">
        <f t="shared" si="210"/>
        <v>10</v>
      </c>
      <c r="W1367" s="35" t="s">
        <v>2347</v>
      </c>
      <c r="X1367" s="196" t="s">
        <v>2377</v>
      </c>
    </row>
    <row r="1368" spans="1:24" x14ac:dyDescent="0.25">
      <c r="A1368" s="30">
        <f t="shared" si="214"/>
        <v>1366</v>
      </c>
      <c r="B1368" s="45">
        <v>20</v>
      </c>
      <c r="C1368" s="32">
        <f t="shared" si="207"/>
        <v>574</v>
      </c>
      <c r="D1368" s="45" t="s">
        <v>229</v>
      </c>
      <c r="E1368" s="45" t="s">
        <v>948</v>
      </c>
      <c r="F1368" s="45" t="s">
        <v>345</v>
      </c>
      <c r="G1368" s="45"/>
      <c r="H1368" s="35" t="s">
        <v>255</v>
      </c>
      <c r="I1368" s="36">
        <v>41729</v>
      </c>
      <c r="J1368" s="82">
        <v>10855</v>
      </c>
      <c r="K1368" s="37">
        <v>1086</v>
      </c>
      <c r="L1368" s="38">
        <f t="shared" si="206"/>
        <v>1086</v>
      </c>
      <c r="M1368" s="36">
        <f t="shared" si="205"/>
        <v>41729</v>
      </c>
      <c r="N1368" s="39">
        <f t="shared" si="211"/>
        <v>10</v>
      </c>
      <c r="O1368" s="5"/>
      <c r="P1368" s="5"/>
      <c r="Q1368" s="42" t="s">
        <v>2344</v>
      </c>
      <c r="R1368" s="43" t="str">
        <f t="shared" si="208"/>
        <v>AAFF</v>
      </c>
      <c r="S1368" s="43" t="str">
        <f t="shared" si="212"/>
        <v>F</v>
      </c>
      <c r="T1368" s="43" t="str">
        <f t="shared" si="213"/>
        <v>02</v>
      </c>
      <c r="U1368" s="43" t="b">
        <f t="shared" si="209"/>
        <v>1</v>
      </c>
      <c r="V1368" s="43">
        <f t="shared" si="210"/>
        <v>10</v>
      </c>
      <c r="W1368" s="35" t="s">
        <v>2347</v>
      </c>
      <c r="X1368" s="196" t="s">
        <v>2377</v>
      </c>
    </row>
    <row r="1369" spans="1:24" x14ac:dyDescent="0.25">
      <c r="A1369" s="30">
        <f t="shared" si="214"/>
        <v>1367</v>
      </c>
      <c r="B1369" s="45">
        <v>20</v>
      </c>
      <c r="C1369" s="32">
        <f t="shared" si="207"/>
        <v>575</v>
      </c>
      <c r="D1369" s="45" t="s">
        <v>229</v>
      </c>
      <c r="E1369" s="45" t="s">
        <v>972</v>
      </c>
      <c r="F1369" s="45" t="s">
        <v>436</v>
      </c>
      <c r="G1369" s="45"/>
      <c r="H1369" s="35" t="s">
        <v>255</v>
      </c>
      <c r="I1369" s="36">
        <v>41729</v>
      </c>
      <c r="J1369" s="82">
        <v>7521</v>
      </c>
      <c r="K1369" s="37">
        <v>753</v>
      </c>
      <c r="L1369" s="38">
        <f t="shared" si="206"/>
        <v>753</v>
      </c>
      <c r="M1369" s="36">
        <f t="shared" si="205"/>
        <v>41729</v>
      </c>
      <c r="N1369" s="39">
        <f t="shared" si="211"/>
        <v>10.01</v>
      </c>
      <c r="O1369" s="5"/>
      <c r="P1369" s="5"/>
      <c r="Q1369" s="42" t="s">
        <v>2344</v>
      </c>
      <c r="R1369" s="43" t="str">
        <f t="shared" si="208"/>
        <v>AASF</v>
      </c>
      <c r="S1369" s="43" t="str">
        <f t="shared" si="212"/>
        <v>F</v>
      </c>
      <c r="T1369" s="43" t="str">
        <f t="shared" si="213"/>
        <v>02</v>
      </c>
      <c r="U1369" s="43" t="b">
        <f t="shared" si="209"/>
        <v>1</v>
      </c>
      <c r="V1369" s="43">
        <f t="shared" si="210"/>
        <v>10</v>
      </c>
      <c r="W1369" s="35" t="s">
        <v>2347</v>
      </c>
      <c r="X1369" s="196" t="s">
        <v>2377</v>
      </c>
    </row>
    <row r="1370" spans="1:24" x14ac:dyDescent="0.25">
      <c r="A1370" s="30">
        <f t="shared" si="214"/>
        <v>1368</v>
      </c>
      <c r="B1370" s="45">
        <v>20</v>
      </c>
      <c r="C1370" s="32">
        <f t="shared" si="207"/>
        <v>576</v>
      </c>
      <c r="D1370" s="45" t="s">
        <v>229</v>
      </c>
      <c r="E1370" s="45" t="s">
        <v>959</v>
      </c>
      <c r="F1370" s="45" t="s">
        <v>376</v>
      </c>
      <c r="G1370" s="45"/>
      <c r="H1370" s="35" t="s">
        <v>255</v>
      </c>
      <c r="I1370" s="36">
        <v>41729</v>
      </c>
      <c r="J1370" s="82">
        <v>6611</v>
      </c>
      <c r="K1370" s="37">
        <v>662</v>
      </c>
      <c r="L1370" s="38">
        <f t="shared" si="206"/>
        <v>662</v>
      </c>
      <c r="M1370" s="36">
        <f t="shared" si="205"/>
        <v>41729</v>
      </c>
      <c r="N1370" s="39">
        <f t="shared" si="211"/>
        <v>10.01</v>
      </c>
      <c r="O1370" s="5"/>
      <c r="P1370" s="5"/>
      <c r="Q1370" s="42" t="s">
        <v>2344</v>
      </c>
      <c r="R1370" s="43" t="str">
        <f t="shared" si="208"/>
        <v>ACNP</v>
      </c>
      <c r="S1370" s="43" t="str">
        <f t="shared" si="212"/>
        <v>P</v>
      </c>
      <c r="T1370" s="43" t="str">
        <f t="shared" si="213"/>
        <v>02</v>
      </c>
      <c r="U1370" s="43" t="b">
        <f t="shared" si="209"/>
        <v>1</v>
      </c>
      <c r="V1370" s="43">
        <f t="shared" si="210"/>
        <v>10</v>
      </c>
      <c r="W1370" s="35" t="s">
        <v>2347</v>
      </c>
      <c r="X1370" s="196" t="s">
        <v>2377</v>
      </c>
    </row>
    <row r="1371" spans="1:24" x14ac:dyDescent="0.25">
      <c r="A1371" s="30">
        <f t="shared" si="214"/>
        <v>1369</v>
      </c>
      <c r="B1371" s="45">
        <v>20</v>
      </c>
      <c r="C1371" s="32">
        <f t="shared" si="207"/>
        <v>577</v>
      </c>
      <c r="D1371" s="45" t="s">
        <v>229</v>
      </c>
      <c r="E1371" s="45" t="s">
        <v>822</v>
      </c>
      <c r="F1371" s="45" t="s">
        <v>336</v>
      </c>
      <c r="G1371" s="45"/>
      <c r="H1371" s="35" t="s">
        <v>255</v>
      </c>
      <c r="I1371" s="36">
        <v>41729</v>
      </c>
      <c r="J1371" s="82">
        <v>29666</v>
      </c>
      <c r="K1371" s="37">
        <v>2967</v>
      </c>
      <c r="L1371" s="38">
        <f t="shared" si="206"/>
        <v>2967</v>
      </c>
      <c r="M1371" s="36">
        <f t="shared" si="205"/>
        <v>41729</v>
      </c>
      <c r="N1371" s="39">
        <f t="shared" si="211"/>
        <v>10</v>
      </c>
      <c r="O1371" s="5"/>
      <c r="P1371" s="5"/>
      <c r="Q1371" s="42" t="s">
        <v>2344</v>
      </c>
      <c r="R1371" s="43" t="str">
        <f t="shared" si="208"/>
        <v>AABF</v>
      </c>
      <c r="S1371" s="43" t="str">
        <f t="shared" si="212"/>
        <v>F</v>
      </c>
      <c r="T1371" s="43" t="str">
        <f t="shared" si="213"/>
        <v>02</v>
      </c>
      <c r="U1371" s="43" t="b">
        <f t="shared" si="209"/>
        <v>1</v>
      </c>
      <c r="V1371" s="43">
        <f t="shared" si="210"/>
        <v>10</v>
      </c>
      <c r="W1371" s="35" t="s">
        <v>2347</v>
      </c>
      <c r="X1371" s="196" t="s">
        <v>2377</v>
      </c>
    </row>
    <row r="1372" spans="1:24" x14ac:dyDescent="0.25">
      <c r="A1372" s="30">
        <f t="shared" si="214"/>
        <v>1370</v>
      </c>
      <c r="B1372" s="45">
        <v>20</v>
      </c>
      <c r="C1372" s="32">
        <f t="shared" si="207"/>
        <v>578</v>
      </c>
      <c r="D1372" s="45" t="s">
        <v>229</v>
      </c>
      <c r="E1372" s="45" t="s">
        <v>830</v>
      </c>
      <c r="F1372" s="45" t="s">
        <v>374</v>
      </c>
      <c r="G1372" s="45"/>
      <c r="H1372" s="35" t="s">
        <v>255</v>
      </c>
      <c r="I1372" s="36">
        <v>41729</v>
      </c>
      <c r="J1372" s="82">
        <v>3301</v>
      </c>
      <c r="K1372" s="37">
        <v>331</v>
      </c>
      <c r="L1372" s="38">
        <f t="shared" si="206"/>
        <v>331</v>
      </c>
      <c r="M1372" s="36">
        <f t="shared" si="205"/>
        <v>41729</v>
      </c>
      <c r="N1372" s="39">
        <f t="shared" si="211"/>
        <v>10.029999999999999</v>
      </c>
      <c r="O1372" s="5"/>
      <c r="P1372" s="5"/>
      <c r="Q1372" s="42" t="s">
        <v>2344</v>
      </c>
      <c r="R1372" s="43" t="str">
        <f t="shared" si="208"/>
        <v>AABF</v>
      </c>
      <c r="S1372" s="43" t="str">
        <f t="shared" si="212"/>
        <v>F</v>
      </c>
      <c r="T1372" s="43" t="str">
        <f t="shared" si="213"/>
        <v>02</v>
      </c>
      <c r="U1372" s="43" t="b">
        <f t="shared" si="209"/>
        <v>1</v>
      </c>
      <c r="V1372" s="43">
        <f t="shared" si="210"/>
        <v>10</v>
      </c>
      <c r="W1372" s="35" t="s">
        <v>2347</v>
      </c>
      <c r="X1372" s="196" t="s">
        <v>2377</v>
      </c>
    </row>
    <row r="1373" spans="1:24" x14ac:dyDescent="0.25">
      <c r="A1373" s="30">
        <f t="shared" si="214"/>
        <v>1371</v>
      </c>
      <c r="B1373" s="45">
        <v>20</v>
      </c>
      <c r="C1373" s="32">
        <f t="shared" si="207"/>
        <v>579</v>
      </c>
      <c r="D1373" s="45" t="s">
        <v>229</v>
      </c>
      <c r="E1373" s="45" t="s">
        <v>528</v>
      </c>
      <c r="F1373" s="45" t="s">
        <v>529</v>
      </c>
      <c r="G1373" s="45"/>
      <c r="H1373" s="35" t="s">
        <v>255</v>
      </c>
      <c r="I1373" s="36">
        <v>41729</v>
      </c>
      <c r="J1373" s="82">
        <v>5291</v>
      </c>
      <c r="K1373" s="37">
        <v>530</v>
      </c>
      <c r="L1373" s="38">
        <f t="shared" si="206"/>
        <v>530</v>
      </c>
      <c r="M1373" s="36">
        <f t="shared" ref="M1373:M1436" si="215">+I1373</f>
        <v>41729</v>
      </c>
      <c r="N1373" s="39">
        <f t="shared" si="211"/>
        <v>10.02</v>
      </c>
      <c r="O1373" s="5"/>
      <c r="P1373" s="5"/>
      <c r="Q1373" s="42" t="s">
        <v>2344</v>
      </c>
      <c r="R1373" s="43" t="str">
        <f t="shared" si="208"/>
        <v>AAFF</v>
      </c>
      <c r="S1373" s="43" t="str">
        <f t="shared" si="212"/>
        <v>F</v>
      </c>
      <c r="T1373" s="43" t="str">
        <f t="shared" si="213"/>
        <v>02</v>
      </c>
      <c r="U1373" s="43" t="b">
        <f t="shared" si="209"/>
        <v>1</v>
      </c>
      <c r="V1373" s="43">
        <f t="shared" si="210"/>
        <v>10</v>
      </c>
      <c r="W1373" s="35" t="s">
        <v>2347</v>
      </c>
      <c r="X1373" s="196" t="s">
        <v>2377</v>
      </c>
    </row>
    <row r="1374" spans="1:24" x14ac:dyDescent="0.25">
      <c r="A1374" s="30">
        <f t="shared" si="214"/>
        <v>1372</v>
      </c>
      <c r="B1374" s="45">
        <v>20</v>
      </c>
      <c r="C1374" s="32">
        <f t="shared" si="207"/>
        <v>580</v>
      </c>
      <c r="D1374" s="45" t="s">
        <v>229</v>
      </c>
      <c r="E1374" s="45" t="s">
        <v>845</v>
      </c>
      <c r="F1374" s="45" t="s">
        <v>413</v>
      </c>
      <c r="G1374" s="45"/>
      <c r="H1374" s="35" t="s">
        <v>255</v>
      </c>
      <c r="I1374" s="36">
        <v>41729</v>
      </c>
      <c r="J1374" s="82">
        <v>5583</v>
      </c>
      <c r="K1374" s="37">
        <v>559</v>
      </c>
      <c r="L1374" s="38">
        <f t="shared" si="206"/>
        <v>559</v>
      </c>
      <c r="M1374" s="36">
        <f t="shared" si="215"/>
        <v>41729</v>
      </c>
      <c r="N1374" s="39">
        <f t="shared" si="211"/>
        <v>10.01</v>
      </c>
      <c r="O1374" s="5"/>
      <c r="P1374" s="5"/>
      <c r="Q1374" s="42" t="s">
        <v>2344</v>
      </c>
      <c r="R1374" s="43" t="str">
        <f t="shared" si="208"/>
        <v>AADF</v>
      </c>
      <c r="S1374" s="43" t="str">
        <f t="shared" si="212"/>
        <v>F</v>
      </c>
      <c r="T1374" s="43" t="str">
        <f t="shared" si="213"/>
        <v>02</v>
      </c>
      <c r="U1374" s="43" t="b">
        <f t="shared" si="209"/>
        <v>1</v>
      </c>
      <c r="V1374" s="43">
        <f t="shared" si="210"/>
        <v>10</v>
      </c>
      <c r="W1374" s="35" t="s">
        <v>2347</v>
      </c>
      <c r="X1374" s="196" t="s">
        <v>2377</v>
      </c>
    </row>
    <row r="1375" spans="1:24" x14ac:dyDescent="0.25">
      <c r="A1375" s="30">
        <f t="shared" si="214"/>
        <v>1373</v>
      </c>
      <c r="B1375" s="45">
        <v>20</v>
      </c>
      <c r="C1375" s="32">
        <f t="shared" si="207"/>
        <v>581</v>
      </c>
      <c r="D1375" s="45" t="s">
        <v>229</v>
      </c>
      <c r="E1375" s="45" t="s">
        <v>550</v>
      </c>
      <c r="F1375" s="45" t="s">
        <v>551</v>
      </c>
      <c r="G1375" s="45"/>
      <c r="H1375" s="35" t="s">
        <v>255</v>
      </c>
      <c r="I1375" s="36">
        <v>41729</v>
      </c>
      <c r="J1375" s="82">
        <v>34567</v>
      </c>
      <c r="K1375" s="37">
        <v>3457</v>
      </c>
      <c r="L1375" s="38">
        <f t="shared" si="206"/>
        <v>3457</v>
      </c>
      <c r="M1375" s="36">
        <f t="shared" si="215"/>
        <v>41729</v>
      </c>
      <c r="N1375" s="39">
        <f t="shared" si="211"/>
        <v>10</v>
      </c>
      <c r="O1375" s="5"/>
      <c r="P1375" s="5"/>
      <c r="Q1375" s="42" t="s">
        <v>2344</v>
      </c>
      <c r="R1375" s="43" t="str">
        <f t="shared" si="208"/>
        <v>AAFF</v>
      </c>
      <c r="S1375" s="43" t="str">
        <f t="shared" si="212"/>
        <v>F</v>
      </c>
      <c r="T1375" s="43" t="str">
        <f t="shared" si="213"/>
        <v>02</v>
      </c>
      <c r="U1375" s="43" t="b">
        <f t="shared" si="209"/>
        <v>1</v>
      </c>
      <c r="V1375" s="43">
        <f t="shared" si="210"/>
        <v>10</v>
      </c>
      <c r="W1375" s="35" t="s">
        <v>2347</v>
      </c>
      <c r="X1375" s="196" t="s">
        <v>2377</v>
      </c>
    </row>
    <row r="1376" spans="1:24" x14ac:dyDescent="0.25">
      <c r="A1376" s="30">
        <f t="shared" si="214"/>
        <v>1374</v>
      </c>
      <c r="B1376" s="45">
        <v>20</v>
      </c>
      <c r="C1376" s="32">
        <f t="shared" si="207"/>
        <v>582</v>
      </c>
      <c r="D1376" s="45" t="s">
        <v>229</v>
      </c>
      <c r="E1376" s="45" t="s">
        <v>946</v>
      </c>
      <c r="F1376" s="45" t="s">
        <v>342</v>
      </c>
      <c r="G1376" s="45"/>
      <c r="H1376" s="35" t="s">
        <v>255</v>
      </c>
      <c r="I1376" s="36">
        <v>41729</v>
      </c>
      <c r="J1376" s="82">
        <v>7516</v>
      </c>
      <c r="K1376" s="37">
        <v>752</v>
      </c>
      <c r="L1376" s="38">
        <f t="shared" si="206"/>
        <v>752</v>
      </c>
      <c r="M1376" s="36">
        <f t="shared" si="215"/>
        <v>41729</v>
      </c>
      <c r="N1376" s="39">
        <f t="shared" si="211"/>
        <v>10.01</v>
      </c>
      <c r="O1376" s="5"/>
      <c r="P1376" s="5"/>
      <c r="Q1376" s="42" t="s">
        <v>2344</v>
      </c>
      <c r="R1376" s="43" t="str">
        <f t="shared" si="208"/>
        <v>ACPP</v>
      </c>
      <c r="S1376" s="43" t="str">
        <f t="shared" si="212"/>
        <v>P</v>
      </c>
      <c r="T1376" s="43" t="str">
        <f t="shared" si="213"/>
        <v>02</v>
      </c>
      <c r="U1376" s="43" t="b">
        <f t="shared" si="209"/>
        <v>1</v>
      </c>
      <c r="V1376" s="43">
        <f t="shared" si="210"/>
        <v>10</v>
      </c>
      <c r="W1376" s="35" t="s">
        <v>2347</v>
      </c>
      <c r="X1376" s="196" t="s">
        <v>2377</v>
      </c>
    </row>
    <row r="1377" spans="1:24" x14ac:dyDescent="0.25">
      <c r="A1377" s="30">
        <f t="shared" si="214"/>
        <v>1375</v>
      </c>
      <c r="B1377" s="45">
        <v>20</v>
      </c>
      <c r="C1377" s="32">
        <f t="shared" si="207"/>
        <v>583</v>
      </c>
      <c r="D1377" s="111" t="s">
        <v>229</v>
      </c>
      <c r="E1377" s="45" t="s">
        <v>1143</v>
      </c>
      <c r="F1377" s="45" t="s">
        <v>751</v>
      </c>
      <c r="G1377" s="45"/>
      <c r="H1377" s="35" t="s">
        <v>255</v>
      </c>
      <c r="I1377" s="36">
        <v>41729</v>
      </c>
      <c r="J1377" s="82">
        <v>4098</v>
      </c>
      <c r="K1377" s="37">
        <v>410</v>
      </c>
      <c r="L1377" s="38">
        <f t="shared" si="206"/>
        <v>410</v>
      </c>
      <c r="M1377" s="36">
        <f t="shared" si="215"/>
        <v>41729</v>
      </c>
      <c r="N1377" s="39">
        <f t="shared" si="211"/>
        <v>10</v>
      </c>
      <c r="O1377" s="5"/>
      <c r="P1377" s="5"/>
      <c r="Q1377" s="42" t="s">
        <v>2344</v>
      </c>
      <c r="R1377" s="43" t="str">
        <f t="shared" si="208"/>
        <v>AACF</v>
      </c>
      <c r="S1377" s="43" t="str">
        <f t="shared" si="212"/>
        <v>F</v>
      </c>
      <c r="T1377" s="43" t="str">
        <f t="shared" si="213"/>
        <v>02</v>
      </c>
      <c r="U1377" s="43" t="b">
        <f t="shared" si="209"/>
        <v>1</v>
      </c>
      <c r="V1377" s="43">
        <f t="shared" si="210"/>
        <v>10</v>
      </c>
      <c r="W1377" s="35" t="s">
        <v>2347</v>
      </c>
      <c r="X1377" s="196" t="s">
        <v>2377</v>
      </c>
    </row>
    <row r="1378" spans="1:24" x14ac:dyDescent="0.25">
      <c r="A1378" s="30">
        <f t="shared" si="214"/>
        <v>1376</v>
      </c>
      <c r="B1378" s="45">
        <v>20</v>
      </c>
      <c r="C1378" s="32">
        <f t="shared" si="207"/>
        <v>584</v>
      </c>
      <c r="D1378" s="45" t="s">
        <v>229</v>
      </c>
      <c r="E1378" s="45" t="s">
        <v>951</v>
      </c>
      <c r="F1378" s="45" t="s">
        <v>353</v>
      </c>
      <c r="G1378" s="45"/>
      <c r="H1378" s="35" t="s">
        <v>255</v>
      </c>
      <c r="I1378" s="36">
        <v>41729</v>
      </c>
      <c r="J1378" s="82">
        <v>3218</v>
      </c>
      <c r="K1378" s="37">
        <v>322</v>
      </c>
      <c r="L1378" s="38">
        <f t="shared" si="206"/>
        <v>322</v>
      </c>
      <c r="M1378" s="36">
        <f t="shared" si="215"/>
        <v>41729</v>
      </c>
      <c r="N1378" s="39">
        <f t="shared" si="211"/>
        <v>10.01</v>
      </c>
      <c r="O1378" s="5"/>
      <c r="P1378" s="5"/>
      <c r="Q1378" s="42" t="s">
        <v>2344</v>
      </c>
      <c r="R1378" s="43" t="str">
        <f t="shared" si="208"/>
        <v>AJDP</v>
      </c>
      <c r="S1378" s="43" t="str">
        <f t="shared" si="212"/>
        <v>P</v>
      </c>
      <c r="T1378" s="43" t="str">
        <f t="shared" si="213"/>
        <v>02</v>
      </c>
      <c r="U1378" s="43" t="b">
        <f t="shared" si="209"/>
        <v>1</v>
      </c>
      <c r="V1378" s="43">
        <f t="shared" si="210"/>
        <v>10</v>
      </c>
      <c r="W1378" s="35" t="s">
        <v>2347</v>
      </c>
      <c r="X1378" s="196" t="s">
        <v>2377</v>
      </c>
    </row>
    <row r="1379" spans="1:24" x14ac:dyDescent="0.25">
      <c r="A1379" s="30">
        <f t="shared" si="214"/>
        <v>1377</v>
      </c>
      <c r="B1379" s="45">
        <v>20</v>
      </c>
      <c r="C1379" s="32">
        <f t="shared" si="207"/>
        <v>585</v>
      </c>
      <c r="D1379" s="45" t="s">
        <v>229</v>
      </c>
      <c r="E1379" s="45" t="s">
        <v>865</v>
      </c>
      <c r="F1379" s="45" t="s">
        <v>489</v>
      </c>
      <c r="G1379" s="45"/>
      <c r="H1379" s="35" t="s">
        <v>255</v>
      </c>
      <c r="I1379" s="36">
        <v>41729</v>
      </c>
      <c r="J1379" s="82">
        <v>19831</v>
      </c>
      <c r="K1379" s="37">
        <v>1984</v>
      </c>
      <c r="L1379" s="38">
        <f t="shared" si="206"/>
        <v>1984</v>
      </c>
      <c r="M1379" s="36">
        <f t="shared" si="215"/>
        <v>41729</v>
      </c>
      <c r="N1379" s="39">
        <f t="shared" si="211"/>
        <v>10</v>
      </c>
      <c r="O1379" s="5"/>
      <c r="P1379" s="5"/>
      <c r="Q1379" s="42" t="s">
        <v>2344</v>
      </c>
      <c r="R1379" s="43" t="str">
        <f t="shared" si="208"/>
        <v>AGYP</v>
      </c>
      <c r="S1379" s="43" t="str">
        <f t="shared" si="212"/>
        <v>P</v>
      </c>
      <c r="T1379" s="43" t="str">
        <f t="shared" si="213"/>
        <v>02</v>
      </c>
      <c r="U1379" s="43" t="b">
        <f t="shared" si="209"/>
        <v>1</v>
      </c>
      <c r="V1379" s="43">
        <f t="shared" si="210"/>
        <v>10</v>
      </c>
      <c r="W1379" s="35" t="s">
        <v>2347</v>
      </c>
      <c r="X1379" s="196" t="s">
        <v>2377</v>
      </c>
    </row>
    <row r="1380" spans="1:24" x14ac:dyDescent="0.25">
      <c r="A1380" s="30">
        <f t="shared" si="214"/>
        <v>1378</v>
      </c>
      <c r="B1380" s="45">
        <v>20</v>
      </c>
      <c r="C1380" s="32">
        <f t="shared" si="207"/>
        <v>586</v>
      </c>
      <c r="D1380" s="45" t="s">
        <v>229</v>
      </c>
      <c r="E1380" s="45" t="s">
        <v>875</v>
      </c>
      <c r="F1380" s="45" t="s">
        <v>519</v>
      </c>
      <c r="G1380" s="45"/>
      <c r="H1380" s="35" t="s">
        <v>255</v>
      </c>
      <c r="I1380" s="36">
        <v>41729</v>
      </c>
      <c r="J1380" s="82">
        <v>13570</v>
      </c>
      <c r="K1380" s="37">
        <v>1358</v>
      </c>
      <c r="L1380" s="38">
        <f t="shared" si="206"/>
        <v>1358</v>
      </c>
      <c r="M1380" s="36">
        <f t="shared" si="215"/>
        <v>41729</v>
      </c>
      <c r="N1380" s="39">
        <f t="shared" si="211"/>
        <v>10.01</v>
      </c>
      <c r="O1380" s="5"/>
      <c r="P1380" s="5"/>
      <c r="Q1380" s="42" t="s">
        <v>2344</v>
      </c>
      <c r="R1380" s="43" t="str">
        <f t="shared" si="208"/>
        <v>AEZP</v>
      </c>
      <c r="S1380" s="43" t="str">
        <f t="shared" si="212"/>
        <v>P</v>
      </c>
      <c r="T1380" s="43" t="str">
        <f t="shared" si="213"/>
        <v>02</v>
      </c>
      <c r="U1380" s="43" t="b">
        <f t="shared" si="209"/>
        <v>1</v>
      </c>
      <c r="V1380" s="43">
        <f t="shared" si="210"/>
        <v>10</v>
      </c>
      <c r="W1380" s="35" t="s">
        <v>2347</v>
      </c>
      <c r="X1380" s="196" t="s">
        <v>2377</v>
      </c>
    </row>
    <row r="1381" spans="1:24" x14ac:dyDescent="0.25">
      <c r="A1381" s="30">
        <f t="shared" si="214"/>
        <v>1379</v>
      </c>
      <c r="B1381" s="45">
        <v>20</v>
      </c>
      <c r="C1381" s="32">
        <f t="shared" si="207"/>
        <v>587</v>
      </c>
      <c r="D1381" s="45" t="s">
        <v>229</v>
      </c>
      <c r="E1381" s="45" t="s">
        <v>1109</v>
      </c>
      <c r="F1381" s="45" t="s">
        <v>537</v>
      </c>
      <c r="G1381" s="45"/>
      <c r="H1381" s="35" t="s">
        <v>255</v>
      </c>
      <c r="I1381" s="36">
        <v>41729</v>
      </c>
      <c r="J1381" s="82">
        <v>19772</v>
      </c>
      <c r="K1381" s="37">
        <v>1978</v>
      </c>
      <c r="L1381" s="38">
        <f t="shared" ref="L1381:L1444" si="216">+K1381</f>
        <v>1978</v>
      </c>
      <c r="M1381" s="36">
        <f t="shared" si="215"/>
        <v>41729</v>
      </c>
      <c r="N1381" s="39">
        <f t="shared" si="211"/>
        <v>10</v>
      </c>
      <c r="O1381" s="5"/>
      <c r="P1381" s="5"/>
      <c r="Q1381" s="42" t="s">
        <v>2344</v>
      </c>
      <c r="R1381" s="43" t="str">
        <f t="shared" si="208"/>
        <v>ABWF</v>
      </c>
      <c r="S1381" s="43" t="str">
        <f t="shared" si="212"/>
        <v>F</v>
      </c>
      <c r="T1381" s="43" t="str">
        <f t="shared" si="213"/>
        <v>02</v>
      </c>
      <c r="U1381" s="43" t="b">
        <f t="shared" si="209"/>
        <v>1</v>
      </c>
      <c r="V1381" s="43">
        <f t="shared" si="210"/>
        <v>10</v>
      </c>
      <c r="W1381" s="35" t="s">
        <v>2347</v>
      </c>
      <c r="X1381" s="196" t="s">
        <v>2377</v>
      </c>
    </row>
    <row r="1382" spans="1:24" x14ac:dyDescent="0.25">
      <c r="A1382" s="30">
        <f t="shared" si="214"/>
        <v>1380</v>
      </c>
      <c r="B1382" s="45">
        <v>20</v>
      </c>
      <c r="C1382" s="32">
        <f t="shared" si="207"/>
        <v>588</v>
      </c>
      <c r="D1382" s="111" t="s">
        <v>229</v>
      </c>
      <c r="E1382" s="45" t="s">
        <v>1018</v>
      </c>
      <c r="F1382" s="45" t="s">
        <v>750</v>
      </c>
      <c r="G1382" s="45"/>
      <c r="H1382" s="35" t="s">
        <v>255</v>
      </c>
      <c r="I1382" s="36">
        <v>41729</v>
      </c>
      <c r="J1382" s="82">
        <v>7037</v>
      </c>
      <c r="K1382" s="37">
        <v>704</v>
      </c>
      <c r="L1382" s="38">
        <f t="shared" si="216"/>
        <v>704</v>
      </c>
      <c r="M1382" s="36">
        <f t="shared" si="215"/>
        <v>41729</v>
      </c>
      <c r="N1382" s="39">
        <f t="shared" si="211"/>
        <v>10</v>
      </c>
      <c r="O1382" s="5"/>
      <c r="P1382" s="5"/>
      <c r="Q1382" s="42" t="s">
        <v>2344</v>
      </c>
      <c r="R1382" s="43" t="str">
        <f t="shared" si="208"/>
        <v>AAOF</v>
      </c>
      <c r="S1382" s="43" t="str">
        <f t="shared" si="212"/>
        <v>F</v>
      </c>
      <c r="T1382" s="43" t="str">
        <f t="shared" si="213"/>
        <v>02</v>
      </c>
      <c r="U1382" s="43" t="b">
        <f t="shared" si="209"/>
        <v>1</v>
      </c>
      <c r="V1382" s="43">
        <f t="shared" si="210"/>
        <v>10</v>
      </c>
      <c r="W1382" s="35" t="s">
        <v>2347</v>
      </c>
      <c r="X1382" s="196" t="s">
        <v>2377</v>
      </c>
    </row>
    <row r="1383" spans="1:24" x14ac:dyDescent="0.25">
      <c r="A1383" s="30">
        <f t="shared" si="214"/>
        <v>1381</v>
      </c>
      <c r="B1383" s="45">
        <v>20</v>
      </c>
      <c r="C1383" s="32">
        <f t="shared" si="207"/>
        <v>589</v>
      </c>
      <c r="D1383" s="45" t="s">
        <v>229</v>
      </c>
      <c r="E1383" s="45" t="s">
        <v>1053</v>
      </c>
      <c r="F1383" s="45" t="s">
        <v>329</v>
      </c>
      <c r="G1383" s="45"/>
      <c r="H1383" s="35" t="s">
        <v>255</v>
      </c>
      <c r="I1383" s="36">
        <v>41729</v>
      </c>
      <c r="J1383" s="82">
        <v>1996</v>
      </c>
      <c r="K1383" s="37">
        <v>200</v>
      </c>
      <c r="L1383" s="38">
        <f t="shared" si="216"/>
        <v>200</v>
      </c>
      <c r="M1383" s="36">
        <f t="shared" si="215"/>
        <v>41729</v>
      </c>
      <c r="N1383" s="39">
        <f t="shared" si="211"/>
        <v>10.02</v>
      </c>
      <c r="O1383" s="5"/>
      <c r="P1383" s="5"/>
      <c r="Q1383" s="42" t="s">
        <v>2344</v>
      </c>
      <c r="R1383" s="43" t="str">
        <f t="shared" si="208"/>
        <v>AJSP</v>
      </c>
      <c r="S1383" s="43" t="str">
        <f t="shared" si="212"/>
        <v>P</v>
      </c>
      <c r="T1383" s="43" t="str">
        <f t="shared" si="213"/>
        <v>02</v>
      </c>
      <c r="U1383" s="43" t="b">
        <f t="shared" si="209"/>
        <v>1</v>
      </c>
      <c r="V1383" s="43">
        <f t="shared" si="210"/>
        <v>10</v>
      </c>
      <c r="W1383" s="35" t="s">
        <v>2347</v>
      </c>
      <c r="X1383" s="196" t="s">
        <v>2377</v>
      </c>
    </row>
    <row r="1384" spans="1:24" x14ac:dyDescent="0.25">
      <c r="A1384" s="30">
        <f t="shared" si="214"/>
        <v>1382</v>
      </c>
      <c r="B1384" s="45">
        <v>20</v>
      </c>
      <c r="C1384" s="32">
        <f t="shared" si="207"/>
        <v>590</v>
      </c>
      <c r="D1384" s="45" t="s">
        <v>229</v>
      </c>
      <c r="E1384" s="45" t="s">
        <v>1054</v>
      </c>
      <c r="F1384" s="45" t="s">
        <v>333</v>
      </c>
      <c r="G1384" s="45"/>
      <c r="H1384" s="35" t="s">
        <v>255</v>
      </c>
      <c r="I1384" s="36">
        <v>41729</v>
      </c>
      <c r="J1384" s="82">
        <v>10391</v>
      </c>
      <c r="K1384" s="37">
        <v>1040</v>
      </c>
      <c r="L1384" s="38">
        <f t="shared" si="216"/>
        <v>1040</v>
      </c>
      <c r="M1384" s="36">
        <f t="shared" si="215"/>
        <v>41729</v>
      </c>
      <c r="N1384" s="39">
        <f t="shared" si="211"/>
        <v>10.01</v>
      </c>
      <c r="O1384" s="5"/>
      <c r="P1384" s="5"/>
      <c r="Q1384" s="42" t="s">
        <v>2344</v>
      </c>
      <c r="R1384" s="43" t="str">
        <f t="shared" si="208"/>
        <v>AABF</v>
      </c>
      <c r="S1384" s="43" t="str">
        <f t="shared" si="212"/>
        <v>F</v>
      </c>
      <c r="T1384" s="43" t="str">
        <f t="shared" si="213"/>
        <v>02</v>
      </c>
      <c r="U1384" s="43" t="b">
        <f t="shared" si="209"/>
        <v>1</v>
      </c>
      <c r="V1384" s="43">
        <f t="shared" si="210"/>
        <v>10</v>
      </c>
      <c r="W1384" s="35" t="s">
        <v>2347</v>
      </c>
      <c r="X1384" s="196" t="s">
        <v>2377</v>
      </c>
    </row>
    <row r="1385" spans="1:24" x14ac:dyDescent="0.25">
      <c r="A1385" s="30">
        <f t="shared" si="214"/>
        <v>1383</v>
      </c>
      <c r="B1385" s="45">
        <v>20</v>
      </c>
      <c r="C1385" s="32">
        <f t="shared" si="207"/>
        <v>591</v>
      </c>
      <c r="D1385" s="45" t="s">
        <v>229</v>
      </c>
      <c r="E1385" s="45" t="s">
        <v>980</v>
      </c>
      <c r="F1385" s="45" t="s">
        <v>476</v>
      </c>
      <c r="G1385" s="45"/>
      <c r="H1385" s="35" t="s">
        <v>255</v>
      </c>
      <c r="I1385" s="36">
        <v>41729</v>
      </c>
      <c r="J1385" s="82">
        <v>15417</v>
      </c>
      <c r="K1385" s="37">
        <v>1542</v>
      </c>
      <c r="L1385" s="38">
        <f t="shared" si="216"/>
        <v>1542</v>
      </c>
      <c r="M1385" s="36">
        <f t="shared" si="215"/>
        <v>41729</v>
      </c>
      <c r="N1385" s="39">
        <f t="shared" si="211"/>
        <v>10</v>
      </c>
      <c r="O1385" s="5"/>
      <c r="P1385" s="5"/>
      <c r="Q1385" s="42" t="s">
        <v>2344</v>
      </c>
      <c r="R1385" s="43" t="str">
        <f t="shared" si="208"/>
        <v>ANHP</v>
      </c>
      <c r="S1385" s="43" t="str">
        <f t="shared" si="212"/>
        <v>P</v>
      </c>
      <c r="T1385" s="43" t="str">
        <f t="shared" si="213"/>
        <v>02</v>
      </c>
      <c r="U1385" s="43" t="b">
        <f t="shared" si="209"/>
        <v>1</v>
      </c>
      <c r="V1385" s="43">
        <f t="shared" si="210"/>
        <v>10</v>
      </c>
      <c r="W1385" s="35" t="s">
        <v>2347</v>
      </c>
      <c r="X1385" s="196" t="s">
        <v>2377</v>
      </c>
    </row>
    <row r="1386" spans="1:24" x14ac:dyDescent="0.25">
      <c r="A1386" s="30">
        <f t="shared" si="214"/>
        <v>1384</v>
      </c>
      <c r="B1386" s="45">
        <v>20</v>
      </c>
      <c r="C1386" s="32">
        <f t="shared" si="207"/>
        <v>592</v>
      </c>
      <c r="D1386" s="111" t="s">
        <v>229</v>
      </c>
      <c r="E1386" s="45" t="s">
        <v>917</v>
      </c>
      <c r="F1386" s="45" t="s">
        <v>521</v>
      </c>
      <c r="G1386" s="45"/>
      <c r="H1386" s="35" t="s">
        <v>255</v>
      </c>
      <c r="I1386" s="36">
        <v>41729</v>
      </c>
      <c r="J1386" s="82">
        <v>40261</v>
      </c>
      <c r="K1386" s="37">
        <v>4027</v>
      </c>
      <c r="L1386" s="38">
        <f t="shared" si="216"/>
        <v>4027</v>
      </c>
      <c r="M1386" s="36">
        <f t="shared" si="215"/>
        <v>41729</v>
      </c>
      <c r="N1386" s="39">
        <f t="shared" si="211"/>
        <v>10</v>
      </c>
      <c r="O1386" s="5"/>
      <c r="P1386" s="5"/>
      <c r="Q1386" s="42" t="s">
        <v>2344</v>
      </c>
      <c r="R1386" s="43" t="str">
        <f t="shared" si="208"/>
        <v>AMRP</v>
      </c>
      <c r="S1386" s="43" t="str">
        <f t="shared" si="212"/>
        <v>P</v>
      </c>
      <c r="T1386" s="43" t="str">
        <f t="shared" si="213"/>
        <v>02</v>
      </c>
      <c r="U1386" s="43" t="b">
        <f t="shared" si="209"/>
        <v>1</v>
      </c>
      <c r="V1386" s="43">
        <f t="shared" si="210"/>
        <v>10</v>
      </c>
      <c r="W1386" s="35" t="s">
        <v>2347</v>
      </c>
      <c r="X1386" s="196" t="s">
        <v>2377</v>
      </c>
    </row>
    <row r="1387" spans="1:24" x14ac:dyDescent="0.25">
      <c r="A1387" s="30">
        <f t="shared" si="214"/>
        <v>1385</v>
      </c>
      <c r="B1387" s="45">
        <v>20</v>
      </c>
      <c r="C1387" s="32">
        <f t="shared" si="207"/>
        <v>593</v>
      </c>
      <c r="D1387" s="45" t="s">
        <v>229</v>
      </c>
      <c r="E1387" s="45" t="s">
        <v>828</v>
      </c>
      <c r="F1387" s="45" t="s">
        <v>370</v>
      </c>
      <c r="G1387" s="45"/>
      <c r="H1387" s="35" t="s">
        <v>255</v>
      </c>
      <c r="I1387" s="36">
        <v>41729</v>
      </c>
      <c r="J1387" s="82">
        <v>15433</v>
      </c>
      <c r="K1387" s="37">
        <v>1544</v>
      </c>
      <c r="L1387" s="38">
        <f t="shared" si="216"/>
        <v>1544</v>
      </c>
      <c r="M1387" s="36">
        <f t="shared" si="215"/>
        <v>41729</v>
      </c>
      <c r="N1387" s="39">
        <f t="shared" si="211"/>
        <v>10</v>
      </c>
      <c r="O1387" s="5"/>
      <c r="P1387" s="5"/>
      <c r="Q1387" s="42" t="s">
        <v>2344</v>
      </c>
      <c r="R1387" s="43" t="str">
        <f t="shared" si="208"/>
        <v>ABLP</v>
      </c>
      <c r="S1387" s="43" t="str">
        <f t="shared" si="212"/>
        <v>P</v>
      </c>
      <c r="T1387" s="43" t="str">
        <f t="shared" si="213"/>
        <v>02</v>
      </c>
      <c r="U1387" s="43" t="b">
        <f t="shared" si="209"/>
        <v>1</v>
      </c>
      <c r="V1387" s="43">
        <f t="shared" si="210"/>
        <v>10</v>
      </c>
      <c r="W1387" s="35" t="s">
        <v>2347</v>
      </c>
      <c r="X1387" s="196" t="s">
        <v>2377</v>
      </c>
    </row>
    <row r="1388" spans="1:24" x14ac:dyDescent="0.25">
      <c r="A1388" s="30">
        <f t="shared" si="214"/>
        <v>1386</v>
      </c>
      <c r="B1388" s="45">
        <v>20</v>
      </c>
      <c r="C1388" s="32">
        <f t="shared" si="207"/>
        <v>594</v>
      </c>
      <c r="D1388" s="45" t="s">
        <v>229</v>
      </c>
      <c r="E1388" s="45" t="s">
        <v>1097</v>
      </c>
      <c r="F1388" s="45" t="s">
        <v>490</v>
      </c>
      <c r="G1388" s="45"/>
      <c r="H1388" s="35" t="s">
        <v>255</v>
      </c>
      <c r="I1388" s="36">
        <v>41729</v>
      </c>
      <c r="J1388" s="82">
        <v>2898</v>
      </c>
      <c r="K1388" s="37">
        <v>290</v>
      </c>
      <c r="L1388" s="38">
        <f t="shared" si="216"/>
        <v>290</v>
      </c>
      <c r="M1388" s="36">
        <f t="shared" si="215"/>
        <v>41729</v>
      </c>
      <c r="N1388" s="39">
        <f t="shared" si="211"/>
        <v>10.01</v>
      </c>
      <c r="O1388" s="5"/>
      <c r="P1388" s="5"/>
      <c r="Q1388" s="42" t="s">
        <v>2344</v>
      </c>
      <c r="R1388" s="43" t="str">
        <f t="shared" si="208"/>
        <v>ABGF</v>
      </c>
      <c r="S1388" s="43" t="str">
        <f t="shared" si="212"/>
        <v>F</v>
      </c>
      <c r="T1388" s="43" t="str">
        <f t="shared" si="213"/>
        <v>02</v>
      </c>
      <c r="U1388" s="43" t="b">
        <f t="shared" si="209"/>
        <v>1</v>
      </c>
      <c r="V1388" s="43">
        <f t="shared" si="210"/>
        <v>10</v>
      </c>
      <c r="W1388" s="35" t="s">
        <v>2347</v>
      </c>
      <c r="X1388" s="196" t="s">
        <v>2377</v>
      </c>
    </row>
    <row r="1389" spans="1:24" x14ac:dyDescent="0.25">
      <c r="A1389" s="30">
        <f t="shared" si="214"/>
        <v>1387</v>
      </c>
      <c r="B1389" s="45">
        <v>20</v>
      </c>
      <c r="C1389" s="32">
        <f t="shared" si="207"/>
        <v>595</v>
      </c>
      <c r="D1389" s="45" t="s">
        <v>229</v>
      </c>
      <c r="E1389" s="45" t="s">
        <v>498</v>
      </c>
      <c r="F1389" s="45" t="s">
        <v>499</v>
      </c>
      <c r="G1389" s="45"/>
      <c r="H1389" s="35" t="s">
        <v>255</v>
      </c>
      <c r="I1389" s="36">
        <v>41729</v>
      </c>
      <c r="J1389" s="82">
        <v>5617</v>
      </c>
      <c r="K1389" s="37">
        <v>562</v>
      </c>
      <c r="L1389" s="38">
        <f t="shared" si="216"/>
        <v>562</v>
      </c>
      <c r="M1389" s="36">
        <f t="shared" si="215"/>
        <v>41729</v>
      </c>
      <c r="N1389" s="39">
        <f t="shared" si="211"/>
        <v>10.01</v>
      </c>
      <c r="O1389" s="5"/>
      <c r="P1389" s="5"/>
      <c r="Q1389" s="42" t="s">
        <v>2344</v>
      </c>
      <c r="R1389" s="43" t="str">
        <f t="shared" si="208"/>
        <v>AAFF</v>
      </c>
      <c r="S1389" s="43" t="str">
        <f t="shared" si="212"/>
        <v>F</v>
      </c>
      <c r="T1389" s="43" t="str">
        <f t="shared" si="213"/>
        <v>02</v>
      </c>
      <c r="U1389" s="43" t="b">
        <f t="shared" si="209"/>
        <v>1</v>
      </c>
      <c r="V1389" s="43">
        <f t="shared" si="210"/>
        <v>10</v>
      </c>
      <c r="W1389" s="35" t="s">
        <v>2347</v>
      </c>
      <c r="X1389" s="196" t="s">
        <v>2377</v>
      </c>
    </row>
    <row r="1390" spans="1:24" x14ac:dyDescent="0.25">
      <c r="A1390" s="30">
        <f t="shared" si="214"/>
        <v>1388</v>
      </c>
      <c r="B1390" s="45">
        <v>20</v>
      </c>
      <c r="C1390" s="32">
        <f t="shared" si="207"/>
        <v>596</v>
      </c>
      <c r="D1390" s="45" t="s">
        <v>229</v>
      </c>
      <c r="E1390" s="45" t="s">
        <v>913</v>
      </c>
      <c r="F1390" s="45" t="s">
        <v>727</v>
      </c>
      <c r="G1390" s="45"/>
      <c r="H1390" s="35" t="s">
        <v>255</v>
      </c>
      <c r="I1390" s="36">
        <v>41729</v>
      </c>
      <c r="J1390" s="82">
        <v>8742</v>
      </c>
      <c r="K1390" s="37">
        <v>875</v>
      </c>
      <c r="L1390" s="38">
        <f t="shared" si="216"/>
        <v>875</v>
      </c>
      <c r="M1390" s="36">
        <f t="shared" si="215"/>
        <v>41729</v>
      </c>
      <c r="N1390" s="39">
        <f t="shared" si="211"/>
        <v>10.01</v>
      </c>
      <c r="O1390" s="5"/>
      <c r="P1390" s="5"/>
      <c r="Q1390" s="42" t="s">
        <v>2344</v>
      </c>
      <c r="R1390" s="43" t="str">
        <f t="shared" si="208"/>
        <v>AAAF</v>
      </c>
      <c r="S1390" s="43" t="str">
        <f t="shared" si="212"/>
        <v>F</v>
      </c>
      <c r="T1390" s="43" t="str">
        <f t="shared" si="213"/>
        <v>02</v>
      </c>
      <c r="U1390" s="43" t="b">
        <f t="shared" si="209"/>
        <v>1</v>
      </c>
      <c r="V1390" s="43">
        <f t="shared" si="210"/>
        <v>10</v>
      </c>
      <c r="W1390" s="35" t="s">
        <v>2347</v>
      </c>
      <c r="X1390" s="196" t="s">
        <v>2377</v>
      </c>
    </row>
    <row r="1391" spans="1:24" x14ac:dyDescent="0.25">
      <c r="A1391" s="30">
        <f t="shared" si="214"/>
        <v>1389</v>
      </c>
      <c r="B1391" s="45">
        <v>20</v>
      </c>
      <c r="C1391" s="32">
        <f t="shared" si="207"/>
        <v>597</v>
      </c>
      <c r="D1391" s="45" t="s">
        <v>229</v>
      </c>
      <c r="E1391" s="45" t="s">
        <v>494</v>
      </c>
      <c r="F1391" s="45" t="s">
        <v>495</v>
      </c>
      <c r="G1391" s="45"/>
      <c r="H1391" s="35" t="s">
        <v>255</v>
      </c>
      <c r="I1391" s="36">
        <v>41729</v>
      </c>
      <c r="J1391" s="82">
        <v>13279</v>
      </c>
      <c r="K1391" s="37">
        <v>1328</v>
      </c>
      <c r="L1391" s="38">
        <f t="shared" si="216"/>
        <v>1328</v>
      </c>
      <c r="M1391" s="36">
        <f t="shared" si="215"/>
        <v>41729</v>
      </c>
      <c r="N1391" s="39">
        <f t="shared" si="211"/>
        <v>10</v>
      </c>
      <c r="O1391" s="5"/>
      <c r="P1391" s="5"/>
      <c r="Q1391" s="42" t="s">
        <v>2344</v>
      </c>
      <c r="R1391" s="43" t="str">
        <f t="shared" si="208"/>
        <v>AAHF</v>
      </c>
      <c r="S1391" s="43" t="str">
        <f t="shared" si="212"/>
        <v>F</v>
      </c>
      <c r="T1391" s="43" t="str">
        <f t="shared" si="213"/>
        <v>02</v>
      </c>
      <c r="U1391" s="43" t="b">
        <f t="shared" si="209"/>
        <v>1</v>
      </c>
      <c r="V1391" s="43">
        <f t="shared" si="210"/>
        <v>10</v>
      </c>
      <c r="W1391" s="35" t="s">
        <v>2347</v>
      </c>
      <c r="X1391" s="196" t="s">
        <v>2377</v>
      </c>
    </row>
    <row r="1392" spans="1:24" x14ac:dyDescent="0.25">
      <c r="A1392" s="30">
        <f t="shared" si="214"/>
        <v>1390</v>
      </c>
      <c r="B1392" s="45">
        <v>20</v>
      </c>
      <c r="C1392" s="32">
        <f t="shared" si="207"/>
        <v>598</v>
      </c>
      <c r="D1392" s="45" t="s">
        <v>229</v>
      </c>
      <c r="E1392" s="45" t="s">
        <v>1013</v>
      </c>
      <c r="F1392" s="45" t="s">
        <v>462</v>
      </c>
      <c r="G1392" s="45"/>
      <c r="H1392" s="35" t="s">
        <v>255</v>
      </c>
      <c r="I1392" s="36">
        <v>41729</v>
      </c>
      <c r="J1392" s="82">
        <v>2636</v>
      </c>
      <c r="K1392" s="37">
        <v>264</v>
      </c>
      <c r="L1392" s="38">
        <f t="shared" si="216"/>
        <v>264</v>
      </c>
      <c r="M1392" s="36">
        <f t="shared" si="215"/>
        <v>41729</v>
      </c>
      <c r="N1392" s="39">
        <f t="shared" si="211"/>
        <v>10.02</v>
      </c>
      <c r="O1392" s="5"/>
      <c r="P1392" s="5"/>
      <c r="Q1392" s="42" t="s">
        <v>2344</v>
      </c>
      <c r="R1392" s="43" t="str">
        <f t="shared" si="208"/>
        <v>ANGP</v>
      </c>
      <c r="S1392" s="43" t="str">
        <f t="shared" si="212"/>
        <v>P</v>
      </c>
      <c r="T1392" s="43" t="str">
        <f t="shared" si="213"/>
        <v>02</v>
      </c>
      <c r="U1392" s="43" t="b">
        <f t="shared" si="209"/>
        <v>1</v>
      </c>
      <c r="V1392" s="43">
        <f t="shared" si="210"/>
        <v>10</v>
      </c>
      <c r="W1392" s="35" t="s">
        <v>2347</v>
      </c>
      <c r="X1392" s="196" t="s">
        <v>2377</v>
      </c>
    </row>
    <row r="1393" spans="1:24" x14ac:dyDescent="0.25">
      <c r="A1393" s="30">
        <f t="shared" si="214"/>
        <v>1391</v>
      </c>
      <c r="B1393" s="45">
        <v>20</v>
      </c>
      <c r="C1393" s="32">
        <f t="shared" si="207"/>
        <v>599</v>
      </c>
      <c r="D1393" s="45" t="s">
        <v>229</v>
      </c>
      <c r="E1393" s="45" t="s">
        <v>1076</v>
      </c>
      <c r="F1393" s="45" t="s">
        <v>414</v>
      </c>
      <c r="G1393" s="45"/>
      <c r="H1393" s="35" t="s">
        <v>255</v>
      </c>
      <c r="I1393" s="36">
        <v>41729</v>
      </c>
      <c r="J1393" s="82">
        <v>25455</v>
      </c>
      <c r="K1393" s="37">
        <v>2546</v>
      </c>
      <c r="L1393" s="38">
        <f t="shared" si="216"/>
        <v>2546</v>
      </c>
      <c r="M1393" s="36">
        <f t="shared" si="215"/>
        <v>41729</v>
      </c>
      <c r="N1393" s="39">
        <f t="shared" si="211"/>
        <v>10</v>
      </c>
      <c r="O1393" s="5"/>
      <c r="P1393" s="5"/>
      <c r="Q1393" s="42" t="s">
        <v>2344</v>
      </c>
      <c r="R1393" s="43" t="str">
        <f t="shared" si="208"/>
        <v>AAAF</v>
      </c>
      <c r="S1393" s="43" t="str">
        <f t="shared" si="212"/>
        <v>F</v>
      </c>
      <c r="T1393" s="43" t="str">
        <f t="shared" si="213"/>
        <v>02</v>
      </c>
      <c r="U1393" s="43" t="b">
        <f t="shared" si="209"/>
        <v>1</v>
      </c>
      <c r="V1393" s="43">
        <f t="shared" si="210"/>
        <v>10</v>
      </c>
      <c r="W1393" s="35" t="s">
        <v>2347</v>
      </c>
      <c r="X1393" s="196" t="s">
        <v>2377</v>
      </c>
    </row>
    <row r="1394" spans="1:24" x14ac:dyDescent="0.25">
      <c r="A1394" s="30">
        <f t="shared" si="214"/>
        <v>1392</v>
      </c>
      <c r="B1394" s="45">
        <v>20</v>
      </c>
      <c r="C1394" s="32">
        <f t="shared" si="207"/>
        <v>600</v>
      </c>
      <c r="D1394" s="45" t="s">
        <v>229</v>
      </c>
      <c r="E1394" s="45" t="s">
        <v>949</v>
      </c>
      <c r="F1394" s="45" t="s">
        <v>349</v>
      </c>
      <c r="G1394" s="45"/>
      <c r="H1394" s="35" t="s">
        <v>255</v>
      </c>
      <c r="I1394" s="36">
        <v>41729</v>
      </c>
      <c r="J1394" s="82">
        <v>21868</v>
      </c>
      <c r="K1394" s="37">
        <v>2187</v>
      </c>
      <c r="L1394" s="38">
        <f t="shared" si="216"/>
        <v>2187</v>
      </c>
      <c r="M1394" s="36">
        <f t="shared" si="215"/>
        <v>41729</v>
      </c>
      <c r="N1394" s="39">
        <f t="shared" si="211"/>
        <v>10</v>
      </c>
      <c r="O1394" s="5"/>
      <c r="P1394" s="5"/>
      <c r="Q1394" s="42" t="s">
        <v>2344</v>
      </c>
      <c r="R1394" s="43" t="str">
        <f t="shared" si="208"/>
        <v>AAEF</v>
      </c>
      <c r="S1394" s="43" t="str">
        <f t="shared" si="212"/>
        <v>F</v>
      </c>
      <c r="T1394" s="43" t="str">
        <f t="shared" si="213"/>
        <v>02</v>
      </c>
      <c r="U1394" s="43" t="b">
        <f t="shared" si="209"/>
        <v>1</v>
      </c>
      <c r="V1394" s="43">
        <f t="shared" si="210"/>
        <v>10</v>
      </c>
      <c r="W1394" s="35" t="s">
        <v>2347</v>
      </c>
      <c r="X1394" s="196" t="s">
        <v>2377</v>
      </c>
    </row>
    <row r="1395" spans="1:24" x14ac:dyDescent="0.25">
      <c r="A1395" s="30">
        <f t="shared" si="214"/>
        <v>1393</v>
      </c>
      <c r="B1395" s="45">
        <v>20</v>
      </c>
      <c r="C1395" s="32">
        <f t="shared" si="207"/>
        <v>601</v>
      </c>
      <c r="D1395" s="45" t="s">
        <v>229</v>
      </c>
      <c r="E1395" s="45" t="s">
        <v>1113</v>
      </c>
      <c r="F1395" s="45" t="s">
        <v>553</v>
      </c>
      <c r="G1395" s="45"/>
      <c r="H1395" s="35" t="s">
        <v>255</v>
      </c>
      <c r="I1395" s="36">
        <v>41729</v>
      </c>
      <c r="J1395" s="82">
        <v>11936</v>
      </c>
      <c r="K1395" s="37">
        <v>1194</v>
      </c>
      <c r="L1395" s="38">
        <f t="shared" si="216"/>
        <v>1194</v>
      </c>
      <c r="M1395" s="36">
        <f t="shared" si="215"/>
        <v>41729</v>
      </c>
      <c r="N1395" s="39">
        <f t="shared" si="211"/>
        <v>10</v>
      </c>
      <c r="O1395" s="5"/>
      <c r="P1395" s="5"/>
      <c r="Q1395" s="42" t="s">
        <v>2344</v>
      </c>
      <c r="R1395" s="43" t="str">
        <f t="shared" si="208"/>
        <v>AANF</v>
      </c>
      <c r="S1395" s="43" t="str">
        <f t="shared" si="212"/>
        <v>F</v>
      </c>
      <c r="T1395" s="43" t="str">
        <f t="shared" si="213"/>
        <v>02</v>
      </c>
      <c r="U1395" s="43" t="b">
        <f t="shared" si="209"/>
        <v>1</v>
      </c>
      <c r="V1395" s="43">
        <f t="shared" si="210"/>
        <v>10</v>
      </c>
      <c r="W1395" s="35" t="s">
        <v>2347</v>
      </c>
      <c r="X1395" s="196" t="s">
        <v>2377</v>
      </c>
    </row>
    <row r="1396" spans="1:24" x14ac:dyDescent="0.25">
      <c r="A1396" s="30">
        <f t="shared" si="214"/>
        <v>1394</v>
      </c>
      <c r="B1396" s="45">
        <v>20</v>
      </c>
      <c r="C1396" s="32">
        <f t="shared" si="207"/>
        <v>602</v>
      </c>
      <c r="D1396" s="45" t="s">
        <v>229</v>
      </c>
      <c r="E1396" s="45" t="s">
        <v>842</v>
      </c>
      <c r="F1396" s="45" t="s">
        <v>409</v>
      </c>
      <c r="G1396" s="45"/>
      <c r="H1396" s="35" t="s">
        <v>255</v>
      </c>
      <c r="I1396" s="36">
        <v>41729</v>
      </c>
      <c r="J1396" s="82">
        <v>11542</v>
      </c>
      <c r="K1396" s="37">
        <v>1155</v>
      </c>
      <c r="L1396" s="38">
        <f t="shared" si="216"/>
        <v>1155</v>
      </c>
      <c r="M1396" s="36">
        <f t="shared" si="215"/>
        <v>41729</v>
      </c>
      <c r="N1396" s="39">
        <f t="shared" si="211"/>
        <v>10.01</v>
      </c>
      <c r="O1396" s="5"/>
      <c r="P1396" s="5"/>
      <c r="Q1396" s="42" t="s">
        <v>2344</v>
      </c>
      <c r="R1396" s="43" t="str">
        <f t="shared" si="208"/>
        <v>AAAF</v>
      </c>
      <c r="S1396" s="43" t="str">
        <f t="shared" si="212"/>
        <v>F</v>
      </c>
      <c r="T1396" s="43" t="str">
        <f t="shared" si="213"/>
        <v>02</v>
      </c>
      <c r="U1396" s="43" t="b">
        <f t="shared" si="209"/>
        <v>1</v>
      </c>
      <c r="V1396" s="43">
        <f t="shared" si="210"/>
        <v>10</v>
      </c>
      <c r="W1396" s="35" t="s">
        <v>2347</v>
      </c>
      <c r="X1396" s="196" t="s">
        <v>2377</v>
      </c>
    </row>
    <row r="1397" spans="1:24" x14ac:dyDescent="0.25">
      <c r="A1397" s="30">
        <f t="shared" si="214"/>
        <v>1395</v>
      </c>
      <c r="B1397" s="45">
        <v>20</v>
      </c>
      <c r="C1397" s="32">
        <f t="shared" si="207"/>
        <v>603</v>
      </c>
      <c r="D1397" s="45" t="s">
        <v>229</v>
      </c>
      <c r="E1397" s="45" t="s">
        <v>843</v>
      </c>
      <c r="F1397" s="45" t="s">
        <v>410</v>
      </c>
      <c r="G1397" s="45"/>
      <c r="H1397" s="35" t="s">
        <v>255</v>
      </c>
      <c r="I1397" s="36">
        <v>41729</v>
      </c>
      <c r="J1397" s="82">
        <v>18905</v>
      </c>
      <c r="K1397" s="37">
        <v>1891</v>
      </c>
      <c r="L1397" s="38">
        <f t="shared" si="216"/>
        <v>1891</v>
      </c>
      <c r="M1397" s="36">
        <f t="shared" si="215"/>
        <v>41729</v>
      </c>
      <c r="N1397" s="39">
        <f t="shared" si="211"/>
        <v>10</v>
      </c>
      <c r="O1397" s="5"/>
      <c r="P1397" s="5"/>
      <c r="Q1397" s="42" t="s">
        <v>2344</v>
      </c>
      <c r="R1397" s="43" t="str">
        <f t="shared" si="208"/>
        <v>AABH</v>
      </c>
      <c r="S1397" s="43" t="str">
        <f t="shared" si="212"/>
        <v>H</v>
      </c>
      <c r="T1397" s="43" t="str">
        <f t="shared" si="213"/>
        <v>02</v>
      </c>
      <c r="U1397" s="43" t="b">
        <f t="shared" si="209"/>
        <v>1</v>
      </c>
      <c r="V1397" s="43">
        <f t="shared" si="210"/>
        <v>10</v>
      </c>
      <c r="W1397" s="35" t="s">
        <v>2347</v>
      </c>
      <c r="X1397" s="196" t="s">
        <v>2377</v>
      </c>
    </row>
    <row r="1398" spans="1:24" x14ac:dyDescent="0.25">
      <c r="A1398" s="30">
        <f t="shared" si="214"/>
        <v>1396</v>
      </c>
      <c r="B1398" s="45">
        <v>20</v>
      </c>
      <c r="C1398" s="32">
        <f t="shared" si="207"/>
        <v>604</v>
      </c>
      <c r="D1398" s="45" t="s">
        <v>229</v>
      </c>
      <c r="E1398" s="45" t="s">
        <v>870</v>
      </c>
      <c r="F1398" s="45" t="s">
        <v>500</v>
      </c>
      <c r="G1398" s="45"/>
      <c r="H1398" s="35" t="s">
        <v>255</v>
      </c>
      <c r="I1398" s="36">
        <v>41729</v>
      </c>
      <c r="J1398" s="82">
        <v>15057</v>
      </c>
      <c r="K1398" s="37">
        <v>1506</v>
      </c>
      <c r="L1398" s="38">
        <f t="shared" si="216"/>
        <v>1506</v>
      </c>
      <c r="M1398" s="36">
        <f t="shared" si="215"/>
        <v>41729</v>
      </c>
      <c r="N1398" s="39">
        <f t="shared" si="211"/>
        <v>10</v>
      </c>
      <c r="O1398" s="5"/>
      <c r="P1398" s="5"/>
      <c r="Q1398" s="42" t="s">
        <v>2344</v>
      </c>
      <c r="R1398" s="43" t="str">
        <f t="shared" si="208"/>
        <v>AAJH</v>
      </c>
      <c r="S1398" s="43" t="str">
        <f t="shared" si="212"/>
        <v>H</v>
      </c>
      <c r="T1398" s="43" t="str">
        <f t="shared" si="213"/>
        <v>02</v>
      </c>
      <c r="U1398" s="43" t="b">
        <f t="shared" si="209"/>
        <v>1</v>
      </c>
      <c r="V1398" s="43">
        <f t="shared" si="210"/>
        <v>10</v>
      </c>
      <c r="W1398" s="35" t="s">
        <v>2347</v>
      </c>
      <c r="X1398" s="196" t="s">
        <v>2377</v>
      </c>
    </row>
    <row r="1399" spans="1:24" x14ac:dyDescent="0.25">
      <c r="A1399" s="30">
        <f t="shared" si="214"/>
        <v>1397</v>
      </c>
      <c r="B1399" s="45">
        <v>20</v>
      </c>
      <c r="C1399" s="32">
        <f t="shared" si="207"/>
        <v>605</v>
      </c>
      <c r="D1399" s="45" t="s">
        <v>229</v>
      </c>
      <c r="E1399" s="45" t="s">
        <v>960</v>
      </c>
      <c r="F1399" s="45" t="s">
        <v>379</v>
      </c>
      <c r="G1399" s="45"/>
      <c r="H1399" s="35" t="s">
        <v>255</v>
      </c>
      <c r="I1399" s="36">
        <v>41729</v>
      </c>
      <c r="J1399" s="82">
        <v>4184</v>
      </c>
      <c r="K1399" s="37">
        <v>419</v>
      </c>
      <c r="L1399" s="38">
        <f t="shared" si="216"/>
        <v>419</v>
      </c>
      <c r="M1399" s="36">
        <f t="shared" si="215"/>
        <v>41729</v>
      </c>
      <c r="N1399" s="39">
        <f t="shared" si="211"/>
        <v>10.01</v>
      </c>
      <c r="O1399" s="5"/>
      <c r="P1399" s="5"/>
      <c r="Q1399" s="42" t="s">
        <v>2344</v>
      </c>
      <c r="R1399" s="43" t="str">
        <f t="shared" si="208"/>
        <v>AABF</v>
      </c>
      <c r="S1399" s="43" t="str">
        <f t="shared" si="212"/>
        <v>F</v>
      </c>
      <c r="T1399" s="43" t="str">
        <f t="shared" si="213"/>
        <v>02</v>
      </c>
      <c r="U1399" s="43" t="b">
        <f t="shared" si="209"/>
        <v>1</v>
      </c>
      <c r="V1399" s="43">
        <f t="shared" si="210"/>
        <v>10</v>
      </c>
      <c r="W1399" s="35" t="s">
        <v>2347</v>
      </c>
      <c r="X1399" s="196" t="s">
        <v>2377</v>
      </c>
    </row>
    <row r="1400" spans="1:24" x14ac:dyDescent="0.25">
      <c r="A1400" s="30">
        <f t="shared" si="214"/>
        <v>1398</v>
      </c>
      <c r="B1400" s="45">
        <v>20</v>
      </c>
      <c r="C1400" s="32">
        <f t="shared" si="207"/>
        <v>606</v>
      </c>
      <c r="D1400" s="45" t="s">
        <v>229</v>
      </c>
      <c r="E1400" s="45" t="s">
        <v>968</v>
      </c>
      <c r="F1400" s="45" t="s">
        <v>403</v>
      </c>
      <c r="G1400" s="45"/>
      <c r="H1400" s="35" t="s">
        <v>255</v>
      </c>
      <c r="I1400" s="36">
        <v>41729</v>
      </c>
      <c r="J1400" s="82">
        <v>28766</v>
      </c>
      <c r="K1400" s="37">
        <v>2877</v>
      </c>
      <c r="L1400" s="38">
        <f t="shared" si="216"/>
        <v>2877</v>
      </c>
      <c r="M1400" s="36">
        <f t="shared" si="215"/>
        <v>41729</v>
      </c>
      <c r="N1400" s="39">
        <f t="shared" si="211"/>
        <v>10</v>
      </c>
      <c r="O1400" s="5"/>
      <c r="P1400" s="5"/>
      <c r="Q1400" s="42" t="s">
        <v>2344</v>
      </c>
      <c r="R1400" s="43" t="str">
        <f t="shared" si="208"/>
        <v>AAEF</v>
      </c>
      <c r="S1400" s="43" t="str">
        <f t="shared" si="212"/>
        <v>F</v>
      </c>
      <c r="T1400" s="43" t="str">
        <f t="shared" si="213"/>
        <v>02</v>
      </c>
      <c r="U1400" s="43" t="b">
        <f t="shared" si="209"/>
        <v>1</v>
      </c>
      <c r="V1400" s="43">
        <f t="shared" si="210"/>
        <v>10</v>
      </c>
      <c r="W1400" s="35" t="s">
        <v>2347</v>
      </c>
      <c r="X1400" s="196" t="s">
        <v>2377</v>
      </c>
    </row>
    <row r="1401" spans="1:24" x14ac:dyDescent="0.25">
      <c r="A1401" s="30">
        <f t="shared" si="214"/>
        <v>1399</v>
      </c>
      <c r="B1401" s="45">
        <v>20</v>
      </c>
      <c r="C1401" s="32">
        <f t="shared" si="207"/>
        <v>607</v>
      </c>
      <c r="D1401" s="45" t="s">
        <v>229</v>
      </c>
      <c r="E1401" s="45" t="s">
        <v>857</v>
      </c>
      <c r="F1401" s="45" t="s">
        <v>442</v>
      </c>
      <c r="G1401" s="45"/>
      <c r="H1401" s="35" t="s">
        <v>255</v>
      </c>
      <c r="I1401" s="36">
        <v>41729</v>
      </c>
      <c r="J1401" s="82">
        <v>9840</v>
      </c>
      <c r="K1401" s="37">
        <v>984</v>
      </c>
      <c r="L1401" s="38">
        <f t="shared" si="216"/>
        <v>984</v>
      </c>
      <c r="M1401" s="36">
        <f t="shared" si="215"/>
        <v>41729</v>
      </c>
      <c r="N1401" s="39">
        <f t="shared" si="211"/>
        <v>10</v>
      </c>
      <c r="O1401" s="5"/>
      <c r="P1401" s="5"/>
      <c r="Q1401" s="42" t="s">
        <v>2344</v>
      </c>
      <c r="R1401" s="43" t="str">
        <f t="shared" si="208"/>
        <v>AIXP</v>
      </c>
      <c r="S1401" s="43" t="str">
        <f t="shared" si="212"/>
        <v>P</v>
      </c>
      <c r="T1401" s="43" t="str">
        <f t="shared" si="213"/>
        <v>02</v>
      </c>
      <c r="U1401" s="43" t="b">
        <f t="shared" si="209"/>
        <v>1</v>
      </c>
      <c r="V1401" s="43">
        <f t="shared" si="210"/>
        <v>10</v>
      </c>
      <c r="W1401" s="35" t="s">
        <v>2347</v>
      </c>
      <c r="X1401" s="196" t="s">
        <v>2377</v>
      </c>
    </row>
    <row r="1402" spans="1:24" x14ac:dyDescent="0.25">
      <c r="A1402" s="30">
        <f t="shared" si="214"/>
        <v>1400</v>
      </c>
      <c r="B1402" s="45">
        <v>20</v>
      </c>
      <c r="C1402" s="32">
        <f t="shared" si="207"/>
        <v>608</v>
      </c>
      <c r="D1402" s="45" t="s">
        <v>229</v>
      </c>
      <c r="E1402" s="45" t="s">
        <v>1058</v>
      </c>
      <c r="F1402" s="45" t="s">
        <v>341</v>
      </c>
      <c r="G1402" s="45"/>
      <c r="H1402" s="35" t="s">
        <v>255</v>
      </c>
      <c r="I1402" s="36">
        <v>41729</v>
      </c>
      <c r="J1402" s="82">
        <v>9212</v>
      </c>
      <c r="K1402" s="37">
        <v>922</v>
      </c>
      <c r="L1402" s="38">
        <f t="shared" si="216"/>
        <v>922</v>
      </c>
      <c r="M1402" s="36">
        <f t="shared" si="215"/>
        <v>41729</v>
      </c>
      <c r="N1402" s="39">
        <f t="shared" si="211"/>
        <v>10.01</v>
      </c>
      <c r="O1402" s="5"/>
      <c r="P1402" s="5"/>
      <c r="Q1402" s="42" t="s">
        <v>2344</v>
      </c>
      <c r="R1402" s="43" t="str">
        <f t="shared" si="208"/>
        <v>AAXF</v>
      </c>
      <c r="S1402" s="43" t="str">
        <f t="shared" si="212"/>
        <v>F</v>
      </c>
      <c r="T1402" s="43" t="str">
        <f t="shared" si="213"/>
        <v>02</v>
      </c>
      <c r="U1402" s="43" t="b">
        <f t="shared" si="209"/>
        <v>1</v>
      </c>
      <c r="V1402" s="43">
        <f t="shared" si="210"/>
        <v>10</v>
      </c>
      <c r="W1402" s="35" t="s">
        <v>2347</v>
      </c>
      <c r="X1402" s="196" t="s">
        <v>2377</v>
      </c>
    </row>
    <row r="1403" spans="1:24" x14ac:dyDescent="0.25">
      <c r="A1403" s="30">
        <f t="shared" si="214"/>
        <v>1401</v>
      </c>
      <c r="B1403" s="45">
        <v>20</v>
      </c>
      <c r="C1403" s="32">
        <f t="shared" si="207"/>
        <v>609</v>
      </c>
      <c r="D1403" s="45" t="s">
        <v>229</v>
      </c>
      <c r="E1403" s="45" t="s">
        <v>456</v>
      </c>
      <c r="F1403" s="45" t="s">
        <v>457</v>
      </c>
      <c r="G1403" s="45"/>
      <c r="H1403" s="35" t="s">
        <v>255</v>
      </c>
      <c r="I1403" s="36">
        <v>41729</v>
      </c>
      <c r="J1403" s="82">
        <v>7458</v>
      </c>
      <c r="K1403" s="37">
        <v>746</v>
      </c>
      <c r="L1403" s="38">
        <f t="shared" si="216"/>
        <v>746</v>
      </c>
      <c r="M1403" s="36">
        <f t="shared" si="215"/>
        <v>41729</v>
      </c>
      <c r="N1403" s="39">
        <f t="shared" si="211"/>
        <v>10</v>
      </c>
      <c r="O1403" s="5"/>
      <c r="P1403" s="5"/>
      <c r="Q1403" s="42" t="s">
        <v>2344</v>
      </c>
      <c r="R1403" s="43" t="str">
        <f t="shared" si="208"/>
        <v>AGKP</v>
      </c>
      <c r="S1403" s="43" t="str">
        <f t="shared" si="212"/>
        <v>P</v>
      </c>
      <c r="T1403" s="43" t="str">
        <f t="shared" si="213"/>
        <v>02</v>
      </c>
      <c r="U1403" s="43" t="b">
        <f t="shared" si="209"/>
        <v>1</v>
      </c>
      <c r="V1403" s="43">
        <f t="shared" si="210"/>
        <v>10</v>
      </c>
      <c r="W1403" s="35" t="s">
        <v>2347</v>
      </c>
      <c r="X1403" s="196" t="s">
        <v>2377</v>
      </c>
    </row>
    <row r="1404" spans="1:24" x14ac:dyDescent="0.25">
      <c r="A1404" s="30">
        <f t="shared" si="214"/>
        <v>1402</v>
      </c>
      <c r="B1404" s="45">
        <v>20</v>
      </c>
      <c r="C1404" s="32">
        <f t="shared" si="207"/>
        <v>610</v>
      </c>
      <c r="D1404" s="45" t="s">
        <v>229</v>
      </c>
      <c r="E1404" s="45" t="s">
        <v>327</v>
      </c>
      <c r="F1404" s="45" t="s">
        <v>328</v>
      </c>
      <c r="G1404" s="45"/>
      <c r="H1404" s="35" t="s">
        <v>255</v>
      </c>
      <c r="I1404" s="36">
        <v>41729</v>
      </c>
      <c r="J1404" s="82">
        <v>9769</v>
      </c>
      <c r="K1404" s="37">
        <v>977</v>
      </c>
      <c r="L1404" s="38">
        <f t="shared" si="216"/>
        <v>977</v>
      </c>
      <c r="M1404" s="36">
        <f t="shared" si="215"/>
        <v>41729</v>
      </c>
      <c r="N1404" s="39">
        <f t="shared" si="211"/>
        <v>10</v>
      </c>
      <c r="O1404" s="5"/>
      <c r="P1404" s="5"/>
      <c r="Q1404" s="42" t="s">
        <v>2344</v>
      </c>
      <c r="R1404" s="43" t="str">
        <f t="shared" si="208"/>
        <v>AAQF</v>
      </c>
      <c r="S1404" s="43" t="str">
        <f t="shared" si="212"/>
        <v>F</v>
      </c>
      <c r="T1404" s="43" t="str">
        <f t="shared" si="213"/>
        <v>02</v>
      </c>
      <c r="U1404" s="43" t="b">
        <f t="shared" si="209"/>
        <v>1</v>
      </c>
      <c r="V1404" s="43">
        <f t="shared" si="210"/>
        <v>10</v>
      </c>
      <c r="W1404" s="35" t="s">
        <v>2347</v>
      </c>
      <c r="X1404" s="196" t="s">
        <v>2377</v>
      </c>
    </row>
    <row r="1405" spans="1:24" x14ac:dyDescent="0.25">
      <c r="A1405" s="30">
        <f t="shared" si="214"/>
        <v>1403</v>
      </c>
      <c r="B1405" s="45">
        <v>20</v>
      </c>
      <c r="C1405" s="32">
        <f t="shared" si="207"/>
        <v>611</v>
      </c>
      <c r="D1405" s="45" t="s">
        <v>229</v>
      </c>
      <c r="E1405" s="45" t="s">
        <v>1112</v>
      </c>
      <c r="F1405" s="45" t="s">
        <v>548</v>
      </c>
      <c r="G1405" s="45"/>
      <c r="H1405" s="35" t="s">
        <v>255</v>
      </c>
      <c r="I1405" s="36">
        <v>41729</v>
      </c>
      <c r="J1405" s="82">
        <v>6931</v>
      </c>
      <c r="K1405" s="37">
        <v>694</v>
      </c>
      <c r="L1405" s="38">
        <f t="shared" si="216"/>
        <v>694</v>
      </c>
      <c r="M1405" s="36">
        <f t="shared" si="215"/>
        <v>41729</v>
      </c>
      <c r="N1405" s="39">
        <f t="shared" si="211"/>
        <v>10.01</v>
      </c>
      <c r="O1405" s="5"/>
      <c r="P1405" s="5"/>
      <c r="Q1405" s="42" t="s">
        <v>2344</v>
      </c>
      <c r="R1405" s="43" t="str">
        <f t="shared" si="208"/>
        <v>AANP</v>
      </c>
      <c r="S1405" s="43" t="str">
        <f t="shared" si="212"/>
        <v>P</v>
      </c>
      <c r="T1405" s="43" t="str">
        <f t="shared" si="213"/>
        <v>02</v>
      </c>
      <c r="U1405" s="43" t="b">
        <f t="shared" si="209"/>
        <v>1</v>
      </c>
      <c r="V1405" s="43">
        <f t="shared" si="210"/>
        <v>10</v>
      </c>
      <c r="W1405" s="35" t="s">
        <v>2347</v>
      </c>
      <c r="X1405" s="196" t="s">
        <v>2377</v>
      </c>
    </row>
    <row r="1406" spans="1:24" x14ac:dyDescent="0.25">
      <c r="A1406" s="30">
        <f t="shared" si="214"/>
        <v>1404</v>
      </c>
      <c r="B1406" s="45">
        <v>20</v>
      </c>
      <c r="C1406" s="32">
        <f t="shared" si="207"/>
        <v>612</v>
      </c>
      <c r="D1406" s="45" t="s">
        <v>229</v>
      </c>
      <c r="E1406" s="45" t="s">
        <v>1081</v>
      </c>
      <c r="F1406" s="45" t="s">
        <v>433</v>
      </c>
      <c r="G1406" s="45"/>
      <c r="H1406" s="35" t="s">
        <v>255</v>
      </c>
      <c r="I1406" s="36">
        <v>41729</v>
      </c>
      <c r="J1406" s="82">
        <v>4175</v>
      </c>
      <c r="K1406" s="37">
        <v>418</v>
      </c>
      <c r="L1406" s="38">
        <f t="shared" si="216"/>
        <v>418</v>
      </c>
      <c r="M1406" s="36">
        <f t="shared" si="215"/>
        <v>41729</v>
      </c>
      <c r="N1406" s="39">
        <f t="shared" si="211"/>
        <v>10.01</v>
      </c>
      <c r="O1406" s="5"/>
      <c r="P1406" s="5"/>
      <c r="Q1406" s="42" t="s">
        <v>2344</v>
      </c>
      <c r="R1406" s="43" t="str">
        <f t="shared" si="208"/>
        <v>AARF</v>
      </c>
      <c r="S1406" s="43" t="str">
        <f t="shared" si="212"/>
        <v>F</v>
      </c>
      <c r="T1406" s="43" t="str">
        <f t="shared" si="213"/>
        <v>02</v>
      </c>
      <c r="U1406" s="43" t="b">
        <f t="shared" si="209"/>
        <v>1</v>
      </c>
      <c r="V1406" s="43">
        <f t="shared" si="210"/>
        <v>10</v>
      </c>
      <c r="W1406" s="35" t="s">
        <v>2347</v>
      </c>
      <c r="X1406" s="196" t="s">
        <v>2377</v>
      </c>
    </row>
    <row r="1407" spans="1:24" x14ac:dyDescent="0.25">
      <c r="A1407" s="30">
        <f t="shared" si="214"/>
        <v>1405</v>
      </c>
      <c r="B1407" s="45">
        <v>20</v>
      </c>
      <c r="C1407" s="32">
        <f t="shared" si="207"/>
        <v>613</v>
      </c>
      <c r="D1407" s="45" t="s">
        <v>229</v>
      </c>
      <c r="E1407" s="45" t="s">
        <v>1077</v>
      </c>
      <c r="F1407" s="45" t="s">
        <v>419</v>
      </c>
      <c r="G1407" s="45"/>
      <c r="H1407" s="35" t="s">
        <v>255</v>
      </c>
      <c r="I1407" s="36">
        <v>41729</v>
      </c>
      <c r="J1407" s="82">
        <v>9734</v>
      </c>
      <c r="K1407" s="37">
        <v>974</v>
      </c>
      <c r="L1407" s="38">
        <f t="shared" si="216"/>
        <v>974</v>
      </c>
      <c r="M1407" s="36">
        <f t="shared" si="215"/>
        <v>41729</v>
      </c>
      <c r="N1407" s="39">
        <f t="shared" si="211"/>
        <v>10.01</v>
      </c>
      <c r="O1407" s="5"/>
      <c r="P1407" s="5"/>
      <c r="Q1407" s="42" t="s">
        <v>2344</v>
      </c>
      <c r="R1407" s="43" t="str">
        <f t="shared" si="208"/>
        <v>AAFF</v>
      </c>
      <c r="S1407" s="43" t="str">
        <f t="shared" si="212"/>
        <v>F</v>
      </c>
      <c r="T1407" s="43" t="str">
        <f t="shared" si="213"/>
        <v>02</v>
      </c>
      <c r="U1407" s="43" t="b">
        <f t="shared" si="209"/>
        <v>1</v>
      </c>
      <c r="V1407" s="43">
        <f t="shared" si="210"/>
        <v>10</v>
      </c>
      <c r="W1407" s="35" t="s">
        <v>2347</v>
      </c>
      <c r="X1407" s="196" t="s">
        <v>2377</v>
      </c>
    </row>
    <row r="1408" spans="1:24" x14ac:dyDescent="0.25">
      <c r="A1408" s="30">
        <f t="shared" si="214"/>
        <v>1406</v>
      </c>
      <c r="B1408" s="45">
        <v>20</v>
      </c>
      <c r="C1408" s="32">
        <f t="shared" si="207"/>
        <v>614</v>
      </c>
      <c r="D1408" s="45" t="s">
        <v>229</v>
      </c>
      <c r="E1408" s="45" t="s">
        <v>957</v>
      </c>
      <c r="F1408" s="45" t="s">
        <v>367</v>
      </c>
      <c r="G1408" s="45"/>
      <c r="H1408" s="35" t="s">
        <v>255</v>
      </c>
      <c r="I1408" s="36">
        <v>41729</v>
      </c>
      <c r="J1408" s="82">
        <v>2152</v>
      </c>
      <c r="K1408" s="37">
        <v>216</v>
      </c>
      <c r="L1408" s="38">
        <f t="shared" si="216"/>
        <v>216</v>
      </c>
      <c r="M1408" s="36">
        <f t="shared" si="215"/>
        <v>41729</v>
      </c>
      <c r="N1408" s="39">
        <f t="shared" si="211"/>
        <v>10.039999999999999</v>
      </c>
      <c r="O1408" s="5"/>
      <c r="P1408" s="5"/>
      <c r="Q1408" s="42" t="s">
        <v>2344</v>
      </c>
      <c r="R1408" s="43" t="str">
        <f t="shared" si="208"/>
        <v>AAHF</v>
      </c>
      <c r="S1408" s="43" t="str">
        <f t="shared" si="212"/>
        <v>F</v>
      </c>
      <c r="T1408" s="43" t="str">
        <f t="shared" si="213"/>
        <v>02</v>
      </c>
      <c r="U1408" s="43" t="b">
        <f t="shared" si="209"/>
        <v>1</v>
      </c>
      <c r="V1408" s="43">
        <f t="shared" si="210"/>
        <v>10</v>
      </c>
      <c r="W1408" s="35" t="s">
        <v>2347</v>
      </c>
      <c r="X1408" s="196" t="s">
        <v>2377</v>
      </c>
    </row>
    <row r="1409" spans="1:24" x14ac:dyDescent="0.25">
      <c r="A1409" s="30">
        <f t="shared" si="214"/>
        <v>1407</v>
      </c>
      <c r="B1409" s="45">
        <v>20</v>
      </c>
      <c r="C1409" s="32">
        <f t="shared" si="207"/>
        <v>615</v>
      </c>
      <c r="D1409" s="45" t="s">
        <v>229</v>
      </c>
      <c r="E1409" s="45" t="s">
        <v>831</v>
      </c>
      <c r="F1409" s="45" t="s">
        <v>375</v>
      </c>
      <c r="G1409" s="45"/>
      <c r="H1409" s="35" t="s">
        <v>255</v>
      </c>
      <c r="I1409" s="36">
        <v>41729</v>
      </c>
      <c r="J1409" s="82">
        <v>4575</v>
      </c>
      <c r="K1409" s="37">
        <v>458</v>
      </c>
      <c r="L1409" s="38">
        <f t="shared" si="216"/>
        <v>458</v>
      </c>
      <c r="M1409" s="36">
        <f t="shared" si="215"/>
        <v>41729</v>
      </c>
      <c r="N1409" s="39">
        <f t="shared" si="211"/>
        <v>10.01</v>
      </c>
      <c r="O1409" s="5"/>
      <c r="P1409" s="5"/>
      <c r="Q1409" s="42" t="s">
        <v>2344</v>
      </c>
      <c r="R1409" s="43" t="str">
        <f t="shared" si="208"/>
        <v>AABF</v>
      </c>
      <c r="S1409" s="43" t="str">
        <f t="shared" si="212"/>
        <v>F</v>
      </c>
      <c r="T1409" s="43" t="str">
        <f t="shared" si="213"/>
        <v>02</v>
      </c>
      <c r="U1409" s="43" t="b">
        <f t="shared" si="209"/>
        <v>1</v>
      </c>
      <c r="V1409" s="43">
        <f t="shared" si="210"/>
        <v>10</v>
      </c>
      <c r="W1409" s="35" t="s">
        <v>2347</v>
      </c>
      <c r="X1409" s="196" t="s">
        <v>2377</v>
      </c>
    </row>
    <row r="1410" spans="1:24" x14ac:dyDescent="0.25">
      <c r="A1410" s="30">
        <f t="shared" si="214"/>
        <v>1408</v>
      </c>
      <c r="B1410" s="45">
        <v>20</v>
      </c>
      <c r="C1410" s="32">
        <f t="shared" si="207"/>
        <v>616</v>
      </c>
      <c r="D1410" s="45" t="s">
        <v>229</v>
      </c>
      <c r="E1410" s="45" t="s">
        <v>1012</v>
      </c>
      <c r="F1410" s="45" t="s">
        <v>432</v>
      </c>
      <c r="G1410" s="45"/>
      <c r="H1410" s="35" t="s">
        <v>255</v>
      </c>
      <c r="I1410" s="36">
        <v>41729</v>
      </c>
      <c r="J1410" s="82">
        <v>6315</v>
      </c>
      <c r="K1410" s="37">
        <v>632</v>
      </c>
      <c r="L1410" s="38">
        <f t="shared" si="216"/>
        <v>632</v>
      </c>
      <c r="M1410" s="36">
        <f t="shared" si="215"/>
        <v>41729</v>
      </c>
      <c r="N1410" s="39">
        <f t="shared" si="211"/>
        <v>10.01</v>
      </c>
      <c r="O1410" s="5"/>
      <c r="P1410" s="5"/>
      <c r="Q1410" s="42" t="s">
        <v>2344</v>
      </c>
      <c r="R1410" s="43" t="str">
        <f t="shared" si="208"/>
        <v>AAAF</v>
      </c>
      <c r="S1410" s="43" t="str">
        <f t="shared" si="212"/>
        <v>F</v>
      </c>
      <c r="T1410" s="43" t="str">
        <f t="shared" si="213"/>
        <v>02</v>
      </c>
      <c r="U1410" s="43" t="b">
        <f t="shared" si="209"/>
        <v>1</v>
      </c>
      <c r="V1410" s="43">
        <f t="shared" si="210"/>
        <v>10</v>
      </c>
      <c r="W1410" s="35" t="s">
        <v>2347</v>
      </c>
      <c r="X1410" s="196" t="s">
        <v>2377</v>
      </c>
    </row>
    <row r="1411" spans="1:24" x14ac:dyDescent="0.25">
      <c r="A1411" s="30">
        <f t="shared" si="214"/>
        <v>1409</v>
      </c>
      <c r="B1411" s="45">
        <v>20</v>
      </c>
      <c r="C1411" s="32">
        <f t="shared" ref="C1411:C1474" si="217">+IF(B1411=B1410,C1410+1,1)</f>
        <v>617</v>
      </c>
      <c r="D1411" s="45" t="s">
        <v>229</v>
      </c>
      <c r="E1411" s="45" t="s">
        <v>477</v>
      </c>
      <c r="F1411" s="45" t="s">
        <v>478</v>
      </c>
      <c r="G1411" s="45"/>
      <c r="H1411" s="35" t="s">
        <v>255</v>
      </c>
      <c r="I1411" s="36">
        <v>41729</v>
      </c>
      <c r="J1411" s="82">
        <v>795</v>
      </c>
      <c r="K1411" s="37">
        <v>80</v>
      </c>
      <c r="L1411" s="38">
        <f t="shared" si="216"/>
        <v>80</v>
      </c>
      <c r="M1411" s="36">
        <f t="shared" si="215"/>
        <v>41729</v>
      </c>
      <c r="N1411" s="39">
        <f t="shared" si="211"/>
        <v>10.06</v>
      </c>
      <c r="O1411" s="5"/>
      <c r="P1411" s="5"/>
      <c r="Q1411" s="42" t="s">
        <v>2344</v>
      </c>
      <c r="R1411" s="43" t="str">
        <f t="shared" ref="R1411:R1474" si="218">LEFT(E1411,4)</f>
        <v>AADF</v>
      </c>
      <c r="S1411" s="43" t="str">
        <f t="shared" si="212"/>
        <v>F</v>
      </c>
      <c r="T1411" s="43" t="str">
        <f t="shared" si="213"/>
        <v>02</v>
      </c>
      <c r="U1411" s="43" t="b">
        <f t="shared" ref="U1411:U1474" si="219">D1411=T1411</f>
        <v>1</v>
      </c>
      <c r="V1411" s="43">
        <f t="shared" ref="V1411:V1474" si="220">LEN(E1411)</f>
        <v>10</v>
      </c>
      <c r="W1411" s="35" t="s">
        <v>2347</v>
      </c>
      <c r="X1411" s="196" t="s">
        <v>2377</v>
      </c>
    </row>
    <row r="1412" spans="1:24" x14ac:dyDescent="0.25">
      <c r="A1412" s="30">
        <f t="shared" si="214"/>
        <v>1410</v>
      </c>
      <c r="B1412" s="45">
        <v>20</v>
      </c>
      <c r="C1412" s="32">
        <f t="shared" si="217"/>
        <v>618</v>
      </c>
      <c r="D1412" s="45" t="s">
        <v>229</v>
      </c>
      <c r="E1412" s="45" t="s">
        <v>446</v>
      </c>
      <c r="F1412" s="45" t="s">
        <v>447</v>
      </c>
      <c r="G1412" s="45"/>
      <c r="H1412" s="35" t="s">
        <v>255</v>
      </c>
      <c r="I1412" s="36">
        <v>41729</v>
      </c>
      <c r="J1412" s="82">
        <v>3277</v>
      </c>
      <c r="K1412" s="37">
        <v>328</v>
      </c>
      <c r="L1412" s="38">
        <f t="shared" si="216"/>
        <v>328</v>
      </c>
      <c r="M1412" s="36">
        <f t="shared" si="215"/>
        <v>41729</v>
      </c>
      <c r="N1412" s="39">
        <f t="shared" ref="N1412:N1475" si="221">+ROUND(L1412/J1412*100,2)</f>
        <v>10.01</v>
      </c>
      <c r="O1412" s="5"/>
      <c r="P1412" s="5"/>
      <c r="Q1412" s="42" t="s">
        <v>2344</v>
      </c>
      <c r="R1412" s="43" t="str">
        <f t="shared" si="218"/>
        <v>AAXF</v>
      </c>
      <c r="S1412" s="43" t="str">
        <f t="shared" ref="S1412:S1475" si="222">RIGHT(R1412,1)</f>
        <v>F</v>
      </c>
      <c r="T1412" s="43" t="str">
        <f t="shared" ref="T1412:T1475" si="223">IF(S1412="C","01","02")</f>
        <v>02</v>
      </c>
      <c r="U1412" s="43" t="b">
        <f t="shared" si="219"/>
        <v>1</v>
      </c>
      <c r="V1412" s="43">
        <f t="shared" si="220"/>
        <v>10</v>
      </c>
      <c r="W1412" s="35" t="s">
        <v>2347</v>
      </c>
      <c r="X1412" s="196" t="s">
        <v>2377</v>
      </c>
    </row>
    <row r="1413" spans="1:24" x14ac:dyDescent="0.25">
      <c r="A1413" s="30">
        <f t="shared" ref="A1413:A1476" si="224">A1412+1</f>
        <v>1411</v>
      </c>
      <c r="B1413" s="45">
        <v>20</v>
      </c>
      <c r="C1413" s="32">
        <f t="shared" si="217"/>
        <v>619</v>
      </c>
      <c r="D1413" s="45" t="s">
        <v>229</v>
      </c>
      <c r="E1413" s="45" t="s">
        <v>1074</v>
      </c>
      <c r="F1413" s="45" t="s">
        <v>408</v>
      </c>
      <c r="G1413" s="45"/>
      <c r="H1413" s="35" t="s">
        <v>255</v>
      </c>
      <c r="I1413" s="36">
        <v>41729</v>
      </c>
      <c r="J1413" s="82">
        <v>8016</v>
      </c>
      <c r="K1413" s="37">
        <v>802</v>
      </c>
      <c r="L1413" s="38">
        <f t="shared" si="216"/>
        <v>802</v>
      </c>
      <c r="M1413" s="36">
        <f t="shared" si="215"/>
        <v>41729</v>
      </c>
      <c r="N1413" s="39">
        <f t="shared" si="221"/>
        <v>10</v>
      </c>
      <c r="O1413" s="5"/>
      <c r="P1413" s="5"/>
      <c r="Q1413" s="42" t="s">
        <v>2344</v>
      </c>
      <c r="R1413" s="43" t="str">
        <f t="shared" si="218"/>
        <v>AAQF</v>
      </c>
      <c r="S1413" s="43" t="str">
        <f t="shared" si="222"/>
        <v>F</v>
      </c>
      <c r="T1413" s="43" t="str">
        <f t="shared" si="223"/>
        <v>02</v>
      </c>
      <c r="U1413" s="43" t="b">
        <f t="shared" si="219"/>
        <v>1</v>
      </c>
      <c r="V1413" s="43">
        <f t="shared" si="220"/>
        <v>10</v>
      </c>
      <c r="W1413" s="35" t="s">
        <v>2347</v>
      </c>
      <c r="X1413" s="196" t="s">
        <v>2377</v>
      </c>
    </row>
    <row r="1414" spans="1:24" x14ac:dyDescent="0.25">
      <c r="A1414" s="30">
        <f t="shared" si="224"/>
        <v>1412</v>
      </c>
      <c r="B1414" s="45">
        <v>20</v>
      </c>
      <c r="C1414" s="32">
        <f t="shared" si="217"/>
        <v>620</v>
      </c>
      <c r="D1414" s="45" t="s">
        <v>229</v>
      </c>
      <c r="E1414" s="45" t="s">
        <v>1075</v>
      </c>
      <c r="F1414" s="45" t="s">
        <v>411</v>
      </c>
      <c r="G1414" s="45"/>
      <c r="H1414" s="35" t="s">
        <v>255</v>
      </c>
      <c r="I1414" s="36">
        <v>41729</v>
      </c>
      <c r="J1414" s="82">
        <v>21556</v>
      </c>
      <c r="K1414" s="37">
        <v>2156</v>
      </c>
      <c r="L1414" s="38">
        <f t="shared" si="216"/>
        <v>2156</v>
      </c>
      <c r="M1414" s="36">
        <f t="shared" si="215"/>
        <v>41729</v>
      </c>
      <c r="N1414" s="39">
        <f t="shared" si="221"/>
        <v>10</v>
      </c>
      <c r="O1414" s="5"/>
      <c r="P1414" s="5"/>
      <c r="Q1414" s="42" t="s">
        <v>2344</v>
      </c>
      <c r="R1414" s="43" t="str">
        <f t="shared" si="218"/>
        <v>AAAF</v>
      </c>
      <c r="S1414" s="43" t="str">
        <f t="shared" si="222"/>
        <v>F</v>
      </c>
      <c r="T1414" s="43" t="str">
        <f t="shared" si="223"/>
        <v>02</v>
      </c>
      <c r="U1414" s="43" t="b">
        <f t="shared" si="219"/>
        <v>1</v>
      </c>
      <c r="V1414" s="43">
        <f t="shared" si="220"/>
        <v>10</v>
      </c>
      <c r="W1414" s="35" t="s">
        <v>2347</v>
      </c>
      <c r="X1414" s="196" t="s">
        <v>2377</v>
      </c>
    </row>
    <row r="1415" spans="1:24" x14ac:dyDescent="0.25">
      <c r="A1415" s="30">
        <f t="shared" si="224"/>
        <v>1413</v>
      </c>
      <c r="B1415" s="45">
        <v>20</v>
      </c>
      <c r="C1415" s="32">
        <f t="shared" si="217"/>
        <v>621</v>
      </c>
      <c r="D1415" s="45" t="s">
        <v>229</v>
      </c>
      <c r="E1415" s="45" t="s">
        <v>1095</v>
      </c>
      <c r="F1415" s="45" t="s">
        <v>486</v>
      </c>
      <c r="G1415" s="45"/>
      <c r="H1415" s="35" t="s">
        <v>255</v>
      </c>
      <c r="I1415" s="36">
        <v>41729</v>
      </c>
      <c r="J1415" s="82">
        <v>25884</v>
      </c>
      <c r="K1415" s="37">
        <v>2589</v>
      </c>
      <c r="L1415" s="38">
        <f t="shared" si="216"/>
        <v>2589</v>
      </c>
      <c r="M1415" s="36">
        <f t="shared" si="215"/>
        <v>41729</v>
      </c>
      <c r="N1415" s="39">
        <f t="shared" si="221"/>
        <v>10</v>
      </c>
      <c r="O1415" s="5"/>
      <c r="P1415" s="5"/>
      <c r="Q1415" s="42" t="s">
        <v>2344</v>
      </c>
      <c r="R1415" s="43" t="str">
        <f t="shared" si="218"/>
        <v>AAIF</v>
      </c>
      <c r="S1415" s="43" t="str">
        <f t="shared" si="222"/>
        <v>F</v>
      </c>
      <c r="T1415" s="43" t="str">
        <f t="shared" si="223"/>
        <v>02</v>
      </c>
      <c r="U1415" s="43" t="b">
        <f t="shared" si="219"/>
        <v>1</v>
      </c>
      <c r="V1415" s="43">
        <f t="shared" si="220"/>
        <v>10</v>
      </c>
      <c r="W1415" s="35" t="s">
        <v>2347</v>
      </c>
      <c r="X1415" s="196" t="s">
        <v>2377</v>
      </c>
    </row>
    <row r="1416" spans="1:24" x14ac:dyDescent="0.25">
      <c r="A1416" s="30">
        <f t="shared" si="224"/>
        <v>1414</v>
      </c>
      <c r="B1416" s="45">
        <v>20</v>
      </c>
      <c r="C1416" s="32">
        <f t="shared" si="217"/>
        <v>622</v>
      </c>
      <c r="D1416" s="45" t="s">
        <v>229</v>
      </c>
      <c r="E1416" s="45" t="s">
        <v>1100</v>
      </c>
      <c r="F1416" s="45" t="s">
        <v>502</v>
      </c>
      <c r="G1416" s="45"/>
      <c r="H1416" s="35" t="s">
        <v>255</v>
      </c>
      <c r="I1416" s="36">
        <v>41729</v>
      </c>
      <c r="J1416" s="82">
        <v>39287</v>
      </c>
      <c r="K1416" s="37">
        <v>3929</v>
      </c>
      <c r="L1416" s="38">
        <f t="shared" si="216"/>
        <v>3929</v>
      </c>
      <c r="M1416" s="36">
        <f t="shared" si="215"/>
        <v>41729</v>
      </c>
      <c r="N1416" s="39">
        <f t="shared" si="221"/>
        <v>10</v>
      </c>
      <c r="O1416" s="5"/>
      <c r="P1416" s="5"/>
      <c r="Q1416" s="42" t="s">
        <v>2344</v>
      </c>
      <c r="R1416" s="43" t="str">
        <f t="shared" si="218"/>
        <v>AAJF</v>
      </c>
      <c r="S1416" s="43" t="str">
        <f t="shared" si="222"/>
        <v>F</v>
      </c>
      <c r="T1416" s="43" t="str">
        <f t="shared" si="223"/>
        <v>02</v>
      </c>
      <c r="U1416" s="43" t="b">
        <f t="shared" si="219"/>
        <v>1</v>
      </c>
      <c r="V1416" s="43">
        <f t="shared" si="220"/>
        <v>10</v>
      </c>
      <c r="W1416" s="35" t="s">
        <v>2347</v>
      </c>
      <c r="X1416" s="196" t="s">
        <v>2377</v>
      </c>
    </row>
    <row r="1417" spans="1:24" x14ac:dyDescent="0.25">
      <c r="A1417" s="30">
        <f t="shared" si="224"/>
        <v>1415</v>
      </c>
      <c r="B1417" s="45">
        <v>20</v>
      </c>
      <c r="C1417" s="32">
        <f t="shared" si="217"/>
        <v>623</v>
      </c>
      <c r="D1417" s="111" t="s">
        <v>229</v>
      </c>
      <c r="E1417" s="45" t="s">
        <v>754</v>
      </c>
      <c r="F1417" s="45" t="s">
        <v>755</v>
      </c>
      <c r="G1417" s="45"/>
      <c r="H1417" s="35" t="s">
        <v>255</v>
      </c>
      <c r="I1417" s="36">
        <v>41729</v>
      </c>
      <c r="J1417" s="82">
        <v>2697</v>
      </c>
      <c r="K1417" s="37">
        <v>270</v>
      </c>
      <c r="L1417" s="38">
        <f t="shared" si="216"/>
        <v>270</v>
      </c>
      <c r="M1417" s="36">
        <f t="shared" si="215"/>
        <v>41729</v>
      </c>
      <c r="N1417" s="39">
        <f t="shared" si="221"/>
        <v>10.01</v>
      </c>
      <c r="O1417" s="5"/>
      <c r="P1417" s="5"/>
      <c r="Q1417" s="42" t="s">
        <v>2344</v>
      </c>
      <c r="R1417" s="43" t="str">
        <f t="shared" si="218"/>
        <v>AAQF</v>
      </c>
      <c r="S1417" s="43" t="str">
        <f t="shared" si="222"/>
        <v>F</v>
      </c>
      <c r="T1417" s="43" t="str">
        <f t="shared" si="223"/>
        <v>02</v>
      </c>
      <c r="U1417" s="43" t="b">
        <f t="shared" si="219"/>
        <v>1</v>
      </c>
      <c r="V1417" s="43">
        <f t="shared" si="220"/>
        <v>10</v>
      </c>
      <c r="W1417" s="35" t="s">
        <v>2347</v>
      </c>
      <c r="X1417" s="196" t="s">
        <v>2377</v>
      </c>
    </row>
    <row r="1418" spans="1:24" x14ac:dyDescent="0.25">
      <c r="A1418" s="30">
        <f t="shared" si="224"/>
        <v>1416</v>
      </c>
      <c r="B1418" s="45">
        <v>20</v>
      </c>
      <c r="C1418" s="32">
        <f t="shared" si="217"/>
        <v>624</v>
      </c>
      <c r="D1418" s="45" t="s">
        <v>229</v>
      </c>
      <c r="E1418" s="45" t="s">
        <v>851</v>
      </c>
      <c r="F1418" s="45" t="s">
        <v>426</v>
      </c>
      <c r="G1418" s="45"/>
      <c r="H1418" s="35" t="s">
        <v>255</v>
      </c>
      <c r="I1418" s="36">
        <v>41729</v>
      </c>
      <c r="J1418" s="82">
        <v>4726</v>
      </c>
      <c r="K1418" s="37">
        <v>473</v>
      </c>
      <c r="L1418" s="38">
        <f t="shared" si="216"/>
        <v>473</v>
      </c>
      <c r="M1418" s="36">
        <f t="shared" si="215"/>
        <v>41729</v>
      </c>
      <c r="N1418" s="39">
        <f t="shared" si="221"/>
        <v>10.01</v>
      </c>
      <c r="O1418" s="5"/>
      <c r="P1418" s="5"/>
      <c r="Q1418" s="42" t="s">
        <v>2344</v>
      </c>
      <c r="R1418" s="43" t="str">
        <f t="shared" si="218"/>
        <v>AGRP</v>
      </c>
      <c r="S1418" s="43" t="str">
        <f t="shared" si="222"/>
        <v>P</v>
      </c>
      <c r="T1418" s="43" t="str">
        <f t="shared" si="223"/>
        <v>02</v>
      </c>
      <c r="U1418" s="43" t="b">
        <f t="shared" si="219"/>
        <v>1</v>
      </c>
      <c r="V1418" s="43">
        <f t="shared" si="220"/>
        <v>10</v>
      </c>
      <c r="W1418" s="35" t="s">
        <v>2347</v>
      </c>
      <c r="X1418" s="196" t="s">
        <v>2377</v>
      </c>
    </row>
    <row r="1419" spans="1:24" x14ac:dyDescent="0.25">
      <c r="A1419" s="30">
        <f t="shared" si="224"/>
        <v>1417</v>
      </c>
      <c r="B1419" s="45">
        <v>20</v>
      </c>
      <c r="C1419" s="32">
        <f t="shared" si="217"/>
        <v>625</v>
      </c>
      <c r="D1419" s="45" t="s">
        <v>229</v>
      </c>
      <c r="E1419" s="45" t="s">
        <v>422</v>
      </c>
      <c r="F1419" s="45" t="s">
        <v>423</v>
      </c>
      <c r="G1419" s="45"/>
      <c r="H1419" s="35" t="s">
        <v>255</v>
      </c>
      <c r="I1419" s="36">
        <v>41729</v>
      </c>
      <c r="J1419" s="82">
        <v>14448</v>
      </c>
      <c r="K1419" s="37">
        <v>1445</v>
      </c>
      <c r="L1419" s="38">
        <f t="shared" si="216"/>
        <v>1445</v>
      </c>
      <c r="M1419" s="36">
        <f t="shared" si="215"/>
        <v>41729</v>
      </c>
      <c r="N1419" s="39">
        <f t="shared" si="221"/>
        <v>10</v>
      </c>
      <c r="O1419" s="5"/>
      <c r="P1419" s="5"/>
      <c r="Q1419" s="42" t="s">
        <v>2344</v>
      </c>
      <c r="R1419" s="43" t="str">
        <f t="shared" si="218"/>
        <v>AABF</v>
      </c>
      <c r="S1419" s="43" t="str">
        <f t="shared" si="222"/>
        <v>F</v>
      </c>
      <c r="T1419" s="43" t="str">
        <f t="shared" si="223"/>
        <v>02</v>
      </c>
      <c r="U1419" s="43" t="b">
        <f t="shared" si="219"/>
        <v>1</v>
      </c>
      <c r="V1419" s="43">
        <f t="shared" si="220"/>
        <v>10</v>
      </c>
      <c r="W1419" s="35" t="s">
        <v>2347</v>
      </c>
      <c r="X1419" s="196" t="s">
        <v>2377</v>
      </c>
    </row>
    <row r="1420" spans="1:24" x14ac:dyDescent="0.25">
      <c r="A1420" s="30">
        <f t="shared" si="224"/>
        <v>1418</v>
      </c>
      <c r="B1420" s="45">
        <v>20</v>
      </c>
      <c r="C1420" s="32">
        <f t="shared" si="217"/>
        <v>626</v>
      </c>
      <c r="D1420" s="45" t="s">
        <v>229</v>
      </c>
      <c r="E1420" s="45" t="s">
        <v>855</v>
      </c>
      <c r="F1420" s="45" t="s">
        <v>438</v>
      </c>
      <c r="G1420" s="45"/>
      <c r="H1420" s="35" t="s">
        <v>255</v>
      </c>
      <c r="I1420" s="36">
        <v>41729</v>
      </c>
      <c r="J1420" s="82">
        <v>5377</v>
      </c>
      <c r="K1420" s="37">
        <v>538</v>
      </c>
      <c r="L1420" s="38">
        <f t="shared" si="216"/>
        <v>538</v>
      </c>
      <c r="M1420" s="36">
        <f t="shared" si="215"/>
        <v>41729</v>
      </c>
      <c r="N1420" s="39">
        <f t="shared" si="221"/>
        <v>10.01</v>
      </c>
      <c r="O1420" s="5"/>
      <c r="P1420" s="5"/>
      <c r="Q1420" s="42" t="s">
        <v>2344</v>
      </c>
      <c r="R1420" s="43" t="str">
        <f t="shared" si="218"/>
        <v>AAGF</v>
      </c>
      <c r="S1420" s="43" t="str">
        <f t="shared" si="222"/>
        <v>F</v>
      </c>
      <c r="T1420" s="43" t="str">
        <f t="shared" si="223"/>
        <v>02</v>
      </c>
      <c r="U1420" s="43" t="b">
        <f t="shared" si="219"/>
        <v>1</v>
      </c>
      <c r="V1420" s="43">
        <f t="shared" si="220"/>
        <v>10</v>
      </c>
      <c r="W1420" s="35" t="s">
        <v>2347</v>
      </c>
      <c r="X1420" s="196" t="s">
        <v>2377</v>
      </c>
    </row>
    <row r="1421" spans="1:24" x14ac:dyDescent="0.25">
      <c r="A1421" s="30">
        <f t="shared" si="224"/>
        <v>1419</v>
      </c>
      <c r="B1421" s="45">
        <v>20</v>
      </c>
      <c r="C1421" s="32">
        <f t="shared" si="217"/>
        <v>627</v>
      </c>
      <c r="D1421" s="45" t="s">
        <v>229</v>
      </c>
      <c r="E1421" s="45" t="s">
        <v>887</v>
      </c>
      <c r="F1421" s="45" t="s">
        <v>556</v>
      </c>
      <c r="G1421" s="45"/>
      <c r="H1421" s="35" t="s">
        <v>255</v>
      </c>
      <c r="I1421" s="36">
        <v>41729</v>
      </c>
      <c r="J1421" s="82">
        <v>22583</v>
      </c>
      <c r="K1421" s="37">
        <v>2259</v>
      </c>
      <c r="L1421" s="38">
        <f t="shared" si="216"/>
        <v>2259</v>
      </c>
      <c r="M1421" s="36">
        <f t="shared" si="215"/>
        <v>41729</v>
      </c>
      <c r="N1421" s="39">
        <f t="shared" si="221"/>
        <v>10</v>
      </c>
      <c r="O1421" s="5"/>
      <c r="P1421" s="5"/>
      <c r="Q1421" s="42" t="s">
        <v>2344</v>
      </c>
      <c r="R1421" s="43" t="str">
        <f t="shared" si="218"/>
        <v>AAXF</v>
      </c>
      <c r="S1421" s="43" t="str">
        <f t="shared" si="222"/>
        <v>F</v>
      </c>
      <c r="T1421" s="43" t="str">
        <f t="shared" si="223"/>
        <v>02</v>
      </c>
      <c r="U1421" s="43" t="b">
        <f t="shared" si="219"/>
        <v>1</v>
      </c>
      <c r="V1421" s="43">
        <f t="shared" si="220"/>
        <v>10</v>
      </c>
      <c r="W1421" s="35" t="s">
        <v>2347</v>
      </c>
      <c r="X1421" s="196" t="s">
        <v>2377</v>
      </c>
    </row>
    <row r="1422" spans="1:24" x14ac:dyDescent="0.25">
      <c r="A1422" s="30">
        <f t="shared" si="224"/>
        <v>1420</v>
      </c>
      <c r="B1422" s="45">
        <v>20</v>
      </c>
      <c r="C1422" s="32">
        <f t="shared" si="217"/>
        <v>628</v>
      </c>
      <c r="D1422" s="45" t="s">
        <v>229</v>
      </c>
      <c r="E1422" s="45" t="s">
        <v>836</v>
      </c>
      <c r="F1422" s="45" t="s">
        <v>386</v>
      </c>
      <c r="G1422" s="45"/>
      <c r="H1422" s="35" t="s">
        <v>255</v>
      </c>
      <c r="I1422" s="36">
        <v>41729</v>
      </c>
      <c r="J1422" s="82">
        <v>3075</v>
      </c>
      <c r="K1422" s="37">
        <v>308</v>
      </c>
      <c r="L1422" s="38">
        <f t="shared" si="216"/>
        <v>308</v>
      </c>
      <c r="M1422" s="36">
        <f t="shared" si="215"/>
        <v>41729</v>
      </c>
      <c r="N1422" s="39">
        <f t="shared" si="221"/>
        <v>10.02</v>
      </c>
      <c r="O1422" s="5"/>
      <c r="P1422" s="5"/>
      <c r="Q1422" s="42" t="s">
        <v>2344</v>
      </c>
      <c r="R1422" s="43" t="str">
        <f t="shared" si="218"/>
        <v>AACF</v>
      </c>
      <c r="S1422" s="43" t="str">
        <f t="shared" si="222"/>
        <v>F</v>
      </c>
      <c r="T1422" s="43" t="str">
        <f t="shared" si="223"/>
        <v>02</v>
      </c>
      <c r="U1422" s="43" t="b">
        <f t="shared" si="219"/>
        <v>1</v>
      </c>
      <c r="V1422" s="43">
        <f t="shared" si="220"/>
        <v>10</v>
      </c>
      <c r="W1422" s="35" t="s">
        <v>2347</v>
      </c>
      <c r="X1422" s="196" t="s">
        <v>2377</v>
      </c>
    </row>
    <row r="1423" spans="1:24" x14ac:dyDescent="0.25">
      <c r="A1423" s="30">
        <f t="shared" si="224"/>
        <v>1421</v>
      </c>
      <c r="B1423" s="45">
        <v>20</v>
      </c>
      <c r="C1423" s="32">
        <f t="shared" si="217"/>
        <v>629</v>
      </c>
      <c r="D1423" s="45" t="s">
        <v>229</v>
      </c>
      <c r="E1423" s="45" t="s">
        <v>864</v>
      </c>
      <c r="F1423" s="45" t="s">
        <v>484</v>
      </c>
      <c r="G1423" s="45"/>
      <c r="H1423" s="35" t="s">
        <v>255</v>
      </c>
      <c r="I1423" s="36">
        <v>41729</v>
      </c>
      <c r="J1423" s="82">
        <v>7813</v>
      </c>
      <c r="K1423" s="37">
        <v>782</v>
      </c>
      <c r="L1423" s="38">
        <f t="shared" si="216"/>
        <v>782</v>
      </c>
      <c r="M1423" s="36">
        <f t="shared" si="215"/>
        <v>41729</v>
      </c>
      <c r="N1423" s="39">
        <f t="shared" si="221"/>
        <v>10.01</v>
      </c>
      <c r="O1423" s="5"/>
      <c r="P1423" s="5"/>
      <c r="Q1423" s="42" t="s">
        <v>2344</v>
      </c>
      <c r="R1423" s="43" t="str">
        <f t="shared" si="218"/>
        <v>AAFF</v>
      </c>
      <c r="S1423" s="43" t="str">
        <f t="shared" si="222"/>
        <v>F</v>
      </c>
      <c r="T1423" s="43" t="str">
        <f t="shared" si="223"/>
        <v>02</v>
      </c>
      <c r="U1423" s="43" t="b">
        <f t="shared" si="219"/>
        <v>1</v>
      </c>
      <c r="V1423" s="43">
        <f t="shared" si="220"/>
        <v>10</v>
      </c>
      <c r="W1423" s="35" t="s">
        <v>2347</v>
      </c>
      <c r="X1423" s="196" t="s">
        <v>2377</v>
      </c>
    </row>
    <row r="1424" spans="1:24" x14ac:dyDescent="0.25">
      <c r="A1424" s="30">
        <f t="shared" si="224"/>
        <v>1422</v>
      </c>
      <c r="B1424" s="45">
        <v>20</v>
      </c>
      <c r="C1424" s="32">
        <f t="shared" si="217"/>
        <v>630</v>
      </c>
      <c r="D1424" s="45" t="s">
        <v>229</v>
      </c>
      <c r="E1424" s="45" t="s">
        <v>1014</v>
      </c>
      <c r="F1424" s="45" t="s">
        <v>527</v>
      </c>
      <c r="G1424" s="45"/>
      <c r="H1424" s="35" t="s">
        <v>255</v>
      </c>
      <c r="I1424" s="36">
        <v>41729</v>
      </c>
      <c r="J1424" s="82">
        <v>1890</v>
      </c>
      <c r="K1424" s="37">
        <v>189</v>
      </c>
      <c r="L1424" s="38">
        <f t="shared" si="216"/>
        <v>189</v>
      </c>
      <c r="M1424" s="36">
        <f t="shared" si="215"/>
        <v>41729</v>
      </c>
      <c r="N1424" s="39">
        <f t="shared" si="221"/>
        <v>10</v>
      </c>
      <c r="O1424" s="5"/>
      <c r="P1424" s="5"/>
      <c r="Q1424" s="42" t="s">
        <v>2344</v>
      </c>
      <c r="R1424" s="43" t="str">
        <f t="shared" si="218"/>
        <v>AAIF</v>
      </c>
      <c r="S1424" s="43" t="str">
        <f t="shared" si="222"/>
        <v>F</v>
      </c>
      <c r="T1424" s="43" t="str">
        <f t="shared" si="223"/>
        <v>02</v>
      </c>
      <c r="U1424" s="43" t="b">
        <f t="shared" si="219"/>
        <v>1</v>
      </c>
      <c r="V1424" s="43">
        <f t="shared" si="220"/>
        <v>10</v>
      </c>
      <c r="W1424" s="35" t="s">
        <v>2347</v>
      </c>
      <c r="X1424" s="196" t="s">
        <v>2377</v>
      </c>
    </row>
    <row r="1425" spans="1:24" x14ac:dyDescent="0.25">
      <c r="A1425" s="30">
        <f t="shared" si="224"/>
        <v>1423</v>
      </c>
      <c r="B1425" s="45">
        <v>20</v>
      </c>
      <c r="C1425" s="32">
        <f t="shared" si="217"/>
        <v>631</v>
      </c>
      <c r="D1425" s="45" t="s">
        <v>229</v>
      </c>
      <c r="E1425" s="45" t="s">
        <v>977</v>
      </c>
      <c r="F1425" s="45" t="s">
        <v>469</v>
      </c>
      <c r="G1425" s="45"/>
      <c r="H1425" s="35" t="s">
        <v>255</v>
      </c>
      <c r="I1425" s="36">
        <v>41729</v>
      </c>
      <c r="J1425" s="82">
        <v>11504</v>
      </c>
      <c r="K1425" s="37">
        <v>1151</v>
      </c>
      <c r="L1425" s="38">
        <f t="shared" si="216"/>
        <v>1151</v>
      </c>
      <c r="M1425" s="36">
        <f t="shared" si="215"/>
        <v>41729</v>
      </c>
      <c r="N1425" s="39">
        <f t="shared" si="221"/>
        <v>10.01</v>
      </c>
      <c r="O1425" s="5"/>
      <c r="P1425" s="5"/>
      <c r="Q1425" s="42" t="s">
        <v>2344</v>
      </c>
      <c r="R1425" s="43" t="str">
        <f t="shared" si="218"/>
        <v>ACSP</v>
      </c>
      <c r="S1425" s="43" t="str">
        <f t="shared" si="222"/>
        <v>P</v>
      </c>
      <c r="T1425" s="43" t="str">
        <f t="shared" si="223"/>
        <v>02</v>
      </c>
      <c r="U1425" s="43" t="b">
        <f t="shared" si="219"/>
        <v>1</v>
      </c>
      <c r="V1425" s="43">
        <f t="shared" si="220"/>
        <v>10</v>
      </c>
      <c r="W1425" s="35" t="s">
        <v>2347</v>
      </c>
      <c r="X1425" s="196" t="s">
        <v>2377</v>
      </c>
    </row>
    <row r="1426" spans="1:24" x14ac:dyDescent="0.25">
      <c r="A1426" s="30">
        <f t="shared" si="224"/>
        <v>1424</v>
      </c>
      <c r="B1426" s="45">
        <v>20</v>
      </c>
      <c r="C1426" s="32">
        <f t="shared" si="217"/>
        <v>632</v>
      </c>
      <c r="D1426" s="45" t="s">
        <v>229</v>
      </c>
      <c r="E1426" s="45" t="s">
        <v>1055</v>
      </c>
      <c r="F1426" s="45" t="s">
        <v>335</v>
      </c>
      <c r="G1426" s="45"/>
      <c r="H1426" s="35" t="s">
        <v>255</v>
      </c>
      <c r="I1426" s="36">
        <v>41729</v>
      </c>
      <c r="J1426" s="82">
        <v>4631</v>
      </c>
      <c r="K1426" s="37">
        <v>464</v>
      </c>
      <c r="L1426" s="38">
        <f t="shared" si="216"/>
        <v>464</v>
      </c>
      <c r="M1426" s="36">
        <f t="shared" si="215"/>
        <v>41729</v>
      </c>
      <c r="N1426" s="39">
        <f t="shared" si="221"/>
        <v>10.02</v>
      </c>
      <c r="O1426" s="5"/>
      <c r="P1426" s="5"/>
      <c r="Q1426" s="42" t="s">
        <v>2344</v>
      </c>
      <c r="R1426" s="43" t="str">
        <f t="shared" si="218"/>
        <v>AERP</v>
      </c>
      <c r="S1426" s="43" t="str">
        <f t="shared" si="222"/>
        <v>P</v>
      </c>
      <c r="T1426" s="43" t="str">
        <f t="shared" si="223"/>
        <v>02</v>
      </c>
      <c r="U1426" s="43" t="b">
        <f t="shared" si="219"/>
        <v>1</v>
      </c>
      <c r="V1426" s="43">
        <f t="shared" si="220"/>
        <v>10</v>
      </c>
      <c r="W1426" s="35" t="s">
        <v>2347</v>
      </c>
      <c r="X1426" s="196" t="s">
        <v>2377</v>
      </c>
    </row>
    <row r="1427" spans="1:24" x14ac:dyDescent="0.25">
      <c r="A1427" s="30">
        <f t="shared" si="224"/>
        <v>1425</v>
      </c>
      <c r="B1427" s="45">
        <v>20</v>
      </c>
      <c r="C1427" s="32">
        <f t="shared" si="217"/>
        <v>633</v>
      </c>
      <c r="D1427" s="45" t="s">
        <v>229</v>
      </c>
      <c r="E1427" s="45" t="s">
        <v>953</v>
      </c>
      <c r="F1427" s="45" t="s">
        <v>357</v>
      </c>
      <c r="G1427" s="45"/>
      <c r="H1427" s="35" t="s">
        <v>255</v>
      </c>
      <c r="I1427" s="36">
        <v>41729</v>
      </c>
      <c r="J1427" s="82">
        <v>17605</v>
      </c>
      <c r="K1427" s="37">
        <v>1761</v>
      </c>
      <c r="L1427" s="38">
        <f t="shared" si="216"/>
        <v>1761</v>
      </c>
      <c r="M1427" s="36">
        <f t="shared" si="215"/>
        <v>41729</v>
      </c>
      <c r="N1427" s="39">
        <f t="shared" si="221"/>
        <v>10</v>
      </c>
      <c r="O1427" s="5"/>
      <c r="P1427" s="5"/>
      <c r="Q1427" s="42" t="s">
        <v>2344</v>
      </c>
      <c r="R1427" s="43" t="str">
        <f t="shared" si="218"/>
        <v>AAVP</v>
      </c>
      <c r="S1427" s="43" t="str">
        <f t="shared" si="222"/>
        <v>P</v>
      </c>
      <c r="T1427" s="43" t="str">
        <f t="shared" si="223"/>
        <v>02</v>
      </c>
      <c r="U1427" s="43" t="b">
        <f t="shared" si="219"/>
        <v>1</v>
      </c>
      <c r="V1427" s="43">
        <f t="shared" si="220"/>
        <v>10</v>
      </c>
      <c r="W1427" s="35" t="s">
        <v>2347</v>
      </c>
      <c r="X1427" s="196" t="s">
        <v>2377</v>
      </c>
    </row>
    <row r="1428" spans="1:24" x14ac:dyDescent="0.25">
      <c r="A1428" s="30">
        <f t="shared" si="224"/>
        <v>1426</v>
      </c>
      <c r="B1428" s="45">
        <v>20</v>
      </c>
      <c r="C1428" s="32">
        <f t="shared" si="217"/>
        <v>634</v>
      </c>
      <c r="D1428" s="45" t="s">
        <v>229</v>
      </c>
      <c r="E1428" s="45" t="s">
        <v>952</v>
      </c>
      <c r="F1428" s="45" t="s">
        <v>356</v>
      </c>
      <c r="G1428" s="45"/>
      <c r="H1428" s="35" t="s">
        <v>255</v>
      </c>
      <c r="I1428" s="36">
        <v>41729</v>
      </c>
      <c r="J1428" s="82">
        <v>23768</v>
      </c>
      <c r="K1428" s="37">
        <v>2377</v>
      </c>
      <c r="L1428" s="38">
        <f t="shared" si="216"/>
        <v>2377</v>
      </c>
      <c r="M1428" s="36">
        <f t="shared" si="215"/>
        <v>41729</v>
      </c>
      <c r="N1428" s="39">
        <f t="shared" si="221"/>
        <v>10</v>
      </c>
      <c r="O1428" s="5"/>
      <c r="P1428" s="5"/>
      <c r="Q1428" s="42" t="s">
        <v>2344</v>
      </c>
      <c r="R1428" s="43" t="str">
        <f t="shared" si="218"/>
        <v>ALNP</v>
      </c>
      <c r="S1428" s="43" t="str">
        <f t="shared" si="222"/>
        <v>P</v>
      </c>
      <c r="T1428" s="43" t="str">
        <f t="shared" si="223"/>
        <v>02</v>
      </c>
      <c r="U1428" s="43" t="b">
        <f t="shared" si="219"/>
        <v>1</v>
      </c>
      <c r="V1428" s="43">
        <f t="shared" si="220"/>
        <v>10</v>
      </c>
      <c r="W1428" s="35" t="s">
        <v>2347</v>
      </c>
      <c r="X1428" s="196" t="s">
        <v>2377</v>
      </c>
    </row>
    <row r="1429" spans="1:24" x14ac:dyDescent="0.25">
      <c r="A1429" s="30">
        <f t="shared" si="224"/>
        <v>1427</v>
      </c>
      <c r="B1429" s="45">
        <v>20</v>
      </c>
      <c r="C1429" s="32">
        <f t="shared" si="217"/>
        <v>635</v>
      </c>
      <c r="D1429" s="45" t="s">
        <v>229</v>
      </c>
      <c r="E1429" s="45" t="s">
        <v>1015</v>
      </c>
      <c r="F1429" s="45" t="s">
        <v>545</v>
      </c>
      <c r="G1429" s="45"/>
      <c r="H1429" s="35" t="s">
        <v>255</v>
      </c>
      <c r="I1429" s="36">
        <v>41729</v>
      </c>
      <c r="J1429" s="82">
        <v>19719</v>
      </c>
      <c r="K1429" s="37">
        <v>1972</v>
      </c>
      <c r="L1429" s="38">
        <f t="shared" si="216"/>
        <v>1972</v>
      </c>
      <c r="M1429" s="36">
        <f t="shared" si="215"/>
        <v>41729</v>
      </c>
      <c r="N1429" s="39">
        <f t="shared" si="221"/>
        <v>10</v>
      </c>
      <c r="O1429" s="5"/>
      <c r="P1429" s="5"/>
      <c r="Q1429" s="42" t="s">
        <v>2344</v>
      </c>
      <c r="R1429" s="43" t="str">
        <f t="shared" si="218"/>
        <v>AAHF</v>
      </c>
      <c r="S1429" s="43" t="str">
        <f t="shared" si="222"/>
        <v>F</v>
      </c>
      <c r="T1429" s="43" t="str">
        <f t="shared" si="223"/>
        <v>02</v>
      </c>
      <c r="U1429" s="43" t="b">
        <f t="shared" si="219"/>
        <v>1</v>
      </c>
      <c r="V1429" s="43">
        <f t="shared" si="220"/>
        <v>10</v>
      </c>
      <c r="W1429" s="35" t="s">
        <v>2347</v>
      </c>
      <c r="X1429" s="196" t="s">
        <v>2377</v>
      </c>
    </row>
    <row r="1430" spans="1:24" x14ac:dyDescent="0.25">
      <c r="A1430" s="30">
        <f t="shared" si="224"/>
        <v>1428</v>
      </c>
      <c r="B1430" s="45">
        <v>20</v>
      </c>
      <c r="C1430" s="32">
        <f t="shared" si="217"/>
        <v>636</v>
      </c>
      <c r="D1430" s="45" t="s">
        <v>229</v>
      </c>
      <c r="E1430" s="45" t="s">
        <v>829</v>
      </c>
      <c r="F1430" s="45" t="s">
        <v>373</v>
      </c>
      <c r="G1430" s="45"/>
      <c r="H1430" s="35" t="s">
        <v>255</v>
      </c>
      <c r="I1430" s="36">
        <v>41729</v>
      </c>
      <c r="J1430" s="82">
        <v>3448</v>
      </c>
      <c r="K1430" s="37">
        <v>345</v>
      </c>
      <c r="L1430" s="38">
        <f t="shared" si="216"/>
        <v>345</v>
      </c>
      <c r="M1430" s="36">
        <f t="shared" si="215"/>
        <v>41729</v>
      </c>
      <c r="N1430" s="39">
        <f t="shared" si="221"/>
        <v>10.01</v>
      </c>
      <c r="O1430" s="5"/>
      <c r="P1430" s="5"/>
      <c r="Q1430" s="42" t="s">
        <v>2344</v>
      </c>
      <c r="R1430" s="43" t="str">
        <f t="shared" si="218"/>
        <v>AAEF</v>
      </c>
      <c r="S1430" s="43" t="str">
        <f t="shared" si="222"/>
        <v>F</v>
      </c>
      <c r="T1430" s="43" t="str">
        <f t="shared" si="223"/>
        <v>02</v>
      </c>
      <c r="U1430" s="43" t="b">
        <f t="shared" si="219"/>
        <v>1</v>
      </c>
      <c r="V1430" s="43">
        <f t="shared" si="220"/>
        <v>10</v>
      </c>
      <c r="W1430" s="35" t="s">
        <v>2347</v>
      </c>
      <c r="X1430" s="196" t="s">
        <v>2377</v>
      </c>
    </row>
    <row r="1431" spans="1:24" x14ac:dyDescent="0.25">
      <c r="A1431" s="30">
        <f t="shared" si="224"/>
        <v>1429</v>
      </c>
      <c r="B1431" s="45">
        <v>20</v>
      </c>
      <c r="C1431" s="32">
        <f t="shared" si="217"/>
        <v>637</v>
      </c>
      <c r="D1431" s="45" t="s">
        <v>229</v>
      </c>
      <c r="E1431" s="45" t="s">
        <v>459</v>
      </c>
      <c r="F1431" s="45" t="s">
        <v>460</v>
      </c>
      <c r="G1431" s="45"/>
      <c r="H1431" s="35" t="s">
        <v>255</v>
      </c>
      <c r="I1431" s="36">
        <v>41729</v>
      </c>
      <c r="J1431" s="82">
        <v>19042</v>
      </c>
      <c r="K1431" s="37">
        <v>1905</v>
      </c>
      <c r="L1431" s="38">
        <f t="shared" si="216"/>
        <v>1905</v>
      </c>
      <c r="M1431" s="36">
        <f t="shared" si="215"/>
        <v>41729</v>
      </c>
      <c r="N1431" s="39">
        <f t="shared" si="221"/>
        <v>10</v>
      </c>
      <c r="O1431" s="5"/>
      <c r="P1431" s="5"/>
      <c r="Q1431" s="42" t="s">
        <v>2344</v>
      </c>
      <c r="R1431" s="43" t="str">
        <f t="shared" si="218"/>
        <v>AGUP</v>
      </c>
      <c r="S1431" s="43" t="str">
        <f t="shared" si="222"/>
        <v>P</v>
      </c>
      <c r="T1431" s="43" t="str">
        <f t="shared" si="223"/>
        <v>02</v>
      </c>
      <c r="U1431" s="43" t="b">
        <f t="shared" si="219"/>
        <v>1</v>
      </c>
      <c r="V1431" s="43">
        <f t="shared" si="220"/>
        <v>10</v>
      </c>
      <c r="W1431" s="35" t="s">
        <v>2347</v>
      </c>
      <c r="X1431" s="196" t="s">
        <v>2377</v>
      </c>
    </row>
    <row r="1432" spans="1:24" x14ac:dyDescent="0.25">
      <c r="A1432" s="30">
        <f t="shared" si="224"/>
        <v>1430</v>
      </c>
      <c r="B1432" s="45">
        <v>20</v>
      </c>
      <c r="C1432" s="32">
        <f t="shared" si="217"/>
        <v>638</v>
      </c>
      <c r="D1432" s="45" t="s">
        <v>229</v>
      </c>
      <c r="E1432" s="45" t="s">
        <v>416</v>
      </c>
      <c r="F1432" s="45" t="s">
        <v>417</v>
      </c>
      <c r="G1432" s="45"/>
      <c r="H1432" s="35" t="s">
        <v>255</v>
      </c>
      <c r="I1432" s="36">
        <v>41729</v>
      </c>
      <c r="J1432" s="82">
        <v>61181</v>
      </c>
      <c r="K1432" s="37">
        <v>6119</v>
      </c>
      <c r="L1432" s="38">
        <f t="shared" si="216"/>
        <v>6119</v>
      </c>
      <c r="M1432" s="36">
        <f t="shared" si="215"/>
        <v>41729</v>
      </c>
      <c r="N1432" s="39">
        <f t="shared" si="221"/>
        <v>10</v>
      </c>
      <c r="O1432" s="5"/>
      <c r="P1432" s="5"/>
      <c r="Q1432" s="42" t="s">
        <v>2344</v>
      </c>
      <c r="R1432" s="43" t="str">
        <f t="shared" si="218"/>
        <v>AAFF</v>
      </c>
      <c r="S1432" s="43" t="str">
        <f t="shared" si="222"/>
        <v>F</v>
      </c>
      <c r="T1432" s="43" t="str">
        <f t="shared" si="223"/>
        <v>02</v>
      </c>
      <c r="U1432" s="43" t="b">
        <f t="shared" si="219"/>
        <v>1</v>
      </c>
      <c r="V1432" s="43">
        <f t="shared" si="220"/>
        <v>10</v>
      </c>
      <c r="W1432" s="35" t="s">
        <v>2347</v>
      </c>
      <c r="X1432" s="196" t="s">
        <v>2377</v>
      </c>
    </row>
    <row r="1433" spans="1:24" x14ac:dyDescent="0.25">
      <c r="A1433" s="30">
        <f t="shared" si="224"/>
        <v>1431</v>
      </c>
      <c r="B1433" s="45">
        <v>20</v>
      </c>
      <c r="C1433" s="32">
        <f t="shared" si="217"/>
        <v>639</v>
      </c>
      <c r="D1433" s="45" t="s">
        <v>229</v>
      </c>
      <c r="E1433" s="45" t="s">
        <v>1060</v>
      </c>
      <c r="F1433" s="45" t="s">
        <v>352</v>
      </c>
      <c r="G1433" s="45"/>
      <c r="H1433" s="35" t="s">
        <v>255</v>
      </c>
      <c r="I1433" s="36">
        <v>41729</v>
      </c>
      <c r="J1433" s="82">
        <v>12467</v>
      </c>
      <c r="K1433" s="37">
        <v>1247</v>
      </c>
      <c r="L1433" s="38">
        <f t="shared" si="216"/>
        <v>1247</v>
      </c>
      <c r="M1433" s="36">
        <f t="shared" si="215"/>
        <v>41729</v>
      </c>
      <c r="N1433" s="39">
        <f t="shared" si="221"/>
        <v>10</v>
      </c>
      <c r="O1433" s="5"/>
      <c r="P1433" s="5"/>
      <c r="Q1433" s="42" t="s">
        <v>2344</v>
      </c>
      <c r="R1433" s="43" t="str">
        <f t="shared" si="218"/>
        <v>AARP</v>
      </c>
      <c r="S1433" s="43" t="str">
        <f t="shared" si="222"/>
        <v>P</v>
      </c>
      <c r="T1433" s="43" t="str">
        <f t="shared" si="223"/>
        <v>02</v>
      </c>
      <c r="U1433" s="43" t="b">
        <f t="shared" si="219"/>
        <v>1</v>
      </c>
      <c r="V1433" s="43">
        <f t="shared" si="220"/>
        <v>10</v>
      </c>
      <c r="W1433" s="35" t="s">
        <v>2347</v>
      </c>
      <c r="X1433" s="196" t="s">
        <v>2377</v>
      </c>
    </row>
    <row r="1434" spans="1:24" x14ac:dyDescent="0.25">
      <c r="A1434" s="30">
        <f t="shared" si="224"/>
        <v>1432</v>
      </c>
      <c r="B1434" s="45">
        <v>20</v>
      </c>
      <c r="C1434" s="32">
        <f t="shared" si="217"/>
        <v>640</v>
      </c>
      <c r="D1434" s="45" t="s">
        <v>229</v>
      </c>
      <c r="E1434" s="45" t="s">
        <v>1076</v>
      </c>
      <c r="F1434" s="45" t="s">
        <v>414</v>
      </c>
      <c r="G1434" s="45"/>
      <c r="H1434" s="35" t="s">
        <v>255</v>
      </c>
      <c r="I1434" s="36">
        <v>41729</v>
      </c>
      <c r="J1434" s="82">
        <v>24976</v>
      </c>
      <c r="K1434" s="37">
        <v>2498</v>
      </c>
      <c r="L1434" s="38">
        <f t="shared" si="216"/>
        <v>2498</v>
      </c>
      <c r="M1434" s="36">
        <f t="shared" si="215"/>
        <v>41729</v>
      </c>
      <c r="N1434" s="39">
        <f t="shared" si="221"/>
        <v>10</v>
      </c>
      <c r="O1434" s="5"/>
      <c r="P1434" s="5"/>
      <c r="Q1434" s="42" t="s">
        <v>2344</v>
      </c>
      <c r="R1434" s="43" t="str">
        <f t="shared" si="218"/>
        <v>AAAF</v>
      </c>
      <c r="S1434" s="43" t="str">
        <f t="shared" si="222"/>
        <v>F</v>
      </c>
      <c r="T1434" s="43" t="str">
        <f t="shared" si="223"/>
        <v>02</v>
      </c>
      <c r="U1434" s="43" t="b">
        <f t="shared" si="219"/>
        <v>1</v>
      </c>
      <c r="V1434" s="43">
        <f t="shared" si="220"/>
        <v>10</v>
      </c>
      <c r="W1434" s="35" t="s">
        <v>2347</v>
      </c>
      <c r="X1434" s="196" t="s">
        <v>2377</v>
      </c>
    </row>
    <row r="1435" spans="1:24" x14ac:dyDescent="0.25">
      <c r="A1435" s="30">
        <f t="shared" si="224"/>
        <v>1433</v>
      </c>
      <c r="B1435" s="45">
        <v>20</v>
      </c>
      <c r="C1435" s="32">
        <f t="shared" si="217"/>
        <v>641</v>
      </c>
      <c r="D1435" s="45" t="s">
        <v>229</v>
      </c>
      <c r="E1435" s="45" t="s">
        <v>984</v>
      </c>
      <c r="F1435" s="45" t="s">
        <v>508</v>
      </c>
      <c r="G1435" s="45"/>
      <c r="H1435" s="35" t="s">
        <v>255</v>
      </c>
      <c r="I1435" s="36">
        <v>41729</v>
      </c>
      <c r="J1435" s="82">
        <v>36943</v>
      </c>
      <c r="K1435" s="37">
        <v>3695</v>
      </c>
      <c r="L1435" s="38">
        <f t="shared" si="216"/>
        <v>3695</v>
      </c>
      <c r="M1435" s="36">
        <f t="shared" si="215"/>
        <v>41729</v>
      </c>
      <c r="N1435" s="39">
        <f t="shared" si="221"/>
        <v>10</v>
      </c>
      <c r="O1435" s="5"/>
      <c r="P1435" s="5"/>
      <c r="Q1435" s="42" t="s">
        <v>2344</v>
      </c>
      <c r="R1435" s="43" t="str">
        <f t="shared" si="218"/>
        <v>AAMP</v>
      </c>
      <c r="S1435" s="43" t="str">
        <f t="shared" si="222"/>
        <v>P</v>
      </c>
      <c r="T1435" s="43" t="str">
        <f t="shared" si="223"/>
        <v>02</v>
      </c>
      <c r="U1435" s="43" t="b">
        <f t="shared" si="219"/>
        <v>1</v>
      </c>
      <c r="V1435" s="43">
        <f t="shared" si="220"/>
        <v>10</v>
      </c>
      <c r="W1435" s="35" t="s">
        <v>2347</v>
      </c>
      <c r="X1435" s="196" t="s">
        <v>2377</v>
      </c>
    </row>
    <row r="1436" spans="1:24" x14ac:dyDescent="0.25">
      <c r="A1436" s="30">
        <f t="shared" si="224"/>
        <v>1434</v>
      </c>
      <c r="B1436" s="45">
        <v>20</v>
      </c>
      <c r="C1436" s="32">
        <f t="shared" si="217"/>
        <v>642</v>
      </c>
      <c r="D1436" s="45" t="s">
        <v>229</v>
      </c>
      <c r="E1436" s="45" t="s">
        <v>398</v>
      </c>
      <c r="F1436" s="45" t="s">
        <v>399</v>
      </c>
      <c r="G1436" s="45"/>
      <c r="H1436" s="35" t="s">
        <v>255</v>
      </c>
      <c r="I1436" s="36">
        <v>41729</v>
      </c>
      <c r="J1436" s="82">
        <v>92783</v>
      </c>
      <c r="K1436" s="37">
        <v>9279</v>
      </c>
      <c r="L1436" s="38">
        <f t="shared" si="216"/>
        <v>9279</v>
      </c>
      <c r="M1436" s="36">
        <f t="shared" si="215"/>
        <v>41729</v>
      </c>
      <c r="N1436" s="39">
        <f t="shared" si="221"/>
        <v>10</v>
      </c>
      <c r="O1436" s="5"/>
      <c r="P1436" s="5"/>
      <c r="Q1436" s="42" t="s">
        <v>2344</v>
      </c>
      <c r="R1436" s="43" t="str">
        <f t="shared" si="218"/>
        <v>AABF</v>
      </c>
      <c r="S1436" s="43" t="str">
        <f t="shared" si="222"/>
        <v>F</v>
      </c>
      <c r="T1436" s="43" t="str">
        <f t="shared" si="223"/>
        <v>02</v>
      </c>
      <c r="U1436" s="43" t="b">
        <f t="shared" si="219"/>
        <v>1</v>
      </c>
      <c r="V1436" s="43">
        <f t="shared" si="220"/>
        <v>10</v>
      </c>
      <c r="W1436" s="35" t="s">
        <v>2347</v>
      </c>
      <c r="X1436" s="196" t="s">
        <v>2377</v>
      </c>
    </row>
    <row r="1437" spans="1:24" x14ac:dyDescent="0.25">
      <c r="A1437" s="30">
        <f t="shared" si="224"/>
        <v>1435</v>
      </c>
      <c r="B1437" s="45">
        <v>20</v>
      </c>
      <c r="C1437" s="32">
        <f t="shared" si="217"/>
        <v>643</v>
      </c>
      <c r="D1437" s="45" t="s">
        <v>229</v>
      </c>
      <c r="E1437" s="45" t="s">
        <v>1072</v>
      </c>
      <c r="F1437" s="45" t="s">
        <v>400</v>
      </c>
      <c r="G1437" s="45"/>
      <c r="H1437" s="35" t="s">
        <v>255</v>
      </c>
      <c r="I1437" s="36">
        <v>41729</v>
      </c>
      <c r="J1437" s="82">
        <v>4604</v>
      </c>
      <c r="K1437" s="37">
        <v>461</v>
      </c>
      <c r="L1437" s="38">
        <f t="shared" si="216"/>
        <v>461</v>
      </c>
      <c r="M1437" s="36">
        <f t="shared" ref="M1437:M1500" si="225">+I1437</f>
        <v>41729</v>
      </c>
      <c r="N1437" s="39">
        <f t="shared" si="221"/>
        <v>10.01</v>
      </c>
      <c r="O1437" s="5"/>
      <c r="P1437" s="5"/>
      <c r="Q1437" s="42" t="s">
        <v>2344</v>
      </c>
      <c r="R1437" s="43" t="str">
        <f t="shared" si="218"/>
        <v>AAJF</v>
      </c>
      <c r="S1437" s="43" t="str">
        <f t="shared" si="222"/>
        <v>F</v>
      </c>
      <c r="T1437" s="43" t="str">
        <f t="shared" si="223"/>
        <v>02</v>
      </c>
      <c r="U1437" s="43" t="b">
        <f t="shared" si="219"/>
        <v>1</v>
      </c>
      <c r="V1437" s="43">
        <f t="shared" si="220"/>
        <v>10</v>
      </c>
      <c r="W1437" s="35" t="s">
        <v>2347</v>
      </c>
      <c r="X1437" s="196" t="s">
        <v>2377</v>
      </c>
    </row>
    <row r="1438" spans="1:24" x14ac:dyDescent="0.25">
      <c r="A1438" s="30">
        <f t="shared" si="224"/>
        <v>1436</v>
      </c>
      <c r="B1438" s="45">
        <v>20</v>
      </c>
      <c r="C1438" s="32">
        <f t="shared" si="217"/>
        <v>644</v>
      </c>
      <c r="D1438" s="45" t="s">
        <v>229</v>
      </c>
      <c r="E1438" s="45" t="s">
        <v>983</v>
      </c>
      <c r="F1438" s="45" t="s">
        <v>488</v>
      </c>
      <c r="G1438" s="45"/>
      <c r="H1438" s="35" t="s">
        <v>255</v>
      </c>
      <c r="I1438" s="36">
        <v>41729</v>
      </c>
      <c r="J1438" s="82">
        <v>10850</v>
      </c>
      <c r="K1438" s="37">
        <v>1085</v>
      </c>
      <c r="L1438" s="38">
        <f t="shared" si="216"/>
        <v>1085</v>
      </c>
      <c r="M1438" s="36">
        <f t="shared" si="225"/>
        <v>41729</v>
      </c>
      <c r="N1438" s="39">
        <f t="shared" si="221"/>
        <v>10</v>
      </c>
      <c r="O1438" s="5"/>
      <c r="P1438" s="5"/>
      <c r="Q1438" s="42" t="s">
        <v>2344</v>
      </c>
      <c r="R1438" s="43" t="str">
        <f t="shared" si="218"/>
        <v>AAFF</v>
      </c>
      <c r="S1438" s="43" t="str">
        <f t="shared" si="222"/>
        <v>F</v>
      </c>
      <c r="T1438" s="43" t="str">
        <f t="shared" si="223"/>
        <v>02</v>
      </c>
      <c r="U1438" s="43" t="b">
        <f t="shared" si="219"/>
        <v>1</v>
      </c>
      <c r="V1438" s="43">
        <f t="shared" si="220"/>
        <v>10</v>
      </c>
      <c r="W1438" s="35" t="s">
        <v>2347</v>
      </c>
      <c r="X1438" s="196" t="s">
        <v>2377</v>
      </c>
    </row>
    <row r="1439" spans="1:24" x14ac:dyDescent="0.25">
      <c r="A1439" s="30">
        <f t="shared" si="224"/>
        <v>1437</v>
      </c>
      <c r="B1439" s="45">
        <v>20</v>
      </c>
      <c r="C1439" s="32">
        <f t="shared" si="217"/>
        <v>645</v>
      </c>
      <c r="D1439" s="45" t="s">
        <v>229</v>
      </c>
      <c r="E1439" s="45" t="s">
        <v>1107</v>
      </c>
      <c r="F1439" s="45" t="s">
        <v>532</v>
      </c>
      <c r="G1439" s="45"/>
      <c r="H1439" s="35" t="s">
        <v>255</v>
      </c>
      <c r="I1439" s="36">
        <v>41729</v>
      </c>
      <c r="J1439" s="82">
        <v>10235</v>
      </c>
      <c r="K1439" s="37">
        <v>1024</v>
      </c>
      <c r="L1439" s="38">
        <f t="shared" si="216"/>
        <v>1024</v>
      </c>
      <c r="M1439" s="36">
        <f t="shared" si="225"/>
        <v>41729</v>
      </c>
      <c r="N1439" s="39">
        <f t="shared" si="221"/>
        <v>10</v>
      </c>
      <c r="O1439" s="5"/>
      <c r="P1439" s="5"/>
      <c r="Q1439" s="42" t="s">
        <v>2344</v>
      </c>
      <c r="R1439" s="43" t="str">
        <f t="shared" si="218"/>
        <v>ABUF</v>
      </c>
      <c r="S1439" s="43" t="str">
        <f t="shared" si="222"/>
        <v>F</v>
      </c>
      <c r="T1439" s="43" t="str">
        <f t="shared" si="223"/>
        <v>02</v>
      </c>
      <c r="U1439" s="43" t="b">
        <f t="shared" si="219"/>
        <v>1</v>
      </c>
      <c r="V1439" s="43">
        <f t="shared" si="220"/>
        <v>10</v>
      </c>
      <c r="W1439" s="35" t="s">
        <v>2347</v>
      </c>
      <c r="X1439" s="196" t="s">
        <v>2377</v>
      </c>
    </row>
    <row r="1440" spans="1:24" x14ac:dyDescent="0.25">
      <c r="A1440" s="30">
        <f t="shared" si="224"/>
        <v>1438</v>
      </c>
      <c r="B1440" s="45">
        <v>20</v>
      </c>
      <c r="C1440" s="32">
        <f t="shared" si="217"/>
        <v>646</v>
      </c>
      <c r="D1440" s="45" t="s">
        <v>229</v>
      </c>
      <c r="E1440" s="45" t="s">
        <v>1108</v>
      </c>
      <c r="F1440" s="45" t="s">
        <v>534</v>
      </c>
      <c r="G1440" s="45"/>
      <c r="H1440" s="35" t="s">
        <v>255</v>
      </c>
      <c r="I1440" s="36">
        <v>41729</v>
      </c>
      <c r="J1440" s="82">
        <v>23145</v>
      </c>
      <c r="K1440" s="37">
        <v>2315</v>
      </c>
      <c r="L1440" s="38">
        <f t="shared" si="216"/>
        <v>2315</v>
      </c>
      <c r="M1440" s="36">
        <f t="shared" si="225"/>
        <v>41729</v>
      </c>
      <c r="N1440" s="39">
        <f t="shared" si="221"/>
        <v>10</v>
      </c>
      <c r="O1440" s="5"/>
      <c r="P1440" s="5"/>
      <c r="Q1440" s="42" t="s">
        <v>2344</v>
      </c>
      <c r="R1440" s="43" t="str">
        <f t="shared" si="218"/>
        <v>ABUF</v>
      </c>
      <c r="S1440" s="43" t="str">
        <f t="shared" si="222"/>
        <v>F</v>
      </c>
      <c r="T1440" s="43" t="str">
        <f t="shared" si="223"/>
        <v>02</v>
      </c>
      <c r="U1440" s="43" t="b">
        <f t="shared" si="219"/>
        <v>1</v>
      </c>
      <c r="V1440" s="43">
        <f t="shared" si="220"/>
        <v>10</v>
      </c>
      <c r="W1440" s="35" t="s">
        <v>2347</v>
      </c>
      <c r="X1440" s="196" t="s">
        <v>2377</v>
      </c>
    </row>
    <row r="1441" spans="1:24" x14ac:dyDescent="0.25">
      <c r="A1441" s="30">
        <f t="shared" si="224"/>
        <v>1439</v>
      </c>
      <c r="B1441" s="45">
        <v>20</v>
      </c>
      <c r="C1441" s="32">
        <f t="shared" si="217"/>
        <v>647</v>
      </c>
      <c r="D1441" s="45" t="s">
        <v>229</v>
      </c>
      <c r="E1441" s="45" t="s">
        <v>996</v>
      </c>
      <c r="F1441" s="45" t="s">
        <v>544</v>
      </c>
      <c r="G1441" s="45"/>
      <c r="H1441" s="35" t="s">
        <v>255</v>
      </c>
      <c r="I1441" s="36">
        <v>41729</v>
      </c>
      <c r="J1441" s="82">
        <v>843</v>
      </c>
      <c r="K1441" s="37">
        <v>85</v>
      </c>
      <c r="L1441" s="38">
        <f t="shared" si="216"/>
        <v>85</v>
      </c>
      <c r="M1441" s="36">
        <f t="shared" si="225"/>
        <v>41729</v>
      </c>
      <c r="N1441" s="39">
        <f t="shared" si="221"/>
        <v>10.08</v>
      </c>
      <c r="O1441" s="5"/>
      <c r="P1441" s="5"/>
      <c r="Q1441" s="42" t="s">
        <v>2344</v>
      </c>
      <c r="R1441" s="43" t="str">
        <f t="shared" si="218"/>
        <v>ACAF</v>
      </c>
      <c r="S1441" s="43" t="str">
        <f t="shared" si="222"/>
        <v>F</v>
      </c>
      <c r="T1441" s="43" t="str">
        <f t="shared" si="223"/>
        <v>02</v>
      </c>
      <c r="U1441" s="43" t="b">
        <f t="shared" si="219"/>
        <v>1</v>
      </c>
      <c r="V1441" s="43">
        <f t="shared" si="220"/>
        <v>10</v>
      </c>
      <c r="W1441" s="35" t="s">
        <v>2347</v>
      </c>
      <c r="X1441" s="196" t="s">
        <v>2377</v>
      </c>
    </row>
    <row r="1442" spans="1:24" x14ac:dyDescent="0.25">
      <c r="A1442" s="30">
        <f t="shared" si="224"/>
        <v>1440</v>
      </c>
      <c r="B1442" s="45">
        <v>20</v>
      </c>
      <c r="C1442" s="32">
        <f t="shared" si="217"/>
        <v>648</v>
      </c>
      <c r="D1442" s="111" t="s">
        <v>229</v>
      </c>
      <c r="E1442" s="45" t="s">
        <v>1019</v>
      </c>
      <c r="F1442" s="45" t="s">
        <v>752</v>
      </c>
      <c r="G1442" s="45"/>
      <c r="H1442" s="35" t="s">
        <v>255</v>
      </c>
      <c r="I1442" s="36">
        <v>41729</v>
      </c>
      <c r="J1442" s="82">
        <v>2384</v>
      </c>
      <c r="K1442" s="37">
        <v>239</v>
      </c>
      <c r="L1442" s="38">
        <f t="shared" si="216"/>
        <v>239</v>
      </c>
      <c r="M1442" s="36">
        <f t="shared" si="225"/>
        <v>41729</v>
      </c>
      <c r="N1442" s="39">
        <f t="shared" si="221"/>
        <v>10.029999999999999</v>
      </c>
      <c r="O1442" s="5"/>
      <c r="P1442" s="5"/>
      <c r="Q1442" s="42" t="s">
        <v>2344</v>
      </c>
      <c r="R1442" s="43" t="str">
        <f t="shared" si="218"/>
        <v>AAGF</v>
      </c>
      <c r="S1442" s="43" t="str">
        <f t="shared" si="222"/>
        <v>F</v>
      </c>
      <c r="T1442" s="43" t="str">
        <f t="shared" si="223"/>
        <v>02</v>
      </c>
      <c r="U1442" s="43" t="b">
        <f t="shared" si="219"/>
        <v>1</v>
      </c>
      <c r="V1442" s="43">
        <f t="shared" si="220"/>
        <v>10</v>
      </c>
      <c r="W1442" s="35" t="s">
        <v>2347</v>
      </c>
      <c r="X1442" s="196" t="s">
        <v>2377</v>
      </c>
    </row>
    <row r="1443" spans="1:24" x14ac:dyDescent="0.25">
      <c r="A1443" s="30">
        <f t="shared" si="224"/>
        <v>1441</v>
      </c>
      <c r="B1443" s="45">
        <v>20</v>
      </c>
      <c r="C1443" s="32">
        <f t="shared" si="217"/>
        <v>649</v>
      </c>
      <c r="D1443" s="45" t="s">
        <v>229</v>
      </c>
      <c r="E1443" s="45" t="s">
        <v>954</v>
      </c>
      <c r="F1443" s="45" t="s">
        <v>361</v>
      </c>
      <c r="G1443" s="45"/>
      <c r="H1443" s="35" t="s">
        <v>255</v>
      </c>
      <c r="I1443" s="36">
        <v>41729</v>
      </c>
      <c r="J1443" s="82">
        <v>26740</v>
      </c>
      <c r="K1443" s="37">
        <v>2675</v>
      </c>
      <c r="L1443" s="38">
        <f t="shared" si="216"/>
        <v>2675</v>
      </c>
      <c r="M1443" s="36">
        <f t="shared" si="225"/>
        <v>41729</v>
      </c>
      <c r="N1443" s="39">
        <f t="shared" si="221"/>
        <v>10</v>
      </c>
      <c r="O1443" s="5"/>
      <c r="P1443" s="5"/>
      <c r="Q1443" s="42" t="s">
        <v>2344</v>
      </c>
      <c r="R1443" s="43" t="str">
        <f t="shared" si="218"/>
        <v>AAGF</v>
      </c>
      <c r="S1443" s="43" t="str">
        <f t="shared" si="222"/>
        <v>F</v>
      </c>
      <c r="T1443" s="43" t="str">
        <f t="shared" si="223"/>
        <v>02</v>
      </c>
      <c r="U1443" s="43" t="b">
        <f t="shared" si="219"/>
        <v>1</v>
      </c>
      <c r="V1443" s="43">
        <f t="shared" si="220"/>
        <v>10</v>
      </c>
      <c r="W1443" s="35" t="s">
        <v>2347</v>
      </c>
      <c r="X1443" s="196" t="s">
        <v>2377</v>
      </c>
    </row>
    <row r="1444" spans="1:24" x14ac:dyDescent="0.25">
      <c r="A1444" s="30">
        <f t="shared" si="224"/>
        <v>1442</v>
      </c>
      <c r="B1444" s="45">
        <v>20</v>
      </c>
      <c r="C1444" s="32">
        <f t="shared" si="217"/>
        <v>650</v>
      </c>
      <c r="D1444" s="45" t="s">
        <v>229</v>
      </c>
      <c r="E1444" s="45" t="s">
        <v>975</v>
      </c>
      <c r="F1444" s="45" t="s">
        <v>466</v>
      </c>
      <c r="G1444" s="45"/>
      <c r="H1444" s="35" t="s">
        <v>255</v>
      </c>
      <c r="I1444" s="36">
        <v>41729</v>
      </c>
      <c r="J1444" s="82">
        <v>15906</v>
      </c>
      <c r="K1444" s="37">
        <v>1591</v>
      </c>
      <c r="L1444" s="38">
        <f t="shared" si="216"/>
        <v>1591</v>
      </c>
      <c r="M1444" s="36">
        <f t="shared" si="225"/>
        <v>41729</v>
      </c>
      <c r="N1444" s="39">
        <f t="shared" si="221"/>
        <v>10</v>
      </c>
      <c r="O1444" s="5"/>
      <c r="P1444" s="5"/>
      <c r="Q1444" s="42" t="s">
        <v>2344</v>
      </c>
      <c r="R1444" s="43" t="str">
        <f t="shared" si="218"/>
        <v>AAFF</v>
      </c>
      <c r="S1444" s="43" t="str">
        <f t="shared" si="222"/>
        <v>F</v>
      </c>
      <c r="T1444" s="43" t="str">
        <f t="shared" si="223"/>
        <v>02</v>
      </c>
      <c r="U1444" s="43" t="b">
        <f t="shared" si="219"/>
        <v>1</v>
      </c>
      <c r="V1444" s="43">
        <f t="shared" si="220"/>
        <v>10</v>
      </c>
      <c r="W1444" s="35" t="s">
        <v>2347</v>
      </c>
      <c r="X1444" s="196" t="s">
        <v>2377</v>
      </c>
    </row>
    <row r="1445" spans="1:24" x14ac:dyDescent="0.25">
      <c r="A1445" s="30">
        <f t="shared" si="224"/>
        <v>1443</v>
      </c>
      <c r="B1445" s="45">
        <v>20</v>
      </c>
      <c r="C1445" s="32">
        <f t="shared" si="217"/>
        <v>651</v>
      </c>
      <c r="D1445" s="45" t="s">
        <v>229</v>
      </c>
      <c r="E1445" s="45" t="s">
        <v>1105</v>
      </c>
      <c r="F1445" s="45" t="s">
        <v>530</v>
      </c>
      <c r="G1445" s="45"/>
      <c r="H1445" s="35" t="s">
        <v>255</v>
      </c>
      <c r="I1445" s="36">
        <v>41729</v>
      </c>
      <c r="J1445" s="82">
        <v>3116</v>
      </c>
      <c r="K1445" s="37">
        <v>312</v>
      </c>
      <c r="L1445" s="38">
        <f t="shared" ref="L1445:L1508" si="226">+K1445</f>
        <v>312</v>
      </c>
      <c r="M1445" s="36">
        <f t="shared" si="225"/>
        <v>41729</v>
      </c>
      <c r="N1445" s="39">
        <f t="shared" si="221"/>
        <v>10.01</v>
      </c>
      <c r="O1445" s="5"/>
      <c r="P1445" s="5"/>
      <c r="Q1445" s="42" t="s">
        <v>2344</v>
      </c>
      <c r="R1445" s="43" t="str">
        <f t="shared" si="218"/>
        <v>ABEF</v>
      </c>
      <c r="S1445" s="43" t="str">
        <f t="shared" si="222"/>
        <v>F</v>
      </c>
      <c r="T1445" s="43" t="str">
        <f t="shared" si="223"/>
        <v>02</v>
      </c>
      <c r="U1445" s="43" t="b">
        <f t="shared" si="219"/>
        <v>1</v>
      </c>
      <c r="V1445" s="43">
        <f t="shared" si="220"/>
        <v>10</v>
      </c>
      <c r="W1445" s="35" t="s">
        <v>2347</v>
      </c>
      <c r="X1445" s="196" t="s">
        <v>2377</v>
      </c>
    </row>
    <row r="1446" spans="1:24" x14ac:dyDescent="0.25">
      <c r="A1446" s="30">
        <f t="shared" si="224"/>
        <v>1444</v>
      </c>
      <c r="B1446" s="45">
        <v>20</v>
      </c>
      <c r="C1446" s="32">
        <f t="shared" si="217"/>
        <v>652</v>
      </c>
      <c r="D1446" s="45" t="s">
        <v>229</v>
      </c>
      <c r="E1446" s="45" t="s">
        <v>832</v>
      </c>
      <c r="F1446" s="45" t="s">
        <v>377</v>
      </c>
      <c r="G1446" s="45"/>
      <c r="H1446" s="35" t="s">
        <v>255</v>
      </c>
      <c r="I1446" s="36">
        <v>41729</v>
      </c>
      <c r="J1446" s="82">
        <v>11993</v>
      </c>
      <c r="K1446" s="37">
        <v>1200</v>
      </c>
      <c r="L1446" s="38">
        <f t="shared" si="226"/>
        <v>1200</v>
      </c>
      <c r="M1446" s="36">
        <f t="shared" si="225"/>
        <v>41729</v>
      </c>
      <c r="N1446" s="39">
        <f t="shared" si="221"/>
        <v>10.01</v>
      </c>
      <c r="O1446" s="5"/>
      <c r="P1446" s="5"/>
      <c r="Q1446" s="42" t="s">
        <v>2344</v>
      </c>
      <c r="R1446" s="43" t="str">
        <f t="shared" si="218"/>
        <v>AABF</v>
      </c>
      <c r="S1446" s="43" t="str">
        <f t="shared" si="222"/>
        <v>F</v>
      </c>
      <c r="T1446" s="43" t="str">
        <f t="shared" si="223"/>
        <v>02</v>
      </c>
      <c r="U1446" s="43" t="b">
        <f t="shared" si="219"/>
        <v>1</v>
      </c>
      <c r="V1446" s="43">
        <f t="shared" si="220"/>
        <v>10</v>
      </c>
      <c r="W1446" s="35" t="s">
        <v>2347</v>
      </c>
      <c r="X1446" s="196" t="s">
        <v>2377</v>
      </c>
    </row>
    <row r="1447" spans="1:24" x14ac:dyDescent="0.25">
      <c r="A1447" s="30">
        <f t="shared" si="224"/>
        <v>1445</v>
      </c>
      <c r="B1447" s="45">
        <v>20</v>
      </c>
      <c r="C1447" s="32">
        <f t="shared" si="217"/>
        <v>653</v>
      </c>
      <c r="D1447" s="45" t="s">
        <v>229</v>
      </c>
      <c r="E1447" s="45" t="s">
        <v>1087</v>
      </c>
      <c r="F1447" s="45" t="s">
        <v>461</v>
      </c>
      <c r="G1447" s="45"/>
      <c r="H1447" s="35" t="s">
        <v>255</v>
      </c>
      <c r="I1447" s="36">
        <v>41729</v>
      </c>
      <c r="J1447" s="82">
        <v>5098</v>
      </c>
      <c r="K1447" s="37">
        <v>510</v>
      </c>
      <c r="L1447" s="38">
        <f t="shared" si="226"/>
        <v>510</v>
      </c>
      <c r="M1447" s="36">
        <f t="shared" si="225"/>
        <v>41729</v>
      </c>
      <c r="N1447" s="39">
        <f t="shared" si="221"/>
        <v>10</v>
      </c>
      <c r="O1447" s="5"/>
      <c r="P1447" s="5"/>
      <c r="Q1447" s="42" t="s">
        <v>2344</v>
      </c>
      <c r="R1447" s="43" t="str">
        <f t="shared" si="218"/>
        <v>AADF</v>
      </c>
      <c r="S1447" s="43" t="str">
        <f t="shared" si="222"/>
        <v>F</v>
      </c>
      <c r="T1447" s="43" t="str">
        <f t="shared" si="223"/>
        <v>02</v>
      </c>
      <c r="U1447" s="43" t="b">
        <f t="shared" si="219"/>
        <v>1</v>
      </c>
      <c r="V1447" s="43">
        <f t="shared" si="220"/>
        <v>10</v>
      </c>
      <c r="W1447" s="35" t="s">
        <v>2347</v>
      </c>
      <c r="X1447" s="196" t="s">
        <v>2377</v>
      </c>
    </row>
    <row r="1448" spans="1:24" x14ac:dyDescent="0.25">
      <c r="A1448" s="30">
        <f t="shared" si="224"/>
        <v>1446</v>
      </c>
      <c r="B1448" s="45">
        <v>20</v>
      </c>
      <c r="C1448" s="32">
        <f t="shared" si="217"/>
        <v>654</v>
      </c>
      <c r="D1448" s="45" t="s">
        <v>229</v>
      </c>
      <c r="E1448" s="45" t="s">
        <v>444</v>
      </c>
      <c r="F1448" s="45" t="s">
        <v>445</v>
      </c>
      <c r="G1448" s="45"/>
      <c r="H1448" s="35" t="s">
        <v>255</v>
      </c>
      <c r="I1448" s="36">
        <v>41729</v>
      </c>
      <c r="J1448" s="82">
        <v>12886</v>
      </c>
      <c r="K1448" s="37">
        <v>1289</v>
      </c>
      <c r="L1448" s="38">
        <f t="shared" si="226"/>
        <v>1289</v>
      </c>
      <c r="M1448" s="36">
        <f t="shared" si="225"/>
        <v>41729</v>
      </c>
      <c r="N1448" s="39">
        <f t="shared" si="221"/>
        <v>10</v>
      </c>
      <c r="O1448" s="5"/>
      <c r="P1448" s="5"/>
      <c r="Q1448" s="42" t="s">
        <v>2344</v>
      </c>
      <c r="R1448" s="43" t="str">
        <f t="shared" si="218"/>
        <v>AAFF</v>
      </c>
      <c r="S1448" s="43" t="str">
        <f t="shared" si="222"/>
        <v>F</v>
      </c>
      <c r="T1448" s="43" t="str">
        <f t="shared" si="223"/>
        <v>02</v>
      </c>
      <c r="U1448" s="43" t="b">
        <f t="shared" si="219"/>
        <v>1</v>
      </c>
      <c r="V1448" s="43">
        <f t="shared" si="220"/>
        <v>10</v>
      </c>
      <c r="W1448" s="35" t="s">
        <v>2347</v>
      </c>
      <c r="X1448" s="196" t="s">
        <v>2377</v>
      </c>
    </row>
    <row r="1449" spans="1:24" x14ac:dyDescent="0.25">
      <c r="A1449" s="30">
        <f t="shared" si="224"/>
        <v>1447</v>
      </c>
      <c r="B1449" s="45">
        <v>20</v>
      </c>
      <c r="C1449" s="32">
        <f t="shared" si="217"/>
        <v>655</v>
      </c>
      <c r="D1449" s="45" t="s">
        <v>229</v>
      </c>
      <c r="E1449" s="45" t="s">
        <v>958</v>
      </c>
      <c r="F1449" s="45" t="s">
        <v>372</v>
      </c>
      <c r="G1449" s="45"/>
      <c r="H1449" s="35" t="s">
        <v>255</v>
      </c>
      <c r="I1449" s="36">
        <v>41729</v>
      </c>
      <c r="J1449" s="82">
        <v>17030</v>
      </c>
      <c r="K1449" s="37">
        <v>1703</v>
      </c>
      <c r="L1449" s="38">
        <f t="shared" si="226"/>
        <v>1703</v>
      </c>
      <c r="M1449" s="36">
        <f t="shared" si="225"/>
        <v>41729</v>
      </c>
      <c r="N1449" s="39">
        <f t="shared" si="221"/>
        <v>10</v>
      </c>
      <c r="O1449" s="5"/>
      <c r="P1449" s="5"/>
      <c r="Q1449" s="42" t="s">
        <v>2344</v>
      </c>
      <c r="R1449" s="43" t="str">
        <f t="shared" si="218"/>
        <v>AJIP</v>
      </c>
      <c r="S1449" s="43" t="str">
        <f t="shared" si="222"/>
        <v>P</v>
      </c>
      <c r="T1449" s="43" t="str">
        <f t="shared" si="223"/>
        <v>02</v>
      </c>
      <c r="U1449" s="43" t="b">
        <f t="shared" si="219"/>
        <v>1</v>
      </c>
      <c r="V1449" s="43">
        <f t="shared" si="220"/>
        <v>10</v>
      </c>
      <c r="W1449" s="35" t="s">
        <v>2347</v>
      </c>
      <c r="X1449" s="196" t="s">
        <v>2377</v>
      </c>
    </row>
    <row r="1450" spans="1:24" x14ac:dyDescent="0.25">
      <c r="A1450" s="30">
        <f t="shared" si="224"/>
        <v>1448</v>
      </c>
      <c r="B1450" s="45">
        <v>20</v>
      </c>
      <c r="C1450" s="32">
        <f t="shared" si="217"/>
        <v>656</v>
      </c>
      <c r="D1450" s="45" t="s">
        <v>229</v>
      </c>
      <c r="E1450" s="45" t="s">
        <v>837</v>
      </c>
      <c r="F1450" s="45" t="s">
        <v>389</v>
      </c>
      <c r="G1450" s="45"/>
      <c r="H1450" s="35" t="s">
        <v>255</v>
      </c>
      <c r="I1450" s="36">
        <v>41729</v>
      </c>
      <c r="J1450" s="82">
        <v>11423</v>
      </c>
      <c r="K1450" s="37">
        <v>1143</v>
      </c>
      <c r="L1450" s="38">
        <f t="shared" si="226"/>
        <v>1143</v>
      </c>
      <c r="M1450" s="36">
        <f t="shared" si="225"/>
        <v>41729</v>
      </c>
      <c r="N1450" s="39">
        <f t="shared" si="221"/>
        <v>10.01</v>
      </c>
      <c r="O1450" s="5"/>
      <c r="P1450" s="5"/>
      <c r="Q1450" s="42" t="s">
        <v>2344</v>
      </c>
      <c r="R1450" s="43" t="str">
        <f t="shared" si="218"/>
        <v>ACLP</v>
      </c>
      <c r="S1450" s="43" t="str">
        <f t="shared" si="222"/>
        <v>P</v>
      </c>
      <c r="T1450" s="43" t="str">
        <f t="shared" si="223"/>
        <v>02</v>
      </c>
      <c r="U1450" s="43" t="b">
        <f t="shared" si="219"/>
        <v>1</v>
      </c>
      <c r="V1450" s="43">
        <f t="shared" si="220"/>
        <v>10</v>
      </c>
      <c r="W1450" s="35" t="s">
        <v>2347</v>
      </c>
      <c r="X1450" s="196" t="s">
        <v>2377</v>
      </c>
    </row>
    <row r="1451" spans="1:24" x14ac:dyDescent="0.25">
      <c r="A1451" s="30">
        <f t="shared" si="224"/>
        <v>1449</v>
      </c>
      <c r="B1451" s="45">
        <v>20</v>
      </c>
      <c r="C1451" s="32">
        <f t="shared" si="217"/>
        <v>657</v>
      </c>
      <c r="D1451" s="45" t="s">
        <v>229</v>
      </c>
      <c r="E1451" s="45" t="s">
        <v>964</v>
      </c>
      <c r="F1451" s="45" t="s">
        <v>393</v>
      </c>
      <c r="G1451" s="45"/>
      <c r="H1451" s="35" t="s">
        <v>255</v>
      </c>
      <c r="I1451" s="36">
        <v>41729</v>
      </c>
      <c r="J1451" s="82">
        <v>7615</v>
      </c>
      <c r="K1451" s="37">
        <v>762</v>
      </c>
      <c r="L1451" s="38">
        <f t="shared" si="226"/>
        <v>762</v>
      </c>
      <c r="M1451" s="36">
        <f t="shared" si="225"/>
        <v>41729</v>
      </c>
      <c r="N1451" s="39">
        <f t="shared" si="221"/>
        <v>10.01</v>
      </c>
      <c r="O1451" s="5"/>
      <c r="P1451" s="5"/>
      <c r="Q1451" s="42" t="s">
        <v>2344</v>
      </c>
      <c r="R1451" s="43" t="str">
        <f t="shared" si="218"/>
        <v>AACF</v>
      </c>
      <c r="S1451" s="43" t="str">
        <f t="shared" si="222"/>
        <v>F</v>
      </c>
      <c r="T1451" s="43" t="str">
        <f t="shared" si="223"/>
        <v>02</v>
      </c>
      <c r="U1451" s="43" t="b">
        <f t="shared" si="219"/>
        <v>1</v>
      </c>
      <c r="V1451" s="43">
        <f t="shared" si="220"/>
        <v>10</v>
      </c>
      <c r="W1451" s="35" t="s">
        <v>2347</v>
      </c>
      <c r="X1451" s="196" t="s">
        <v>2377</v>
      </c>
    </row>
    <row r="1452" spans="1:24" x14ac:dyDescent="0.25">
      <c r="A1452" s="30">
        <f t="shared" si="224"/>
        <v>1450</v>
      </c>
      <c r="B1452" s="45">
        <v>20</v>
      </c>
      <c r="C1452" s="32">
        <f t="shared" si="217"/>
        <v>658</v>
      </c>
      <c r="D1452" s="45" t="s">
        <v>229</v>
      </c>
      <c r="E1452" s="45" t="s">
        <v>866</v>
      </c>
      <c r="F1452" s="45" t="s">
        <v>491</v>
      </c>
      <c r="G1452" s="45"/>
      <c r="H1452" s="35" t="s">
        <v>255</v>
      </c>
      <c r="I1452" s="36">
        <v>41729</v>
      </c>
      <c r="J1452" s="82">
        <v>11946</v>
      </c>
      <c r="K1452" s="37">
        <v>1195</v>
      </c>
      <c r="L1452" s="38">
        <f t="shared" si="226"/>
        <v>1195</v>
      </c>
      <c r="M1452" s="36">
        <f t="shared" si="225"/>
        <v>41729</v>
      </c>
      <c r="N1452" s="39">
        <f t="shared" si="221"/>
        <v>10</v>
      </c>
      <c r="O1452" s="5"/>
      <c r="P1452" s="5"/>
      <c r="Q1452" s="42" t="s">
        <v>2344</v>
      </c>
      <c r="R1452" s="43" t="str">
        <f t="shared" si="218"/>
        <v>AAGF</v>
      </c>
      <c r="S1452" s="43" t="str">
        <f t="shared" si="222"/>
        <v>F</v>
      </c>
      <c r="T1452" s="43" t="str">
        <f t="shared" si="223"/>
        <v>02</v>
      </c>
      <c r="U1452" s="43" t="b">
        <f t="shared" si="219"/>
        <v>1</v>
      </c>
      <c r="V1452" s="43">
        <f t="shared" si="220"/>
        <v>10</v>
      </c>
      <c r="W1452" s="35" t="s">
        <v>2347</v>
      </c>
      <c r="X1452" s="196" t="s">
        <v>2377</v>
      </c>
    </row>
    <row r="1453" spans="1:24" x14ac:dyDescent="0.25">
      <c r="A1453" s="30">
        <f t="shared" si="224"/>
        <v>1451</v>
      </c>
      <c r="B1453" s="45">
        <v>20</v>
      </c>
      <c r="C1453" s="32">
        <f t="shared" si="217"/>
        <v>659</v>
      </c>
      <c r="D1453" s="45" t="s">
        <v>229</v>
      </c>
      <c r="E1453" s="45" t="s">
        <v>1104</v>
      </c>
      <c r="F1453" s="45" t="s">
        <v>515</v>
      </c>
      <c r="G1453" s="45"/>
      <c r="H1453" s="35" t="s">
        <v>255</v>
      </c>
      <c r="I1453" s="36">
        <v>41729</v>
      </c>
      <c r="J1453" s="82">
        <v>3955</v>
      </c>
      <c r="K1453" s="37">
        <v>396</v>
      </c>
      <c r="L1453" s="38">
        <f t="shared" si="226"/>
        <v>396</v>
      </c>
      <c r="M1453" s="36">
        <f t="shared" si="225"/>
        <v>41729</v>
      </c>
      <c r="N1453" s="39">
        <f t="shared" si="221"/>
        <v>10.01</v>
      </c>
      <c r="O1453" s="5"/>
      <c r="P1453" s="5"/>
      <c r="Q1453" s="42" t="s">
        <v>2344</v>
      </c>
      <c r="R1453" s="43" t="str">
        <f t="shared" si="218"/>
        <v>AACF</v>
      </c>
      <c r="S1453" s="43" t="str">
        <f t="shared" si="222"/>
        <v>F</v>
      </c>
      <c r="T1453" s="43" t="str">
        <f t="shared" si="223"/>
        <v>02</v>
      </c>
      <c r="U1453" s="43" t="b">
        <f t="shared" si="219"/>
        <v>1</v>
      </c>
      <c r="V1453" s="43">
        <f t="shared" si="220"/>
        <v>10</v>
      </c>
      <c r="W1453" s="35" t="s">
        <v>2347</v>
      </c>
      <c r="X1453" s="196" t="s">
        <v>2377</v>
      </c>
    </row>
    <row r="1454" spans="1:24" x14ac:dyDescent="0.25">
      <c r="A1454" s="30">
        <f t="shared" si="224"/>
        <v>1452</v>
      </c>
      <c r="B1454" s="45">
        <v>20</v>
      </c>
      <c r="C1454" s="32">
        <f t="shared" si="217"/>
        <v>660</v>
      </c>
      <c r="D1454" s="45" t="s">
        <v>229</v>
      </c>
      <c r="E1454" s="45" t="s">
        <v>1085</v>
      </c>
      <c r="F1454" s="45" t="s">
        <v>454</v>
      </c>
      <c r="G1454" s="45"/>
      <c r="H1454" s="35" t="s">
        <v>255</v>
      </c>
      <c r="I1454" s="36">
        <v>41729</v>
      </c>
      <c r="J1454" s="82">
        <v>11617</v>
      </c>
      <c r="K1454" s="37">
        <v>1162</v>
      </c>
      <c r="L1454" s="38">
        <f t="shared" si="226"/>
        <v>1162</v>
      </c>
      <c r="M1454" s="36">
        <f t="shared" si="225"/>
        <v>41729</v>
      </c>
      <c r="N1454" s="39">
        <f t="shared" si="221"/>
        <v>10</v>
      </c>
      <c r="O1454" s="5"/>
      <c r="P1454" s="5"/>
      <c r="Q1454" s="42" t="s">
        <v>2344</v>
      </c>
      <c r="R1454" s="43" t="str">
        <f t="shared" si="218"/>
        <v>AAFF</v>
      </c>
      <c r="S1454" s="43" t="str">
        <f t="shared" si="222"/>
        <v>F</v>
      </c>
      <c r="T1454" s="43" t="str">
        <f t="shared" si="223"/>
        <v>02</v>
      </c>
      <c r="U1454" s="43" t="b">
        <f t="shared" si="219"/>
        <v>1</v>
      </c>
      <c r="V1454" s="43">
        <f t="shared" si="220"/>
        <v>10</v>
      </c>
      <c r="W1454" s="35" t="s">
        <v>2347</v>
      </c>
      <c r="X1454" s="196" t="s">
        <v>2377</v>
      </c>
    </row>
    <row r="1455" spans="1:24" x14ac:dyDescent="0.25">
      <c r="A1455" s="30">
        <f t="shared" si="224"/>
        <v>1453</v>
      </c>
      <c r="B1455" s="45">
        <v>20</v>
      </c>
      <c r="C1455" s="32">
        <f t="shared" si="217"/>
        <v>661</v>
      </c>
      <c r="D1455" s="45" t="s">
        <v>229</v>
      </c>
      <c r="E1455" s="45" t="s">
        <v>967</v>
      </c>
      <c r="F1455" s="45" t="s">
        <v>401</v>
      </c>
      <c r="G1455" s="45"/>
      <c r="H1455" s="35" t="s">
        <v>255</v>
      </c>
      <c r="I1455" s="36">
        <v>41729</v>
      </c>
      <c r="J1455" s="82">
        <v>11158</v>
      </c>
      <c r="K1455" s="37">
        <v>1116</v>
      </c>
      <c r="L1455" s="38">
        <f t="shared" si="226"/>
        <v>1116</v>
      </c>
      <c r="M1455" s="36">
        <f t="shared" si="225"/>
        <v>41729</v>
      </c>
      <c r="N1455" s="39">
        <f t="shared" si="221"/>
        <v>10</v>
      </c>
      <c r="O1455" s="5"/>
      <c r="P1455" s="5"/>
      <c r="Q1455" s="42" t="s">
        <v>2344</v>
      </c>
      <c r="R1455" s="43" t="str">
        <f t="shared" si="218"/>
        <v>AAVF</v>
      </c>
      <c r="S1455" s="43" t="str">
        <f t="shared" si="222"/>
        <v>F</v>
      </c>
      <c r="T1455" s="43" t="str">
        <f t="shared" si="223"/>
        <v>02</v>
      </c>
      <c r="U1455" s="43" t="b">
        <f t="shared" si="219"/>
        <v>1</v>
      </c>
      <c r="V1455" s="43">
        <f t="shared" si="220"/>
        <v>10</v>
      </c>
      <c r="W1455" s="35" t="s">
        <v>2347</v>
      </c>
      <c r="X1455" s="196" t="s">
        <v>2377</v>
      </c>
    </row>
    <row r="1456" spans="1:24" x14ac:dyDescent="0.25">
      <c r="A1456" s="30">
        <f t="shared" si="224"/>
        <v>1454</v>
      </c>
      <c r="B1456" s="45">
        <v>20</v>
      </c>
      <c r="C1456" s="32">
        <f t="shared" si="217"/>
        <v>662</v>
      </c>
      <c r="D1456" s="45" t="s">
        <v>229</v>
      </c>
      <c r="E1456" s="45" t="s">
        <v>841</v>
      </c>
      <c r="F1456" s="45" t="s">
        <v>404</v>
      </c>
      <c r="G1456" s="45"/>
      <c r="H1456" s="35" t="s">
        <v>255</v>
      </c>
      <c r="I1456" s="36">
        <v>41729</v>
      </c>
      <c r="J1456" s="82">
        <v>22099</v>
      </c>
      <c r="K1456" s="37">
        <v>2210</v>
      </c>
      <c r="L1456" s="38">
        <f t="shared" si="226"/>
        <v>2210</v>
      </c>
      <c r="M1456" s="36">
        <f t="shared" si="225"/>
        <v>41729</v>
      </c>
      <c r="N1456" s="39">
        <f t="shared" si="221"/>
        <v>10</v>
      </c>
      <c r="O1456" s="5"/>
      <c r="P1456" s="5"/>
      <c r="Q1456" s="42" t="s">
        <v>2344</v>
      </c>
      <c r="R1456" s="43" t="str">
        <f t="shared" si="218"/>
        <v>AAGF</v>
      </c>
      <c r="S1456" s="43" t="str">
        <f t="shared" si="222"/>
        <v>F</v>
      </c>
      <c r="T1456" s="43" t="str">
        <f t="shared" si="223"/>
        <v>02</v>
      </c>
      <c r="U1456" s="43" t="b">
        <f t="shared" si="219"/>
        <v>1</v>
      </c>
      <c r="V1456" s="43">
        <f t="shared" si="220"/>
        <v>10</v>
      </c>
      <c r="W1456" s="35" t="s">
        <v>2347</v>
      </c>
      <c r="X1456" s="196" t="s">
        <v>2377</v>
      </c>
    </row>
    <row r="1457" spans="1:24" x14ac:dyDescent="0.25">
      <c r="A1457" s="30">
        <f t="shared" si="224"/>
        <v>1455</v>
      </c>
      <c r="B1457" s="45">
        <v>20</v>
      </c>
      <c r="C1457" s="32">
        <f t="shared" si="217"/>
        <v>663</v>
      </c>
      <c r="D1457" s="45" t="s">
        <v>229</v>
      </c>
      <c r="E1457" s="45" t="s">
        <v>1078</v>
      </c>
      <c r="F1457" s="45" t="s">
        <v>427</v>
      </c>
      <c r="G1457" s="45"/>
      <c r="H1457" s="35" t="s">
        <v>255</v>
      </c>
      <c r="I1457" s="36">
        <v>41729</v>
      </c>
      <c r="J1457" s="82">
        <v>4518</v>
      </c>
      <c r="K1457" s="37">
        <v>452</v>
      </c>
      <c r="L1457" s="38">
        <f t="shared" si="226"/>
        <v>452</v>
      </c>
      <c r="M1457" s="36">
        <f t="shared" si="225"/>
        <v>41729</v>
      </c>
      <c r="N1457" s="39">
        <f t="shared" si="221"/>
        <v>10</v>
      </c>
      <c r="O1457" s="5"/>
      <c r="P1457" s="5"/>
      <c r="Q1457" s="42" t="s">
        <v>2344</v>
      </c>
      <c r="R1457" s="43" t="str">
        <f t="shared" si="218"/>
        <v>AAQP</v>
      </c>
      <c r="S1457" s="43" t="str">
        <f t="shared" si="222"/>
        <v>P</v>
      </c>
      <c r="T1457" s="43" t="str">
        <f t="shared" si="223"/>
        <v>02</v>
      </c>
      <c r="U1457" s="43" t="b">
        <f t="shared" si="219"/>
        <v>1</v>
      </c>
      <c r="V1457" s="43">
        <f t="shared" si="220"/>
        <v>10</v>
      </c>
      <c r="W1457" s="35" t="s">
        <v>2347</v>
      </c>
      <c r="X1457" s="196" t="s">
        <v>2377</v>
      </c>
    </row>
    <row r="1458" spans="1:24" x14ac:dyDescent="0.25">
      <c r="A1458" s="30">
        <f t="shared" si="224"/>
        <v>1456</v>
      </c>
      <c r="B1458" s="45">
        <v>20</v>
      </c>
      <c r="C1458" s="32">
        <f t="shared" si="217"/>
        <v>664</v>
      </c>
      <c r="D1458" s="45" t="s">
        <v>229</v>
      </c>
      <c r="E1458" s="45" t="s">
        <v>979</v>
      </c>
      <c r="F1458" s="45" t="s">
        <v>475</v>
      </c>
      <c r="G1458" s="45"/>
      <c r="H1458" s="35" t="s">
        <v>255</v>
      </c>
      <c r="I1458" s="36">
        <v>41729</v>
      </c>
      <c r="J1458" s="82">
        <v>22411</v>
      </c>
      <c r="K1458" s="37">
        <v>2242</v>
      </c>
      <c r="L1458" s="38">
        <f t="shared" si="226"/>
        <v>2242</v>
      </c>
      <c r="M1458" s="36">
        <f t="shared" si="225"/>
        <v>41729</v>
      </c>
      <c r="N1458" s="39">
        <f t="shared" si="221"/>
        <v>10</v>
      </c>
      <c r="O1458" s="5"/>
      <c r="P1458" s="5"/>
      <c r="Q1458" s="42" t="s">
        <v>2344</v>
      </c>
      <c r="R1458" s="43" t="str">
        <f t="shared" si="218"/>
        <v>AAFF</v>
      </c>
      <c r="S1458" s="43" t="str">
        <f t="shared" si="222"/>
        <v>F</v>
      </c>
      <c r="T1458" s="43" t="str">
        <f t="shared" si="223"/>
        <v>02</v>
      </c>
      <c r="U1458" s="43" t="b">
        <f t="shared" si="219"/>
        <v>1</v>
      </c>
      <c r="V1458" s="43">
        <f t="shared" si="220"/>
        <v>10</v>
      </c>
      <c r="W1458" s="35" t="s">
        <v>2347</v>
      </c>
      <c r="X1458" s="196" t="s">
        <v>2377</v>
      </c>
    </row>
    <row r="1459" spans="1:24" x14ac:dyDescent="0.25">
      <c r="A1459" s="30">
        <f t="shared" si="224"/>
        <v>1457</v>
      </c>
      <c r="B1459" s="45">
        <v>20</v>
      </c>
      <c r="C1459" s="32">
        <f t="shared" si="217"/>
        <v>665</v>
      </c>
      <c r="D1459" s="45" t="s">
        <v>229</v>
      </c>
      <c r="E1459" s="45" t="s">
        <v>988</v>
      </c>
      <c r="F1459" s="45" t="s">
        <v>518</v>
      </c>
      <c r="G1459" s="45"/>
      <c r="H1459" s="35" t="s">
        <v>255</v>
      </c>
      <c r="I1459" s="36">
        <v>41729</v>
      </c>
      <c r="J1459" s="82">
        <v>4090</v>
      </c>
      <c r="K1459" s="37">
        <v>409</v>
      </c>
      <c r="L1459" s="38">
        <f t="shared" si="226"/>
        <v>409</v>
      </c>
      <c r="M1459" s="36">
        <f t="shared" si="225"/>
        <v>41729</v>
      </c>
      <c r="N1459" s="39">
        <f t="shared" si="221"/>
        <v>10</v>
      </c>
      <c r="O1459" s="5"/>
      <c r="P1459" s="5"/>
      <c r="Q1459" s="42" t="s">
        <v>2344</v>
      </c>
      <c r="R1459" s="43" t="str">
        <f t="shared" si="218"/>
        <v>AAFF</v>
      </c>
      <c r="S1459" s="43" t="str">
        <f t="shared" si="222"/>
        <v>F</v>
      </c>
      <c r="T1459" s="43" t="str">
        <f t="shared" si="223"/>
        <v>02</v>
      </c>
      <c r="U1459" s="43" t="b">
        <f t="shared" si="219"/>
        <v>1</v>
      </c>
      <c r="V1459" s="43">
        <f t="shared" si="220"/>
        <v>10</v>
      </c>
      <c r="W1459" s="35" t="s">
        <v>2347</v>
      </c>
      <c r="X1459" s="196" t="s">
        <v>2377</v>
      </c>
    </row>
    <row r="1460" spans="1:24" x14ac:dyDescent="0.25">
      <c r="A1460" s="30">
        <f t="shared" si="224"/>
        <v>1458</v>
      </c>
      <c r="B1460" s="45">
        <v>20</v>
      </c>
      <c r="C1460" s="32">
        <f t="shared" si="217"/>
        <v>666</v>
      </c>
      <c r="D1460" s="45" t="s">
        <v>229</v>
      </c>
      <c r="E1460" s="45" t="s">
        <v>1067</v>
      </c>
      <c r="F1460" s="45" t="s">
        <v>380</v>
      </c>
      <c r="G1460" s="45"/>
      <c r="H1460" s="35" t="s">
        <v>255</v>
      </c>
      <c r="I1460" s="36">
        <v>41729</v>
      </c>
      <c r="J1460" s="82">
        <v>14951</v>
      </c>
      <c r="K1460" s="37">
        <v>1496</v>
      </c>
      <c r="L1460" s="38">
        <f t="shared" si="226"/>
        <v>1496</v>
      </c>
      <c r="M1460" s="36">
        <f t="shared" si="225"/>
        <v>41729</v>
      </c>
      <c r="N1460" s="39">
        <f t="shared" si="221"/>
        <v>10.01</v>
      </c>
      <c r="O1460" s="5"/>
      <c r="P1460" s="5"/>
      <c r="Q1460" s="42" t="s">
        <v>2344</v>
      </c>
      <c r="R1460" s="43" t="str">
        <f t="shared" si="218"/>
        <v>AAEF</v>
      </c>
      <c r="S1460" s="43" t="str">
        <f t="shared" si="222"/>
        <v>F</v>
      </c>
      <c r="T1460" s="43" t="str">
        <f t="shared" si="223"/>
        <v>02</v>
      </c>
      <c r="U1460" s="43" t="b">
        <f t="shared" si="219"/>
        <v>1</v>
      </c>
      <c r="V1460" s="43">
        <f t="shared" si="220"/>
        <v>10</v>
      </c>
      <c r="W1460" s="35" t="s">
        <v>2347</v>
      </c>
      <c r="X1460" s="196" t="s">
        <v>2377</v>
      </c>
    </row>
    <row r="1461" spans="1:24" x14ac:dyDescent="0.25">
      <c r="A1461" s="30">
        <f t="shared" si="224"/>
        <v>1459</v>
      </c>
      <c r="B1461" s="45">
        <v>20</v>
      </c>
      <c r="C1461" s="32">
        <f t="shared" si="217"/>
        <v>667</v>
      </c>
      <c r="D1461" s="45" t="s">
        <v>229</v>
      </c>
      <c r="E1461" s="45" t="s">
        <v>1092</v>
      </c>
      <c r="F1461" s="45" t="s">
        <v>474</v>
      </c>
      <c r="G1461" s="45"/>
      <c r="H1461" s="35" t="s">
        <v>255</v>
      </c>
      <c r="I1461" s="36">
        <v>41729</v>
      </c>
      <c r="J1461" s="82">
        <v>5000</v>
      </c>
      <c r="K1461" s="37">
        <v>501</v>
      </c>
      <c r="L1461" s="38">
        <f t="shared" si="226"/>
        <v>501</v>
      </c>
      <c r="M1461" s="36">
        <f t="shared" si="225"/>
        <v>41729</v>
      </c>
      <c r="N1461" s="39">
        <f t="shared" si="221"/>
        <v>10.02</v>
      </c>
      <c r="O1461" s="5"/>
      <c r="P1461" s="5"/>
      <c r="Q1461" s="42" t="s">
        <v>2344</v>
      </c>
      <c r="R1461" s="43" t="str">
        <f t="shared" si="218"/>
        <v>AAPF</v>
      </c>
      <c r="S1461" s="43" t="str">
        <f t="shared" si="222"/>
        <v>F</v>
      </c>
      <c r="T1461" s="43" t="str">
        <f t="shared" si="223"/>
        <v>02</v>
      </c>
      <c r="U1461" s="43" t="b">
        <f t="shared" si="219"/>
        <v>1</v>
      </c>
      <c r="V1461" s="43">
        <f t="shared" si="220"/>
        <v>10</v>
      </c>
      <c r="W1461" s="35" t="s">
        <v>2347</v>
      </c>
      <c r="X1461" s="196" t="s">
        <v>2377</v>
      </c>
    </row>
    <row r="1462" spans="1:24" x14ac:dyDescent="0.25">
      <c r="A1462" s="30">
        <f t="shared" si="224"/>
        <v>1460</v>
      </c>
      <c r="B1462" s="45">
        <v>20</v>
      </c>
      <c r="C1462" s="32">
        <f t="shared" si="217"/>
        <v>668</v>
      </c>
      <c r="D1462" s="45" t="s">
        <v>229</v>
      </c>
      <c r="E1462" s="45" t="s">
        <v>506</v>
      </c>
      <c r="F1462" s="45" t="s">
        <v>507</v>
      </c>
      <c r="G1462" s="45"/>
      <c r="H1462" s="35" t="s">
        <v>255</v>
      </c>
      <c r="I1462" s="36">
        <v>41729</v>
      </c>
      <c r="J1462" s="82">
        <v>43312</v>
      </c>
      <c r="K1462" s="37">
        <v>4332</v>
      </c>
      <c r="L1462" s="38">
        <f t="shared" si="226"/>
        <v>4332</v>
      </c>
      <c r="M1462" s="36">
        <f t="shared" si="225"/>
        <v>41729</v>
      </c>
      <c r="N1462" s="39">
        <f t="shared" si="221"/>
        <v>10</v>
      </c>
      <c r="O1462" s="5"/>
      <c r="P1462" s="5"/>
      <c r="Q1462" s="42" t="s">
        <v>2344</v>
      </c>
      <c r="R1462" s="43" t="str">
        <f t="shared" si="218"/>
        <v>ABGP</v>
      </c>
      <c r="S1462" s="43" t="str">
        <f t="shared" si="222"/>
        <v>P</v>
      </c>
      <c r="T1462" s="43" t="str">
        <f t="shared" si="223"/>
        <v>02</v>
      </c>
      <c r="U1462" s="43" t="b">
        <f t="shared" si="219"/>
        <v>1</v>
      </c>
      <c r="V1462" s="43">
        <f t="shared" si="220"/>
        <v>10</v>
      </c>
      <c r="W1462" s="35" t="s">
        <v>2347</v>
      </c>
      <c r="X1462" s="196" t="s">
        <v>2377</v>
      </c>
    </row>
    <row r="1463" spans="1:24" x14ac:dyDescent="0.25">
      <c r="A1463" s="30">
        <f t="shared" si="224"/>
        <v>1461</v>
      </c>
      <c r="B1463" s="45">
        <v>20</v>
      </c>
      <c r="C1463" s="32">
        <f t="shared" si="217"/>
        <v>669</v>
      </c>
      <c r="D1463" s="45" t="s">
        <v>229</v>
      </c>
      <c r="E1463" s="45" t="s">
        <v>860</v>
      </c>
      <c r="F1463" s="45" t="s">
        <v>455</v>
      </c>
      <c r="G1463" s="45"/>
      <c r="H1463" s="35" t="s">
        <v>255</v>
      </c>
      <c r="I1463" s="36">
        <v>41729</v>
      </c>
      <c r="J1463" s="82">
        <v>5700</v>
      </c>
      <c r="K1463" s="37">
        <v>571</v>
      </c>
      <c r="L1463" s="38">
        <f t="shared" si="226"/>
        <v>571</v>
      </c>
      <c r="M1463" s="36">
        <f t="shared" si="225"/>
        <v>41729</v>
      </c>
      <c r="N1463" s="39">
        <f t="shared" si="221"/>
        <v>10.02</v>
      </c>
      <c r="O1463" s="5"/>
      <c r="P1463" s="5"/>
      <c r="Q1463" s="42" t="s">
        <v>2344</v>
      </c>
      <c r="R1463" s="43" t="str">
        <f t="shared" si="218"/>
        <v>AAAH</v>
      </c>
      <c r="S1463" s="43" t="str">
        <f t="shared" si="222"/>
        <v>H</v>
      </c>
      <c r="T1463" s="43" t="str">
        <f t="shared" si="223"/>
        <v>02</v>
      </c>
      <c r="U1463" s="43" t="b">
        <f t="shared" si="219"/>
        <v>1</v>
      </c>
      <c r="V1463" s="43">
        <f t="shared" si="220"/>
        <v>10</v>
      </c>
      <c r="W1463" s="35" t="s">
        <v>2347</v>
      </c>
      <c r="X1463" s="196" t="s">
        <v>2377</v>
      </c>
    </row>
    <row r="1464" spans="1:24" x14ac:dyDescent="0.25">
      <c r="A1464" s="30">
        <f t="shared" si="224"/>
        <v>1462</v>
      </c>
      <c r="B1464" s="45">
        <v>20</v>
      </c>
      <c r="C1464" s="32">
        <f t="shared" si="217"/>
        <v>670</v>
      </c>
      <c r="D1464" s="45" t="s">
        <v>229</v>
      </c>
      <c r="E1464" s="45" t="s">
        <v>1082</v>
      </c>
      <c r="F1464" s="45" t="s">
        <v>434</v>
      </c>
      <c r="G1464" s="45"/>
      <c r="H1464" s="35" t="s">
        <v>255</v>
      </c>
      <c r="I1464" s="36">
        <v>41729</v>
      </c>
      <c r="J1464" s="82">
        <v>3993</v>
      </c>
      <c r="K1464" s="37">
        <v>400</v>
      </c>
      <c r="L1464" s="38">
        <f t="shared" si="226"/>
        <v>400</v>
      </c>
      <c r="M1464" s="36">
        <f t="shared" si="225"/>
        <v>41729</v>
      </c>
      <c r="N1464" s="39">
        <f t="shared" si="221"/>
        <v>10.02</v>
      </c>
      <c r="O1464" s="5"/>
      <c r="P1464" s="5"/>
      <c r="Q1464" s="42" t="s">
        <v>2344</v>
      </c>
      <c r="R1464" s="43" t="str">
        <f t="shared" si="218"/>
        <v>AKEP</v>
      </c>
      <c r="S1464" s="43" t="str">
        <f t="shared" si="222"/>
        <v>P</v>
      </c>
      <c r="T1464" s="43" t="str">
        <f t="shared" si="223"/>
        <v>02</v>
      </c>
      <c r="U1464" s="43" t="b">
        <f t="shared" si="219"/>
        <v>1</v>
      </c>
      <c r="V1464" s="43">
        <f t="shared" si="220"/>
        <v>10</v>
      </c>
      <c r="W1464" s="35" t="s">
        <v>2347</v>
      </c>
      <c r="X1464" s="196" t="s">
        <v>2377</v>
      </c>
    </row>
    <row r="1465" spans="1:24" x14ac:dyDescent="0.25">
      <c r="A1465" s="30">
        <f t="shared" si="224"/>
        <v>1463</v>
      </c>
      <c r="B1465" s="45">
        <v>20</v>
      </c>
      <c r="C1465" s="32">
        <f t="shared" si="217"/>
        <v>671</v>
      </c>
      <c r="D1465" s="45" t="s">
        <v>229</v>
      </c>
      <c r="E1465" s="45" t="s">
        <v>848</v>
      </c>
      <c r="F1465" s="45" t="s">
        <v>421</v>
      </c>
      <c r="G1465" s="45"/>
      <c r="H1465" s="35" t="s">
        <v>255</v>
      </c>
      <c r="I1465" s="36">
        <v>41729</v>
      </c>
      <c r="J1465" s="82">
        <v>15570</v>
      </c>
      <c r="K1465" s="37">
        <v>1558</v>
      </c>
      <c r="L1465" s="38">
        <f t="shared" si="226"/>
        <v>1558</v>
      </c>
      <c r="M1465" s="36">
        <f t="shared" si="225"/>
        <v>41729</v>
      </c>
      <c r="N1465" s="39">
        <f t="shared" si="221"/>
        <v>10.01</v>
      </c>
      <c r="O1465" s="5"/>
      <c r="P1465" s="5"/>
      <c r="Q1465" s="42" t="s">
        <v>2344</v>
      </c>
      <c r="R1465" s="43" t="str">
        <f t="shared" si="218"/>
        <v>AABF</v>
      </c>
      <c r="S1465" s="43" t="str">
        <f t="shared" si="222"/>
        <v>F</v>
      </c>
      <c r="T1465" s="43" t="str">
        <f t="shared" si="223"/>
        <v>02</v>
      </c>
      <c r="U1465" s="43" t="b">
        <f t="shared" si="219"/>
        <v>1</v>
      </c>
      <c r="V1465" s="43">
        <f t="shared" si="220"/>
        <v>10</v>
      </c>
      <c r="W1465" s="35" t="s">
        <v>2347</v>
      </c>
      <c r="X1465" s="196" t="s">
        <v>2377</v>
      </c>
    </row>
    <row r="1466" spans="1:24" x14ac:dyDescent="0.25">
      <c r="A1466" s="30">
        <f t="shared" si="224"/>
        <v>1464</v>
      </c>
      <c r="B1466" s="45">
        <v>20</v>
      </c>
      <c r="C1466" s="32">
        <f t="shared" si="217"/>
        <v>672</v>
      </c>
      <c r="D1466" s="45" t="s">
        <v>229</v>
      </c>
      <c r="E1466" s="45" t="s">
        <v>346</v>
      </c>
      <c r="F1466" s="45" t="s">
        <v>347</v>
      </c>
      <c r="G1466" s="45"/>
      <c r="H1466" s="35" t="s">
        <v>255</v>
      </c>
      <c r="I1466" s="36">
        <v>41729</v>
      </c>
      <c r="J1466" s="82">
        <v>12183</v>
      </c>
      <c r="K1466" s="37">
        <v>1219</v>
      </c>
      <c r="L1466" s="38">
        <f t="shared" si="226"/>
        <v>1219</v>
      </c>
      <c r="M1466" s="36">
        <f t="shared" si="225"/>
        <v>41729</v>
      </c>
      <c r="N1466" s="39">
        <f t="shared" si="221"/>
        <v>10.01</v>
      </c>
      <c r="O1466" s="5"/>
      <c r="P1466" s="5"/>
      <c r="Q1466" s="42" t="s">
        <v>2344</v>
      </c>
      <c r="R1466" s="43" t="str">
        <f t="shared" si="218"/>
        <v>AACF</v>
      </c>
      <c r="S1466" s="43" t="str">
        <f t="shared" si="222"/>
        <v>F</v>
      </c>
      <c r="T1466" s="43" t="str">
        <f t="shared" si="223"/>
        <v>02</v>
      </c>
      <c r="U1466" s="43" t="b">
        <f t="shared" si="219"/>
        <v>1</v>
      </c>
      <c r="V1466" s="43">
        <f t="shared" si="220"/>
        <v>10</v>
      </c>
      <c r="W1466" s="35" t="s">
        <v>2347</v>
      </c>
      <c r="X1466" s="196" t="s">
        <v>2377</v>
      </c>
    </row>
    <row r="1467" spans="1:24" x14ac:dyDescent="0.25">
      <c r="A1467" s="30">
        <f t="shared" si="224"/>
        <v>1465</v>
      </c>
      <c r="B1467" s="45">
        <v>20</v>
      </c>
      <c r="C1467" s="32">
        <f t="shared" si="217"/>
        <v>673</v>
      </c>
      <c r="D1467" s="45" t="s">
        <v>229</v>
      </c>
      <c r="E1467" s="45" t="s">
        <v>994</v>
      </c>
      <c r="F1467" s="45" t="s">
        <v>540</v>
      </c>
      <c r="G1467" s="45"/>
      <c r="H1467" s="35" t="s">
        <v>255</v>
      </c>
      <c r="I1467" s="36">
        <v>41729</v>
      </c>
      <c r="J1467" s="82">
        <v>11820</v>
      </c>
      <c r="K1467" s="37">
        <v>1182</v>
      </c>
      <c r="L1467" s="38">
        <f t="shared" si="226"/>
        <v>1182</v>
      </c>
      <c r="M1467" s="36">
        <f t="shared" si="225"/>
        <v>41729</v>
      </c>
      <c r="N1467" s="39">
        <f t="shared" si="221"/>
        <v>10</v>
      </c>
      <c r="O1467" s="5"/>
      <c r="P1467" s="5"/>
      <c r="Q1467" s="42" t="s">
        <v>2344</v>
      </c>
      <c r="R1467" s="43" t="str">
        <f t="shared" si="218"/>
        <v>AAIF</v>
      </c>
      <c r="S1467" s="43" t="str">
        <f t="shared" si="222"/>
        <v>F</v>
      </c>
      <c r="T1467" s="43" t="str">
        <f t="shared" si="223"/>
        <v>02</v>
      </c>
      <c r="U1467" s="43" t="b">
        <f t="shared" si="219"/>
        <v>1</v>
      </c>
      <c r="V1467" s="43">
        <f t="shared" si="220"/>
        <v>10</v>
      </c>
      <c r="W1467" s="35" t="s">
        <v>2347</v>
      </c>
      <c r="X1467" s="196" t="s">
        <v>2377</v>
      </c>
    </row>
    <row r="1468" spans="1:24" x14ac:dyDescent="0.25">
      <c r="A1468" s="30">
        <f t="shared" si="224"/>
        <v>1466</v>
      </c>
      <c r="B1468" s="45">
        <v>20</v>
      </c>
      <c r="C1468" s="32">
        <f t="shared" si="217"/>
        <v>674</v>
      </c>
      <c r="D1468" s="45" t="s">
        <v>229</v>
      </c>
      <c r="E1468" s="45" t="s">
        <v>989</v>
      </c>
      <c r="F1468" s="45" t="s">
        <v>522</v>
      </c>
      <c r="G1468" s="45"/>
      <c r="H1468" s="35" t="s">
        <v>255</v>
      </c>
      <c r="I1468" s="36">
        <v>41729</v>
      </c>
      <c r="J1468" s="82">
        <v>39043</v>
      </c>
      <c r="K1468" s="37">
        <v>3905</v>
      </c>
      <c r="L1468" s="38">
        <f t="shared" si="226"/>
        <v>3905</v>
      </c>
      <c r="M1468" s="36">
        <f t="shared" si="225"/>
        <v>41729</v>
      </c>
      <c r="N1468" s="39">
        <f t="shared" si="221"/>
        <v>10</v>
      </c>
      <c r="O1468" s="5"/>
      <c r="P1468" s="5"/>
      <c r="Q1468" s="42" t="s">
        <v>2344</v>
      </c>
      <c r="R1468" s="43" t="str">
        <f t="shared" si="218"/>
        <v>ADQP</v>
      </c>
      <c r="S1468" s="43" t="str">
        <f t="shared" si="222"/>
        <v>P</v>
      </c>
      <c r="T1468" s="43" t="str">
        <f t="shared" si="223"/>
        <v>02</v>
      </c>
      <c r="U1468" s="43" t="b">
        <f t="shared" si="219"/>
        <v>1</v>
      </c>
      <c r="V1468" s="43">
        <f t="shared" si="220"/>
        <v>10</v>
      </c>
      <c r="W1468" s="35" t="s">
        <v>2347</v>
      </c>
      <c r="X1468" s="196" t="s">
        <v>2377</v>
      </c>
    </row>
    <row r="1469" spans="1:24" x14ac:dyDescent="0.25">
      <c r="A1469" s="30">
        <f t="shared" si="224"/>
        <v>1467</v>
      </c>
      <c r="B1469" s="45">
        <v>20</v>
      </c>
      <c r="C1469" s="32">
        <f t="shared" si="217"/>
        <v>675</v>
      </c>
      <c r="D1469" s="45" t="s">
        <v>229</v>
      </c>
      <c r="E1469" s="45" t="s">
        <v>854</v>
      </c>
      <c r="F1469" s="45" t="s">
        <v>437</v>
      </c>
      <c r="G1469" s="45"/>
      <c r="H1469" s="35" t="s">
        <v>255</v>
      </c>
      <c r="I1469" s="36">
        <v>41729</v>
      </c>
      <c r="J1469" s="82">
        <v>85152</v>
      </c>
      <c r="K1469" s="37">
        <v>8516</v>
      </c>
      <c r="L1469" s="38">
        <f t="shared" si="226"/>
        <v>8516</v>
      </c>
      <c r="M1469" s="36">
        <f t="shared" si="225"/>
        <v>41729</v>
      </c>
      <c r="N1469" s="39">
        <f t="shared" si="221"/>
        <v>10</v>
      </c>
      <c r="O1469" s="5"/>
      <c r="P1469" s="5"/>
      <c r="Q1469" s="42" t="s">
        <v>2344</v>
      </c>
      <c r="R1469" s="43" t="str">
        <f t="shared" si="218"/>
        <v>AAKF</v>
      </c>
      <c r="S1469" s="43" t="str">
        <f t="shared" si="222"/>
        <v>F</v>
      </c>
      <c r="T1469" s="43" t="str">
        <f t="shared" si="223"/>
        <v>02</v>
      </c>
      <c r="U1469" s="43" t="b">
        <f t="shared" si="219"/>
        <v>1</v>
      </c>
      <c r="V1469" s="43">
        <f t="shared" si="220"/>
        <v>10</v>
      </c>
      <c r="W1469" s="35" t="s">
        <v>2347</v>
      </c>
      <c r="X1469" s="196" t="s">
        <v>2377</v>
      </c>
    </row>
    <row r="1470" spans="1:24" x14ac:dyDescent="0.25">
      <c r="A1470" s="30">
        <f t="shared" si="224"/>
        <v>1468</v>
      </c>
      <c r="B1470" s="45">
        <v>20</v>
      </c>
      <c r="C1470" s="32">
        <f t="shared" si="217"/>
        <v>676</v>
      </c>
      <c r="D1470" s="45" t="s">
        <v>229</v>
      </c>
      <c r="E1470" s="45" t="s">
        <v>947</v>
      </c>
      <c r="F1470" s="45" t="s">
        <v>344</v>
      </c>
      <c r="G1470" s="45"/>
      <c r="H1470" s="35" t="s">
        <v>255</v>
      </c>
      <c r="I1470" s="36">
        <v>41729</v>
      </c>
      <c r="J1470" s="82">
        <v>52355</v>
      </c>
      <c r="K1470" s="37">
        <v>5236</v>
      </c>
      <c r="L1470" s="38">
        <f t="shared" si="226"/>
        <v>5236</v>
      </c>
      <c r="M1470" s="36">
        <f t="shared" si="225"/>
        <v>41729</v>
      </c>
      <c r="N1470" s="39">
        <f t="shared" si="221"/>
        <v>10</v>
      </c>
      <c r="O1470" s="5"/>
      <c r="P1470" s="5"/>
      <c r="Q1470" s="42" t="s">
        <v>2344</v>
      </c>
      <c r="R1470" s="43" t="str">
        <f t="shared" si="218"/>
        <v>AAAF</v>
      </c>
      <c r="S1470" s="43" t="str">
        <f t="shared" si="222"/>
        <v>F</v>
      </c>
      <c r="T1470" s="43" t="str">
        <f t="shared" si="223"/>
        <v>02</v>
      </c>
      <c r="U1470" s="43" t="b">
        <f t="shared" si="219"/>
        <v>1</v>
      </c>
      <c r="V1470" s="43">
        <f t="shared" si="220"/>
        <v>10</v>
      </c>
      <c r="W1470" s="35" t="s">
        <v>2347</v>
      </c>
      <c r="X1470" s="196" t="s">
        <v>2377</v>
      </c>
    </row>
    <row r="1471" spans="1:24" x14ac:dyDescent="0.25">
      <c r="A1471" s="30">
        <f t="shared" si="224"/>
        <v>1469</v>
      </c>
      <c r="B1471" s="45">
        <v>20</v>
      </c>
      <c r="C1471" s="32">
        <f t="shared" si="217"/>
        <v>677</v>
      </c>
      <c r="D1471" s="45" t="s">
        <v>229</v>
      </c>
      <c r="E1471" s="45" t="s">
        <v>865</v>
      </c>
      <c r="F1471" s="45" t="s">
        <v>489</v>
      </c>
      <c r="G1471" s="45"/>
      <c r="H1471" s="35" t="s">
        <v>255</v>
      </c>
      <c r="I1471" s="36">
        <v>41729</v>
      </c>
      <c r="J1471" s="82">
        <v>53621</v>
      </c>
      <c r="K1471" s="37">
        <v>5363</v>
      </c>
      <c r="L1471" s="38">
        <f t="shared" si="226"/>
        <v>5363</v>
      </c>
      <c r="M1471" s="36">
        <f t="shared" si="225"/>
        <v>41729</v>
      </c>
      <c r="N1471" s="39">
        <f t="shared" si="221"/>
        <v>10</v>
      </c>
      <c r="O1471" s="5"/>
      <c r="P1471" s="5"/>
      <c r="Q1471" s="42" t="s">
        <v>2344</v>
      </c>
      <c r="R1471" s="43" t="str">
        <f t="shared" si="218"/>
        <v>AGYP</v>
      </c>
      <c r="S1471" s="43" t="str">
        <f t="shared" si="222"/>
        <v>P</v>
      </c>
      <c r="T1471" s="43" t="str">
        <f t="shared" si="223"/>
        <v>02</v>
      </c>
      <c r="U1471" s="43" t="b">
        <f t="shared" si="219"/>
        <v>1</v>
      </c>
      <c r="V1471" s="43">
        <f t="shared" si="220"/>
        <v>10</v>
      </c>
      <c r="W1471" s="35" t="s">
        <v>2347</v>
      </c>
      <c r="X1471" s="196" t="s">
        <v>2377</v>
      </c>
    </row>
    <row r="1472" spans="1:24" x14ac:dyDescent="0.25">
      <c r="A1472" s="30">
        <f t="shared" si="224"/>
        <v>1470</v>
      </c>
      <c r="B1472" s="45">
        <v>20</v>
      </c>
      <c r="C1472" s="32">
        <f t="shared" si="217"/>
        <v>678</v>
      </c>
      <c r="D1472" s="45" t="s">
        <v>229</v>
      </c>
      <c r="E1472" s="45" t="s">
        <v>875</v>
      </c>
      <c r="F1472" s="45" t="s">
        <v>519</v>
      </c>
      <c r="G1472" s="45"/>
      <c r="H1472" s="35" t="s">
        <v>255</v>
      </c>
      <c r="I1472" s="36">
        <v>41729</v>
      </c>
      <c r="J1472" s="82">
        <v>31355</v>
      </c>
      <c r="K1472" s="37">
        <v>3136</v>
      </c>
      <c r="L1472" s="38">
        <f t="shared" si="226"/>
        <v>3136</v>
      </c>
      <c r="M1472" s="36">
        <f t="shared" si="225"/>
        <v>41729</v>
      </c>
      <c r="N1472" s="39">
        <f t="shared" si="221"/>
        <v>10</v>
      </c>
      <c r="O1472" s="5"/>
      <c r="P1472" s="5"/>
      <c r="Q1472" s="42" t="s">
        <v>2344</v>
      </c>
      <c r="R1472" s="43" t="str">
        <f t="shared" si="218"/>
        <v>AEZP</v>
      </c>
      <c r="S1472" s="43" t="str">
        <f t="shared" si="222"/>
        <v>P</v>
      </c>
      <c r="T1472" s="43" t="str">
        <f t="shared" si="223"/>
        <v>02</v>
      </c>
      <c r="U1472" s="43" t="b">
        <f t="shared" si="219"/>
        <v>1</v>
      </c>
      <c r="V1472" s="43">
        <f t="shared" si="220"/>
        <v>10</v>
      </c>
      <c r="W1472" s="35" t="s">
        <v>2347</v>
      </c>
      <c r="X1472" s="196" t="s">
        <v>2377</v>
      </c>
    </row>
    <row r="1473" spans="1:24" x14ac:dyDescent="0.25">
      <c r="A1473" s="30">
        <f t="shared" si="224"/>
        <v>1471</v>
      </c>
      <c r="B1473" s="45">
        <v>20</v>
      </c>
      <c r="C1473" s="32">
        <f t="shared" si="217"/>
        <v>679</v>
      </c>
      <c r="D1473" s="45" t="s">
        <v>229</v>
      </c>
      <c r="E1473" s="45" t="s">
        <v>949</v>
      </c>
      <c r="F1473" s="45" t="s">
        <v>349</v>
      </c>
      <c r="G1473" s="45"/>
      <c r="H1473" s="35" t="s">
        <v>255</v>
      </c>
      <c r="I1473" s="36">
        <v>41729</v>
      </c>
      <c r="J1473" s="82">
        <v>49662</v>
      </c>
      <c r="K1473" s="37">
        <v>4967</v>
      </c>
      <c r="L1473" s="38">
        <f t="shared" si="226"/>
        <v>4967</v>
      </c>
      <c r="M1473" s="36">
        <f t="shared" si="225"/>
        <v>41729</v>
      </c>
      <c r="N1473" s="39">
        <f t="shared" si="221"/>
        <v>10</v>
      </c>
      <c r="O1473" s="5"/>
      <c r="P1473" s="5"/>
      <c r="Q1473" s="42" t="s">
        <v>2344</v>
      </c>
      <c r="R1473" s="43" t="str">
        <f t="shared" si="218"/>
        <v>AAEF</v>
      </c>
      <c r="S1473" s="43" t="str">
        <f t="shared" si="222"/>
        <v>F</v>
      </c>
      <c r="T1473" s="43" t="str">
        <f t="shared" si="223"/>
        <v>02</v>
      </c>
      <c r="U1473" s="43" t="b">
        <f t="shared" si="219"/>
        <v>1</v>
      </c>
      <c r="V1473" s="43">
        <f t="shared" si="220"/>
        <v>10</v>
      </c>
      <c r="W1473" s="35" t="s">
        <v>2347</v>
      </c>
      <c r="X1473" s="196" t="s">
        <v>2377</v>
      </c>
    </row>
    <row r="1474" spans="1:24" x14ac:dyDescent="0.25">
      <c r="A1474" s="30">
        <f t="shared" si="224"/>
        <v>1472</v>
      </c>
      <c r="B1474" s="45">
        <v>20</v>
      </c>
      <c r="C1474" s="32">
        <f t="shared" si="217"/>
        <v>680</v>
      </c>
      <c r="D1474" s="45" t="s">
        <v>229</v>
      </c>
      <c r="E1474" s="45" t="s">
        <v>952</v>
      </c>
      <c r="F1474" s="45" t="s">
        <v>356</v>
      </c>
      <c r="G1474" s="45"/>
      <c r="H1474" s="35" t="s">
        <v>255</v>
      </c>
      <c r="I1474" s="36">
        <v>41729</v>
      </c>
      <c r="J1474" s="82">
        <v>40286</v>
      </c>
      <c r="K1474" s="37">
        <v>4029</v>
      </c>
      <c r="L1474" s="38">
        <f t="shared" si="226"/>
        <v>4029</v>
      </c>
      <c r="M1474" s="36">
        <f t="shared" si="225"/>
        <v>41729</v>
      </c>
      <c r="N1474" s="39">
        <f t="shared" si="221"/>
        <v>10</v>
      </c>
      <c r="O1474" s="5"/>
      <c r="P1474" s="5"/>
      <c r="Q1474" s="42" t="s">
        <v>2344</v>
      </c>
      <c r="R1474" s="43" t="str">
        <f t="shared" si="218"/>
        <v>ALNP</v>
      </c>
      <c r="S1474" s="43" t="str">
        <f t="shared" si="222"/>
        <v>P</v>
      </c>
      <c r="T1474" s="43" t="str">
        <f t="shared" si="223"/>
        <v>02</v>
      </c>
      <c r="U1474" s="43" t="b">
        <f t="shared" si="219"/>
        <v>1</v>
      </c>
      <c r="V1474" s="43">
        <f t="shared" si="220"/>
        <v>10</v>
      </c>
      <c r="W1474" s="35" t="s">
        <v>2347</v>
      </c>
      <c r="X1474" s="196" t="s">
        <v>2377</v>
      </c>
    </row>
    <row r="1475" spans="1:24" x14ac:dyDescent="0.25">
      <c r="A1475" s="30">
        <f t="shared" si="224"/>
        <v>1473</v>
      </c>
      <c r="B1475" s="45">
        <v>20</v>
      </c>
      <c r="C1475" s="32">
        <f t="shared" ref="C1475:C1538" si="227">+IF(B1475=B1474,C1474+1,1)</f>
        <v>681</v>
      </c>
      <c r="D1475" s="45" t="s">
        <v>229</v>
      </c>
      <c r="E1475" s="45" t="s">
        <v>1057</v>
      </c>
      <c r="F1475" s="45" t="s">
        <v>338</v>
      </c>
      <c r="G1475" s="45"/>
      <c r="H1475" s="35" t="s">
        <v>255</v>
      </c>
      <c r="I1475" s="36">
        <v>41729</v>
      </c>
      <c r="J1475" s="82">
        <v>30670</v>
      </c>
      <c r="K1475" s="37">
        <v>3067</v>
      </c>
      <c r="L1475" s="38">
        <f t="shared" si="226"/>
        <v>3067</v>
      </c>
      <c r="M1475" s="36">
        <f t="shared" si="225"/>
        <v>41729</v>
      </c>
      <c r="N1475" s="39">
        <f t="shared" si="221"/>
        <v>10</v>
      </c>
      <c r="O1475" s="5"/>
      <c r="P1475" s="5"/>
      <c r="Q1475" s="42" t="s">
        <v>2344</v>
      </c>
      <c r="R1475" s="43" t="str">
        <f t="shared" ref="R1475:R1538" si="228">LEFT(E1475,4)</f>
        <v>ABAF</v>
      </c>
      <c r="S1475" s="43" t="str">
        <f t="shared" si="222"/>
        <v>F</v>
      </c>
      <c r="T1475" s="43" t="str">
        <f t="shared" si="223"/>
        <v>02</v>
      </c>
      <c r="U1475" s="43" t="b">
        <f t="shared" ref="U1475:U1538" si="229">D1475=T1475</f>
        <v>1</v>
      </c>
      <c r="V1475" s="43">
        <f t="shared" ref="V1475:V1538" si="230">LEN(E1475)</f>
        <v>10</v>
      </c>
      <c r="W1475" s="35" t="s">
        <v>2347</v>
      </c>
      <c r="X1475" s="196" t="s">
        <v>2377</v>
      </c>
    </row>
    <row r="1476" spans="1:24" x14ac:dyDescent="0.25">
      <c r="A1476" s="30">
        <f t="shared" si="224"/>
        <v>1474</v>
      </c>
      <c r="B1476" s="45">
        <v>20</v>
      </c>
      <c r="C1476" s="32">
        <f t="shared" si="227"/>
        <v>682</v>
      </c>
      <c r="D1476" s="45" t="s">
        <v>229</v>
      </c>
      <c r="E1476" s="45" t="s">
        <v>1114</v>
      </c>
      <c r="F1476" s="45" t="s">
        <v>557</v>
      </c>
      <c r="G1476" s="45"/>
      <c r="H1476" s="35" t="s">
        <v>255</v>
      </c>
      <c r="I1476" s="36">
        <v>41729</v>
      </c>
      <c r="J1476" s="82">
        <v>28572</v>
      </c>
      <c r="K1476" s="37">
        <v>2858</v>
      </c>
      <c r="L1476" s="38">
        <f t="shared" si="226"/>
        <v>2858</v>
      </c>
      <c r="M1476" s="36">
        <f t="shared" si="225"/>
        <v>41729</v>
      </c>
      <c r="N1476" s="39">
        <f t="shared" ref="N1476:N1539" si="231">+ROUND(L1476/J1476*100,2)</f>
        <v>10</v>
      </c>
      <c r="O1476" s="5"/>
      <c r="P1476" s="5"/>
      <c r="Q1476" s="42" t="s">
        <v>2344</v>
      </c>
      <c r="R1476" s="43" t="str">
        <f t="shared" si="228"/>
        <v>AAWF</v>
      </c>
      <c r="S1476" s="43" t="str">
        <f t="shared" ref="S1476:S1539" si="232">RIGHT(R1476,1)</f>
        <v>F</v>
      </c>
      <c r="T1476" s="43" t="str">
        <f t="shared" ref="T1476:T1539" si="233">IF(S1476="C","01","02")</f>
        <v>02</v>
      </c>
      <c r="U1476" s="43" t="b">
        <f t="shared" si="229"/>
        <v>1</v>
      </c>
      <c r="V1476" s="43">
        <f t="shared" si="230"/>
        <v>10</v>
      </c>
      <c r="W1476" s="35" t="s">
        <v>2347</v>
      </c>
      <c r="X1476" s="196" t="s">
        <v>2377</v>
      </c>
    </row>
    <row r="1477" spans="1:24" x14ac:dyDescent="0.25">
      <c r="A1477" s="30">
        <f t="shared" ref="A1477:A1540" si="234">A1476+1</f>
        <v>1475</v>
      </c>
      <c r="B1477" s="45">
        <v>20</v>
      </c>
      <c r="C1477" s="32">
        <f t="shared" si="227"/>
        <v>683</v>
      </c>
      <c r="D1477" s="45" t="s">
        <v>229</v>
      </c>
      <c r="E1477" s="45" t="s">
        <v>1056</v>
      </c>
      <c r="F1477" s="45" t="s">
        <v>337</v>
      </c>
      <c r="G1477" s="45"/>
      <c r="H1477" s="35" t="s">
        <v>255</v>
      </c>
      <c r="I1477" s="36">
        <v>41729</v>
      </c>
      <c r="J1477" s="82">
        <v>16063</v>
      </c>
      <c r="K1477" s="37">
        <v>1607</v>
      </c>
      <c r="L1477" s="38">
        <f t="shared" si="226"/>
        <v>1607</v>
      </c>
      <c r="M1477" s="36">
        <f t="shared" si="225"/>
        <v>41729</v>
      </c>
      <c r="N1477" s="39">
        <f t="shared" si="231"/>
        <v>10</v>
      </c>
      <c r="O1477" s="5"/>
      <c r="P1477" s="5"/>
      <c r="Q1477" s="42" t="s">
        <v>2344</v>
      </c>
      <c r="R1477" s="43" t="str">
        <f t="shared" si="228"/>
        <v>AAEF</v>
      </c>
      <c r="S1477" s="43" t="str">
        <f t="shared" si="232"/>
        <v>F</v>
      </c>
      <c r="T1477" s="43" t="str">
        <f t="shared" si="233"/>
        <v>02</v>
      </c>
      <c r="U1477" s="43" t="b">
        <f t="shared" si="229"/>
        <v>1</v>
      </c>
      <c r="V1477" s="43">
        <f t="shared" si="230"/>
        <v>10</v>
      </c>
      <c r="W1477" s="35" t="s">
        <v>2347</v>
      </c>
      <c r="X1477" s="196" t="s">
        <v>2377</v>
      </c>
    </row>
    <row r="1478" spans="1:24" x14ac:dyDescent="0.25">
      <c r="A1478" s="30">
        <f t="shared" si="234"/>
        <v>1476</v>
      </c>
      <c r="B1478" s="45">
        <v>20</v>
      </c>
      <c r="C1478" s="32">
        <f t="shared" si="227"/>
        <v>684</v>
      </c>
      <c r="D1478" s="45" t="s">
        <v>229</v>
      </c>
      <c r="E1478" s="45" t="s">
        <v>1056</v>
      </c>
      <c r="F1478" s="45" t="s">
        <v>337</v>
      </c>
      <c r="G1478" s="45"/>
      <c r="H1478" s="35" t="s">
        <v>255</v>
      </c>
      <c r="I1478" s="36">
        <v>41729</v>
      </c>
      <c r="J1478" s="82">
        <v>28586</v>
      </c>
      <c r="K1478" s="37">
        <v>2859</v>
      </c>
      <c r="L1478" s="38">
        <f t="shared" si="226"/>
        <v>2859</v>
      </c>
      <c r="M1478" s="36">
        <f t="shared" si="225"/>
        <v>41729</v>
      </c>
      <c r="N1478" s="39">
        <f t="shared" si="231"/>
        <v>10</v>
      </c>
      <c r="O1478" s="5"/>
      <c r="P1478" s="5"/>
      <c r="Q1478" s="42" t="s">
        <v>2344</v>
      </c>
      <c r="R1478" s="43" t="str">
        <f t="shared" si="228"/>
        <v>AAEF</v>
      </c>
      <c r="S1478" s="43" t="str">
        <f t="shared" si="232"/>
        <v>F</v>
      </c>
      <c r="T1478" s="43" t="str">
        <f t="shared" si="233"/>
        <v>02</v>
      </c>
      <c r="U1478" s="43" t="b">
        <f t="shared" si="229"/>
        <v>1</v>
      </c>
      <c r="V1478" s="43">
        <f t="shared" si="230"/>
        <v>10</v>
      </c>
      <c r="W1478" s="35" t="s">
        <v>2347</v>
      </c>
      <c r="X1478" s="196" t="s">
        <v>2377</v>
      </c>
    </row>
    <row r="1479" spans="1:24" x14ac:dyDescent="0.25">
      <c r="A1479" s="30">
        <f t="shared" si="234"/>
        <v>1477</v>
      </c>
      <c r="B1479" s="45">
        <v>20</v>
      </c>
      <c r="C1479" s="32">
        <f t="shared" si="227"/>
        <v>685</v>
      </c>
      <c r="D1479" s="45" t="s">
        <v>229</v>
      </c>
      <c r="E1479" s="45" t="s">
        <v>879</v>
      </c>
      <c r="F1479" s="45" t="s">
        <v>526</v>
      </c>
      <c r="G1479" s="45"/>
      <c r="H1479" s="35" t="s">
        <v>255</v>
      </c>
      <c r="I1479" s="36">
        <v>41729</v>
      </c>
      <c r="J1479" s="82">
        <v>40151</v>
      </c>
      <c r="K1479" s="37">
        <v>4016</v>
      </c>
      <c r="L1479" s="38">
        <f t="shared" si="226"/>
        <v>4016</v>
      </c>
      <c r="M1479" s="36">
        <f t="shared" si="225"/>
        <v>41729</v>
      </c>
      <c r="N1479" s="39">
        <f t="shared" si="231"/>
        <v>10</v>
      </c>
      <c r="O1479" s="5"/>
      <c r="P1479" s="5"/>
      <c r="Q1479" s="42" t="s">
        <v>2344</v>
      </c>
      <c r="R1479" s="43" t="str">
        <f t="shared" si="228"/>
        <v>AAKF</v>
      </c>
      <c r="S1479" s="43" t="str">
        <f t="shared" si="232"/>
        <v>F</v>
      </c>
      <c r="T1479" s="43" t="str">
        <f t="shared" si="233"/>
        <v>02</v>
      </c>
      <c r="U1479" s="43" t="b">
        <f t="shared" si="229"/>
        <v>1</v>
      </c>
      <c r="V1479" s="43">
        <f t="shared" si="230"/>
        <v>10</v>
      </c>
      <c r="W1479" s="35" t="s">
        <v>2347</v>
      </c>
      <c r="X1479" s="196" t="s">
        <v>2377</v>
      </c>
    </row>
    <row r="1480" spans="1:24" x14ac:dyDescent="0.25">
      <c r="A1480" s="30">
        <f t="shared" si="234"/>
        <v>1478</v>
      </c>
      <c r="B1480" s="45">
        <v>20</v>
      </c>
      <c r="C1480" s="32">
        <f t="shared" si="227"/>
        <v>686</v>
      </c>
      <c r="D1480" s="45" t="s">
        <v>229</v>
      </c>
      <c r="E1480" s="45" t="s">
        <v>823</v>
      </c>
      <c r="F1480" s="45" t="s">
        <v>343</v>
      </c>
      <c r="G1480" s="45"/>
      <c r="H1480" s="35" t="s">
        <v>255</v>
      </c>
      <c r="I1480" s="36">
        <v>41729</v>
      </c>
      <c r="J1480" s="82">
        <v>8663</v>
      </c>
      <c r="K1480" s="37">
        <v>867</v>
      </c>
      <c r="L1480" s="38">
        <f t="shared" si="226"/>
        <v>867</v>
      </c>
      <c r="M1480" s="36">
        <f t="shared" si="225"/>
        <v>41729</v>
      </c>
      <c r="N1480" s="39">
        <f t="shared" si="231"/>
        <v>10.01</v>
      </c>
      <c r="O1480" s="5"/>
      <c r="P1480" s="5"/>
      <c r="Q1480" s="42" t="s">
        <v>2344</v>
      </c>
      <c r="R1480" s="43" t="str">
        <f t="shared" si="228"/>
        <v>AABF</v>
      </c>
      <c r="S1480" s="43" t="str">
        <f t="shared" si="232"/>
        <v>F</v>
      </c>
      <c r="T1480" s="43" t="str">
        <f t="shared" si="233"/>
        <v>02</v>
      </c>
      <c r="U1480" s="43" t="b">
        <f t="shared" si="229"/>
        <v>1</v>
      </c>
      <c r="V1480" s="43">
        <f t="shared" si="230"/>
        <v>10</v>
      </c>
      <c r="W1480" s="35" t="s">
        <v>2347</v>
      </c>
      <c r="X1480" s="196" t="s">
        <v>2377</v>
      </c>
    </row>
    <row r="1481" spans="1:24" x14ac:dyDescent="0.25">
      <c r="A1481" s="30">
        <f t="shared" si="234"/>
        <v>1479</v>
      </c>
      <c r="B1481" s="45">
        <v>20</v>
      </c>
      <c r="C1481" s="32">
        <f t="shared" si="227"/>
        <v>687</v>
      </c>
      <c r="D1481" s="45" t="s">
        <v>229</v>
      </c>
      <c r="E1481" s="45" t="s">
        <v>822</v>
      </c>
      <c r="F1481" s="45" t="s">
        <v>336</v>
      </c>
      <c r="G1481" s="45"/>
      <c r="H1481" s="35" t="s">
        <v>255</v>
      </c>
      <c r="I1481" s="36">
        <v>41729</v>
      </c>
      <c r="J1481" s="82">
        <v>67188</v>
      </c>
      <c r="K1481" s="37">
        <v>6719</v>
      </c>
      <c r="L1481" s="38">
        <f t="shared" si="226"/>
        <v>6719</v>
      </c>
      <c r="M1481" s="36">
        <f t="shared" si="225"/>
        <v>41729</v>
      </c>
      <c r="N1481" s="39">
        <f t="shared" si="231"/>
        <v>10</v>
      </c>
      <c r="O1481" s="5"/>
      <c r="P1481" s="5"/>
      <c r="Q1481" s="42" t="s">
        <v>2344</v>
      </c>
      <c r="R1481" s="43" t="str">
        <f t="shared" si="228"/>
        <v>AABF</v>
      </c>
      <c r="S1481" s="43" t="str">
        <f t="shared" si="232"/>
        <v>F</v>
      </c>
      <c r="T1481" s="43" t="str">
        <f t="shared" si="233"/>
        <v>02</v>
      </c>
      <c r="U1481" s="43" t="b">
        <f t="shared" si="229"/>
        <v>1</v>
      </c>
      <c r="V1481" s="43">
        <f t="shared" si="230"/>
        <v>10</v>
      </c>
      <c r="W1481" s="35" t="s">
        <v>2347</v>
      </c>
      <c r="X1481" s="196" t="s">
        <v>2377</v>
      </c>
    </row>
    <row r="1482" spans="1:24" x14ac:dyDescent="0.25">
      <c r="A1482" s="30">
        <f t="shared" si="234"/>
        <v>1480</v>
      </c>
      <c r="B1482" s="45">
        <v>20</v>
      </c>
      <c r="C1482" s="32">
        <f t="shared" si="227"/>
        <v>688</v>
      </c>
      <c r="D1482" s="45" t="s">
        <v>229</v>
      </c>
      <c r="E1482" s="45" t="s">
        <v>1054</v>
      </c>
      <c r="F1482" s="45" t="s">
        <v>333</v>
      </c>
      <c r="G1482" s="45"/>
      <c r="H1482" s="35" t="s">
        <v>255</v>
      </c>
      <c r="I1482" s="36">
        <v>41729</v>
      </c>
      <c r="J1482" s="82">
        <v>16542</v>
      </c>
      <c r="K1482" s="37">
        <v>1655</v>
      </c>
      <c r="L1482" s="38">
        <f t="shared" si="226"/>
        <v>1655</v>
      </c>
      <c r="M1482" s="36">
        <f t="shared" si="225"/>
        <v>41729</v>
      </c>
      <c r="N1482" s="39">
        <f t="shared" si="231"/>
        <v>10</v>
      </c>
      <c r="O1482" s="5"/>
      <c r="P1482" s="5"/>
      <c r="Q1482" s="42" t="s">
        <v>2344</v>
      </c>
      <c r="R1482" s="43" t="str">
        <f t="shared" si="228"/>
        <v>AABF</v>
      </c>
      <c r="S1482" s="43" t="str">
        <f t="shared" si="232"/>
        <v>F</v>
      </c>
      <c r="T1482" s="43" t="str">
        <f t="shared" si="233"/>
        <v>02</v>
      </c>
      <c r="U1482" s="43" t="b">
        <f t="shared" si="229"/>
        <v>1</v>
      </c>
      <c r="V1482" s="43">
        <f t="shared" si="230"/>
        <v>10</v>
      </c>
      <c r="W1482" s="35" t="s">
        <v>2347</v>
      </c>
      <c r="X1482" s="196" t="s">
        <v>2377</v>
      </c>
    </row>
    <row r="1483" spans="1:24" x14ac:dyDescent="0.25">
      <c r="A1483" s="30">
        <f t="shared" si="234"/>
        <v>1481</v>
      </c>
      <c r="B1483" s="45">
        <v>20</v>
      </c>
      <c r="C1483" s="32">
        <f t="shared" si="227"/>
        <v>689</v>
      </c>
      <c r="D1483" s="111" t="s">
        <v>229</v>
      </c>
      <c r="E1483" s="45" t="s">
        <v>917</v>
      </c>
      <c r="F1483" s="45" t="s">
        <v>521</v>
      </c>
      <c r="G1483" s="45"/>
      <c r="H1483" s="35" t="s">
        <v>255</v>
      </c>
      <c r="I1483" s="36">
        <v>41729</v>
      </c>
      <c r="J1483" s="82">
        <v>110243</v>
      </c>
      <c r="K1483" s="37">
        <v>11025</v>
      </c>
      <c r="L1483" s="38">
        <f t="shared" si="226"/>
        <v>11025</v>
      </c>
      <c r="M1483" s="36">
        <f t="shared" si="225"/>
        <v>41729</v>
      </c>
      <c r="N1483" s="39">
        <f t="shared" si="231"/>
        <v>10</v>
      </c>
      <c r="O1483" s="5"/>
      <c r="P1483" s="5"/>
      <c r="Q1483" s="42" t="s">
        <v>2344</v>
      </c>
      <c r="R1483" s="43" t="str">
        <f t="shared" si="228"/>
        <v>AMRP</v>
      </c>
      <c r="S1483" s="43" t="str">
        <f t="shared" si="232"/>
        <v>P</v>
      </c>
      <c r="T1483" s="43" t="str">
        <f t="shared" si="233"/>
        <v>02</v>
      </c>
      <c r="U1483" s="43" t="b">
        <f t="shared" si="229"/>
        <v>1</v>
      </c>
      <c r="V1483" s="43">
        <f t="shared" si="230"/>
        <v>10</v>
      </c>
      <c r="W1483" s="35" t="s">
        <v>2347</v>
      </c>
      <c r="X1483" s="196" t="s">
        <v>2377</v>
      </c>
    </row>
    <row r="1484" spans="1:24" x14ac:dyDescent="0.25">
      <c r="A1484" s="30">
        <f t="shared" si="234"/>
        <v>1482</v>
      </c>
      <c r="B1484" s="45">
        <v>20</v>
      </c>
      <c r="C1484" s="32">
        <f t="shared" si="227"/>
        <v>690</v>
      </c>
      <c r="D1484" s="45" t="s">
        <v>229</v>
      </c>
      <c r="E1484" s="45" t="s">
        <v>1055</v>
      </c>
      <c r="F1484" s="45" t="s">
        <v>335</v>
      </c>
      <c r="G1484" s="45"/>
      <c r="H1484" s="35" t="s">
        <v>255</v>
      </c>
      <c r="I1484" s="36">
        <v>41729</v>
      </c>
      <c r="J1484" s="82">
        <v>1403</v>
      </c>
      <c r="K1484" s="37">
        <v>141</v>
      </c>
      <c r="L1484" s="38">
        <f t="shared" si="226"/>
        <v>141</v>
      </c>
      <c r="M1484" s="36">
        <f t="shared" si="225"/>
        <v>41729</v>
      </c>
      <c r="N1484" s="39">
        <f t="shared" si="231"/>
        <v>10.050000000000001</v>
      </c>
      <c r="O1484" s="5"/>
      <c r="P1484" s="5"/>
      <c r="Q1484" s="42" t="s">
        <v>2344</v>
      </c>
      <c r="R1484" s="43" t="str">
        <f t="shared" si="228"/>
        <v>AERP</v>
      </c>
      <c r="S1484" s="43" t="str">
        <f t="shared" si="232"/>
        <v>P</v>
      </c>
      <c r="T1484" s="43" t="str">
        <f t="shared" si="233"/>
        <v>02</v>
      </c>
      <c r="U1484" s="43" t="b">
        <f t="shared" si="229"/>
        <v>1</v>
      </c>
      <c r="V1484" s="43">
        <f t="shared" si="230"/>
        <v>10</v>
      </c>
      <c r="W1484" s="35" t="s">
        <v>2347</v>
      </c>
      <c r="X1484" s="196" t="s">
        <v>2377</v>
      </c>
    </row>
    <row r="1485" spans="1:24" x14ac:dyDescent="0.25">
      <c r="A1485" s="30">
        <f t="shared" si="234"/>
        <v>1483</v>
      </c>
      <c r="B1485" s="45">
        <v>20</v>
      </c>
      <c r="C1485" s="32">
        <f t="shared" si="227"/>
        <v>691</v>
      </c>
      <c r="D1485" s="45" t="s">
        <v>229</v>
      </c>
      <c r="E1485" s="45" t="s">
        <v>1064</v>
      </c>
      <c r="F1485" s="45" t="s">
        <v>362</v>
      </c>
      <c r="G1485" s="45"/>
      <c r="H1485" s="35" t="s">
        <v>255</v>
      </c>
      <c r="I1485" s="36">
        <v>41729</v>
      </c>
      <c r="J1485" s="82">
        <v>52735</v>
      </c>
      <c r="K1485" s="37">
        <v>5274</v>
      </c>
      <c r="L1485" s="38">
        <f t="shared" si="226"/>
        <v>5274</v>
      </c>
      <c r="M1485" s="36">
        <f t="shared" si="225"/>
        <v>41729</v>
      </c>
      <c r="N1485" s="39">
        <f t="shared" si="231"/>
        <v>10</v>
      </c>
      <c r="O1485" s="5"/>
      <c r="P1485" s="5"/>
      <c r="Q1485" s="42" t="s">
        <v>2344</v>
      </c>
      <c r="R1485" s="43" t="str">
        <f t="shared" si="228"/>
        <v>AABF</v>
      </c>
      <c r="S1485" s="43" t="str">
        <f t="shared" si="232"/>
        <v>F</v>
      </c>
      <c r="T1485" s="43" t="str">
        <f t="shared" si="233"/>
        <v>02</v>
      </c>
      <c r="U1485" s="43" t="b">
        <f t="shared" si="229"/>
        <v>1</v>
      </c>
      <c r="V1485" s="43">
        <f t="shared" si="230"/>
        <v>10</v>
      </c>
      <c r="W1485" s="35" t="s">
        <v>2347</v>
      </c>
      <c r="X1485" s="196" t="s">
        <v>2377</v>
      </c>
    </row>
    <row r="1486" spans="1:24" x14ac:dyDescent="0.25">
      <c r="A1486" s="30">
        <f t="shared" si="234"/>
        <v>1484</v>
      </c>
      <c r="B1486" s="45">
        <v>20</v>
      </c>
      <c r="C1486" s="32">
        <f t="shared" si="227"/>
        <v>692</v>
      </c>
      <c r="D1486" s="45" t="s">
        <v>229</v>
      </c>
      <c r="E1486" s="45" t="s">
        <v>1065</v>
      </c>
      <c r="F1486" s="45" t="s">
        <v>363</v>
      </c>
      <c r="G1486" s="45"/>
      <c r="H1486" s="35" t="s">
        <v>255</v>
      </c>
      <c r="I1486" s="36">
        <v>41729</v>
      </c>
      <c r="J1486" s="82">
        <v>90699</v>
      </c>
      <c r="K1486" s="37">
        <v>9070</v>
      </c>
      <c r="L1486" s="38">
        <f t="shared" si="226"/>
        <v>9070</v>
      </c>
      <c r="M1486" s="36">
        <f t="shared" si="225"/>
        <v>41729</v>
      </c>
      <c r="N1486" s="39">
        <f t="shared" si="231"/>
        <v>10</v>
      </c>
      <c r="O1486" s="5"/>
      <c r="P1486" s="5"/>
      <c r="Q1486" s="42" t="s">
        <v>2344</v>
      </c>
      <c r="R1486" s="43" t="str">
        <f t="shared" si="228"/>
        <v>AAYP</v>
      </c>
      <c r="S1486" s="43" t="str">
        <f t="shared" si="232"/>
        <v>P</v>
      </c>
      <c r="T1486" s="43" t="str">
        <f t="shared" si="233"/>
        <v>02</v>
      </c>
      <c r="U1486" s="43" t="b">
        <f t="shared" si="229"/>
        <v>1</v>
      </c>
      <c r="V1486" s="43">
        <f t="shared" si="230"/>
        <v>10</v>
      </c>
      <c r="W1486" s="35" t="s">
        <v>2347</v>
      </c>
      <c r="X1486" s="196" t="s">
        <v>2377</v>
      </c>
    </row>
    <row r="1487" spans="1:24" x14ac:dyDescent="0.25">
      <c r="A1487" s="30">
        <f t="shared" si="234"/>
        <v>1485</v>
      </c>
      <c r="B1487" s="45">
        <v>20</v>
      </c>
      <c r="C1487" s="32">
        <f t="shared" si="227"/>
        <v>693</v>
      </c>
      <c r="D1487" s="45" t="s">
        <v>229</v>
      </c>
      <c r="E1487" s="45" t="s">
        <v>1084</v>
      </c>
      <c r="F1487" s="45" t="s">
        <v>450</v>
      </c>
      <c r="G1487" s="45"/>
      <c r="H1487" s="35" t="s">
        <v>255</v>
      </c>
      <c r="I1487" s="36">
        <v>41729</v>
      </c>
      <c r="J1487" s="82">
        <v>81791</v>
      </c>
      <c r="K1487" s="37">
        <v>8180</v>
      </c>
      <c r="L1487" s="38">
        <f t="shared" si="226"/>
        <v>8180</v>
      </c>
      <c r="M1487" s="36">
        <f t="shared" si="225"/>
        <v>41729</v>
      </c>
      <c r="N1487" s="39">
        <f t="shared" si="231"/>
        <v>10</v>
      </c>
      <c r="O1487" s="5"/>
      <c r="P1487" s="5"/>
      <c r="Q1487" s="42" t="s">
        <v>2344</v>
      </c>
      <c r="R1487" s="43" t="str">
        <f t="shared" si="228"/>
        <v>AASF</v>
      </c>
      <c r="S1487" s="43" t="str">
        <f t="shared" si="232"/>
        <v>F</v>
      </c>
      <c r="T1487" s="43" t="str">
        <f t="shared" si="233"/>
        <v>02</v>
      </c>
      <c r="U1487" s="43" t="b">
        <f t="shared" si="229"/>
        <v>1</v>
      </c>
      <c r="V1487" s="43">
        <f t="shared" si="230"/>
        <v>10</v>
      </c>
      <c r="W1487" s="35" t="s">
        <v>2347</v>
      </c>
      <c r="X1487" s="196" t="s">
        <v>2377</v>
      </c>
    </row>
    <row r="1488" spans="1:24" x14ac:dyDescent="0.25">
      <c r="A1488" s="30">
        <f t="shared" si="234"/>
        <v>1486</v>
      </c>
      <c r="B1488" s="45">
        <v>20</v>
      </c>
      <c r="C1488" s="32">
        <f t="shared" si="227"/>
        <v>694</v>
      </c>
      <c r="D1488" s="45" t="s">
        <v>229</v>
      </c>
      <c r="E1488" s="45" t="s">
        <v>877</v>
      </c>
      <c r="F1488" s="45" t="s">
        <v>524</v>
      </c>
      <c r="G1488" s="45"/>
      <c r="H1488" s="35" t="s">
        <v>255</v>
      </c>
      <c r="I1488" s="36">
        <v>41729</v>
      </c>
      <c r="J1488" s="82">
        <v>83709</v>
      </c>
      <c r="K1488" s="37">
        <v>8371</v>
      </c>
      <c r="L1488" s="38">
        <f t="shared" si="226"/>
        <v>8371</v>
      </c>
      <c r="M1488" s="36">
        <f t="shared" si="225"/>
        <v>41729</v>
      </c>
      <c r="N1488" s="39">
        <f t="shared" si="231"/>
        <v>10</v>
      </c>
      <c r="O1488" s="5"/>
      <c r="P1488" s="5"/>
      <c r="Q1488" s="42" t="s">
        <v>2344</v>
      </c>
      <c r="R1488" s="43" t="str">
        <f t="shared" si="228"/>
        <v>AVXP</v>
      </c>
      <c r="S1488" s="43" t="str">
        <f t="shared" si="232"/>
        <v>P</v>
      </c>
      <c r="T1488" s="43" t="str">
        <f t="shared" si="233"/>
        <v>02</v>
      </c>
      <c r="U1488" s="43" t="b">
        <f t="shared" si="229"/>
        <v>1</v>
      </c>
      <c r="V1488" s="43">
        <f t="shared" si="230"/>
        <v>10</v>
      </c>
      <c r="W1488" s="35" t="s">
        <v>2347</v>
      </c>
      <c r="X1488" s="196" t="s">
        <v>2377</v>
      </c>
    </row>
    <row r="1489" spans="1:24" x14ac:dyDescent="0.25">
      <c r="A1489" s="30">
        <f t="shared" si="234"/>
        <v>1487</v>
      </c>
      <c r="B1489" s="45">
        <v>20</v>
      </c>
      <c r="C1489" s="32">
        <f t="shared" si="227"/>
        <v>695</v>
      </c>
      <c r="D1489" s="45" t="s">
        <v>229</v>
      </c>
      <c r="E1489" s="45" t="s">
        <v>878</v>
      </c>
      <c r="F1489" s="45" t="s">
        <v>525</v>
      </c>
      <c r="G1489" s="45"/>
      <c r="H1489" s="35" t="s">
        <v>255</v>
      </c>
      <c r="I1489" s="36">
        <v>41729</v>
      </c>
      <c r="J1489" s="82">
        <v>25305</v>
      </c>
      <c r="K1489" s="37">
        <v>2531</v>
      </c>
      <c r="L1489" s="38">
        <f t="shared" si="226"/>
        <v>2531</v>
      </c>
      <c r="M1489" s="36">
        <f t="shared" si="225"/>
        <v>41729</v>
      </c>
      <c r="N1489" s="39">
        <f t="shared" si="231"/>
        <v>10</v>
      </c>
      <c r="O1489" s="5"/>
      <c r="P1489" s="5"/>
      <c r="Q1489" s="42" t="s">
        <v>2344</v>
      </c>
      <c r="R1489" s="43" t="str">
        <f t="shared" si="228"/>
        <v>AAJF</v>
      </c>
      <c r="S1489" s="43" t="str">
        <f t="shared" si="232"/>
        <v>F</v>
      </c>
      <c r="T1489" s="43" t="str">
        <f t="shared" si="233"/>
        <v>02</v>
      </c>
      <c r="U1489" s="43" t="b">
        <f t="shared" si="229"/>
        <v>1</v>
      </c>
      <c r="V1489" s="43">
        <f t="shared" si="230"/>
        <v>10</v>
      </c>
      <c r="W1489" s="35" t="s">
        <v>2347</v>
      </c>
      <c r="X1489" s="196" t="s">
        <v>2377</v>
      </c>
    </row>
    <row r="1490" spans="1:24" x14ac:dyDescent="0.25">
      <c r="A1490" s="30">
        <f t="shared" si="234"/>
        <v>1488</v>
      </c>
      <c r="B1490" s="45">
        <v>20</v>
      </c>
      <c r="C1490" s="32">
        <f t="shared" si="227"/>
        <v>696</v>
      </c>
      <c r="D1490" s="45" t="s">
        <v>229</v>
      </c>
      <c r="E1490" s="45" t="s">
        <v>992</v>
      </c>
      <c r="F1490" s="45" t="s">
        <v>535</v>
      </c>
      <c r="G1490" s="45"/>
      <c r="H1490" s="35" t="s">
        <v>255</v>
      </c>
      <c r="I1490" s="36">
        <v>41729</v>
      </c>
      <c r="J1490" s="82">
        <v>36677</v>
      </c>
      <c r="K1490" s="37">
        <v>3668</v>
      </c>
      <c r="L1490" s="38">
        <f t="shared" si="226"/>
        <v>3668</v>
      </c>
      <c r="M1490" s="36">
        <f t="shared" si="225"/>
        <v>41729</v>
      </c>
      <c r="N1490" s="39">
        <f t="shared" si="231"/>
        <v>10</v>
      </c>
      <c r="O1490" s="5"/>
      <c r="P1490" s="5"/>
      <c r="Q1490" s="42" t="s">
        <v>2344</v>
      </c>
      <c r="R1490" s="43" t="str">
        <f t="shared" si="228"/>
        <v>AECP</v>
      </c>
      <c r="S1490" s="43" t="str">
        <f t="shared" si="232"/>
        <v>P</v>
      </c>
      <c r="T1490" s="43" t="str">
        <f t="shared" si="233"/>
        <v>02</v>
      </c>
      <c r="U1490" s="43" t="b">
        <f t="shared" si="229"/>
        <v>1</v>
      </c>
      <c r="V1490" s="43">
        <f t="shared" si="230"/>
        <v>10</v>
      </c>
      <c r="W1490" s="35" t="s">
        <v>2347</v>
      </c>
      <c r="X1490" s="196" t="s">
        <v>2377</v>
      </c>
    </row>
    <row r="1491" spans="1:24" x14ac:dyDescent="0.25">
      <c r="A1491" s="30">
        <f t="shared" si="234"/>
        <v>1489</v>
      </c>
      <c r="B1491" s="45">
        <v>20</v>
      </c>
      <c r="C1491" s="32">
        <f t="shared" si="227"/>
        <v>697</v>
      </c>
      <c r="D1491" s="111" t="s">
        <v>229</v>
      </c>
      <c r="E1491" s="45" t="s">
        <v>1016</v>
      </c>
      <c r="F1491" s="45" t="s">
        <v>741</v>
      </c>
      <c r="G1491" s="45"/>
      <c r="H1491" s="35" t="s">
        <v>255</v>
      </c>
      <c r="I1491" s="36">
        <v>41729</v>
      </c>
      <c r="J1491" s="82">
        <v>43179</v>
      </c>
      <c r="K1491" s="37">
        <v>4318</v>
      </c>
      <c r="L1491" s="38">
        <f t="shared" si="226"/>
        <v>4318</v>
      </c>
      <c r="M1491" s="36">
        <f t="shared" si="225"/>
        <v>41729</v>
      </c>
      <c r="N1491" s="39">
        <f t="shared" si="231"/>
        <v>10</v>
      </c>
      <c r="O1491" s="5"/>
      <c r="P1491" s="5"/>
      <c r="Q1491" s="42" t="s">
        <v>2344</v>
      </c>
      <c r="R1491" s="43" t="str">
        <f t="shared" si="228"/>
        <v>ACFF</v>
      </c>
      <c r="S1491" s="43" t="str">
        <f t="shared" si="232"/>
        <v>F</v>
      </c>
      <c r="T1491" s="43" t="str">
        <f t="shared" si="233"/>
        <v>02</v>
      </c>
      <c r="U1491" s="43" t="b">
        <f t="shared" si="229"/>
        <v>1</v>
      </c>
      <c r="V1491" s="43">
        <f t="shared" si="230"/>
        <v>10</v>
      </c>
      <c r="W1491" s="35" t="s">
        <v>2347</v>
      </c>
      <c r="X1491" s="196" t="s">
        <v>2377</v>
      </c>
    </row>
    <row r="1492" spans="1:24" x14ac:dyDescent="0.25">
      <c r="A1492" s="30">
        <f t="shared" si="234"/>
        <v>1490</v>
      </c>
      <c r="B1492" s="45">
        <v>20</v>
      </c>
      <c r="C1492" s="32">
        <f t="shared" si="227"/>
        <v>698</v>
      </c>
      <c r="D1492" s="45" t="s">
        <v>229</v>
      </c>
      <c r="E1492" s="45" t="s">
        <v>827</v>
      </c>
      <c r="F1492" s="45" t="s">
        <v>365</v>
      </c>
      <c r="G1492" s="45"/>
      <c r="H1492" s="35" t="s">
        <v>255</v>
      </c>
      <c r="I1492" s="36">
        <v>41729</v>
      </c>
      <c r="J1492" s="82">
        <v>29516</v>
      </c>
      <c r="K1492" s="37">
        <v>2952</v>
      </c>
      <c r="L1492" s="38">
        <f t="shared" si="226"/>
        <v>2952</v>
      </c>
      <c r="M1492" s="36">
        <f t="shared" si="225"/>
        <v>41729</v>
      </c>
      <c r="N1492" s="39">
        <f t="shared" si="231"/>
        <v>10</v>
      </c>
      <c r="O1492" s="5"/>
      <c r="P1492" s="5"/>
      <c r="Q1492" s="42" t="s">
        <v>2344</v>
      </c>
      <c r="R1492" s="43" t="str">
        <f t="shared" si="228"/>
        <v>AABF</v>
      </c>
      <c r="S1492" s="43" t="str">
        <f t="shared" si="232"/>
        <v>F</v>
      </c>
      <c r="T1492" s="43" t="str">
        <f t="shared" si="233"/>
        <v>02</v>
      </c>
      <c r="U1492" s="43" t="b">
        <f t="shared" si="229"/>
        <v>1</v>
      </c>
      <c r="V1492" s="43">
        <f t="shared" si="230"/>
        <v>10</v>
      </c>
      <c r="W1492" s="35" t="s">
        <v>2347</v>
      </c>
      <c r="X1492" s="196" t="s">
        <v>2377</v>
      </c>
    </row>
    <row r="1493" spans="1:24" x14ac:dyDescent="0.25">
      <c r="A1493" s="30">
        <f t="shared" si="234"/>
        <v>1491</v>
      </c>
      <c r="B1493" s="45">
        <v>20</v>
      </c>
      <c r="C1493" s="32">
        <f t="shared" si="227"/>
        <v>699</v>
      </c>
      <c r="D1493" s="45" t="s">
        <v>229</v>
      </c>
      <c r="E1493" s="45" t="s">
        <v>955</v>
      </c>
      <c r="F1493" s="45" t="s">
        <v>364</v>
      </c>
      <c r="G1493" s="45"/>
      <c r="H1493" s="35" t="s">
        <v>255</v>
      </c>
      <c r="I1493" s="36">
        <v>41729</v>
      </c>
      <c r="J1493" s="82">
        <v>76527</v>
      </c>
      <c r="K1493" s="37">
        <v>7653</v>
      </c>
      <c r="L1493" s="38">
        <f t="shared" si="226"/>
        <v>7653</v>
      </c>
      <c r="M1493" s="36">
        <f t="shared" si="225"/>
        <v>41729</v>
      </c>
      <c r="N1493" s="39">
        <f t="shared" si="231"/>
        <v>10</v>
      </c>
      <c r="O1493" s="5"/>
      <c r="P1493" s="5"/>
      <c r="Q1493" s="42" t="s">
        <v>2344</v>
      </c>
      <c r="R1493" s="43" t="str">
        <f t="shared" si="228"/>
        <v>AACF</v>
      </c>
      <c r="S1493" s="43" t="str">
        <f t="shared" si="232"/>
        <v>F</v>
      </c>
      <c r="T1493" s="43" t="str">
        <f t="shared" si="233"/>
        <v>02</v>
      </c>
      <c r="U1493" s="43" t="b">
        <f t="shared" si="229"/>
        <v>1</v>
      </c>
      <c r="V1493" s="43">
        <f t="shared" si="230"/>
        <v>10</v>
      </c>
      <c r="W1493" s="35" t="s">
        <v>2347</v>
      </c>
      <c r="X1493" s="196" t="s">
        <v>2377</v>
      </c>
    </row>
    <row r="1494" spans="1:24" x14ac:dyDescent="0.25">
      <c r="A1494" s="30">
        <f t="shared" si="234"/>
        <v>1492</v>
      </c>
      <c r="B1494" s="45">
        <v>20</v>
      </c>
      <c r="C1494" s="32">
        <f t="shared" si="227"/>
        <v>700</v>
      </c>
      <c r="D1494" s="45" t="s">
        <v>229</v>
      </c>
      <c r="E1494" s="45" t="s">
        <v>1091</v>
      </c>
      <c r="F1494" s="45" t="s">
        <v>472</v>
      </c>
      <c r="G1494" s="45"/>
      <c r="H1494" s="35" t="s">
        <v>255</v>
      </c>
      <c r="I1494" s="36">
        <v>41729</v>
      </c>
      <c r="J1494" s="82">
        <v>65408</v>
      </c>
      <c r="K1494" s="37">
        <v>6541</v>
      </c>
      <c r="L1494" s="38">
        <f t="shared" si="226"/>
        <v>6541</v>
      </c>
      <c r="M1494" s="36">
        <f t="shared" si="225"/>
        <v>41729</v>
      </c>
      <c r="N1494" s="39">
        <f t="shared" si="231"/>
        <v>10</v>
      </c>
      <c r="O1494" s="5"/>
      <c r="P1494" s="5"/>
      <c r="Q1494" s="42" t="s">
        <v>2344</v>
      </c>
      <c r="R1494" s="43" t="str">
        <f t="shared" si="228"/>
        <v>ABUP</v>
      </c>
      <c r="S1494" s="43" t="str">
        <f t="shared" si="232"/>
        <v>P</v>
      </c>
      <c r="T1494" s="43" t="str">
        <f t="shared" si="233"/>
        <v>02</v>
      </c>
      <c r="U1494" s="43" t="b">
        <f t="shared" si="229"/>
        <v>1</v>
      </c>
      <c r="V1494" s="43">
        <f t="shared" si="230"/>
        <v>10</v>
      </c>
      <c r="W1494" s="35" t="s">
        <v>2347</v>
      </c>
      <c r="X1494" s="196" t="s">
        <v>2377</v>
      </c>
    </row>
    <row r="1495" spans="1:24" x14ac:dyDescent="0.25">
      <c r="A1495" s="30">
        <f t="shared" si="234"/>
        <v>1493</v>
      </c>
      <c r="B1495" s="45">
        <v>20</v>
      </c>
      <c r="C1495" s="32">
        <f t="shared" si="227"/>
        <v>701</v>
      </c>
      <c r="D1495" s="45" t="s">
        <v>229</v>
      </c>
      <c r="E1495" s="45" t="s">
        <v>1068</v>
      </c>
      <c r="F1495" s="45" t="s">
        <v>381</v>
      </c>
      <c r="G1495" s="45"/>
      <c r="H1495" s="35" t="s">
        <v>255</v>
      </c>
      <c r="I1495" s="36">
        <v>41729</v>
      </c>
      <c r="J1495" s="82">
        <v>131875</v>
      </c>
      <c r="K1495" s="37">
        <v>13188</v>
      </c>
      <c r="L1495" s="38">
        <f t="shared" si="226"/>
        <v>13188</v>
      </c>
      <c r="M1495" s="36">
        <f t="shared" si="225"/>
        <v>41729</v>
      </c>
      <c r="N1495" s="39">
        <f t="shared" si="231"/>
        <v>10</v>
      </c>
      <c r="O1495" s="5"/>
      <c r="P1495" s="5"/>
      <c r="Q1495" s="42" t="s">
        <v>2344</v>
      </c>
      <c r="R1495" s="43" t="str">
        <f t="shared" si="228"/>
        <v>AACF</v>
      </c>
      <c r="S1495" s="43" t="str">
        <f t="shared" si="232"/>
        <v>F</v>
      </c>
      <c r="T1495" s="43" t="str">
        <f t="shared" si="233"/>
        <v>02</v>
      </c>
      <c r="U1495" s="43" t="b">
        <f t="shared" si="229"/>
        <v>1</v>
      </c>
      <c r="V1495" s="43">
        <f t="shared" si="230"/>
        <v>10</v>
      </c>
      <c r="W1495" s="35" t="s">
        <v>2347</v>
      </c>
      <c r="X1495" s="196" t="s">
        <v>2377</v>
      </c>
    </row>
    <row r="1496" spans="1:24" x14ac:dyDescent="0.25">
      <c r="A1496" s="30">
        <f t="shared" si="234"/>
        <v>1494</v>
      </c>
      <c r="B1496" s="45">
        <v>20</v>
      </c>
      <c r="C1496" s="32">
        <f t="shared" si="227"/>
        <v>702</v>
      </c>
      <c r="D1496" s="45" t="s">
        <v>229</v>
      </c>
      <c r="E1496" s="45" t="s">
        <v>835</v>
      </c>
      <c r="F1496" s="45" t="s">
        <v>385</v>
      </c>
      <c r="G1496" s="45"/>
      <c r="H1496" s="35" t="s">
        <v>255</v>
      </c>
      <c r="I1496" s="36">
        <v>41729</v>
      </c>
      <c r="J1496" s="82">
        <v>116181</v>
      </c>
      <c r="K1496" s="37">
        <v>11619</v>
      </c>
      <c r="L1496" s="38">
        <f t="shared" si="226"/>
        <v>11619</v>
      </c>
      <c r="M1496" s="36">
        <f t="shared" si="225"/>
        <v>41729</v>
      </c>
      <c r="N1496" s="39">
        <f t="shared" si="231"/>
        <v>10</v>
      </c>
      <c r="O1496" s="5"/>
      <c r="P1496" s="5"/>
      <c r="Q1496" s="42" t="s">
        <v>2344</v>
      </c>
      <c r="R1496" s="43" t="str">
        <f t="shared" si="228"/>
        <v>AALF</v>
      </c>
      <c r="S1496" s="43" t="str">
        <f t="shared" si="232"/>
        <v>F</v>
      </c>
      <c r="T1496" s="43" t="str">
        <f t="shared" si="233"/>
        <v>02</v>
      </c>
      <c r="U1496" s="43" t="b">
        <f t="shared" si="229"/>
        <v>1</v>
      </c>
      <c r="V1496" s="43">
        <f t="shared" si="230"/>
        <v>10</v>
      </c>
      <c r="W1496" s="35" t="s">
        <v>2347</v>
      </c>
      <c r="X1496" s="196" t="s">
        <v>2377</v>
      </c>
    </row>
    <row r="1497" spans="1:24" x14ac:dyDescent="0.25">
      <c r="A1497" s="30">
        <f t="shared" si="234"/>
        <v>1495</v>
      </c>
      <c r="B1497" s="45">
        <v>20</v>
      </c>
      <c r="C1497" s="32">
        <f t="shared" si="227"/>
        <v>703</v>
      </c>
      <c r="D1497" s="45" t="s">
        <v>229</v>
      </c>
      <c r="E1497" s="45" t="s">
        <v>1099</v>
      </c>
      <c r="F1497" s="45" t="s">
        <v>501</v>
      </c>
      <c r="G1497" s="45"/>
      <c r="H1497" s="35" t="s">
        <v>255</v>
      </c>
      <c r="I1497" s="36">
        <v>41729</v>
      </c>
      <c r="J1497" s="82">
        <v>48106</v>
      </c>
      <c r="K1497" s="37">
        <v>4811</v>
      </c>
      <c r="L1497" s="38">
        <f t="shared" si="226"/>
        <v>4811</v>
      </c>
      <c r="M1497" s="36">
        <f t="shared" si="225"/>
        <v>41729</v>
      </c>
      <c r="N1497" s="39">
        <f t="shared" si="231"/>
        <v>10</v>
      </c>
      <c r="O1497" s="5"/>
      <c r="P1497" s="5"/>
      <c r="Q1497" s="42" t="s">
        <v>2344</v>
      </c>
      <c r="R1497" s="43" t="str">
        <f t="shared" si="228"/>
        <v>AAJF</v>
      </c>
      <c r="S1497" s="43" t="str">
        <f t="shared" si="232"/>
        <v>F</v>
      </c>
      <c r="T1497" s="43" t="str">
        <f t="shared" si="233"/>
        <v>02</v>
      </c>
      <c r="U1497" s="43" t="b">
        <f t="shared" si="229"/>
        <v>1</v>
      </c>
      <c r="V1497" s="43">
        <f t="shared" si="230"/>
        <v>10</v>
      </c>
      <c r="W1497" s="35" t="s">
        <v>2347</v>
      </c>
      <c r="X1497" s="196" t="s">
        <v>2377</v>
      </c>
    </row>
    <row r="1498" spans="1:24" x14ac:dyDescent="0.25">
      <c r="A1498" s="30">
        <f t="shared" si="234"/>
        <v>1496</v>
      </c>
      <c r="B1498" s="45">
        <v>20</v>
      </c>
      <c r="C1498" s="32">
        <f t="shared" si="227"/>
        <v>704</v>
      </c>
      <c r="D1498" s="45" t="s">
        <v>229</v>
      </c>
      <c r="E1498" s="45" t="s">
        <v>1070</v>
      </c>
      <c r="F1498" s="45" t="s">
        <v>384</v>
      </c>
      <c r="G1498" s="45"/>
      <c r="H1498" s="35" t="s">
        <v>255</v>
      </c>
      <c r="I1498" s="36">
        <v>41729</v>
      </c>
      <c r="J1498" s="82">
        <v>3315</v>
      </c>
      <c r="K1498" s="37">
        <v>332</v>
      </c>
      <c r="L1498" s="38">
        <f t="shared" si="226"/>
        <v>332</v>
      </c>
      <c r="M1498" s="36">
        <f t="shared" si="225"/>
        <v>41729</v>
      </c>
      <c r="N1498" s="39">
        <f t="shared" si="231"/>
        <v>10.02</v>
      </c>
      <c r="O1498" s="5"/>
      <c r="P1498" s="5"/>
      <c r="Q1498" s="42" t="s">
        <v>2344</v>
      </c>
      <c r="R1498" s="43" t="str">
        <f t="shared" si="228"/>
        <v>AACF</v>
      </c>
      <c r="S1498" s="43" t="str">
        <f t="shared" si="232"/>
        <v>F</v>
      </c>
      <c r="T1498" s="43" t="str">
        <f t="shared" si="233"/>
        <v>02</v>
      </c>
      <c r="U1498" s="43" t="b">
        <f t="shared" si="229"/>
        <v>1</v>
      </c>
      <c r="V1498" s="43">
        <f t="shared" si="230"/>
        <v>10</v>
      </c>
      <c r="W1498" s="35" t="s">
        <v>2347</v>
      </c>
      <c r="X1498" s="196" t="s">
        <v>2377</v>
      </c>
    </row>
    <row r="1499" spans="1:24" x14ac:dyDescent="0.25">
      <c r="A1499" s="30">
        <f t="shared" si="234"/>
        <v>1497</v>
      </c>
      <c r="B1499" s="45">
        <v>20</v>
      </c>
      <c r="C1499" s="32">
        <f t="shared" si="227"/>
        <v>705</v>
      </c>
      <c r="D1499" s="45" t="s">
        <v>229</v>
      </c>
      <c r="E1499" s="45" t="s">
        <v>836</v>
      </c>
      <c r="F1499" s="45" t="s">
        <v>386</v>
      </c>
      <c r="G1499" s="45"/>
      <c r="H1499" s="35" t="s">
        <v>255</v>
      </c>
      <c r="I1499" s="36">
        <v>41729</v>
      </c>
      <c r="J1499" s="82">
        <v>577</v>
      </c>
      <c r="K1499" s="37">
        <v>58</v>
      </c>
      <c r="L1499" s="38">
        <f t="shared" si="226"/>
        <v>58</v>
      </c>
      <c r="M1499" s="36">
        <f t="shared" si="225"/>
        <v>41729</v>
      </c>
      <c r="N1499" s="39">
        <f t="shared" si="231"/>
        <v>10.050000000000001</v>
      </c>
      <c r="O1499" s="5"/>
      <c r="P1499" s="5"/>
      <c r="Q1499" s="42" t="s">
        <v>2344</v>
      </c>
      <c r="R1499" s="43" t="str">
        <f t="shared" si="228"/>
        <v>AACF</v>
      </c>
      <c r="S1499" s="43" t="str">
        <f t="shared" si="232"/>
        <v>F</v>
      </c>
      <c r="T1499" s="43" t="str">
        <f t="shared" si="233"/>
        <v>02</v>
      </c>
      <c r="U1499" s="43" t="b">
        <f t="shared" si="229"/>
        <v>1</v>
      </c>
      <c r="V1499" s="43">
        <f t="shared" si="230"/>
        <v>10</v>
      </c>
      <c r="W1499" s="35" t="s">
        <v>2347</v>
      </c>
      <c r="X1499" s="196" t="s">
        <v>2377</v>
      </c>
    </row>
    <row r="1500" spans="1:24" x14ac:dyDescent="0.25">
      <c r="A1500" s="30">
        <f t="shared" si="234"/>
        <v>1498</v>
      </c>
      <c r="B1500" s="45">
        <v>20</v>
      </c>
      <c r="C1500" s="32">
        <f t="shared" si="227"/>
        <v>706</v>
      </c>
      <c r="D1500" s="45" t="s">
        <v>229</v>
      </c>
      <c r="E1500" s="45" t="s">
        <v>979</v>
      </c>
      <c r="F1500" s="45" t="s">
        <v>475</v>
      </c>
      <c r="G1500" s="45"/>
      <c r="H1500" s="35" t="s">
        <v>255</v>
      </c>
      <c r="I1500" s="36">
        <v>41729</v>
      </c>
      <c r="J1500" s="82">
        <v>71091</v>
      </c>
      <c r="K1500" s="37">
        <v>7110</v>
      </c>
      <c r="L1500" s="38">
        <f t="shared" si="226"/>
        <v>7110</v>
      </c>
      <c r="M1500" s="36">
        <f t="shared" si="225"/>
        <v>41729</v>
      </c>
      <c r="N1500" s="39">
        <f t="shared" si="231"/>
        <v>10</v>
      </c>
      <c r="O1500" s="5"/>
      <c r="P1500" s="5"/>
      <c r="Q1500" s="42" t="s">
        <v>2344</v>
      </c>
      <c r="R1500" s="43" t="str">
        <f t="shared" si="228"/>
        <v>AAFF</v>
      </c>
      <c r="S1500" s="43" t="str">
        <f t="shared" si="232"/>
        <v>F</v>
      </c>
      <c r="T1500" s="43" t="str">
        <f t="shared" si="233"/>
        <v>02</v>
      </c>
      <c r="U1500" s="43" t="b">
        <f t="shared" si="229"/>
        <v>1</v>
      </c>
      <c r="V1500" s="43">
        <f t="shared" si="230"/>
        <v>10</v>
      </c>
      <c r="W1500" s="35" t="s">
        <v>2347</v>
      </c>
      <c r="X1500" s="196" t="s">
        <v>2377</v>
      </c>
    </row>
    <row r="1501" spans="1:24" x14ac:dyDescent="0.25">
      <c r="A1501" s="30">
        <f t="shared" si="234"/>
        <v>1499</v>
      </c>
      <c r="B1501" s="45">
        <v>20</v>
      </c>
      <c r="C1501" s="32">
        <f t="shared" si="227"/>
        <v>707</v>
      </c>
      <c r="D1501" s="45" t="s">
        <v>229</v>
      </c>
      <c r="E1501" s="45" t="s">
        <v>956</v>
      </c>
      <c r="F1501" s="45" t="s">
        <v>366</v>
      </c>
      <c r="G1501" s="45"/>
      <c r="H1501" s="35" t="s">
        <v>255</v>
      </c>
      <c r="I1501" s="36">
        <v>41729</v>
      </c>
      <c r="J1501" s="82">
        <v>16418</v>
      </c>
      <c r="K1501" s="37">
        <v>1642</v>
      </c>
      <c r="L1501" s="38">
        <f t="shared" si="226"/>
        <v>1642</v>
      </c>
      <c r="M1501" s="36">
        <f t="shared" ref="M1501:M1564" si="235">+I1501</f>
        <v>41729</v>
      </c>
      <c r="N1501" s="39">
        <f t="shared" si="231"/>
        <v>10</v>
      </c>
      <c r="O1501" s="5"/>
      <c r="P1501" s="5"/>
      <c r="Q1501" s="42" t="s">
        <v>2344</v>
      </c>
      <c r="R1501" s="43" t="str">
        <f t="shared" si="228"/>
        <v>AANF</v>
      </c>
      <c r="S1501" s="43" t="str">
        <f t="shared" si="232"/>
        <v>F</v>
      </c>
      <c r="T1501" s="43" t="str">
        <f t="shared" si="233"/>
        <v>02</v>
      </c>
      <c r="U1501" s="43" t="b">
        <f t="shared" si="229"/>
        <v>1</v>
      </c>
      <c r="V1501" s="43">
        <f t="shared" si="230"/>
        <v>10</v>
      </c>
      <c r="W1501" s="35" t="s">
        <v>2347</v>
      </c>
      <c r="X1501" s="196" t="s">
        <v>2377</v>
      </c>
    </row>
    <row r="1502" spans="1:24" x14ac:dyDescent="0.25">
      <c r="A1502" s="30">
        <f t="shared" si="234"/>
        <v>1500</v>
      </c>
      <c r="B1502" s="45">
        <v>20</v>
      </c>
      <c r="C1502" s="32">
        <f t="shared" si="227"/>
        <v>708</v>
      </c>
      <c r="D1502" s="45" t="s">
        <v>229</v>
      </c>
      <c r="E1502" s="45" t="s">
        <v>874</v>
      </c>
      <c r="F1502" s="45" t="s">
        <v>517</v>
      </c>
      <c r="G1502" s="45"/>
      <c r="H1502" s="35" t="s">
        <v>255</v>
      </c>
      <c r="I1502" s="36">
        <v>41729</v>
      </c>
      <c r="J1502" s="82">
        <v>25023</v>
      </c>
      <c r="K1502" s="37">
        <v>2503</v>
      </c>
      <c r="L1502" s="38">
        <f t="shared" si="226"/>
        <v>2503</v>
      </c>
      <c r="M1502" s="36">
        <f t="shared" si="235"/>
        <v>41729</v>
      </c>
      <c r="N1502" s="39">
        <f t="shared" si="231"/>
        <v>10</v>
      </c>
      <c r="O1502" s="5"/>
      <c r="P1502" s="5"/>
      <c r="Q1502" s="42" t="s">
        <v>2344</v>
      </c>
      <c r="R1502" s="43" t="str">
        <f t="shared" si="228"/>
        <v>AAFF</v>
      </c>
      <c r="S1502" s="43" t="str">
        <f t="shared" si="232"/>
        <v>F</v>
      </c>
      <c r="T1502" s="43" t="str">
        <f t="shared" si="233"/>
        <v>02</v>
      </c>
      <c r="U1502" s="43" t="b">
        <f t="shared" si="229"/>
        <v>1</v>
      </c>
      <c r="V1502" s="43">
        <f t="shared" si="230"/>
        <v>10</v>
      </c>
      <c r="W1502" s="35" t="s">
        <v>2347</v>
      </c>
      <c r="X1502" s="196" t="s">
        <v>2377</v>
      </c>
    </row>
    <row r="1503" spans="1:24" x14ac:dyDescent="0.25">
      <c r="A1503" s="30">
        <f t="shared" si="234"/>
        <v>1501</v>
      </c>
      <c r="B1503" s="45">
        <v>20</v>
      </c>
      <c r="C1503" s="32">
        <f t="shared" si="227"/>
        <v>709</v>
      </c>
      <c r="D1503" s="45" t="s">
        <v>229</v>
      </c>
      <c r="E1503" s="45" t="s">
        <v>957</v>
      </c>
      <c r="F1503" s="45" t="s">
        <v>367</v>
      </c>
      <c r="G1503" s="45"/>
      <c r="H1503" s="35" t="s">
        <v>255</v>
      </c>
      <c r="I1503" s="36">
        <v>41729</v>
      </c>
      <c r="J1503" s="82">
        <v>46035</v>
      </c>
      <c r="K1503" s="37">
        <v>4604</v>
      </c>
      <c r="L1503" s="38">
        <f t="shared" si="226"/>
        <v>4604</v>
      </c>
      <c r="M1503" s="36">
        <f t="shared" si="235"/>
        <v>41729</v>
      </c>
      <c r="N1503" s="39">
        <f t="shared" si="231"/>
        <v>10</v>
      </c>
      <c r="O1503" s="5"/>
      <c r="P1503" s="5"/>
      <c r="Q1503" s="42" t="s">
        <v>2344</v>
      </c>
      <c r="R1503" s="43" t="str">
        <f t="shared" si="228"/>
        <v>AAHF</v>
      </c>
      <c r="S1503" s="43" t="str">
        <f t="shared" si="232"/>
        <v>F</v>
      </c>
      <c r="T1503" s="43" t="str">
        <f t="shared" si="233"/>
        <v>02</v>
      </c>
      <c r="U1503" s="43" t="b">
        <f t="shared" si="229"/>
        <v>1</v>
      </c>
      <c r="V1503" s="43">
        <f t="shared" si="230"/>
        <v>10</v>
      </c>
      <c r="W1503" s="35" t="s">
        <v>2347</v>
      </c>
      <c r="X1503" s="196" t="s">
        <v>2377</v>
      </c>
    </row>
    <row r="1504" spans="1:24" x14ac:dyDescent="0.25">
      <c r="A1504" s="30">
        <f t="shared" si="234"/>
        <v>1502</v>
      </c>
      <c r="B1504" s="45">
        <v>20</v>
      </c>
      <c r="C1504" s="32">
        <f t="shared" si="227"/>
        <v>710</v>
      </c>
      <c r="D1504" s="45" t="s">
        <v>229</v>
      </c>
      <c r="E1504" s="45" t="s">
        <v>876</v>
      </c>
      <c r="F1504" s="45" t="s">
        <v>523</v>
      </c>
      <c r="G1504" s="45"/>
      <c r="H1504" s="35" t="s">
        <v>255</v>
      </c>
      <c r="I1504" s="36">
        <v>41729</v>
      </c>
      <c r="J1504" s="82">
        <v>16327</v>
      </c>
      <c r="K1504" s="37">
        <v>1633</v>
      </c>
      <c r="L1504" s="38">
        <f t="shared" si="226"/>
        <v>1633</v>
      </c>
      <c r="M1504" s="36">
        <f t="shared" si="235"/>
        <v>41729</v>
      </c>
      <c r="N1504" s="39">
        <f t="shared" si="231"/>
        <v>10</v>
      </c>
      <c r="O1504" s="5"/>
      <c r="P1504" s="5"/>
      <c r="Q1504" s="42" t="s">
        <v>2344</v>
      </c>
      <c r="R1504" s="43" t="str">
        <f t="shared" si="228"/>
        <v>AAHF</v>
      </c>
      <c r="S1504" s="43" t="str">
        <f t="shared" si="232"/>
        <v>F</v>
      </c>
      <c r="T1504" s="43" t="str">
        <f t="shared" si="233"/>
        <v>02</v>
      </c>
      <c r="U1504" s="43" t="b">
        <f t="shared" si="229"/>
        <v>1</v>
      </c>
      <c r="V1504" s="43">
        <f t="shared" si="230"/>
        <v>10</v>
      </c>
      <c r="W1504" s="35" t="s">
        <v>2347</v>
      </c>
      <c r="X1504" s="196" t="s">
        <v>2377</v>
      </c>
    </row>
    <row r="1505" spans="1:24" x14ac:dyDescent="0.25">
      <c r="A1505" s="30">
        <f t="shared" si="234"/>
        <v>1503</v>
      </c>
      <c r="B1505" s="45">
        <v>20</v>
      </c>
      <c r="C1505" s="32">
        <f t="shared" si="227"/>
        <v>711</v>
      </c>
      <c r="D1505" s="45" t="s">
        <v>229</v>
      </c>
      <c r="E1505" s="45" t="s">
        <v>991</v>
      </c>
      <c r="F1505" s="45" t="s">
        <v>533</v>
      </c>
      <c r="G1505" s="45"/>
      <c r="H1505" s="35" t="s">
        <v>255</v>
      </c>
      <c r="I1505" s="36">
        <v>41729</v>
      </c>
      <c r="J1505" s="82">
        <v>18079</v>
      </c>
      <c r="K1505" s="37">
        <v>1808</v>
      </c>
      <c r="L1505" s="38">
        <f t="shared" si="226"/>
        <v>1808</v>
      </c>
      <c r="M1505" s="36">
        <f t="shared" si="235"/>
        <v>41729</v>
      </c>
      <c r="N1505" s="39">
        <f t="shared" si="231"/>
        <v>10</v>
      </c>
      <c r="O1505" s="5"/>
      <c r="P1505" s="5"/>
      <c r="Q1505" s="42" t="s">
        <v>2344</v>
      </c>
      <c r="R1505" s="43" t="str">
        <f t="shared" si="228"/>
        <v>ASBP</v>
      </c>
      <c r="S1505" s="43" t="str">
        <f t="shared" si="232"/>
        <v>P</v>
      </c>
      <c r="T1505" s="43" t="str">
        <f t="shared" si="233"/>
        <v>02</v>
      </c>
      <c r="U1505" s="43" t="b">
        <f t="shared" si="229"/>
        <v>1</v>
      </c>
      <c r="V1505" s="43">
        <f t="shared" si="230"/>
        <v>10</v>
      </c>
      <c r="W1505" s="35" t="s">
        <v>2347</v>
      </c>
      <c r="X1505" s="196" t="s">
        <v>2377</v>
      </c>
    </row>
    <row r="1506" spans="1:24" x14ac:dyDescent="0.25">
      <c r="A1506" s="30">
        <f t="shared" si="234"/>
        <v>1504</v>
      </c>
      <c r="B1506" s="45">
        <v>20</v>
      </c>
      <c r="C1506" s="32">
        <f t="shared" si="227"/>
        <v>712</v>
      </c>
      <c r="D1506" s="45" t="s">
        <v>229</v>
      </c>
      <c r="E1506" s="45" t="s">
        <v>957</v>
      </c>
      <c r="F1506" s="45" t="s">
        <v>367</v>
      </c>
      <c r="G1506" s="45"/>
      <c r="H1506" s="35" t="s">
        <v>255</v>
      </c>
      <c r="I1506" s="36">
        <v>41729</v>
      </c>
      <c r="J1506" s="82">
        <v>1614</v>
      </c>
      <c r="K1506" s="37">
        <v>162</v>
      </c>
      <c r="L1506" s="38">
        <f t="shared" si="226"/>
        <v>162</v>
      </c>
      <c r="M1506" s="36">
        <f t="shared" si="235"/>
        <v>41729</v>
      </c>
      <c r="N1506" s="39">
        <f t="shared" si="231"/>
        <v>10.039999999999999</v>
      </c>
      <c r="O1506" s="5"/>
      <c r="P1506" s="5"/>
      <c r="Q1506" s="42" t="s">
        <v>2344</v>
      </c>
      <c r="R1506" s="43" t="str">
        <f t="shared" si="228"/>
        <v>AAHF</v>
      </c>
      <c r="S1506" s="43" t="str">
        <f t="shared" si="232"/>
        <v>F</v>
      </c>
      <c r="T1506" s="43" t="str">
        <f t="shared" si="233"/>
        <v>02</v>
      </c>
      <c r="U1506" s="43" t="b">
        <f t="shared" si="229"/>
        <v>1</v>
      </c>
      <c r="V1506" s="43">
        <f t="shared" si="230"/>
        <v>10</v>
      </c>
      <c r="W1506" s="35" t="s">
        <v>2347</v>
      </c>
      <c r="X1506" s="196" t="s">
        <v>2377</v>
      </c>
    </row>
    <row r="1507" spans="1:24" x14ac:dyDescent="0.25">
      <c r="A1507" s="30">
        <f t="shared" si="234"/>
        <v>1505</v>
      </c>
      <c r="B1507" s="45">
        <v>20</v>
      </c>
      <c r="C1507" s="32">
        <f t="shared" si="227"/>
        <v>713</v>
      </c>
      <c r="D1507" s="45" t="s">
        <v>229</v>
      </c>
      <c r="E1507" s="45" t="s">
        <v>1012</v>
      </c>
      <c r="F1507" s="45" t="s">
        <v>432</v>
      </c>
      <c r="G1507" s="45"/>
      <c r="H1507" s="35" t="s">
        <v>255</v>
      </c>
      <c r="I1507" s="36">
        <v>41729</v>
      </c>
      <c r="J1507" s="82">
        <v>17364</v>
      </c>
      <c r="K1507" s="37">
        <v>1737</v>
      </c>
      <c r="L1507" s="38">
        <f t="shared" si="226"/>
        <v>1737</v>
      </c>
      <c r="M1507" s="36">
        <f t="shared" si="235"/>
        <v>41729</v>
      </c>
      <c r="N1507" s="39">
        <f t="shared" si="231"/>
        <v>10</v>
      </c>
      <c r="O1507" s="5"/>
      <c r="P1507" s="5"/>
      <c r="Q1507" s="42" t="s">
        <v>2344</v>
      </c>
      <c r="R1507" s="43" t="str">
        <f t="shared" si="228"/>
        <v>AAAF</v>
      </c>
      <c r="S1507" s="43" t="str">
        <f t="shared" si="232"/>
        <v>F</v>
      </c>
      <c r="T1507" s="43" t="str">
        <f t="shared" si="233"/>
        <v>02</v>
      </c>
      <c r="U1507" s="43" t="b">
        <f t="shared" si="229"/>
        <v>1</v>
      </c>
      <c r="V1507" s="43">
        <f t="shared" si="230"/>
        <v>10</v>
      </c>
      <c r="W1507" s="35" t="s">
        <v>2347</v>
      </c>
      <c r="X1507" s="196" t="s">
        <v>2377</v>
      </c>
    </row>
    <row r="1508" spans="1:24" x14ac:dyDescent="0.25">
      <c r="A1508" s="30">
        <f t="shared" si="234"/>
        <v>1506</v>
      </c>
      <c r="B1508" s="45">
        <v>20</v>
      </c>
      <c r="C1508" s="32">
        <f t="shared" si="227"/>
        <v>714</v>
      </c>
      <c r="D1508" s="45" t="s">
        <v>229</v>
      </c>
      <c r="E1508" s="45" t="s">
        <v>459</v>
      </c>
      <c r="F1508" s="45" t="s">
        <v>460</v>
      </c>
      <c r="G1508" s="45"/>
      <c r="H1508" s="35" t="s">
        <v>255</v>
      </c>
      <c r="I1508" s="36">
        <v>41729</v>
      </c>
      <c r="J1508" s="82">
        <v>32803</v>
      </c>
      <c r="K1508" s="37">
        <v>3281</v>
      </c>
      <c r="L1508" s="38">
        <f t="shared" si="226"/>
        <v>3281</v>
      </c>
      <c r="M1508" s="36">
        <f t="shared" si="235"/>
        <v>41729</v>
      </c>
      <c r="N1508" s="39">
        <f t="shared" si="231"/>
        <v>10</v>
      </c>
      <c r="O1508" s="5"/>
      <c r="P1508" s="5"/>
      <c r="Q1508" s="42" t="s">
        <v>2344</v>
      </c>
      <c r="R1508" s="43" t="str">
        <f t="shared" si="228"/>
        <v>AGUP</v>
      </c>
      <c r="S1508" s="43" t="str">
        <f t="shared" si="232"/>
        <v>P</v>
      </c>
      <c r="T1508" s="43" t="str">
        <f t="shared" si="233"/>
        <v>02</v>
      </c>
      <c r="U1508" s="43" t="b">
        <f t="shared" si="229"/>
        <v>1</v>
      </c>
      <c r="V1508" s="43">
        <f t="shared" si="230"/>
        <v>10</v>
      </c>
      <c r="W1508" s="35" t="s">
        <v>2347</v>
      </c>
      <c r="X1508" s="196" t="s">
        <v>2377</v>
      </c>
    </row>
    <row r="1509" spans="1:24" x14ac:dyDescent="0.25">
      <c r="A1509" s="30">
        <f t="shared" si="234"/>
        <v>1507</v>
      </c>
      <c r="B1509" s="45">
        <v>20</v>
      </c>
      <c r="C1509" s="32">
        <f t="shared" si="227"/>
        <v>715</v>
      </c>
      <c r="D1509" s="45" t="s">
        <v>229</v>
      </c>
      <c r="E1509" s="45" t="s">
        <v>954</v>
      </c>
      <c r="F1509" s="45" t="s">
        <v>361</v>
      </c>
      <c r="G1509" s="45"/>
      <c r="H1509" s="35" t="s">
        <v>255</v>
      </c>
      <c r="I1509" s="36">
        <v>41729</v>
      </c>
      <c r="J1509" s="82">
        <v>29566</v>
      </c>
      <c r="K1509" s="37">
        <v>2957</v>
      </c>
      <c r="L1509" s="38">
        <f t="shared" ref="L1509:L1572" si="236">+K1509</f>
        <v>2957</v>
      </c>
      <c r="M1509" s="36">
        <f t="shared" si="235"/>
        <v>41729</v>
      </c>
      <c r="N1509" s="39">
        <f t="shared" si="231"/>
        <v>10</v>
      </c>
      <c r="O1509" s="5"/>
      <c r="P1509" s="5"/>
      <c r="Q1509" s="42" t="s">
        <v>2344</v>
      </c>
      <c r="R1509" s="43" t="str">
        <f t="shared" si="228"/>
        <v>AAGF</v>
      </c>
      <c r="S1509" s="43" t="str">
        <f t="shared" si="232"/>
        <v>F</v>
      </c>
      <c r="T1509" s="43" t="str">
        <f t="shared" si="233"/>
        <v>02</v>
      </c>
      <c r="U1509" s="43" t="b">
        <f t="shared" si="229"/>
        <v>1</v>
      </c>
      <c r="V1509" s="43">
        <f t="shared" si="230"/>
        <v>10</v>
      </c>
      <c r="W1509" s="35" t="s">
        <v>2347</v>
      </c>
      <c r="X1509" s="196" t="s">
        <v>2377</v>
      </c>
    </row>
    <row r="1510" spans="1:24" x14ac:dyDescent="0.25">
      <c r="A1510" s="30">
        <f t="shared" si="234"/>
        <v>1508</v>
      </c>
      <c r="B1510" s="45">
        <v>20</v>
      </c>
      <c r="C1510" s="32">
        <f t="shared" si="227"/>
        <v>716</v>
      </c>
      <c r="D1510" s="45" t="s">
        <v>229</v>
      </c>
      <c r="E1510" s="45" t="s">
        <v>832</v>
      </c>
      <c r="F1510" s="45" t="s">
        <v>377</v>
      </c>
      <c r="G1510" s="45"/>
      <c r="H1510" s="35" t="s">
        <v>255</v>
      </c>
      <c r="I1510" s="36">
        <v>41729</v>
      </c>
      <c r="J1510" s="82">
        <v>20385</v>
      </c>
      <c r="K1510" s="37">
        <v>2039</v>
      </c>
      <c r="L1510" s="38">
        <f t="shared" si="236"/>
        <v>2039</v>
      </c>
      <c r="M1510" s="36">
        <f t="shared" si="235"/>
        <v>41729</v>
      </c>
      <c r="N1510" s="39">
        <f t="shared" si="231"/>
        <v>10</v>
      </c>
      <c r="O1510" s="5"/>
      <c r="P1510" s="5"/>
      <c r="Q1510" s="42" t="s">
        <v>2344</v>
      </c>
      <c r="R1510" s="43" t="str">
        <f t="shared" si="228"/>
        <v>AABF</v>
      </c>
      <c r="S1510" s="43" t="str">
        <f t="shared" si="232"/>
        <v>F</v>
      </c>
      <c r="T1510" s="43" t="str">
        <f t="shared" si="233"/>
        <v>02</v>
      </c>
      <c r="U1510" s="43" t="b">
        <f t="shared" si="229"/>
        <v>1</v>
      </c>
      <c r="V1510" s="43">
        <f t="shared" si="230"/>
        <v>10</v>
      </c>
      <c r="W1510" s="35" t="s">
        <v>2347</v>
      </c>
      <c r="X1510" s="196" t="s">
        <v>2377</v>
      </c>
    </row>
    <row r="1511" spans="1:24" x14ac:dyDescent="0.25">
      <c r="A1511" s="30">
        <f t="shared" si="234"/>
        <v>1509</v>
      </c>
      <c r="B1511" s="45">
        <v>20</v>
      </c>
      <c r="C1511" s="32">
        <f t="shared" si="227"/>
        <v>717</v>
      </c>
      <c r="D1511" s="45" t="s">
        <v>229</v>
      </c>
      <c r="E1511" s="45" t="s">
        <v>958</v>
      </c>
      <c r="F1511" s="45" t="s">
        <v>372</v>
      </c>
      <c r="G1511" s="45"/>
      <c r="H1511" s="35" t="s">
        <v>255</v>
      </c>
      <c r="I1511" s="36">
        <v>41729</v>
      </c>
      <c r="J1511" s="82">
        <v>15324</v>
      </c>
      <c r="K1511" s="37">
        <v>1533</v>
      </c>
      <c r="L1511" s="38">
        <f t="shared" si="236"/>
        <v>1533</v>
      </c>
      <c r="M1511" s="36">
        <f t="shared" si="235"/>
        <v>41729</v>
      </c>
      <c r="N1511" s="39">
        <f t="shared" si="231"/>
        <v>10</v>
      </c>
      <c r="O1511" s="5"/>
      <c r="P1511" s="5"/>
      <c r="Q1511" s="42" t="s">
        <v>2344</v>
      </c>
      <c r="R1511" s="43" t="str">
        <f t="shared" si="228"/>
        <v>AJIP</v>
      </c>
      <c r="S1511" s="43" t="str">
        <f t="shared" si="232"/>
        <v>P</v>
      </c>
      <c r="T1511" s="43" t="str">
        <f t="shared" si="233"/>
        <v>02</v>
      </c>
      <c r="U1511" s="43" t="b">
        <f t="shared" si="229"/>
        <v>1</v>
      </c>
      <c r="V1511" s="43">
        <f t="shared" si="230"/>
        <v>10</v>
      </c>
      <c r="W1511" s="35" t="s">
        <v>2347</v>
      </c>
      <c r="X1511" s="196" t="s">
        <v>2377</v>
      </c>
    </row>
    <row r="1512" spans="1:24" x14ac:dyDescent="0.25">
      <c r="A1512" s="30">
        <f t="shared" si="234"/>
        <v>1510</v>
      </c>
      <c r="B1512" s="45">
        <v>20</v>
      </c>
      <c r="C1512" s="32">
        <f t="shared" si="227"/>
        <v>718</v>
      </c>
      <c r="D1512" s="45" t="s">
        <v>229</v>
      </c>
      <c r="E1512" s="45" t="s">
        <v>988</v>
      </c>
      <c r="F1512" s="45" t="s">
        <v>518</v>
      </c>
      <c r="G1512" s="45"/>
      <c r="H1512" s="35" t="s">
        <v>255</v>
      </c>
      <c r="I1512" s="36">
        <v>41729</v>
      </c>
      <c r="J1512" s="82">
        <v>6953</v>
      </c>
      <c r="K1512" s="37">
        <v>696</v>
      </c>
      <c r="L1512" s="38">
        <f t="shared" si="236"/>
        <v>696</v>
      </c>
      <c r="M1512" s="36">
        <f t="shared" si="235"/>
        <v>41729</v>
      </c>
      <c r="N1512" s="39">
        <f t="shared" si="231"/>
        <v>10.01</v>
      </c>
      <c r="O1512" s="5"/>
      <c r="P1512" s="5"/>
      <c r="Q1512" s="42" t="s">
        <v>2344</v>
      </c>
      <c r="R1512" s="43" t="str">
        <f t="shared" si="228"/>
        <v>AAFF</v>
      </c>
      <c r="S1512" s="43" t="str">
        <f t="shared" si="232"/>
        <v>F</v>
      </c>
      <c r="T1512" s="43" t="str">
        <f t="shared" si="233"/>
        <v>02</v>
      </c>
      <c r="U1512" s="43" t="b">
        <f t="shared" si="229"/>
        <v>1</v>
      </c>
      <c r="V1512" s="43">
        <f t="shared" si="230"/>
        <v>10</v>
      </c>
      <c r="W1512" s="35" t="s">
        <v>2347</v>
      </c>
      <c r="X1512" s="196" t="s">
        <v>2377</v>
      </c>
    </row>
    <row r="1513" spans="1:24" x14ac:dyDescent="0.25">
      <c r="A1513" s="30">
        <f t="shared" si="234"/>
        <v>1511</v>
      </c>
      <c r="B1513" s="45">
        <v>20</v>
      </c>
      <c r="C1513" s="32">
        <f t="shared" si="227"/>
        <v>719</v>
      </c>
      <c r="D1513" s="45" t="s">
        <v>229</v>
      </c>
      <c r="E1513" s="45" t="s">
        <v>846</v>
      </c>
      <c r="F1513" s="45" t="s">
        <v>415</v>
      </c>
      <c r="G1513" s="45"/>
      <c r="H1513" s="35" t="s">
        <v>255</v>
      </c>
      <c r="I1513" s="36">
        <v>41729</v>
      </c>
      <c r="J1513" s="82">
        <v>29760</v>
      </c>
      <c r="K1513" s="37">
        <v>2976</v>
      </c>
      <c r="L1513" s="38">
        <f t="shared" si="236"/>
        <v>2976</v>
      </c>
      <c r="M1513" s="36">
        <f t="shared" si="235"/>
        <v>41729</v>
      </c>
      <c r="N1513" s="39">
        <f t="shared" si="231"/>
        <v>10</v>
      </c>
      <c r="O1513" s="5"/>
      <c r="P1513" s="5"/>
      <c r="Q1513" s="42" t="s">
        <v>2344</v>
      </c>
      <c r="R1513" s="43" t="str">
        <f t="shared" si="228"/>
        <v>ABLF</v>
      </c>
      <c r="S1513" s="43" t="str">
        <f t="shared" si="232"/>
        <v>F</v>
      </c>
      <c r="T1513" s="43" t="str">
        <f t="shared" si="233"/>
        <v>02</v>
      </c>
      <c r="U1513" s="43" t="b">
        <f t="shared" si="229"/>
        <v>1</v>
      </c>
      <c r="V1513" s="43">
        <f t="shared" si="230"/>
        <v>10</v>
      </c>
      <c r="W1513" s="35" t="s">
        <v>2347</v>
      </c>
      <c r="X1513" s="196" t="s">
        <v>2377</v>
      </c>
    </row>
    <row r="1514" spans="1:24" x14ac:dyDescent="0.25">
      <c r="A1514" s="30">
        <f t="shared" si="234"/>
        <v>1512</v>
      </c>
      <c r="B1514" s="45">
        <v>20</v>
      </c>
      <c r="C1514" s="32">
        <f t="shared" si="227"/>
        <v>720</v>
      </c>
      <c r="D1514" s="45" t="s">
        <v>229</v>
      </c>
      <c r="E1514" s="45" t="s">
        <v>844</v>
      </c>
      <c r="F1514" s="45" t="s">
        <v>412</v>
      </c>
      <c r="G1514" s="45"/>
      <c r="H1514" s="35" t="s">
        <v>255</v>
      </c>
      <c r="I1514" s="36">
        <v>41729</v>
      </c>
      <c r="J1514" s="82">
        <v>52748</v>
      </c>
      <c r="K1514" s="37">
        <v>5275</v>
      </c>
      <c r="L1514" s="38">
        <f t="shared" si="236"/>
        <v>5275</v>
      </c>
      <c r="M1514" s="36">
        <f t="shared" si="235"/>
        <v>41729</v>
      </c>
      <c r="N1514" s="39">
        <f t="shared" si="231"/>
        <v>10</v>
      </c>
      <c r="O1514" s="5"/>
      <c r="P1514" s="5"/>
      <c r="Q1514" s="42" t="s">
        <v>2344</v>
      </c>
      <c r="R1514" s="43" t="str">
        <f t="shared" si="228"/>
        <v>ABRP</v>
      </c>
      <c r="S1514" s="43" t="str">
        <f t="shared" si="232"/>
        <v>P</v>
      </c>
      <c r="T1514" s="43" t="str">
        <f t="shared" si="233"/>
        <v>02</v>
      </c>
      <c r="U1514" s="43" t="b">
        <f t="shared" si="229"/>
        <v>1</v>
      </c>
      <c r="V1514" s="43">
        <f t="shared" si="230"/>
        <v>10</v>
      </c>
      <c r="W1514" s="35" t="s">
        <v>2347</v>
      </c>
      <c r="X1514" s="196" t="s">
        <v>2377</v>
      </c>
    </row>
    <row r="1515" spans="1:24" x14ac:dyDescent="0.25">
      <c r="A1515" s="30">
        <f t="shared" si="234"/>
        <v>1513</v>
      </c>
      <c r="B1515" s="45">
        <v>20</v>
      </c>
      <c r="C1515" s="32">
        <f t="shared" si="227"/>
        <v>721</v>
      </c>
      <c r="D1515" s="45" t="s">
        <v>229</v>
      </c>
      <c r="E1515" s="45" t="s">
        <v>902</v>
      </c>
      <c r="F1515" s="45" t="s">
        <v>420</v>
      </c>
      <c r="G1515" s="45"/>
      <c r="H1515" s="35" t="s">
        <v>255</v>
      </c>
      <c r="I1515" s="36">
        <v>41729</v>
      </c>
      <c r="J1515" s="82">
        <v>92846</v>
      </c>
      <c r="K1515" s="37">
        <v>9285</v>
      </c>
      <c r="L1515" s="38">
        <f t="shared" si="236"/>
        <v>9285</v>
      </c>
      <c r="M1515" s="36">
        <f t="shared" si="235"/>
        <v>41729</v>
      </c>
      <c r="N1515" s="39">
        <f t="shared" si="231"/>
        <v>10</v>
      </c>
      <c r="O1515" s="5"/>
      <c r="P1515" s="5"/>
      <c r="Q1515" s="42" t="s">
        <v>2344</v>
      </c>
      <c r="R1515" s="43" t="str">
        <f t="shared" si="228"/>
        <v>AADF</v>
      </c>
      <c r="S1515" s="43" t="str">
        <f t="shared" si="232"/>
        <v>F</v>
      </c>
      <c r="T1515" s="43" t="str">
        <f t="shared" si="233"/>
        <v>02</v>
      </c>
      <c r="U1515" s="43" t="b">
        <f t="shared" si="229"/>
        <v>1</v>
      </c>
      <c r="V1515" s="43">
        <f t="shared" si="230"/>
        <v>10</v>
      </c>
      <c r="W1515" s="35" t="s">
        <v>2347</v>
      </c>
      <c r="X1515" s="196" t="s">
        <v>2377</v>
      </c>
    </row>
    <row r="1516" spans="1:24" x14ac:dyDescent="0.25">
      <c r="A1516" s="30">
        <f t="shared" si="234"/>
        <v>1514</v>
      </c>
      <c r="B1516" s="45">
        <v>20</v>
      </c>
      <c r="C1516" s="32">
        <f t="shared" si="227"/>
        <v>722</v>
      </c>
      <c r="D1516" s="45" t="s">
        <v>229</v>
      </c>
      <c r="E1516" s="45" t="s">
        <v>1083</v>
      </c>
      <c r="F1516" s="45" t="s">
        <v>449</v>
      </c>
      <c r="G1516" s="45"/>
      <c r="H1516" s="35" t="s">
        <v>255</v>
      </c>
      <c r="I1516" s="36">
        <v>41729</v>
      </c>
      <c r="J1516" s="82">
        <v>32076</v>
      </c>
      <c r="K1516" s="37">
        <v>3208</v>
      </c>
      <c r="L1516" s="38">
        <f t="shared" si="236"/>
        <v>3208</v>
      </c>
      <c r="M1516" s="36">
        <f t="shared" si="235"/>
        <v>41729</v>
      </c>
      <c r="N1516" s="39">
        <f t="shared" si="231"/>
        <v>10</v>
      </c>
      <c r="O1516" s="5"/>
      <c r="P1516" s="5"/>
      <c r="Q1516" s="42" t="s">
        <v>2344</v>
      </c>
      <c r="R1516" s="43" t="str">
        <f t="shared" si="228"/>
        <v>ACVP</v>
      </c>
      <c r="S1516" s="43" t="str">
        <f t="shared" si="232"/>
        <v>P</v>
      </c>
      <c r="T1516" s="43" t="str">
        <f t="shared" si="233"/>
        <v>02</v>
      </c>
      <c r="U1516" s="43" t="b">
        <f t="shared" si="229"/>
        <v>1</v>
      </c>
      <c r="V1516" s="43">
        <f t="shared" si="230"/>
        <v>10</v>
      </c>
      <c r="W1516" s="35" t="s">
        <v>2347</v>
      </c>
      <c r="X1516" s="196" t="s">
        <v>2377</v>
      </c>
    </row>
    <row r="1517" spans="1:24" x14ac:dyDescent="0.25">
      <c r="A1517" s="30">
        <f t="shared" si="234"/>
        <v>1515</v>
      </c>
      <c r="B1517" s="45">
        <v>20</v>
      </c>
      <c r="C1517" s="32">
        <f t="shared" si="227"/>
        <v>723</v>
      </c>
      <c r="D1517" s="45" t="s">
        <v>229</v>
      </c>
      <c r="E1517" s="45" t="s">
        <v>1101</v>
      </c>
      <c r="F1517" s="45" t="s">
        <v>503</v>
      </c>
      <c r="G1517" s="45"/>
      <c r="H1517" s="35" t="s">
        <v>255</v>
      </c>
      <c r="I1517" s="36">
        <v>41729</v>
      </c>
      <c r="J1517" s="82">
        <v>22547</v>
      </c>
      <c r="K1517" s="37">
        <v>2255</v>
      </c>
      <c r="L1517" s="38">
        <f t="shared" si="236"/>
        <v>2255</v>
      </c>
      <c r="M1517" s="36">
        <f t="shared" si="235"/>
        <v>41729</v>
      </c>
      <c r="N1517" s="39">
        <f t="shared" si="231"/>
        <v>10</v>
      </c>
      <c r="O1517" s="5"/>
      <c r="P1517" s="5"/>
      <c r="Q1517" s="42" t="s">
        <v>2344</v>
      </c>
      <c r="R1517" s="43" t="str">
        <f t="shared" si="228"/>
        <v>ABJF</v>
      </c>
      <c r="S1517" s="43" t="str">
        <f t="shared" si="232"/>
        <v>F</v>
      </c>
      <c r="T1517" s="43" t="str">
        <f t="shared" si="233"/>
        <v>02</v>
      </c>
      <c r="U1517" s="43" t="b">
        <f t="shared" si="229"/>
        <v>1</v>
      </c>
      <c r="V1517" s="43">
        <f t="shared" si="230"/>
        <v>10</v>
      </c>
      <c r="W1517" s="35" t="s">
        <v>2347</v>
      </c>
      <c r="X1517" s="196" t="s">
        <v>2377</v>
      </c>
    </row>
    <row r="1518" spans="1:24" x14ac:dyDescent="0.25">
      <c r="A1518" s="30">
        <f t="shared" si="234"/>
        <v>1516</v>
      </c>
      <c r="B1518" s="45">
        <v>20</v>
      </c>
      <c r="C1518" s="32">
        <f t="shared" si="227"/>
        <v>724</v>
      </c>
      <c r="D1518" s="45" t="s">
        <v>229</v>
      </c>
      <c r="E1518" s="45" t="s">
        <v>858</v>
      </c>
      <c r="F1518" s="45" t="s">
        <v>448</v>
      </c>
      <c r="G1518" s="45"/>
      <c r="H1518" s="35" t="s">
        <v>255</v>
      </c>
      <c r="I1518" s="36">
        <v>41729</v>
      </c>
      <c r="J1518" s="82">
        <v>19805</v>
      </c>
      <c r="K1518" s="37">
        <v>1981</v>
      </c>
      <c r="L1518" s="38">
        <f t="shared" si="236"/>
        <v>1981</v>
      </c>
      <c r="M1518" s="36">
        <f t="shared" si="235"/>
        <v>41729</v>
      </c>
      <c r="N1518" s="39">
        <f t="shared" si="231"/>
        <v>10</v>
      </c>
      <c r="O1518" s="5"/>
      <c r="P1518" s="5"/>
      <c r="Q1518" s="42" t="s">
        <v>2344</v>
      </c>
      <c r="R1518" s="43" t="str">
        <f t="shared" si="228"/>
        <v>AKRP</v>
      </c>
      <c r="S1518" s="43" t="str">
        <f t="shared" si="232"/>
        <v>P</v>
      </c>
      <c r="T1518" s="43" t="str">
        <f t="shared" si="233"/>
        <v>02</v>
      </c>
      <c r="U1518" s="43" t="b">
        <f t="shared" si="229"/>
        <v>1</v>
      </c>
      <c r="V1518" s="43">
        <f t="shared" si="230"/>
        <v>10</v>
      </c>
      <c r="W1518" s="35" t="s">
        <v>2347</v>
      </c>
      <c r="X1518" s="196" t="s">
        <v>2377</v>
      </c>
    </row>
    <row r="1519" spans="1:24" x14ac:dyDescent="0.25">
      <c r="A1519" s="30">
        <f t="shared" si="234"/>
        <v>1517</v>
      </c>
      <c r="B1519" s="45">
        <v>20</v>
      </c>
      <c r="C1519" s="32">
        <f t="shared" si="227"/>
        <v>725</v>
      </c>
      <c r="D1519" s="45" t="s">
        <v>229</v>
      </c>
      <c r="E1519" s="45" t="s">
        <v>995</v>
      </c>
      <c r="F1519" s="45" t="s">
        <v>541</v>
      </c>
      <c r="G1519" s="45"/>
      <c r="H1519" s="35" t="s">
        <v>255</v>
      </c>
      <c r="I1519" s="36">
        <v>41729</v>
      </c>
      <c r="J1519" s="82">
        <v>29879</v>
      </c>
      <c r="K1519" s="37">
        <v>2988</v>
      </c>
      <c r="L1519" s="38">
        <f t="shared" si="236"/>
        <v>2988</v>
      </c>
      <c r="M1519" s="36">
        <f t="shared" si="235"/>
        <v>41729</v>
      </c>
      <c r="N1519" s="39">
        <f t="shared" si="231"/>
        <v>10</v>
      </c>
      <c r="O1519" s="5"/>
      <c r="P1519" s="5"/>
      <c r="Q1519" s="42" t="s">
        <v>2344</v>
      </c>
      <c r="R1519" s="43" t="str">
        <f t="shared" si="228"/>
        <v>AAMF</v>
      </c>
      <c r="S1519" s="43" t="str">
        <f t="shared" si="232"/>
        <v>F</v>
      </c>
      <c r="T1519" s="43" t="str">
        <f t="shared" si="233"/>
        <v>02</v>
      </c>
      <c r="U1519" s="43" t="b">
        <f t="shared" si="229"/>
        <v>1</v>
      </c>
      <c r="V1519" s="43">
        <f t="shared" si="230"/>
        <v>10</v>
      </c>
      <c r="W1519" s="35" t="s">
        <v>2347</v>
      </c>
      <c r="X1519" s="196" t="s">
        <v>2377</v>
      </c>
    </row>
    <row r="1520" spans="1:24" x14ac:dyDescent="0.25">
      <c r="A1520" s="30">
        <f t="shared" si="234"/>
        <v>1518</v>
      </c>
      <c r="B1520" s="45">
        <v>20</v>
      </c>
      <c r="C1520" s="32">
        <f t="shared" si="227"/>
        <v>726</v>
      </c>
      <c r="D1520" s="45" t="s">
        <v>229</v>
      </c>
      <c r="E1520" s="45" t="s">
        <v>1076</v>
      </c>
      <c r="F1520" s="45" t="s">
        <v>414</v>
      </c>
      <c r="G1520" s="45"/>
      <c r="H1520" s="35" t="s">
        <v>255</v>
      </c>
      <c r="I1520" s="36">
        <v>41729</v>
      </c>
      <c r="J1520" s="82">
        <v>34737</v>
      </c>
      <c r="K1520" s="37">
        <v>3474</v>
      </c>
      <c r="L1520" s="38">
        <f t="shared" si="236"/>
        <v>3474</v>
      </c>
      <c r="M1520" s="36">
        <f t="shared" si="235"/>
        <v>41729</v>
      </c>
      <c r="N1520" s="39">
        <f t="shared" si="231"/>
        <v>10</v>
      </c>
      <c r="O1520" s="5"/>
      <c r="P1520" s="5"/>
      <c r="Q1520" s="42" t="s">
        <v>2344</v>
      </c>
      <c r="R1520" s="43" t="str">
        <f t="shared" si="228"/>
        <v>AAAF</v>
      </c>
      <c r="S1520" s="43" t="str">
        <f t="shared" si="232"/>
        <v>F</v>
      </c>
      <c r="T1520" s="43" t="str">
        <f t="shared" si="233"/>
        <v>02</v>
      </c>
      <c r="U1520" s="43" t="b">
        <f t="shared" si="229"/>
        <v>1</v>
      </c>
      <c r="V1520" s="43">
        <f t="shared" si="230"/>
        <v>10</v>
      </c>
      <c r="W1520" s="35" t="s">
        <v>2347</v>
      </c>
      <c r="X1520" s="196" t="s">
        <v>2377</v>
      </c>
    </row>
    <row r="1521" spans="1:24" x14ac:dyDescent="0.25">
      <c r="A1521" s="30">
        <f t="shared" si="234"/>
        <v>1519</v>
      </c>
      <c r="B1521" s="45">
        <v>20</v>
      </c>
      <c r="C1521" s="32">
        <f t="shared" si="227"/>
        <v>727</v>
      </c>
      <c r="D1521" s="45" t="s">
        <v>229</v>
      </c>
      <c r="E1521" s="45" t="s">
        <v>1100</v>
      </c>
      <c r="F1521" s="45" t="s">
        <v>502</v>
      </c>
      <c r="G1521" s="45"/>
      <c r="H1521" s="35" t="s">
        <v>255</v>
      </c>
      <c r="I1521" s="36">
        <v>41729</v>
      </c>
      <c r="J1521" s="82">
        <v>52037</v>
      </c>
      <c r="K1521" s="37">
        <v>5204</v>
      </c>
      <c r="L1521" s="38">
        <f t="shared" si="236"/>
        <v>5204</v>
      </c>
      <c r="M1521" s="36">
        <f t="shared" si="235"/>
        <v>41729</v>
      </c>
      <c r="N1521" s="39">
        <f t="shared" si="231"/>
        <v>10</v>
      </c>
      <c r="O1521" s="5"/>
      <c r="P1521" s="5"/>
      <c r="Q1521" s="42" t="s">
        <v>2344</v>
      </c>
      <c r="R1521" s="43" t="str">
        <f t="shared" si="228"/>
        <v>AAJF</v>
      </c>
      <c r="S1521" s="43" t="str">
        <f t="shared" si="232"/>
        <v>F</v>
      </c>
      <c r="T1521" s="43" t="str">
        <f t="shared" si="233"/>
        <v>02</v>
      </c>
      <c r="U1521" s="43" t="b">
        <f t="shared" si="229"/>
        <v>1</v>
      </c>
      <c r="V1521" s="43">
        <f t="shared" si="230"/>
        <v>10</v>
      </c>
      <c r="W1521" s="35" t="s">
        <v>2347</v>
      </c>
      <c r="X1521" s="196" t="s">
        <v>2377</v>
      </c>
    </row>
    <row r="1522" spans="1:24" x14ac:dyDescent="0.25">
      <c r="A1522" s="30">
        <f t="shared" si="234"/>
        <v>1520</v>
      </c>
      <c r="B1522" s="45">
        <v>20</v>
      </c>
      <c r="C1522" s="32">
        <f t="shared" si="227"/>
        <v>728</v>
      </c>
      <c r="D1522" s="45" t="s">
        <v>229</v>
      </c>
      <c r="E1522" s="45" t="s">
        <v>887</v>
      </c>
      <c r="F1522" s="45" t="s">
        <v>556</v>
      </c>
      <c r="G1522" s="45"/>
      <c r="H1522" s="35" t="s">
        <v>255</v>
      </c>
      <c r="I1522" s="36">
        <v>41729</v>
      </c>
      <c r="J1522" s="82">
        <v>24147</v>
      </c>
      <c r="K1522" s="37">
        <v>2415</v>
      </c>
      <c r="L1522" s="38">
        <f t="shared" si="236"/>
        <v>2415</v>
      </c>
      <c r="M1522" s="36">
        <f t="shared" si="235"/>
        <v>41729</v>
      </c>
      <c r="N1522" s="39">
        <f t="shared" si="231"/>
        <v>10</v>
      </c>
      <c r="O1522" s="5"/>
      <c r="P1522" s="5"/>
      <c r="Q1522" s="42" t="s">
        <v>2344</v>
      </c>
      <c r="R1522" s="43" t="str">
        <f t="shared" si="228"/>
        <v>AAXF</v>
      </c>
      <c r="S1522" s="43" t="str">
        <f t="shared" si="232"/>
        <v>F</v>
      </c>
      <c r="T1522" s="43" t="str">
        <f t="shared" si="233"/>
        <v>02</v>
      </c>
      <c r="U1522" s="43" t="b">
        <f t="shared" si="229"/>
        <v>1</v>
      </c>
      <c r="V1522" s="43">
        <f t="shared" si="230"/>
        <v>10</v>
      </c>
      <c r="W1522" s="35" t="s">
        <v>2347</v>
      </c>
      <c r="X1522" s="196" t="s">
        <v>2377</v>
      </c>
    </row>
    <row r="1523" spans="1:24" x14ac:dyDescent="0.25">
      <c r="A1523" s="30">
        <f t="shared" si="234"/>
        <v>1521</v>
      </c>
      <c r="B1523" s="45">
        <v>20</v>
      </c>
      <c r="C1523" s="32">
        <f t="shared" si="227"/>
        <v>729</v>
      </c>
      <c r="D1523" s="45" t="s">
        <v>229</v>
      </c>
      <c r="E1523" s="45" t="s">
        <v>416</v>
      </c>
      <c r="F1523" s="45" t="s">
        <v>417</v>
      </c>
      <c r="G1523" s="45"/>
      <c r="H1523" s="35" t="s">
        <v>255</v>
      </c>
      <c r="I1523" s="36">
        <v>41729</v>
      </c>
      <c r="J1523" s="82">
        <v>163241</v>
      </c>
      <c r="K1523" s="37">
        <v>16325</v>
      </c>
      <c r="L1523" s="38">
        <f t="shared" si="236"/>
        <v>16325</v>
      </c>
      <c r="M1523" s="36">
        <f t="shared" si="235"/>
        <v>41729</v>
      </c>
      <c r="N1523" s="39">
        <f t="shared" si="231"/>
        <v>10</v>
      </c>
      <c r="O1523" s="5"/>
      <c r="P1523" s="5"/>
      <c r="Q1523" s="42" t="s">
        <v>2344</v>
      </c>
      <c r="R1523" s="43" t="str">
        <f t="shared" si="228"/>
        <v>AAFF</v>
      </c>
      <c r="S1523" s="43" t="str">
        <f t="shared" si="232"/>
        <v>F</v>
      </c>
      <c r="T1523" s="43" t="str">
        <f t="shared" si="233"/>
        <v>02</v>
      </c>
      <c r="U1523" s="43" t="b">
        <f t="shared" si="229"/>
        <v>1</v>
      </c>
      <c r="V1523" s="43">
        <f t="shared" si="230"/>
        <v>10</v>
      </c>
      <c r="W1523" s="35" t="s">
        <v>2347</v>
      </c>
      <c r="X1523" s="196" t="s">
        <v>2377</v>
      </c>
    </row>
    <row r="1524" spans="1:24" x14ac:dyDescent="0.25">
      <c r="A1524" s="30">
        <f t="shared" si="234"/>
        <v>1522</v>
      </c>
      <c r="B1524" s="45">
        <v>20</v>
      </c>
      <c r="C1524" s="32">
        <f t="shared" si="227"/>
        <v>730</v>
      </c>
      <c r="D1524" s="45" t="s">
        <v>229</v>
      </c>
      <c r="E1524" s="45" t="s">
        <v>1076</v>
      </c>
      <c r="F1524" s="45" t="s">
        <v>414</v>
      </c>
      <c r="G1524" s="45"/>
      <c r="H1524" s="35" t="s">
        <v>255</v>
      </c>
      <c r="I1524" s="36">
        <v>41729</v>
      </c>
      <c r="J1524" s="82">
        <v>42263</v>
      </c>
      <c r="K1524" s="37">
        <v>4227</v>
      </c>
      <c r="L1524" s="38">
        <f t="shared" si="236"/>
        <v>4227</v>
      </c>
      <c r="M1524" s="36">
        <f t="shared" si="235"/>
        <v>41729</v>
      </c>
      <c r="N1524" s="39">
        <f t="shared" si="231"/>
        <v>10</v>
      </c>
      <c r="O1524" s="5"/>
      <c r="P1524" s="5"/>
      <c r="Q1524" s="42" t="s">
        <v>2344</v>
      </c>
      <c r="R1524" s="43" t="str">
        <f t="shared" si="228"/>
        <v>AAAF</v>
      </c>
      <c r="S1524" s="43" t="str">
        <f t="shared" si="232"/>
        <v>F</v>
      </c>
      <c r="T1524" s="43" t="str">
        <f t="shared" si="233"/>
        <v>02</v>
      </c>
      <c r="U1524" s="43" t="b">
        <f t="shared" si="229"/>
        <v>1</v>
      </c>
      <c r="V1524" s="43">
        <f t="shared" si="230"/>
        <v>10</v>
      </c>
      <c r="W1524" s="35" t="s">
        <v>2347</v>
      </c>
      <c r="X1524" s="196" t="s">
        <v>2377</v>
      </c>
    </row>
    <row r="1525" spans="1:24" x14ac:dyDescent="0.25">
      <c r="A1525" s="30">
        <f t="shared" si="234"/>
        <v>1523</v>
      </c>
      <c r="B1525" s="45">
        <v>20</v>
      </c>
      <c r="C1525" s="32">
        <f t="shared" si="227"/>
        <v>731</v>
      </c>
      <c r="D1525" s="45" t="s">
        <v>229</v>
      </c>
      <c r="E1525" s="45" t="s">
        <v>984</v>
      </c>
      <c r="F1525" s="45" t="s">
        <v>508</v>
      </c>
      <c r="G1525" s="45"/>
      <c r="H1525" s="35" t="s">
        <v>255</v>
      </c>
      <c r="I1525" s="36">
        <v>41729</v>
      </c>
      <c r="J1525" s="82">
        <v>57131</v>
      </c>
      <c r="K1525" s="37">
        <v>5714</v>
      </c>
      <c r="L1525" s="38">
        <f t="shared" si="236"/>
        <v>5714</v>
      </c>
      <c r="M1525" s="36">
        <f t="shared" si="235"/>
        <v>41729</v>
      </c>
      <c r="N1525" s="39">
        <f t="shared" si="231"/>
        <v>10</v>
      </c>
      <c r="O1525" s="5"/>
      <c r="P1525" s="5"/>
      <c r="Q1525" s="42" t="s">
        <v>2344</v>
      </c>
      <c r="R1525" s="43" t="str">
        <f t="shared" si="228"/>
        <v>AAMP</v>
      </c>
      <c r="S1525" s="43" t="str">
        <f t="shared" si="232"/>
        <v>P</v>
      </c>
      <c r="T1525" s="43" t="str">
        <f t="shared" si="233"/>
        <v>02</v>
      </c>
      <c r="U1525" s="43" t="b">
        <f t="shared" si="229"/>
        <v>1</v>
      </c>
      <c r="V1525" s="43">
        <f t="shared" si="230"/>
        <v>10</v>
      </c>
      <c r="W1525" s="35" t="s">
        <v>2347</v>
      </c>
      <c r="X1525" s="196" t="s">
        <v>2377</v>
      </c>
    </row>
    <row r="1526" spans="1:24" x14ac:dyDescent="0.25">
      <c r="A1526" s="30">
        <f t="shared" si="234"/>
        <v>1524</v>
      </c>
      <c r="B1526" s="45">
        <v>20</v>
      </c>
      <c r="C1526" s="32">
        <f t="shared" si="227"/>
        <v>732</v>
      </c>
      <c r="D1526" s="45" t="s">
        <v>229</v>
      </c>
      <c r="E1526" s="45" t="s">
        <v>506</v>
      </c>
      <c r="F1526" s="45" t="s">
        <v>507</v>
      </c>
      <c r="G1526" s="45"/>
      <c r="H1526" s="35" t="s">
        <v>255</v>
      </c>
      <c r="I1526" s="36">
        <v>41729</v>
      </c>
      <c r="J1526" s="82">
        <v>54964</v>
      </c>
      <c r="K1526" s="37">
        <v>5497</v>
      </c>
      <c r="L1526" s="38">
        <f t="shared" si="236"/>
        <v>5497</v>
      </c>
      <c r="M1526" s="36">
        <f t="shared" si="235"/>
        <v>41729</v>
      </c>
      <c r="N1526" s="39">
        <f t="shared" si="231"/>
        <v>10</v>
      </c>
      <c r="O1526" s="5"/>
      <c r="P1526" s="5"/>
      <c r="Q1526" s="42" t="s">
        <v>2344</v>
      </c>
      <c r="R1526" s="43" t="str">
        <f t="shared" si="228"/>
        <v>ABGP</v>
      </c>
      <c r="S1526" s="43" t="str">
        <f t="shared" si="232"/>
        <v>P</v>
      </c>
      <c r="T1526" s="43" t="str">
        <f t="shared" si="233"/>
        <v>02</v>
      </c>
      <c r="U1526" s="43" t="b">
        <f t="shared" si="229"/>
        <v>1</v>
      </c>
      <c r="V1526" s="43">
        <f t="shared" si="230"/>
        <v>10</v>
      </c>
      <c r="W1526" s="35" t="s">
        <v>2347</v>
      </c>
      <c r="X1526" s="196" t="s">
        <v>2377</v>
      </c>
    </row>
    <row r="1527" spans="1:24" x14ac:dyDescent="0.25">
      <c r="A1527" s="30">
        <f t="shared" si="234"/>
        <v>1525</v>
      </c>
      <c r="B1527" s="45">
        <v>20</v>
      </c>
      <c r="C1527" s="32">
        <f t="shared" si="227"/>
        <v>733</v>
      </c>
      <c r="D1527" s="45" t="s">
        <v>229</v>
      </c>
      <c r="E1527" s="45" t="s">
        <v>915</v>
      </c>
      <c r="F1527" s="45" t="s">
        <v>735</v>
      </c>
      <c r="G1527" s="45"/>
      <c r="H1527" s="35" t="s">
        <v>255</v>
      </c>
      <c r="I1527" s="36">
        <v>41729</v>
      </c>
      <c r="J1527" s="82">
        <v>21425</v>
      </c>
      <c r="K1527" s="37">
        <v>2143</v>
      </c>
      <c r="L1527" s="38">
        <f t="shared" si="236"/>
        <v>2143</v>
      </c>
      <c r="M1527" s="36">
        <f t="shared" si="235"/>
        <v>41729</v>
      </c>
      <c r="N1527" s="39">
        <f t="shared" si="231"/>
        <v>10</v>
      </c>
      <c r="O1527" s="5"/>
      <c r="P1527" s="5"/>
      <c r="Q1527" s="42" t="s">
        <v>2344</v>
      </c>
      <c r="R1527" s="43" t="str">
        <f t="shared" si="228"/>
        <v>AACF</v>
      </c>
      <c r="S1527" s="43" t="str">
        <f t="shared" si="232"/>
        <v>F</v>
      </c>
      <c r="T1527" s="43" t="str">
        <f t="shared" si="233"/>
        <v>02</v>
      </c>
      <c r="U1527" s="43" t="b">
        <f t="shared" si="229"/>
        <v>1</v>
      </c>
      <c r="V1527" s="43">
        <f t="shared" si="230"/>
        <v>10</v>
      </c>
      <c r="W1527" s="35" t="s">
        <v>2347</v>
      </c>
      <c r="X1527" s="196" t="s">
        <v>2377</v>
      </c>
    </row>
    <row r="1528" spans="1:24" x14ac:dyDescent="0.25">
      <c r="A1528" s="30">
        <f t="shared" si="234"/>
        <v>1526</v>
      </c>
      <c r="B1528" s="45">
        <v>20</v>
      </c>
      <c r="C1528" s="32">
        <f t="shared" si="227"/>
        <v>734</v>
      </c>
      <c r="D1528" s="45" t="s">
        <v>229</v>
      </c>
      <c r="E1528" s="45" t="s">
        <v>862</v>
      </c>
      <c r="F1528" s="45" t="s">
        <v>471</v>
      </c>
      <c r="G1528" s="45"/>
      <c r="H1528" s="35" t="s">
        <v>255</v>
      </c>
      <c r="I1528" s="36">
        <v>41729</v>
      </c>
      <c r="J1528" s="82">
        <v>16353</v>
      </c>
      <c r="K1528" s="37">
        <v>1636</v>
      </c>
      <c r="L1528" s="38">
        <f t="shared" si="236"/>
        <v>1636</v>
      </c>
      <c r="M1528" s="36">
        <f t="shared" si="235"/>
        <v>41729</v>
      </c>
      <c r="N1528" s="39">
        <f t="shared" si="231"/>
        <v>10</v>
      </c>
      <c r="O1528" s="5"/>
      <c r="P1528" s="5"/>
      <c r="Q1528" s="42" t="s">
        <v>2344</v>
      </c>
      <c r="R1528" s="43" t="str">
        <f t="shared" si="228"/>
        <v>AEQP</v>
      </c>
      <c r="S1528" s="43" t="str">
        <f t="shared" si="232"/>
        <v>P</v>
      </c>
      <c r="T1528" s="43" t="str">
        <f t="shared" si="233"/>
        <v>02</v>
      </c>
      <c r="U1528" s="43" t="b">
        <f t="shared" si="229"/>
        <v>1</v>
      </c>
      <c r="V1528" s="43">
        <f t="shared" si="230"/>
        <v>10</v>
      </c>
      <c r="W1528" s="35" t="s">
        <v>2347</v>
      </c>
      <c r="X1528" s="196" t="s">
        <v>2377</v>
      </c>
    </row>
    <row r="1529" spans="1:24" x14ac:dyDescent="0.25">
      <c r="A1529" s="30">
        <f t="shared" si="234"/>
        <v>1527</v>
      </c>
      <c r="B1529" s="45">
        <v>20</v>
      </c>
      <c r="C1529" s="32">
        <f t="shared" si="227"/>
        <v>735</v>
      </c>
      <c r="D1529" s="45" t="s">
        <v>229</v>
      </c>
      <c r="E1529" s="45" t="s">
        <v>1071</v>
      </c>
      <c r="F1529" s="45" t="s">
        <v>391</v>
      </c>
      <c r="G1529" s="45"/>
      <c r="H1529" s="35" t="s">
        <v>255</v>
      </c>
      <c r="I1529" s="36">
        <v>41729</v>
      </c>
      <c r="J1529" s="82">
        <v>4292</v>
      </c>
      <c r="K1529" s="37">
        <v>430</v>
      </c>
      <c r="L1529" s="38">
        <f t="shared" si="236"/>
        <v>430</v>
      </c>
      <c r="M1529" s="36">
        <f t="shared" si="235"/>
        <v>41729</v>
      </c>
      <c r="N1529" s="39">
        <f t="shared" si="231"/>
        <v>10.02</v>
      </c>
      <c r="O1529" s="5"/>
      <c r="P1529" s="5"/>
      <c r="Q1529" s="42" t="s">
        <v>2344</v>
      </c>
      <c r="R1529" s="43" t="str">
        <f t="shared" si="228"/>
        <v>AAEF</v>
      </c>
      <c r="S1529" s="43" t="str">
        <f t="shared" si="232"/>
        <v>F</v>
      </c>
      <c r="T1529" s="43" t="str">
        <f t="shared" si="233"/>
        <v>02</v>
      </c>
      <c r="U1529" s="43" t="b">
        <f t="shared" si="229"/>
        <v>1</v>
      </c>
      <c r="V1529" s="43">
        <f t="shared" si="230"/>
        <v>10</v>
      </c>
      <c r="W1529" s="35" t="s">
        <v>2347</v>
      </c>
      <c r="X1529" s="196" t="s">
        <v>2377</v>
      </c>
    </row>
    <row r="1530" spans="1:24" x14ac:dyDescent="0.25">
      <c r="A1530" s="30">
        <f t="shared" si="234"/>
        <v>1528</v>
      </c>
      <c r="B1530" s="45">
        <v>20</v>
      </c>
      <c r="C1530" s="32">
        <f t="shared" si="227"/>
        <v>736</v>
      </c>
      <c r="D1530" s="45" t="s">
        <v>229</v>
      </c>
      <c r="E1530" s="45" t="s">
        <v>840</v>
      </c>
      <c r="F1530" s="45" t="s">
        <v>396</v>
      </c>
      <c r="G1530" s="45"/>
      <c r="H1530" s="35" t="s">
        <v>255</v>
      </c>
      <c r="I1530" s="36">
        <v>41729</v>
      </c>
      <c r="J1530" s="82">
        <v>24178</v>
      </c>
      <c r="K1530" s="37">
        <v>2418</v>
      </c>
      <c r="L1530" s="38">
        <f t="shared" si="236"/>
        <v>2418</v>
      </c>
      <c r="M1530" s="36">
        <f t="shared" si="235"/>
        <v>41729</v>
      </c>
      <c r="N1530" s="39">
        <f t="shared" si="231"/>
        <v>10</v>
      </c>
      <c r="O1530" s="5"/>
      <c r="P1530" s="5"/>
      <c r="Q1530" s="42" t="s">
        <v>2344</v>
      </c>
      <c r="R1530" s="43" t="str">
        <f t="shared" si="228"/>
        <v>AACF</v>
      </c>
      <c r="S1530" s="43" t="str">
        <f t="shared" si="232"/>
        <v>F</v>
      </c>
      <c r="T1530" s="43" t="str">
        <f t="shared" si="233"/>
        <v>02</v>
      </c>
      <c r="U1530" s="43" t="b">
        <f t="shared" si="229"/>
        <v>1</v>
      </c>
      <c r="V1530" s="43">
        <f t="shared" si="230"/>
        <v>10</v>
      </c>
      <c r="W1530" s="35" t="s">
        <v>2347</v>
      </c>
      <c r="X1530" s="196" t="s">
        <v>2377</v>
      </c>
    </row>
    <row r="1531" spans="1:24" x14ac:dyDescent="0.25">
      <c r="A1531" s="30">
        <f t="shared" si="234"/>
        <v>1529</v>
      </c>
      <c r="B1531" s="45">
        <v>20</v>
      </c>
      <c r="C1531" s="32">
        <f t="shared" si="227"/>
        <v>737</v>
      </c>
      <c r="D1531" s="45" t="s">
        <v>229</v>
      </c>
      <c r="E1531" s="45" t="s">
        <v>405</v>
      </c>
      <c r="F1531" s="45" t="s">
        <v>406</v>
      </c>
      <c r="G1531" s="45"/>
      <c r="H1531" s="35" t="s">
        <v>255</v>
      </c>
      <c r="I1531" s="36">
        <v>41729</v>
      </c>
      <c r="J1531" s="82">
        <v>54363</v>
      </c>
      <c r="K1531" s="37">
        <v>5437</v>
      </c>
      <c r="L1531" s="38">
        <f t="shared" si="236"/>
        <v>5437</v>
      </c>
      <c r="M1531" s="36">
        <f t="shared" si="235"/>
        <v>41729</v>
      </c>
      <c r="N1531" s="39">
        <f t="shared" si="231"/>
        <v>10</v>
      </c>
      <c r="O1531" s="5"/>
      <c r="P1531" s="5"/>
      <c r="Q1531" s="42" t="s">
        <v>2344</v>
      </c>
      <c r="R1531" s="43" t="str">
        <f t="shared" si="228"/>
        <v>AABF</v>
      </c>
      <c r="S1531" s="43" t="str">
        <f t="shared" si="232"/>
        <v>F</v>
      </c>
      <c r="T1531" s="43" t="str">
        <f t="shared" si="233"/>
        <v>02</v>
      </c>
      <c r="U1531" s="43" t="b">
        <f t="shared" si="229"/>
        <v>1</v>
      </c>
      <c r="V1531" s="43">
        <f t="shared" si="230"/>
        <v>10</v>
      </c>
      <c r="W1531" s="35" t="s">
        <v>2347</v>
      </c>
      <c r="X1531" s="196" t="s">
        <v>2377</v>
      </c>
    </row>
    <row r="1532" spans="1:24" x14ac:dyDescent="0.25">
      <c r="A1532" s="30">
        <f t="shared" si="234"/>
        <v>1530</v>
      </c>
      <c r="B1532" s="45">
        <v>20</v>
      </c>
      <c r="C1532" s="32">
        <f t="shared" si="227"/>
        <v>738</v>
      </c>
      <c r="D1532" s="45" t="s">
        <v>229</v>
      </c>
      <c r="E1532" s="45" t="s">
        <v>976</v>
      </c>
      <c r="F1532" s="45" t="s">
        <v>468</v>
      </c>
      <c r="G1532" s="45"/>
      <c r="H1532" s="35" t="s">
        <v>255</v>
      </c>
      <c r="I1532" s="36">
        <v>41729</v>
      </c>
      <c r="J1532" s="82">
        <v>90175</v>
      </c>
      <c r="K1532" s="37">
        <v>9018</v>
      </c>
      <c r="L1532" s="38">
        <f t="shared" si="236"/>
        <v>9018</v>
      </c>
      <c r="M1532" s="36">
        <f t="shared" si="235"/>
        <v>41729</v>
      </c>
      <c r="N1532" s="39">
        <f t="shared" si="231"/>
        <v>10</v>
      </c>
      <c r="O1532" s="5"/>
      <c r="P1532" s="5"/>
      <c r="Q1532" s="42" t="s">
        <v>2344</v>
      </c>
      <c r="R1532" s="43" t="str">
        <f t="shared" si="228"/>
        <v>AAMF</v>
      </c>
      <c r="S1532" s="43" t="str">
        <f t="shared" si="232"/>
        <v>F</v>
      </c>
      <c r="T1532" s="43" t="str">
        <f t="shared" si="233"/>
        <v>02</v>
      </c>
      <c r="U1532" s="43" t="b">
        <f t="shared" si="229"/>
        <v>1</v>
      </c>
      <c r="V1532" s="43">
        <f t="shared" si="230"/>
        <v>10</v>
      </c>
      <c r="W1532" s="35" t="s">
        <v>2347</v>
      </c>
      <c r="X1532" s="196" t="s">
        <v>2377</v>
      </c>
    </row>
    <row r="1533" spans="1:24" x14ac:dyDescent="0.25">
      <c r="A1533" s="30">
        <f t="shared" si="234"/>
        <v>1531</v>
      </c>
      <c r="B1533" s="45">
        <v>20</v>
      </c>
      <c r="C1533" s="32">
        <f t="shared" si="227"/>
        <v>739</v>
      </c>
      <c r="D1533" s="45" t="s">
        <v>229</v>
      </c>
      <c r="E1533" s="45" t="s">
        <v>1088</v>
      </c>
      <c r="F1533" s="45" t="s">
        <v>463</v>
      </c>
      <c r="G1533" s="45"/>
      <c r="H1533" s="35" t="s">
        <v>255</v>
      </c>
      <c r="I1533" s="36">
        <v>41729</v>
      </c>
      <c r="J1533" s="82">
        <v>8461</v>
      </c>
      <c r="K1533" s="37">
        <v>847</v>
      </c>
      <c r="L1533" s="38">
        <f t="shared" si="236"/>
        <v>847</v>
      </c>
      <c r="M1533" s="36">
        <f t="shared" si="235"/>
        <v>41729</v>
      </c>
      <c r="N1533" s="39">
        <f t="shared" si="231"/>
        <v>10.01</v>
      </c>
      <c r="O1533" s="5"/>
      <c r="P1533" s="5"/>
      <c r="Q1533" s="42" t="s">
        <v>2344</v>
      </c>
      <c r="R1533" s="43" t="str">
        <f t="shared" si="228"/>
        <v>ACZP</v>
      </c>
      <c r="S1533" s="43" t="str">
        <f t="shared" si="232"/>
        <v>P</v>
      </c>
      <c r="T1533" s="43" t="str">
        <f t="shared" si="233"/>
        <v>02</v>
      </c>
      <c r="U1533" s="43" t="b">
        <f t="shared" si="229"/>
        <v>1</v>
      </c>
      <c r="V1533" s="43">
        <f t="shared" si="230"/>
        <v>10</v>
      </c>
      <c r="W1533" s="35" t="s">
        <v>2347</v>
      </c>
      <c r="X1533" s="196" t="s">
        <v>2377</v>
      </c>
    </row>
    <row r="1534" spans="1:24" x14ac:dyDescent="0.25">
      <c r="A1534" s="30">
        <f t="shared" si="234"/>
        <v>1532</v>
      </c>
      <c r="B1534" s="45">
        <v>20</v>
      </c>
      <c r="C1534" s="32">
        <f t="shared" si="227"/>
        <v>740</v>
      </c>
      <c r="D1534" s="45" t="s">
        <v>229</v>
      </c>
      <c r="E1534" s="45" t="s">
        <v>912</v>
      </c>
      <c r="F1534" s="45" t="s">
        <v>387</v>
      </c>
      <c r="G1534" s="45"/>
      <c r="H1534" s="35" t="s">
        <v>255</v>
      </c>
      <c r="I1534" s="36">
        <v>41729</v>
      </c>
      <c r="J1534" s="82">
        <v>28785</v>
      </c>
      <c r="K1534" s="37">
        <v>2879</v>
      </c>
      <c r="L1534" s="38">
        <f t="shared" si="236"/>
        <v>2879</v>
      </c>
      <c r="M1534" s="36">
        <f t="shared" si="235"/>
        <v>41729</v>
      </c>
      <c r="N1534" s="39">
        <f t="shared" si="231"/>
        <v>10</v>
      </c>
      <c r="O1534" s="5"/>
      <c r="P1534" s="5"/>
      <c r="Q1534" s="42" t="s">
        <v>2344</v>
      </c>
      <c r="R1534" s="43" t="str">
        <f t="shared" si="228"/>
        <v>AACF</v>
      </c>
      <c r="S1534" s="43" t="str">
        <f t="shared" si="232"/>
        <v>F</v>
      </c>
      <c r="T1534" s="43" t="str">
        <f t="shared" si="233"/>
        <v>02</v>
      </c>
      <c r="U1534" s="43" t="b">
        <f t="shared" si="229"/>
        <v>1</v>
      </c>
      <c r="V1534" s="43">
        <f t="shared" si="230"/>
        <v>10</v>
      </c>
      <c r="W1534" s="35" t="s">
        <v>2347</v>
      </c>
      <c r="X1534" s="196" t="s">
        <v>2377</v>
      </c>
    </row>
    <row r="1535" spans="1:24" x14ac:dyDescent="0.25">
      <c r="A1535" s="30">
        <f t="shared" si="234"/>
        <v>1533</v>
      </c>
      <c r="B1535" s="45">
        <v>20</v>
      </c>
      <c r="C1535" s="32">
        <f t="shared" si="227"/>
        <v>741</v>
      </c>
      <c r="D1535" s="45" t="s">
        <v>229</v>
      </c>
      <c r="E1535" s="45" t="s">
        <v>838</v>
      </c>
      <c r="F1535" s="45" t="s">
        <v>392</v>
      </c>
      <c r="G1535" s="45"/>
      <c r="H1535" s="35" t="s">
        <v>255</v>
      </c>
      <c r="I1535" s="36">
        <v>41729</v>
      </c>
      <c r="J1535" s="82">
        <v>26470</v>
      </c>
      <c r="K1535" s="37">
        <v>2648</v>
      </c>
      <c r="L1535" s="38">
        <f t="shared" si="236"/>
        <v>2648</v>
      </c>
      <c r="M1535" s="36">
        <f t="shared" si="235"/>
        <v>41729</v>
      </c>
      <c r="N1535" s="39">
        <f t="shared" si="231"/>
        <v>10</v>
      </c>
      <c r="O1535" s="5"/>
      <c r="P1535" s="5"/>
      <c r="Q1535" s="42" t="s">
        <v>2344</v>
      </c>
      <c r="R1535" s="43" t="str">
        <f t="shared" si="228"/>
        <v>AAMF</v>
      </c>
      <c r="S1535" s="43" t="str">
        <f t="shared" si="232"/>
        <v>F</v>
      </c>
      <c r="T1535" s="43" t="str">
        <f t="shared" si="233"/>
        <v>02</v>
      </c>
      <c r="U1535" s="43" t="b">
        <f t="shared" si="229"/>
        <v>1</v>
      </c>
      <c r="V1535" s="43">
        <f t="shared" si="230"/>
        <v>10</v>
      </c>
      <c r="W1535" s="35" t="s">
        <v>2347</v>
      </c>
      <c r="X1535" s="196" t="s">
        <v>2377</v>
      </c>
    </row>
    <row r="1536" spans="1:24" x14ac:dyDescent="0.25">
      <c r="A1536" s="30">
        <f t="shared" si="234"/>
        <v>1534</v>
      </c>
      <c r="B1536" s="45">
        <v>20</v>
      </c>
      <c r="C1536" s="32">
        <f t="shared" si="227"/>
        <v>742</v>
      </c>
      <c r="D1536" s="45" t="s">
        <v>229</v>
      </c>
      <c r="E1536" s="45" t="s">
        <v>993</v>
      </c>
      <c r="F1536" s="45" t="s">
        <v>538</v>
      </c>
      <c r="G1536" s="45"/>
      <c r="H1536" s="35" t="s">
        <v>255</v>
      </c>
      <c r="I1536" s="36">
        <v>41729</v>
      </c>
      <c r="J1536" s="82">
        <v>24974</v>
      </c>
      <c r="K1536" s="37">
        <v>2499</v>
      </c>
      <c r="L1536" s="38">
        <f t="shared" si="236"/>
        <v>2499</v>
      </c>
      <c r="M1536" s="36">
        <f t="shared" si="235"/>
        <v>41729</v>
      </c>
      <c r="N1536" s="39">
        <f t="shared" si="231"/>
        <v>10.01</v>
      </c>
      <c r="O1536" s="5"/>
      <c r="P1536" s="5"/>
      <c r="Q1536" s="42" t="s">
        <v>2344</v>
      </c>
      <c r="R1536" s="43" t="str">
        <f t="shared" si="228"/>
        <v>ABWF</v>
      </c>
      <c r="S1536" s="43" t="str">
        <f t="shared" si="232"/>
        <v>F</v>
      </c>
      <c r="T1536" s="43" t="str">
        <f t="shared" si="233"/>
        <v>02</v>
      </c>
      <c r="U1536" s="43" t="b">
        <f t="shared" si="229"/>
        <v>1</v>
      </c>
      <c r="V1536" s="43">
        <f t="shared" si="230"/>
        <v>10</v>
      </c>
      <c r="W1536" s="35" t="s">
        <v>2347</v>
      </c>
      <c r="X1536" s="196" t="s">
        <v>2377</v>
      </c>
    </row>
    <row r="1537" spans="1:24" x14ac:dyDescent="0.25">
      <c r="A1537" s="30">
        <f t="shared" si="234"/>
        <v>1535</v>
      </c>
      <c r="B1537" s="45">
        <v>20</v>
      </c>
      <c r="C1537" s="32">
        <f t="shared" si="227"/>
        <v>743</v>
      </c>
      <c r="D1537" s="45" t="s">
        <v>229</v>
      </c>
      <c r="E1537" s="45" t="s">
        <v>550</v>
      </c>
      <c r="F1537" s="45" t="s">
        <v>551</v>
      </c>
      <c r="G1537" s="45"/>
      <c r="H1537" s="35" t="s">
        <v>255</v>
      </c>
      <c r="I1537" s="36">
        <v>41729</v>
      </c>
      <c r="J1537" s="82">
        <v>88628</v>
      </c>
      <c r="K1537" s="37">
        <v>8864</v>
      </c>
      <c r="L1537" s="38">
        <f t="shared" si="236"/>
        <v>8864</v>
      </c>
      <c r="M1537" s="36">
        <f t="shared" si="235"/>
        <v>41729</v>
      </c>
      <c r="N1537" s="39">
        <f t="shared" si="231"/>
        <v>10</v>
      </c>
      <c r="O1537" s="5"/>
      <c r="P1537" s="5"/>
      <c r="Q1537" s="42" t="s">
        <v>2344</v>
      </c>
      <c r="R1537" s="43" t="str">
        <f t="shared" si="228"/>
        <v>AAFF</v>
      </c>
      <c r="S1537" s="43" t="str">
        <f t="shared" si="232"/>
        <v>F</v>
      </c>
      <c r="T1537" s="43" t="str">
        <f t="shared" si="233"/>
        <v>02</v>
      </c>
      <c r="U1537" s="43" t="b">
        <f t="shared" si="229"/>
        <v>1</v>
      </c>
      <c r="V1537" s="43">
        <f t="shared" si="230"/>
        <v>10</v>
      </c>
      <c r="W1537" s="35" t="s">
        <v>2347</v>
      </c>
      <c r="X1537" s="196" t="s">
        <v>2377</v>
      </c>
    </row>
    <row r="1538" spans="1:24" x14ac:dyDescent="0.25">
      <c r="A1538" s="30">
        <f t="shared" si="234"/>
        <v>1536</v>
      </c>
      <c r="B1538" s="45">
        <v>20</v>
      </c>
      <c r="C1538" s="32">
        <f t="shared" si="227"/>
        <v>744</v>
      </c>
      <c r="D1538" s="45" t="s">
        <v>229</v>
      </c>
      <c r="E1538" s="45" t="s">
        <v>968</v>
      </c>
      <c r="F1538" s="45" t="s">
        <v>403</v>
      </c>
      <c r="G1538" s="45"/>
      <c r="H1538" s="35" t="s">
        <v>255</v>
      </c>
      <c r="I1538" s="36">
        <v>41729</v>
      </c>
      <c r="J1538" s="82">
        <v>89214</v>
      </c>
      <c r="K1538" s="37">
        <v>8923</v>
      </c>
      <c r="L1538" s="38">
        <f t="shared" si="236"/>
        <v>8923</v>
      </c>
      <c r="M1538" s="36">
        <f t="shared" si="235"/>
        <v>41729</v>
      </c>
      <c r="N1538" s="39">
        <f t="shared" si="231"/>
        <v>10</v>
      </c>
      <c r="O1538" s="5"/>
      <c r="P1538" s="5"/>
      <c r="Q1538" s="42" t="s">
        <v>2344</v>
      </c>
      <c r="R1538" s="43" t="str">
        <f t="shared" si="228"/>
        <v>AAEF</v>
      </c>
      <c r="S1538" s="43" t="str">
        <f t="shared" si="232"/>
        <v>F</v>
      </c>
      <c r="T1538" s="43" t="str">
        <f t="shared" si="233"/>
        <v>02</v>
      </c>
      <c r="U1538" s="43" t="b">
        <f t="shared" si="229"/>
        <v>1</v>
      </c>
      <c r="V1538" s="43">
        <f t="shared" si="230"/>
        <v>10</v>
      </c>
      <c r="W1538" s="35" t="s">
        <v>2347</v>
      </c>
      <c r="X1538" s="196" t="s">
        <v>2377</v>
      </c>
    </row>
    <row r="1539" spans="1:24" x14ac:dyDescent="0.25">
      <c r="A1539" s="30">
        <f t="shared" si="234"/>
        <v>1537</v>
      </c>
      <c r="B1539" s="45">
        <v>20</v>
      </c>
      <c r="C1539" s="32">
        <f t="shared" ref="C1539:C1602" si="237">+IF(B1539=B1538,C1538+1,1)</f>
        <v>745</v>
      </c>
      <c r="D1539" s="45" t="s">
        <v>229</v>
      </c>
      <c r="E1539" s="45" t="s">
        <v>398</v>
      </c>
      <c r="F1539" s="45" t="s">
        <v>399</v>
      </c>
      <c r="G1539" s="45"/>
      <c r="H1539" s="35" t="s">
        <v>255</v>
      </c>
      <c r="I1539" s="36">
        <v>41729</v>
      </c>
      <c r="J1539" s="82">
        <v>219885</v>
      </c>
      <c r="K1539" s="37">
        <v>21990</v>
      </c>
      <c r="L1539" s="38">
        <f t="shared" si="236"/>
        <v>21990</v>
      </c>
      <c r="M1539" s="36">
        <f t="shared" si="235"/>
        <v>41729</v>
      </c>
      <c r="N1539" s="39">
        <f t="shared" si="231"/>
        <v>10</v>
      </c>
      <c r="O1539" s="5"/>
      <c r="P1539" s="5"/>
      <c r="Q1539" s="42" t="s">
        <v>2344</v>
      </c>
      <c r="R1539" s="43" t="str">
        <f t="shared" ref="R1539:R1602" si="238">LEFT(E1539,4)</f>
        <v>AABF</v>
      </c>
      <c r="S1539" s="43" t="str">
        <f t="shared" si="232"/>
        <v>F</v>
      </c>
      <c r="T1539" s="43" t="str">
        <f t="shared" si="233"/>
        <v>02</v>
      </c>
      <c r="U1539" s="43" t="b">
        <f t="shared" ref="U1539:U1602" si="239">D1539=T1539</f>
        <v>1</v>
      </c>
      <c r="V1539" s="43">
        <f t="shared" ref="V1539:V1602" si="240">LEN(E1539)</f>
        <v>10</v>
      </c>
      <c r="W1539" s="35" t="s">
        <v>2347</v>
      </c>
      <c r="X1539" s="196" t="s">
        <v>2377</v>
      </c>
    </row>
    <row r="1540" spans="1:24" x14ac:dyDescent="0.25">
      <c r="A1540" s="30">
        <f t="shared" si="234"/>
        <v>1538</v>
      </c>
      <c r="B1540" s="45">
        <v>20</v>
      </c>
      <c r="C1540" s="32">
        <f t="shared" si="237"/>
        <v>746</v>
      </c>
      <c r="D1540" s="45" t="s">
        <v>229</v>
      </c>
      <c r="E1540" s="45" t="s">
        <v>1108</v>
      </c>
      <c r="F1540" s="45" t="s">
        <v>534</v>
      </c>
      <c r="G1540" s="45"/>
      <c r="H1540" s="35" t="s">
        <v>255</v>
      </c>
      <c r="I1540" s="36">
        <v>41729</v>
      </c>
      <c r="J1540" s="82">
        <v>54749</v>
      </c>
      <c r="K1540" s="37">
        <v>5476</v>
      </c>
      <c r="L1540" s="38">
        <f t="shared" si="236"/>
        <v>5476</v>
      </c>
      <c r="M1540" s="36">
        <f t="shared" si="235"/>
        <v>41729</v>
      </c>
      <c r="N1540" s="39">
        <f t="shared" ref="N1540:N1603" si="241">+ROUND(L1540/J1540*100,2)</f>
        <v>10</v>
      </c>
      <c r="O1540" s="5"/>
      <c r="P1540" s="5"/>
      <c r="Q1540" s="42" t="s">
        <v>2344</v>
      </c>
      <c r="R1540" s="43" t="str">
        <f t="shared" si="238"/>
        <v>ABUF</v>
      </c>
      <c r="S1540" s="43" t="str">
        <f t="shared" ref="S1540:S1603" si="242">RIGHT(R1540,1)</f>
        <v>F</v>
      </c>
      <c r="T1540" s="43" t="str">
        <f t="shared" ref="T1540:T1603" si="243">IF(S1540="C","01","02")</f>
        <v>02</v>
      </c>
      <c r="U1540" s="43" t="b">
        <f t="shared" si="239"/>
        <v>1</v>
      </c>
      <c r="V1540" s="43">
        <f t="shared" si="240"/>
        <v>10</v>
      </c>
      <c r="W1540" s="35" t="s">
        <v>2347</v>
      </c>
      <c r="X1540" s="196" t="s">
        <v>2377</v>
      </c>
    </row>
    <row r="1541" spans="1:24" x14ac:dyDescent="0.25">
      <c r="A1541" s="30">
        <f t="shared" ref="A1541:A1604" si="244">A1540+1</f>
        <v>1539</v>
      </c>
      <c r="B1541" s="45">
        <v>20</v>
      </c>
      <c r="C1541" s="32">
        <f t="shared" si="237"/>
        <v>747</v>
      </c>
      <c r="D1541" s="45" t="s">
        <v>229</v>
      </c>
      <c r="E1541" s="45" t="s">
        <v>444</v>
      </c>
      <c r="F1541" s="45" t="s">
        <v>445</v>
      </c>
      <c r="G1541" s="45"/>
      <c r="H1541" s="35" t="s">
        <v>255</v>
      </c>
      <c r="I1541" s="36">
        <v>41729</v>
      </c>
      <c r="J1541" s="82">
        <v>30749</v>
      </c>
      <c r="K1541" s="37">
        <v>3076</v>
      </c>
      <c r="L1541" s="38">
        <f t="shared" si="236"/>
        <v>3076</v>
      </c>
      <c r="M1541" s="36">
        <f t="shared" si="235"/>
        <v>41729</v>
      </c>
      <c r="N1541" s="39">
        <f t="shared" si="241"/>
        <v>10</v>
      </c>
      <c r="O1541" s="5"/>
      <c r="P1541" s="5"/>
      <c r="Q1541" s="42" t="s">
        <v>2344</v>
      </c>
      <c r="R1541" s="43" t="str">
        <f t="shared" si="238"/>
        <v>AAFF</v>
      </c>
      <c r="S1541" s="43" t="str">
        <f t="shared" si="242"/>
        <v>F</v>
      </c>
      <c r="T1541" s="43" t="str">
        <f t="shared" si="243"/>
        <v>02</v>
      </c>
      <c r="U1541" s="43" t="b">
        <f t="shared" si="239"/>
        <v>1</v>
      </c>
      <c r="V1541" s="43">
        <f t="shared" si="240"/>
        <v>10</v>
      </c>
      <c r="W1541" s="35" t="s">
        <v>2347</v>
      </c>
      <c r="X1541" s="196" t="s">
        <v>2377</v>
      </c>
    </row>
    <row r="1542" spans="1:24" x14ac:dyDescent="0.25">
      <c r="A1542" s="30">
        <f t="shared" si="244"/>
        <v>1540</v>
      </c>
      <c r="B1542" s="45">
        <v>20</v>
      </c>
      <c r="C1542" s="32">
        <f t="shared" si="237"/>
        <v>748</v>
      </c>
      <c r="D1542" s="45" t="s">
        <v>229</v>
      </c>
      <c r="E1542" s="45" t="s">
        <v>837</v>
      </c>
      <c r="F1542" s="45" t="s">
        <v>389</v>
      </c>
      <c r="G1542" s="45"/>
      <c r="H1542" s="35" t="s">
        <v>255</v>
      </c>
      <c r="I1542" s="36">
        <v>41729</v>
      </c>
      <c r="J1542" s="82">
        <v>9305</v>
      </c>
      <c r="K1542" s="37">
        <v>932</v>
      </c>
      <c r="L1542" s="38">
        <f t="shared" si="236"/>
        <v>932</v>
      </c>
      <c r="M1542" s="36">
        <f t="shared" si="235"/>
        <v>41729</v>
      </c>
      <c r="N1542" s="39">
        <f t="shared" si="241"/>
        <v>10.02</v>
      </c>
      <c r="O1542" s="5"/>
      <c r="P1542" s="5"/>
      <c r="Q1542" s="42" t="s">
        <v>2344</v>
      </c>
      <c r="R1542" s="43" t="str">
        <f t="shared" si="238"/>
        <v>ACLP</v>
      </c>
      <c r="S1542" s="43" t="str">
        <f t="shared" si="242"/>
        <v>P</v>
      </c>
      <c r="T1542" s="43" t="str">
        <f t="shared" si="243"/>
        <v>02</v>
      </c>
      <c r="U1542" s="43" t="b">
        <f t="shared" si="239"/>
        <v>1</v>
      </c>
      <c r="V1542" s="43">
        <f t="shared" si="240"/>
        <v>10</v>
      </c>
      <c r="W1542" s="35" t="s">
        <v>2347</v>
      </c>
      <c r="X1542" s="196" t="s">
        <v>2377</v>
      </c>
    </row>
    <row r="1543" spans="1:24" x14ac:dyDescent="0.25">
      <c r="A1543" s="30">
        <f t="shared" si="244"/>
        <v>1541</v>
      </c>
      <c r="B1543" s="45">
        <v>20</v>
      </c>
      <c r="C1543" s="32">
        <f t="shared" si="237"/>
        <v>749</v>
      </c>
      <c r="D1543" s="45" t="s">
        <v>229</v>
      </c>
      <c r="E1543" s="45" t="s">
        <v>866</v>
      </c>
      <c r="F1543" s="45" t="s">
        <v>491</v>
      </c>
      <c r="G1543" s="45"/>
      <c r="H1543" s="35" t="s">
        <v>255</v>
      </c>
      <c r="I1543" s="36">
        <v>41729</v>
      </c>
      <c r="J1543" s="82">
        <v>33326</v>
      </c>
      <c r="K1543" s="37">
        <v>3334</v>
      </c>
      <c r="L1543" s="38">
        <f t="shared" si="236"/>
        <v>3334</v>
      </c>
      <c r="M1543" s="36">
        <f t="shared" si="235"/>
        <v>41729</v>
      </c>
      <c r="N1543" s="39">
        <f t="shared" si="241"/>
        <v>10</v>
      </c>
      <c r="O1543" s="5"/>
      <c r="P1543" s="5"/>
      <c r="Q1543" s="42" t="s">
        <v>2344</v>
      </c>
      <c r="R1543" s="43" t="str">
        <f t="shared" si="238"/>
        <v>AAGF</v>
      </c>
      <c r="S1543" s="43" t="str">
        <f t="shared" si="242"/>
        <v>F</v>
      </c>
      <c r="T1543" s="43" t="str">
        <f t="shared" si="243"/>
        <v>02</v>
      </c>
      <c r="U1543" s="43" t="b">
        <f t="shared" si="239"/>
        <v>1</v>
      </c>
      <c r="V1543" s="43">
        <f t="shared" si="240"/>
        <v>10</v>
      </c>
      <c r="W1543" s="35" t="s">
        <v>2347</v>
      </c>
      <c r="X1543" s="196" t="s">
        <v>2377</v>
      </c>
    </row>
    <row r="1544" spans="1:24" x14ac:dyDescent="0.25">
      <c r="A1544" s="30">
        <f t="shared" si="244"/>
        <v>1542</v>
      </c>
      <c r="B1544" s="45">
        <v>20</v>
      </c>
      <c r="C1544" s="32">
        <f t="shared" si="237"/>
        <v>750</v>
      </c>
      <c r="D1544" s="45" t="s">
        <v>229</v>
      </c>
      <c r="E1544" s="45" t="s">
        <v>841</v>
      </c>
      <c r="F1544" s="45" t="s">
        <v>404</v>
      </c>
      <c r="G1544" s="45"/>
      <c r="H1544" s="35" t="s">
        <v>255</v>
      </c>
      <c r="I1544" s="36">
        <v>41729</v>
      </c>
      <c r="J1544" s="82">
        <v>48923</v>
      </c>
      <c r="K1544" s="37">
        <v>4894</v>
      </c>
      <c r="L1544" s="38">
        <f t="shared" si="236"/>
        <v>4894</v>
      </c>
      <c r="M1544" s="36">
        <f t="shared" si="235"/>
        <v>41729</v>
      </c>
      <c r="N1544" s="39">
        <f t="shared" si="241"/>
        <v>10</v>
      </c>
      <c r="O1544" s="5"/>
      <c r="P1544" s="5"/>
      <c r="Q1544" s="42" t="s">
        <v>2344</v>
      </c>
      <c r="R1544" s="43" t="str">
        <f t="shared" si="238"/>
        <v>AAGF</v>
      </c>
      <c r="S1544" s="43" t="str">
        <f t="shared" si="242"/>
        <v>F</v>
      </c>
      <c r="T1544" s="43" t="str">
        <f t="shared" si="243"/>
        <v>02</v>
      </c>
      <c r="U1544" s="43" t="b">
        <f t="shared" si="239"/>
        <v>1</v>
      </c>
      <c r="V1544" s="43">
        <f t="shared" si="240"/>
        <v>10</v>
      </c>
      <c r="W1544" s="35" t="s">
        <v>2347</v>
      </c>
      <c r="X1544" s="196" t="s">
        <v>2377</v>
      </c>
    </row>
    <row r="1545" spans="1:24" x14ac:dyDescent="0.25">
      <c r="A1545" s="30">
        <f t="shared" si="244"/>
        <v>1543</v>
      </c>
      <c r="B1545" s="45">
        <v>21</v>
      </c>
      <c r="C1545" s="32">
        <f t="shared" si="237"/>
        <v>1</v>
      </c>
      <c r="D1545" s="98" t="s">
        <v>229</v>
      </c>
      <c r="E1545" s="45" t="s">
        <v>800</v>
      </c>
      <c r="F1545" s="45" t="s">
        <v>756</v>
      </c>
      <c r="G1545" s="45"/>
      <c r="H1545" s="35" t="s">
        <v>252</v>
      </c>
      <c r="I1545" s="36">
        <v>41699</v>
      </c>
      <c r="J1545" s="82">
        <v>1080000</v>
      </c>
      <c r="K1545" s="37">
        <v>108000</v>
      </c>
      <c r="L1545" s="38">
        <f t="shared" si="236"/>
        <v>108000</v>
      </c>
      <c r="M1545" s="36">
        <f t="shared" si="235"/>
        <v>41699</v>
      </c>
      <c r="N1545" s="39">
        <f t="shared" si="241"/>
        <v>10</v>
      </c>
      <c r="O1545" s="5"/>
      <c r="P1545" s="5"/>
      <c r="Q1545" s="42" t="s">
        <v>2343</v>
      </c>
      <c r="R1545" s="43" t="str">
        <f t="shared" si="238"/>
        <v>AAWP</v>
      </c>
      <c r="S1545" s="43" t="str">
        <f t="shared" si="242"/>
        <v>P</v>
      </c>
      <c r="T1545" s="43" t="str">
        <f t="shared" si="243"/>
        <v>02</v>
      </c>
      <c r="U1545" s="43" t="b">
        <f t="shared" si="239"/>
        <v>1</v>
      </c>
      <c r="V1545" s="43">
        <f t="shared" si="240"/>
        <v>10</v>
      </c>
      <c r="W1545" s="35" t="s">
        <v>2347</v>
      </c>
      <c r="X1545" s="196" t="s">
        <v>2387</v>
      </c>
    </row>
    <row r="1546" spans="1:24" x14ac:dyDescent="0.25">
      <c r="A1546" s="30">
        <f t="shared" si="244"/>
        <v>1544</v>
      </c>
      <c r="B1546" s="45">
        <v>21</v>
      </c>
      <c r="C1546" s="32">
        <f t="shared" si="237"/>
        <v>2</v>
      </c>
      <c r="D1546" s="98" t="s">
        <v>229</v>
      </c>
      <c r="E1546" s="45" t="s">
        <v>800</v>
      </c>
      <c r="F1546" s="45" t="s">
        <v>756</v>
      </c>
      <c r="G1546" s="45"/>
      <c r="H1546" s="35" t="s">
        <v>252</v>
      </c>
      <c r="I1546" s="36">
        <v>41729</v>
      </c>
      <c r="J1546" s="82">
        <v>1906180</v>
      </c>
      <c r="K1546" s="37">
        <v>190618</v>
      </c>
      <c r="L1546" s="38">
        <f t="shared" si="236"/>
        <v>190618</v>
      </c>
      <c r="M1546" s="36">
        <f t="shared" si="235"/>
        <v>41729</v>
      </c>
      <c r="N1546" s="39">
        <f t="shared" si="241"/>
        <v>10</v>
      </c>
      <c r="O1546" s="5"/>
      <c r="P1546" s="5"/>
      <c r="Q1546" s="42" t="s">
        <v>2343</v>
      </c>
      <c r="R1546" s="43" t="str">
        <f t="shared" si="238"/>
        <v>AAWP</v>
      </c>
      <c r="S1546" s="43" t="str">
        <f t="shared" si="242"/>
        <v>P</v>
      </c>
      <c r="T1546" s="43" t="str">
        <f t="shared" si="243"/>
        <v>02</v>
      </c>
      <c r="U1546" s="43" t="b">
        <f t="shared" si="239"/>
        <v>1</v>
      </c>
      <c r="V1546" s="43">
        <f t="shared" si="240"/>
        <v>10</v>
      </c>
      <c r="W1546" s="35" t="s">
        <v>2347</v>
      </c>
      <c r="X1546" s="196" t="s">
        <v>2377</v>
      </c>
    </row>
    <row r="1547" spans="1:24" x14ac:dyDescent="0.25">
      <c r="A1547" s="92">
        <f t="shared" si="244"/>
        <v>1545</v>
      </c>
      <c r="B1547" s="112">
        <v>22</v>
      </c>
      <c r="C1547" s="32">
        <f t="shared" si="237"/>
        <v>1</v>
      </c>
      <c r="D1547" s="113" t="s">
        <v>219</v>
      </c>
      <c r="E1547" s="112" t="s">
        <v>1144</v>
      </c>
      <c r="F1547" s="112" t="s">
        <v>757</v>
      </c>
      <c r="G1547" s="112"/>
      <c r="H1547" s="35" t="s">
        <v>561</v>
      </c>
      <c r="I1547" s="94">
        <v>41486</v>
      </c>
      <c r="J1547" s="95">
        <v>146290</v>
      </c>
      <c r="K1547" s="37">
        <v>14629</v>
      </c>
      <c r="L1547" s="38">
        <f>+K1547</f>
        <v>14629</v>
      </c>
      <c r="M1547" s="36">
        <v>41729</v>
      </c>
      <c r="N1547" s="39">
        <f t="shared" si="241"/>
        <v>10</v>
      </c>
      <c r="O1547" s="96"/>
      <c r="P1547" s="96"/>
      <c r="Q1547" s="42" t="s">
        <v>2345</v>
      </c>
      <c r="R1547" s="43" t="str">
        <f t="shared" si="238"/>
        <v>AAAC</v>
      </c>
      <c r="S1547" s="43" t="str">
        <f t="shared" si="242"/>
        <v>C</v>
      </c>
      <c r="T1547" s="43" t="str">
        <f t="shared" si="243"/>
        <v>01</v>
      </c>
      <c r="U1547" s="43" t="b">
        <f t="shared" si="239"/>
        <v>1</v>
      </c>
      <c r="V1547" s="43">
        <f t="shared" si="240"/>
        <v>10</v>
      </c>
      <c r="W1547" s="35" t="s">
        <v>2347</v>
      </c>
      <c r="X1547" s="199" t="s">
        <v>2396</v>
      </c>
    </row>
    <row r="1548" spans="1:24" x14ac:dyDescent="0.25">
      <c r="A1548" s="30">
        <f t="shared" si="244"/>
        <v>1546</v>
      </c>
      <c r="B1548" s="45">
        <v>22</v>
      </c>
      <c r="C1548" s="32">
        <f t="shared" si="237"/>
        <v>2</v>
      </c>
      <c r="D1548" s="98" t="s">
        <v>219</v>
      </c>
      <c r="E1548" s="45" t="s">
        <v>1118</v>
      </c>
      <c r="F1548" s="45" t="s">
        <v>574</v>
      </c>
      <c r="G1548" s="45"/>
      <c r="H1548" s="35" t="s">
        <v>561</v>
      </c>
      <c r="I1548" s="36">
        <v>41699</v>
      </c>
      <c r="J1548" s="82">
        <v>16210</v>
      </c>
      <c r="K1548" s="37">
        <v>1621</v>
      </c>
      <c r="L1548" s="38">
        <f t="shared" si="236"/>
        <v>1621</v>
      </c>
      <c r="M1548" s="36">
        <f t="shared" si="235"/>
        <v>41699</v>
      </c>
      <c r="N1548" s="39">
        <f t="shared" si="241"/>
        <v>10</v>
      </c>
      <c r="O1548" s="5"/>
      <c r="P1548" s="5"/>
      <c r="Q1548" s="42" t="s">
        <v>2345</v>
      </c>
      <c r="R1548" s="43" t="str">
        <f t="shared" si="238"/>
        <v>AALC</v>
      </c>
      <c r="S1548" s="43" t="str">
        <f t="shared" si="242"/>
        <v>C</v>
      </c>
      <c r="T1548" s="43" t="str">
        <f t="shared" si="243"/>
        <v>01</v>
      </c>
      <c r="U1548" s="43" t="b">
        <f t="shared" si="239"/>
        <v>1</v>
      </c>
      <c r="V1548" s="43">
        <f t="shared" si="240"/>
        <v>10</v>
      </c>
      <c r="W1548" s="35" t="s">
        <v>2347</v>
      </c>
      <c r="X1548" s="196" t="s">
        <v>2387</v>
      </c>
    </row>
    <row r="1549" spans="1:24" x14ac:dyDescent="0.25">
      <c r="A1549" s="30">
        <f t="shared" si="244"/>
        <v>1547</v>
      </c>
      <c r="B1549" s="45">
        <v>22</v>
      </c>
      <c r="C1549" s="32">
        <f t="shared" si="237"/>
        <v>3</v>
      </c>
      <c r="D1549" s="98" t="s">
        <v>219</v>
      </c>
      <c r="E1549" s="45" t="s">
        <v>1116</v>
      </c>
      <c r="F1549" s="45" t="s">
        <v>564</v>
      </c>
      <c r="G1549" s="45"/>
      <c r="H1549" s="35" t="s">
        <v>561</v>
      </c>
      <c r="I1549" s="36">
        <v>41701</v>
      </c>
      <c r="J1549" s="82">
        <v>943820</v>
      </c>
      <c r="K1549" s="37">
        <v>94382</v>
      </c>
      <c r="L1549" s="38">
        <f t="shared" si="236"/>
        <v>94382</v>
      </c>
      <c r="M1549" s="36">
        <f t="shared" si="235"/>
        <v>41701</v>
      </c>
      <c r="N1549" s="39">
        <f t="shared" si="241"/>
        <v>10</v>
      </c>
      <c r="O1549" s="5"/>
      <c r="P1549" s="5"/>
      <c r="Q1549" s="42" t="s">
        <v>2345</v>
      </c>
      <c r="R1549" s="43" t="str">
        <f t="shared" si="238"/>
        <v>AAAC</v>
      </c>
      <c r="S1549" s="43" t="str">
        <f t="shared" si="242"/>
        <v>C</v>
      </c>
      <c r="T1549" s="43" t="str">
        <f t="shared" si="243"/>
        <v>01</v>
      </c>
      <c r="U1549" s="43" t="b">
        <f t="shared" si="239"/>
        <v>1</v>
      </c>
      <c r="V1549" s="43">
        <f t="shared" si="240"/>
        <v>10</v>
      </c>
      <c r="W1549" s="35" t="s">
        <v>2347</v>
      </c>
      <c r="X1549" s="196" t="s">
        <v>2388</v>
      </c>
    </row>
    <row r="1550" spans="1:24" x14ac:dyDescent="0.25">
      <c r="A1550" s="30">
        <f t="shared" si="244"/>
        <v>1548</v>
      </c>
      <c r="B1550" s="45">
        <v>22</v>
      </c>
      <c r="C1550" s="32">
        <f t="shared" si="237"/>
        <v>4</v>
      </c>
      <c r="D1550" s="98" t="s">
        <v>219</v>
      </c>
      <c r="E1550" s="45" t="s">
        <v>1021</v>
      </c>
      <c r="F1550" s="45" t="s">
        <v>758</v>
      </c>
      <c r="G1550" s="45"/>
      <c r="H1550" s="35" t="s">
        <v>561</v>
      </c>
      <c r="I1550" s="36">
        <v>41702</v>
      </c>
      <c r="J1550" s="82">
        <v>121460</v>
      </c>
      <c r="K1550" s="37">
        <v>12146</v>
      </c>
      <c r="L1550" s="38">
        <f t="shared" si="236"/>
        <v>12146</v>
      </c>
      <c r="M1550" s="36">
        <f t="shared" si="235"/>
        <v>41702</v>
      </c>
      <c r="N1550" s="39">
        <f t="shared" si="241"/>
        <v>10</v>
      </c>
      <c r="O1550" s="5"/>
      <c r="P1550" s="5"/>
      <c r="Q1550" s="42" t="s">
        <v>2345</v>
      </c>
      <c r="R1550" s="43" t="str">
        <f t="shared" si="238"/>
        <v>AABC</v>
      </c>
      <c r="S1550" s="43" t="str">
        <f t="shared" si="242"/>
        <v>C</v>
      </c>
      <c r="T1550" s="43" t="str">
        <f t="shared" si="243"/>
        <v>01</v>
      </c>
      <c r="U1550" s="43" t="b">
        <f t="shared" si="239"/>
        <v>1</v>
      </c>
      <c r="V1550" s="43">
        <f t="shared" si="240"/>
        <v>10</v>
      </c>
      <c r="W1550" s="35" t="s">
        <v>2347</v>
      </c>
      <c r="X1550" s="196" t="s">
        <v>2376</v>
      </c>
    </row>
    <row r="1551" spans="1:24" x14ac:dyDescent="0.25">
      <c r="A1551" s="30">
        <f t="shared" si="244"/>
        <v>1549</v>
      </c>
      <c r="B1551" s="45">
        <v>22</v>
      </c>
      <c r="C1551" s="32">
        <f t="shared" si="237"/>
        <v>5</v>
      </c>
      <c r="D1551" s="98" t="s">
        <v>219</v>
      </c>
      <c r="E1551" s="45" t="s">
        <v>1021</v>
      </c>
      <c r="F1551" s="45" t="s">
        <v>758</v>
      </c>
      <c r="G1551" s="45"/>
      <c r="H1551" s="35" t="s">
        <v>561</v>
      </c>
      <c r="I1551" s="36">
        <v>41702</v>
      </c>
      <c r="J1551" s="82">
        <v>108090</v>
      </c>
      <c r="K1551" s="37">
        <v>10809</v>
      </c>
      <c r="L1551" s="38">
        <f t="shared" si="236"/>
        <v>10809</v>
      </c>
      <c r="M1551" s="36">
        <f t="shared" si="235"/>
        <v>41702</v>
      </c>
      <c r="N1551" s="39">
        <f t="shared" si="241"/>
        <v>10</v>
      </c>
      <c r="O1551" s="5"/>
      <c r="P1551" s="5"/>
      <c r="Q1551" s="42" t="s">
        <v>2345</v>
      </c>
      <c r="R1551" s="43" t="str">
        <f t="shared" si="238"/>
        <v>AABC</v>
      </c>
      <c r="S1551" s="43" t="str">
        <f t="shared" si="242"/>
        <v>C</v>
      </c>
      <c r="T1551" s="43" t="str">
        <f t="shared" si="243"/>
        <v>01</v>
      </c>
      <c r="U1551" s="43" t="b">
        <f t="shared" si="239"/>
        <v>1</v>
      </c>
      <c r="V1551" s="43">
        <f t="shared" si="240"/>
        <v>10</v>
      </c>
      <c r="W1551" s="35" t="s">
        <v>2347</v>
      </c>
      <c r="X1551" s="196" t="s">
        <v>2376</v>
      </c>
    </row>
    <row r="1552" spans="1:24" x14ac:dyDescent="0.25">
      <c r="A1552" s="30">
        <f t="shared" si="244"/>
        <v>1550</v>
      </c>
      <c r="B1552" s="45">
        <v>22</v>
      </c>
      <c r="C1552" s="32">
        <f t="shared" si="237"/>
        <v>6</v>
      </c>
      <c r="D1552" s="98" t="s">
        <v>219</v>
      </c>
      <c r="E1552" s="45" t="s">
        <v>1002</v>
      </c>
      <c r="F1552" s="45" t="s">
        <v>578</v>
      </c>
      <c r="G1552" s="45"/>
      <c r="H1552" s="35" t="s">
        <v>561</v>
      </c>
      <c r="I1552" s="36">
        <v>41702</v>
      </c>
      <c r="J1552" s="82">
        <v>11250</v>
      </c>
      <c r="K1552" s="37">
        <v>1125</v>
      </c>
      <c r="L1552" s="38">
        <f t="shared" si="236"/>
        <v>1125</v>
      </c>
      <c r="M1552" s="36">
        <f t="shared" si="235"/>
        <v>41702</v>
      </c>
      <c r="N1552" s="39">
        <f t="shared" si="241"/>
        <v>10</v>
      </c>
      <c r="O1552" s="5"/>
      <c r="P1552" s="5"/>
      <c r="Q1552" s="42" t="s">
        <v>2345</v>
      </c>
      <c r="R1552" s="43" t="str">
        <f t="shared" si="238"/>
        <v>AAAC</v>
      </c>
      <c r="S1552" s="43" t="str">
        <f t="shared" si="242"/>
        <v>C</v>
      </c>
      <c r="T1552" s="43" t="str">
        <f t="shared" si="243"/>
        <v>01</v>
      </c>
      <c r="U1552" s="43" t="b">
        <f t="shared" si="239"/>
        <v>1</v>
      </c>
      <c r="V1552" s="43">
        <f t="shared" si="240"/>
        <v>10</v>
      </c>
      <c r="W1552" s="35" t="s">
        <v>2347</v>
      </c>
      <c r="X1552" s="196" t="s">
        <v>2376</v>
      </c>
    </row>
    <row r="1553" spans="1:24" x14ac:dyDescent="0.25">
      <c r="A1553" s="30">
        <f t="shared" si="244"/>
        <v>1551</v>
      </c>
      <c r="B1553" s="45">
        <v>22</v>
      </c>
      <c r="C1553" s="32">
        <f t="shared" si="237"/>
        <v>7</v>
      </c>
      <c r="D1553" s="98" t="s">
        <v>219</v>
      </c>
      <c r="E1553" s="45" t="s">
        <v>918</v>
      </c>
      <c r="F1553" s="45" t="s">
        <v>759</v>
      </c>
      <c r="G1553" s="45"/>
      <c r="H1553" s="35" t="s">
        <v>561</v>
      </c>
      <c r="I1553" s="36">
        <v>41703</v>
      </c>
      <c r="J1553" s="82">
        <v>50840</v>
      </c>
      <c r="K1553" s="37">
        <v>5084</v>
      </c>
      <c r="L1553" s="38">
        <f t="shared" si="236"/>
        <v>5084</v>
      </c>
      <c r="M1553" s="36">
        <f t="shared" si="235"/>
        <v>41703</v>
      </c>
      <c r="N1553" s="39">
        <f t="shared" si="241"/>
        <v>10</v>
      </c>
      <c r="O1553" s="5"/>
      <c r="P1553" s="5"/>
      <c r="Q1553" s="42" t="s">
        <v>2345</v>
      </c>
      <c r="R1553" s="43" t="str">
        <f t="shared" si="238"/>
        <v>AABC</v>
      </c>
      <c r="S1553" s="43" t="str">
        <f t="shared" si="242"/>
        <v>C</v>
      </c>
      <c r="T1553" s="43" t="str">
        <f t="shared" si="243"/>
        <v>01</v>
      </c>
      <c r="U1553" s="43" t="b">
        <f t="shared" si="239"/>
        <v>1</v>
      </c>
      <c r="V1553" s="43">
        <f t="shared" si="240"/>
        <v>10</v>
      </c>
      <c r="W1553" s="35" t="s">
        <v>2347</v>
      </c>
      <c r="X1553" s="196" t="s">
        <v>2378</v>
      </c>
    </row>
    <row r="1554" spans="1:24" x14ac:dyDescent="0.25">
      <c r="A1554" s="30">
        <f t="shared" si="244"/>
        <v>1552</v>
      </c>
      <c r="B1554" s="45">
        <v>22</v>
      </c>
      <c r="C1554" s="32">
        <f t="shared" si="237"/>
        <v>8</v>
      </c>
      <c r="D1554" s="98" t="s">
        <v>219</v>
      </c>
      <c r="E1554" s="45" t="s">
        <v>1129</v>
      </c>
      <c r="F1554" s="45" t="s">
        <v>760</v>
      </c>
      <c r="G1554" s="45"/>
      <c r="H1554" s="35" t="s">
        <v>561</v>
      </c>
      <c r="I1554" s="36">
        <v>41705</v>
      </c>
      <c r="J1554" s="82">
        <v>923480</v>
      </c>
      <c r="K1554" s="37">
        <v>92348</v>
      </c>
      <c r="L1554" s="38">
        <f t="shared" si="236"/>
        <v>92348</v>
      </c>
      <c r="M1554" s="36">
        <f t="shared" si="235"/>
        <v>41705</v>
      </c>
      <c r="N1554" s="39">
        <f t="shared" si="241"/>
        <v>10</v>
      </c>
      <c r="O1554" s="5"/>
      <c r="P1554" s="5"/>
      <c r="Q1554" s="42" t="s">
        <v>2345</v>
      </c>
      <c r="R1554" s="43" t="str">
        <f t="shared" si="238"/>
        <v>AAAC</v>
      </c>
      <c r="S1554" s="43" t="str">
        <f t="shared" si="242"/>
        <v>C</v>
      </c>
      <c r="T1554" s="43" t="str">
        <f t="shared" si="243"/>
        <v>01</v>
      </c>
      <c r="U1554" s="43" t="b">
        <f t="shared" si="239"/>
        <v>1</v>
      </c>
      <c r="V1554" s="43">
        <f t="shared" si="240"/>
        <v>10</v>
      </c>
      <c r="W1554" s="35" t="s">
        <v>2347</v>
      </c>
      <c r="X1554" s="196" t="s">
        <v>2389</v>
      </c>
    </row>
    <row r="1555" spans="1:24" x14ac:dyDescent="0.25">
      <c r="A1555" s="30">
        <f t="shared" si="244"/>
        <v>1553</v>
      </c>
      <c r="B1555" s="45">
        <v>22</v>
      </c>
      <c r="C1555" s="32">
        <f t="shared" si="237"/>
        <v>9</v>
      </c>
      <c r="D1555" s="98" t="s">
        <v>219</v>
      </c>
      <c r="E1555" s="45" t="s">
        <v>1129</v>
      </c>
      <c r="F1555" s="45" t="s">
        <v>760</v>
      </c>
      <c r="G1555" s="45"/>
      <c r="H1555" s="35" t="s">
        <v>561</v>
      </c>
      <c r="I1555" s="36">
        <v>41705</v>
      </c>
      <c r="J1555" s="82">
        <v>907040</v>
      </c>
      <c r="K1555" s="37">
        <v>90704</v>
      </c>
      <c r="L1555" s="38">
        <f t="shared" si="236"/>
        <v>90704</v>
      </c>
      <c r="M1555" s="36">
        <f t="shared" si="235"/>
        <v>41705</v>
      </c>
      <c r="N1555" s="39">
        <f t="shared" si="241"/>
        <v>10</v>
      </c>
      <c r="O1555" s="5"/>
      <c r="P1555" s="5"/>
      <c r="Q1555" s="42" t="s">
        <v>2345</v>
      </c>
      <c r="R1555" s="43" t="str">
        <f t="shared" si="238"/>
        <v>AAAC</v>
      </c>
      <c r="S1555" s="43" t="str">
        <f t="shared" si="242"/>
        <v>C</v>
      </c>
      <c r="T1555" s="43" t="str">
        <f t="shared" si="243"/>
        <v>01</v>
      </c>
      <c r="U1555" s="43" t="b">
        <f t="shared" si="239"/>
        <v>1</v>
      </c>
      <c r="V1555" s="43">
        <f t="shared" si="240"/>
        <v>10</v>
      </c>
      <c r="W1555" s="35" t="s">
        <v>2347</v>
      </c>
      <c r="X1555" s="196" t="s">
        <v>2389</v>
      </c>
    </row>
    <row r="1556" spans="1:24" x14ac:dyDescent="0.25">
      <c r="A1556" s="30">
        <f t="shared" si="244"/>
        <v>1554</v>
      </c>
      <c r="B1556" s="45">
        <v>22</v>
      </c>
      <c r="C1556" s="32">
        <f t="shared" si="237"/>
        <v>10</v>
      </c>
      <c r="D1556" s="98" t="s">
        <v>219</v>
      </c>
      <c r="E1556" s="45" t="s">
        <v>1001</v>
      </c>
      <c r="F1556" s="45" t="s">
        <v>573</v>
      </c>
      <c r="G1556" s="45"/>
      <c r="H1556" s="35" t="s">
        <v>561</v>
      </c>
      <c r="I1556" s="36">
        <v>41705</v>
      </c>
      <c r="J1556" s="82">
        <v>319240</v>
      </c>
      <c r="K1556" s="37">
        <v>31924</v>
      </c>
      <c r="L1556" s="38">
        <f t="shared" si="236"/>
        <v>31924</v>
      </c>
      <c r="M1556" s="36">
        <f t="shared" si="235"/>
        <v>41705</v>
      </c>
      <c r="N1556" s="39">
        <f t="shared" si="241"/>
        <v>10</v>
      </c>
      <c r="O1556" s="5"/>
      <c r="P1556" s="5"/>
      <c r="Q1556" s="42" t="s">
        <v>2345</v>
      </c>
      <c r="R1556" s="43" t="str">
        <f t="shared" si="238"/>
        <v>AAHC</v>
      </c>
      <c r="S1556" s="43" t="str">
        <f t="shared" si="242"/>
        <v>C</v>
      </c>
      <c r="T1556" s="43" t="str">
        <f t="shared" si="243"/>
        <v>01</v>
      </c>
      <c r="U1556" s="43" t="b">
        <f t="shared" si="239"/>
        <v>1</v>
      </c>
      <c r="V1556" s="43">
        <f t="shared" si="240"/>
        <v>10</v>
      </c>
      <c r="W1556" s="35" t="s">
        <v>2347</v>
      </c>
      <c r="X1556" s="196" t="s">
        <v>2389</v>
      </c>
    </row>
    <row r="1557" spans="1:24" x14ac:dyDescent="0.25">
      <c r="A1557" s="30">
        <f t="shared" si="244"/>
        <v>1555</v>
      </c>
      <c r="B1557" s="45">
        <v>22</v>
      </c>
      <c r="C1557" s="32">
        <f t="shared" si="237"/>
        <v>11</v>
      </c>
      <c r="D1557" s="98" t="s">
        <v>219</v>
      </c>
      <c r="E1557" s="45" t="s">
        <v>1001</v>
      </c>
      <c r="F1557" s="45" t="s">
        <v>573</v>
      </c>
      <c r="G1557" s="45"/>
      <c r="H1557" s="35" t="s">
        <v>561</v>
      </c>
      <c r="I1557" s="36">
        <v>41705</v>
      </c>
      <c r="J1557" s="82">
        <v>444320</v>
      </c>
      <c r="K1557" s="37">
        <v>44432</v>
      </c>
      <c r="L1557" s="38">
        <f t="shared" si="236"/>
        <v>44432</v>
      </c>
      <c r="M1557" s="36">
        <f t="shared" si="235"/>
        <v>41705</v>
      </c>
      <c r="N1557" s="39">
        <f t="shared" si="241"/>
        <v>10</v>
      </c>
      <c r="O1557" s="5"/>
      <c r="P1557" s="5"/>
      <c r="Q1557" s="42" t="s">
        <v>2345</v>
      </c>
      <c r="R1557" s="43" t="str">
        <f t="shared" si="238"/>
        <v>AAHC</v>
      </c>
      <c r="S1557" s="43" t="str">
        <f t="shared" si="242"/>
        <v>C</v>
      </c>
      <c r="T1557" s="43" t="str">
        <f t="shared" si="243"/>
        <v>01</v>
      </c>
      <c r="U1557" s="43" t="b">
        <f t="shared" si="239"/>
        <v>1</v>
      </c>
      <c r="V1557" s="43">
        <f t="shared" si="240"/>
        <v>10</v>
      </c>
      <c r="W1557" s="35" t="s">
        <v>2347</v>
      </c>
      <c r="X1557" s="196" t="s">
        <v>2389</v>
      </c>
    </row>
    <row r="1558" spans="1:24" x14ac:dyDescent="0.25">
      <c r="A1558" s="30">
        <f t="shared" si="244"/>
        <v>1556</v>
      </c>
      <c r="B1558" s="45">
        <v>22</v>
      </c>
      <c r="C1558" s="32">
        <f t="shared" si="237"/>
        <v>12</v>
      </c>
      <c r="D1558" s="98" t="s">
        <v>219</v>
      </c>
      <c r="E1558" s="45" t="s">
        <v>1001</v>
      </c>
      <c r="F1558" s="45" t="s">
        <v>573</v>
      </c>
      <c r="G1558" s="45"/>
      <c r="H1558" s="35" t="s">
        <v>561</v>
      </c>
      <c r="I1558" s="36">
        <v>41705</v>
      </c>
      <c r="J1558" s="82">
        <v>374200</v>
      </c>
      <c r="K1558" s="37">
        <v>37420</v>
      </c>
      <c r="L1558" s="38">
        <f t="shared" si="236"/>
        <v>37420</v>
      </c>
      <c r="M1558" s="36">
        <f t="shared" si="235"/>
        <v>41705</v>
      </c>
      <c r="N1558" s="39">
        <f t="shared" si="241"/>
        <v>10</v>
      </c>
      <c r="O1558" s="5"/>
      <c r="P1558" s="5"/>
      <c r="Q1558" s="42" t="s">
        <v>2345</v>
      </c>
      <c r="R1558" s="43" t="str">
        <f t="shared" si="238"/>
        <v>AAHC</v>
      </c>
      <c r="S1558" s="43" t="str">
        <f t="shared" si="242"/>
        <v>C</v>
      </c>
      <c r="T1558" s="43" t="str">
        <f t="shared" si="243"/>
        <v>01</v>
      </c>
      <c r="U1558" s="43" t="b">
        <f t="shared" si="239"/>
        <v>1</v>
      </c>
      <c r="V1558" s="43">
        <f t="shared" si="240"/>
        <v>10</v>
      </c>
      <c r="W1558" s="35" t="s">
        <v>2347</v>
      </c>
      <c r="X1558" s="196" t="s">
        <v>2389</v>
      </c>
    </row>
    <row r="1559" spans="1:24" x14ac:dyDescent="0.25">
      <c r="A1559" s="30">
        <f t="shared" si="244"/>
        <v>1557</v>
      </c>
      <c r="B1559" s="45">
        <v>22</v>
      </c>
      <c r="C1559" s="32">
        <f t="shared" si="237"/>
        <v>13</v>
      </c>
      <c r="D1559" s="98" t="s">
        <v>219</v>
      </c>
      <c r="E1559" s="45" t="s">
        <v>1001</v>
      </c>
      <c r="F1559" s="45" t="s">
        <v>573</v>
      </c>
      <c r="G1559" s="45"/>
      <c r="H1559" s="35" t="s">
        <v>561</v>
      </c>
      <c r="I1559" s="36">
        <v>41705</v>
      </c>
      <c r="J1559" s="82">
        <v>331950</v>
      </c>
      <c r="K1559" s="37">
        <v>33195</v>
      </c>
      <c r="L1559" s="38">
        <f t="shared" si="236"/>
        <v>33195</v>
      </c>
      <c r="M1559" s="36">
        <f t="shared" si="235"/>
        <v>41705</v>
      </c>
      <c r="N1559" s="39">
        <f t="shared" si="241"/>
        <v>10</v>
      </c>
      <c r="O1559" s="5"/>
      <c r="P1559" s="5"/>
      <c r="Q1559" s="42" t="s">
        <v>2345</v>
      </c>
      <c r="R1559" s="43" t="str">
        <f t="shared" si="238"/>
        <v>AAHC</v>
      </c>
      <c r="S1559" s="43" t="str">
        <f t="shared" si="242"/>
        <v>C</v>
      </c>
      <c r="T1559" s="43" t="str">
        <f t="shared" si="243"/>
        <v>01</v>
      </c>
      <c r="U1559" s="43" t="b">
        <f t="shared" si="239"/>
        <v>1</v>
      </c>
      <c r="V1559" s="43">
        <f t="shared" si="240"/>
        <v>10</v>
      </c>
      <c r="W1559" s="35" t="s">
        <v>2347</v>
      </c>
      <c r="X1559" s="196" t="s">
        <v>2389</v>
      </c>
    </row>
    <row r="1560" spans="1:24" x14ac:dyDescent="0.25">
      <c r="A1560" s="30">
        <f t="shared" si="244"/>
        <v>1558</v>
      </c>
      <c r="B1560" s="45">
        <v>22</v>
      </c>
      <c r="C1560" s="32">
        <f t="shared" si="237"/>
        <v>14</v>
      </c>
      <c r="D1560" s="98" t="s">
        <v>219</v>
      </c>
      <c r="E1560" s="45" t="s">
        <v>1000</v>
      </c>
      <c r="F1560" s="45" t="s">
        <v>572</v>
      </c>
      <c r="G1560" s="45"/>
      <c r="H1560" s="35" t="s">
        <v>561</v>
      </c>
      <c r="I1560" s="36">
        <v>41705</v>
      </c>
      <c r="J1560" s="82">
        <v>417930</v>
      </c>
      <c r="K1560" s="37">
        <v>41793</v>
      </c>
      <c r="L1560" s="38">
        <f t="shared" si="236"/>
        <v>41793</v>
      </c>
      <c r="M1560" s="36">
        <f t="shared" si="235"/>
        <v>41705</v>
      </c>
      <c r="N1560" s="39">
        <f t="shared" si="241"/>
        <v>10</v>
      </c>
      <c r="O1560" s="5"/>
      <c r="P1560" s="5"/>
      <c r="Q1560" s="42" t="s">
        <v>2345</v>
      </c>
      <c r="R1560" s="43" t="str">
        <f t="shared" si="238"/>
        <v>AABC</v>
      </c>
      <c r="S1560" s="43" t="str">
        <f t="shared" si="242"/>
        <v>C</v>
      </c>
      <c r="T1560" s="43" t="str">
        <f t="shared" si="243"/>
        <v>01</v>
      </c>
      <c r="U1560" s="43" t="b">
        <f t="shared" si="239"/>
        <v>1</v>
      </c>
      <c r="V1560" s="43">
        <f t="shared" si="240"/>
        <v>10</v>
      </c>
      <c r="W1560" s="35" t="s">
        <v>2347</v>
      </c>
      <c r="X1560" s="196" t="s">
        <v>2389</v>
      </c>
    </row>
    <row r="1561" spans="1:24" x14ac:dyDescent="0.25">
      <c r="A1561" s="30">
        <f t="shared" si="244"/>
        <v>1559</v>
      </c>
      <c r="B1561" s="45">
        <v>22</v>
      </c>
      <c r="C1561" s="32">
        <f t="shared" si="237"/>
        <v>15</v>
      </c>
      <c r="D1561" s="98" t="s">
        <v>219</v>
      </c>
      <c r="E1561" s="45" t="s">
        <v>1145</v>
      </c>
      <c r="F1561" s="45" t="s">
        <v>761</v>
      </c>
      <c r="G1561" s="45"/>
      <c r="H1561" s="35" t="s">
        <v>561</v>
      </c>
      <c r="I1561" s="36">
        <v>41708</v>
      </c>
      <c r="J1561" s="82">
        <v>958200</v>
      </c>
      <c r="K1561" s="37">
        <v>95820</v>
      </c>
      <c r="L1561" s="38">
        <f t="shared" si="236"/>
        <v>95820</v>
      </c>
      <c r="M1561" s="36">
        <f t="shared" si="235"/>
        <v>41708</v>
      </c>
      <c r="N1561" s="39">
        <f t="shared" si="241"/>
        <v>10</v>
      </c>
      <c r="O1561" s="5"/>
      <c r="P1561" s="5"/>
      <c r="Q1561" s="42" t="s">
        <v>2345</v>
      </c>
      <c r="R1561" s="43" t="str">
        <f t="shared" si="238"/>
        <v>AABC</v>
      </c>
      <c r="S1561" s="43" t="str">
        <f t="shared" si="242"/>
        <v>C</v>
      </c>
      <c r="T1561" s="43" t="str">
        <f t="shared" si="243"/>
        <v>01</v>
      </c>
      <c r="U1561" s="43" t="b">
        <f t="shared" si="239"/>
        <v>1</v>
      </c>
      <c r="V1561" s="43">
        <f t="shared" si="240"/>
        <v>10</v>
      </c>
      <c r="W1561" s="35" t="s">
        <v>2347</v>
      </c>
      <c r="X1561" s="196" t="s">
        <v>2395</v>
      </c>
    </row>
    <row r="1562" spans="1:24" x14ac:dyDescent="0.25">
      <c r="A1562" s="30">
        <f t="shared" si="244"/>
        <v>1560</v>
      </c>
      <c r="B1562" s="45">
        <v>22</v>
      </c>
      <c r="C1562" s="32">
        <f t="shared" si="237"/>
        <v>16</v>
      </c>
      <c r="D1562" s="98" t="s">
        <v>219</v>
      </c>
      <c r="E1562" s="45" t="s">
        <v>1145</v>
      </c>
      <c r="F1562" s="45" t="s">
        <v>761</v>
      </c>
      <c r="G1562" s="45"/>
      <c r="H1562" s="35" t="s">
        <v>561</v>
      </c>
      <c r="I1562" s="36">
        <v>41708</v>
      </c>
      <c r="J1562" s="82">
        <v>227530</v>
      </c>
      <c r="K1562" s="37">
        <v>22753</v>
      </c>
      <c r="L1562" s="38">
        <f t="shared" si="236"/>
        <v>22753</v>
      </c>
      <c r="M1562" s="36">
        <f t="shared" si="235"/>
        <v>41708</v>
      </c>
      <c r="N1562" s="39">
        <f t="shared" si="241"/>
        <v>10</v>
      </c>
      <c r="O1562" s="5"/>
      <c r="P1562" s="5"/>
      <c r="Q1562" s="42" t="s">
        <v>2345</v>
      </c>
      <c r="R1562" s="43" t="str">
        <f t="shared" si="238"/>
        <v>AABC</v>
      </c>
      <c r="S1562" s="43" t="str">
        <f t="shared" si="242"/>
        <v>C</v>
      </c>
      <c r="T1562" s="43" t="str">
        <f t="shared" si="243"/>
        <v>01</v>
      </c>
      <c r="U1562" s="43" t="b">
        <f t="shared" si="239"/>
        <v>1</v>
      </c>
      <c r="V1562" s="43">
        <f t="shared" si="240"/>
        <v>10</v>
      </c>
      <c r="W1562" s="35" t="s">
        <v>2347</v>
      </c>
      <c r="X1562" s="196" t="s">
        <v>2395</v>
      </c>
    </row>
    <row r="1563" spans="1:24" x14ac:dyDescent="0.25">
      <c r="A1563" s="30">
        <f t="shared" si="244"/>
        <v>1561</v>
      </c>
      <c r="B1563" s="45">
        <v>22</v>
      </c>
      <c r="C1563" s="32">
        <f t="shared" si="237"/>
        <v>17</v>
      </c>
      <c r="D1563" s="98" t="s">
        <v>219</v>
      </c>
      <c r="E1563" s="45" t="s">
        <v>1117</v>
      </c>
      <c r="F1563" s="45" t="s">
        <v>565</v>
      </c>
      <c r="G1563" s="45"/>
      <c r="H1563" s="35" t="s">
        <v>561</v>
      </c>
      <c r="I1563" s="36">
        <v>41718</v>
      </c>
      <c r="J1563" s="82">
        <v>8267290</v>
      </c>
      <c r="K1563" s="37">
        <v>826729</v>
      </c>
      <c r="L1563" s="38">
        <f t="shared" si="236"/>
        <v>826729</v>
      </c>
      <c r="M1563" s="36">
        <f t="shared" si="235"/>
        <v>41718</v>
      </c>
      <c r="N1563" s="39">
        <f t="shared" si="241"/>
        <v>10</v>
      </c>
      <c r="O1563" s="5"/>
      <c r="P1563" s="5"/>
      <c r="Q1563" s="42" t="s">
        <v>2345</v>
      </c>
      <c r="R1563" s="43" t="str">
        <f t="shared" si="238"/>
        <v>AABC</v>
      </c>
      <c r="S1563" s="43" t="str">
        <f t="shared" si="242"/>
        <v>C</v>
      </c>
      <c r="T1563" s="43" t="str">
        <f t="shared" si="243"/>
        <v>01</v>
      </c>
      <c r="U1563" s="43" t="b">
        <f t="shared" si="239"/>
        <v>1</v>
      </c>
      <c r="V1563" s="43">
        <f t="shared" si="240"/>
        <v>10</v>
      </c>
      <c r="W1563" s="35" t="s">
        <v>2347</v>
      </c>
      <c r="X1563" s="196" t="s">
        <v>2381</v>
      </c>
    </row>
    <row r="1564" spans="1:24" x14ac:dyDescent="0.25">
      <c r="A1564" s="30">
        <f t="shared" si="244"/>
        <v>1562</v>
      </c>
      <c r="B1564" s="45">
        <v>22</v>
      </c>
      <c r="C1564" s="32">
        <f t="shared" si="237"/>
        <v>18</v>
      </c>
      <c r="D1564" s="98" t="s">
        <v>219</v>
      </c>
      <c r="E1564" s="45" t="s">
        <v>1118</v>
      </c>
      <c r="F1564" s="45" t="s">
        <v>574</v>
      </c>
      <c r="G1564" s="45"/>
      <c r="H1564" s="35" t="s">
        <v>561</v>
      </c>
      <c r="I1564" s="36">
        <v>41718</v>
      </c>
      <c r="J1564" s="82">
        <v>77980</v>
      </c>
      <c r="K1564" s="37">
        <v>7798</v>
      </c>
      <c r="L1564" s="38">
        <f t="shared" si="236"/>
        <v>7798</v>
      </c>
      <c r="M1564" s="36">
        <f t="shared" si="235"/>
        <v>41718</v>
      </c>
      <c r="N1564" s="39">
        <f t="shared" si="241"/>
        <v>10</v>
      </c>
      <c r="O1564" s="5"/>
      <c r="P1564" s="5"/>
      <c r="Q1564" s="42" t="s">
        <v>2345</v>
      </c>
      <c r="R1564" s="43" t="str">
        <f t="shared" si="238"/>
        <v>AALC</v>
      </c>
      <c r="S1564" s="43" t="str">
        <f t="shared" si="242"/>
        <v>C</v>
      </c>
      <c r="T1564" s="43" t="str">
        <f t="shared" si="243"/>
        <v>01</v>
      </c>
      <c r="U1564" s="43" t="b">
        <f t="shared" si="239"/>
        <v>1</v>
      </c>
      <c r="V1564" s="43">
        <f t="shared" si="240"/>
        <v>10</v>
      </c>
      <c r="W1564" s="35" t="s">
        <v>2347</v>
      </c>
      <c r="X1564" s="196" t="s">
        <v>2381</v>
      </c>
    </row>
    <row r="1565" spans="1:24" x14ac:dyDescent="0.25">
      <c r="A1565" s="30">
        <f t="shared" si="244"/>
        <v>1563</v>
      </c>
      <c r="B1565" s="45">
        <v>22</v>
      </c>
      <c r="C1565" s="32">
        <f t="shared" si="237"/>
        <v>19</v>
      </c>
      <c r="D1565" s="98" t="s">
        <v>219</v>
      </c>
      <c r="E1565" s="45" t="s">
        <v>999</v>
      </c>
      <c r="F1565" s="45" t="s">
        <v>562</v>
      </c>
      <c r="G1565" s="45"/>
      <c r="H1565" s="35" t="s">
        <v>561</v>
      </c>
      <c r="I1565" s="36">
        <v>41718</v>
      </c>
      <c r="J1565" s="82">
        <v>86150</v>
      </c>
      <c r="K1565" s="37">
        <v>8615</v>
      </c>
      <c r="L1565" s="38">
        <f t="shared" si="236"/>
        <v>8615</v>
      </c>
      <c r="M1565" s="36">
        <f t="shared" ref="M1565:M1628" si="245">+I1565</f>
        <v>41718</v>
      </c>
      <c r="N1565" s="39">
        <f t="shared" si="241"/>
        <v>10</v>
      </c>
      <c r="O1565" s="5"/>
      <c r="P1565" s="5"/>
      <c r="Q1565" s="42" t="s">
        <v>2345</v>
      </c>
      <c r="R1565" s="43" t="str">
        <f t="shared" si="238"/>
        <v>AAIC</v>
      </c>
      <c r="S1565" s="43" t="str">
        <f t="shared" si="242"/>
        <v>C</v>
      </c>
      <c r="T1565" s="43" t="str">
        <f t="shared" si="243"/>
        <v>01</v>
      </c>
      <c r="U1565" s="43" t="b">
        <f t="shared" si="239"/>
        <v>1</v>
      </c>
      <c r="V1565" s="43">
        <f t="shared" si="240"/>
        <v>10</v>
      </c>
      <c r="W1565" s="35" t="s">
        <v>2347</v>
      </c>
      <c r="X1565" s="196" t="s">
        <v>2381</v>
      </c>
    </row>
    <row r="1566" spans="1:24" x14ac:dyDescent="0.25">
      <c r="A1566" s="30">
        <f t="shared" si="244"/>
        <v>1564</v>
      </c>
      <c r="B1566" s="45">
        <v>22</v>
      </c>
      <c r="C1566" s="32">
        <f t="shared" si="237"/>
        <v>20</v>
      </c>
      <c r="D1566" s="98" t="s">
        <v>219</v>
      </c>
      <c r="E1566" s="45" t="s">
        <v>569</v>
      </c>
      <c r="F1566" s="45" t="s">
        <v>570</v>
      </c>
      <c r="G1566" s="45"/>
      <c r="H1566" s="35" t="s">
        <v>561</v>
      </c>
      <c r="I1566" s="36">
        <v>41718</v>
      </c>
      <c r="J1566" s="82">
        <v>16550</v>
      </c>
      <c r="K1566" s="37">
        <v>1655</v>
      </c>
      <c r="L1566" s="38">
        <f t="shared" si="236"/>
        <v>1655</v>
      </c>
      <c r="M1566" s="36">
        <f t="shared" si="245"/>
        <v>41718</v>
      </c>
      <c r="N1566" s="39">
        <f t="shared" si="241"/>
        <v>10</v>
      </c>
      <c r="O1566" s="5"/>
      <c r="P1566" s="5"/>
      <c r="Q1566" s="42" t="s">
        <v>2345</v>
      </c>
      <c r="R1566" s="43" t="str">
        <f t="shared" si="238"/>
        <v>AAEC</v>
      </c>
      <c r="S1566" s="43" t="str">
        <f t="shared" si="242"/>
        <v>C</v>
      </c>
      <c r="T1566" s="43" t="str">
        <f t="shared" si="243"/>
        <v>01</v>
      </c>
      <c r="U1566" s="43" t="b">
        <f t="shared" si="239"/>
        <v>1</v>
      </c>
      <c r="V1566" s="43">
        <f t="shared" si="240"/>
        <v>10</v>
      </c>
      <c r="W1566" s="35" t="s">
        <v>2347</v>
      </c>
      <c r="X1566" s="196" t="s">
        <v>2381</v>
      </c>
    </row>
    <row r="1567" spans="1:24" x14ac:dyDescent="0.25">
      <c r="A1567" s="30">
        <f t="shared" si="244"/>
        <v>1565</v>
      </c>
      <c r="B1567" s="45">
        <v>22</v>
      </c>
      <c r="C1567" s="32">
        <f t="shared" si="237"/>
        <v>21</v>
      </c>
      <c r="D1567" s="98" t="s">
        <v>219</v>
      </c>
      <c r="E1567" s="45" t="s">
        <v>569</v>
      </c>
      <c r="F1567" s="45" t="s">
        <v>570</v>
      </c>
      <c r="G1567" s="45"/>
      <c r="H1567" s="35" t="s">
        <v>561</v>
      </c>
      <c r="I1567" s="36">
        <v>41718</v>
      </c>
      <c r="J1567" s="82">
        <v>35190</v>
      </c>
      <c r="K1567" s="37">
        <v>3519</v>
      </c>
      <c r="L1567" s="38">
        <f t="shared" si="236"/>
        <v>3519</v>
      </c>
      <c r="M1567" s="36">
        <f t="shared" si="245"/>
        <v>41718</v>
      </c>
      <c r="N1567" s="39">
        <f t="shared" si="241"/>
        <v>10</v>
      </c>
      <c r="O1567" s="5"/>
      <c r="P1567" s="5"/>
      <c r="Q1567" s="42" t="s">
        <v>2345</v>
      </c>
      <c r="R1567" s="43" t="str">
        <f t="shared" si="238"/>
        <v>AAEC</v>
      </c>
      <c r="S1567" s="43" t="str">
        <f t="shared" si="242"/>
        <v>C</v>
      </c>
      <c r="T1567" s="43" t="str">
        <f t="shared" si="243"/>
        <v>01</v>
      </c>
      <c r="U1567" s="43" t="b">
        <f t="shared" si="239"/>
        <v>1</v>
      </c>
      <c r="V1567" s="43">
        <f t="shared" si="240"/>
        <v>10</v>
      </c>
      <c r="W1567" s="35" t="s">
        <v>2347</v>
      </c>
      <c r="X1567" s="196" t="s">
        <v>2381</v>
      </c>
    </row>
    <row r="1568" spans="1:24" x14ac:dyDescent="0.25">
      <c r="A1568" s="30">
        <f t="shared" si="244"/>
        <v>1566</v>
      </c>
      <c r="B1568" s="45">
        <v>22</v>
      </c>
      <c r="C1568" s="32">
        <f t="shared" si="237"/>
        <v>22</v>
      </c>
      <c r="D1568" s="98" t="s">
        <v>219</v>
      </c>
      <c r="E1568" s="45" t="s">
        <v>919</v>
      </c>
      <c r="F1568" s="45" t="s">
        <v>762</v>
      </c>
      <c r="G1568" s="45"/>
      <c r="H1568" s="35" t="s">
        <v>561</v>
      </c>
      <c r="I1568" s="36">
        <v>41718</v>
      </c>
      <c r="J1568" s="82">
        <v>325890</v>
      </c>
      <c r="K1568" s="37">
        <v>32589</v>
      </c>
      <c r="L1568" s="38">
        <f t="shared" si="236"/>
        <v>32589</v>
      </c>
      <c r="M1568" s="36">
        <f t="shared" si="245"/>
        <v>41718</v>
      </c>
      <c r="N1568" s="39">
        <f t="shared" si="241"/>
        <v>10</v>
      </c>
      <c r="O1568" s="5"/>
      <c r="P1568" s="5"/>
      <c r="Q1568" s="42" t="s">
        <v>2345</v>
      </c>
      <c r="R1568" s="43" t="str">
        <f t="shared" si="238"/>
        <v>AADC</v>
      </c>
      <c r="S1568" s="43" t="str">
        <f t="shared" si="242"/>
        <v>C</v>
      </c>
      <c r="T1568" s="43" t="str">
        <f t="shared" si="243"/>
        <v>01</v>
      </c>
      <c r="U1568" s="43" t="b">
        <f t="shared" si="239"/>
        <v>1</v>
      </c>
      <c r="V1568" s="43">
        <f t="shared" si="240"/>
        <v>10</v>
      </c>
      <c r="W1568" s="35" t="s">
        <v>2347</v>
      </c>
      <c r="X1568" s="196" t="s">
        <v>2381</v>
      </c>
    </row>
    <row r="1569" spans="1:24" x14ac:dyDescent="0.25">
      <c r="A1569" s="30">
        <f t="shared" si="244"/>
        <v>1567</v>
      </c>
      <c r="B1569" s="45">
        <v>22</v>
      </c>
      <c r="C1569" s="32">
        <f t="shared" si="237"/>
        <v>23</v>
      </c>
      <c r="D1569" s="98" t="s">
        <v>219</v>
      </c>
      <c r="E1569" s="45" t="s">
        <v>999</v>
      </c>
      <c r="F1569" s="45" t="s">
        <v>562</v>
      </c>
      <c r="G1569" s="45"/>
      <c r="H1569" s="35" t="s">
        <v>561</v>
      </c>
      <c r="I1569" s="36">
        <v>41719</v>
      </c>
      <c r="J1569" s="82">
        <v>4070</v>
      </c>
      <c r="K1569" s="37">
        <v>407</v>
      </c>
      <c r="L1569" s="38">
        <f t="shared" si="236"/>
        <v>407</v>
      </c>
      <c r="M1569" s="36">
        <f t="shared" si="245"/>
        <v>41719</v>
      </c>
      <c r="N1569" s="39">
        <f t="shared" si="241"/>
        <v>10</v>
      </c>
      <c r="O1569" s="5"/>
      <c r="P1569" s="5"/>
      <c r="Q1569" s="42" t="s">
        <v>2345</v>
      </c>
      <c r="R1569" s="43" t="str">
        <f t="shared" si="238"/>
        <v>AAIC</v>
      </c>
      <c r="S1569" s="43" t="str">
        <f t="shared" si="242"/>
        <v>C</v>
      </c>
      <c r="T1569" s="43" t="str">
        <f t="shared" si="243"/>
        <v>01</v>
      </c>
      <c r="U1569" s="43" t="b">
        <f t="shared" si="239"/>
        <v>1</v>
      </c>
      <c r="V1569" s="43">
        <f t="shared" si="240"/>
        <v>10</v>
      </c>
      <c r="W1569" s="35" t="s">
        <v>2347</v>
      </c>
      <c r="X1569" s="196" t="s">
        <v>2382</v>
      </c>
    </row>
    <row r="1570" spans="1:24" x14ac:dyDescent="0.25">
      <c r="A1570" s="30">
        <f t="shared" si="244"/>
        <v>1568</v>
      </c>
      <c r="B1570" s="45">
        <v>22</v>
      </c>
      <c r="C1570" s="32">
        <f t="shared" si="237"/>
        <v>24</v>
      </c>
      <c r="D1570" s="98" t="s">
        <v>219</v>
      </c>
      <c r="E1570" s="45" t="s">
        <v>763</v>
      </c>
      <c r="F1570" s="45" t="s">
        <v>764</v>
      </c>
      <c r="G1570" s="45"/>
      <c r="H1570" s="35" t="s">
        <v>561</v>
      </c>
      <c r="I1570" s="36">
        <v>41719</v>
      </c>
      <c r="J1570" s="82">
        <v>126740</v>
      </c>
      <c r="K1570" s="37">
        <v>12674</v>
      </c>
      <c r="L1570" s="38">
        <f t="shared" si="236"/>
        <v>12674</v>
      </c>
      <c r="M1570" s="36">
        <f t="shared" si="245"/>
        <v>41719</v>
      </c>
      <c r="N1570" s="39">
        <f t="shared" si="241"/>
        <v>10</v>
      </c>
      <c r="O1570" s="5"/>
      <c r="P1570" s="5"/>
      <c r="Q1570" s="42" t="s">
        <v>2345</v>
      </c>
      <c r="R1570" s="43" t="str">
        <f t="shared" si="238"/>
        <v>AAAC</v>
      </c>
      <c r="S1570" s="43" t="str">
        <f t="shared" si="242"/>
        <v>C</v>
      </c>
      <c r="T1570" s="43" t="str">
        <f t="shared" si="243"/>
        <v>01</v>
      </c>
      <c r="U1570" s="43" t="b">
        <f t="shared" si="239"/>
        <v>1</v>
      </c>
      <c r="V1570" s="43">
        <f t="shared" si="240"/>
        <v>10</v>
      </c>
      <c r="W1570" s="35" t="s">
        <v>2347</v>
      </c>
      <c r="X1570" s="196" t="s">
        <v>2382</v>
      </c>
    </row>
    <row r="1571" spans="1:24" x14ac:dyDescent="0.25">
      <c r="A1571" s="30">
        <f t="shared" si="244"/>
        <v>1569</v>
      </c>
      <c r="B1571" s="45">
        <v>22</v>
      </c>
      <c r="C1571" s="32">
        <f t="shared" si="237"/>
        <v>25</v>
      </c>
      <c r="D1571" s="98" t="s">
        <v>219</v>
      </c>
      <c r="E1571" s="45" t="s">
        <v>1128</v>
      </c>
      <c r="F1571" s="45" t="s">
        <v>643</v>
      </c>
      <c r="G1571" s="45"/>
      <c r="H1571" s="35" t="s">
        <v>561</v>
      </c>
      <c r="I1571" s="36">
        <v>41719</v>
      </c>
      <c r="J1571" s="82">
        <v>149100</v>
      </c>
      <c r="K1571" s="37">
        <v>14910</v>
      </c>
      <c r="L1571" s="38">
        <f t="shared" si="236"/>
        <v>14910</v>
      </c>
      <c r="M1571" s="36">
        <f t="shared" si="245"/>
        <v>41719</v>
      </c>
      <c r="N1571" s="39">
        <f t="shared" si="241"/>
        <v>10</v>
      </c>
      <c r="O1571" s="5"/>
      <c r="P1571" s="5"/>
      <c r="Q1571" s="42" t="s">
        <v>2345</v>
      </c>
      <c r="R1571" s="43" t="str">
        <f t="shared" si="238"/>
        <v>AABC</v>
      </c>
      <c r="S1571" s="43" t="str">
        <f t="shared" si="242"/>
        <v>C</v>
      </c>
      <c r="T1571" s="43" t="str">
        <f t="shared" si="243"/>
        <v>01</v>
      </c>
      <c r="U1571" s="43" t="b">
        <f t="shared" si="239"/>
        <v>1</v>
      </c>
      <c r="V1571" s="43">
        <f t="shared" si="240"/>
        <v>10</v>
      </c>
      <c r="W1571" s="35" t="s">
        <v>2347</v>
      </c>
      <c r="X1571" s="196" t="s">
        <v>2382</v>
      </c>
    </row>
    <row r="1572" spans="1:24" x14ac:dyDescent="0.25">
      <c r="A1572" s="30">
        <f t="shared" si="244"/>
        <v>1570</v>
      </c>
      <c r="B1572" s="45">
        <v>22</v>
      </c>
      <c r="C1572" s="32">
        <f t="shared" si="237"/>
        <v>26</v>
      </c>
      <c r="D1572" s="98" t="s">
        <v>219</v>
      </c>
      <c r="E1572" s="45" t="s">
        <v>1128</v>
      </c>
      <c r="F1572" s="45" t="s">
        <v>643</v>
      </c>
      <c r="G1572" s="45"/>
      <c r="H1572" s="35" t="s">
        <v>561</v>
      </c>
      <c r="I1572" s="36">
        <v>41719</v>
      </c>
      <c r="J1572" s="82">
        <v>178270</v>
      </c>
      <c r="K1572" s="37">
        <v>17827</v>
      </c>
      <c r="L1572" s="38">
        <f t="shared" si="236"/>
        <v>17827</v>
      </c>
      <c r="M1572" s="36">
        <f t="shared" si="245"/>
        <v>41719</v>
      </c>
      <c r="N1572" s="39">
        <f t="shared" si="241"/>
        <v>10</v>
      </c>
      <c r="O1572" s="5"/>
      <c r="P1572" s="5"/>
      <c r="Q1572" s="42" t="s">
        <v>2345</v>
      </c>
      <c r="R1572" s="43" t="str">
        <f t="shared" si="238"/>
        <v>AABC</v>
      </c>
      <c r="S1572" s="43" t="str">
        <f t="shared" si="242"/>
        <v>C</v>
      </c>
      <c r="T1572" s="43" t="str">
        <f t="shared" si="243"/>
        <v>01</v>
      </c>
      <c r="U1572" s="43" t="b">
        <f t="shared" si="239"/>
        <v>1</v>
      </c>
      <c r="V1572" s="43">
        <f t="shared" si="240"/>
        <v>10</v>
      </c>
      <c r="W1572" s="35" t="s">
        <v>2347</v>
      </c>
      <c r="X1572" s="196" t="s">
        <v>2382</v>
      </c>
    </row>
    <row r="1573" spans="1:24" x14ac:dyDescent="0.25">
      <c r="A1573" s="30">
        <f t="shared" si="244"/>
        <v>1571</v>
      </c>
      <c r="B1573" s="45">
        <v>22</v>
      </c>
      <c r="C1573" s="32">
        <f t="shared" si="237"/>
        <v>27</v>
      </c>
      <c r="D1573" s="98" t="s">
        <v>219</v>
      </c>
      <c r="E1573" s="45" t="s">
        <v>1002</v>
      </c>
      <c r="F1573" s="45" t="s">
        <v>578</v>
      </c>
      <c r="G1573" s="45"/>
      <c r="H1573" s="35" t="s">
        <v>561</v>
      </c>
      <c r="I1573" s="36">
        <v>41722</v>
      </c>
      <c r="J1573" s="82">
        <v>3740</v>
      </c>
      <c r="K1573" s="37">
        <v>374</v>
      </c>
      <c r="L1573" s="38">
        <f t="shared" ref="L1573:L1636" si="246">+K1573</f>
        <v>374</v>
      </c>
      <c r="M1573" s="36">
        <f t="shared" si="245"/>
        <v>41722</v>
      </c>
      <c r="N1573" s="39">
        <f t="shared" si="241"/>
        <v>10</v>
      </c>
      <c r="O1573" s="5"/>
      <c r="P1573" s="5"/>
      <c r="Q1573" s="42" t="s">
        <v>2345</v>
      </c>
      <c r="R1573" s="43" t="str">
        <f t="shared" si="238"/>
        <v>AAAC</v>
      </c>
      <c r="S1573" s="43" t="str">
        <f t="shared" si="242"/>
        <v>C</v>
      </c>
      <c r="T1573" s="43" t="str">
        <f t="shared" si="243"/>
        <v>01</v>
      </c>
      <c r="U1573" s="43" t="b">
        <f t="shared" si="239"/>
        <v>1</v>
      </c>
      <c r="V1573" s="43">
        <f t="shared" si="240"/>
        <v>10</v>
      </c>
      <c r="W1573" s="35" t="s">
        <v>2347</v>
      </c>
      <c r="X1573" s="196" t="s">
        <v>2383</v>
      </c>
    </row>
    <row r="1574" spans="1:24" x14ac:dyDescent="0.25">
      <c r="A1574" s="30">
        <f t="shared" si="244"/>
        <v>1572</v>
      </c>
      <c r="B1574" s="45">
        <v>22</v>
      </c>
      <c r="C1574" s="32">
        <f t="shared" si="237"/>
        <v>28</v>
      </c>
      <c r="D1574" s="98" t="s">
        <v>219</v>
      </c>
      <c r="E1574" s="45" t="s">
        <v>890</v>
      </c>
      <c r="F1574" s="45" t="s">
        <v>566</v>
      </c>
      <c r="G1574" s="45"/>
      <c r="H1574" s="35" t="s">
        <v>561</v>
      </c>
      <c r="I1574" s="36">
        <v>41722</v>
      </c>
      <c r="J1574" s="82">
        <v>2703950</v>
      </c>
      <c r="K1574" s="37">
        <v>270395</v>
      </c>
      <c r="L1574" s="38">
        <f t="shared" si="246"/>
        <v>270395</v>
      </c>
      <c r="M1574" s="36">
        <f t="shared" si="245"/>
        <v>41722</v>
      </c>
      <c r="N1574" s="39">
        <f t="shared" si="241"/>
        <v>10</v>
      </c>
      <c r="O1574" s="5"/>
      <c r="P1574" s="5"/>
      <c r="Q1574" s="42" t="s">
        <v>2345</v>
      </c>
      <c r="R1574" s="43" t="str">
        <f t="shared" si="238"/>
        <v>AADC</v>
      </c>
      <c r="S1574" s="43" t="str">
        <f t="shared" si="242"/>
        <v>C</v>
      </c>
      <c r="T1574" s="43" t="str">
        <f t="shared" si="243"/>
        <v>01</v>
      </c>
      <c r="U1574" s="43" t="b">
        <f t="shared" si="239"/>
        <v>1</v>
      </c>
      <c r="V1574" s="43">
        <f t="shared" si="240"/>
        <v>10</v>
      </c>
      <c r="W1574" s="35" t="s">
        <v>2347</v>
      </c>
      <c r="X1574" s="196" t="s">
        <v>2383</v>
      </c>
    </row>
    <row r="1575" spans="1:24" x14ac:dyDescent="0.25">
      <c r="A1575" s="30">
        <f t="shared" si="244"/>
        <v>1573</v>
      </c>
      <c r="B1575" s="45">
        <v>22</v>
      </c>
      <c r="C1575" s="32">
        <f t="shared" si="237"/>
        <v>29</v>
      </c>
      <c r="D1575" s="98" t="s">
        <v>219</v>
      </c>
      <c r="E1575" s="45" t="s">
        <v>890</v>
      </c>
      <c r="F1575" s="45" t="s">
        <v>566</v>
      </c>
      <c r="G1575" s="45"/>
      <c r="H1575" s="35" t="s">
        <v>561</v>
      </c>
      <c r="I1575" s="36">
        <v>41722</v>
      </c>
      <c r="J1575" s="82">
        <v>3075250</v>
      </c>
      <c r="K1575" s="37">
        <v>307525</v>
      </c>
      <c r="L1575" s="38">
        <f t="shared" si="246"/>
        <v>307525</v>
      </c>
      <c r="M1575" s="36">
        <f t="shared" si="245"/>
        <v>41722</v>
      </c>
      <c r="N1575" s="39">
        <f t="shared" si="241"/>
        <v>10</v>
      </c>
      <c r="O1575" s="5"/>
      <c r="P1575" s="5"/>
      <c r="Q1575" s="42" t="s">
        <v>2345</v>
      </c>
      <c r="R1575" s="43" t="str">
        <f t="shared" si="238"/>
        <v>AADC</v>
      </c>
      <c r="S1575" s="43" t="str">
        <f t="shared" si="242"/>
        <v>C</v>
      </c>
      <c r="T1575" s="43" t="str">
        <f t="shared" si="243"/>
        <v>01</v>
      </c>
      <c r="U1575" s="43" t="b">
        <f t="shared" si="239"/>
        <v>1</v>
      </c>
      <c r="V1575" s="43">
        <f t="shared" si="240"/>
        <v>10</v>
      </c>
      <c r="W1575" s="35" t="s">
        <v>2347</v>
      </c>
      <c r="X1575" s="196" t="s">
        <v>2383</v>
      </c>
    </row>
    <row r="1576" spans="1:24" x14ac:dyDescent="0.25">
      <c r="A1576" s="30">
        <f t="shared" si="244"/>
        <v>1574</v>
      </c>
      <c r="B1576" s="45">
        <v>22</v>
      </c>
      <c r="C1576" s="32">
        <f t="shared" si="237"/>
        <v>30</v>
      </c>
      <c r="D1576" s="98" t="s">
        <v>219</v>
      </c>
      <c r="E1576" s="45" t="s">
        <v>892</v>
      </c>
      <c r="F1576" s="45" t="s">
        <v>568</v>
      </c>
      <c r="G1576" s="45"/>
      <c r="H1576" s="35" t="s">
        <v>561</v>
      </c>
      <c r="I1576" s="36">
        <v>41722</v>
      </c>
      <c r="J1576" s="82">
        <v>1241710</v>
      </c>
      <c r="K1576" s="37">
        <v>124171</v>
      </c>
      <c r="L1576" s="38">
        <f t="shared" si="246"/>
        <v>124171</v>
      </c>
      <c r="M1576" s="36">
        <f t="shared" si="245"/>
        <v>41722</v>
      </c>
      <c r="N1576" s="39">
        <f t="shared" si="241"/>
        <v>10</v>
      </c>
      <c r="O1576" s="5"/>
      <c r="P1576" s="5"/>
      <c r="Q1576" s="42" t="s">
        <v>2345</v>
      </c>
      <c r="R1576" s="43" t="str">
        <f t="shared" si="238"/>
        <v>AAFC</v>
      </c>
      <c r="S1576" s="43" t="str">
        <f t="shared" si="242"/>
        <v>C</v>
      </c>
      <c r="T1576" s="43" t="str">
        <f t="shared" si="243"/>
        <v>01</v>
      </c>
      <c r="U1576" s="43" t="b">
        <f t="shared" si="239"/>
        <v>1</v>
      </c>
      <c r="V1576" s="43">
        <f t="shared" si="240"/>
        <v>10</v>
      </c>
      <c r="W1576" s="35" t="s">
        <v>2347</v>
      </c>
      <c r="X1576" s="196" t="s">
        <v>2383</v>
      </c>
    </row>
    <row r="1577" spans="1:24" x14ac:dyDescent="0.25">
      <c r="A1577" s="30">
        <f t="shared" si="244"/>
        <v>1575</v>
      </c>
      <c r="B1577" s="45">
        <v>22</v>
      </c>
      <c r="C1577" s="32">
        <f t="shared" si="237"/>
        <v>31</v>
      </c>
      <c r="D1577" s="98" t="s">
        <v>219</v>
      </c>
      <c r="E1577" s="45" t="s">
        <v>919</v>
      </c>
      <c r="F1577" s="45" t="s">
        <v>762</v>
      </c>
      <c r="G1577" s="45"/>
      <c r="H1577" s="35" t="s">
        <v>561</v>
      </c>
      <c r="I1577" s="36">
        <v>41722</v>
      </c>
      <c r="J1577" s="82">
        <v>159580</v>
      </c>
      <c r="K1577" s="37">
        <v>15958</v>
      </c>
      <c r="L1577" s="38">
        <f t="shared" si="246"/>
        <v>15958</v>
      </c>
      <c r="M1577" s="36">
        <f t="shared" si="245"/>
        <v>41722</v>
      </c>
      <c r="N1577" s="39">
        <f t="shared" si="241"/>
        <v>10</v>
      </c>
      <c r="O1577" s="5"/>
      <c r="P1577" s="5"/>
      <c r="Q1577" s="42" t="s">
        <v>2345</v>
      </c>
      <c r="R1577" s="43" t="str">
        <f t="shared" si="238"/>
        <v>AADC</v>
      </c>
      <c r="S1577" s="43" t="str">
        <f t="shared" si="242"/>
        <v>C</v>
      </c>
      <c r="T1577" s="43" t="str">
        <f t="shared" si="243"/>
        <v>01</v>
      </c>
      <c r="U1577" s="43" t="b">
        <f t="shared" si="239"/>
        <v>1</v>
      </c>
      <c r="V1577" s="43">
        <f t="shared" si="240"/>
        <v>10</v>
      </c>
      <c r="W1577" s="35" t="s">
        <v>2347</v>
      </c>
      <c r="X1577" s="196" t="s">
        <v>2383</v>
      </c>
    </row>
    <row r="1578" spans="1:24" x14ac:dyDescent="0.25">
      <c r="A1578" s="30">
        <f t="shared" si="244"/>
        <v>1576</v>
      </c>
      <c r="B1578" s="45">
        <v>22</v>
      </c>
      <c r="C1578" s="32">
        <f t="shared" si="237"/>
        <v>32</v>
      </c>
      <c r="D1578" s="98" t="s">
        <v>219</v>
      </c>
      <c r="E1578" s="45" t="s">
        <v>891</v>
      </c>
      <c r="F1578" s="45" t="s">
        <v>567</v>
      </c>
      <c r="G1578" s="45"/>
      <c r="H1578" s="35" t="s">
        <v>561</v>
      </c>
      <c r="I1578" s="36">
        <v>41722</v>
      </c>
      <c r="J1578" s="82">
        <v>60800</v>
      </c>
      <c r="K1578" s="37">
        <v>6080</v>
      </c>
      <c r="L1578" s="38">
        <f t="shared" si="246"/>
        <v>6080</v>
      </c>
      <c r="M1578" s="36">
        <f t="shared" si="245"/>
        <v>41722</v>
      </c>
      <c r="N1578" s="39">
        <f t="shared" si="241"/>
        <v>10</v>
      </c>
      <c r="O1578" s="5"/>
      <c r="P1578" s="5"/>
      <c r="Q1578" s="42" t="s">
        <v>2345</v>
      </c>
      <c r="R1578" s="43" t="str">
        <f t="shared" si="238"/>
        <v>AALC</v>
      </c>
      <c r="S1578" s="43" t="str">
        <f t="shared" si="242"/>
        <v>C</v>
      </c>
      <c r="T1578" s="43" t="str">
        <f t="shared" si="243"/>
        <v>01</v>
      </c>
      <c r="U1578" s="43" t="b">
        <f t="shared" si="239"/>
        <v>1</v>
      </c>
      <c r="V1578" s="43">
        <f t="shared" si="240"/>
        <v>10</v>
      </c>
      <c r="W1578" s="35" t="s">
        <v>2347</v>
      </c>
      <c r="X1578" s="196" t="s">
        <v>2383</v>
      </c>
    </row>
    <row r="1579" spans="1:24" x14ac:dyDescent="0.25">
      <c r="A1579" s="30">
        <f t="shared" si="244"/>
        <v>1577</v>
      </c>
      <c r="B1579" s="45">
        <v>22</v>
      </c>
      <c r="C1579" s="32">
        <f t="shared" si="237"/>
        <v>33</v>
      </c>
      <c r="D1579" s="98" t="s">
        <v>219</v>
      </c>
      <c r="E1579" s="45" t="s">
        <v>1128</v>
      </c>
      <c r="F1579" s="45" t="s">
        <v>643</v>
      </c>
      <c r="G1579" s="45"/>
      <c r="H1579" s="35" t="s">
        <v>561</v>
      </c>
      <c r="I1579" s="36">
        <v>41723</v>
      </c>
      <c r="J1579" s="82">
        <v>14210</v>
      </c>
      <c r="K1579" s="37">
        <v>1421</v>
      </c>
      <c r="L1579" s="38">
        <f t="shared" si="246"/>
        <v>1421</v>
      </c>
      <c r="M1579" s="36">
        <f t="shared" si="245"/>
        <v>41723</v>
      </c>
      <c r="N1579" s="39">
        <f t="shared" si="241"/>
        <v>10</v>
      </c>
      <c r="O1579" s="5"/>
      <c r="P1579" s="5"/>
      <c r="Q1579" s="42" t="s">
        <v>2345</v>
      </c>
      <c r="R1579" s="43" t="str">
        <f t="shared" si="238"/>
        <v>AABC</v>
      </c>
      <c r="S1579" s="43" t="str">
        <f t="shared" si="242"/>
        <v>C</v>
      </c>
      <c r="T1579" s="43" t="str">
        <f t="shared" si="243"/>
        <v>01</v>
      </c>
      <c r="U1579" s="43" t="b">
        <f t="shared" si="239"/>
        <v>1</v>
      </c>
      <c r="V1579" s="43">
        <f t="shared" si="240"/>
        <v>10</v>
      </c>
      <c r="W1579" s="35" t="s">
        <v>2347</v>
      </c>
      <c r="X1579" s="196" t="s">
        <v>2397</v>
      </c>
    </row>
    <row r="1580" spans="1:24" x14ac:dyDescent="0.25">
      <c r="A1580" s="30">
        <f t="shared" si="244"/>
        <v>1578</v>
      </c>
      <c r="B1580" s="45">
        <v>22</v>
      </c>
      <c r="C1580" s="32">
        <f t="shared" si="237"/>
        <v>34</v>
      </c>
      <c r="D1580" s="98" t="s">
        <v>219</v>
      </c>
      <c r="E1580" s="45" t="s">
        <v>1116</v>
      </c>
      <c r="F1580" s="45" t="s">
        <v>564</v>
      </c>
      <c r="G1580" s="45"/>
      <c r="H1580" s="35" t="s">
        <v>561</v>
      </c>
      <c r="I1580" s="36">
        <v>41724</v>
      </c>
      <c r="J1580" s="82">
        <v>174670</v>
      </c>
      <c r="K1580" s="37">
        <v>17467</v>
      </c>
      <c r="L1580" s="38">
        <f t="shared" si="246"/>
        <v>17467</v>
      </c>
      <c r="M1580" s="36">
        <f t="shared" si="245"/>
        <v>41724</v>
      </c>
      <c r="N1580" s="39">
        <f t="shared" si="241"/>
        <v>10</v>
      </c>
      <c r="O1580" s="5"/>
      <c r="P1580" s="5"/>
      <c r="Q1580" s="42" t="s">
        <v>2345</v>
      </c>
      <c r="R1580" s="43" t="str">
        <f t="shared" si="238"/>
        <v>AAAC</v>
      </c>
      <c r="S1580" s="43" t="str">
        <f t="shared" si="242"/>
        <v>C</v>
      </c>
      <c r="T1580" s="43" t="str">
        <f t="shared" si="243"/>
        <v>01</v>
      </c>
      <c r="U1580" s="43" t="b">
        <f t="shared" si="239"/>
        <v>1</v>
      </c>
      <c r="V1580" s="43">
        <f t="shared" si="240"/>
        <v>10</v>
      </c>
      <c r="W1580" s="35" t="s">
        <v>2347</v>
      </c>
      <c r="X1580" s="196" t="s">
        <v>2384</v>
      </c>
    </row>
    <row r="1581" spans="1:24" x14ac:dyDescent="0.25">
      <c r="A1581" s="30">
        <f t="shared" si="244"/>
        <v>1579</v>
      </c>
      <c r="B1581" s="45">
        <v>22</v>
      </c>
      <c r="C1581" s="32">
        <f t="shared" si="237"/>
        <v>35</v>
      </c>
      <c r="D1581" s="98" t="s">
        <v>219</v>
      </c>
      <c r="E1581" s="45" t="s">
        <v>1120</v>
      </c>
      <c r="F1581" s="45" t="s">
        <v>577</v>
      </c>
      <c r="G1581" s="45"/>
      <c r="H1581" s="35" t="s">
        <v>561</v>
      </c>
      <c r="I1581" s="36">
        <v>41725</v>
      </c>
      <c r="J1581" s="82">
        <v>30000</v>
      </c>
      <c r="K1581" s="37">
        <v>3000</v>
      </c>
      <c r="L1581" s="38">
        <f t="shared" si="246"/>
        <v>3000</v>
      </c>
      <c r="M1581" s="36">
        <f t="shared" si="245"/>
        <v>41725</v>
      </c>
      <c r="N1581" s="39">
        <f t="shared" si="241"/>
        <v>10</v>
      </c>
      <c r="O1581" s="5"/>
      <c r="P1581" s="5"/>
      <c r="Q1581" s="42" t="s">
        <v>2345</v>
      </c>
      <c r="R1581" s="43" t="str">
        <f t="shared" si="238"/>
        <v>AACC</v>
      </c>
      <c r="S1581" s="43" t="str">
        <f t="shared" si="242"/>
        <v>C</v>
      </c>
      <c r="T1581" s="43" t="str">
        <f t="shared" si="243"/>
        <v>01</v>
      </c>
      <c r="U1581" s="43" t="b">
        <f t="shared" si="239"/>
        <v>1</v>
      </c>
      <c r="V1581" s="43">
        <f t="shared" si="240"/>
        <v>10</v>
      </c>
      <c r="W1581" s="35" t="s">
        <v>2347</v>
      </c>
      <c r="X1581" s="196" t="s">
        <v>2385</v>
      </c>
    </row>
    <row r="1582" spans="1:24" x14ac:dyDescent="0.25">
      <c r="A1582" s="30">
        <f t="shared" si="244"/>
        <v>1580</v>
      </c>
      <c r="B1582" s="45">
        <v>22</v>
      </c>
      <c r="C1582" s="32">
        <f t="shared" si="237"/>
        <v>36</v>
      </c>
      <c r="D1582" s="98" t="s">
        <v>219</v>
      </c>
      <c r="E1582" s="45" t="s">
        <v>1146</v>
      </c>
      <c r="F1582" s="45" t="s">
        <v>765</v>
      </c>
      <c r="G1582" s="45"/>
      <c r="H1582" s="35" t="s">
        <v>561</v>
      </c>
      <c r="I1582" s="36">
        <v>41725</v>
      </c>
      <c r="J1582" s="82">
        <v>325840</v>
      </c>
      <c r="K1582" s="37">
        <v>32584</v>
      </c>
      <c r="L1582" s="38">
        <f t="shared" si="246"/>
        <v>32584</v>
      </c>
      <c r="M1582" s="36">
        <f t="shared" si="245"/>
        <v>41725</v>
      </c>
      <c r="N1582" s="39">
        <f t="shared" si="241"/>
        <v>10</v>
      </c>
      <c r="O1582" s="5"/>
      <c r="P1582" s="5"/>
      <c r="Q1582" s="42" t="s">
        <v>2345</v>
      </c>
      <c r="R1582" s="43" t="str">
        <f t="shared" si="238"/>
        <v>AAAC</v>
      </c>
      <c r="S1582" s="43" t="str">
        <f t="shared" si="242"/>
        <v>C</v>
      </c>
      <c r="T1582" s="43" t="str">
        <f t="shared" si="243"/>
        <v>01</v>
      </c>
      <c r="U1582" s="43" t="b">
        <f t="shared" si="239"/>
        <v>1</v>
      </c>
      <c r="V1582" s="43">
        <f t="shared" si="240"/>
        <v>10</v>
      </c>
      <c r="W1582" s="35" t="s">
        <v>2347</v>
      </c>
      <c r="X1582" s="196" t="s">
        <v>2385</v>
      </c>
    </row>
    <row r="1583" spans="1:24" x14ac:dyDescent="0.25">
      <c r="A1583" s="30">
        <f t="shared" si="244"/>
        <v>1581</v>
      </c>
      <c r="B1583" s="45">
        <v>22</v>
      </c>
      <c r="C1583" s="32">
        <f t="shared" si="237"/>
        <v>37</v>
      </c>
      <c r="D1583" s="98" t="s">
        <v>219</v>
      </c>
      <c r="E1583" s="45" t="s">
        <v>1022</v>
      </c>
      <c r="F1583" s="45" t="s">
        <v>766</v>
      </c>
      <c r="G1583" s="45"/>
      <c r="H1583" s="35" t="s">
        <v>561</v>
      </c>
      <c r="I1583" s="36">
        <v>41725</v>
      </c>
      <c r="J1583" s="82">
        <v>170680</v>
      </c>
      <c r="K1583" s="37">
        <v>17068</v>
      </c>
      <c r="L1583" s="38">
        <f t="shared" si="246"/>
        <v>17068</v>
      </c>
      <c r="M1583" s="36">
        <f t="shared" si="245"/>
        <v>41725</v>
      </c>
      <c r="N1583" s="39">
        <f t="shared" si="241"/>
        <v>10</v>
      </c>
      <c r="O1583" s="5"/>
      <c r="P1583" s="5"/>
      <c r="Q1583" s="42" t="s">
        <v>2345</v>
      </c>
      <c r="R1583" s="43" t="str">
        <f t="shared" si="238"/>
        <v>AADC</v>
      </c>
      <c r="S1583" s="43" t="str">
        <f t="shared" si="242"/>
        <v>C</v>
      </c>
      <c r="T1583" s="43" t="str">
        <f t="shared" si="243"/>
        <v>01</v>
      </c>
      <c r="U1583" s="43" t="b">
        <f t="shared" si="239"/>
        <v>1</v>
      </c>
      <c r="V1583" s="43">
        <f t="shared" si="240"/>
        <v>10</v>
      </c>
      <c r="W1583" s="35" t="s">
        <v>2347</v>
      </c>
      <c r="X1583" s="196" t="s">
        <v>2385</v>
      </c>
    </row>
    <row r="1584" spans="1:24" x14ac:dyDescent="0.25">
      <c r="A1584" s="30">
        <f t="shared" si="244"/>
        <v>1582</v>
      </c>
      <c r="B1584" s="45">
        <v>22</v>
      </c>
      <c r="C1584" s="32">
        <f t="shared" si="237"/>
        <v>38</v>
      </c>
      <c r="D1584" s="98" t="s">
        <v>219</v>
      </c>
      <c r="E1584" s="45" t="s">
        <v>1117</v>
      </c>
      <c r="F1584" s="45" t="s">
        <v>565</v>
      </c>
      <c r="G1584" s="45"/>
      <c r="H1584" s="35" t="s">
        <v>561</v>
      </c>
      <c r="I1584" s="36">
        <v>41729</v>
      </c>
      <c r="J1584" s="82">
        <v>45640</v>
      </c>
      <c r="K1584" s="37">
        <v>4564</v>
      </c>
      <c r="L1584" s="38">
        <f t="shared" si="246"/>
        <v>4564</v>
      </c>
      <c r="M1584" s="36">
        <f t="shared" si="245"/>
        <v>41729</v>
      </c>
      <c r="N1584" s="39">
        <f t="shared" si="241"/>
        <v>10</v>
      </c>
      <c r="O1584" s="5"/>
      <c r="P1584" s="5"/>
      <c r="Q1584" s="42" t="s">
        <v>2345</v>
      </c>
      <c r="R1584" s="43" t="str">
        <f t="shared" si="238"/>
        <v>AABC</v>
      </c>
      <c r="S1584" s="43" t="str">
        <f t="shared" si="242"/>
        <v>C</v>
      </c>
      <c r="T1584" s="43" t="str">
        <f t="shared" si="243"/>
        <v>01</v>
      </c>
      <c r="U1584" s="43" t="b">
        <f t="shared" si="239"/>
        <v>1</v>
      </c>
      <c r="V1584" s="43">
        <f t="shared" si="240"/>
        <v>10</v>
      </c>
      <c r="W1584" s="35" t="s">
        <v>2347</v>
      </c>
      <c r="X1584" s="196" t="s">
        <v>2377</v>
      </c>
    </row>
    <row r="1585" spans="1:24" x14ac:dyDescent="0.25">
      <c r="A1585" s="30">
        <f t="shared" si="244"/>
        <v>1583</v>
      </c>
      <c r="B1585" s="45">
        <v>22</v>
      </c>
      <c r="C1585" s="32">
        <f t="shared" si="237"/>
        <v>39</v>
      </c>
      <c r="D1585" s="98" t="s">
        <v>219</v>
      </c>
      <c r="E1585" s="45" t="s">
        <v>1117</v>
      </c>
      <c r="F1585" s="45" t="s">
        <v>565</v>
      </c>
      <c r="G1585" s="45"/>
      <c r="H1585" s="35" t="s">
        <v>561</v>
      </c>
      <c r="I1585" s="36">
        <v>41729</v>
      </c>
      <c r="J1585" s="82">
        <v>20570</v>
      </c>
      <c r="K1585" s="37">
        <v>2057</v>
      </c>
      <c r="L1585" s="38">
        <f t="shared" si="246"/>
        <v>2057</v>
      </c>
      <c r="M1585" s="36">
        <f t="shared" si="245"/>
        <v>41729</v>
      </c>
      <c r="N1585" s="39">
        <f t="shared" si="241"/>
        <v>10</v>
      </c>
      <c r="O1585" s="5"/>
      <c r="P1585" s="5"/>
      <c r="Q1585" s="42" t="s">
        <v>2345</v>
      </c>
      <c r="R1585" s="43" t="str">
        <f t="shared" si="238"/>
        <v>AABC</v>
      </c>
      <c r="S1585" s="43" t="str">
        <f t="shared" si="242"/>
        <v>C</v>
      </c>
      <c r="T1585" s="43" t="str">
        <f t="shared" si="243"/>
        <v>01</v>
      </c>
      <c r="U1585" s="43" t="b">
        <f t="shared" si="239"/>
        <v>1</v>
      </c>
      <c r="V1585" s="43">
        <f t="shared" si="240"/>
        <v>10</v>
      </c>
      <c r="W1585" s="35" t="s">
        <v>2347</v>
      </c>
      <c r="X1585" s="196" t="s">
        <v>2377</v>
      </c>
    </row>
    <row r="1586" spans="1:24" x14ac:dyDescent="0.25">
      <c r="A1586" s="30">
        <f t="shared" si="244"/>
        <v>1584</v>
      </c>
      <c r="B1586" s="45">
        <v>22</v>
      </c>
      <c r="C1586" s="32">
        <f t="shared" si="237"/>
        <v>40</v>
      </c>
      <c r="D1586" s="98" t="s">
        <v>219</v>
      </c>
      <c r="E1586" s="45" t="s">
        <v>999</v>
      </c>
      <c r="F1586" s="45" t="s">
        <v>562</v>
      </c>
      <c r="G1586" s="45"/>
      <c r="H1586" s="35" t="s">
        <v>561</v>
      </c>
      <c r="I1586" s="36">
        <v>41729</v>
      </c>
      <c r="J1586" s="82">
        <v>44920</v>
      </c>
      <c r="K1586" s="37">
        <v>4492</v>
      </c>
      <c r="L1586" s="38">
        <f t="shared" si="246"/>
        <v>4492</v>
      </c>
      <c r="M1586" s="36">
        <f t="shared" si="245"/>
        <v>41729</v>
      </c>
      <c r="N1586" s="39">
        <f t="shared" si="241"/>
        <v>10</v>
      </c>
      <c r="O1586" s="5"/>
      <c r="P1586" s="5"/>
      <c r="Q1586" s="42" t="s">
        <v>2345</v>
      </c>
      <c r="R1586" s="43" t="str">
        <f t="shared" si="238"/>
        <v>AAIC</v>
      </c>
      <c r="S1586" s="43" t="str">
        <f t="shared" si="242"/>
        <v>C</v>
      </c>
      <c r="T1586" s="43" t="str">
        <f t="shared" si="243"/>
        <v>01</v>
      </c>
      <c r="U1586" s="43" t="b">
        <f t="shared" si="239"/>
        <v>1</v>
      </c>
      <c r="V1586" s="43">
        <f t="shared" si="240"/>
        <v>10</v>
      </c>
      <c r="W1586" s="35" t="s">
        <v>2347</v>
      </c>
      <c r="X1586" s="196" t="s">
        <v>2377</v>
      </c>
    </row>
    <row r="1587" spans="1:24" x14ac:dyDescent="0.25">
      <c r="A1587" s="30">
        <f t="shared" si="244"/>
        <v>1585</v>
      </c>
      <c r="B1587" s="45">
        <v>22</v>
      </c>
      <c r="C1587" s="32">
        <f t="shared" si="237"/>
        <v>41</v>
      </c>
      <c r="D1587" s="98" t="s">
        <v>219</v>
      </c>
      <c r="E1587" s="45" t="s">
        <v>1001</v>
      </c>
      <c r="F1587" s="45" t="s">
        <v>573</v>
      </c>
      <c r="G1587" s="45"/>
      <c r="H1587" s="35" t="s">
        <v>561</v>
      </c>
      <c r="I1587" s="36">
        <v>41729</v>
      </c>
      <c r="J1587" s="82">
        <v>613470</v>
      </c>
      <c r="K1587" s="37">
        <v>61347</v>
      </c>
      <c r="L1587" s="38">
        <f t="shared" si="246"/>
        <v>61347</v>
      </c>
      <c r="M1587" s="36">
        <f t="shared" si="245"/>
        <v>41729</v>
      </c>
      <c r="N1587" s="39">
        <f t="shared" si="241"/>
        <v>10</v>
      </c>
      <c r="O1587" s="5"/>
      <c r="P1587" s="5"/>
      <c r="Q1587" s="42" t="s">
        <v>2345</v>
      </c>
      <c r="R1587" s="43" t="str">
        <f t="shared" si="238"/>
        <v>AAHC</v>
      </c>
      <c r="S1587" s="43" t="str">
        <f t="shared" si="242"/>
        <v>C</v>
      </c>
      <c r="T1587" s="43" t="str">
        <f t="shared" si="243"/>
        <v>01</v>
      </c>
      <c r="U1587" s="43" t="b">
        <f t="shared" si="239"/>
        <v>1</v>
      </c>
      <c r="V1587" s="43">
        <f t="shared" si="240"/>
        <v>10</v>
      </c>
      <c r="W1587" s="35" t="s">
        <v>2347</v>
      </c>
      <c r="X1587" s="196" t="s">
        <v>2377</v>
      </c>
    </row>
    <row r="1588" spans="1:24" x14ac:dyDescent="0.25">
      <c r="A1588" s="30">
        <f t="shared" si="244"/>
        <v>1586</v>
      </c>
      <c r="B1588" s="45">
        <v>22</v>
      </c>
      <c r="C1588" s="32">
        <f t="shared" si="237"/>
        <v>42</v>
      </c>
      <c r="D1588" s="98" t="s">
        <v>219</v>
      </c>
      <c r="E1588" s="45" t="s">
        <v>918</v>
      </c>
      <c r="F1588" s="45" t="s">
        <v>759</v>
      </c>
      <c r="G1588" s="45"/>
      <c r="H1588" s="35" t="s">
        <v>561</v>
      </c>
      <c r="I1588" s="36">
        <v>41729</v>
      </c>
      <c r="J1588" s="82">
        <v>18270</v>
      </c>
      <c r="K1588" s="37">
        <v>1827</v>
      </c>
      <c r="L1588" s="38">
        <f t="shared" si="246"/>
        <v>1827</v>
      </c>
      <c r="M1588" s="36">
        <f t="shared" si="245"/>
        <v>41729</v>
      </c>
      <c r="N1588" s="39">
        <f t="shared" si="241"/>
        <v>10</v>
      </c>
      <c r="O1588" s="5"/>
      <c r="P1588" s="5"/>
      <c r="Q1588" s="42" t="s">
        <v>2345</v>
      </c>
      <c r="R1588" s="43" t="str">
        <f t="shared" si="238"/>
        <v>AABC</v>
      </c>
      <c r="S1588" s="43" t="str">
        <f t="shared" si="242"/>
        <v>C</v>
      </c>
      <c r="T1588" s="43" t="str">
        <f t="shared" si="243"/>
        <v>01</v>
      </c>
      <c r="U1588" s="43" t="b">
        <f t="shared" si="239"/>
        <v>1</v>
      </c>
      <c r="V1588" s="43">
        <f t="shared" si="240"/>
        <v>10</v>
      </c>
      <c r="W1588" s="35" t="s">
        <v>2347</v>
      </c>
      <c r="X1588" s="196" t="s">
        <v>2377</v>
      </c>
    </row>
    <row r="1589" spans="1:24" x14ac:dyDescent="0.25">
      <c r="A1589" s="30">
        <f t="shared" si="244"/>
        <v>1587</v>
      </c>
      <c r="B1589" s="45">
        <v>22</v>
      </c>
      <c r="C1589" s="32">
        <f t="shared" si="237"/>
        <v>43</v>
      </c>
      <c r="D1589" s="98" t="s">
        <v>219</v>
      </c>
      <c r="E1589" s="45" t="s">
        <v>919</v>
      </c>
      <c r="F1589" s="45" t="s">
        <v>762</v>
      </c>
      <c r="G1589" s="45"/>
      <c r="H1589" s="35" t="s">
        <v>561</v>
      </c>
      <c r="I1589" s="36">
        <v>41729</v>
      </c>
      <c r="J1589" s="82">
        <v>130150</v>
      </c>
      <c r="K1589" s="37">
        <v>13015</v>
      </c>
      <c r="L1589" s="38">
        <f t="shared" si="246"/>
        <v>13015</v>
      </c>
      <c r="M1589" s="36">
        <f t="shared" si="245"/>
        <v>41729</v>
      </c>
      <c r="N1589" s="39">
        <f t="shared" si="241"/>
        <v>10</v>
      </c>
      <c r="O1589" s="5"/>
      <c r="P1589" s="5"/>
      <c r="Q1589" s="42" t="s">
        <v>2345</v>
      </c>
      <c r="R1589" s="43" t="str">
        <f t="shared" si="238"/>
        <v>AADC</v>
      </c>
      <c r="S1589" s="43" t="str">
        <f t="shared" si="242"/>
        <v>C</v>
      </c>
      <c r="T1589" s="43" t="str">
        <f t="shared" si="243"/>
        <v>01</v>
      </c>
      <c r="U1589" s="43" t="b">
        <f t="shared" si="239"/>
        <v>1</v>
      </c>
      <c r="V1589" s="43">
        <f t="shared" si="240"/>
        <v>10</v>
      </c>
      <c r="W1589" s="35" t="s">
        <v>2347</v>
      </c>
      <c r="X1589" s="196" t="s">
        <v>2377</v>
      </c>
    </row>
    <row r="1590" spans="1:24" x14ac:dyDescent="0.25">
      <c r="A1590" s="30">
        <f t="shared" si="244"/>
        <v>1588</v>
      </c>
      <c r="B1590" s="45">
        <v>22</v>
      </c>
      <c r="C1590" s="32">
        <f t="shared" si="237"/>
        <v>44</v>
      </c>
      <c r="D1590" s="98" t="s">
        <v>219</v>
      </c>
      <c r="E1590" s="45" t="s">
        <v>1000</v>
      </c>
      <c r="F1590" s="45" t="s">
        <v>572</v>
      </c>
      <c r="G1590" s="45"/>
      <c r="H1590" s="35" t="s">
        <v>561</v>
      </c>
      <c r="I1590" s="36">
        <v>41729</v>
      </c>
      <c r="J1590" s="82">
        <v>443870</v>
      </c>
      <c r="K1590" s="37">
        <v>44387</v>
      </c>
      <c r="L1590" s="38">
        <f t="shared" si="246"/>
        <v>44387</v>
      </c>
      <c r="M1590" s="36">
        <f t="shared" si="245"/>
        <v>41729</v>
      </c>
      <c r="N1590" s="39">
        <f t="shared" si="241"/>
        <v>10</v>
      </c>
      <c r="O1590" s="5"/>
      <c r="P1590" s="5"/>
      <c r="Q1590" s="42" t="s">
        <v>2345</v>
      </c>
      <c r="R1590" s="43" t="str">
        <f t="shared" si="238"/>
        <v>AABC</v>
      </c>
      <c r="S1590" s="43" t="str">
        <f t="shared" si="242"/>
        <v>C</v>
      </c>
      <c r="T1590" s="43" t="str">
        <f t="shared" si="243"/>
        <v>01</v>
      </c>
      <c r="U1590" s="43" t="b">
        <f t="shared" si="239"/>
        <v>1</v>
      </c>
      <c r="V1590" s="43">
        <f t="shared" si="240"/>
        <v>10</v>
      </c>
      <c r="W1590" s="35" t="s">
        <v>2347</v>
      </c>
      <c r="X1590" s="196" t="s">
        <v>2377</v>
      </c>
    </row>
    <row r="1591" spans="1:24" x14ac:dyDescent="0.25">
      <c r="A1591" s="30">
        <f t="shared" si="244"/>
        <v>1589</v>
      </c>
      <c r="B1591" s="45">
        <v>22</v>
      </c>
      <c r="C1591" s="32">
        <f t="shared" si="237"/>
        <v>45</v>
      </c>
      <c r="D1591" s="98" t="s">
        <v>219</v>
      </c>
      <c r="E1591" s="45" t="s">
        <v>1000</v>
      </c>
      <c r="F1591" s="45" t="s">
        <v>572</v>
      </c>
      <c r="G1591" s="45"/>
      <c r="H1591" s="35" t="s">
        <v>561</v>
      </c>
      <c r="I1591" s="36">
        <v>41729</v>
      </c>
      <c r="J1591" s="82">
        <v>4200</v>
      </c>
      <c r="K1591" s="37">
        <v>420</v>
      </c>
      <c r="L1591" s="38">
        <f t="shared" si="246"/>
        <v>420</v>
      </c>
      <c r="M1591" s="36">
        <f t="shared" si="245"/>
        <v>41729</v>
      </c>
      <c r="N1591" s="39">
        <f t="shared" si="241"/>
        <v>10</v>
      </c>
      <c r="O1591" s="5"/>
      <c r="P1591" s="5"/>
      <c r="Q1591" s="42" t="s">
        <v>2345</v>
      </c>
      <c r="R1591" s="43" t="str">
        <f t="shared" si="238"/>
        <v>AABC</v>
      </c>
      <c r="S1591" s="43" t="str">
        <f t="shared" si="242"/>
        <v>C</v>
      </c>
      <c r="T1591" s="43" t="str">
        <f t="shared" si="243"/>
        <v>01</v>
      </c>
      <c r="U1591" s="43" t="b">
        <f t="shared" si="239"/>
        <v>1</v>
      </c>
      <c r="V1591" s="43">
        <f t="shared" si="240"/>
        <v>10</v>
      </c>
      <c r="W1591" s="35" t="s">
        <v>2347</v>
      </c>
      <c r="X1591" s="196" t="s">
        <v>2377</v>
      </c>
    </row>
    <row r="1592" spans="1:24" x14ac:dyDescent="0.25">
      <c r="A1592" s="30">
        <f t="shared" si="244"/>
        <v>1590</v>
      </c>
      <c r="B1592" s="45">
        <v>22</v>
      </c>
      <c r="C1592" s="32">
        <f t="shared" si="237"/>
        <v>46</v>
      </c>
      <c r="D1592" s="98" t="s">
        <v>219</v>
      </c>
      <c r="E1592" s="45" t="s">
        <v>1128</v>
      </c>
      <c r="F1592" s="45" t="s">
        <v>643</v>
      </c>
      <c r="G1592" s="45"/>
      <c r="H1592" s="35" t="s">
        <v>561</v>
      </c>
      <c r="I1592" s="36">
        <v>41729</v>
      </c>
      <c r="J1592" s="82">
        <v>242895</v>
      </c>
      <c r="K1592" s="37">
        <v>24290</v>
      </c>
      <c r="L1592" s="38">
        <f t="shared" si="246"/>
        <v>24290</v>
      </c>
      <c r="M1592" s="36">
        <f t="shared" si="245"/>
        <v>41729</v>
      </c>
      <c r="N1592" s="39">
        <f t="shared" si="241"/>
        <v>10</v>
      </c>
      <c r="O1592" s="5"/>
      <c r="P1592" s="5"/>
      <c r="Q1592" s="42" t="s">
        <v>2345</v>
      </c>
      <c r="R1592" s="43" t="str">
        <f t="shared" si="238"/>
        <v>AABC</v>
      </c>
      <c r="S1592" s="43" t="str">
        <f t="shared" si="242"/>
        <v>C</v>
      </c>
      <c r="T1592" s="43" t="str">
        <f t="shared" si="243"/>
        <v>01</v>
      </c>
      <c r="U1592" s="43" t="b">
        <f t="shared" si="239"/>
        <v>1</v>
      </c>
      <c r="V1592" s="43">
        <f t="shared" si="240"/>
        <v>10</v>
      </c>
      <c r="W1592" s="35" t="s">
        <v>2347</v>
      </c>
      <c r="X1592" s="196" t="s">
        <v>2377</v>
      </c>
    </row>
    <row r="1593" spans="1:24" x14ac:dyDescent="0.25">
      <c r="A1593" s="30">
        <f t="shared" si="244"/>
        <v>1591</v>
      </c>
      <c r="B1593" s="45">
        <v>22</v>
      </c>
      <c r="C1593" s="32">
        <f t="shared" si="237"/>
        <v>47</v>
      </c>
      <c r="D1593" s="98" t="s">
        <v>219</v>
      </c>
      <c r="E1593" s="45" t="s">
        <v>1129</v>
      </c>
      <c r="F1593" s="45" t="s">
        <v>760</v>
      </c>
      <c r="G1593" s="45"/>
      <c r="H1593" s="35" t="s">
        <v>561</v>
      </c>
      <c r="I1593" s="36">
        <v>41729</v>
      </c>
      <c r="J1593" s="82">
        <v>1090768</v>
      </c>
      <c r="K1593" s="37">
        <v>109077</v>
      </c>
      <c r="L1593" s="38">
        <f t="shared" si="246"/>
        <v>109077</v>
      </c>
      <c r="M1593" s="36">
        <f t="shared" si="245"/>
        <v>41729</v>
      </c>
      <c r="N1593" s="39">
        <f t="shared" si="241"/>
        <v>10</v>
      </c>
      <c r="O1593" s="5"/>
      <c r="P1593" s="5"/>
      <c r="Q1593" s="42" t="s">
        <v>2345</v>
      </c>
      <c r="R1593" s="43" t="str">
        <f t="shared" si="238"/>
        <v>AAAC</v>
      </c>
      <c r="S1593" s="43" t="str">
        <f t="shared" si="242"/>
        <v>C</v>
      </c>
      <c r="T1593" s="43" t="str">
        <f t="shared" si="243"/>
        <v>01</v>
      </c>
      <c r="U1593" s="43" t="b">
        <f t="shared" si="239"/>
        <v>1</v>
      </c>
      <c r="V1593" s="43">
        <f t="shared" si="240"/>
        <v>10</v>
      </c>
      <c r="W1593" s="35" t="s">
        <v>2347</v>
      </c>
      <c r="X1593" s="196" t="s">
        <v>2377</v>
      </c>
    </row>
    <row r="1594" spans="1:24" x14ac:dyDescent="0.25">
      <c r="A1594" s="30">
        <f t="shared" si="244"/>
        <v>1592</v>
      </c>
      <c r="B1594" s="45">
        <v>22</v>
      </c>
      <c r="C1594" s="32">
        <f t="shared" si="237"/>
        <v>48</v>
      </c>
      <c r="D1594" s="98" t="s">
        <v>219</v>
      </c>
      <c r="E1594" s="45" t="s">
        <v>1129</v>
      </c>
      <c r="F1594" s="45" t="s">
        <v>760</v>
      </c>
      <c r="G1594" s="45"/>
      <c r="H1594" s="35" t="s">
        <v>561</v>
      </c>
      <c r="I1594" s="36">
        <v>41729</v>
      </c>
      <c r="J1594" s="82">
        <v>102626</v>
      </c>
      <c r="K1594" s="37">
        <v>10263</v>
      </c>
      <c r="L1594" s="38">
        <f t="shared" si="246"/>
        <v>10263</v>
      </c>
      <c r="M1594" s="36">
        <f t="shared" si="245"/>
        <v>41729</v>
      </c>
      <c r="N1594" s="39">
        <f t="shared" si="241"/>
        <v>10</v>
      </c>
      <c r="O1594" s="5"/>
      <c r="P1594" s="5"/>
      <c r="Q1594" s="42" t="s">
        <v>2345</v>
      </c>
      <c r="R1594" s="43" t="str">
        <f t="shared" si="238"/>
        <v>AAAC</v>
      </c>
      <c r="S1594" s="43" t="str">
        <f t="shared" si="242"/>
        <v>C</v>
      </c>
      <c r="T1594" s="43" t="str">
        <f t="shared" si="243"/>
        <v>01</v>
      </c>
      <c r="U1594" s="43" t="b">
        <f t="shared" si="239"/>
        <v>1</v>
      </c>
      <c r="V1594" s="43">
        <f t="shared" si="240"/>
        <v>10</v>
      </c>
      <c r="W1594" s="35" t="s">
        <v>2347</v>
      </c>
      <c r="X1594" s="196" t="s">
        <v>2377</v>
      </c>
    </row>
    <row r="1595" spans="1:24" x14ac:dyDescent="0.25">
      <c r="A1595" s="30">
        <f t="shared" si="244"/>
        <v>1593</v>
      </c>
      <c r="B1595" s="45">
        <v>22</v>
      </c>
      <c r="C1595" s="32">
        <f t="shared" si="237"/>
        <v>49</v>
      </c>
      <c r="D1595" s="98" t="s">
        <v>219</v>
      </c>
      <c r="E1595" s="45" t="s">
        <v>1129</v>
      </c>
      <c r="F1595" s="45" t="s">
        <v>760</v>
      </c>
      <c r="G1595" s="45"/>
      <c r="H1595" s="35" t="s">
        <v>561</v>
      </c>
      <c r="I1595" s="36">
        <v>41729</v>
      </c>
      <c r="J1595" s="82">
        <v>236230</v>
      </c>
      <c r="K1595" s="37">
        <v>23623</v>
      </c>
      <c r="L1595" s="38">
        <f t="shared" si="246"/>
        <v>23623</v>
      </c>
      <c r="M1595" s="36">
        <f t="shared" si="245"/>
        <v>41729</v>
      </c>
      <c r="N1595" s="39">
        <f t="shared" si="241"/>
        <v>10</v>
      </c>
      <c r="O1595" s="5"/>
      <c r="P1595" s="5"/>
      <c r="Q1595" s="42" t="s">
        <v>2345</v>
      </c>
      <c r="R1595" s="43" t="str">
        <f t="shared" si="238"/>
        <v>AAAC</v>
      </c>
      <c r="S1595" s="43" t="str">
        <f t="shared" si="242"/>
        <v>C</v>
      </c>
      <c r="T1595" s="43" t="str">
        <f t="shared" si="243"/>
        <v>01</v>
      </c>
      <c r="U1595" s="43" t="b">
        <f t="shared" si="239"/>
        <v>1</v>
      </c>
      <c r="V1595" s="43">
        <f t="shared" si="240"/>
        <v>10</v>
      </c>
      <c r="W1595" s="35" t="s">
        <v>2347</v>
      </c>
      <c r="X1595" s="196" t="s">
        <v>2377</v>
      </c>
    </row>
    <row r="1596" spans="1:24" x14ac:dyDescent="0.25">
      <c r="A1596" s="30">
        <f t="shared" si="244"/>
        <v>1594</v>
      </c>
      <c r="B1596" s="45">
        <v>22</v>
      </c>
      <c r="C1596" s="32">
        <f t="shared" si="237"/>
        <v>50</v>
      </c>
      <c r="D1596" s="98" t="s">
        <v>219</v>
      </c>
      <c r="E1596" s="45" t="s">
        <v>1129</v>
      </c>
      <c r="F1596" s="45" t="s">
        <v>760</v>
      </c>
      <c r="G1596" s="45"/>
      <c r="H1596" s="35" t="s">
        <v>561</v>
      </c>
      <c r="I1596" s="36">
        <v>41729</v>
      </c>
      <c r="J1596" s="82">
        <v>267902</v>
      </c>
      <c r="K1596" s="37">
        <v>26790</v>
      </c>
      <c r="L1596" s="38">
        <f t="shared" si="246"/>
        <v>26790</v>
      </c>
      <c r="M1596" s="36">
        <f t="shared" si="245"/>
        <v>41729</v>
      </c>
      <c r="N1596" s="39">
        <f t="shared" si="241"/>
        <v>10</v>
      </c>
      <c r="O1596" s="5"/>
      <c r="P1596" s="5"/>
      <c r="Q1596" s="42" t="s">
        <v>2345</v>
      </c>
      <c r="R1596" s="43" t="str">
        <f t="shared" si="238"/>
        <v>AAAC</v>
      </c>
      <c r="S1596" s="43" t="str">
        <f t="shared" si="242"/>
        <v>C</v>
      </c>
      <c r="T1596" s="43" t="str">
        <f t="shared" si="243"/>
        <v>01</v>
      </c>
      <c r="U1596" s="43" t="b">
        <f t="shared" si="239"/>
        <v>1</v>
      </c>
      <c r="V1596" s="43">
        <f t="shared" si="240"/>
        <v>10</v>
      </c>
      <c r="W1596" s="35" t="s">
        <v>2347</v>
      </c>
      <c r="X1596" s="196" t="s">
        <v>2377</v>
      </c>
    </row>
    <row r="1597" spans="1:24" x14ac:dyDescent="0.25">
      <c r="A1597" s="30">
        <f t="shared" si="244"/>
        <v>1595</v>
      </c>
      <c r="B1597" s="45">
        <v>22</v>
      </c>
      <c r="C1597" s="32">
        <f t="shared" si="237"/>
        <v>51</v>
      </c>
      <c r="D1597" s="98" t="s">
        <v>219</v>
      </c>
      <c r="E1597" s="45" t="s">
        <v>1129</v>
      </c>
      <c r="F1597" s="45" t="s">
        <v>760</v>
      </c>
      <c r="G1597" s="45"/>
      <c r="H1597" s="35" t="s">
        <v>561</v>
      </c>
      <c r="I1597" s="36">
        <v>41729</v>
      </c>
      <c r="J1597" s="82">
        <v>185590</v>
      </c>
      <c r="K1597" s="37">
        <v>18559</v>
      </c>
      <c r="L1597" s="38">
        <f t="shared" si="246"/>
        <v>18559</v>
      </c>
      <c r="M1597" s="36">
        <f t="shared" si="245"/>
        <v>41729</v>
      </c>
      <c r="N1597" s="39">
        <f t="shared" si="241"/>
        <v>10</v>
      </c>
      <c r="O1597" s="5"/>
      <c r="P1597" s="5"/>
      <c r="Q1597" s="42" t="s">
        <v>2345</v>
      </c>
      <c r="R1597" s="43" t="str">
        <f t="shared" si="238"/>
        <v>AAAC</v>
      </c>
      <c r="S1597" s="43" t="str">
        <f t="shared" si="242"/>
        <v>C</v>
      </c>
      <c r="T1597" s="43" t="str">
        <f t="shared" si="243"/>
        <v>01</v>
      </c>
      <c r="U1597" s="43" t="b">
        <f t="shared" si="239"/>
        <v>1</v>
      </c>
      <c r="V1597" s="43">
        <f t="shared" si="240"/>
        <v>10</v>
      </c>
      <c r="W1597" s="35" t="s">
        <v>2347</v>
      </c>
      <c r="X1597" s="196" t="s">
        <v>2377</v>
      </c>
    </row>
    <row r="1598" spans="1:24" x14ac:dyDescent="0.25">
      <c r="A1598" s="30">
        <f t="shared" si="244"/>
        <v>1596</v>
      </c>
      <c r="B1598" s="45">
        <v>22</v>
      </c>
      <c r="C1598" s="32">
        <f t="shared" si="237"/>
        <v>52</v>
      </c>
      <c r="D1598" s="98" t="s">
        <v>219</v>
      </c>
      <c r="E1598" s="45" t="s">
        <v>1129</v>
      </c>
      <c r="F1598" s="45" t="s">
        <v>760</v>
      </c>
      <c r="G1598" s="45"/>
      <c r="H1598" s="35" t="s">
        <v>561</v>
      </c>
      <c r="I1598" s="36">
        <v>41729</v>
      </c>
      <c r="J1598" s="82">
        <v>34348</v>
      </c>
      <c r="K1598" s="37">
        <v>3435</v>
      </c>
      <c r="L1598" s="38">
        <f t="shared" si="246"/>
        <v>3435</v>
      </c>
      <c r="M1598" s="36">
        <f t="shared" si="245"/>
        <v>41729</v>
      </c>
      <c r="N1598" s="39">
        <f t="shared" si="241"/>
        <v>10</v>
      </c>
      <c r="O1598" s="5"/>
      <c r="P1598" s="5"/>
      <c r="Q1598" s="42" t="s">
        <v>2345</v>
      </c>
      <c r="R1598" s="43" t="str">
        <f t="shared" si="238"/>
        <v>AAAC</v>
      </c>
      <c r="S1598" s="43" t="str">
        <f t="shared" si="242"/>
        <v>C</v>
      </c>
      <c r="T1598" s="43" t="str">
        <f t="shared" si="243"/>
        <v>01</v>
      </c>
      <c r="U1598" s="43" t="b">
        <f t="shared" si="239"/>
        <v>1</v>
      </c>
      <c r="V1598" s="43">
        <f t="shared" si="240"/>
        <v>10</v>
      </c>
      <c r="W1598" s="35" t="s">
        <v>2347</v>
      </c>
      <c r="X1598" s="196" t="s">
        <v>2377</v>
      </c>
    </row>
    <row r="1599" spans="1:24" x14ac:dyDescent="0.25">
      <c r="A1599" s="30">
        <f t="shared" si="244"/>
        <v>1597</v>
      </c>
      <c r="B1599" s="45">
        <v>22</v>
      </c>
      <c r="C1599" s="32">
        <f t="shared" si="237"/>
        <v>53</v>
      </c>
      <c r="D1599" s="98" t="s">
        <v>219</v>
      </c>
      <c r="E1599" s="45" t="s">
        <v>1001</v>
      </c>
      <c r="F1599" s="45" t="s">
        <v>573</v>
      </c>
      <c r="G1599" s="45"/>
      <c r="H1599" s="35" t="s">
        <v>561</v>
      </c>
      <c r="I1599" s="36">
        <v>41729</v>
      </c>
      <c r="J1599" s="82">
        <v>403831</v>
      </c>
      <c r="K1599" s="37">
        <v>40383</v>
      </c>
      <c r="L1599" s="38">
        <f t="shared" si="246"/>
        <v>40383</v>
      </c>
      <c r="M1599" s="36">
        <f t="shared" si="245"/>
        <v>41729</v>
      </c>
      <c r="N1599" s="39">
        <f t="shared" si="241"/>
        <v>10</v>
      </c>
      <c r="O1599" s="5"/>
      <c r="P1599" s="5"/>
      <c r="Q1599" s="42" t="s">
        <v>2345</v>
      </c>
      <c r="R1599" s="43" t="str">
        <f t="shared" si="238"/>
        <v>AAHC</v>
      </c>
      <c r="S1599" s="43" t="str">
        <f t="shared" si="242"/>
        <v>C</v>
      </c>
      <c r="T1599" s="43" t="str">
        <f t="shared" si="243"/>
        <v>01</v>
      </c>
      <c r="U1599" s="43" t="b">
        <f t="shared" si="239"/>
        <v>1</v>
      </c>
      <c r="V1599" s="43">
        <f t="shared" si="240"/>
        <v>10</v>
      </c>
      <c r="W1599" s="35" t="s">
        <v>2347</v>
      </c>
      <c r="X1599" s="196" t="s">
        <v>2377</v>
      </c>
    </row>
    <row r="1600" spans="1:24" x14ac:dyDescent="0.25">
      <c r="A1600" s="30">
        <f t="shared" si="244"/>
        <v>1598</v>
      </c>
      <c r="B1600" s="45">
        <v>22</v>
      </c>
      <c r="C1600" s="32">
        <f t="shared" si="237"/>
        <v>54</v>
      </c>
      <c r="D1600" s="98" t="s">
        <v>219</v>
      </c>
      <c r="E1600" s="45" t="s">
        <v>892</v>
      </c>
      <c r="F1600" s="45" t="s">
        <v>568</v>
      </c>
      <c r="G1600" s="45"/>
      <c r="H1600" s="35" t="s">
        <v>561</v>
      </c>
      <c r="I1600" s="36">
        <v>41729</v>
      </c>
      <c r="J1600" s="82">
        <v>961038</v>
      </c>
      <c r="K1600" s="37">
        <v>96104</v>
      </c>
      <c r="L1600" s="38">
        <f t="shared" si="246"/>
        <v>96104</v>
      </c>
      <c r="M1600" s="36">
        <f t="shared" si="245"/>
        <v>41729</v>
      </c>
      <c r="N1600" s="39">
        <f t="shared" si="241"/>
        <v>10</v>
      </c>
      <c r="O1600" s="5"/>
      <c r="P1600" s="5"/>
      <c r="Q1600" s="42" t="s">
        <v>2345</v>
      </c>
      <c r="R1600" s="43" t="str">
        <f t="shared" si="238"/>
        <v>AAFC</v>
      </c>
      <c r="S1600" s="43" t="str">
        <f t="shared" si="242"/>
        <v>C</v>
      </c>
      <c r="T1600" s="43" t="str">
        <f t="shared" si="243"/>
        <v>01</v>
      </c>
      <c r="U1600" s="43" t="b">
        <f t="shared" si="239"/>
        <v>1</v>
      </c>
      <c r="V1600" s="43">
        <f t="shared" si="240"/>
        <v>10</v>
      </c>
      <c r="W1600" s="35" t="s">
        <v>2347</v>
      </c>
      <c r="X1600" s="196" t="s">
        <v>2377</v>
      </c>
    </row>
    <row r="1601" spans="1:24" x14ac:dyDescent="0.25">
      <c r="A1601" s="30">
        <f t="shared" si="244"/>
        <v>1599</v>
      </c>
      <c r="B1601" s="45">
        <v>22</v>
      </c>
      <c r="C1601" s="32">
        <f t="shared" si="237"/>
        <v>55</v>
      </c>
      <c r="D1601" s="98" t="s">
        <v>219</v>
      </c>
      <c r="E1601" s="45" t="s">
        <v>920</v>
      </c>
      <c r="F1601" s="45" t="s">
        <v>767</v>
      </c>
      <c r="G1601" s="45"/>
      <c r="H1601" s="35" t="s">
        <v>561</v>
      </c>
      <c r="I1601" s="36">
        <v>41729</v>
      </c>
      <c r="J1601" s="82">
        <v>10197</v>
      </c>
      <c r="K1601" s="37">
        <v>1020</v>
      </c>
      <c r="L1601" s="38">
        <f t="shared" si="246"/>
        <v>1020</v>
      </c>
      <c r="M1601" s="36">
        <f t="shared" si="245"/>
        <v>41729</v>
      </c>
      <c r="N1601" s="39">
        <f t="shared" si="241"/>
        <v>10</v>
      </c>
      <c r="O1601" s="5"/>
      <c r="P1601" s="5"/>
      <c r="Q1601" s="42" t="s">
        <v>2345</v>
      </c>
      <c r="R1601" s="43" t="str">
        <f t="shared" si="238"/>
        <v>AAFC</v>
      </c>
      <c r="S1601" s="43" t="str">
        <f t="shared" si="242"/>
        <v>C</v>
      </c>
      <c r="T1601" s="43" t="str">
        <f t="shared" si="243"/>
        <v>01</v>
      </c>
      <c r="U1601" s="43" t="b">
        <f t="shared" si="239"/>
        <v>1</v>
      </c>
      <c r="V1601" s="43">
        <f t="shared" si="240"/>
        <v>10</v>
      </c>
      <c r="W1601" s="35" t="s">
        <v>2347</v>
      </c>
      <c r="X1601" s="196" t="s">
        <v>2377</v>
      </c>
    </row>
    <row r="1602" spans="1:24" x14ac:dyDescent="0.25">
      <c r="A1602" s="30">
        <f t="shared" si="244"/>
        <v>1600</v>
      </c>
      <c r="B1602" s="45">
        <v>22</v>
      </c>
      <c r="C1602" s="32">
        <f t="shared" si="237"/>
        <v>56</v>
      </c>
      <c r="D1602" s="98" t="s">
        <v>219</v>
      </c>
      <c r="E1602" s="45" t="s">
        <v>1115</v>
      </c>
      <c r="F1602" s="45" t="s">
        <v>768</v>
      </c>
      <c r="G1602" s="45"/>
      <c r="H1602" s="35" t="s">
        <v>561</v>
      </c>
      <c r="I1602" s="36">
        <v>41729</v>
      </c>
      <c r="J1602" s="82">
        <v>93259</v>
      </c>
      <c r="K1602" s="37">
        <v>9326</v>
      </c>
      <c r="L1602" s="38">
        <f t="shared" si="246"/>
        <v>9326</v>
      </c>
      <c r="M1602" s="36">
        <f t="shared" si="245"/>
        <v>41729</v>
      </c>
      <c r="N1602" s="39">
        <f t="shared" si="241"/>
        <v>10</v>
      </c>
      <c r="O1602" s="5"/>
      <c r="P1602" s="5"/>
      <c r="Q1602" s="42" t="s">
        <v>2345</v>
      </c>
      <c r="R1602" s="43" t="str">
        <f t="shared" si="238"/>
        <v>AANC</v>
      </c>
      <c r="S1602" s="43" t="str">
        <f t="shared" si="242"/>
        <v>C</v>
      </c>
      <c r="T1602" s="43" t="str">
        <f t="shared" si="243"/>
        <v>01</v>
      </c>
      <c r="U1602" s="43" t="b">
        <f t="shared" si="239"/>
        <v>1</v>
      </c>
      <c r="V1602" s="43">
        <f t="shared" si="240"/>
        <v>10</v>
      </c>
      <c r="W1602" s="35" t="s">
        <v>2347</v>
      </c>
      <c r="X1602" s="196" t="s">
        <v>2377</v>
      </c>
    </row>
    <row r="1603" spans="1:24" x14ac:dyDescent="0.25">
      <c r="A1603" s="30">
        <f t="shared" si="244"/>
        <v>1601</v>
      </c>
      <c r="B1603" s="45">
        <v>22</v>
      </c>
      <c r="C1603" s="32">
        <f t="shared" ref="C1603:C1641" si="247">+IF(B1603=B1602,C1602+1,1)</f>
        <v>57</v>
      </c>
      <c r="D1603" s="98" t="s">
        <v>219</v>
      </c>
      <c r="E1603" s="45" t="s">
        <v>891</v>
      </c>
      <c r="F1603" s="45" t="s">
        <v>769</v>
      </c>
      <c r="G1603" s="45"/>
      <c r="H1603" s="35" t="s">
        <v>561</v>
      </c>
      <c r="I1603" s="36">
        <v>41729</v>
      </c>
      <c r="J1603" s="82">
        <v>51450</v>
      </c>
      <c r="K1603" s="37">
        <v>5145</v>
      </c>
      <c r="L1603" s="38">
        <f t="shared" si="246"/>
        <v>5145</v>
      </c>
      <c r="M1603" s="36">
        <f t="shared" si="245"/>
        <v>41729</v>
      </c>
      <c r="N1603" s="39">
        <f t="shared" si="241"/>
        <v>10</v>
      </c>
      <c r="O1603" s="5"/>
      <c r="P1603" s="5"/>
      <c r="Q1603" s="42" t="s">
        <v>2345</v>
      </c>
      <c r="R1603" s="43" t="str">
        <f t="shared" ref="R1603:R1641" si="248">LEFT(E1603,4)</f>
        <v>AALC</v>
      </c>
      <c r="S1603" s="43" t="str">
        <f t="shared" si="242"/>
        <v>C</v>
      </c>
      <c r="T1603" s="43" t="str">
        <f t="shared" si="243"/>
        <v>01</v>
      </c>
      <c r="U1603" s="43" t="b">
        <f t="shared" ref="U1603:U1641" si="249">D1603=T1603</f>
        <v>1</v>
      </c>
      <c r="V1603" s="43">
        <f t="shared" ref="V1603:V1641" si="250">LEN(E1603)</f>
        <v>10</v>
      </c>
      <c r="W1603" s="35" t="s">
        <v>2347</v>
      </c>
      <c r="X1603" s="196" t="s">
        <v>2377</v>
      </c>
    </row>
    <row r="1604" spans="1:24" x14ac:dyDescent="0.25">
      <c r="A1604" s="30">
        <f t="shared" si="244"/>
        <v>1602</v>
      </c>
      <c r="B1604" s="45">
        <v>22</v>
      </c>
      <c r="C1604" s="32">
        <f t="shared" si="247"/>
        <v>58</v>
      </c>
      <c r="D1604" s="98" t="s">
        <v>219</v>
      </c>
      <c r="E1604" s="45" t="s">
        <v>890</v>
      </c>
      <c r="F1604" s="45" t="s">
        <v>770</v>
      </c>
      <c r="G1604" s="45"/>
      <c r="H1604" s="35" t="s">
        <v>561</v>
      </c>
      <c r="I1604" s="36">
        <v>41729</v>
      </c>
      <c r="J1604" s="82">
        <v>3955852</v>
      </c>
      <c r="K1604" s="37">
        <v>395585</v>
      </c>
      <c r="L1604" s="38">
        <f t="shared" si="246"/>
        <v>395585</v>
      </c>
      <c r="M1604" s="36">
        <f t="shared" si="245"/>
        <v>41729</v>
      </c>
      <c r="N1604" s="39">
        <f t="shared" ref="N1604:N1641" si="251">+ROUND(L1604/J1604*100,2)</f>
        <v>10</v>
      </c>
      <c r="O1604" s="5"/>
      <c r="P1604" s="5"/>
      <c r="Q1604" s="42" t="s">
        <v>2345</v>
      </c>
      <c r="R1604" s="43" t="str">
        <f t="shared" si="248"/>
        <v>AADC</v>
      </c>
      <c r="S1604" s="43" t="str">
        <f t="shared" ref="S1604:S1641" si="252">RIGHT(R1604,1)</f>
        <v>C</v>
      </c>
      <c r="T1604" s="43" t="str">
        <f t="shared" ref="T1604:T1641" si="253">IF(S1604="C","01","02")</f>
        <v>01</v>
      </c>
      <c r="U1604" s="43" t="b">
        <f t="shared" si="249"/>
        <v>1</v>
      </c>
      <c r="V1604" s="43">
        <f t="shared" si="250"/>
        <v>10</v>
      </c>
      <c r="W1604" s="35" t="s">
        <v>2347</v>
      </c>
      <c r="X1604" s="196" t="s">
        <v>2377</v>
      </c>
    </row>
    <row r="1605" spans="1:24" x14ac:dyDescent="0.25">
      <c r="A1605" s="30">
        <f t="shared" ref="A1605:A1641" si="254">A1604+1</f>
        <v>1603</v>
      </c>
      <c r="B1605" s="45">
        <v>22</v>
      </c>
      <c r="C1605" s="32">
        <f t="shared" si="247"/>
        <v>59</v>
      </c>
      <c r="D1605" s="98" t="s">
        <v>219</v>
      </c>
      <c r="E1605" s="45" t="s">
        <v>763</v>
      </c>
      <c r="F1605" s="45" t="s">
        <v>771</v>
      </c>
      <c r="G1605" s="45"/>
      <c r="H1605" s="35" t="s">
        <v>561</v>
      </c>
      <c r="I1605" s="36">
        <v>41729</v>
      </c>
      <c r="J1605" s="82">
        <v>48035</v>
      </c>
      <c r="K1605" s="37">
        <v>4804</v>
      </c>
      <c r="L1605" s="38">
        <f t="shared" si="246"/>
        <v>4804</v>
      </c>
      <c r="M1605" s="36">
        <f t="shared" si="245"/>
        <v>41729</v>
      </c>
      <c r="N1605" s="39">
        <f t="shared" si="251"/>
        <v>10</v>
      </c>
      <c r="O1605" s="5"/>
      <c r="P1605" s="5"/>
      <c r="Q1605" s="42" t="s">
        <v>2345</v>
      </c>
      <c r="R1605" s="43" t="str">
        <f t="shared" si="248"/>
        <v>AAAC</v>
      </c>
      <c r="S1605" s="43" t="str">
        <f t="shared" si="252"/>
        <v>C</v>
      </c>
      <c r="T1605" s="43" t="str">
        <f t="shared" si="253"/>
        <v>01</v>
      </c>
      <c r="U1605" s="43" t="b">
        <f t="shared" si="249"/>
        <v>1</v>
      </c>
      <c r="V1605" s="43">
        <f t="shared" si="250"/>
        <v>10</v>
      </c>
      <c r="W1605" s="35" t="s">
        <v>2347</v>
      </c>
      <c r="X1605" s="196" t="s">
        <v>2377</v>
      </c>
    </row>
    <row r="1606" spans="1:24" x14ac:dyDescent="0.25">
      <c r="A1606" s="30">
        <f t="shared" si="254"/>
        <v>1604</v>
      </c>
      <c r="B1606" s="45">
        <v>22</v>
      </c>
      <c r="C1606" s="32">
        <f t="shared" si="247"/>
        <v>60</v>
      </c>
      <c r="D1606" s="98" t="s">
        <v>219</v>
      </c>
      <c r="E1606" s="45" t="s">
        <v>1135</v>
      </c>
      <c r="F1606" s="45" t="s">
        <v>669</v>
      </c>
      <c r="G1606" s="45"/>
      <c r="H1606" s="35" t="s">
        <v>561</v>
      </c>
      <c r="I1606" s="36">
        <v>41729</v>
      </c>
      <c r="J1606" s="82">
        <v>34605</v>
      </c>
      <c r="K1606" s="37">
        <v>3460</v>
      </c>
      <c r="L1606" s="38">
        <f t="shared" si="246"/>
        <v>3460</v>
      </c>
      <c r="M1606" s="36">
        <f t="shared" si="245"/>
        <v>41729</v>
      </c>
      <c r="N1606" s="39">
        <f t="shared" si="251"/>
        <v>10</v>
      </c>
      <c r="O1606" s="5"/>
      <c r="P1606" s="5"/>
      <c r="Q1606" s="42" t="s">
        <v>2345</v>
      </c>
      <c r="R1606" s="43" t="str">
        <f t="shared" si="248"/>
        <v>AABC</v>
      </c>
      <c r="S1606" s="43" t="str">
        <f t="shared" si="252"/>
        <v>C</v>
      </c>
      <c r="T1606" s="43" t="str">
        <f t="shared" si="253"/>
        <v>01</v>
      </c>
      <c r="U1606" s="43" t="b">
        <f t="shared" si="249"/>
        <v>1</v>
      </c>
      <c r="V1606" s="43">
        <f t="shared" si="250"/>
        <v>10</v>
      </c>
      <c r="W1606" s="35" t="s">
        <v>2347</v>
      </c>
      <c r="X1606" s="196" t="s">
        <v>2377</v>
      </c>
    </row>
    <row r="1607" spans="1:24" x14ac:dyDescent="0.25">
      <c r="A1607" s="30">
        <f t="shared" si="254"/>
        <v>1605</v>
      </c>
      <c r="B1607" s="45">
        <v>22</v>
      </c>
      <c r="C1607" s="32">
        <f t="shared" si="247"/>
        <v>61</v>
      </c>
      <c r="D1607" s="98" t="s">
        <v>219</v>
      </c>
      <c r="E1607" s="45" t="s">
        <v>1117</v>
      </c>
      <c r="F1607" s="45" t="s">
        <v>565</v>
      </c>
      <c r="G1607" s="45"/>
      <c r="H1607" s="35" t="s">
        <v>561</v>
      </c>
      <c r="I1607" s="36">
        <v>41729</v>
      </c>
      <c r="J1607" s="82">
        <v>9566590</v>
      </c>
      <c r="K1607" s="37">
        <v>956659</v>
      </c>
      <c r="L1607" s="38">
        <f t="shared" si="246"/>
        <v>956659</v>
      </c>
      <c r="M1607" s="36">
        <f t="shared" si="245"/>
        <v>41729</v>
      </c>
      <c r="N1607" s="39">
        <f t="shared" si="251"/>
        <v>10</v>
      </c>
      <c r="O1607" s="5"/>
      <c r="P1607" s="5"/>
      <c r="Q1607" s="42" t="s">
        <v>2345</v>
      </c>
      <c r="R1607" s="43" t="str">
        <f t="shared" si="248"/>
        <v>AABC</v>
      </c>
      <c r="S1607" s="43" t="str">
        <f t="shared" si="252"/>
        <v>C</v>
      </c>
      <c r="T1607" s="43" t="str">
        <f t="shared" si="253"/>
        <v>01</v>
      </c>
      <c r="U1607" s="43" t="b">
        <f t="shared" si="249"/>
        <v>1</v>
      </c>
      <c r="V1607" s="43">
        <f t="shared" si="250"/>
        <v>10</v>
      </c>
      <c r="W1607" s="35" t="s">
        <v>2347</v>
      </c>
      <c r="X1607" s="196" t="s">
        <v>2377</v>
      </c>
    </row>
    <row r="1608" spans="1:24" x14ac:dyDescent="0.25">
      <c r="A1608" s="30">
        <f t="shared" si="254"/>
        <v>1606</v>
      </c>
      <c r="B1608" s="45">
        <v>22</v>
      </c>
      <c r="C1608" s="32">
        <f t="shared" si="247"/>
        <v>62</v>
      </c>
      <c r="D1608" s="98" t="s">
        <v>219</v>
      </c>
      <c r="E1608" s="45" t="s">
        <v>1121</v>
      </c>
      <c r="F1608" s="45" t="s">
        <v>579</v>
      </c>
      <c r="G1608" s="45"/>
      <c r="H1608" s="35" t="s">
        <v>561</v>
      </c>
      <c r="I1608" s="36">
        <v>41729</v>
      </c>
      <c r="J1608" s="82">
        <v>1000000</v>
      </c>
      <c r="K1608" s="37">
        <v>100000</v>
      </c>
      <c r="L1608" s="38">
        <f t="shared" si="246"/>
        <v>100000</v>
      </c>
      <c r="M1608" s="36">
        <f t="shared" si="245"/>
        <v>41729</v>
      </c>
      <c r="N1608" s="39">
        <f t="shared" si="251"/>
        <v>10</v>
      </c>
      <c r="O1608" s="5"/>
      <c r="P1608" s="5"/>
      <c r="Q1608" s="42" t="s">
        <v>2345</v>
      </c>
      <c r="R1608" s="43" t="str">
        <f t="shared" si="248"/>
        <v>AABF</v>
      </c>
      <c r="S1608" s="43" t="str">
        <f t="shared" si="252"/>
        <v>F</v>
      </c>
      <c r="T1608" s="43" t="str">
        <f t="shared" si="253"/>
        <v>02</v>
      </c>
      <c r="U1608" s="43" t="b">
        <f t="shared" si="249"/>
        <v>0</v>
      </c>
      <c r="V1608" s="43">
        <f t="shared" si="250"/>
        <v>10</v>
      </c>
      <c r="W1608" s="35" t="s">
        <v>2347</v>
      </c>
      <c r="X1608" s="196" t="s">
        <v>2377</v>
      </c>
    </row>
    <row r="1609" spans="1:24" x14ac:dyDescent="0.25">
      <c r="A1609" s="30">
        <f t="shared" si="254"/>
        <v>1607</v>
      </c>
      <c r="B1609" s="45">
        <v>22</v>
      </c>
      <c r="C1609" s="32">
        <f t="shared" si="247"/>
        <v>63</v>
      </c>
      <c r="D1609" s="98" t="s">
        <v>219</v>
      </c>
      <c r="E1609" s="45" t="s">
        <v>1023</v>
      </c>
      <c r="F1609" s="45" t="s">
        <v>772</v>
      </c>
      <c r="G1609" s="45"/>
      <c r="H1609" s="35" t="s">
        <v>561</v>
      </c>
      <c r="I1609" s="36">
        <v>41729</v>
      </c>
      <c r="J1609" s="82">
        <v>16854</v>
      </c>
      <c r="K1609" s="37">
        <v>1685</v>
      </c>
      <c r="L1609" s="38">
        <f t="shared" si="246"/>
        <v>1685</v>
      </c>
      <c r="M1609" s="36">
        <f t="shared" si="245"/>
        <v>41729</v>
      </c>
      <c r="N1609" s="39">
        <f t="shared" si="251"/>
        <v>10</v>
      </c>
      <c r="O1609" s="5"/>
      <c r="P1609" s="5"/>
      <c r="Q1609" s="42" t="s">
        <v>2345</v>
      </c>
      <c r="R1609" s="43" t="str">
        <f t="shared" si="248"/>
        <v>AABC</v>
      </c>
      <c r="S1609" s="43" t="str">
        <f t="shared" si="252"/>
        <v>C</v>
      </c>
      <c r="T1609" s="43" t="str">
        <f t="shared" si="253"/>
        <v>01</v>
      </c>
      <c r="U1609" s="43" t="b">
        <f t="shared" si="249"/>
        <v>1</v>
      </c>
      <c r="V1609" s="43">
        <f t="shared" si="250"/>
        <v>10</v>
      </c>
      <c r="W1609" s="35" t="s">
        <v>2347</v>
      </c>
      <c r="X1609" s="196" t="s">
        <v>2377</v>
      </c>
    </row>
    <row r="1610" spans="1:24" x14ac:dyDescent="0.25">
      <c r="A1610" s="30">
        <f t="shared" si="254"/>
        <v>1608</v>
      </c>
      <c r="B1610" s="45">
        <v>22</v>
      </c>
      <c r="C1610" s="32">
        <f t="shared" si="247"/>
        <v>64</v>
      </c>
      <c r="D1610" s="98" t="s">
        <v>219</v>
      </c>
      <c r="E1610" s="45" t="s">
        <v>999</v>
      </c>
      <c r="F1610" s="45" t="s">
        <v>773</v>
      </c>
      <c r="G1610" s="45"/>
      <c r="H1610" s="35" t="s">
        <v>561</v>
      </c>
      <c r="I1610" s="36">
        <v>41729</v>
      </c>
      <c r="J1610" s="82">
        <v>95000</v>
      </c>
      <c r="K1610" s="37">
        <v>9500</v>
      </c>
      <c r="L1610" s="38">
        <f t="shared" si="246"/>
        <v>9500</v>
      </c>
      <c r="M1610" s="36">
        <f t="shared" si="245"/>
        <v>41729</v>
      </c>
      <c r="N1610" s="39">
        <f t="shared" si="251"/>
        <v>10</v>
      </c>
      <c r="O1610" s="5"/>
      <c r="P1610" s="5"/>
      <c r="Q1610" s="42" t="s">
        <v>2345</v>
      </c>
      <c r="R1610" s="43" t="str">
        <f t="shared" si="248"/>
        <v>AAIC</v>
      </c>
      <c r="S1610" s="43" t="str">
        <f t="shared" si="252"/>
        <v>C</v>
      </c>
      <c r="T1610" s="43" t="str">
        <f t="shared" si="253"/>
        <v>01</v>
      </c>
      <c r="U1610" s="43" t="b">
        <f t="shared" si="249"/>
        <v>1</v>
      </c>
      <c r="V1610" s="43">
        <f t="shared" si="250"/>
        <v>10</v>
      </c>
      <c r="W1610" s="35" t="s">
        <v>2347</v>
      </c>
      <c r="X1610" s="196" t="s">
        <v>2377</v>
      </c>
    </row>
    <row r="1611" spans="1:24" x14ac:dyDescent="0.25">
      <c r="A1611" s="30">
        <f t="shared" si="254"/>
        <v>1609</v>
      </c>
      <c r="B1611" s="45">
        <v>22</v>
      </c>
      <c r="C1611" s="32">
        <f t="shared" si="247"/>
        <v>65</v>
      </c>
      <c r="D1611" s="98" t="s">
        <v>219</v>
      </c>
      <c r="E1611" s="45" t="s">
        <v>892</v>
      </c>
      <c r="F1611" s="45" t="s">
        <v>568</v>
      </c>
      <c r="G1611" s="45"/>
      <c r="H1611" s="35" t="s">
        <v>561</v>
      </c>
      <c r="I1611" s="36">
        <v>41729</v>
      </c>
      <c r="J1611" s="82">
        <v>1025000</v>
      </c>
      <c r="K1611" s="37">
        <v>102500</v>
      </c>
      <c r="L1611" s="38">
        <f t="shared" si="246"/>
        <v>102500</v>
      </c>
      <c r="M1611" s="36">
        <f t="shared" si="245"/>
        <v>41729</v>
      </c>
      <c r="N1611" s="39">
        <f t="shared" si="251"/>
        <v>10</v>
      </c>
      <c r="O1611" s="5"/>
      <c r="P1611" s="5"/>
      <c r="Q1611" s="42" t="s">
        <v>2345</v>
      </c>
      <c r="R1611" s="43" t="str">
        <f t="shared" si="248"/>
        <v>AAFC</v>
      </c>
      <c r="S1611" s="43" t="str">
        <f t="shared" si="252"/>
        <v>C</v>
      </c>
      <c r="T1611" s="43" t="str">
        <f t="shared" si="253"/>
        <v>01</v>
      </c>
      <c r="U1611" s="43" t="b">
        <f t="shared" si="249"/>
        <v>1</v>
      </c>
      <c r="V1611" s="43">
        <f t="shared" si="250"/>
        <v>10</v>
      </c>
      <c r="W1611" s="35" t="s">
        <v>2347</v>
      </c>
      <c r="X1611" s="196" t="s">
        <v>2377</v>
      </c>
    </row>
    <row r="1612" spans="1:24" x14ac:dyDescent="0.25">
      <c r="A1612" s="30">
        <f t="shared" si="254"/>
        <v>1610</v>
      </c>
      <c r="B1612" s="45">
        <v>22</v>
      </c>
      <c r="C1612" s="32">
        <f t="shared" si="247"/>
        <v>66</v>
      </c>
      <c r="D1612" s="98" t="s">
        <v>219</v>
      </c>
      <c r="E1612" s="45" t="s">
        <v>1116</v>
      </c>
      <c r="F1612" s="45" t="s">
        <v>774</v>
      </c>
      <c r="G1612" s="45"/>
      <c r="H1612" s="35" t="s">
        <v>561</v>
      </c>
      <c r="I1612" s="36">
        <v>41729</v>
      </c>
      <c r="J1612" s="82">
        <v>213484</v>
      </c>
      <c r="K1612" s="37">
        <v>21348</v>
      </c>
      <c r="L1612" s="38">
        <f t="shared" si="246"/>
        <v>21348</v>
      </c>
      <c r="M1612" s="36">
        <f t="shared" si="245"/>
        <v>41729</v>
      </c>
      <c r="N1612" s="39">
        <f t="shared" si="251"/>
        <v>10</v>
      </c>
      <c r="O1612" s="5"/>
      <c r="P1612" s="5"/>
      <c r="Q1612" s="42" t="s">
        <v>2345</v>
      </c>
      <c r="R1612" s="43" t="str">
        <f t="shared" si="248"/>
        <v>AAAC</v>
      </c>
      <c r="S1612" s="43" t="str">
        <f t="shared" si="252"/>
        <v>C</v>
      </c>
      <c r="T1612" s="43" t="str">
        <f t="shared" si="253"/>
        <v>01</v>
      </c>
      <c r="U1612" s="43" t="b">
        <f t="shared" si="249"/>
        <v>1</v>
      </c>
      <c r="V1612" s="43">
        <f t="shared" si="250"/>
        <v>10</v>
      </c>
      <c r="W1612" s="35" t="s">
        <v>2347</v>
      </c>
      <c r="X1612" s="196" t="s">
        <v>2377</v>
      </c>
    </row>
    <row r="1613" spans="1:24" x14ac:dyDescent="0.25">
      <c r="A1613" s="30">
        <f t="shared" si="254"/>
        <v>1611</v>
      </c>
      <c r="B1613" s="45">
        <v>23</v>
      </c>
      <c r="C1613" s="32">
        <f t="shared" si="247"/>
        <v>1</v>
      </c>
      <c r="D1613" s="98" t="s">
        <v>229</v>
      </c>
      <c r="E1613" s="45" t="s">
        <v>904</v>
      </c>
      <c r="F1613" s="45" t="s">
        <v>651</v>
      </c>
      <c r="G1613" s="45"/>
      <c r="H1613" s="35" t="s">
        <v>561</v>
      </c>
      <c r="I1613" s="36">
        <v>41703</v>
      </c>
      <c r="J1613" s="82">
        <v>112360</v>
      </c>
      <c r="K1613" s="37">
        <v>11236</v>
      </c>
      <c r="L1613" s="38">
        <f t="shared" si="246"/>
        <v>11236</v>
      </c>
      <c r="M1613" s="36">
        <f t="shared" si="245"/>
        <v>41703</v>
      </c>
      <c r="N1613" s="39">
        <f t="shared" si="251"/>
        <v>10</v>
      </c>
      <c r="O1613" s="5"/>
      <c r="P1613" s="5"/>
      <c r="Q1613" s="42" t="s">
        <v>2345</v>
      </c>
      <c r="R1613" s="43" t="str">
        <f t="shared" si="248"/>
        <v>AAAF</v>
      </c>
      <c r="S1613" s="43" t="str">
        <f t="shared" si="252"/>
        <v>F</v>
      </c>
      <c r="T1613" s="43" t="str">
        <f t="shared" si="253"/>
        <v>02</v>
      </c>
      <c r="U1613" s="43" t="b">
        <f t="shared" si="249"/>
        <v>1</v>
      </c>
      <c r="V1613" s="43">
        <f t="shared" si="250"/>
        <v>10</v>
      </c>
      <c r="W1613" s="35" t="s">
        <v>2347</v>
      </c>
      <c r="X1613" s="196" t="s">
        <v>2378</v>
      </c>
    </row>
    <row r="1614" spans="1:24" x14ac:dyDescent="0.25">
      <c r="A1614" s="30">
        <f t="shared" si="254"/>
        <v>1612</v>
      </c>
      <c r="B1614" s="45">
        <v>23</v>
      </c>
      <c r="C1614" s="32">
        <f t="shared" si="247"/>
        <v>2</v>
      </c>
      <c r="D1614" s="98" t="s">
        <v>229</v>
      </c>
      <c r="E1614" s="45" t="s">
        <v>904</v>
      </c>
      <c r="F1614" s="45" t="s">
        <v>651</v>
      </c>
      <c r="G1614" s="45"/>
      <c r="H1614" s="35" t="s">
        <v>561</v>
      </c>
      <c r="I1614" s="36">
        <v>41704</v>
      </c>
      <c r="J1614" s="82">
        <v>120000</v>
      </c>
      <c r="K1614" s="37">
        <v>12000</v>
      </c>
      <c r="L1614" s="38">
        <f t="shared" si="246"/>
        <v>12000</v>
      </c>
      <c r="M1614" s="36">
        <f t="shared" si="245"/>
        <v>41704</v>
      </c>
      <c r="N1614" s="39">
        <f t="shared" si="251"/>
        <v>10</v>
      </c>
      <c r="O1614" s="5"/>
      <c r="P1614" s="5"/>
      <c r="Q1614" s="42" t="s">
        <v>2345</v>
      </c>
      <c r="R1614" s="43" t="str">
        <f t="shared" si="248"/>
        <v>AAAF</v>
      </c>
      <c r="S1614" s="43" t="str">
        <f t="shared" si="252"/>
        <v>F</v>
      </c>
      <c r="T1614" s="43" t="str">
        <f t="shared" si="253"/>
        <v>02</v>
      </c>
      <c r="U1614" s="43" t="b">
        <f t="shared" si="249"/>
        <v>1</v>
      </c>
      <c r="V1614" s="43">
        <f t="shared" si="250"/>
        <v>10</v>
      </c>
      <c r="W1614" s="35" t="s">
        <v>2347</v>
      </c>
      <c r="X1614" s="196" t="s">
        <v>2394</v>
      </c>
    </row>
    <row r="1615" spans="1:24" x14ac:dyDescent="0.25">
      <c r="A1615" s="30">
        <f t="shared" si="254"/>
        <v>1613</v>
      </c>
      <c r="B1615" s="45">
        <v>23</v>
      </c>
      <c r="C1615" s="32">
        <f t="shared" si="247"/>
        <v>3</v>
      </c>
      <c r="D1615" s="98" t="s">
        <v>229</v>
      </c>
      <c r="E1615" s="45" t="s">
        <v>1024</v>
      </c>
      <c r="F1615" s="45" t="s">
        <v>775</v>
      </c>
      <c r="G1615" s="45"/>
      <c r="H1615" s="35" t="s">
        <v>561</v>
      </c>
      <c r="I1615" s="36">
        <v>41705</v>
      </c>
      <c r="J1615" s="82">
        <v>20000</v>
      </c>
      <c r="K1615" s="37">
        <v>2000</v>
      </c>
      <c r="L1615" s="38">
        <f t="shared" si="246"/>
        <v>2000</v>
      </c>
      <c r="M1615" s="36">
        <f t="shared" si="245"/>
        <v>41705</v>
      </c>
      <c r="N1615" s="39">
        <f t="shared" si="251"/>
        <v>10</v>
      </c>
      <c r="O1615" s="5"/>
      <c r="P1615" s="5"/>
      <c r="Q1615" s="42" t="s">
        <v>2345</v>
      </c>
      <c r="R1615" s="43" t="str">
        <f t="shared" si="248"/>
        <v>AGDP</v>
      </c>
      <c r="S1615" s="43" t="str">
        <f t="shared" si="252"/>
        <v>P</v>
      </c>
      <c r="T1615" s="43" t="str">
        <f t="shared" si="253"/>
        <v>02</v>
      </c>
      <c r="U1615" s="43" t="b">
        <f t="shared" si="249"/>
        <v>1</v>
      </c>
      <c r="V1615" s="43">
        <f t="shared" si="250"/>
        <v>10</v>
      </c>
      <c r="W1615" s="35" t="s">
        <v>2347</v>
      </c>
      <c r="X1615" s="196" t="s">
        <v>2389</v>
      </c>
    </row>
    <row r="1616" spans="1:24" x14ac:dyDescent="0.25">
      <c r="A1616" s="30">
        <f t="shared" si="254"/>
        <v>1614</v>
      </c>
      <c r="B1616" s="45">
        <v>23</v>
      </c>
      <c r="C1616" s="32">
        <f t="shared" si="247"/>
        <v>4</v>
      </c>
      <c r="D1616" s="98" t="s">
        <v>229</v>
      </c>
      <c r="E1616" s="45" t="s">
        <v>903</v>
      </c>
      <c r="F1616" s="45" t="s">
        <v>649</v>
      </c>
      <c r="G1616" s="45"/>
      <c r="H1616" s="35" t="s">
        <v>561</v>
      </c>
      <c r="I1616" s="36">
        <v>41705</v>
      </c>
      <c r="J1616" s="82">
        <v>15240</v>
      </c>
      <c r="K1616" s="37">
        <v>1524</v>
      </c>
      <c r="L1616" s="38">
        <f t="shared" si="246"/>
        <v>1524</v>
      </c>
      <c r="M1616" s="36">
        <f t="shared" si="245"/>
        <v>41705</v>
      </c>
      <c r="N1616" s="39">
        <f t="shared" si="251"/>
        <v>10</v>
      </c>
      <c r="O1616" s="5"/>
      <c r="P1616" s="5"/>
      <c r="Q1616" s="42" t="s">
        <v>2345</v>
      </c>
      <c r="R1616" s="43" t="str">
        <f t="shared" si="248"/>
        <v>AAHF</v>
      </c>
      <c r="S1616" s="43" t="str">
        <f t="shared" si="252"/>
        <v>F</v>
      </c>
      <c r="T1616" s="43" t="str">
        <f t="shared" si="253"/>
        <v>02</v>
      </c>
      <c r="U1616" s="43" t="b">
        <f t="shared" si="249"/>
        <v>1</v>
      </c>
      <c r="V1616" s="43">
        <f t="shared" si="250"/>
        <v>10</v>
      </c>
      <c r="W1616" s="35" t="s">
        <v>2347</v>
      </c>
      <c r="X1616" s="196" t="s">
        <v>2389</v>
      </c>
    </row>
    <row r="1617" spans="1:24" x14ac:dyDescent="0.25">
      <c r="A1617" s="30">
        <f t="shared" si="254"/>
        <v>1615</v>
      </c>
      <c r="B1617" s="45">
        <v>23</v>
      </c>
      <c r="C1617" s="32">
        <f t="shared" si="247"/>
        <v>5</v>
      </c>
      <c r="D1617" s="98" t="s">
        <v>229</v>
      </c>
      <c r="E1617" s="45" t="s">
        <v>1121</v>
      </c>
      <c r="F1617" s="45" t="s">
        <v>579</v>
      </c>
      <c r="G1617" s="45"/>
      <c r="H1617" s="35" t="s">
        <v>561</v>
      </c>
      <c r="I1617" s="36">
        <v>41705</v>
      </c>
      <c r="J1617" s="82">
        <v>11240</v>
      </c>
      <c r="K1617" s="37">
        <v>1124</v>
      </c>
      <c r="L1617" s="38">
        <f t="shared" si="246"/>
        <v>1124</v>
      </c>
      <c r="M1617" s="36">
        <f t="shared" si="245"/>
        <v>41705</v>
      </c>
      <c r="N1617" s="39">
        <f t="shared" si="251"/>
        <v>10</v>
      </c>
      <c r="O1617" s="5"/>
      <c r="P1617" s="5"/>
      <c r="Q1617" s="42" t="s">
        <v>2345</v>
      </c>
      <c r="R1617" s="43" t="str">
        <f t="shared" si="248"/>
        <v>AABF</v>
      </c>
      <c r="S1617" s="43" t="str">
        <f t="shared" si="252"/>
        <v>F</v>
      </c>
      <c r="T1617" s="43" t="str">
        <f t="shared" si="253"/>
        <v>02</v>
      </c>
      <c r="U1617" s="43" t="b">
        <f t="shared" si="249"/>
        <v>1</v>
      </c>
      <c r="V1617" s="43">
        <f t="shared" si="250"/>
        <v>10</v>
      </c>
      <c r="W1617" s="35" t="s">
        <v>2347</v>
      </c>
      <c r="X1617" s="196" t="s">
        <v>2389</v>
      </c>
    </row>
    <row r="1618" spans="1:24" x14ac:dyDescent="0.25">
      <c r="A1618" s="30">
        <f t="shared" si="254"/>
        <v>1616</v>
      </c>
      <c r="B1618" s="45">
        <v>23</v>
      </c>
      <c r="C1618" s="32">
        <f t="shared" si="247"/>
        <v>6</v>
      </c>
      <c r="D1618" s="98" t="s">
        <v>229</v>
      </c>
      <c r="E1618" s="45" t="s">
        <v>1147</v>
      </c>
      <c r="F1618" s="45" t="s">
        <v>776</v>
      </c>
      <c r="G1618" s="45"/>
      <c r="H1618" s="35" t="s">
        <v>561</v>
      </c>
      <c r="I1618" s="36">
        <v>41709</v>
      </c>
      <c r="J1618" s="82">
        <v>128000</v>
      </c>
      <c r="K1618" s="37">
        <v>12800</v>
      </c>
      <c r="L1618" s="38">
        <f t="shared" si="246"/>
        <v>12800</v>
      </c>
      <c r="M1618" s="36">
        <f t="shared" si="245"/>
        <v>41709</v>
      </c>
      <c r="N1618" s="39">
        <f t="shared" si="251"/>
        <v>10</v>
      </c>
      <c r="O1618" s="5"/>
      <c r="P1618" s="5"/>
      <c r="Q1618" s="42" t="s">
        <v>2345</v>
      </c>
      <c r="R1618" s="43" t="str">
        <f t="shared" si="248"/>
        <v>AIEP</v>
      </c>
      <c r="S1618" s="43" t="str">
        <f t="shared" si="252"/>
        <v>P</v>
      </c>
      <c r="T1618" s="43" t="str">
        <f t="shared" si="253"/>
        <v>02</v>
      </c>
      <c r="U1618" s="43" t="b">
        <f t="shared" si="249"/>
        <v>1</v>
      </c>
      <c r="V1618" s="43">
        <f t="shared" si="250"/>
        <v>10</v>
      </c>
      <c r="W1618" s="35" t="s">
        <v>2347</v>
      </c>
      <c r="X1618" s="196" t="s">
        <v>2390</v>
      </c>
    </row>
    <row r="1619" spans="1:24" x14ac:dyDescent="0.25">
      <c r="A1619" s="30">
        <f t="shared" si="254"/>
        <v>1617</v>
      </c>
      <c r="B1619" s="45">
        <v>23</v>
      </c>
      <c r="C1619" s="32">
        <f t="shared" si="247"/>
        <v>7</v>
      </c>
      <c r="D1619" s="98" t="s">
        <v>229</v>
      </c>
      <c r="E1619" s="45" t="s">
        <v>1123</v>
      </c>
      <c r="F1619" s="45" t="s">
        <v>583</v>
      </c>
      <c r="G1619" s="45"/>
      <c r="H1619" s="35" t="s">
        <v>561</v>
      </c>
      <c r="I1619" s="36">
        <v>41711</v>
      </c>
      <c r="J1619" s="82">
        <v>124680</v>
      </c>
      <c r="K1619" s="37">
        <v>12468</v>
      </c>
      <c r="L1619" s="38">
        <f t="shared" si="246"/>
        <v>12468</v>
      </c>
      <c r="M1619" s="36">
        <f t="shared" si="245"/>
        <v>41711</v>
      </c>
      <c r="N1619" s="39">
        <f t="shared" si="251"/>
        <v>10</v>
      </c>
      <c r="O1619" s="5"/>
      <c r="P1619" s="5"/>
      <c r="Q1619" s="42" t="s">
        <v>2345</v>
      </c>
      <c r="R1619" s="43" t="str">
        <f t="shared" si="248"/>
        <v>ACEF</v>
      </c>
      <c r="S1619" s="43" t="str">
        <f t="shared" si="252"/>
        <v>F</v>
      </c>
      <c r="T1619" s="43" t="str">
        <f t="shared" si="253"/>
        <v>02</v>
      </c>
      <c r="U1619" s="43" t="b">
        <f t="shared" si="249"/>
        <v>1</v>
      </c>
      <c r="V1619" s="43">
        <f t="shared" si="250"/>
        <v>10</v>
      </c>
      <c r="W1619" s="35" t="s">
        <v>2347</v>
      </c>
      <c r="X1619" s="196" t="s">
        <v>2379</v>
      </c>
    </row>
    <row r="1620" spans="1:24" x14ac:dyDescent="0.25">
      <c r="A1620" s="30">
        <f t="shared" si="254"/>
        <v>1618</v>
      </c>
      <c r="B1620" s="45">
        <v>23</v>
      </c>
      <c r="C1620" s="32">
        <f t="shared" si="247"/>
        <v>8</v>
      </c>
      <c r="D1620" s="98" t="s">
        <v>229</v>
      </c>
      <c r="E1620" s="45" t="s">
        <v>1003</v>
      </c>
      <c r="F1620" s="45" t="s">
        <v>581</v>
      </c>
      <c r="G1620" s="45"/>
      <c r="H1620" s="35" t="s">
        <v>561</v>
      </c>
      <c r="I1620" s="36">
        <v>41716</v>
      </c>
      <c r="J1620" s="82">
        <v>452860</v>
      </c>
      <c r="K1620" s="37">
        <v>45286</v>
      </c>
      <c r="L1620" s="38">
        <f t="shared" si="246"/>
        <v>45286</v>
      </c>
      <c r="M1620" s="36">
        <f t="shared" si="245"/>
        <v>41716</v>
      </c>
      <c r="N1620" s="39">
        <f t="shared" si="251"/>
        <v>10</v>
      </c>
      <c r="O1620" s="5"/>
      <c r="P1620" s="5"/>
      <c r="Q1620" s="42" t="s">
        <v>2345</v>
      </c>
      <c r="R1620" s="43" t="str">
        <f t="shared" si="248"/>
        <v>AAAP</v>
      </c>
      <c r="S1620" s="43" t="str">
        <f t="shared" si="252"/>
        <v>P</v>
      </c>
      <c r="T1620" s="43" t="str">
        <f t="shared" si="253"/>
        <v>02</v>
      </c>
      <c r="U1620" s="43" t="b">
        <f t="shared" si="249"/>
        <v>1</v>
      </c>
      <c r="V1620" s="43">
        <f t="shared" si="250"/>
        <v>10</v>
      </c>
      <c r="W1620" s="35" t="s">
        <v>2347</v>
      </c>
      <c r="X1620" s="196" t="s">
        <v>2393</v>
      </c>
    </row>
    <row r="1621" spans="1:24" x14ac:dyDescent="0.25">
      <c r="A1621" s="30">
        <f t="shared" si="254"/>
        <v>1619</v>
      </c>
      <c r="B1621" s="45">
        <v>23</v>
      </c>
      <c r="C1621" s="32">
        <f t="shared" si="247"/>
        <v>9</v>
      </c>
      <c r="D1621" s="98" t="s">
        <v>229</v>
      </c>
      <c r="E1621" s="45" t="s">
        <v>895</v>
      </c>
      <c r="F1621" s="45" t="s">
        <v>580</v>
      </c>
      <c r="G1621" s="45"/>
      <c r="H1621" s="35" t="s">
        <v>561</v>
      </c>
      <c r="I1621" s="36">
        <v>41722</v>
      </c>
      <c r="J1621" s="82">
        <v>20000</v>
      </c>
      <c r="K1621" s="37">
        <v>2000</v>
      </c>
      <c r="L1621" s="38">
        <f t="shared" si="246"/>
        <v>2000</v>
      </c>
      <c r="M1621" s="36">
        <f t="shared" si="245"/>
        <v>41722</v>
      </c>
      <c r="N1621" s="39">
        <f t="shared" si="251"/>
        <v>10</v>
      </c>
      <c r="O1621" s="5"/>
      <c r="P1621" s="5"/>
      <c r="Q1621" s="42" t="s">
        <v>2345</v>
      </c>
      <c r="R1621" s="43" t="str">
        <f t="shared" si="248"/>
        <v>ADXP</v>
      </c>
      <c r="S1621" s="43" t="str">
        <f t="shared" si="252"/>
        <v>P</v>
      </c>
      <c r="T1621" s="43" t="str">
        <f t="shared" si="253"/>
        <v>02</v>
      </c>
      <c r="U1621" s="43" t="b">
        <f t="shared" si="249"/>
        <v>1</v>
      </c>
      <c r="V1621" s="43">
        <f t="shared" si="250"/>
        <v>10</v>
      </c>
      <c r="W1621" s="35" t="s">
        <v>2347</v>
      </c>
      <c r="X1621" s="196" t="s">
        <v>2383</v>
      </c>
    </row>
    <row r="1622" spans="1:24" x14ac:dyDescent="0.25">
      <c r="A1622" s="30">
        <f t="shared" si="254"/>
        <v>1620</v>
      </c>
      <c r="B1622" s="45">
        <v>23</v>
      </c>
      <c r="C1622" s="32">
        <f t="shared" si="247"/>
        <v>10</v>
      </c>
      <c r="D1622" s="98" t="s">
        <v>229</v>
      </c>
      <c r="E1622" s="45" t="s">
        <v>921</v>
      </c>
      <c r="F1622" s="45" t="s">
        <v>777</v>
      </c>
      <c r="G1622" s="45"/>
      <c r="H1622" s="35" t="s">
        <v>561</v>
      </c>
      <c r="I1622" s="36">
        <v>41722</v>
      </c>
      <c r="J1622" s="82">
        <v>11840</v>
      </c>
      <c r="K1622" s="37">
        <v>1184</v>
      </c>
      <c r="L1622" s="38">
        <f t="shared" si="246"/>
        <v>1184</v>
      </c>
      <c r="M1622" s="36">
        <f t="shared" si="245"/>
        <v>41722</v>
      </c>
      <c r="N1622" s="39">
        <f t="shared" si="251"/>
        <v>10</v>
      </c>
      <c r="O1622" s="5"/>
      <c r="P1622" s="5"/>
      <c r="Q1622" s="42" t="s">
        <v>2345</v>
      </c>
      <c r="R1622" s="43" t="str">
        <f t="shared" si="248"/>
        <v>AAWP</v>
      </c>
      <c r="S1622" s="43" t="str">
        <f t="shared" si="252"/>
        <v>P</v>
      </c>
      <c r="T1622" s="43" t="str">
        <f t="shared" si="253"/>
        <v>02</v>
      </c>
      <c r="U1622" s="43" t="b">
        <f t="shared" si="249"/>
        <v>1</v>
      </c>
      <c r="V1622" s="43">
        <f t="shared" si="250"/>
        <v>10</v>
      </c>
      <c r="W1622" s="35" t="s">
        <v>2347</v>
      </c>
      <c r="X1622" s="196" t="s">
        <v>2383</v>
      </c>
    </row>
    <row r="1623" spans="1:24" x14ac:dyDescent="0.25">
      <c r="A1623" s="30">
        <f t="shared" si="254"/>
        <v>1621</v>
      </c>
      <c r="B1623" s="45">
        <v>23</v>
      </c>
      <c r="C1623" s="32">
        <f t="shared" si="247"/>
        <v>11</v>
      </c>
      <c r="D1623" s="98" t="s">
        <v>229</v>
      </c>
      <c r="E1623" s="45" t="s">
        <v>1148</v>
      </c>
      <c r="F1623" s="45" t="s">
        <v>778</v>
      </c>
      <c r="G1623" s="45"/>
      <c r="H1623" s="35" t="s">
        <v>561</v>
      </c>
      <c r="I1623" s="36">
        <v>41722</v>
      </c>
      <c r="J1623" s="82">
        <v>7460</v>
      </c>
      <c r="K1623" s="37">
        <v>746</v>
      </c>
      <c r="L1623" s="38">
        <f t="shared" si="246"/>
        <v>746</v>
      </c>
      <c r="M1623" s="36">
        <f t="shared" si="245"/>
        <v>41722</v>
      </c>
      <c r="N1623" s="39">
        <f t="shared" si="251"/>
        <v>10</v>
      </c>
      <c r="O1623" s="5"/>
      <c r="P1623" s="5"/>
      <c r="Q1623" s="42" t="s">
        <v>2345</v>
      </c>
      <c r="R1623" s="43" t="str">
        <f t="shared" si="248"/>
        <v>AAQF</v>
      </c>
      <c r="S1623" s="43" t="str">
        <f t="shared" si="252"/>
        <v>F</v>
      </c>
      <c r="T1623" s="43" t="str">
        <f t="shared" si="253"/>
        <v>02</v>
      </c>
      <c r="U1623" s="43" t="b">
        <f t="shared" si="249"/>
        <v>1</v>
      </c>
      <c r="V1623" s="43">
        <f t="shared" si="250"/>
        <v>10</v>
      </c>
      <c r="W1623" s="35" t="s">
        <v>2347</v>
      </c>
      <c r="X1623" s="196" t="s">
        <v>2383</v>
      </c>
    </row>
    <row r="1624" spans="1:24" x14ac:dyDescent="0.25">
      <c r="A1624" s="30">
        <f t="shared" si="254"/>
        <v>1622</v>
      </c>
      <c r="B1624" s="45">
        <v>23</v>
      </c>
      <c r="C1624" s="32">
        <f t="shared" si="247"/>
        <v>12</v>
      </c>
      <c r="D1624" s="98" t="s">
        <v>229</v>
      </c>
      <c r="E1624" s="45" t="s">
        <v>1148</v>
      </c>
      <c r="F1624" s="45" t="s">
        <v>778</v>
      </c>
      <c r="G1624" s="45"/>
      <c r="H1624" s="35" t="s">
        <v>561</v>
      </c>
      <c r="I1624" s="36">
        <v>41722</v>
      </c>
      <c r="J1624" s="82">
        <v>40720</v>
      </c>
      <c r="K1624" s="37">
        <v>4072</v>
      </c>
      <c r="L1624" s="38">
        <f t="shared" si="246"/>
        <v>4072</v>
      </c>
      <c r="M1624" s="36">
        <f t="shared" si="245"/>
        <v>41722</v>
      </c>
      <c r="N1624" s="39">
        <f t="shared" si="251"/>
        <v>10</v>
      </c>
      <c r="O1624" s="5"/>
      <c r="P1624" s="5"/>
      <c r="Q1624" s="42" t="s">
        <v>2345</v>
      </c>
      <c r="R1624" s="43" t="str">
        <f t="shared" si="248"/>
        <v>AAQF</v>
      </c>
      <c r="S1624" s="43" t="str">
        <f t="shared" si="252"/>
        <v>F</v>
      </c>
      <c r="T1624" s="43" t="str">
        <f t="shared" si="253"/>
        <v>02</v>
      </c>
      <c r="U1624" s="43" t="b">
        <f t="shared" si="249"/>
        <v>1</v>
      </c>
      <c r="V1624" s="43">
        <f t="shared" si="250"/>
        <v>10</v>
      </c>
      <c r="W1624" s="35" t="s">
        <v>2347</v>
      </c>
      <c r="X1624" s="196" t="s">
        <v>2383</v>
      </c>
    </row>
    <row r="1625" spans="1:24" x14ac:dyDescent="0.25">
      <c r="A1625" s="30">
        <f t="shared" si="254"/>
        <v>1623</v>
      </c>
      <c r="B1625" s="45">
        <v>23</v>
      </c>
      <c r="C1625" s="32">
        <f t="shared" si="247"/>
        <v>13</v>
      </c>
      <c r="D1625" s="98" t="s">
        <v>229</v>
      </c>
      <c r="E1625" s="45" t="s">
        <v>904</v>
      </c>
      <c r="F1625" s="45" t="s">
        <v>651</v>
      </c>
      <c r="G1625" s="45"/>
      <c r="H1625" s="35" t="s">
        <v>561</v>
      </c>
      <c r="I1625" s="36">
        <v>41724</v>
      </c>
      <c r="J1625" s="82">
        <v>84270</v>
      </c>
      <c r="K1625" s="37">
        <v>8427</v>
      </c>
      <c r="L1625" s="38">
        <f t="shared" si="246"/>
        <v>8427</v>
      </c>
      <c r="M1625" s="36">
        <f t="shared" si="245"/>
        <v>41724</v>
      </c>
      <c r="N1625" s="39">
        <f t="shared" si="251"/>
        <v>10</v>
      </c>
      <c r="O1625" s="5"/>
      <c r="P1625" s="5"/>
      <c r="Q1625" s="42" t="s">
        <v>2345</v>
      </c>
      <c r="R1625" s="43" t="str">
        <f t="shared" si="248"/>
        <v>AAAF</v>
      </c>
      <c r="S1625" s="43" t="str">
        <f t="shared" si="252"/>
        <v>F</v>
      </c>
      <c r="T1625" s="43" t="str">
        <f t="shared" si="253"/>
        <v>02</v>
      </c>
      <c r="U1625" s="43" t="b">
        <f t="shared" si="249"/>
        <v>1</v>
      </c>
      <c r="V1625" s="43">
        <f t="shared" si="250"/>
        <v>10</v>
      </c>
      <c r="W1625" s="35" t="s">
        <v>2347</v>
      </c>
      <c r="X1625" s="196" t="s">
        <v>2384</v>
      </c>
    </row>
    <row r="1626" spans="1:24" x14ac:dyDescent="0.25">
      <c r="A1626" s="30">
        <f t="shared" si="254"/>
        <v>1624</v>
      </c>
      <c r="B1626" s="45">
        <v>23</v>
      </c>
      <c r="C1626" s="32">
        <f t="shared" si="247"/>
        <v>14</v>
      </c>
      <c r="D1626" s="98" t="s">
        <v>229</v>
      </c>
      <c r="E1626" s="45" t="s">
        <v>1149</v>
      </c>
      <c r="F1626" s="45" t="s">
        <v>779</v>
      </c>
      <c r="G1626" s="45"/>
      <c r="H1626" s="35" t="s">
        <v>561</v>
      </c>
      <c r="I1626" s="36">
        <v>41726</v>
      </c>
      <c r="J1626" s="82">
        <v>42000</v>
      </c>
      <c r="K1626" s="37">
        <v>4200</v>
      </c>
      <c r="L1626" s="38">
        <f t="shared" si="246"/>
        <v>4200</v>
      </c>
      <c r="M1626" s="36">
        <f t="shared" si="245"/>
        <v>41726</v>
      </c>
      <c r="N1626" s="39">
        <f t="shared" si="251"/>
        <v>10</v>
      </c>
      <c r="O1626" s="5"/>
      <c r="P1626" s="5"/>
      <c r="Q1626" s="42" t="s">
        <v>2345</v>
      </c>
      <c r="R1626" s="43" t="str">
        <f t="shared" si="248"/>
        <v>AAAF</v>
      </c>
      <c r="S1626" s="43" t="str">
        <f t="shared" si="252"/>
        <v>F</v>
      </c>
      <c r="T1626" s="43" t="str">
        <f t="shared" si="253"/>
        <v>02</v>
      </c>
      <c r="U1626" s="43" t="b">
        <f t="shared" si="249"/>
        <v>1</v>
      </c>
      <c r="V1626" s="43">
        <f t="shared" si="250"/>
        <v>10</v>
      </c>
      <c r="W1626" s="35" t="s">
        <v>2347</v>
      </c>
      <c r="X1626" s="196" t="s">
        <v>2386</v>
      </c>
    </row>
    <row r="1627" spans="1:24" x14ac:dyDescent="0.25">
      <c r="A1627" s="30">
        <f t="shared" si="254"/>
        <v>1625</v>
      </c>
      <c r="B1627" s="45">
        <v>23</v>
      </c>
      <c r="C1627" s="32">
        <f t="shared" si="247"/>
        <v>15</v>
      </c>
      <c r="D1627" s="98" t="s">
        <v>229</v>
      </c>
      <c r="E1627" s="45" t="s">
        <v>1149</v>
      </c>
      <c r="F1627" s="45" t="s">
        <v>779</v>
      </c>
      <c r="G1627" s="45"/>
      <c r="H1627" s="35" t="s">
        <v>561</v>
      </c>
      <c r="I1627" s="36">
        <v>41729</v>
      </c>
      <c r="J1627" s="82">
        <v>242500</v>
      </c>
      <c r="K1627" s="37">
        <v>24250</v>
      </c>
      <c r="L1627" s="38">
        <f t="shared" si="246"/>
        <v>24250</v>
      </c>
      <c r="M1627" s="36">
        <f t="shared" si="245"/>
        <v>41729</v>
      </c>
      <c r="N1627" s="39">
        <f t="shared" si="251"/>
        <v>10</v>
      </c>
      <c r="O1627" s="5"/>
      <c r="P1627" s="5"/>
      <c r="Q1627" s="42" t="s">
        <v>2345</v>
      </c>
      <c r="R1627" s="43" t="str">
        <f t="shared" si="248"/>
        <v>AAAF</v>
      </c>
      <c r="S1627" s="43" t="str">
        <f t="shared" si="252"/>
        <v>F</v>
      </c>
      <c r="T1627" s="43" t="str">
        <f t="shared" si="253"/>
        <v>02</v>
      </c>
      <c r="U1627" s="43" t="b">
        <f t="shared" si="249"/>
        <v>1</v>
      </c>
      <c r="V1627" s="43">
        <f t="shared" si="250"/>
        <v>10</v>
      </c>
      <c r="W1627" s="35" t="s">
        <v>2347</v>
      </c>
      <c r="X1627" s="196" t="s">
        <v>2377</v>
      </c>
    </row>
    <row r="1628" spans="1:24" x14ac:dyDescent="0.25">
      <c r="A1628" s="30">
        <f t="shared" si="254"/>
        <v>1626</v>
      </c>
      <c r="B1628" s="45">
        <v>23</v>
      </c>
      <c r="C1628" s="32">
        <f t="shared" si="247"/>
        <v>16</v>
      </c>
      <c r="D1628" s="98" t="s">
        <v>229</v>
      </c>
      <c r="E1628" s="45" t="s">
        <v>1122</v>
      </c>
      <c r="F1628" s="45" t="s">
        <v>582</v>
      </c>
      <c r="G1628" s="45"/>
      <c r="H1628" s="35" t="s">
        <v>561</v>
      </c>
      <c r="I1628" s="36">
        <v>41729</v>
      </c>
      <c r="J1628" s="82">
        <v>27470</v>
      </c>
      <c r="K1628" s="37">
        <v>2747</v>
      </c>
      <c r="L1628" s="38">
        <f t="shared" si="246"/>
        <v>2747</v>
      </c>
      <c r="M1628" s="36">
        <f t="shared" si="245"/>
        <v>41729</v>
      </c>
      <c r="N1628" s="39">
        <f t="shared" si="251"/>
        <v>10</v>
      </c>
      <c r="O1628" s="5"/>
      <c r="P1628" s="5"/>
      <c r="Q1628" s="42" t="s">
        <v>2345</v>
      </c>
      <c r="R1628" s="43" t="str">
        <f t="shared" si="248"/>
        <v>AEHP</v>
      </c>
      <c r="S1628" s="43" t="str">
        <f t="shared" si="252"/>
        <v>P</v>
      </c>
      <c r="T1628" s="43" t="str">
        <f t="shared" si="253"/>
        <v>02</v>
      </c>
      <c r="U1628" s="43" t="b">
        <f t="shared" si="249"/>
        <v>1</v>
      </c>
      <c r="V1628" s="43">
        <f t="shared" si="250"/>
        <v>10</v>
      </c>
      <c r="W1628" s="35" t="s">
        <v>2347</v>
      </c>
      <c r="X1628" s="196" t="s">
        <v>2377</v>
      </c>
    </row>
    <row r="1629" spans="1:24" x14ac:dyDescent="0.25">
      <c r="A1629" s="30">
        <f t="shared" si="254"/>
        <v>1627</v>
      </c>
      <c r="B1629" s="45">
        <v>23</v>
      </c>
      <c r="C1629" s="32">
        <f t="shared" si="247"/>
        <v>17</v>
      </c>
      <c r="D1629" s="98" t="s">
        <v>229</v>
      </c>
      <c r="E1629" s="45" t="s">
        <v>1025</v>
      </c>
      <c r="F1629" s="45" t="s">
        <v>780</v>
      </c>
      <c r="G1629" s="45"/>
      <c r="H1629" s="35" t="s">
        <v>561</v>
      </c>
      <c r="I1629" s="36">
        <v>41729</v>
      </c>
      <c r="J1629" s="82">
        <v>9000</v>
      </c>
      <c r="K1629" s="37">
        <v>900</v>
      </c>
      <c r="L1629" s="38">
        <f t="shared" si="246"/>
        <v>900</v>
      </c>
      <c r="M1629" s="36">
        <f t="shared" ref="M1629:M1641" si="255">+I1629</f>
        <v>41729</v>
      </c>
      <c r="N1629" s="39">
        <f t="shared" si="251"/>
        <v>10</v>
      </c>
      <c r="O1629" s="5"/>
      <c r="P1629" s="5"/>
      <c r="Q1629" s="42" t="s">
        <v>2345</v>
      </c>
      <c r="R1629" s="43" t="str">
        <f t="shared" si="248"/>
        <v>AHLP</v>
      </c>
      <c r="S1629" s="43" t="str">
        <f t="shared" si="252"/>
        <v>P</v>
      </c>
      <c r="T1629" s="43" t="str">
        <f t="shared" si="253"/>
        <v>02</v>
      </c>
      <c r="U1629" s="43" t="b">
        <f t="shared" si="249"/>
        <v>1</v>
      </c>
      <c r="V1629" s="43">
        <f t="shared" si="250"/>
        <v>10</v>
      </c>
      <c r="W1629" s="35" t="s">
        <v>2347</v>
      </c>
      <c r="X1629" s="196" t="s">
        <v>2377</v>
      </c>
    </row>
    <row r="1630" spans="1:24" x14ac:dyDescent="0.25">
      <c r="A1630" s="30">
        <f t="shared" si="254"/>
        <v>1628</v>
      </c>
      <c r="B1630" s="45">
        <v>23</v>
      </c>
      <c r="C1630" s="32">
        <f t="shared" si="247"/>
        <v>18</v>
      </c>
      <c r="D1630" s="98" t="s">
        <v>229</v>
      </c>
      <c r="E1630" s="45" t="s">
        <v>903</v>
      </c>
      <c r="F1630" s="45" t="s">
        <v>649</v>
      </c>
      <c r="G1630" s="45"/>
      <c r="H1630" s="35" t="s">
        <v>561</v>
      </c>
      <c r="I1630" s="36">
        <v>41729</v>
      </c>
      <c r="J1630" s="82">
        <v>11240</v>
      </c>
      <c r="K1630" s="37">
        <v>1124</v>
      </c>
      <c r="L1630" s="38">
        <f t="shared" si="246"/>
        <v>1124</v>
      </c>
      <c r="M1630" s="36">
        <f t="shared" si="255"/>
        <v>41729</v>
      </c>
      <c r="N1630" s="39">
        <f t="shared" si="251"/>
        <v>10</v>
      </c>
      <c r="O1630" s="5"/>
      <c r="P1630" s="5"/>
      <c r="Q1630" s="42" t="s">
        <v>2345</v>
      </c>
      <c r="R1630" s="43" t="str">
        <f t="shared" si="248"/>
        <v>AAHF</v>
      </c>
      <c r="S1630" s="43" t="str">
        <f t="shared" si="252"/>
        <v>F</v>
      </c>
      <c r="T1630" s="43" t="str">
        <f t="shared" si="253"/>
        <v>02</v>
      </c>
      <c r="U1630" s="43" t="b">
        <f t="shared" si="249"/>
        <v>1</v>
      </c>
      <c r="V1630" s="43">
        <f t="shared" si="250"/>
        <v>10</v>
      </c>
      <c r="W1630" s="35" t="s">
        <v>2347</v>
      </c>
      <c r="X1630" s="196" t="s">
        <v>2377</v>
      </c>
    </row>
    <row r="1631" spans="1:24" x14ac:dyDescent="0.25">
      <c r="A1631" s="30">
        <f t="shared" si="254"/>
        <v>1629</v>
      </c>
      <c r="B1631" s="45">
        <v>23</v>
      </c>
      <c r="C1631" s="32">
        <f t="shared" si="247"/>
        <v>19</v>
      </c>
      <c r="D1631" s="98" t="s">
        <v>229</v>
      </c>
      <c r="E1631" s="45" t="s">
        <v>1148</v>
      </c>
      <c r="F1631" s="45" t="s">
        <v>781</v>
      </c>
      <c r="G1631" s="45"/>
      <c r="H1631" s="35" t="s">
        <v>561</v>
      </c>
      <c r="I1631" s="36">
        <v>41729</v>
      </c>
      <c r="J1631" s="82">
        <v>97618</v>
      </c>
      <c r="K1631" s="37">
        <v>9762</v>
      </c>
      <c r="L1631" s="38">
        <f t="shared" si="246"/>
        <v>9762</v>
      </c>
      <c r="M1631" s="36">
        <f t="shared" si="255"/>
        <v>41729</v>
      </c>
      <c r="N1631" s="39">
        <f t="shared" si="251"/>
        <v>10</v>
      </c>
      <c r="O1631" s="5"/>
      <c r="P1631" s="5"/>
      <c r="Q1631" s="42" t="s">
        <v>2345</v>
      </c>
      <c r="R1631" s="43" t="str">
        <f t="shared" si="248"/>
        <v>AAQF</v>
      </c>
      <c r="S1631" s="43" t="str">
        <f t="shared" si="252"/>
        <v>F</v>
      </c>
      <c r="T1631" s="43" t="str">
        <f t="shared" si="253"/>
        <v>02</v>
      </c>
      <c r="U1631" s="43" t="b">
        <f t="shared" si="249"/>
        <v>1</v>
      </c>
      <c r="V1631" s="43">
        <f t="shared" si="250"/>
        <v>10</v>
      </c>
      <c r="W1631" s="35" t="s">
        <v>2347</v>
      </c>
      <c r="X1631" s="196" t="s">
        <v>2377</v>
      </c>
    </row>
    <row r="1632" spans="1:24" x14ac:dyDescent="0.25">
      <c r="A1632" s="30">
        <f t="shared" si="254"/>
        <v>1630</v>
      </c>
      <c r="B1632" s="45">
        <v>23</v>
      </c>
      <c r="C1632" s="32">
        <f t="shared" si="247"/>
        <v>20</v>
      </c>
      <c r="D1632" s="98" t="s">
        <v>229</v>
      </c>
      <c r="E1632" s="45" t="s">
        <v>921</v>
      </c>
      <c r="F1632" s="45" t="s">
        <v>782</v>
      </c>
      <c r="G1632" s="45"/>
      <c r="H1632" s="35" t="s">
        <v>561</v>
      </c>
      <c r="I1632" s="36">
        <v>41729</v>
      </c>
      <c r="J1632" s="82">
        <v>24540</v>
      </c>
      <c r="K1632" s="37">
        <v>2454</v>
      </c>
      <c r="L1632" s="38">
        <f t="shared" si="246"/>
        <v>2454</v>
      </c>
      <c r="M1632" s="36">
        <f t="shared" si="255"/>
        <v>41729</v>
      </c>
      <c r="N1632" s="39">
        <f t="shared" si="251"/>
        <v>10</v>
      </c>
      <c r="O1632" s="5"/>
      <c r="P1632" s="5"/>
      <c r="Q1632" s="42" t="s">
        <v>2345</v>
      </c>
      <c r="R1632" s="43" t="str">
        <f t="shared" si="248"/>
        <v>AAWP</v>
      </c>
      <c r="S1632" s="43" t="str">
        <f t="shared" si="252"/>
        <v>P</v>
      </c>
      <c r="T1632" s="43" t="str">
        <f t="shared" si="253"/>
        <v>02</v>
      </c>
      <c r="U1632" s="43" t="b">
        <f t="shared" si="249"/>
        <v>1</v>
      </c>
      <c r="V1632" s="43">
        <f t="shared" si="250"/>
        <v>10</v>
      </c>
      <c r="W1632" s="35" t="s">
        <v>2347</v>
      </c>
      <c r="X1632" s="196" t="s">
        <v>2377</v>
      </c>
    </row>
    <row r="1633" spans="1:24" x14ac:dyDescent="0.25">
      <c r="A1633" s="30">
        <f t="shared" si="254"/>
        <v>1631</v>
      </c>
      <c r="B1633" s="45">
        <v>23</v>
      </c>
      <c r="C1633" s="32">
        <f t="shared" si="247"/>
        <v>21</v>
      </c>
      <c r="D1633" s="98" t="s">
        <v>229</v>
      </c>
      <c r="E1633" s="45" t="s">
        <v>1122</v>
      </c>
      <c r="F1633" s="45" t="s">
        <v>783</v>
      </c>
      <c r="G1633" s="45"/>
      <c r="H1633" s="35" t="s">
        <v>561</v>
      </c>
      <c r="I1633" s="36">
        <v>41729</v>
      </c>
      <c r="J1633" s="82">
        <v>38933</v>
      </c>
      <c r="K1633" s="37">
        <v>3893</v>
      </c>
      <c r="L1633" s="38">
        <f t="shared" si="246"/>
        <v>3893</v>
      </c>
      <c r="M1633" s="36">
        <f t="shared" si="255"/>
        <v>41729</v>
      </c>
      <c r="N1633" s="39">
        <f t="shared" si="251"/>
        <v>10</v>
      </c>
      <c r="O1633" s="5"/>
      <c r="P1633" s="5"/>
      <c r="Q1633" s="42" t="s">
        <v>2345</v>
      </c>
      <c r="R1633" s="43" t="str">
        <f t="shared" si="248"/>
        <v>AEHP</v>
      </c>
      <c r="S1633" s="43" t="str">
        <f t="shared" si="252"/>
        <v>P</v>
      </c>
      <c r="T1633" s="43" t="str">
        <f t="shared" si="253"/>
        <v>02</v>
      </c>
      <c r="U1633" s="43" t="b">
        <f t="shared" si="249"/>
        <v>1</v>
      </c>
      <c r="V1633" s="43">
        <f t="shared" si="250"/>
        <v>10</v>
      </c>
      <c r="W1633" s="35" t="s">
        <v>2347</v>
      </c>
      <c r="X1633" s="196" t="s">
        <v>2377</v>
      </c>
    </row>
    <row r="1634" spans="1:24" x14ac:dyDescent="0.25">
      <c r="A1634" s="30">
        <f t="shared" si="254"/>
        <v>1632</v>
      </c>
      <c r="B1634" s="45">
        <v>23</v>
      </c>
      <c r="C1634" s="32">
        <f t="shared" si="247"/>
        <v>22</v>
      </c>
      <c r="D1634" s="98" t="s">
        <v>229</v>
      </c>
      <c r="E1634" s="45" t="s">
        <v>1123</v>
      </c>
      <c r="F1634" s="45" t="s">
        <v>784</v>
      </c>
      <c r="G1634" s="45"/>
      <c r="H1634" s="35" t="s">
        <v>561</v>
      </c>
      <c r="I1634" s="36">
        <v>41729</v>
      </c>
      <c r="J1634" s="82">
        <v>93663</v>
      </c>
      <c r="K1634" s="37">
        <v>9366</v>
      </c>
      <c r="L1634" s="38">
        <f t="shared" si="246"/>
        <v>9366</v>
      </c>
      <c r="M1634" s="36">
        <f t="shared" si="255"/>
        <v>41729</v>
      </c>
      <c r="N1634" s="39">
        <f t="shared" si="251"/>
        <v>10</v>
      </c>
      <c r="O1634" s="5"/>
      <c r="P1634" s="5"/>
      <c r="Q1634" s="42" t="s">
        <v>2345</v>
      </c>
      <c r="R1634" s="43" t="str">
        <f t="shared" si="248"/>
        <v>ACEF</v>
      </c>
      <c r="S1634" s="43" t="str">
        <f t="shared" si="252"/>
        <v>F</v>
      </c>
      <c r="T1634" s="43" t="str">
        <f t="shared" si="253"/>
        <v>02</v>
      </c>
      <c r="U1634" s="43" t="b">
        <f t="shared" si="249"/>
        <v>1</v>
      </c>
      <c r="V1634" s="43">
        <f t="shared" si="250"/>
        <v>10</v>
      </c>
      <c r="W1634" s="35" t="s">
        <v>2347</v>
      </c>
      <c r="X1634" s="196" t="s">
        <v>2377</v>
      </c>
    </row>
    <row r="1635" spans="1:24" x14ac:dyDescent="0.25">
      <c r="A1635" s="30">
        <f t="shared" si="254"/>
        <v>1633</v>
      </c>
      <c r="B1635" s="45">
        <v>23</v>
      </c>
      <c r="C1635" s="32">
        <f t="shared" si="247"/>
        <v>23</v>
      </c>
      <c r="D1635" s="98" t="s">
        <v>229</v>
      </c>
      <c r="E1635" s="45" t="s">
        <v>895</v>
      </c>
      <c r="F1635" s="45" t="s">
        <v>785</v>
      </c>
      <c r="G1635" s="45"/>
      <c r="H1635" s="35" t="s">
        <v>561</v>
      </c>
      <c r="I1635" s="36">
        <v>41729</v>
      </c>
      <c r="J1635" s="82">
        <v>20000</v>
      </c>
      <c r="K1635" s="37">
        <v>2000</v>
      </c>
      <c r="L1635" s="38">
        <f t="shared" si="246"/>
        <v>2000</v>
      </c>
      <c r="M1635" s="36">
        <f t="shared" si="255"/>
        <v>41729</v>
      </c>
      <c r="N1635" s="39">
        <f t="shared" si="251"/>
        <v>10</v>
      </c>
      <c r="O1635" s="5"/>
      <c r="P1635" s="5"/>
      <c r="Q1635" s="42" t="s">
        <v>2345</v>
      </c>
      <c r="R1635" s="43" t="str">
        <f t="shared" si="248"/>
        <v>ADXP</v>
      </c>
      <c r="S1635" s="43" t="str">
        <f t="shared" si="252"/>
        <v>P</v>
      </c>
      <c r="T1635" s="43" t="str">
        <f t="shared" si="253"/>
        <v>02</v>
      </c>
      <c r="U1635" s="43" t="b">
        <f t="shared" si="249"/>
        <v>1</v>
      </c>
      <c r="V1635" s="43">
        <f t="shared" si="250"/>
        <v>10</v>
      </c>
      <c r="W1635" s="35" t="s">
        <v>2347</v>
      </c>
      <c r="X1635" s="196" t="s">
        <v>2377</v>
      </c>
    </row>
    <row r="1636" spans="1:24" x14ac:dyDescent="0.25">
      <c r="A1636" s="30">
        <f t="shared" si="254"/>
        <v>1634</v>
      </c>
      <c r="B1636" s="45">
        <v>23</v>
      </c>
      <c r="C1636" s="32">
        <f t="shared" si="247"/>
        <v>24</v>
      </c>
      <c r="D1636" s="98" t="s">
        <v>229</v>
      </c>
      <c r="E1636" s="45" t="s">
        <v>1003</v>
      </c>
      <c r="F1636" s="45" t="s">
        <v>786</v>
      </c>
      <c r="G1636" s="45"/>
      <c r="H1636" s="35" t="s">
        <v>561</v>
      </c>
      <c r="I1636" s="36">
        <v>41729</v>
      </c>
      <c r="J1636" s="82">
        <v>449440</v>
      </c>
      <c r="K1636" s="37">
        <v>44944</v>
      </c>
      <c r="L1636" s="38">
        <f t="shared" si="246"/>
        <v>44944</v>
      </c>
      <c r="M1636" s="36">
        <f t="shared" si="255"/>
        <v>41729</v>
      </c>
      <c r="N1636" s="39">
        <f t="shared" si="251"/>
        <v>10</v>
      </c>
      <c r="O1636" s="5"/>
      <c r="P1636" s="5"/>
      <c r="Q1636" s="42" t="s">
        <v>2345</v>
      </c>
      <c r="R1636" s="43" t="str">
        <f t="shared" si="248"/>
        <v>AAAP</v>
      </c>
      <c r="S1636" s="43" t="str">
        <f t="shared" si="252"/>
        <v>P</v>
      </c>
      <c r="T1636" s="43" t="str">
        <f t="shared" si="253"/>
        <v>02</v>
      </c>
      <c r="U1636" s="43" t="b">
        <f t="shared" si="249"/>
        <v>1</v>
      </c>
      <c r="V1636" s="43">
        <f t="shared" si="250"/>
        <v>10</v>
      </c>
      <c r="W1636" s="35" t="s">
        <v>2347</v>
      </c>
      <c r="X1636" s="196" t="s">
        <v>2377</v>
      </c>
    </row>
    <row r="1637" spans="1:24" x14ac:dyDescent="0.25">
      <c r="A1637" s="30">
        <f t="shared" si="254"/>
        <v>1635</v>
      </c>
      <c r="B1637" s="45">
        <v>23</v>
      </c>
      <c r="C1637" s="32">
        <f t="shared" si="247"/>
        <v>25</v>
      </c>
      <c r="D1637" s="98" t="s">
        <v>229</v>
      </c>
      <c r="E1637" s="45" t="s">
        <v>904</v>
      </c>
      <c r="F1637" s="45" t="s">
        <v>651</v>
      </c>
      <c r="G1637" s="45"/>
      <c r="H1637" s="35" t="s">
        <v>561</v>
      </c>
      <c r="I1637" s="36">
        <v>41729</v>
      </c>
      <c r="J1637" s="82">
        <v>112360</v>
      </c>
      <c r="K1637" s="37">
        <v>11236</v>
      </c>
      <c r="L1637" s="38">
        <f t="shared" ref="L1637:L1641" si="256">+K1637</f>
        <v>11236</v>
      </c>
      <c r="M1637" s="36">
        <f t="shared" si="255"/>
        <v>41729</v>
      </c>
      <c r="N1637" s="39">
        <f t="shared" si="251"/>
        <v>10</v>
      </c>
      <c r="O1637" s="5"/>
      <c r="P1637" s="5"/>
      <c r="Q1637" s="42" t="s">
        <v>2345</v>
      </c>
      <c r="R1637" s="43" t="str">
        <f t="shared" si="248"/>
        <v>AAAF</v>
      </c>
      <c r="S1637" s="43" t="str">
        <f t="shared" si="252"/>
        <v>F</v>
      </c>
      <c r="T1637" s="43" t="str">
        <f t="shared" si="253"/>
        <v>02</v>
      </c>
      <c r="U1637" s="43" t="b">
        <f t="shared" si="249"/>
        <v>1</v>
      </c>
      <c r="V1637" s="43">
        <f t="shared" si="250"/>
        <v>10</v>
      </c>
      <c r="W1637" s="35" t="s">
        <v>2347</v>
      </c>
      <c r="X1637" s="196" t="s">
        <v>2377</v>
      </c>
    </row>
    <row r="1638" spans="1:24" x14ac:dyDescent="0.25">
      <c r="A1638" s="30">
        <f t="shared" si="254"/>
        <v>1636</v>
      </c>
      <c r="B1638" s="45">
        <v>23</v>
      </c>
      <c r="C1638" s="32">
        <f t="shared" si="247"/>
        <v>26</v>
      </c>
      <c r="D1638" s="98" t="s">
        <v>229</v>
      </c>
      <c r="E1638" s="45" t="s">
        <v>904</v>
      </c>
      <c r="F1638" s="45" t="s">
        <v>651</v>
      </c>
      <c r="G1638" s="45"/>
      <c r="H1638" s="35" t="s">
        <v>561</v>
      </c>
      <c r="I1638" s="36">
        <v>41729</v>
      </c>
      <c r="J1638" s="82">
        <v>291125</v>
      </c>
      <c r="K1638" s="37">
        <v>29112</v>
      </c>
      <c r="L1638" s="38">
        <f t="shared" si="256"/>
        <v>29112</v>
      </c>
      <c r="M1638" s="36">
        <f t="shared" si="255"/>
        <v>41729</v>
      </c>
      <c r="N1638" s="39">
        <f t="shared" si="251"/>
        <v>10</v>
      </c>
      <c r="O1638" s="5"/>
      <c r="P1638" s="5"/>
      <c r="Q1638" s="42" t="s">
        <v>2345</v>
      </c>
      <c r="R1638" s="43" t="str">
        <f t="shared" si="248"/>
        <v>AAAF</v>
      </c>
      <c r="S1638" s="43" t="str">
        <f t="shared" si="252"/>
        <v>F</v>
      </c>
      <c r="T1638" s="43" t="str">
        <f t="shared" si="253"/>
        <v>02</v>
      </c>
      <c r="U1638" s="43" t="b">
        <f t="shared" si="249"/>
        <v>1</v>
      </c>
      <c r="V1638" s="43">
        <f t="shared" si="250"/>
        <v>10</v>
      </c>
      <c r="W1638" s="35" t="s">
        <v>2347</v>
      </c>
      <c r="X1638" s="196" t="s">
        <v>2377</v>
      </c>
    </row>
    <row r="1639" spans="1:24" x14ac:dyDescent="0.25">
      <c r="A1639" s="30">
        <f t="shared" si="254"/>
        <v>1637</v>
      </c>
      <c r="B1639" s="45">
        <v>23</v>
      </c>
      <c r="C1639" s="32">
        <f t="shared" si="247"/>
        <v>27</v>
      </c>
      <c r="D1639" s="98" t="s">
        <v>229</v>
      </c>
      <c r="E1639" s="45" t="s">
        <v>787</v>
      </c>
      <c r="F1639" s="45" t="s">
        <v>788</v>
      </c>
      <c r="G1639" s="45"/>
      <c r="H1639" s="35" t="s">
        <v>561</v>
      </c>
      <c r="I1639" s="36">
        <v>41729</v>
      </c>
      <c r="J1639" s="82">
        <v>41084</v>
      </c>
      <c r="K1639" s="37">
        <v>4108</v>
      </c>
      <c r="L1639" s="38">
        <f t="shared" si="256"/>
        <v>4108</v>
      </c>
      <c r="M1639" s="36">
        <f t="shared" si="255"/>
        <v>41729</v>
      </c>
      <c r="N1639" s="39">
        <f t="shared" si="251"/>
        <v>10</v>
      </c>
      <c r="O1639" s="5"/>
      <c r="P1639" s="5"/>
      <c r="Q1639" s="42" t="s">
        <v>2345</v>
      </c>
      <c r="R1639" s="43" t="str">
        <f t="shared" si="248"/>
        <v>AZBP</v>
      </c>
      <c r="S1639" s="43" t="str">
        <f t="shared" si="252"/>
        <v>P</v>
      </c>
      <c r="T1639" s="43" t="str">
        <f t="shared" si="253"/>
        <v>02</v>
      </c>
      <c r="U1639" s="43" t="b">
        <f t="shared" si="249"/>
        <v>1</v>
      </c>
      <c r="V1639" s="43">
        <f t="shared" si="250"/>
        <v>10</v>
      </c>
      <c r="W1639" s="35" t="s">
        <v>2347</v>
      </c>
      <c r="X1639" s="196" t="s">
        <v>2377</v>
      </c>
    </row>
    <row r="1640" spans="1:24" x14ac:dyDescent="0.25">
      <c r="A1640" s="30">
        <f t="shared" si="254"/>
        <v>1638</v>
      </c>
      <c r="B1640" s="45">
        <v>23</v>
      </c>
      <c r="C1640" s="32">
        <f t="shared" si="247"/>
        <v>28</v>
      </c>
      <c r="D1640" s="98" t="s">
        <v>229</v>
      </c>
      <c r="E1640" s="45" t="s">
        <v>904</v>
      </c>
      <c r="F1640" s="45" t="s">
        <v>651</v>
      </c>
      <c r="G1640" s="45"/>
      <c r="H1640" s="35" t="s">
        <v>561</v>
      </c>
      <c r="I1640" s="36">
        <v>41729</v>
      </c>
      <c r="J1640" s="82">
        <v>224720</v>
      </c>
      <c r="K1640" s="37">
        <v>22472</v>
      </c>
      <c r="L1640" s="38">
        <f t="shared" si="256"/>
        <v>22472</v>
      </c>
      <c r="M1640" s="36">
        <f t="shared" si="255"/>
        <v>41729</v>
      </c>
      <c r="N1640" s="39">
        <f t="shared" si="251"/>
        <v>10</v>
      </c>
      <c r="O1640" s="5"/>
      <c r="P1640" s="5"/>
      <c r="Q1640" s="42" t="s">
        <v>2345</v>
      </c>
      <c r="R1640" s="43" t="str">
        <f t="shared" si="248"/>
        <v>AAAF</v>
      </c>
      <c r="S1640" s="43" t="str">
        <f t="shared" si="252"/>
        <v>F</v>
      </c>
      <c r="T1640" s="43" t="str">
        <f t="shared" si="253"/>
        <v>02</v>
      </c>
      <c r="U1640" s="43" t="b">
        <f t="shared" si="249"/>
        <v>1</v>
      </c>
      <c r="V1640" s="43">
        <f t="shared" si="250"/>
        <v>10</v>
      </c>
      <c r="W1640" s="35" t="s">
        <v>2347</v>
      </c>
      <c r="X1640" s="196" t="s">
        <v>2377</v>
      </c>
    </row>
    <row r="1641" spans="1:24" x14ac:dyDescent="0.25">
      <c r="A1641" s="30">
        <f t="shared" si="254"/>
        <v>1639</v>
      </c>
      <c r="B1641" s="45">
        <v>23</v>
      </c>
      <c r="C1641" s="32">
        <f t="shared" si="247"/>
        <v>29</v>
      </c>
      <c r="D1641" s="98" t="s">
        <v>229</v>
      </c>
      <c r="E1641" s="45" t="s">
        <v>921</v>
      </c>
      <c r="F1641" s="45" t="s">
        <v>782</v>
      </c>
      <c r="G1641" s="45"/>
      <c r="H1641" s="35" t="s">
        <v>561</v>
      </c>
      <c r="I1641" s="36">
        <v>41729</v>
      </c>
      <c r="J1641" s="82">
        <v>33000</v>
      </c>
      <c r="K1641" s="37">
        <v>3300</v>
      </c>
      <c r="L1641" s="38">
        <f t="shared" si="256"/>
        <v>3300</v>
      </c>
      <c r="M1641" s="36">
        <f t="shared" si="255"/>
        <v>41729</v>
      </c>
      <c r="N1641" s="39">
        <f t="shared" si="251"/>
        <v>10</v>
      </c>
      <c r="O1641" s="5"/>
      <c r="P1641" s="5"/>
      <c r="Q1641" s="42" t="s">
        <v>2345</v>
      </c>
      <c r="R1641" s="43" t="str">
        <f t="shared" si="248"/>
        <v>AAWP</v>
      </c>
      <c r="S1641" s="43" t="str">
        <f t="shared" si="252"/>
        <v>P</v>
      </c>
      <c r="T1641" s="43" t="str">
        <f t="shared" si="253"/>
        <v>02</v>
      </c>
      <c r="U1641" s="43" t="b">
        <f t="shared" si="249"/>
        <v>1</v>
      </c>
      <c r="V1641" s="43">
        <f t="shared" si="250"/>
        <v>10</v>
      </c>
      <c r="W1641" s="35" t="s">
        <v>2347</v>
      </c>
      <c r="X1641" s="196" t="s">
        <v>2377</v>
      </c>
    </row>
  </sheetData>
  <autoFilter ref="A2:X1641" xr:uid="{656C59F7-F883-4F84-B094-D16FC8F1B6A8}"/>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B5CCE-F403-4420-A9C5-36954D88DCE0}">
  <sheetPr codeName="Sheet9"/>
  <dimension ref="A1:V1640"/>
  <sheetViews>
    <sheetView workbookViewId="0"/>
  </sheetViews>
  <sheetFormatPr defaultRowHeight="15" x14ac:dyDescent="0.25"/>
  <cols>
    <col min="1" max="1" width="6.85546875" bestFit="1" customWidth="1"/>
    <col min="2" max="2" width="8.140625" bestFit="1" customWidth="1"/>
    <col min="3" max="3" width="8.140625" customWidth="1"/>
    <col min="4" max="4" width="16.42578125" customWidth="1"/>
    <col min="5" max="5" width="8.7109375" bestFit="1" customWidth="1"/>
    <col min="6" max="6" width="8.85546875" bestFit="1" customWidth="1"/>
    <col min="8" max="8" width="50.7109375" bestFit="1" customWidth="1"/>
  </cols>
  <sheetData>
    <row r="1" spans="1:22" ht="135" x14ac:dyDescent="0.25">
      <c r="A1" s="27" t="s">
        <v>202</v>
      </c>
      <c r="B1" s="27" t="s">
        <v>206</v>
      </c>
      <c r="C1" s="27" t="s">
        <v>2398</v>
      </c>
      <c r="D1" s="27" t="s">
        <v>207</v>
      </c>
      <c r="E1" s="192" t="s">
        <v>2323</v>
      </c>
      <c r="F1" s="27" t="s">
        <v>208</v>
      </c>
      <c r="G1" s="27" t="s">
        <v>209</v>
      </c>
      <c r="H1" s="28" t="s">
        <v>210</v>
      </c>
      <c r="I1" s="28" t="s">
        <v>211</v>
      </c>
      <c r="J1" s="27" t="s">
        <v>212</v>
      </c>
      <c r="K1" s="27" t="s">
        <v>213</v>
      </c>
      <c r="L1" s="27" t="s">
        <v>214</v>
      </c>
      <c r="M1" s="27" t="s">
        <v>215</v>
      </c>
      <c r="N1" s="27" t="s">
        <v>216</v>
      </c>
      <c r="O1" s="27" t="s">
        <v>217</v>
      </c>
      <c r="P1" s="27" t="s">
        <v>790</v>
      </c>
      <c r="Q1" s="27" t="s">
        <v>791</v>
      </c>
      <c r="R1" s="27" t="s">
        <v>792</v>
      </c>
      <c r="S1" s="27" t="s">
        <v>218</v>
      </c>
      <c r="T1" s="27" t="s">
        <v>793</v>
      </c>
      <c r="U1" s="27" t="s">
        <v>208</v>
      </c>
      <c r="V1" s="27" t="s">
        <v>209</v>
      </c>
    </row>
    <row r="2" spans="1:22" x14ac:dyDescent="0.25">
      <c r="A2" s="30">
        <v>1</v>
      </c>
      <c r="B2" s="33" t="s">
        <v>1026</v>
      </c>
      <c r="C2" s="33">
        <f>COUNTIF(B:B,B2)</f>
        <v>5</v>
      </c>
      <c r="D2" s="34" t="s">
        <v>220</v>
      </c>
      <c r="E2" s="34"/>
      <c r="F2" s="35" t="s">
        <v>221</v>
      </c>
      <c r="G2" s="36">
        <v>41641</v>
      </c>
      <c r="H2" s="37">
        <v>4000</v>
      </c>
      <c r="I2" s="37">
        <v>80</v>
      </c>
      <c r="J2" s="38">
        <v>80</v>
      </c>
      <c r="K2" s="36">
        <v>41641</v>
      </c>
      <c r="L2" s="39">
        <v>2</v>
      </c>
      <c r="M2" s="40"/>
      <c r="N2" s="41"/>
      <c r="O2" s="42" t="s">
        <v>2342</v>
      </c>
      <c r="P2" s="43" t="s">
        <v>2168</v>
      </c>
      <c r="Q2" s="43" t="s">
        <v>2010</v>
      </c>
      <c r="R2" s="43" t="s">
        <v>219</v>
      </c>
      <c r="S2" s="43" t="b">
        <v>1</v>
      </c>
      <c r="T2" s="43">
        <v>10</v>
      </c>
      <c r="U2" s="35" t="s">
        <v>2347</v>
      </c>
      <c r="V2" s="196" t="s">
        <v>2348</v>
      </c>
    </row>
    <row r="3" spans="1:22" x14ac:dyDescent="0.25">
      <c r="A3" s="30">
        <v>2</v>
      </c>
      <c r="B3" s="33" t="s">
        <v>1026</v>
      </c>
      <c r="C3" s="33">
        <f t="shared" ref="C3:C66" si="0">COUNTIF(B:B,B3)</f>
        <v>5</v>
      </c>
      <c r="D3" s="34" t="s">
        <v>220</v>
      </c>
      <c r="E3" s="34"/>
      <c r="F3" s="35" t="s">
        <v>221</v>
      </c>
      <c r="G3" s="36">
        <v>41646</v>
      </c>
      <c r="H3" s="37">
        <v>4000</v>
      </c>
      <c r="I3" s="37">
        <v>80</v>
      </c>
      <c r="J3" s="38">
        <v>80</v>
      </c>
      <c r="K3" s="36">
        <v>41646</v>
      </c>
      <c r="L3" s="39">
        <v>2</v>
      </c>
      <c r="M3" s="40"/>
      <c r="N3" s="41"/>
      <c r="O3" s="42" t="s">
        <v>2342</v>
      </c>
      <c r="P3" s="43" t="s">
        <v>2168</v>
      </c>
      <c r="Q3" s="43" t="s">
        <v>2010</v>
      </c>
      <c r="R3" s="43" t="s">
        <v>219</v>
      </c>
      <c r="S3" s="43" t="b">
        <v>1</v>
      </c>
      <c r="T3" s="43">
        <v>10</v>
      </c>
      <c r="U3" s="35" t="s">
        <v>2347</v>
      </c>
      <c r="V3" s="196" t="s">
        <v>2349</v>
      </c>
    </row>
    <row r="4" spans="1:22" x14ac:dyDescent="0.25">
      <c r="A4" s="30">
        <v>3</v>
      </c>
      <c r="B4" s="33" t="s">
        <v>1027</v>
      </c>
      <c r="C4" s="33">
        <f t="shared" si="0"/>
        <v>1</v>
      </c>
      <c r="D4" s="34" t="s">
        <v>222</v>
      </c>
      <c r="E4" s="34"/>
      <c r="F4" s="35" t="s">
        <v>221</v>
      </c>
      <c r="G4" s="36">
        <v>41650</v>
      </c>
      <c r="H4" s="37">
        <v>46446</v>
      </c>
      <c r="I4" s="37">
        <v>932</v>
      </c>
      <c r="J4" s="38">
        <v>932</v>
      </c>
      <c r="K4" s="36">
        <v>41650</v>
      </c>
      <c r="L4" s="39">
        <v>2.0099999999999998</v>
      </c>
      <c r="M4" s="40"/>
      <c r="N4" s="41"/>
      <c r="O4" s="42" t="s">
        <v>2342</v>
      </c>
      <c r="P4" s="43" t="s">
        <v>2168</v>
      </c>
      <c r="Q4" s="43" t="s">
        <v>2010</v>
      </c>
      <c r="R4" s="43" t="s">
        <v>219</v>
      </c>
      <c r="S4" s="43" t="b">
        <v>1</v>
      </c>
      <c r="T4" s="43">
        <v>10</v>
      </c>
      <c r="U4" s="35" t="s">
        <v>2347</v>
      </c>
      <c r="V4" s="196" t="s">
        <v>2350</v>
      </c>
    </row>
    <row r="5" spans="1:22" x14ac:dyDescent="0.25">
      <c r="A5" s="30">
        <v>4</v>
      </c>
      <c r="B5" s="44" t="s">
        <v>922</v>
      </c>
      <c r="C5" s="33">
        <f t="shared" si="0"/>
        <v>4</v>
      </c>
      <c r="D5" s="34" t="s">
        <v>223</v>
      </c>
      <c r="E5" s="34"/>
      <c r="F5" s="35" t="s">
        <v>221</v>
      </c>
      <c r="G5" s="36">
        <v>41661</v>
      </c>
      <c r="H5" s="37">
        <v>42090</v>
      </c>
      <c r="I5" s="37">
        <v>842</v>
      </c>
      <c r="J5" s="38">
        <v>842</v>
      </c>
      <c r="K5" s="36">
        <v>41661</v>
      </c>
      <c r="L5" s="39">
        <v>2</v>
      </c>
      <c r="M5" s="40"/>
      <c r="N5" s="41"/>
      <c r="O5" s="42" t="s">
        <v>2342</v>
      </c>
      <c r="P5" s="43" t="s">
        <v>2169</v>
      </c>
      <c r="Q5" s="43" t="s">
        <v>2010</v>
      </c>
      <c r="R5" s="43" t="s">
        <v>219</v>
      </c>
      <c r="S5" s="43" t="b">
        <v>1</v>
      </c>
      <c r="T5" s="43">
        <v>10</v>
      </c>
      <c r="U5" s="35" t="s">
        <v>2347</v>
      </c>
      <c r="V5" s="196" t="s">
        <v>2351</v>
      </c>
    </row>
    <row r="6" spans="1:22" x14ac:dyDescent="0.25">
      <c r="A6" s="30">
        <v>5</v>
      </c>
      <c r="B6" s="33" t="s">
        <v>794</v>
      </c>
      <c r="C6" s="33">
        <f t="shared" si="0"/>
        <v>2</v>
      </c>
      <c r="D6" s="34" t="s">
        <v>224</v>
      </c>
      <c r="E6" s="34"/>
      <c r="F6" s="35" t="s">
        <v>221</v>
      </c>
      <c r="G6" s="36">
        <v>41661</v>
      </c>
      <c r="H6" s="37">
        <v>205866</v>
      </c>
      <c r="I6" s="37">
        <v>4117</v>
      </c>
      <c r="J6" s="38">
        <v>4117</v>
      </c>
      <c r="K6" s="36">
        <v>41661</v>
      </c>
      <c r="L6" s="39">
        <v>2</v>
      </c>
      <c r="M6" s="40"/>
      <c r="N6" s="41"/>
      <c r="O6" s="42" t="s">
        <v>2342</v>
      </c>
      <c r="P6" s="43" t="s">
        <v>2168</v>
      </c>
      <c r="Q6" s="43" t="s">
        <v>2010</v>
      </c>
      <c r="R6" s="43" t="s">
        <v>219</v>
      </c>
      <c r="S6" s="43" t="b">
        <v>1</v>
      </c>
      <c r="T6" s="43">
        <v>10</v>
      </c>
      <c r="U6" s="35" t="s">
        <v>2347</v>
      </c>
      <c r="V6" s="196" t="s">
        <v>2351</v>
      </c>
    </row>
    <row r="7" spans="1:22" x14ac:dyDescent="0.25">
      <c r="A7" s="30">
        <v>6</v>
      </c>
      <c r="B7" s="44" t="s">
        <v>923</v>
      </c>
      <c r="C7" s="33">
        <f t="shared" si="0"/>
        <v>1</v>
      </c>
      <c r="D7" s="34" t="s">
        <v>225</v>
      </c>
      <c r="E7" s="34"/>
      <c r="F7" s="35" t="s">
        <v>221</v>
      </c>
      <c r="G7" s="36">
        <v>41667</v>
      </c>
      <c r="H7" s="37">
        <v>22615</v>
      </c>
      <c r="I7" s="37">
        <v>452</v>
      </c>
      <c r="J7" s="38">
        <v>452</v>
      </c>
      <c r="K7" s="36">
        <v>41667</v>
      </c>
      <c r="L7" s="39">
        <v>2</v>
      </c>
      <c r="M7" s="40"/>
      <c r="N7" s="41"/>
      <c r="O7" s="42" t="s">
        <v>2342</v>
      </c>
      <c r="P7" s="43" t="s">
        <v>2170</v>
      </c>
      <c r="Q7" s="43" t="s">
        <v>2010</v>
      </c>
      <c r="R7" s="43" t="s">
        <v>219</v>
      </c>
      <c r="S7" s="43" t="b">
        <v>1</v>
      </c>
      <c r="T7" s="43">
        <v>10</v>
      </c>
      <c r="U7" s="35" t="s">
        <v>2347</v>
      </c>
      <c r="V7" s="196" t="s">
        <v>2352</v>
      </c>
    </row>
    <row r="8" spans="1:22" x14ac:dyDescent="0.25">
      <c r="A8" s="30">
        <v>7</v>
      </c>
      <c r="B8" s="44" t="s">
        <v>795</v>
      </c>
      <c r="C8" s="33">
        <f t="shared" si="0"/>
        <v>4</v>
      </c>
      <c r="D8" s="34" t="s">
        <v>226</v>
      </c>
      <c r="E8" s="34"/>
      <c r="F8" s="35" t="s">
        <v>221</v>
      </c>
      <c r="G8" s="36">
        <v>41667</v>
      </c>
      <c r="H8" s="37">
        <v>37641</v>
      </c>
      <c r="I8" s="37">
        <v>753</v>
      </c>
      <c r="J8" s="38">
        <v>753</v>
      </c>
      <c r="K8" s="36">
        <v>41667</v>
      </c>
      <c r="L8" s="39">
        <v>2</v>
      </c>
      <c r="M8" s="40"/>
      <c r="N8" s="41"/>
      <c r="O8" s="42" t="s">
        <v>2342</v>
      </c>
      <c r="P8" s="43" t="s">
        <v>2171</v>
      </c>
      <c r="Q8" s="43" t="s">
        <v>2010</v>
      </c>
      <c r="R8" s="43" t="s">
        <v>219</v>
      </c>
      <c r="S8" s="43" t="b">
        <v>1</v>
      </c>
      <c r="T8" s="43">
        <v>10</v>
      </c>
      <c r="U8" s="35" t="s">
        <v>2347</v>
      </c>
      <c r="V8" s="196" t="s">
        <v>2352</v>
      </c>
    </row>
    <row r="9" spans="1:22" x14ac:dyDescent="0.25">
      <c r="A9" s="30">
        <v>8</v>
      </c>
      <c r="B9" s="33" t="s">
        <v>796</v>
      </c>
      <c r="C9" s="33">
        <f t="shared" si="0"/>
        <v>7</v>
      </c>
      <c r="D9" s="34" t="s">
        <v>227</v>
      </c>
      <c r="E9" s="34"/>
      <c r="F9" s="35" t="s">
        <v>221</v>
      </c>
      <c r="G9" s="36">
        <v>41667</v>
      </c>
      <c r="H9" s="37">
        <v>135278</v>
      </c>
      <c r="I9" s="37">
        <v>2706</v>
      </c>
      <c r="J9" s="38">
        <v>2706</v>
      </c>
      <c r="K9" s="36">
        <v>41667</v>
      </c>
      <c r="L9" s="39">
        <v>2</v>
      </c>
      <c r="M9" s="40"/>
      <c r="N9" s="41"/>
      <c r="O9" s="42" t="s">
        <v>2342</v>
      </c>
      <c r="P9" s="43" t="s">
        <v>2168</v>
      </c>
      <c r="Q9" s="43" t="s">
        <v>2010</v>
      </c>
      <c r="R9" s="43" t="s">
        <v>219</v>
      </c>
      <c r="S9" s="43" t="b">
        <v>1</v>
      </c>
      <c r="T9" s="43">
        <v>10</v>
      </c>
      <c r="U9" s="35" t="s">
        <v>2347</v>
      </c>
      <c r="V9" s="196" t="s">
        <v>2352</v>
      </c>
    </row>
    <row r="10" spans="1:22" x14ac:dyDescent="0.25">
      <c r="A10" s="30">
        <v>9</v>
      </c>
      <c r="B10" s="33" t="s">
        <v>924</v>
      </c>
      <c r="C10" s="33">
        <f t="shared" si="0"/>
        <v>6</v>
      </c>
      <c r="D10" s="34" t="s">
        <v>228</v>
      </c>
      <c r="E10" s="34"/>
      <c r="F10" s="35" t="s">
        <v>221</v>
      </c>
      <c r="G10" s="36">
        <v>41670</v>
      </c>
      <c r="H10" s="37">
        <v>11192</v>
      </c>
      <c r="I10" s="37">
        <v>224</v>
      </c>
      <c r="J10" s="38">
        <v>224</v>
      </c>
      <c r="K10" s="36">
        <v>41670</v>
      </c>
      <c r="L10" s="39">
        <v>2</v>
      </c>
      <c r="M10" s="40"/>
      <c r="N10" s="41"/>
      <c r="O10" s="42" t="s">
        <v>2342</v>
      </c>
      <c r="P10" s="43" t="s">
        <v>2172</v>
      </c>
      <c r="Q10" s="43" t="s">
        <v>2010</v>
      </c>
      <c r="R10" s="43" t="s">
        <v>219</v>
      </c>
      <c r="S10" s="43" t="b">
        <v>1</v>
      </c>
      <c r="T10" s="43">
        <v>10</v>
      </c>
      <c r="U10" s="35" t="s">
        <v>2347</v>
      </c>
      <c r="V10" s="196" t="s">
        <v>2353</v>
      </c>
    </row>
    <row r="11" spans="1:22" x14ac:dyDescent="0.25">
      <c r="A11" s="30">
        <v>10</v>
      </c>
      <c r="B11" s="33" t="s">
        <v>230</v>
      </c>
      <c r="C11" s="33">
        <f t="shared" si="0"/>
        <v>2</v>
      </c>
      <c r="D11" s="34" t="s">
        <v>231</v>
      </c>
      <c r="E11" s="34"/>
      <c r="F11" s="35" t="s">
        <v>221</v>
      </c>
      <c r="G11" s="36">
        <v>41641</v>
      </c>
      <c r="H11" s="37">
        <v>7200</v>
      </c>
      <c r="I11" s="37">
        <v>144</v>
      </c>
      <c r="J11" s="38">
        <v>144</v>
      </c>
      <c r="K11" s="36">
        <v>41641</v>
      </c>
      <c r="L11" s="39">
        <v>2</v>
      </c>
      <c r="M11" s="40"/>
      <c r="N11" s="41"/>
      <c r="O11" s="42" t="s">
        <v>2342</v>
      </c>
      <c r="P11" s="43" t="s">
        <v>2173</v>
      </c>
      <c r="Q11" s="43" t="s">
        <v>2319</v>
      </c>
      <c r="R11" s="43" t="s">
        <v>229</v>
      </c>
      <c r="S11" s="43" t="b">
        <v>1</v>
      </c>
      <c r="T11" s="43">
        <v>10</v>
      </c>
      <c r="U11" s="35" t="s">
        <v>2347</v>
      </c>
      <c r="V11" s="196" t="s">
        <v>2348</v>
      </c>
    </row>
    <row r="12" spans="1:22" x14ac:dyDescent="0.25">
      <c r="A12" s="30">
        <v>11</v>
      </c>
      <c r="B12" s="33" t="s">
        <v>925</v>
      </c>
      <c r="C12" s="33">
        <f t="shared" si="0"/>
        <v>10</v>
      </c>
      <c r="D12" s="34" t="s">
        <v>232</v>
      </c>
      <c r="E12" s="34"/>
      <c r="F12" s="35" t="s">
        <v>221</v>
      </c>
      <c r="G12" s="36">
        <v>41645</v>
      </c>
      <c r="H12" s="37">
        <v>112526</v>
      </c>
      <c r="I12" s="37">
        <v>2251</v>
      </c>
      <c r="J12" s="38">
        <v>2251</v>
      </c>
      <c r="K12" s="36">
        <v>41645</v>
      </c>
      <c r="L12" s="39">
        <v>2</v>
      </c>
      <c r="M12" s="40"/>
      <c r="N12" s="41"/>
      <c r="O12" s="42" t="s">
        <v>2342</v>
      </c>
      <c r="P12" s="43" t="s">
        <v>2174</v>
      </c>
      <c r="Q12" s="43" t="s">
        <v>2319</v>
      </c>
      <c r="R12" s="43" t="s">
        <v>229</v>
      </c>
      <c r="S12" s="43" t="b">
        <v>1</v>
      </c>
      <c r="T12" s="43">
        <v>10</v>
      </c>
      <c r="U12" s="35" t="s">
        <v>2347</v>
      </c>
      <c r="V12" s="196" t="s">
        <v>2354</v>
      </c>
    </row>
    <row r="13" spans="1:22" x14ac:dyDescent="0.25">
      <c r="A13" s="30">
        <v>12</v>
      </c>
      <c r="B13" s="33" t="s">
        <v>1028</v>
      </c>
      <c r="C13" s="33">
        <f t="shared" si="0"/>
        <v>3</v>
      </c>
      <c r="D13" s="34" t="s">
        <v>233</v>
      </c>
      <c r="E13" s="34"/>
      <c r="F13" s="35" t="s">
        <v>221</v>
      </c>
      <c r="G13" s="36">
        <v>41646</v>
      </c>
      <c r="H13" s="37">
        <v>17977</v>
      </c>
      <c r="I13" s="37">
        <v>360</v>
      </c>
      <c r="J13" s="38">
        <v>360</v>
      </c>
      <c r="K13" s="36">
        <v>41646</v>
      </c>
      <c r="L13" s="39">
        <v>2</v>
      </c>
      <c r="M13" s="40"/>
      <c r="N13" s="41"/>
      <c r="O13" s="42" t="s">
        <v>2342</v>
      </c>
      <c r="P13" s="43" t="s">
        <v>2175</v>
      </c>
      <c r="Q13" s="43" t="s">
        <v>2319</v>
      </c>
      <c r="R13" s="43" t="s">
        <v>229</v>
      </c>
      <c r="S13" s="43" t="b">
        <v>1</v>
      </c>
      <c r="T13" s="43">
        <v>10</v>
      </c>
      <c r="U13" s="35" t="s">
        <v>2347</v>
      </c>
      <c r="V13" s="196" t="s">
        <v>2349</v>
      </c>
    </row>
    <row r="14" spans="1:22" x14ac:dyDescent="0.25">
      <c r="A14" s="30">
        <v>13</v>
      </c>
      <c r="B14" s="33" t="s">
        <v>1029</v>
      </c>
      <c r="C14" s="33">
        <f t="shared" si="0"/>
        <v>4</v>
      </c>
      <c r="D14" s="34" t="s">
        <v>234</v>
      </c>
      <c r="E14" s="34"/>
      <c r="F14" s="35" t="s">
        <v>221</v>
      </c>
      <c r="G14" s="36">
        <v>41646</v>
      </c>
      <c r="H14" s="37">
        <v>4520</v>
      </c>
      <c r="I14" s="37">
        <v>90</v>
      </c>
      <c r="J14" s="38">
        <v>90</v>
      </c>
      <c r="K14" s="36">
        <v>41646</v>
      </c>
      <c r="L14" s="39">
        <v>1.99</v>
      </c>
      <c r="M14" s="40"/>
      <c r="N14" s="41"/>
      <c r="O14" s="42" t="s">
        <v>2342</v>
      </c>
      <c r="P14" s="43" t="s">
        <v>2176</v>
      </c>
      <c r="Q14" s="43" t="s">
        <v>2319</v>
      </c>
      <c r="R14" s="43" t="s">
        <v>229</v>
      </c>
      <c r="S14" s="43" t="b">
        <v>1</v>
      </c>
      <c r="T14" s="43">
        <v>10</v>
      </c>
      <c r="U14" s="35" t="s">
        <v>2347</v>
      </c>
      <c r="V14" s="196" t="s">
        <v>2349</v>
      </c>
    </row>
    <row r="15" spans="1:22" x14ac:dyDescent="0.25">
      <c r="A15" s="30">
        <v>14</v>
      </c>
      <c r="B15" s="33" t="s">
        <v>797</v>
      </c>
      <c r="C15" s="33">
        <f t="shared" si="0"/>
        <v>4</v>
      </c>
      <c r="D15" s="34" t="s">
        <v>235</v>
      </c>
      <c r="E15" s="34"/>
      <c r="F15" s="35" t="s">
        <v>221</v>
      </c>
      <c r="G15" s="36">
        <v>41646</v>
      </c>
      <c r="H15" s="37">
        <v>31302</v>
      </c>
      <c r="I15" s="37">
        <v>626</v>
      </c>
      <c r="J15" s="38">
        <v>626</v>
      </c>
      <c r="K15" s="36">
        <v>41646</v>
      </c>
      <c r="L15" s="39">
        <v>2</v>
      </c>
      <c r="M15" s="40"/>
      <c r="N15" s="41"/>
      <c r="O15" s="42" t="s">
        <v>2342</v>
      </c>
      <c r="P15" s="43" t="s">
        <v>2177</v>
      </c>
      <c r="Q15" s="43" t="s">
        <v>2320</v>
      </c>
      <c r="R15" s="43" t="s">
        <v>229</v>
      </c>
      <c r="S15" s="43" t="b">
        <v>1</v>
      </c>
      <c r="T15" s="43">
        <v>10</v>
      </c>
      <c r="U15" s="35" t="s">
        <v>2347</v>
      </c>
      <c r="V15" s="196" t="s">
        <v>2349</v>
      </c>
    </row>
    <row r="16" spans="1:22" x14ac:dyDescent="0.25">
      <c r="A16" s="30">
        <v>15</v>
      </c>
      <c r="B16" s="33" t="s">
        <v>797</v>
      </c>
      <c r="C16" s="33">
        <f t="shared" si="0"/>
        <v>4</v>
      </c>
      <c r="D16" s="34" t="s">
        <v>235</v>
      </c>
      <c r="E16" s="34"/>
      <c r="F16" s="35" t="s">
        <v>221</v>
      </c>
      <c r="G16" s="36">
        <v>41646</v>
      </c>
      <c r="H16" s="37">
        <v>41764</v>
      </c>
      <c r="I16" s="37">
        <v>835</v>
      </c>
      <c r="J16" s="38">
        <v>835</v>
      </c>
      <c r="K16" s="36">
        <v>41646</v>
      </c>
      <c r="L16" s="39">
        <v>2</v>
      </c>
      <c r="M16" s="40"/>
      <c r="N16" s="41"/>
      <c r="O16" s="42" t="s">
        <v>2342</v>
      </c>
      <c r="P16" s="43" t="s">
        <v>2177</v>
      </c>
      <c r="Q16" s="43" t="s">
        <v>2320</v>
      </c>
      <c r="R16" s="43" t="s">
        <v>229</v>
      </c>
      <c r="S16" s="43" t="b">
        <v>1</v>
      </c>
      <c r="T16" s="43">
        <v>10</v>
      </c>
      <c r="U16" s="35" t="s">
        <v>2347</v>
      </c>
      <c r="V16" s="196" t="s">
        <v>2349</v>
      </c>
    </row>
    <row r="17" spans="1:22" x14ac:dyDescent="0.25">
      <c r="A17" s="30">
        <v>16</v>
      </c>
      <c r="B17" s="33" t="s">
        <v>236</v>
      </c>
      <c r="C17" s="33">
        <f t="shared" si="0"/>
        <v>4</v>
      </c>
      <c r="D17" s="34" t="s">
        <v>237</v>
      </c>
      <c r="E17" s="34"/>
      <c r="F17" s="35" t="s">
        <v>221</v>
      </c>
      <c r="G17" s="36">
        <v>41646</v>
      </c>
      <c r="H17" s="37">
        <v>7200</v>
      </c>
      <c r="I17" s="37">
        <v>144</v>
      </c>
      <c r="J17" s="38">
        <v>144</v>
      </c>
      <c r="K17" s="36">
        <v>41646</v>
      </c>
      <c r="L17" s="39">
        <v>2</v>
      </c>
      <c r="M17" s="40"/>
      <c r="N17" s="41"/>
      <c r="O17" s="42" t="s">
        <v>2342</v>
      </c>
      <c r="P17" s="43" t="s">
        <v>2178</v>
      </c>
      <c r="Q17" s="43" t="s">
        <v>2319</v>
      </c>
      <c r="R17" s="43" t="s">
        <v>229</v>
      </c>
      <c r="S17" s="43" t="b">
        <v>1</v>
      </c>
      <c r="T17" s="43">
        <v>10</v>
      </c>
      <c r="U17" s="35" t="s">
        <v>2347</v>
      </c>
      <c r="V17" s="196" t="s">
        <v>2349</v>
      </c>
    </row>
    <row r="18" spans="1:22" x14ac:dyDescent="0.25">
      <c r="A18" s="30">
        <v>17</v>
      </c>
      <c r="B18" s="33" t="s">
        <v>925</v>
      </c>
      <c r="C18" s="33">
        <f t="shared" si="0"/>
        <v>10</v>
      </c>
      <c r="D18" s="34" t="s">
        <v>232</v>
      </c>
      <c r="E18" s="34"/>
      <c r="F18" s="35" t="s">
        <v>221</v>
      </c>
      <c r="G18" s="36">
        <v>41650</v>
      </c>
      <c r="H18" s="37">
        <v>44660</v>
      </c>
      <c r="I18" s="37">
        <v>893</v>
      </c>
      <c r="J18" s="38">
        <v>893</v>
      </c>
      <c r="K18" s="36">
        <v>41650</v>
      </c>
      <c r="L18" s="39">
        <v>2</v>
      </c>
      <c r="M18" s="40"/>
      <c r="N18" s="41"/>
      <c r="O18" s="42" t="s">
        <v>2342</v>
      </c>
      <c r="P18" s="43" t="s">
        <v>2174</v>
      </c>
      <c r="Q18" s="43" t="s">
        <v>2319</v>
      </c>
      <c r="R18" s="43" t="s">
        <v>229</v>
      </c>
      <c r="S18" s="43" t="b">
        <v>1</v>
      </c>
      <c r="T18" s="43">
        <v>10</v>
      </c>
      <c r="U18" s="35" t="s">
        <v>2347</v>
      </c>
      <c r="V18" s="196" t="s">
        <v>2350</v>
      </c>
    </row>
    <row r="19" spans="1:22" x14ac:dyDescent="0.25">
      <c r="A19" s="30">
        <v>18</v>
      </c>
      <c r="B19" s="33" t="s">
        <v>1030</v>
      </c>
      <c r="C19" s="33">
        <f t="shared" si="0"/>
        <v>3</v>
      </c>
      <c r="D19" s="34" t="s">
        <v>238</v>
      </c>
      <c r="E19" s="34"/>
      <c r="F19" s="35" t="s">
        <v>221</v>
      </c>
      <c r="G19" s="36">
        <v>41661</v>
      </c>
      <c r="H19" s="37">
        <v>3000</v>
      </c>
      <c r="I19" s="37">
        <v>60</v>
      </c>
      <c r="J19" s="38">
        <v>60</v>
      </c>
      <c r="K19" s="36">
        <v>41661</v>
      </c>
      <c r="L19" s="39">
        <v>2</v>
      </c>
      <c r="M19" s="40"/>
      <c r="N19" s="41"/>
      <c r="O19" s="42" t="s">
        <v>2342</v>
      </c>
      <c r="P19" s="43" t="s">
        <v>2179</v>
      </c>
      <c r="Q19" s="43" t="s">
        <v>2319</v>
      </c>
      <c r="R19" s="43" t="s">
        <v>229</v>
      </c>
      <c r="S19" s="43" t="b">
        <v>1</v>
      </c>
      <c r="T19" s="43">
        <v>10</v>
      </c>
      <c r="U19" s="35" t="s">
        <v>2347</v>
      </c>
      <c r="V19" s="196" t="s">
        <v>2351</v>
      </c>
    </row>
    <row r="20" spans="1:22" x14ac:dyDescent="0.25">
      <c r="A20" s="30">
        <v>19</v>
      </c>
      <c r="B20" s="33" t="s">
        <v>798</v>
      </c>
      <c r="C20" s="33">
        <f t="shared" si="0"/>
        <v>4</v>
      </c>
      <c r="D20" s="34" t="s">
        <v>239</v>
      </c>
      <c r="E20" s="34"/>
      <c r="F20" s="35" t="s">
        <v>221</v>
      </c>
      <c r="G20" s="36">
        <v>41661</v>
      </c>
      <c r="H20" s="37">
        <v>3209</v>
      </c>
      <c r="I20" s="37">
        <v>63</v>
      </c>
      <c r="J20" s="38">
        <v>63</v>
      </c>
      <c r="K20" s="36">
        <v>41661</v>
      </c>
      <c r="L20" s="39">
        <v>1.96</v>
      </c>
      <c r="M20" s="40"/>
      <c r="N20" s="41"/>
      <c r="O20" s="42" t="s">
        <v>2342</v>
      </c>
      <c r="P20" s="43" t="s">
        <v>2180</v>
      </c>
      <c r="Q20" s="43" t="s">
        <v>2319</v>
      </c>
      <c r="R20" s="43" t="s">
        <v>229</v>
      </c>
      <c r="S20" s="43" t="b">
        <v>1</v>
      </c>
      <c r="T20" s="43">
        <v>10</v>
      </c>
      <c r="U20" s="35" t="s">
        <v>2347</v>
      </c>
      <c r="V20" s="196" t="s">
        <v>2351</v>
      </c>
    </row>
    <row r="21" spans="1:22" x14ac:dyDescent="0.25">
      <c r="A21" s="30">
        <v>20</v>
      </c>
      <c r="B21" s="33" t="s">
        <v>1029</v>
      </c>
      <c r="C21" s="33">
        <f t="shared" si="0"/>
        <v>4</v>
      </c>
      <c r="D21" s="34" t="s">
        <v>234</v>
      </c>
      <c r="E21" s="34"/>
      <c r="F21" s="35" t="s">
        <v>221</v>
      </c>
      <c r="G21" s="36">
        <v>41661</v>
      </c>
      <c r="H21" s="37">
        <v>1055</v>
      </c>
      <c r="I21" s="37">
        <v>21</v>
      </c>
      <c r="J21" s="38">
        <v>21</v>
      </c>
      <c r="K21" s="36">
        <v>41661</v>
      </c>
      <c r="L21" s="39">
        <v>1.99</v>
      </c>
      <c r="M21" s="40"/>
      <c r="N21" s="41"/>
      <c r="O21" s="42" t="s">
        <v>2342</v>
      </c>
      <c r="P21" s="43" t="s">
        <v>2176</v>
      </c>
      <c r="Q21" s="43" t="s">
        <v>2319</v>
      </c>
      <c r="R21" s="43" t="s">
        <v>229</v>
      </c>
      <c r="S21" s="43" t="b">
        <v>1</v>
      </c>
      <c r="T21" s="43">
        <v>10</v>
      </c>
      <c r="U21" s="35" t="s">
        <v>2347</v>
      </c>
      <c r="V21" s="196" t="s">
        <v>2351</v>
      </c>
    </row>
    <row r="22" spans="1:22" x14ac:dyDescent="0.25">
      <c r="A22" s="30">
        <v>21</v>
      </c>
      <c r="B22" s="33" t="s">
        <v>926</v>
      </c>
      <c r="C22" s="33">
        <f t="shared" si="0"/>
        <v>2</v>
      </c>
      <c r="D22" s="34" t="s">
        <v>240</v>
      </c>
      <c r="E22" s="34"/>
      <c r="F22" s="35" t="s">
        <v>221</v>
      </c>
      <c r="G22" s="36">
        <v>41661</v>
      </c>
      <c r="H22" s="37">
        <v>4073</v>
      </c>
      <c r="I22" s="37">
        <v>81</v>
      </c>
      <c r="J22" s="38">
        <v>81</v>
      </c>
      <c r="K22" s="36">
        <v>41661</v>
      </c>
      <c r="L22" s="39">
        <v>1.99</v>
      </c>
      <c r="M22" s="40"/>
      <c r="N22" s="41"/>
      <c r="O22" s="42" t="s">
        <v>2342</v>
      </c>
      <c r="P22" s="43" t="s">
        <v>2181</v>
      </c>
      <c r="Q22" s="43" t="s">
        <v>2319</v>
      </c>
      <c r="R22" s="43" t="s">
        <v>229</v>
      </c>
      <c r="S22" s="43" t="b">
        <v>1</v>
      </c>
      <c r="T22" s="43">
        <v>10</v>
      </c>
      <c r="U22" s="35" t="s">
        <v>2347</v>
      </c>
      <c r="V22" s="196" t="s">
        <v>2351</v>
      </c>
    </row>
    <row r="23" spans="1:22" x14ac:dyDescent="0.25">
      <c r="A23" s="30">
        <v>22</v>
      </c>
      <c r="B23" s="33" t="s">
        <v>1031</v>
      </c>
      <c r="C23" s="33">
        <f t="shared" si="0"/>
        <v>7</v>
      </c>
      <c r="D23" s="34" t="s">
        <v>241</v>
      </c>
      <c r="E23" s="34"/>
      <c r="F23" s="35" t="s">
        <v>221</v>
      </c>
      <c r="G23" s="36">
        <v>41662</v>
      </c>
      <c r="H23" s="37">
        <v>118808</v>
      </c>
      <c r="I23" s="37">
        <v>1188</v>
      </c>
      <c r="J23" s="38">
        <v>1188</v>
      </c>
      <c r="K23" s="36">
        <v>41662</v>
      </c>
      <c r="L23" s="39">
        <v>1</v>
      </c>
      <c r="M23" s="40"/>
      <c r="N23" s="41"/>
      <c r="O23" s="42" t="s">
        <v>2342</v>
      </c>
      <c r="P23" s="43" t="s">
        <v>2182</v>
      </c>
      <c r="Q23" s="43" t="s">
        <v>2319</v>
      </c>
      <c r="R23" s="43" t="s">
        <v>229</v>
      </c>
      <c r="S23" s="43" t="b">
        <v>1</v>
      </c>
      <c r="T23" s="43">
        <v>10</v>
      </c>
      <c r="U23" s="35" t="s">
        <v>2347</v>
      </c>
      <c r="V23" s="196" t="s">
        <v>2355</v>
      </c>
    </row>
    <row r="24" spans="1:22" x14ac:dyDescent="0.25">
      <c r="A24" s="30">
        <v>23</v>
      </c>
      <c r="B24" s="33" t="s">
        <v>242</v>
      </c>
      <c r="C24" s="33">
        <f t="shared" si="0"/>
        <v>3</v>
      </c>
      <c r="D24" s="34" t="s">
        <v>243</v>
      </c>
      <c r="E24" s="34"/>
      <c r="F24" s="35" t="s">
        <v>221</v>
      </c>
      <c r="G24" s="36">
        <v>41668</v>
      </c>
      <c r="H24" s="37">
        <v>45000</v>
      </c>
      <c r="I24" s="37">
        <v>450</v>
      </c>
      <c r="J24" s="38">
        <v>450</v>
      </c>
      <c r="K24" s="36">
        <v>41668</v>
      </c>
      <c r="L24" s="39">
        <v>1</v>
      </c>
      <c r="M24" s="40"/>
      <c r="N24" s="41"/>
      <c r="O24" s="42" t="s">
        <v>2342</v>
      </c>
      <c r="P24" s="43" t="s">
        <v>2183</v>
      </c>
      <c r="Q24" s="43" t="s">
        <v>2319</v>
      </c>
      <c r="R24" s="43" t="s">
        <v>229</v>
      </c>
      <c r="S24" s="43" t="b">
        <v>1</v>
      </c>
      <c r="T24" s="43">
        <v>10</v>
      </c>
      <c r="U24" s="35" t="s">
        <v>2347</v>
      </c>
      <c r="V24" s="196" t="s">
        <v>2356</v>
      </c>
    </row>
    <row r="25" spans="1:22" x14ac:dyDescent="0.25">
      <c r="A25" s="30">
        <v>24</v>
      </c>
      <c r="B25" s="44" t="s">
        <v>244</v>
      </c>
      <c r="C25" s="33">
        <f t="shared" si="0"/>
        <v>4</v>
      </c>
      <c r="D25" s="34" t="s">
        <v>245</v>
      </c>
      <c r="E25" s="34"/>
      <c r="F25" s="35" t="s">
        <v>221</v>
      </c>
      <c r="G25" s="36">
        <v>41670</v>
      </c>
      <c r="H25" s="37">
        <v>883911</v>
      </c>
      <c r="I25" s="37">
        <v>17678</v>
      </c>
      <c r="J25" s="38">
        <v>17678</v>
      </c>
      <c r="K25" s="36">
        <v>41670</v>
      </c>
      <c r="L25" s="39">
        <v>2</v>
      </c>
      <c r="M25" s="40"/>
      <c r="N25" s="41"/>
      <c r="O25" s="42" t="s">
        <v>2342</v>
      </c>
      <c r="P25" s="43" t="s">
        <v>2184</v>
      </c>
      <c r="Q25" s="43" t="s">
        <v>2320</v>
      </c>
      <c r="R25" s="43" t="s">
        <v>229</v>
      </c>
      <c r="S25" s="43" t="b">
        <v>1</v>
      </c>
      <c r="T25" s="43">
        <v>10</v>
      </c>
      <c r="U25" s="35" t="s">
        <v>2347</v>
      </c>
      <c r="V25" s="196" t="s">
        <v>2353</v>
      </c>
    </row>
    <row r="26" spans="1:22" x14ac:dyDescent="0.25">
      <c r="A26" s="30">
        <v>25</v>
      </c>
      <c r="B26" s="33" t="s">
        <v>246</v>
      </c>
      <c r="C26" s="33">
        <f t="shared" si="0"/>
        <v>4</v>
      </c>
      <c r="D26" s="34" t="s">
        <v>247</v>
      </c>
      <c r="E26" s="34"/>
      <c r="F26" s="35" t="s">
        <v>221</v>
      </c>
      <c r="G26" s="36">
        <v>41670</v>
      </c>
      <c r="H26" s="37">
        <v>1108663</v>
      </c>
      <c r="I26" s="37">
        <v>22173</v>
      </c>
      <c r="J26" s="38">
        <v>22173</v>
      </c>
      <c r="K26" s="36">
        <v>41670</v>
      </c>
      <c r="L26" s="39">
        <v>2</v>
      </c>
      <c r="M26" s="40"/>
      <c r="N26" s="41"/>
      <c r="O26" s="42" t="s">
        <v>2342</v>
      </c>
      <c r="P26" s="43" t="s">
        <v>2185</v>
      </c>
      <c r="Q26" s="43" t="s">
        <v>2320</v>
      </c>
      <c r="R26" s="43" t="s">
        <v>229</v>
      </c>
      <c r="S26" s="43" t="b">
        <v>1</v>
      </c>
      <c r="T26" s="43">
        <v>10</v>
      </c>
      <c r="U26" s="35" t="s">
        <v>2347</v>
      </c>
      <c r="V26" s="196" t="s">
        <v>2353</v>
      </c>
    </row>
    <row r="27" spans="1:22" x14ac:dyDescent="0.25">
      <c r="A27" s="30">
        <v>26</v>
      </c>
      <c r="B27" s="33" t="s">
        <v>246</v>
      </c>
      <c r="C27" s="33">
        <f t="shared" si="0"/>
        <v>4</v>
      </c>
      <c r="D27" s="34" t="s">
        <v>247</v>
      </c>
      <c r="E27" s="34"/>
      <c r="F27" s="35" t="s">
        <v>221</v>
      </c>
      <c r="G27" s="36">
        <v>41670</v>
      </c>
      <c r="H27" s="37">
        <v>2032547</v>
      </c>
      <c r="I27" s="37">
        <v>40651</v>
      </c>
      <c r="J27" s="38">
        <v>40651</v>
      </c>
      <c r="K27" s="36">
        <v>41670</v>
      </c>
      <c r="L27" s="39">
        <v>2</v>
      </c>
      <c r="M27" s="40"/>
      <c r="N27" s="41"/>
      <c r="O27" s="42" t="s">
        <v>2342</v>
      </c>
      <c r="P27" s="43" t="s">
        <v>2185</v>
      </c>
      <c r="Q27" s="43" t="s">
        <v>2320</v>
      </c>
      <c r="R27" s="43" t="s">
        <v>229</v>
      </c>
      <c r="S27" s="43" t="b">
        <v>1</v>
      </c>
      <c r="T27" s="43">
        <v>10</v>
      </c>
      <c r="U27" s="35" t="s">
        <v>2347</v>
      </c>
      <c r="V27" s="196" t="s">
        <v>2353</v>
      </c>
    </row>
    <row r="28" spans="1:22" x14ac:dyDescent="0.25">
      <c r="A28" s="30">
        <v>27</v>
      </c>
      <c r="B28" s="33" t="s">
        <v>799</v>
      </c>
      <c r="C28" s="33">
        <f t="shared" si="0"/>
        <v>2</v>
      </c>
      <c r="D28" s="34" t="s">
        <v>248</v>
      </c>
      <c r="E28" s="34"/>
      <c r="F28" s="35" t="s">
        <v>221</v>
      </c>
      <c r="G28" s="36">
        <v>41670</v>
      </c>
      <c r="H28" s="37">
        <v>35659</v>
      </c>
      <c r="I28" s="37">
        <v>357</v>
      </c>
      <c r="J28" s="38">
        <v>357</v>
      </c>
      <c r="K28" s="36">
        <v>41670</v>
      </c>
      <c r="L28" s="39">
        <v>1</v>
      </c>
      <c r="M28" s="40"/>
      <c r="N28" s="41"/>
      <c r="O28" s="42" t="s">
        <v>2342</v>
      </c>
      <c r="P28" s="43" t="s">
        <v>2186</v>
      </c>
      <c r="Q28" s="43" t="s">
        <v>2319</v>
      </c>
      <c r="R28" s="43" t="s">
        <v>229</v>
      </c>
      <c r="S28" s="43" t="b">
        <v>1</v>
      </c>
      <c r="T28" s="43">
        <v>10</v>
      </c>
      <c r="U28" s="35" t="s">
        <v>2347</v>
      </c>
      <c r="V28" s="196" t="s">
        <v>2353</v>
      </c>
    </row>
    <row r="29" spans="1:22" x14ac:dyDescent="0.25">
      <c r="A29" s="30">
        <v>28</v>
      </c>
      <c r="B29" s="33" t="s">
        <v>1032</v>
      </c>
      <c r="C29" s="33">
        <f t="shared" si="0"/>
        <v>3</v>
      </c>
      <c r="D29" s="34" t="s">
        <v>249</v>
      </c>
      <c r="E29" s="34"/>
      <c r="F29" s="35" t="s">
        <v>221</v>
      </c>
      <c r="G29" s="36">
        <v>41670</v>
      </c>
      <c r="H29" s="37">
        <v>8742</v>
      </c>
      <c r="I29" s="37">
        <v>87</v>
      </c>
      <c r="J29" s="38">
        <v>87</v>
      </c>
      <c r="K29" s="36">
        <v>41670</v>
      </c>
      <c r="L29" s="39">
        <v>1</v>
      </c>
      <c r="M29" s="40"/>
      <c r="N29" s="41"/>
      <c r="O29" s="42" t="s">
        <v>2342</v>
      </c>
      <c r="P29" s="43" t="s">
        <v>2187</v>
      </c>
      <c r="Q29" s="43" t="s">
        <v>2319</v>
      </c>
      <c r="R29" s="43" t="s">
        <v>229</v>
      </c>
      <c r="S29" s="43" t="b">
        <v>1</v>
      </c>
      <c r="T29" s="43">
        <v>10</v>
      </c>
      <c r="U29" s="35" t="s">
        <v>2347</v>
      </c>
      <c r="V29" s="196" t="s">
        <v>2353</v>
      </c>
    </row>
    <row r="30" spans="1:22" x14ac:dyDescent="0.25">
      <c r="A30" s="30">
        <v>29</v>
      </c>
      <c r="B30" s="33" t="s">
        <v>927</v>
      </c>
      <c r="C30" s="33">
        <f t="shared" si="0"/>
        <v>1</v>
      </c>
      <c r="D30" s="34" t="s">
        <v>250</v>
      </c>
      <c r="E30" s="34"/>
      <c r="F30" s="35" t="s">
        <v>221</v>
      </c>
      <c r="G30" s="36">
        <v>41641</v>
      </c>
      <c r="H30" s="37">
        <v>2000</v>
      </c>
      <c r="I30" s="37">
        <v>40</v>
      </c>
      <c r="J30" s="38">
        <v>40</v>
      </c>
      <c r="K30" s="36">
        <v>41641</v>
      </c>
      <c r="L30" s="39">
        <v>2</v>
      </c>
      <c r="M30" s="40"/>
      <c r="N30" s="41"/>
      <c r="O30" s="42" t="s">
        <v>2342</v>
      </c>
      <c r="P30" s="43" t="s">
        <v>2188</v>
      </c>
      <c r="Q30" s="43" t="s">
        <v>2319</v>
      </c>
      <c r="R30" s="43" t="s">
        <v>229</v>
      </c>
      <c r="S30" s="43" t="b">
        <v>1</v>
      </c>
      <c r="T30" s="43">
        <v>10</v>
      </c>
      <c r="U30" s="35" t="s">
        <v>2347</v>
      </c>
      <c r="V30" s="196" t="s">
        <v>2348</v>
      </c>
    </row>
    <row r="31" spans="1:22" x14ac:dyDescent="0.25">
      <c r="A31" s="30">
        <v>30</v>
      </c>
      <c r="B31" s="46" t="s">
        <v>800</v>
      </c>
      <c r="C31" s="33">
        <f t="shared" si="0"/>
        <v>4</v>
      </c>
      <c r="D31" s="47" t="s">
        <v>251</v>
      </c>
      <c r="E31" s="47"/>
      <c r="F31" s="35" t="s">
        <v>252</v>
      </c>
      <c r="G31" s="36">
        <v>41645</v>
      </c>
      <c r="H31" s="37">
        <v>1080000</v>
      </c>
      <c r="I31" s="37">
        <v>108000</v>
      </c>
      <c r="J31" s="38">
        <v>108000</v>
      </c>
      <c r="K31" s="36">
        <v>41645</v>
      </c>
      <c r="L31" s="39">
        <v>10</v>
      </c>
      <c r="M31" s="40"/>
      <c r="N31" s="41"/>
      <c r="O31" s="42" t="s">
        <v>2343</v>
      </c>
      <c r="P31" s="43" t="s">
        <v>2189</v>
      </c>
      <c r="Q31" s="43" t="s">
        <v>2319</v>
      </c>
      <c r="R31" s="43" t="s">
        <v>229</v>
      </c>
      <c r="S31" s="43" t="b">
        <v>1</v>
      </c>
      <c r="T31" s="43">
        <v>10</v>
      </c>
      <c r="U31" s="35" t="s">
        <v>2347</v>
      </c>
      <c r="V31" s="196" t="s">
        <v>2354</v>
      </c>
    </row>
    <row r="32" spans="1:22" x14ac:dyDescent="0.25">
      <c r="A32" s="30">
        <v>31</v>
      </c>
      <c r="B32" s="46" t="s">
        <v>801</v>
      </c>
      <c r="C32" s="33">
        <f t="shared" si="0"/>
        <v>1</v>
      </c>
      <c r="D32" s="47" t="s">
        <v>253</v>
      </c>
      <c r="E32" s="47"/>
      <c r="F32" s="48" t="s">
        <v>252</v>
      </c>
      <c r="G32" s="36">
        <v>41661</v>
      </c>
      <c r="H32" s="37">
        <v>25098</v>
      </c>
      <c r="I32" s="37">
        <v>2510</v>
      </c>
      <c r="J32" s="38">
        <v>2510</v>
      </c>
      <c r="K32" s="36">
        <v>41661</v>
      </c>
      <c r="L32" s="39">
        <v>10</v>
      </c>
      <c r="M32" s="40"/>
      <c r="N32" s="41"/>
      <c r="O32" s="42" t="s">
        <v>2343</v>
      </c>
      <c r="P32" s="43" t="s">
        <v>2190</v>
      </c>
      <c r="Q32" s="43" t="s">
        <v>2319</v>
      </c>
      <c r="R32" s="43" t="s">
        <v>229</v>
      </c>
      <c r="S32" s="43" t="b">
        <v>1</v>
      </c>
      <c r="T32" s="43">
        <v>10</v>
      </c>
      <c r="U32" s="35" t="s">
        <v>2347</v>
      </c>
      <c r="V32" s="196" t="s">
        <v>2351</v>
      </c>
    </row>
    <row r="33" spans="1:22" x14ac:dyDescent="0.25">
      <c r="A33" s="30">
        <v>32</v>
      </c>
      <c r="B33" s="49" t="s">
        <v>802</v>
      </c>
      <c r="C33" s="33">
        <f t="shared" si="0"/>
        <v>5</v>
      </c>
      <c r="D33" s="47" t="s">
        <v>254</v>
      </c>
      <c r="E33" s="47"/>
      <c r="F33" s="35" t="s">
        <v>255</v>
      </c>
      <c r="G33" s="36">
        <v>41670</v>
      </c>
      <c r="H33" s="37">
        <v>14180</v>
      </c>
      <c r="I33" s="37">
        <v>1418</v>
      </c>
      <c r="J33" s="38">
        <v>1418</v>
      </c>
      <c r="K33" s="36">
        <v>41670</v>
      </c>
      <c r="L33" s="39">
        <v>10</v>
      </c>
      <c r="M33" s="40"/>
      <c r="N33" s="41"/>
      <c r="O33" s="42" t="s">
        <v>2344</v>
      </c>
      <c r="P33" s="43" t="s">
        <v>2168</v>
      </c>
      <c r="Q33" s="43" t="s">
        <v>2010</v>
      </c>
      <c r="R33" s="43" t="s">
        <v>219</v>
      </c>
      <c r="S33" s="43" t="b">
        <v>1</v>
      </c>
      <c r="T33" s="43">
        <v>10</v>
      </c>
      <c r="U33" s="35" t="s">
        <v>2347</v>
      </c>
      <c r="V33" s="196" t="s">
        <v>2353</v>
      </c>
    </row>
    <row r="34" spans="1:22" x14ac:dyDescent="0.25">
      <c r="A34" s="30">
        <v>33</v>
      </c>
      <c r="B34" s="49" t="s">
        <v>256</v>
      </c>
      <c r="C34" s="33">
        <f t="shared" si="0"/>
        <v>6</v>
      </c>
      <c r="D34" s="47" t="s">
        <v>257</v>
      </c>
      <c r="E34" s="47"/>
      <c r="F34" s="35" t="s">
        <v>255</v>
      </c>
      <c r="G34" s="36">
        <v>41670</v>
      </c>
      <c r="H34" s="37">
        <v>23057</v>
      </c>
      <c r="I34" s="37">
        <v>2306</v>
      </c>
      <c r="J34" s="38">
        <v>2306</v>
      </c>
      <c r="K34" s="36">
        <v>41670</v>
      </c>
      <c r="L34" s="39">
        <v>10</v>
      </c>
      <c r="M34" s="40"/>
      <c r="N34" s="41"/>
      <c r="O34" s="42" t="s">
        <v>2344</v>
      </c>
      <c r="P34" s="43" t="s">
        <v>2169</v>
      </c>
      <c r="Q34" s="43" t="s">
        <v>2010</v>
      </c>
      <c r="R34" s="43" t="s">
        <v>219</v>
      </c>
      <c r="S34" s="43" t="b">
        <v>1</v>
      </c>
      <c r="T34" s="43">
        <v>10</v>
      </c>
      <c r="U34" s="35" t="s">
        <v>2347</v>
      </c>
      <c r="V34" s="196" t="s">
        <v>2353</v>
      </c>
    </row>
    <row r="35" spans="1:22" x14ac:dyDescent="0.25">
      <c r="A35" s="30">
        <v>34</v>
      </c>
      <c r="B35" s="49" t="s">
        <v>258</v>
      </c>
      <c r="C35" s="33">
        <f t="shared" si="0"/>
        <v>3</v>
      </c>
      <c r="D35" s="47" t="s">
        <v>259</v>
      </c>
      <c r="E35" s="47"/>
      <c r="F35" s="35" t="s">
        <v>255</v>
      </c>
      <c r="G35" s="36">
        <v>41670</v>
      </c>
      <c r="H35" s="37">
        <v>13371</v>
      </c>
      <c r="I35" s="37">
        <v>1337</v>
      </c>
      <c r="J35" s="38">
        <v>1337</v>
      </c>
      <c r="K35" s="36">
        <v>41670</v>
      </c>
      <c r="L35" s="39">
        <v>10</v>
      </c>
      <c r="M35" s="40"/>
      <c r="N35" s="41"/>
      <c r="O35" s="42" t="s">
        <v>2344</v>
      </c>
      <c r="P35" s="43" t="s">
        <v>2171</v>
      </c>
      <c r="Q35" s="43" t="s">
        <v>2010</v>
      </c>
      <c r="R35" s="43" t="s">
        <v>219</v>
      </c>
      <c r="S35" s="43" t="b">
        <v>1</v>
      </c>
      <c r="T35" s="43">
        <v>10</v>
      </c>
      <c r="U35" s="35" t="s">
        <v>2347</v>
      </c>
      <c r="V35" s="196" t="s">
        <v>2353</v>
      </c>
    </row>
    <row r="36" spans="1:22" x14ac:dyDescent="0.25">
      <c r="A36" s="30">
        <v>35</v>
      </c>
      <c r="B36" s="49" t="s">
        <v>803</v>
      </c>
      <c r="C36" s="33">
        <f t="shared" si="0"/>
        <v>5</v>
      </c>
      <c r="D36" s="47" t="s">
        <v>260</v>
      </c>
      <c r="E36" s="47"/>
      <c r="F36" s="35" t="s">
        <v>255</v>
      </c>
      <c r="G36" s="36">
        <v>41670</v>
      </c>
      <c r="H36" s="37">
        <v>17891</v>
      </c>
      <c r="I36" s="37">
        <v>1789</v>
      </c>
      <c r="J36" s="38">
        <v>1789</v>
      </c>
      <c r="K36" s="36">
        <v>41670</v>
      </c>
      <c r="L36" s="39">
        <v>10</v>
      </c>
      <c r="M36" s="40"/>
      <c r="N36" s="41"/>
      <c r="O36" s="42" t="s">
        <v>2344</v>
      </c>
      <c r="P36" s="43" t="s">
        <v>2170</v>
      </c>
      <c r="Q36" s="43" t="s">
        <v>2010</v>
      </c>
      <c r="R36" s="43" t="s">
        <v>219</v>
      </c>
      <c r="S36" s="43" t="b">
        <v>1</v>
      </c>
      <c r="T36" s="43">
        <v>10</v>
      </c>
      <c r="U36" s="35" t="s">
        <v>2347</v>
      </c>
      <c r="V36" s="196" t="s">
        <v>2353</v>
      </c>
    </row>
    <row r="37" spans="1:22" x14ac:dyDescent="0.25">
      <c r="A37" s="30">
        <v>36</v>
      </c>
      <c r="B37" s="49" t="s">
        <v>1033</v>
      </c>
      <c r="C37" s="33">
        <f t="shared" si="0"/>
        <v>4</v>
      </c>
      <c r="D37" s="47" t="s">
        <v>261</v>
      </c>
      <c r="E37" s="47"/>
      <c r="F37" s="35" t="s">
        <v>255</v>
      </c>
      <c r="G37" s="36">
        <v>41670</v>
      </c>
      <c r="H37" s="37">
        <v>1008</v>
      </c>
      <c r="I37" s="37">
        <v>101</v>
      </c>
      <c r="J37" s="38">
        <v>101</v>
      </c>
      <c r="K37" s="36">
        <v>41670</v>
      </c>
      <c r="L37" s="39">
        <v>10.02</v>
      </c>
      <c r="M37" s="40"/>
      <c r="N37" s="41"/>
      <c r="O37" s="42" t="s">
        <v>2344</v>
      </c>
      <c r="P37" s="43" t="s">
        <v>2168</v>
      </c>
      <c r="Q37" s="43" t="s">
        <v>2010</v>
      </c>
      <c r="R37" s="43" t="s">
        <v>219</v>
      </c>
      <c r="S37" s="43" t="b">
        <v>1</v>
      </c>
      <c r="T37" s="43">
        <v>10</v>
      </c>
      <c r="U37" s="35" t="s">
        <v>2347</v>
      </c>
      <c r="V37" s="196" t="s">
        <v>2353</v>
      </c>
    </row>
    <row r="38" spans="1:22" x14ac:dyDescent="0.25">
      <c r="A38" s="30">
        <v>37</v>
      </c>
      <c r="B38" s="49" t="s">
        <v>1034</v>
      </c>
      <c r="C38" s="33">
        <f t="shared" si="0"/>
        <v>4</v>
      </c>
      <c r="D38" s="47" t="s">
        <v>262</v>
      </c>
      <c r="E38" s="47"/>
      <c r="F38" s="35" t="s">
        <v>255</v>
      </c>
      <c r="G38" s="36">
        <v>41670</v>
      </c>
      <c r="H38" s="37">
        <v>5386</v>
      </c>
      <c r="I38" s="37">
        <v>539</v>
      </c>
      <c r="J38" s="38">
        <v>539</v>
      </c>
      <c r="K38" s="36">
        <v>41670</v>
      </c>
      <c r="L38" s="39">
        <v>10.01</v>
      </c>
      <c r="M38" s="40"/>
      <c r="N38" s="41"/>
      <c r="O38" s="42" t="s">
        <v>2344</v>
      </c>
      <c r="P38" s="43" t="s">
        <v>2171</v>
      </c>
      <c r="Q38" s="43" t="s">
        <v>2010</v>
      </c>
      <c r="R38" s="43" t="s">
        <v>219</v>
      </c>
      <c r="S38" s="43" t="b">
        <v>1</v>
      </c>
      <c r="T38" s="43">
        <v>10</v>
      </c>
      <c r="U38" s="35" t="s">
        <v>2347</v>
      </c>
      <c r="V38" s="196" t="s">
        <v>2353</v>
      </c>
    </row>
    <row r="39" spans="1:22" x14ac:dyDescent="0.25">
      <c r="A39" s="30">
        <v>38</v>
      </c>
      <c r="B39" s="49" t="s">
        <v>263</v>
      </c>
      <c r="C39" s="33">
        <f t="shared" si="0"/>
        <v>4</v>
      </c>
      <c r="D39" s="47" t="s">
        <v>264</v>
      </c>
      <c r="E39" s="47"/>
      <c r="F39" s="35" t="s">
        <v>255</v>
      </c>
      <c r="G39" s="36">
        <v>41670</v>
      </c>
      <c r="H39" s="37">
        <v>6951</v>
      </c>
      <c r="I39" s="37">
        <v>695</v>
      </c>
      <c r="J39" s="38">
        <v>695</v>
      </c>
      <c r="K39" s="36">
        <v>41670</v>
      </c>
      <c r="L39" s="39">
        <v>10</v>
      </c>
      <c r="M39" s="40"/>
      <c r="N39" s="41"/>
      <c r="O39" s="42" t="s">
        <v>2344</v>
      </c>
      <c r="P39" s="43" t="s">
        <v>2171</v>
      </c>
      <c r="Q39" s="43" t="s">
        <v>2010</v>
      </c>
      <c r="R39" s="43" t="s">
        <v>219</v>
      </c>
      <c r="S39" s="43" t="b">
        <v>1</v>
      </c>
      <c r="T39" s="43">
        <v>10</v>
      </c>
      <c r="U39" s="35" t="s">
        <v>2347</v>
      </c>
      <c r="V39" s="196" t="s">
        <v>2353</v>
      </c>
    </row>
    <row r="40" spans="1:22" x14ac:dyDescent="0.25">
      <c r="A40" s="30">
        <v>39</v>
      </c>
      <c r="B40" s="49" t="s">
        <v>804</v>
      </c>
      <c r="C40" s="33">
        <f t="shared" si="0"/>
        <v>1</v>
      </c>
      <c r="D40" s="47" t="s">
        <v>265</v>
      </c>
      <c r="E40" s="47"/>
      <c r="F40" s="35" t="s">
        <v>255</v>
      </c>
      <c r="G40" s="36">
        <v>41670</v>
      </c>
      <c r="H40" s="37">
        <v>11849</v>
      </c>
      <c r="I40" s="37">
        <v>1185</v>
      </c>
      <c r="J40" s="38">
        <v>1185</v>
      </c>
      <c r="K40" s="36">
        <v>41670</v>
      </c>
      <c r="L40" s="39">
        <v>10</v>
      </c>
      <c r="M40" s="40"/>
      <c r="N40" s="41"/>
      <c r="O40" s="42" t="s">
        <v>2344</v>
      </c>
      <c r="P40" s="43" t="s">
        <v>2171</v>
      </c>
      <c r="Q40" s="43" t="s">
        <v>2010</v>
      </c>
      <c r="R40" s="43" t="s">
        <v>219</v>
      </c>
      <c r="S40" s="43" t="b">
        <v>1</v>
      </c>
      <c r="T40" s="43">
        <v>10</v>
      </c>
      <c r="U40" s="35" t="s">
        <v>2347</v>
      </c>
      <c r="V40" s="196" t="s">
        <v>2353</v>
      </c>
    </row>
    <row r="41" spans="1:22" x14ac:dyDescent="0.25">
      <c r="A41" s="30">
        <v>40</v>
      </c>
      <c r="B41" s="49" t="s">
        <v>1035</v>
      </c>
      <c r="C41" s="33">
        <f t="shared" si="0"/>
        <v>5</v>
      </c>
      <c r="D41" s="47" t="s">
        <v>266</v>
      </c>
      <c r="E41" s="47"/>
      <c r="F41" s="35" t="s">
        <v>255</v>
      </c>
      <c r="G41" s="36">
        <v>41670</v>
      </c>
      <c r="H41" s="37">
        <v>17453</v>
      </c>
      <c r="I41" s="37">
        <v>1745</v>
      </c>
      <c r="J41" s="38">
        <v>1745</v>
      </c>
      <c r="K41" s="36">
        <v>41670</v>
      </c>
      <c r="L41" s="39">
        <v>10</v>
      </c>
      <c r="M41" s="40"/>
      <c r="N41" s="41"/>
      <c r="O41" s="42" t="s">
        <v>2344</v>
      </c>
      <c r="P41" s="43" t="s">
        <v>2168</v>
      </c>
      <c r="Q41" s="43" t="s">
        <v>2010</v>
      </c>
      <c r="R41" s="43" t="s">
        <v>219</v>
      </c>
      <c r="S41" s="43" t="b">
        <v>1</v>
      </c>
      <c r="T41" s="43">
        <v>10</v>
      </c>
      <c r="U41" s="35" t="s">
        <v>2347</v>
      </c>
      <c r="V41" s="196" t="s">
        <v>2353</v>
      </c>
    </row>
    <row r="42" spans="1:22" x14ac:dyDescent="0.25">
      <c r="A42" s="30">
        <v>41</v>
      </c>
      <c r="B42" s="49" t="s">
        <v>805</v>
      </c>
      <c r="C42" s="33">
        <f t="shared" si="0"/>
        <v>5</v>
      </c>
      <c r="D42" s="47" t="s">
        <v>267</v>
      </c>
      <c r="E42" s="47"/>
      <c r="F42" s="35" t="s">
        <v>255</v>
      </c>
      <c r="G42" s="36">
        <v>41670</v>
      </c>
      <c r="H42" s="37">
        <v>28271</v>
      </c>
      <c r="I42" s="37">
        <v>2827</v>
      </c>
      <c r="J42" s="38">
        <v>2827</v>
      </c>
      <c r="K42" s="36">
        <v>41670</v>
      </c>
      <c r="L42" s="39">
        <v>10</v>
      </c>
      <c r="M42" s="40"/>
      <c r="N42" s="41"/>
      <c r="O42" s="42" t="s">
        <v>2344</v>
      </c>
      <c r="P42" s="43" t="s">
        <v>2171</v>
      </c>
      <c r="Q42" s="43" t="s">
        <v>2010</v>
      </c>
      <c r="R42" s="43" t="s">
        <v>219</v>
      </c>
      <c r="S42" s="43" t="b">
        <v>1</v>
      </c>
      <c r="T42" s="43">
        <v>10</v>
      </c>
      <c r="U42" s="35" t="s">
        <v>2347</v>
      </c>
      <c r="V42" s="196" t="s">
        <v>2353</v>
      </c>
    </row>
    <row r="43" spans="1:22" x14ac:dyDescent="0.25">
      <c r="A43" s="30">
        <v>42</v>
      </c>
      <c r="B43" s="49" t="s">
        <v>806</v>
      </c>
      <c r="C43" s="33">
        <f t="shared" si="0"/>
        <v>4</v>
      </c>
      <c r="D43" s="47" t="s">
        <v>268</v>
      </c>
      <c r="E43" s="47"/>
      <c r="F43" s="35" t="s">
        <v>255</v>
      </c>
      <c r="G43" s="36">
        <v>41670</v>
      </c>
      <c r="H43" s="37">
        <v>1939</v>
      </c>
      <c r="I43" s="37">
        <v>194</v>
      </c>
      <c r="J43" s="38">
        <v>194</v>
      </c>
      <c r="K43" s="36">
        <v>41670</v>
      </c>
      <c r="L43" s="39">
        <v>10.01</v>
      </c>
      <c r="M43" s="40"/>
      <c r="N43" s="41"/>
      <c r="O43" s="42" t="s">
        <v>2344</v>
      </c>
      <c r="P43" s="43" t="s">
        <v>2191</v>
      </c>
      <c r="Q43" s="43" t="s">
        <v>2010</v>
      </c>
      <c r="R43" s="43" t="s">
        <v>219</v>
      </c>
      <c r="S43" s="43" t="b">
        <v>1</v>
      </c>
      <c r="T43" s="43">
        <v>10</v>
      </c>
      <c r="U43" s="35" t="s">
        <v>2347</v>
      </c>
      <c r="V43" s="196" t="s">
        <v>2353</v>
      </c>
    </row>
    <row r="44" spans="1:22" x14ac:dyDescent="0.25">
      <c r="A44" s="30">
        <v>43</v>
      </c>
      <c r="B44" s="49" t="s">
        <v>928</v>
      </c>
      <c r="C44" s="33">
        <f t="shared" si="0"/>
        <v>5</v>
      </c>
      <c r="D44" s="47" t="s">
        <v>269</v>
      </c>
      <c r="E44" s="47"/>
      <c r="F44" s="35" t="s">
        <v>255</v>
      </c>
      <c r="G44" s="36">
        <v>41670</v>
      </c>
      <c r="H44" s="37">
        <v>23360</v>
      </c>
      <c r="I44" s="37">
        <v>2336</v>
      </c>
      <c r="J44" s="38">
        <v>2336</v>
      </c>
      <c r="K44" s="36">
        <v>41670</v>
      </c>
      <c r="L44" s="39">
        <v>10</v>
      </c>
      <c r="M44" s="40"/>
      <c r="N44" s="41"/>
      <c r="O44" s="42" t="s">
        <v>2344</v>
      </c>
      <c r="P44" s="43" t="s">
        <v>2191</v>
      </c>
      <c r="Q44" s="43" t="s">
        <v>2010</v>
      </c>
      <c r="R44" s="43" t="s">
        <v>219</v>
      </c>
      <c r="S44" s="43" t="b">
        <v>1</v>
      </c>
      <c r="T44" s="43">
        <v>10</v>
      </c>
      <c r="U44" s="35" t="s">
        <v>2347</v>
      </c>
      <c r="V44" s="196" t="s">
        <v>2353</v>
      </c>
    </row>
    <row r="45" spans="1:22" x14ac:dyDescent="0.25">
      <c r="A45" s="30">
        <v>44</v>
      </c>
      <c r="B45" s="49" t="s">
        <v>807</v>
      </c>
      <c r="C45" s="33">
        <f t="shared" si="0"/>
        <v>6</v>
      </c>
      <c r="D45" s="47" t="s">
        <v>270</v>
      </c>
      <c r="E45" s="47"/>
      <c r="F45" s="35" t="s">
        <v>255</v>
      </c>
      <c r="G45" s="36">
        <v>41670</v>
      </c>
      <c r="H45" s="37">
        <v>20799</v>
      </c>
      <c r="I45" s="37">
        <v>2080</v>
      </c>
      <c r="J45" s="38">
        <v>2080</v>
      </c>
      <c r="K45" s="36">
        <v>41670</v>
      </c>
      <c r="L45" s="39">
        <v>10</v>
      </c>
      <c r="M45" s="40"/>
      <c r="N45" s="41"/>
      <c r="O45" s="42" t="s">
        <v>2344</v>
      </c>
      <c r="P45" s="43" t="s">
        <v>2191</v>
      </c>
      <c r="Q45" s="43" t="s">
        <v>2010</v>
      </c>
      <c r="R45" s="43" t="s">
        <v>219</v>
      </c>
      <c r="S45" s="43" t="b">
        <v>1</v>
      </c>
      <c r="T45" s="43">
        <v>10</v>
      </c>
      <c r="U45" s="35" t="s">
        <v>2347</v>
      </c>
      <c r="V45" s="196" t="s">
        <v>2353</v>
      </c>
    </row>
    <row r="46" spans="1:22" x14ac:dyDescent="0.25">
      <c r="A46" s="30">
        <v>45</v>
      </c>
      <c r="B46" s="50" t="s">
        <v>1036</v>
      </c>
      <c r="C46" s="33">
        <f t="shared" si="0"/>
        <v>6</v>
      </c>
      <c r="D46" s="31" t="s">
        <v>271</v>
      </c>
      <c r="E46" s="31"/>
      <c r="F46" s="35" t="s">
        <v>255</v>
      </c>
      <c r="G46" s="36">
        <v>41670</v>
      </c>
      <c r="H46" s="37">
        <v>30223</v>
      </c>
      <c r="I46" s="37">
        <v>3022</v>
      </c>
      <c r="J46" s="38">
        <v>3022</v>
      </c>
      <c r="K46" s="36">
        <v>41670</v>
      </c>
      <c r="L46" s="39">
        <v>10</v>
      </c>
      <c r="M46" s="40"/>
      <c r="N46" s="41"/>
      <c r="O46" s="42" t="s">
        <v>2344</v>
      </c>
      <c r="P46" s="43" t="s">
        <v>2171</v>
      </c>
      <c r="Q46" s="43" t="s">
        <v>2010</v>
      </c>
      <c r="R46" s="43" t="s">
        <v>219</v>
      </c>
      <c r="S46" s="43" t="b">
        <v>1</v>
      </c>
      <c r="T46" s="43">
        <v>10</v>
      </c>
      <c r="U46" s="35" t="s">
        <v>2347</v>
      </c>
      <c r="V46" s="196" t="s">
        <v>2353</v>
      </c>
    </row>
    <row r="47" spans="1:22" x14ac:dyDescent="0.25">
      <c r="A47" s="30">
        <v>46</v>
      </c>
      <c r="B47" s="50" t="s">
        <v>929</v>
      </c>
      <c r="C47" s="33">
        <f t="shared" si="0"/>
        <v>5</v>
      </c>
      <c r="D47" s="31" t="s">
        <v>272</v>
      </c>
      <c r="E47" s="31"/>
      <c r="F47" s="35" t="s">
        <v>255</v>
      </c>
      <c r="G47" s="36">
        <v>41670</v>
      </c>
      <c r="H47" s="37">
        <v>11509</v>
      </c>
      <c r="I47" s="37">
        <v>1151</v>
      </c>
      <c r="J47" s="38">
        <v>1151</v>
      </c>
      <c r="K47" s="36">
        <v>41670</v>
      </c>
      <c r="L47" s="39">
        <v>10</v>
      </c>
      <c r="M47" s="40"/>
      <c r="N47" s="41"/>
      <c r="O47" s="42" t="s">
        <v>2344</v>
      </c>
      <c r="P47" s="43" t="s">
        <v>2171</v>
      </c>
      <c r="Q47" s="43" t="s">
        <v>2010</v>
      </c>
      <c r="R47" s="43" t="s">
        <v>219</v>
      </c>
      <c r="S47" s="43" t="b">
        <v>1</v>
      </c>
      <c r="T47" s="43">
        <v>10</v>
      </c>
      <c r="U47" s="35" t="s">
        <v>2347</v>
      </c>
      <c r="V47" s="196" t="s">
        <v>2353</v>
      </c>
    </row>
    <row r="48" spans="1:22" x14ac:dyDescent="0.25">
      <c r="A48" s="30">
        <v>47</v>
      </c>
      <c r="B48" s="50" t="s">
        <v>808</v>
      </c>
      <c r="C48" s="33">
        <f t="shared" si="0"/>
        <v>7</v>
      </c>
      <c r="D48" s="31" t="s">
        <v>273</v>
      </c>
      <c r="E48" s="31"/>
      <c r="F48" s="35" t="s">
        <v>255</v>
      </c>
      <c r="G48" s="36">
        <v>41670</v>
      </c>
      <c r="H48" s="37">
        <v>33687</v>
      </c>
      <c r="I48" s="37">
        <v>3369</v>
      </c>
      <c r="J48" s="38">
        <v>3369</v>
      </c>
      <c r="K48" s="36">
        <v>41670</v>
      </c>
      <c r="L48" s="39">
        <v>10</v>
      </c>
      <c r="M48" s="40"/>
      <c r="N48" s="41"/>
      <c r="O48" s="42" t="s">
        <v>2344</v>
      </c>
      <c r="P48" s="43" t="s">
        <v>2191</v>
      </c>
      <c r="Q48" s="43" t="s">
        <v>2010</v>
      </c>
      <c r="R48" s="43" t="s">
        <v>219</v>
      </c>
      <c r="S48" s="43" t="b">
        <v>1</v>
      </c>
      <c r="T48" s="43">
        <v>10</v>
      </c>
      <c r="U48" s="35" t="s">
        <v>2347</v>
      </c>
      <c r="V48" s="196" t="s">
        <v>2353</v>
      </c>
    </row>
    <row r="49" spans="1:22" x14ac:dyDescent="0.25">
      <c r="A49" s="30">
        <v>48</v>
      </c>
      <c r="B49" s="50" t="s">
        <v>274</v>
      </c>
      <c r="C49" s="33">
        <f t="shared" si="0"/>
        <v>4</v>
      </c>
      <c r="D49" s="31" t="s">
        <v>275</v>
      </c>
      <c r="E49" s="31"/>
      <c r="F49" s="35" t="s">
        <v>255</v>
      </c>
      <c r="G49" s="36">
        <v>41670</v>
      </c>
      <c r="H49" s="37">
        <v>3765</v>
      </c>
      <c r="I49" s="37">
        <v>377</v>
      </c>
      <c r="J49" s="38">
        <v>377</v>
      </c>
      <c r="K49" s="36">
        <v>41670</v>
      </c>
      <c r="L49" s="39">
        <v>10.01</v>
      </c>
      <c r="M49" s="40"/>
      <c r="N49" s="41"/>
      <c r="O49" s="42" t="s">
        <v>2344</v>
      </c>
      <c r="P49" s="43" t="s">
        <v>2191</v>
      </c>
      <c r="Q49" s="43" t="s">
        <v>2010</v>
      </c>
      <c r="R49" s="43" t="s">
        <v>219</v>
      </c>
      <c r="S49" s="43" t="b">
        <v>1</v>
      </c>
      <c r="T49" s="43">
        <v>10</v>
      </c>
      <c r="U49" s="35" t="s">
        <v>2347</v>
      </c>
      <c r="V49" s="196" t="s">
        <v>2353</v>
      </c>
    </row>
    <row r="50" spans="1:22" x14ac:dyDescent="0.25">
      <c r="A50" s="30">
        <v>49</v>
      </c>
      <c r="B50" s="50" t="s">
        <v>809</v>
      </c>
      <c r="C50" s="33">
        <f t="shared" si="0"/>
        <v>6</v>
      </c>
      <c r="D50" s="31" t="s">
        <v>276</v>
      </c>
      <c r="E50" s="31"/>
      <c r="F50" s="35" t="s">
        <v>255</v>
      </c>
      <c r="G50" s="36">
        <v>41670</v>
      </c>
      <c r="H50" s="37">
        <v>15972</v>
      </c>
      <c r="I50" s="37">
        <v>1597</v>
      </c>
      <c r="J50" s="38">
        <v>1597</v>
      </c>
      <c r="K50" s="36">
        <v>41670</v>
      </c>
      <c r="L50" s="39">
        <v>10</v>
      </c>
      <c r="M50" s="40"/>
      <c r="N50" s="41"/>
      <c r="O50" s="42" t="s">
        <v>2344</v>
      </c>
      <c r="P50" s="43" t="s">
        <v>2168</v>
      </c>
      <c r="Q50" s="43" t="s">
        <v>2010</v>
      </c>
      <c r="R50" s="43" t="s">
        <v>219</v>
      </c>
      <c r="S50" s="43" t="b">
        <v>1</v>
      </c>
      <c r="T50" s="43">
        <v>10</v>
      </c>
      <c r="U50" s="35" t="s">
        <v>2347</v>
      </c>
      <c r="V50" s="196" t="s">
        <v>2353</v>
      </c>
    </row>
    <row r="51" spans="1:22" x14ac:dyDescent="0.25">
      <c r="A51" s="30">
        <v>50</v>
      </c>
      <c r="B51" s="50" t="s">
        <v>810</v>
      </c>
      <c r="C51" s="33">
        <f t="shared" si="0"/>
        <v>6</v>
      </c>
      <c r="D51" s="31" t="s">
        <v>277</v>
      </c>
      <c r="E51" s="31"/>
      <c r="F51" s="35" t="s">
        <v>255</v>
      </c>
      <c r="G51" s="36">
        <v>41670</v>
      </c>
      <c r="H51" s="37">
        <v>18273</v>
      </c>
      <c r="I51" s="37">
        <v>1827</v>
      </c>
      <c r="J51" s="38">
        <v>1827</v>
      </c>
      <c r="K51" s="36">
        <v>41670</v>
      </c>
      <c r="L51" s="39">
        <v>10</v>
      </c>
      <c r="M51" s="40"/>
      <c r="N51" s="41"/>
      <c r="O51" s="42" t="s">
        <v>2344</v>
      </c>
      <c r="P51" s="43" t="s">
        <v>2170</v>
      </c>
      <c r="Q51" s="43" t="s">
        <v>2010</v>
      </c>
      <c r="R51" s="43" t="s">
        <v>219</v>
      </c>
      <c r="S51" s="43" t="b">
        <v>1</v>
      </c>
      <c r="T51" s="43">
        <v>10</v>
      </c>
      <c r="U51" s="35" t="s">
        <v>2347</v>
      </c>
      <c r="V51" s="196" t="s">
        <v>2353</v>
      </c>
    </row>
    <row r="52" spans="1:22" x14ac:dyDescent="0.25">
      <c r="A52" s="30">
        <v>51</v>
      </c>
      <c r="B52" s="50" t="s">
        <v>930</v>
      </c>
      <c r="C52" s="33">
        <f t="shared" si="0"/>
        <v>4</v>
      </c>
      <c r="D52" s="31" t="s">
        <v>278</v>
      </c>
      <c r="E52" s="31"/>
      <c r="F52" s="35" t="s">
        <v>255</v>
      </c>
      <c r="G52" s="36">
        <v>41670</v>
      </c>
      <c r="H52" s="37">
        <v>9801</v>
      </c>
      <c r="I52" s="37">
        <v>980</v>
      </c>
      <c r="J52" s="38">
        <v>980</v>
      </c>
      <c r="K52" s="36">
        <v>41670</v>
      </c>
      <c r="L52" s="39">
        <v>10</v>
      </c>
      <c r="M52" s="40"/>
      <c r="N52" s="41"/>
      <c r="O52" s="42" t="s">
        <v>2344</v>
      </c>
      <c r="P52" s="43" t="s">
        <v>2168</v>
      </c>
      <c r="Q52" s="43" t="s">
        <v>2010</v>
      </c>
      <c r="R52" s="43" t="s">
        <v>219</v>
      </c>
      <c r="S52" s="43" t="b">
        <v>1</v>
      </c>
      <c r="T52" s="43">
        <v>10</v>
      </c>
      <c r="U52" s="35" t="s">
        <v>2347</v>
      </c>
      <c r="V52" s="196" t="s">
        <v>2353</v>
      </c>
    </row>
    <row r="53" spans="1:22" x14ac:dyDescent="0.25">
      <c r="A53" s="30">
        <v>52</v>
      </c>
      <c r="B53" s="50" t="s">
        <v>1037</v>
      </c>
      <c r="C53" s="33">
        <f t="shared" si="0"/>
        <v>6</v>
      </c>
      <c r="D53" s="31" t="s">
        <v>279</v>
      </c>
      <c r="E53" s="31"/>
      <c r="F53" s="35" t="s">
        <v>255</v>
      </c>
      <c r="G53" s="36">
        <v>41670</v>
      </c>
      <c r="H53" s="37">
        <v>21252</v>
      </c>
      <c r="I53" s="37">
        <v>2125</v>
      </c>
      <c r="J53" s="38">
        <v>2125</v>
      </c>
      <c r="K53" s="36">
        <v>41670</v>
      </c>
      <c r="L53" s="39">
        <v>10</v>
      </c>
      <c r="M53" s="40"/>
      <c r="N53" s="41"/>
      <c r="O53" s="42" t="s">
        <v>2344</v>
      </c>
      <c r="P53" s="43" t="s">
        <v>2168</v>
      </c>
      <c r="Q53" s="43" t="s">
        <v>2010</v>
      </c>
      <c r="R53" s="43" t="s">
        <v>219</v>
      </c>
      <c r="S53" s="43" t="b">
        <v>1</v>
      </c>
      <c r="T53" s="43">
        <v>10</v>
      </c>
      <c r="U53" s="35" t="s">
        <v>2347</v>
      </c>
      <c r="V53" s="196" t="s">
        <v>2353</v>
      </c>
    </row>
    <row r="54" spans="1:22" x14ac:dyDescent="0.25">
      <c r="A54" s="30">
        <v>53</v>
      </c>
      <c r="B54" s="50" t="s">
        <v>1038</v>
      </c>
      <c r="C54" s="33">
        <f t="shared" si="0"/>
        <v>4</v>
      </c>
      <c r="D54" s="31" t="s">
        <v>280</v>
      </c>
      <c r="E54" s="31"/>
      <c r="F54" s="35" t="s">
        <v>255</v>
      </c>
      <c r="G54" s="36">
        <v>41670</v>
      </c>
      <c r="H54" s="37">
        <v>7295</v>
      </c>
      <c r="I54" s="37">
        <v>729</v>
      </c>
      <c r="J54" s="38">
        <v>729</v>
      </c>
      <c r="K54" s="36">
        <v>41670</v>
      </c>
      <c r="L54" s="39">
        <v>9.99</v>
      </c>
      <c r="M54" s="40"/>
      <c r="N54" s="41"/>
      <c r="O54" s="42" t="s">
        <v>2344</v>
      </c>
      <c r="P54" s="43" t="s">
        <v>2168</v>
      </c>
      <c r="Q54" s="43" t="s">
        <v>2010</v>
      </c>
      <c r="R54" s="43" t="s">
        <v>219</v>
      </c>
      <c r="S54" s="43" t="b">
        <v>1</v>
      </c>
      <c r="T54" s="43">
        <v>10</v>
      </c>
      <c r="U54" s="35" t="s">
        <v>2347</v>
      </c>
      <c r="V54" s="196" t="s">
        <v>2353</v>
      </c>
    </row>
    <row r="55" spans="1:22" x14ac:dyDescent="0.25">
      <c r="A55" s="30">
        <v>54</v>
      </c>
      <c r="B55" s="50" t="s">
        <v>811</v>
      </c>
      <c r="C55" s="33">
        <f t="shared" si="0"/>
        <v>5</v>
      </c>
      <c r="D55" s="31" t="s">
        <v>281</v>
      </c>
      <c r="E55" s="31"/>
      <c r="F55" s="35" t="s">
        <v>255</v>
      </c>
      <c r="G55" s="36">
        <v>41670</v>
      </c>
      <c r="H55" s="37">
        <v>21753</v>
      </c>
      <c r="I55" s="37">
        <v>2175</v>
      </c>
      <c r="J55" s="38">
        <v>2175</v>
      </c>
      <c r="K55" s="36">
        <v>41670</v>
      </c>
      <c r="L55" s="39">
        <v>10</v>
      </c>
      <c r="M55" s="40"/>
      <c r="N55" s="41"/>
      <c r="O55" s="42" t="s">
        <v>2344</v>
      </c>
      <c r="P55" s="43" t="s">
        <v>2168</v>
      </c>
      <c r="Q55" s="43" t="s">
        <v>2010</v>
      </c>
      <c r="R55" s="43" t="s">
        <v>219</v>
      </c>
      <c r="S55" s="43" t="b">
        <v>1</v>
      </c>
      <c r="T55" s="43">
        <v>10</v>
      </c>
      <c r="U55" s="35" t="s">
        <v>2347</v>
      </c>
      <c r="V55" s="196" t="s">
        <v>2353</v>
      </c>
    </row>
    <row r="56" spans="1:22" x14ac:dyDescent="0.25">
      <c r="A56" s="30">
        <v>55</v>
      </c>
      <c r="B56" s="50" t="s">
        <v>931</v>
      </c>
      <c r="C56" s="33">
        <f t="shared" si="0"/>
        <v>4</v>
      </c>
      <c r="D56" s="31" t="s">
        <v>282</v>
      </c>
      <c r="E56" s="31"/>
      <c r="F56" s="35" t="s">
        <v>255</v>
      </c>
      <c r="G56" s="36">
        <v>41670</v>
      </c>
      <c r="H56" s="37">
        <v>11346</v>
      </c>
      <c r="I56" s="37">
        <v>1135</v>
      </c>
      <c r="J56" s="38">
        <v>1135</v>
      </c>
      <c r="K56" s="36">
        <v>41670</v>
      </c>
      <c r="L56" s="39">
        <v>10</v>
      </c>
      <c r="M56" s="40"/>
      <c r="N56" s="41"/>
      <c r="O56" s="42" t="s">
        <v>2344</v>
      </c>
      <c r="P56" s="43" t="s">
        <v>2168</v>
      </c>
      <c r="Q56" s="43" t="s">
        <v>2010</v>
      </c>
      <c r="R56" s="43" t="s">
        <v>219</v>
      </c>
      <c r="S56" s="43" t="b">
        <v>1</v>
      </c>
      <c r="T56" s="43">
        <v>10</v>
      </c>
      <c r="U56" s="35" t="s">
        <v>2347</v>
      </c>
      <c r="V56" s="196" t="s">
        <v>2353</v>
      </c>
    </row>
    <row r="57" spans="1:22" x14ac:dyDescent="0.25">
      <c r="A57" s="30">
        <v>56</v>
      </c>
      <c r="B57" s="50" t="s">
        <v>932</v>
      </c>
      <c r="C57" s="33">
        <f t="shared" si="0"/>
        <v>6</v>
      </c>
      <c r="D57" s="31" t="s">
        <v>283</v>
      </c>
      <c r="E57" s="31"/>
      <c r="F57" s="35" t="s">
        <v>255</v>
      </c>
      <c r="G57" s="36">
        <v>41670</v>
      </c>
      <c r="H57" s="37">
        <v>28989</v>
      </c>
      <c r="I57" s="37">
        <v>2899</v>
      </c>
      <c r="J57" s="38">
        <v>2899</v>
      </c>
      <c r="K57" s="36">
        <v>41670</v>
      </c>
      <c r="L57" s="39">
        <v>10</v>
      </c>
      <c r="M57" s="40"/>
      <c r="N57" s="41"/>
      <c r="O57" s="42" t="s">
        <v>2344</v>
      </c>
      <c r="P57" s="43" t="s">
        <v>2169</v>
      </c>
      <c r="Q57" s="43" t="s">
        <v>2010</v>
      </c>
      <c r="R57" s="43" t="s">
        <v>219</v>
      </c>
      <c r="S57" s="43" t="b">
        <v>1</v>
      </c>
      <c r="T57" s="43">
        <v>10</v>
      </c>
      <c r="U57" s="35" t="s">
        <v>2347</v>
      </c>
      <c r="V57" s="196" t="s">
        <v>2353</v>
      </c>
    </row>
    <row r="58" spans="1:22" x14ac:dyDescent="0.25">
      <c r="A58" s="30">
        <v>57</v>
      </c>
      <c r="B58" s="50" t="s">
        <v>933</v>
      </c>
      <c r="C58" s="33">
        <f t="shared" si="0"/>
        <v>4</v>
      </c>
      <c r="D58" s="31" t="s">
        <v>284</v>
      </c>
      <c r="E58" s="31"/>
      <c r="F58" s="35" t="s">
        <v>255</v>
      </c>
      <c r="G58" s="36">
        <v>41670</v>
      </c>
      <c r="H58" s="37">
        <v>9673</v>
      </c>
      <c r="I58" s="37">
        <v>967</v>
      </c>
      <c r="J58" s="38">
        <v>967</v>
      </c>
      <c r="K58" s="36">
        <v>41670</v>
      </c>
      <c r="L58" s="39">
        <v>10</v>
      </c>
      <c r="M58" s="40"/>
      <c r="N58" s="41"/>
      <c r="O58" s="42" t="s">
        <v>2344</v>
      </c>
      <c r="P58" s="43" t="s">
        <v>2171</v>
      </c>
      <c r="Q58" s="43" t="s">
        <v>2010</v>
      </c>
      <c r="R58" s="43" t="s">
        <v>219</v>
      </c>
      <c r="S58" s="43" t="b">
        <v>1</v>
      </c>
      <c r="T58" s="43">
        <v>10</v>
      </c>
      <c r="U58" s="35" t="s">
        <v>2347</v>
      </c>
      <c r="V58" s="196" t="s">
        <v>2353</v>
      </c>
    </row>
    <row r="59" spans="1:22" x14ac:dyDescent="0.25">
      <c r="A59" s="30">
        <v>58</v>
      </c>
      <c r="B59" s="50" t="s">
        <v>934</v>
      </c>
      <c r="C59" s="33">
        <f t="shared" si="0"/>
        <v>3</v>
      </c>
      <c r="D59" s="31" t="s">
        <v>285</v>
      </c>
      <c r="E59" s="31"/>
      <c r="F59" s="35" t="s">
        <v>255</v>
      </c>
      <c r="G59" s="36">
        <v>41670</v>
      </c>
      <c r="H59" s="37">
        <v>3553</v>
      </c>
      <c r="I59" s="37">
        <v>355</v>
      </c>
      <c r="J59" s="38">
        <v>355</v>
      </c>
      <c r="K59" s="36">
        <v>41670</v>
      </c>
      <c r="L59" s="39">
        <v>9.99</v>
      </c>
      <c r="M59" s="40"/>
      <c r="N59" s="41"/>
      <c r="O59" s="42" t="s">
        <v>2344</v>
      </c>
      <c r="P59" s="43" t="s">
        <v>2171</v>
      </c>
      <c r="Q59" s="43" t="s">
        <v>2010</v>
      </c>
      <c r="R59" s="43" t="s">
        <v>219</v>
      </c>
      <c r="S59" s="43" t="b">
        <v>1</v>
      </c>
      <c r="T59" s="43">
        <v>10</v>
      </c>
      <c r="U59" s="35" t="s">
        <v>2347</v>
      </c>
      <c r="V59" s="196" t="s">
        <v>2353</v>
      </c>
    </row>
    <row r="60" spans="1:22" x14ac:dyDescent="0.25">
      <c r="A60" s="30">
        <v>59</v>
      </c>
      <c r="B60" s="50" t="s">
        <v>812</v>
      </c>
      <c r="C60" s="33">
        <f t="shared" si="0"/>
        <v>6</v>
      </c>
      <c r="D60" s="31" t="s">
        <v>286</v>
      </c>
      <c r="E60" s="31"/>
      <c r="F60" s="35" t="s">
        <v>255</v>
      </c>
      <c r="G60" s="36">
        <v>41670</v>
      </c>
      <c r="H60" s="37">
        <v>11559</v>
      </c>
      <c r="I60" s="37">
        <v>1156</v>
      </c>
      <c r="J60" s="38">
        <v>1156</v>
      </c>
      <c r="K60" s="36">
        <v>41670</v>
      </c>
      <c r="L60" s="39">
        <v>10</v>
      </c>
      <c r="M60" s="40"/>
      <c r="N60" s="41"/>
      <c r="O60" s="42" t="s">
        <v>2344</v>
      </c>
      <c r="P60" s="43" t="s">
        <v>2171</v>
      </c>
      <c r="Q60" s="43" t="s">
        <v>2010</v>
      </c>
      <c r="R60" s="43" t="s">
        <v>219</v>
      </c>
      <c r="S60" s="43" t="b">
        <v>1</v>
      </c>
      <c r="T60" s="43">
        <v>10</v>
      </c>
      <c r="U60" s="35" t="s">
        <v>2347</v>
      </c>
      <c r="V60" s="196" t="s">
        <v>2353</v>
      </c>
    </row>
    <row r="61" spans="1:22" x14ac:dyDescent="0.25">
      <c r="A61" s="30">
        <v>60</v>
      </c>
      <c r="B61" s="50" t="s">
        <v>813</v>
      </c>
      <c r="C61" s="33">
        <f t="shared" si="0"/>
        <v>6</v>
      </c>
      <c r="D61" s="31" t="s">
        <v>287</v>
      </c>
      <c r="E61" s="31"/>
      <c r="F61" s="35" t="s">
        <v>255</v>
      </c>
      <c r="G61" s="36">
        <v>41670</v>
      </c>
      <c r="H61" s="37">
        <v>18916</v>
      </c>
      <c r="I61" s="37">
        <v>1892</v>
      </c>
      <c r="J61" s="38">
        <v>1892</v>
      </c>
      <c r="K61" s="36">
        <v>41670</v>
      </c>
      <c r="L61" s="39">
        <v>10</v>
      </c>
      <c r="M61" s="40"/>
      <c r="N61" s="41"/>
      <c r="O61" s="42" t="s">
        <v>2344</v>
      </c>
      <c r="P61" s="43" t="s">
        <v>2192</v>
      </c>
      <c r="Q61" s="43" t="s">
        <v>2010</v>
      </c>
      <c r="R61" s="43" t="s">
        <v>219</v>
      </c>
      <c r="S61" s="43" t="b">
        <v>1</v>
      </c>
      <c r="T61" s="43">
        <v>10</v>
      </c>
      <c r="U61" s="35" t="s">
        <v>2347</v>
      </c>
      <c r="V61" s="196" t="s">
        <v>2353</v>
      </c>
    </row>
    <row r="62" spans="1:22" x14ac:dyDescent="0.25">
      <c r="A62" s="30">
        <v>61</v>
      </c>
      <c r="B62" s="50" t="s">
        <v>1039</v>
      </c>
      <c r="C62" s="33">
        <f t="shared" si="0"/>
        <v>4</v>
      </c>
      <c r="D62" s="31" t="s">
        <v>288</v>
      </c>
      <c r="E62" s="31"/>
      <c r="F62" s="35" t="s">
        <v>255</v>
      </c>
      <c r="G62" s="36">
        <v>41670</v>
      </c>
      <c r="H62" s="37">
        <v>7559</v>
      </c>
      <c r="I62" s="37">
        <v>756</v>
      </c>
      <c r="J62" s="38">
        <v>756</v>
      </c>
      <c r="K62" s="36">
        <v>41670</v>
      </c>
      <c r="L62" s="39">
        <v>10</v>
      </c>
      <c r="M62" s="40"/>
      <c r="N62" s="41"/>
      <c r="O62" s="42" t="s">
        <v>2344</v>
      </c>
      <c r="P62" s="43" t="s">
        <v>2192</v>
      </c>
      <c r="Q62" s="43" t="s">
        <v>2010</v>
      </c>
      <c r="R62" s="43" t="s">
        <v>219</v>
      </c>
      <c r="S62" s="43" t="b">
        <v>1</v>
      </c>
      <c r="T62" s="43">
        <v>10</v>
      </c>
      <c r="U62" s="35" t="s">
        <v>2347</v>
      </c>
      <c r="V62" s="196" t="s">
        <v>2353</v>
      </c>
    </row>
    <row r="63" spans="1:22" x14ac:dyDescent="0.25">
      <c r="A63" s="30">
        <v>62</v>
      </c>
      <c r="B63" s="50" t="s">
        <v>935</v>
      </c>
      <c r="C63" s="33">
        <f t="shared" si="0"/>
        <v>5</v>
      </c>
      <c r="D63" s="31" t="s">
        <v>289</v>
      </c>
      <c r="E63" s="31"/>
      <c r="F63" s="35" t="s">
        <v>255</v>
      </c>
      <c r="G63" s="36">
        <v>41670</v>
      </c>
      <c r="H63" s="37">
        <v>12404</v>
      </c>
      <c r="I63" s="37">
        <v>1240</v>
      </c>
      <c r="J63" s="38">
        <v>1240</v>
      </c>
      <c r="K63" s="36">
        <v>41670</v>
      </c>
      <c r="L63" s="39">
        <v>10</v>
      </c>
      <c r="M63" s="40"/>
      <c r="N63" s="41"/>
      <c r="O63" s="42" t="s">
        <v>2344</v>
      </c>
      <c r="P63" s="43" t="s">
        <v>2170</v>
      </c>
      <c r="Q63" s="43" t="s">
        <v>2010</v>
      </c>
      <c r="R63" s="43" t="s">
        <v>219</v>
      </c>
      <c r="S63" s="43" t="b">
        <v>1</v>
      </c>
      <c r="T63" s="43">
        <v>10</v>
      </c>
      <c r="U63" s="35" t="s">
        <v>2347</v>
      </c>
      <c r="V63" s="196" t="s">
        <v>2353</v>
      </c>
    </row>
    <row r="64" spans="1:22" x14ac:dyDescent="0.25">
      <c r="A64" s="30">
        <v>63</v>
      </c>
      <c r="B64" s="50" t="s">
        <v>936</v>
      </c>
      <c r="C64" s="33">
        <f t="shared" si="0"/>
        <v>5</v>
      </c>
      <c r="D64" s="31" t="s">
        <v>290</v>
      </c>
      <c r="E64" s="31"/>
      <c r="F64" s="35" t="s">
        <v>255</v>
      </c>
      <c r="G64" s="36">
        <v>41670</v>
      </c>
      <c r="H64" s="37">
        <v>18541</v>
      </c>
      <c r="I64" s="37">
        <v>1854</v>
      </c>
      <c r="J64" s="38">
        <v>1854</v>
      </c>
      <c r="K64" s="36">
        <v>41670</v>
      </c>
      <c r="L64" s="39">
        <v>10</v>
      </c>
      <c r="M64" s="40"/>
      <c r="N64" s="41"/>
      <c r="O64" s="42" t="s">
        <v>2344</v>
      </c>
      <c r="P64" s="43" t="s">
        <v>2169</v>
      </c>
      <c r="Q64" s="43" t="s">
        <v>2010</v>
      </c>
      <c r="R64" s="43" t="s">
        <v>219</v>
      </c>
      <c r="S64" s="43" t="b">
        <v>1</v>
      </c>
      <c r="T64" s="43">
        <v>10</v>
      </c>
      <c r="U64" s="35" t="s">
        <v>2347</v>
      </c>
      <c r="V64" s="196" t="s">
        <v>2353</v>
      </c>
    </row>
    <row r="65" spans="1:22" x14ac:dyDescent="0.25">
      <c r="A65" s="30">
        <v>64</v>
      </c>
      <c r="B65" s="50" t="s">
        <v>1040</v>
      </c>
      <c r="C65" s="33">
        <f t="shared" si="0"/>
        <v>5</v>
      </c>
      <c r="D65" s="31" t="s">
        <v>291</v>
      </c>
      <c r="E65" s="31"/>
      <c r="F65" s="35" t="s">
        <v>255</v>
      </c>
      <c r="G65" s="36">
        <v>41670</v>
      </c>
      <c r="H65" s="37">
        <v>32758</v>
      </c>
      <c r="I65" s="37">
        <v>3276</v>
      </c>
      <c r="J65" s="38">
        <v>3276</v>
      </c>
      <c r="K65" s="36">
        <v>41670</v>
      </c>
      <c r="L65" s="39">
        <v>10</v>
      </c>
      <c r="M65" s="40"/>
      <c r="N65" s="41"/>
      <c r="O65" s="42" t="s">
        <v>2344</v>
      </c>
      <c r="P65" s="43" t="s">
        <v>2170</v>
      </c>
      <c r="Q65" s="43" t="s">
        <v>2010</v>
      </c>
      <c r="R65" s="43" t="s">
        <v>219</v>
      </c>
      <c r="S65" s="43" t="b">
        <v>1</v>
      </c>
      <c r="T65" s="43">
        <v>10</v>
      </c>
      <c r="U65" s="35" t="s">
        <v>2347</v>
      </c>
      <c r="V65" s="196" t="s">
        <v>2353</v>
      </c>
    </row>
    <row r="66" spans="1:22" x14ac:dyDescent="0.25">
      <c r="A66" s="30">
        <v>65</v>
      </c>
      <c r="B66" s="50" t="s">
        <v>1041</v>
      </c>
      <c r="C66" s="33">
        <f t="shared" si="0"/>
        <v>5</v>
      </c>
      <c r="D66" s="31" t="s">
        <v>292</v>
      </c>
      <c r="E66" s="31"/>
      <c r="F66" s="35" t="s">
        <v>255</v>
      </c>
      <c r="G66" s="36">
        <v>41670</v>
      </c>
      <c r="H66" s="37">
        <v>5257</v>
      </c>
      <c r="I66" s="37">
        <v>526</v>
      </c>
      <c r="J66" s="38">
        <v>526</v>
      </c>
      <c r="K66" s="36">
        <v>41670</v>
      </c>
      <c r="L66" s="39">
        <v>10.01</v>
      </c>
      <c r="M66" s="40"/>
      <c r="N66" s="41"/>
      <c r="O66" s="42" t="s">
        <v>2344</v>
      </c>
      <c r="P66" s="43" t="s">
        <v>2170</v>
      </c>
      <c r="Q66" s="43" t="s">
        <v>2010</v>
      </c>
      <c r="R66" s="43" t="s">
        <v>219</v>
      </c>
      <c r="S66" s="43" t="b">
        <v>1</v>
      </c>
      <c r="T66" s="43">
        <v>10</v>
      </c>
      <c r="U66" s="35" t="s">
        <v>2347</v>
      </c>
      <c r="V66" s="196" t="s">
        <v>2353</v>
      </c>
    </row>
    <row r="67" spans="1:22" x14ac:dyDescent="0.25">
      <c r="A67" s="30">
        <v>66</v>
      </c>
      <c r="B67" s="50" t="s">
        <v>814</v>
      </c>
      <c r="C67" s="33">
        <f t="shared" ref="C67:C130" si="1">COUNTIF(B:B,B67)</f>
        <v>4</v>
      </c>
      <c r="D67" s="31" t="s">
        <v>293</v>
      </c>
      <c r="E67" s="31"/>
      <c r="F67" s="35" t="s">
        <v>255</v>
      </c>
      <c r="G67" s="36">
        <v>41670</v>
      </c>
      <c r="H67" s="37">
        <v>4780</v>
      </c>
      <c r="I67" s="37">
        <v>478</v>
      </c>
      <c r="J67" s="38">
        <v>478</v>
      </c>
      <c r="K67" s="36">
        <v>41670</v>
      </c>
      <c r="L67" s="39">
        <v>10</v>
      </c>
      <c r="M67" s="40"/>
      <c r="N67" s="41"/>
      <c r="O67" s="42" t="s">
        <v>2344</v>
      </c>
      <c r="P67" s="43" t="s">
        <v>2171</v>
      </c>
      <c r="Q67" s="43" t="s">
        <v>2010</v>
      </c>
      <c r="R67" s="43" t="s">
        <v>219</v>
      </c>
      <c r="S67" s="43" t="b">
        <v>1</v>
      </c>
      <c r="T67" s="43">
        <v>10</v>
      </c>
      <c r="U67" s="35" t="s">
        <v>2347</v>
      </c>
      <c r="V67" s="196" t="s">
        <v>2353</v>
      </c>
    </row>
    <row r="68" spans="1:22" x14ac:dyDescent="0.25">
      <c r="A68" s="30">
        <v>67</v>
      </c>
      <c r="B68" s="50" t="s">
        <v>1042</v>
      </c>
      <c r="C68" s="33">
        <f t="shared" si="1"/>
        <v>6</v>
      </c>
      <c r="D68" s="31" t="s">
        <v>294</v>
      </c>
      <c r="E68" s="31"/>
      <c r="F68" s="35" t="s">
        <v>255</v>
      </c>
      <c r="G68" s="36">
        <v>41670</v>
      </c>
      <c r="H68" s="37">
        <v>11517</v>
      </c>
      <c r="I68" s="37">
        <v>1152</v>
      </c>
      <c r="J68" s="38">
        <v>1152</v>
      </c>
      <c r="K68" s="36">
        <v>41670</v>
      </c>
      <c r="L68" s="39">
        <v>10</v>
      </c>
      <c r="M68" s="40"/>
      <c r="N68" s="41"/>
      <c r="O68" s="42" t="s">
        <v>2344</v>
      </c>
      <c r="P68" s="43" t="s">
        <v>2169</v>
      </c>
      <c r="Q68" s="43" t="s">
        <v>2010</v>
      </c>
      <c r="R68" s="43" t="s">
        <v>219</v>
      </c>
      <c r="S68" s="43" t="b">
        <v>1</v>
      </c>
      <c r="T68" s="43">
        <v>10</v>
      </c>
      <c r="U68" s="35" t="s">
        <v>2347</v>
      </c>
      <c r="V68" s="196" t="s">
        <v>2353</v>
      </c>
    </row>
    <row r="69" spans="1:22" x14ac:dyDescent="0.25">
      <c r="A69" s="30">
        <v>68</v>
      </c>
      <c r="B69" s="50" t="s">
        <v>937</v>
      </c>
      <c r="C69" s="33">
        <f t="shared" si="1"/>
        <v>4</v>
      </c>
      <c r="D69" s="31" t="s">
        <v>295</v>
      </c>
      <c r="E69" s="31"/>
      <c r="F69" s="35" t="s">
        <v>255</v>
      </c>
      <c r="G69" s="36">
        <v>41670</v>
      </c>
      <c r="H69" s="37">
        <v>5578</v>
      </c>
      <c r="I69" s="37">
        <v>558</v>
      </c>
      <c r="J69" s="38">
        <v>558</v>
      </c>
      <c r="K69" s="36">
        <v>41670</v>
      </c>
      <c r="L69" s="39">
        <v>10</v>
      </c>
      <c r="M69" s="40"/>
      <c r="N69" s="41"/>
      <c r="O69" s="42" t="s">
        <v>2344</v>
      </c>
      <c r="P69" s="43" t="s">
        <v>2169</v>
      </c>
      <c r="Q69" s="43" t="s">
        <v>2010</v>
      </c>
      <c r="R69" s="43" t="s">
        <v>219</v>
      </c>
      <c r="S69" s="43" t="b">
        <v>1</v>
      </c>
      <c r="T69" s="43">
        <v>10</v>
      </c>
      <c r="U69" s="35" t="s">
        <v>2347</v>
      </c>
      <c r="V69" s="196" t="s">
        <v>2353</v>
      </c>
    </row>
    <row r="70" spans="1:22" x14ac:dyDescent="0.25">
      <c r="A70" s="30">
        <v>69</v>
      </c>
      <c r="B70" s="50" t="s">
        <v>1043</v>
      </c>
      <c r="C70" s="33">
        <f t="shared" si="1"/>
        <v>5</v>
      </c>
      <c r="D70" s="31" t="s">
        <v>296</v>
      </c>
      <c r="E70" s="31"/>
      <c r="F70" s="35" t="s">
        <v>255</v>
      </c>
      <c r="G70" s="36">
        <v>41670</v>
      </c>
      <c r="H70" s="37">
        <v>5098</v>
      </c>
      <c r="I70" s="37">
        <v>510</v>
      </c>
      <c r="J70" s="38">
        <v>510</v>
      </c>
      <c r="K70" s="36">
        <v>41670</v>
      </c>
      <c r="L70" s="39">
        <v>10</v>
      </c>
      <c r="M70" s="40"/>
      <c r="N70" s="41"/>
      <c r="O70" s="42" t="s">
        <v>2344</v>
      </c>
      <c r="P70" s="43" t="s">
        <v>2168</v>
      </c>
      <c r="Q70" s="43" t="s">
        <v>2010</v>
      </c>
      <c r="R70" s="43" t="s">
        <v>219</v>
      </c>
      <c r="S70" s="43" t="b">
        <v>1</v>
      </c>
      <c r="T70" s="43">
        <v>10</v>
      </c>
      <c r="U70" s="35" t="s">
        <v>2347</v>
      </c>
      <c r="V70" s="196" t="s">
        <v>2353</v>
      </c>
    </row>
    <row r="71" spans="1:22" x14ac:dyDescent="0.25">
      <c r="A71" s="30">
        <v>70</v>
      </c>
      <c r="B71" s="50" t="s">
        <v>815</v>
      </c>
      <c r="C71" s="33">
        <f t="shared" si="1"/>
        <v>5</v>
      </c>
      <c r="D71" s="31" t="s">
        <v>297</v>
      </c>
      <c r="E71" s="31"/>
      <c r="F71" s="35" t="s">
        <v>255</v>
      </c>
      <c r="G71" s="36">
        <v>41670</v>
      </c>
      <c r="H71" s="37">
        <v>14137</v>
      </c>
      <c r="I71" s="37">
        <v>1414</v>
      </c>
      <c r="J71" s="38">
        <v>1414</v>
      </c>
      <c r="K71" s="36">
        <v>41670</v>
      </c>
      <c r="L71" s="39">
        <v>10</v>
      </c>
      <c r="M71" s="40"/>
      <c r="N71" s="41"/>
      <c r="O71" s="42" t="s">
        <v>2344</v>
      </c>
      <c r="P71" s="43" t="s">
        <v>2170</v>
      </c>
      <c r="Q71" s="43" t="s">
        <v>2010</v>
      </c>
      <c r="R71" s="43" t="s">
        <v>219</v>
      </c>
      <c r="S71" s="43" t="b">
        <v>1</v>
      </c>
      <c r="T71" s="43">
        <v>10</v>
      </c>
      <c r="U71" s="35" t="s">
        <v>2347</v>
      </c>
      <c r="V71" s="196" t="s">
        <v>2353</v>
      </c>
    </row>
    <row r="72" spans="1:22" x14ac:dyDescent="0.25">
      <c r="A72" s="30">
        <v>71</v>
      </c>
      <c r="B72" s="50" t="s">
        <v>1044</v>
      </c>
      <c r="C72" s="33">
        <f t="shared" si="1"/>
        <v>6</v>
      </c>
      <c r="D72" s="31" t="s">
        <v>298</v>
      </c>
      <c r="E72" s="31"/>
      <c r="F72" s="35" t="s">
        <v>255</v>
      </c>
      <c r="G72" s="36">
        <v>41670</v>
      </c>
      <c r="H72" s="37">
        <v>27780</v>
      </c>
      <c r="I72" s="37">
        <v>2778</v>
      </c>
      <c r="J72" s="38">
        <v>2778</v>
      </c>
      <c r="K72" s="36">
        <v>41670</v>
      </c>
      <c r="L72" s="39">
        <v>10</v>
      </c>
      <c r="M72" s="40"/>
      <c r="N72" s="41"/>
      <c r="O72" s="42" t="s">
        <v>2344</v>
      </c>
      <c r="P72" s="43" t="s">
        <v>2170</v>
      </c>
      <c r="Q72" s="43" t="s">
        <v>2010</v>
      </c>
      <c r="R72" s="43" t="s">
        <v>219</v>
      </c>
      <c r="S72" s="43" t="b">
        <v>1</v>
      </c>
      <c r="T72" s="43">
        <v>10</v>
      </c>
      <c r="U72" s="35" t="s">
        <v>2347</v>
      </c>
      <c r="V72" s="196" t="s">
        <v>2353</v>
      </c>
    </row>
    <row r="73" spans="1:22" x14ac:dyDescent="0.25">
      <c r="A73" s="30">
        <v>72</v>
      </c>
      <c r="B73" s="50" t="s">
        <v>938</v>
      </c>
      <c r="C73" s="33">
        <f t="shared" si="1"/>
        <v>4</v>
      </c>
      <c r="D73" s="31" t="s">
        <v>299</v>
      </c>
      <c r="E73" s="31"/>
      <c r="F73" s="35" t="s">
        <v>255</v>
      </c>
      <c r="G73" s="36">
        <v>41670</v>
      </c>
      <c r="H73" s="37">
        <v>7374</v>
      </c>
      <c r="I73" s="37">
        <v>737</v>
      </c>
      <c r="J73" s="38">
        <v>737</v>
      </c>
      <c r="K73" s="36">
        <v>41670</v>
      </c>
      <c r="L73" s="39">
        <v>9.99</v>
      </c>
      <c r="M73" s="40"/>
      <c r="N73" s="41"/>
      <c r="O73" s="42" t="s">
        <v>2344</v>
      </c>
      <c r="P73" s="43" t="s">
        <v>2193</v>
      </c>
      <c r="Q73" s="43" t="s">
        <v>2010</v>
      </c>
      <c r="R73" s="43" t="s">
        <v>219</v>
      </c>
      <c r="S73" s="43" t="b">
        <v>1</v>
      </c>
      <c r="T73" s="43">
        <v>10</v>
      </c>
      <c r="U73" s="35" t="s">
        <v>2347</v>
      </c>
      <c r="V73" s="196" t="s">
        <v>2353</v>
      </c>
    </row>
    <row r="74" spans="1:22" x14ac:dyDescent="0.25">
      <c r="A74" s="30">
        <v>73</v>
      </c>
      <c r="B74" s="50" t="s">
        <v>1045</v>
      </c>
      <c r="C74" s="33">
        <f t="shared" si="1"/>
        <v>4</v>
      </c>
      <c r="D74" s="31" t="s">
        <v>300</v>
      </c>
      <c r="E74" s="31"/>
      <c r="F74" s="35" t="s">
        <v>255</v>
      </c>
      <c r="G74" s="36">
        <v>41670</v>
      </c>
      <c r="H74" s="37">
        <v>5360</v>
      </c>
      <c r="I74" s="37">
        <v>536</v>
      </c>
      <c r="J74" s="38">
        <v>536</v>
      </c>
      <c r="K74" s="36">
        <v>41670</v>
      </c>
      <c r="L74" s="39">
        <v>10</v>
      </c>
      <c r="M74" s="40"/>
      <c r="N74" s="41"/>
      <c r="O74" s="42" t="s">
        <v>2344</v>
      </c>
      <c r="P74" s="43" t="s">
        <v>2169</v>
      </c>
      <c r="Q74" s="43" t="s">
        <v>2010</v>
      </c>
      <c r="R74" s="43" t="s">
        <v>219</v>
      </c>
      <c r="S74" s="43" t="b">
        <v>1</v>
      </c>
      <c r="T74" s="43">
        <v>10</v>
      </c>
      <c r="U74" s="35" t="s">
        <v>2347</v>
      </c>
      <c r="V74" s="196" t="s">
        <v>2353</v>
      </c>
    </row>
    <row r="75" spans="1:22" x14ac:dyDescent="0.25">
      <c r="A75" s="30">
        <v>74</v>
      </c>
      <c r="B75" s="50" t="s">
        <v>939</v>
      </c>
      <c r="C75" s="33">
        <f t="shared" si="1"/>
        <v>4</v>
      </c>
      <c r="D75" s="31" t="s">
        <v>301</v>
      </c>
      <c r="E75" s="31"/>
      <c r="F75" s="35" t="s">
        <v>255</v>
      </c>
      <c r="G75" s="36">
        <v>41670</v>
      </c>
      <c r="H75" s="37">
        <v>9381</v>
      </c>
      <c r="I75" s="37">
        <v>938</v>
      </c>
      <c r="J75" s="38">
        <v>938</v>
      </c>
      <c r="K75" s="36">
        <v>41670</v>
      </c>
      <c r="L75" s="39">
        <v>10</v>
      </c>
      <c r="M75" s="40"/>
      <c r="N75" s="41"/>
      <c r="O75" s="42" t="s">
        <v>2344</v>
      </c>
      <c r="P75" s="43" t="s">
        <v>2171</v>
      </c>
      <c r="Q75" s="43" t="s">
        <v>2010</v>
      </c>
      <c r="R75" s="43" t="s">
        <v>219</v>
      </c>
      <c r="S75" s="43" t="b">
        <v>1</v>
      </c>
      <c r="T75" s="43">
        <v>10</v>
      </c>
      <c r="U75" s="35" t="s">
        <v>2347</v>
      </c>
      <c r="V75" s="196" t="s">
        <v>2353</v>
      </c>
    </row>
    <row r="76" spans="1:22" x14ac:dyDescent="0.25">
      <c r="A76" s="30">
        <v>75</v>
      </c>
      <c r="B76" s="50" t="s">
        <v>816</v>
      </c>
      <c r="C76" s="33">
        <f t="shared" si="1"/>
        <v>5</v>
      </c>
      <c r="D76" s="31" t="s">
        <v>302</v>
      </c>
      <c r="E76" s="31"/>
      <c r="F76" s="35" t="s">
        <v>255</v>
      </c>
      <c r="G76" s="36">
        <v>41670</v>
      </c>
      <c r="H76" s="37">
        <v>10094</v>
      </c>
      <c r="I76" s="37">
        <v>1009</v>
      </c>
      <c r="J76" s="38">
        <v>1009</v>
      </c>
      <c r="K76" s="36">
        <v>41670</v>
      </c>
      <c r="L76" s="39">
        <v>10</v>
      </c>
      <c r="M76" s="40"/>
      <c r="N76" s="41"/>
      <c r="O76" s="42" t="s">
        <v>2344</v>
      </c>
      <c r="P76" s="43" t="s">
        <v>2170</v>
      </c>
      <c r="Q76" s="43" t="s">
        <v>2010</v>
      </c>
      <c r="R76" s="43" t="s">
        <v>219</v>
      </c>
      <c r="S76" s="43" t="b">
        <v>1</v>
      </c>
      <c r="T76" s="43">
        <v>10</v>
      </c>
      <c r="U76" s="35" t="s">
        <v>2347</v>
      </c>
      <c r="V76" s="196" t="s">
        <v>2353</v>
      </c>
    </row>
    <row r="77" spans="1:22" x14ac:dyDescent="0.25">
      <c r="A77" s="30">
        <v>76</v>
      </c>
      <c r="B77" s="50" t="s">
        <v>940</v>
      </c>
      <c r="C77" s="33">
        <f t="shared" si="1"/>
        <v>4</v>
      </c>
      <c r="D77" s="31" t="s">
        <v>303</v>
      </c>
      <c r="E77" s="31"/>
      <c r="F77" s="35" t="s">
        <v>255</v>
      </c>
      <c r="G77" s="36">
        <v>41670</v>
      </c>
      <c r="H77" s="37">
        <v>13648</v>
      </c>
      <c r="I77" s="37">
        <v>1365</v>
      </c>
      <c r="J77" s="38">
        <v>1365</v>
      </c>
      <c r="K77" s="36">
        <v>41670</v>
      </c>
      <c r="L77" s="39">
        <v>10</v>
      </c>
      <c r="M77" s="40"/>
      <c r="N77" s="41"/>
      <c r="O77" s="42" t="s">
        <v>2344</v>
      </c>
      <c r="P77" s="43" t="s">
        <v>2171</v>
      </c>
      <c r="Q77" s="43" t="s">
        <v>2010</v>
      </c>
      <c r="R77" s="43" t="s">
        <v>219</v>
      </c>
      <c r="S77" s="43" t="b">
        <v>1</v>
      </c>
      <c r="T77" s="43">
        <v>10</v>
      </c>
      <c r="U77" s="35" t="s">
        <v>2347</v>
      </c>
      <c r="V77" s="196" t="s">
        <v>2353</v>
      </c>
    </row>
    <row r="78" spans="1:22" x14ac:dyDescent="0.25">
      <c r="A78" s="30">
        <v>77</v>
      </c>
      <c r="B78" s="50" t="s">
        <v>304</v>
      </c>
      <c r="C78" s="33">
        <f t="shared" si="1"/>
        <v>4</v>
      </c>
      <c r="D78" s="31" t="s">
        <v>305</v>
      </c>
      <c r="E78" s="31"/>
      <c r="F78" s="35" t="s">
        <v>255</v>
      </c>
      <c r="G78" s="36">
        <v>41670</v>
      </c>
      <c r="H78" s="37">
        <v>4981</v>
      </c>
      <c r="I78" s="37">
        <v>498</v>
      </c>
      <c r="J78" s="38">
        <v>498</v>
      </c>
      <c r="K78" s="36">
        <v>41670</v>
      </c>
      <c r="L78" s="39">
        <v>10</v>
      </c>
      <c r="M78" s="40"/>
      <c r="N78" s="41"/>
      <c r="O78" s="42" t="s">
        <v>2344</v>
      </c>
      <c r="P78" s="43" t="s">
        <v>2170</v>
      </c>
      <c r="Q78" s="43" t="s">
        <v>2010</v>
      </c>
      <c r="R78" s="43" t="s">
        <v>219</v>
      </c>
      <c r="S78" s="43" t="b">
        <v>1</v>
      </c>
      <c r="T78" s="43">
        <v>10</v>
      </c>
      <c r="U78" s="35" t="s">
        <v>2347</v>
      </c>
      <c r="V78" s="196" t="s">
        <v>2353</v>
      </c>
    </row>
    <row r="79" spans="1:22" x14ac:dyDescent="0.25">
      <c r="A79" s="30">
        <v>78</v>
      </c>
      <c r="B79" s="50" t="s">
        <v>306</v>
      </c>
      <c r="C79" s="33">
        <f t="shared" si="1"/>
        <v>5</v>
      </c>
      <c r="D79" s="31" t="s">
        <v>307</v>
      </c>
      <c r="E79" s="31"/>
      <c r="F79" s="35" t="s">
        <v>255</v>
      </c>
      <c r="G79" s="36">
        <v>41670</v>
      </c>
      <c r="H79" s="37">
        <v>23438</v>
      </c>
      <c r="I79" s="37">
        <v>2344</v>
      </c>
      <c r="J79" s="38">
        <v>2344</v>
      </c>
      <c r="K79" s="36">
        <v>41670</v>
      </c>
      <c r="L79" s="39">
        <v>10</v>
      </c>
      <c r="M79" s="40"/>
      <c r="N79" s="41"/>
      <c r="O79" s="42" t="s">
        <v>2344</v>
      </c>
      <c r="P79" s="43" t="s">
        <v>2170</v>
      </c>
      <c r="Q79" s="43" t="s">
        <v>2010</v>
      </c>
      <c r="R79" s="43" t="s">
        <v>219</v>
      </c>
      <c r="S79" s="43" t="b">
        <v>1</v>
      </c>
      <c r="T79" s="43">
        <v>10</v>
      </c>
      <c r="U79" s="35" t="s">
        <v>2347</v>
      </c>
      <c r="V79" s="196" t="s">
        <v>2353</v>
      </c>
    </row>
    <row r="80" spans="1:22" x14ac:dyDescent="0.25">
      <c r="A80" s="30">
        <v>79</v>
      </c>
      <c r="B80" s="50" t="s">
        <v>1046</v>
      </c>
      <c r="C80" s="33">
        <f t="shared" si="1"/>
        <v>5</v>
      </c>
      <c r="D80" s="31" t="s">
        <v>308</v>
      </c>
      <c r="E80" s="31"/>
      <c r="F80" s="35" t="s">
        <v>255</v>
      </c>
      <c r="G80" s="36">
        <v>41670</v>
      </c>
      <c r="H80" s="37">
        <v>17747</v>
      </c>
      <c r="I80" s="37">
        <v>1775</v>
      </c>
      <c r="J80" s="38">
        <v>1775</v>
      </c>
      <c r="K80" s="36">
        <v>41670</v>
      </c>
      <c r="L80" s="39">
        <v>10</v>
      </c>
      <c r="M80" s="40"/>
      <c r="N80" s="41"/>
      <c r="O80" s="42" t="s">
        <v>2344</v>
      </c>
      <c r="P80" s="43" t="s">
        <v>2194</v>
      </c>
      <c r="Q80" s="43" t="s">
        <v>2010</v>
      </c>
      <c r="R80" s="43" t="s">
        <v>219</v>
      </c>
      <c r="S80" s="43" t="b">
        <v>1</v>
      </c>
      <c r="T80" s="43">
        <v>10</v>
      </c>
      <c r="U80" s="35" t="s">
        <v>2347</v>
      </c>
      <c r="V80" s="196" t="s">
        <v>2353</v>
      </c>
    </row>
    <row r="81" spans="1:22" x14ac:dyDescent="0.25">
      <c r="A81" s="30">
        <v>80</v>
      </c>
      <c r="B81" s="50" t="s">
        <v>1047</v>
      </c>
      <c r="C81" s="33">
        <f t="shared" si="1"/>
        <v>6</v>
      </c>
      <c r="D81" s="31" t="s">
        <v>309</v>
      </c>
      <c r="E81" s="31"/>
      <c r="F81" s="35" t="s">
        <v>255</v>
      </c>
      <c r="G81" s="36">
        <v>41670</v>
      </c>
      <c r="H81" s="37">
        <v>26200</v>
      </c>
      <c r="I81" s="37">
        <v>2620</v>
      </c>
      <c r="J81" s="38">
        <v>2620</v>
      </c>
      <c r="K81" s="36">
        <v>41670</v>
      </c>
      <c r="L81" s="39">
        <v>10</v>
      </c>
      <c r="M81" s="40"/>
      <c r="N81" s="41"/>
      <c r="O81" s="42" t="s">
        <v>2344</v>
      </c>
      <c r="P81" s="43" t="s">
        <v>2195</v>
      </c>
      <c r="Q81" s="43" t="s">
        <v>2010</v>
      </c>
      <c r="R81" s="43" t="s">
        <v>219</v>
      </c>
      <c r="S81" s="43" t="b">
        <v>1</v>
      </c>
      <c r="T81" s="43">
        <v>10</v>
      </c>
      <c r="U81" s="35" t="s">
        <v>2347</v>
      </c>
      <c r="V81" s="196" t="s">
        <v>2353</v>
      </c>
    </row>
    <row r="82" spans="1:22" x14ac:dyDescent="0.25">
      <c r="A82" s="30">
        <v>81</v>
      </c>
      <c r="B82" s="50" t="s">
        <v>1048</v>
      </c>
      <c r="C82" s="33">
        <f t="shared" si="1"/>
        <v>4</v>
      </c>
      <c r="D82" s="31" t="s">
        <v>310</v>
      </c>
      <c r="E82" s="31"/>
      <c r="F82" s="35" t="s">
        <v>255</v>
      </c>
      <c r="G82" s="36">
        <v>41670</v>
      </c>
      <c r="H82" s="37">
        <v>6040</v>
      </c>
      <c r="I82" s="37">
        <v>604</v>
      </c>
      <c r="J82" s="38">
        <v>604</v>
      </c>
      <c r="K82" s="36">
        <v>41670</v>
      </c>
      <c r="L82" s="39">
        <v>10</v>
      </c>
      <c r="M82" s="40"/>
      <c r="N82" s="41"/>
      <c r="O82" s="42" t="s">
        <v>2344</v>
      </c>
      <c r="P82" s="43" t="s">
        <v>2170</v>
      </c>
      <c r="Q82" s="43" t="s">
        <v>2010</v>
      </c>
      <c r="R82" s="43" t="s">
        <v>219</v>
      </c>
      <c r="S82" s="43" t="b">
        <v>1</v>
      </c>
      <c r="T82" s="43">
        <v>10</v>
      </c>
      <c r="U82" s="35" t="s">
        <v>2347</v>
      </c>
      <c r="V82" s="196" t="s">
        <v>2353</v>
      </c>
    </row>
    <row r="83" spans="1:22" x14ac:dyDescent="0.25">
      <c r="A83" s="30">
        <v>82</v>
      </c>
      <c r="B83" s="50" t="s">
        <v>941</v>
      </c>
      <c r="C83" s="33">
        <f t="shared" si="1"/>
        <v>2</v>
      </c>
      <c r="D83" s="31" t="s">
        <v>311</v>
      </c>
      <c r="E83" s="31"/>
      <c r="F83" s="35" t="s">
        <v>255</v>
      </c>
      <c r="G83" s="36">
        <v>41670</v>
      </c>
      <c r="H83" s="37">
        <v>8131</v>
      </c>
      <c r="I83" s="37">
        <v>813</v>
      </c>
      <c r="J83" s="38">
        <v>813</v>
      </c>
      <c r="K83" s="36">
        <v>41670</v>
      </c>
      <c r="L83" s="39">
        <v>10</v>
      </c>
      <c r="M83" s="40"/>
      <c r="N83" s="41"/>
      <c r="O83" s="42" t="s">
        <v>2344</v>
      </c>
      <c r="P83" s="43" t="s">
        <v>2172</v>
      </c>
      <c r="Q83" s="43" t="s">
        <v>2010</v>
      </c>
      <c r="R83" s="43" t="s">
        <v>219</v>
      </c>
      <c r="S83" s="43" t="b">
        <v>1</v>
      </c>
      <c r="T83" s="43">
        <v>10</v>
      </c>
      <c r="U83" s="35" t="s">
        <v>2347</v>
      </c>
      <c r="V83" s="196" t="s">
        <v>2353</v>
      </c>
    </row>
    <row r="84" spans="1:22" x14ac:dyDescent="0.25">
      <c r="A84" s="30">
        <v>83</v>
      </c>
      <c r="B84" s="50" t="s">
        <v>942</v>
      </c>
      <c r="C84" s="33">
        <f t="shared" si="1"/>
        <v>7</v>
      </c>
      <c r="D84" s="31" t="s">
        <v>312</v>
      </c>
      <c r="E84" s="31"/>
      <c r="F84" s="35" t="s">
        <v>255</v>
      </c>
      <c r="G84" s="36">
        <v>41670</v>
      </c>
      <c r="H84" s="37">
        <v>5072</v>
      </c>
      <c r="I84" s="37">
        <v>507</v>
      </c>
      <c r="J84" s="38">
        <v>507</v>
      </c>
      <c r="K84" s="36">
        <v>41670</v>
      </c>
      <c r="L84" s="39">
        <v>10</v>
      </c>
      <c r="M84" s="40"/>
      <c r="N84" s="41"/>
      <c r="O84" s="42" t="s">
        <v>2344</v>
      </c>
      <c r="P84" s="43" t="s">
        <v>2168</v>
      </c>
      <c r="Q84" s="43" t="s">
        <v>2010</v>
      </c>
      <c r="R84" s="43" t="s">
        <v>219</v>
      </c>
      <c r="S84" s="43" t="b">
        <v>1</v>
      </c>
      <c r="T84" s="43">
        <v>10</v>
      </c>
      <c r="U84" s="35" t="s">
        <v>2347</v>
      </c>
      <c r="V84" s="196" t="s">
        <v>2353</v>
      </c>
    </row>
    <row r="85" spans="1:22" x14ac:dyDescent="0.25">
      <c r="A85" s="30">
        <v>84</v>
      </c>
      <c r="B85" s="50" t="s">
        <v>1049</v>
      </c>
      <c r="C85" s="33">
        <f t="shared" si="1"/>
        <v>5</v>
      </c>
      <c r="D85" s="31" t="s">
        <v>313</v>
      </c>
      <c r="E85" s="31"/>
      <c r="F85" s="35" t="s">
        <v>255</v>
      </c>
      <c r="G85" s="36">
        <v>41670</v>
      </c>
      <c r="H85" s="37">
        <v>2377</v>
      </c>
      <c r="I85" s="37">
        <v>238</v>
      </c>
      <c r="J85" s="38">
        <v>238</v>
      </c>
      <c r="K85" s="36">
        <v>41670</v>
      </c>
      <c r="L85" s="39">
        <v>10.01</v>
      </c>
      <c r="M85" s="40"/>
      <c r="N85" s="41"/>
      <c r="O85" s="42" t="s">
        <v>2344</v>
      </c>
      <c r="P85" s="43" t="s">
        <v>2170</v>
      </c>
      <c r="Q85" s="43" t="s">
        <v>2010</v>
      </c>
      <c r="R85" s="43" t="s">
        <v>219</v>
      </c>
      <c r="S85" s="43" t="b">
        <v>1</v>
      </c>
      <c r="T85" s="43">
        <v>10</v>
      </c>
      <c r="U85" s="35" t="s">
        <v>2347</v>
      </c>
      <c r="V85" s="196" t="s">
        <v>2353</v>
      </c>
    </row>
    <row r="86" spans="1:22" x14ac:dyDescent="0.25">
      <c r="A86" s="30">
        <v>85</v>
      </c>
      <c r="B86" s="50" t="s">
        <v>1050</v>
      </c>
      <c r="C86" s="33">
        <f t="shared" si="1"/>
        <v>4</v>
      </c>
      <c r="D86" s="31" t="s">
        <v>314</v>
      </c>
      <c r="E86" s="31"/>
      <c r="F86" s="35" t="s">
        <v>255</v>
      </c>
      <c r="G86" s="36">
        <v>41670</v>
      </c>
      <c r="H86" s="37">
        <v>4659</v>
      </c>
      <c r="I86" s="37">
        <v>466</v>
      </c>
      <c r="J86" s="38">
        <v>466</v>
      </c>
      <c r="K86" s="36">
        <v>41670</v>
      </c>
      <c r="L86" s="39">
        <v>10</v>
      </c>
      <c r="M86" s="40"/>
      <c r="N86" s="41"/>
      <c r="O86" s="42" t="s">
        <v>2344</v>
      </c>
      <c r="P86" s="43" t="s">
        <v>2193</v>
      </c>
      <c r="Q86" s="43" t="s">
        <v>2010</v>
      </c>
      <c r="R86" s="43" t="s">
        <v>219</v>
      </c>
      <c r="S86" s="43" t="b">
        <v>1</v>
      </c>
      <c r="T86" s="43">
        <v>10</v>
      </c>
      <c r="U86" s="35" t="s">
        <v>2347</v>
      </c>
      <c r="V86" s="196" t="s">
        <v>2353</v>
      </c>
    </row>
    <row r="87" spans="1:22" x14ac:dyDescent="0.25">
      <c r="A87" s="30">
        <v>86</v>
      </c>
      <c r="B87" s="50" t="s">
        <v>817</v>
      </c>
      <c r="C87" s="33">
        <f t="shared" si="1"/>
        <v>4</v>
      </c>
      <c r="D87" s="31" t="s">
        <v>315</v>
      </c>
      <c r="E87" s="31"/>
      <c r="F87" s="35" t="s">
        <v>255</v>
      </c>
      <c r="G87" s="36">
        <v>41670</v>
      </c>
      <c r="H87" s="37">
        <v>6194</v>
      </c>
      <c r="I87" s="37">
        <v>619</v>
      </c>
      <c r="J87" s="38">
        <v>619</v>
      </c>
      <c r="K87" s="36">
        <v>41670</v>
      </c>
      <c r="L87" s="39">
        <v>9.99</v>
      </c>
      <c r="M87" s="40"/>
      <c r="N87" s="41"/>
      <c r="O87" s="42" t="s">
        <v>2344</v>
      </c>
      <c r="P87" s="43" t="s">
        <v>2191</v>
      </c>
      <c r="Q87" s="43" t="s">
        <v>2010</v>
      </c>
      <c r="R87" s="43" t="s">
        <v>219</v>
      </c>
      <c r="S87" s="43" t="b">
        <v>1</v>
      </c>
      <c r="T87" s="43">
        <v>10</v>
      </c>
      <c r="U87" s="35" t="s">
        <v>2347</v>
      </c>
      <c r="V87" s="196" t="s">
        <v>2353</v>
      </c>
    </row>
    <row r="88" spans="1:22" x14ac:dyDescent="0.25">
      <c r="A88" s="30">
        <v>87</v>
      </c>
      <c r="B88" s="50" t="s">
        <v>316</v>
      </c>
      <c r="C88" s="33">
        <f t="shared" si="1"/>
        <v>4</v>
      </c>
      <c r="D88" s="31" t="s">
        <v>317</v>
      </c>
      <c r="E88" s="31"/>
      <c r="F88" s="35" t="s">
        <v>255</v>
      </c>
      <c r="G88" s="36">
        <v>41670</v>
      </c>
      <c r="H88" s="37">
        <v>1357</v>
      </c>
      <c r="I88" s="37">
        <v>136</v>
      </c>
      <c r="J88" s="38">
        <v>136</v>
      </c>
      <c r="K88" s="36">
        <v>41670</v>
      </c>
      <c r="L88" s="39">
        <v>10.02</v>
      </c>
      <c r="M88" s="40"/>
      <c r="N88" s="41"/>
      <c r="O88" s="42" t="s">
        <v>2344</v>
      </c>
      <c r="P88" s="43" t="s">
        <v>2170</v>
      </c>
      <c r="Q88" s="43" t="s">
        <v>2010</v>
      </c>
      <c r="R88" s="43" t="s">
        <v>219</v>
      </c>
      <c r="S88" s="43" t="b">
        <v>1</v>
      </c>
      <c r="T88" s="43">
        <v>10</v>
      </c>
      <c r="U88" s="35" t="s">
        <v>2347</v>
      </c>
      <c r="V88" s="196" t="s">
        <v>2353</v>
      </c>
    </row>
    <row r="89" spans="1:22" x14ac:dyDescent="0.25">
      <c r="A89" s="30">
        <v>88</v>
      </c>
      <c r="B89" s="50" t="s">
        <v>943</v>
      </c>
      <c r="C89" s="33">
        <f t="shared" si="1"/>
        <v>10</v>
      </c>
      <c r="D89" s="31" t="s">
        <v>318</v>
      </c>
      <c r="E89" s="31"/>
      <c r="F89" s="35" t="s">
        <v>255</v>
      </c>
      <c r="G89" s="36">
        <v>41670</v>
      </c>
      <c r="H89" s="37">
        <v>17882</v>
      </c>
      <c r="I89" s="37">
        <v>1788</v>
      </c>
      <c r="J89" s="38">
        <v>1788</v>
      </c>
      <c r="K89" s="36">
        <v>41670</v>
      </c>
      <c r="L89" s="39">
        <v>10</v>
      </c>
      <c r="M89" s="40"/>
      <c r="N89" s="41"/>
      <c r="O89" s="42" t="s">
        <v>2344</v>
      </c>
      <c r="P89" s="43" t="s">
        <v>2194</v>
      </c>
      <c r="Q89" s="43" t="s">
        <v>2010</v>
      </c>
      <c r="R89" s="43" t="s">
        <v>219</v>
      </c>
      <c r="S89" s="43" t="b">
        <v>1</v>
      </c>
      <c r="T89" s="43">
        <v>10</v>
      </c>
      <c r="U89" s="35" t="s">
        <v>2347</v>
      </c>
      <c r="V89" s="196" t="s">
        <v>2353</v>
      </c>
    </row>
    <row r="90" spans="1:22" x14ac:dyDescent="0.25">
      <c r="A90" s="30">
        <v>89</v>
      </c>
      <c r="B90" s="50" t="s">
        <v>943</v>
      </c>
      <c r="C90" s="33">
        <f t="shared" si="1"/>
        <v>10</v>
      </c>
      <c r="D90" s="31" t="s">
        <v>318</v>
      </c>
      <c r="E90" s="31"/>
      <c r="F90" s="35" t="s">
        <v>255</v>
      </c>
      <c r="G90" s="36">
        <v>41670</v>
      </c>
      <c r="H90" s="51">
        <v>16585</v>
      </c>
      <c r="I90" s="37">
        <v>1659</v>
      </c>
      <c r="J90" s="38">
        <v>1659</v>
      </c>
      <c r="K90" s="36">
        <v>41670</v>
      </c>
      <c r="L90" s="39">
        <v>10</v>
      </c>
      <c r="M90" s="40"/>
      <c r="N90" s="41"/>
      <c r="O90" s="42" t="s">
        <v>2344</v>
      </c>
      <c r="P90" s="43" t="s">
        <v>2194</v>
      </c>
      <c r="Q90" s="43" t="s">
        <v>2010</v>
      </c>
      <c r="R90" s="43" t="s">
        <v>219</v>
      </c>
      <c r="S90" s="43" t="b">
        <v>1</v>
      </c>
      <c r="T90" s="43">
        <v>10</v>
      </c>
      <c r="U90" s="35" t="s">
        <v>2347</v>
      </c>
      <c r="V90" s="196" t="s">
        <v>2353</v>
      </c>
    </row>
    <row r="91" spans="1:22" x14ac:dyDescent="0.25">
      <c r="A91" s="30">
        <v>90</v>
      </c>
      <c r="B91" s="50" t="s">
        <v>818</v>
      </c>
      <c r="C91" s="33">
        <f t="shared" si="1"/>
        <v>4</v>
      </c>
      <c r="D91" s="31" t="s">
        <v>319</v>
      </c>
      <c r="E91" s="31"/>
      <c r="F91" s="35" t="s">
        <v>255</v>
      </c>
      <c r="G91" s="36">
        <v>41670</v>
      </c>
      <c r="H91" s="51">
        <v>12605</v>
      </c>
      <c r="I91" s="37">
        <v>1260</v>
      </c>
      <c r="J91" s="38">
        <v>1260</v>
      </c>
      <c r="K91" s="36">
        <v>41670</v>
      </c>
      <c r="L91" s="39">
        <v>10</v>
      </c>
      <c r="M91" s="40"/>
      <c r="N91" s="41"/>
      <c r="O91" s="42" t="s">
        <v>2344</v>
      </c>
      <c r="P91" s="43" t="s">
        <v>2171</v>
      </c>
      <c r="Q91" s="43" t="s">
        <v>2010</v>
      </c>
      <c r="R91" s="43" t="s">
        <v>219</v>
      </c>
      <c r="S91" s="43" t="b">
        <v>1</v>
      </c>
      <c r="T91" s="43">
        <v>10</v>
      </c>
      <c r="U91" s="35" t="s">
        <v>2347</v>
      </c>
      <c r="V91" s="196" t="s">
        <v>2353</v>
      </c>
    </row>
    <row r="92" spans="1:22" x14ac:dyDescent="0.25">
      <c r="A92" s="30">
        <v>91</v>
      </c>
      <c r="B92" s="50" t="s">
        <v>819</v>
      </c>
      <c r="C92" s="33">
        <f t="shared" si="1"/>
        <v>4</v>
      </c>
      <c r="D92" s="31" t="s">
        <v>320</v>
      </c>
      <c r="E92" s="31"/>
      <c r="F92" s="35" t="s">
        <v>255</v>
      </c>
      <c r="G92" s="36">
        <v>41670</v>
      </c>
      <c r="H92" s="51">
        <v>7323</v>
      </c>
      <c r="I92" s="37">
        <v>732</v>
      </c>
      <c r="J92" s="38">
        <v>732</v>
      </c>
      <c r="K92" s="36">
        <v>41670</v>
      </c>
      <c r="L92" s="39">
        <v>10</v>
      </c>
      <c r="M92" s="40"/>
      <c r="N92" s="41"/>
      <c r="O92" s="42" t="s">
        <v>2344</v>
      </c>
      <c r="P92" s="43" t="s">
        <v>2169</v>
      </c>
      <c r="Q92" s="43" t="s">
        <v>2010</v>
      </c>
      <c r="R92" s="43" t="s">
        <v>219</v>
      </c>
      <c r="S92" s="43" t="b">
        <v>1</v>
      </c>
      <c r="T92" s="43">
        <v>10</v>
      </c>
      <c r="U92" s="35" t="s">
        <v>2347</v>
      </c>
      <c r="V92" s="196" t="s">
        <v>2353</v>
      </c>
    </row>
    <row r="93" spans="1:22" x14ac:dyDescent="0.25">
      <c r="A93" s="30">
        <v>92</v>
      </c>
      <c r="B93" s="50" t="s">
        <v>1051</v>
      </c>
      <c r="C93" s="33">
        <f t="shared" si="1"/>
        <v>4</v>
      </c>
      <c r="D93" s="31" t="s">
        <v>321</v>
      </c>
      <c r="E93" s="31"/>
      <c r="F93" s="35" t="s">
        <v>255</v>
      </c>
      <c r="G93" s="36">
        <v>41670</v>
      </c>
      <c r="H93" s="51">
        <v>6116</v>
      </c>
      <c r="I93" s="37">
        <v>612</v>
      </c>
      <c r="J93" s="38">
        <v>612</v>
      </c>
      <c r="K93" s="36">
        <v>41670</v>
      </c>
      <c r="L93" s="39">
        <v>10.01</v>
      </c>
      <c r="M93" s="40"/>
      <c r="N93" s="41"/>
      <c r="O93" s="42" t="s">
        <v>2344</v>
      </c>
      <c r="P93" s="43" t="s">
        <v>2170</v>
      </c>
      <c r="Q93" s="43" t="s">
        <v>2010</v>
      </c>
      <c r="R93" s="43" t="s">
        <v>219</v>
      </c>
      <c r="S93" s="43" t="b">
        <v>1</v>
      </c>
      <c r="T93" s="43">
        <v>10</v>
      </c>
      <c r="U93" s="35" t="s">
        <v>2347</v>
      </c>
      <c r="V93" s="196" t="s">
        <v>2353</v>
      </c>
    </row>
    <row r="94" spans="1:22" x14ac:dyDescent="0.25">
      <c r="A94" s="30">
        <v>93</v>
      </c>
      <c r="B94" s="50" t="s">
        <v>322</v>
      </c>
      <c r="C94" s="33">
        <f t="shared" si="1"/>
        <v>4</v>
      </c>
      <c r="D94" s="31" t="s">
        <v>323</v>
      </c>
      <c r="E94" s="31"/>
      <c r="F94" s="35" t="s">
        <v>255</v>
      </c>
      <c r="G94" s="36">
        <v>41670</v>
      </c>
      <c r="H94" s="51">
        <v>9134</v>
      </c>
      <c r="I94" s="37">
        <v>913</v>
      </c>
      <c r="J94" s="38">
        <v>913</v>
      </c>
      <c r="K94" s="36">
        <v>41670</v>
      </c>
      <c r="L94" s="39">
        <v>10</v>
      </c>
      <c r="M94" s="40"/>
      <c r="N94" s="41"/>
      <c r="O94" s="42" t="s">
        <v>2344</v>
      </c>
      <c r="P94" s="43" t="s">
        <v>2194</v>
      </c>
      <c r="Q94" s="43" t="s">
        <v>2010</v>
      </c>
      <c r="R94" s="43" t="s">
        <v>219</v>
      </c>
      <c r="S94" s="43" t="b">
        <v>1</v>
      </c>
      <c r="T94" s="43">
        <v>10</v>
      </c>
      <c r="U94" s="35" t="s">
        <v>2347</v>
      </c>
      <c r="V94" s="196" t="s">
        <v>2353</v>
      </c>
    </row>
    <row r="95" spans="1:22" x14ac:dyDescent="0.25">
      <c r="A95" s="30">
        <v>94</v>
      </c>
      <c r="B95" s="33" t="s">
        <v>944</v>
      </c>
      <c r="C95" s="33">
        <f t="shared" si="1"/>
        <v>24</v>
      </c>
      <c r="D95" s="47" t="s">
        <v>324</v>
      </c>
      <c r="E95" s="47"/>
      <c r="F95" s="35" t="s">
        <v>255</v>
      </c>
      <c r="G95" s="36">
        <v>41641</v>
      </c>
      <c r="H95" s="51">
        <v>9600</v>
      </c>
      <c r="I95" s="37">
        <v>960</v>
      </c>
      <c r="J95" s="38">
        <v>960</v>
      </c>
      <c r="K95" s="36">
        <v>41641</v>
      </c>
      <c r="L95" s="39">
        <v>10</v>
      </c>
      <c r="M95" s="40"/>
      <c r="N95" s="41"/>
      <c r="O95" s="42" t="s">
        <v>2344</v>
      </c>
      <c r="P95" s="43" t="s">
        <v>2196</v>
      </c>
      <c r="Q95" s="43" t="s">
        <v>2319</v>
      </c>
      <c r="R95" s="43" t="s">
        <v>229</v>
      </c>
      <c r="S95" s="43" t="b">
        <v>1</v>
      </c>
      <c r="T95" s="43">
        <v>10</v>
      </c>
      <c r="U95" s="35" t="s">
        <v>2347</v>
      </c>
      <c r="V95" s="196" t="s">
        <v>2348</v>
      </c>
    </row>
    <row r="96" spans="1:22" x14ac:dyDescent="0.25">
      <c r="A96" s="30">
        <v>95</v>
      </c>
      <c r="B96" s="33" t="s">
        <v>944</v>
      </c>
      <c r="C96" s="33">
        <f t="shared" si="1"/>
        <v>24</v>
      </c>
      <c r="D96" s="47" t="s">
        <v>324</v>
      </c>
      <c r="E96" s="47"/>
      <c r="F96" s="35" t="s">
        <v>255</v>
      </c>
      <c r="G96" s="36">
        <v>41648</v>
      </c>
      <c r="H96" s="51">
        <v>12000</v>
      </c>
      <c r="I96" s="37">
        <v>1200</v>
      </c>
      <c r="J96" s="38">
        <v>1200</v>
      </c>
      <c r="K96" s="36">
        <v>41648</v>
      </c>
      <c r="L96" s="39">
        <v>10</v>
      </c>
      <c r="M96" s="40"/>
      <c r="N96" s="41"/>
      <c r="O96" s="42" t="s">
        <v>2344</v>
      </c>
      <c r="P96" s="43" t="s">
        <v>2196</v>
      </c>
      <c r="Q96" s="43" t="s">
        <v>2319</v>
      </c>
      <c r="R96" s="43" t="s">
        <v>229</v>
      </c>
      <c r="S96" s="43" t="b">
        <v>1</v>
      </c>
      <c r="T96" s="43">
        <v>10</v>
      </c>
      <c r="U96" s="35" t="s">
        <v>2347</v>
      </c>
      <c r="V96" s="196" t="s">
        <v>2357</v>
      </c>
    </row>
    <row r="97" spans="1:22" x14ac:dyDescent="0.25">
      <c r="A97" s="30">
        <v>96</v>
      </c>
      <c r="B97" s="33" t="s">
        <v>944</v>
      </c>
      <c r="C97" s="33">
        <f t="shared" si="1"/>
        <v>24</v>
      </c>
      <c r="D97" s="47" t="s">
        <v>324</v>
      </c>
      <c r="E97" s="47"/>
      <c r="F97" s="35" t="s">
        <v>255</v>
      </c>
      <c r="G97" s="36">
        <v>41652</v>
      </c>
      <c r="H97" s="51">
        <v>12000</v>
      </c>
      <c r="I97" s="37">
        <v>1200</v>
      </c>
      <c r="J97" s="38">
        <v>1200</v>
      </c>
      <c r="K97" s="36">
        <v>41652</v>
      </c>
      <c r="L97" s="39">
        <v>10</v>
      </c>
      <c r="M97" s="40"/>
      <c r="N97" s="41"/>
      <c r="O97" s="42" t="s">
        <v>2344</v>
      </c>
      <c r="P97" s="43" t="s">
        <v>2196</v>
      </c>
      <c r="Q97" s="43" t="s">
        <v>2319</v>
      </c>
      <c r="R97" s="43" t="s">
        <v>229</v>
      </c>
      <c r="S97" s="43" t="b">
        <v>1</v>
      </c>
      <c r="T97" s="43">
        <v>10</v>
      </c>
      <c r="U97" s="35" t="s">
        <v>2347</v>
      </c>
      <c r="V97" s="196" t="s">
        <v>2358</v>
      </c>
    </row>
    <row r="98" spans="1:22" x14ac:dyDescent="0.25">
      <c r="A98" s="30">
        <v>97</v>
      </c>
      <c r="B98" s="33" t="s">
        <v>944</v>
      </c>
      <c r="C98" s="33">
        <f t="shared" si="1"/>
        <v>24</v>
      </c>
      <c r="D98" s="47" t="s">
        <v>324</v>
      </c>
      <c r="E98" s="47"/>
      <c r="F98" s="35" t="s">
        <v>255</v>
      </c>
      <c r="G98" s="36">
        <v>41654</v>
      </c>
      <c r="H98" s="51">
        <v>14400</v>
      </c>
      <c r="I98" s="37">
        <v>1440</v>
      </c>
      <c r="J98" s="38">
        <v>1440</v>
      </c>
      <c r="K98" s="36">
        <v>41654</v>
      </c>
      <c r="L98" s="39">
        <v>10</v>
      </c>
      <c r="M98" s="40"/>
      <c r="N98" s="41"/>
      <c r="O98" s="42" t="s">
        <v>2344</v>
      </c>
      <c r="P98" s="43" t="s">
        <v>2196</v>
      </c>
      <c r="Q98" s="43" t="s">
        <v>2319</v>
      </c>
      <c r="R98" s="43" t="s">
        <v>229</v>
      </c>
      <c r="S98" s="43" t="b">
        <v>1</v>
      </c>
      <c r="T98" s="43">
        <v>10</v>
      </c>
      <c r="U98" s="35" t="s">
        <v>2347</v>
      </c>
      <c r="V98" s="196" t="s">
        <v>2359</v>
      </c>
    </row>
    <row r="99" spans="1:22" x14ac:dyDescent="0.25">
      <c r="A99" s="30">
        <v>98</v>
      </c>
      <c r="B99" s="33" t="s">
        <v>944</v>
      </c>
      <c r="C99" s="33">
        <f t="shared" si="1"/>
        <v>24</v>
      </c>
      <c r="D99" s="47" t="s">
        <v>324</v>
      </c>
      <c r="E99" s="47"/>
      <c r="F99" s="35" t="s">
        <v>255</v>
      </c>
      <c r="G99" s="36">
        <v>41659</v>
      </c>
      <c r="H99" s="51">
        <v>14400</v>
      </c>
      <c r="I99" s="37">
        <v>1440</v>
      </c>
      <c r="J99" s="38">
        <v>1440</v>
      </c>
      <c r="K99" s="36">
        <v>41659</v>
      </c>
      <c r="L99" s="39">
        <v>10</v>
      </c>
      <c r="M99" s="40"/>
      <c r="N99" s="41"/>
      <c r="O99" s="42" t="s">
        <v>2344</v>
      </c>
      <c r="P99" s="43" t="s">
        <v>2196</v>
      </c>
      <c r="Q99" s="43" t="s">
        <v>2319</v>
      </c>
      <c r="R99" s="43" t="s">
        <v>229</v>
      </c>
      <c r="S99" s="43" t="b">
        <v>1</v>
      </c>
      <c r="T99" s="43">
        <v>10</v>
      </c>
      <c r="U99" s="35" t="s">
        <v>2347</v>
      </c>
      <c r="V99" s="196" t="s">
        <v>2360</v>
      </c>
    </row>
    <row r="100" spans="1:22" x14ac:dyDescent="0.25">
      <c r="A100" s="30">
        <v>99</v>
      </c>
      <c r="B100" s="33" t="s">
        <v>944</v>
      </c>
      <c r="C100" s="33">
        <f t="shared" si="1"/>
        <v>24</v>
      </c>
      <c r="D100" s="47" t="s">
        <v>324</v>
      </c>
      <c r="E100" s="47"/>
      <c r="F100" s="35" t="s">
        <v>255</v>
      </c>
      <c r="G100" s="36">
        <v>41661</v>
      </c>
      <c r="H100" s="51">
        <v>24000</v>
      </c>
      <c r="I100" s="37">
        <v>2400</v>
      </c>
      <c r="J100" s="38">
        <v>2400</v>
      </c>
      <c r="K100" s="36">
        <v>41661</v>
      </c>
      <c r="L100" s="39">
        <v>10</v>
      </c>
      <c r="M100" s="40"/>
      <c r="N100" s="41"/>
      <c r="O100" s="42" t="s">
        <v>2344</v>
      </c>
      <c r="P100" s="43" t="s">
        <v>2196</v>
      </c>
      <c r="Q100" s="43" t="s">
        <v>2319</v>
      </c>
      <c r="R100" s="43" t="s">
        <v>229</v>
      </c>
      <c r="S100" s="43" t="b">
        <v>1</v>
      </c>
      <c r="T100" s="43">
        <v>10</v>
      </c>
      <c r="U100" s="35" t="s">
        <v>2347</v>
      </c>
      <c r="V100" s="196" t="s">
        <v>2351</v>
      </c>
    </row>
    <row r="101" spans="1:22" x14ac:dyDescent="0.25">
      <c r="A101" s="30">
        <v>100</v>
      </c>
      <c r="B101" s="33" t="s">
        <v>944</v>
      </c>
      <c r="C101" s="33">
        <f t="shared" si="1"/>
        <v>24</v>
      </c>
      <c r="D101" s="47" t="s">
        <v>324</v>
      </c>
      <c r="E101" s="47"/>
      <c r="F101" s="35" t="s">
        <v>255</v>
      </c>
      <c r="G101" s="36">
        <v>41662</v>
      </c>
      <c r="H101" s="51">
        <v>12000</v>
      </c>
      <c r="I101" s="37">
        <v>1200</v>
      </c>
      <c r="J101" s="38">
        <v>1200</v>
      </c>
      <c r="K101" s="36">
        <v>41662</v>
      </c>
      <c r="L101" s="39">
        <v>10</v>
      </c>
      <c r="M101" s="40"/>
      <c r="N101" s="41"/>
      <c r="O101" s="42" t="s">
        <v>2344</v>
      </c>
      <c r="P101" s="43" t="s">
        <v>2196</v>
      </c>
      <c r="Q101" s="43" t="s">
        <v>2319</v>
      </c>
      <c r="R101" s="43" t="s">
        <v>229</v>
      </c>
      <c r="S101" s="43" t="b">
        <v>1</v>
      </c>
      <c r="T101" s="43">
        <v>10</v>
      </c>
      <c r="U101" s="35" t="s">
        <v>2347</v>
      </c>
      <c r="V101" s="196" t="s">
        <v>2355</v>
      </c>
    </row>
    <row r="102" spans="1:22" x14ac:dyDescent="0.25">
      <c r="A102" s="30">
        <v>101</v>
      </c>
      <c r="B102" s="33" t="s">
        <v>944</v>
      </c>
      <c r="C102" s="33">
        <f t="shared" si="1"/>
        <v>24</v>
      </c>
      <c r="D102" s="47" t="s">
        <v>324</v>
      </c>
      <c r="E102" s="47"/>
      <c r="F102" s="35" t="s">
        <v>255</v>
      </c>
      <c r="G102" s="36">
        <v>41666</v>
      </c>
      <c r="H102" s="51">
        <v>9600</v>
      </c>
      <c r="I102" s="37">
        <v>960</v>
      </c>
      <c r="J102" s="38">
        <v>960</v>
      </c>
      <c r="K102" s="36">
        <v>41666</v>
      </c>
      <c r="L102" s="39">
        <v>10</v>
      </c>
      <c r="M102" s="40"/>
      <c r="N102" s="41"/>
      <c r="O102" s="42" t="s">
        <v>2344</v>
      </c>
      <c r="P102" s="43" t="s">
        <v>2196</v>
      </c>
      <c r="Q102" s="43" t="s">
        <v>2319</v>
      </c>
      <c r="R102" s="43" t="s">
        <v>229</v>
      </c>
      <c r="S102" s="43" t="b">
        <v>1</v>
      </c>
      <c r="T102" s="43">
        <v>10</v>
      </c>
      <c r="U102" s="35" t="s">
        <v>2347</v>
      </c>
      <c r="V102" s="196" t="s">
        <v>2361</v>
      </c>
    </row>
    <row r="103" spans="1:22" x14ac:dyDescent="0.25">
      <c r="A103" s="30">
        <v>102</v>
      </c>
      <c r="B103" s="33" t="s">
        <v>944</v>
      </c>
      <c r="C103" s="33">
        <f t="shared" si="1"/>
        <v>24</v>
      </c>
      <c r="D103" s="47" t="s">
        <v>324</v>
      </c>
      <c r="E103" s="47"/>
      <c r="F103" s="35" t="s">
        <v>255</v>
      </c>
      <c r="G103" s="36">
        <v>41667</v>
      </c>
      <c r="H103" s="51">
        <v>9600</v>
      </c>
      <c r="I103" s="37">
        <v>960</v>
      </c>
      <c r="J103" s="38">
        <v>960</v>
      </c>
      <c r="K103" s="36">
        <v>41667</v>
      </c>
      <c r="L103" s="39">
        <v>10</v>
      </c>
      <c r="M103" s="40"/>
      <c r="N103" s="41"/>
      <c r="O103" s="42" t="s">
        <v>2344</v>
      </c>
      <c r="P103" s="43" t="s">
        <v>2196</v>
      </c>
      <c r="Q103" s="43" t="s">
        <v>2319</v>
      </c>
      <c r="R103" s="43" t="s">
        <v>229</v>
      </c>
      <c r="S103" s="43" t="b">
        <v>1</v>
      </c>
      <c r="T103" s="43">
        <v>10</v>
      </c>
      <c r="U103" s="35" t="s">
        <v>2347</v>
      </c>
      <c r="V103" s="196" t="s">
        <v>2352</v>
      </c>
    </row>
    <row r="104" spans="1:22" x14ac:dyDescent="0.25">
      <c r="A104" s="30">
        <v>103</v>
      </c>
      <c r="B104" s="33" t="s">
        <v>944</v>
      </c>
      <c r="C104" s="33">
        <f t="shared" si="1"/>
        <v>24</v>
      </c>
      <c r="D104" s="47" t="s">
        <v>324</v>
      </c>
      <c r="E104" s="47"/>
      <c r="F104" s="35" t="s">
        <v>255</v>
      </c>
      <c r="G104" s="36">
        <v>41668</v>
      </c>
      <c r="H104" s="51">
        <v>30000</v>
      </c>
      <c r="I104" s="37">
        <v>3000</v>
      </c>
      <c r="J104" s="38">
        <v>3000</v>
      </c>
      <c r="K104" s="36">
        <v>41668</v>
      </c>
      <c r="L104" s="39">
        <v>10</v>
      </c>
      <c r="M104" s="40"/>
      <c r="N104" s="41"/>
      <c r="O104" s="42" t="s">
        <v>2344</v>
      </c>
      <c r="P104" s="43" t="s">
        <v>2196</v>
      </c>
      <c r="Q104" s="43" t="s">
        <v>2319</v>
      </c>
      <c r="R104" s="43" t="s">
        <v>229</v>
      </c>
      <c r="S104" s="43" t="b">
        <v>1</v>
      </c>
      <c r="T104" s="43">
        <v>10</v>
      </c>
      <c r="U104" s="35" t="s">
        <v>2347</v>
      </c>
      <c r="V104" s="196" t="s">
        <v>2356</v>
      </c>
    </row>
    <row r="105" spans="1:22" x14ac:dyDescent="0.25">
      <c r="A105" s="30">
        <v>104</v>
      </c>
      <c r="B105" s="33" t="s">
        <v>944</v>
      </c>
      <c r="C105" s="33">
        <f t="shared" si="1"/>
        <v>24</v>
      </c>
      <c r="D105" s="47" t="s">
        <v>324</v>
      </c>
      <c r="E105" s="47"/>
      <c r="F105" s="35" t="s">
        <v>255</v>
      </c>
      <c r="G105" s="36">
        <v>41669</v>
      </c>
      <c r="H105" s="51">
        <v>12000</v>
      </c>
      <c r="I105" s="37">
        <v>1200</v>
      </c>
      <c r="J105" s="38">
        <v>1200</v>
      </c>
      <c r="K105" s="36">
        <v>41669</v>
      </c>
      <c r="L105" s="39">
        <v>10</v>
      </c>
      <c r="M105" s="40"/>
      <c r="N105" s="41"/>
      <c r="O105" s="42" t="s">
        <v>2344</v>
      </c>
      <c r="P105" s="43" t="s">
        <v>2196</v>
      </c>
      <c r="Q105" s="43" t="s">
        <v>2319</v>
      </c>
      <c r="R105" s="43" t="s">
        <v>229</v>
      </c>
      <c r="S105" s="43" t="b">
        <v>1</v>
      </c>
      <c r="T105" s="43">
        <v>10</v>
      </c>
      <c r="U105" s="35" t="s">
        <v>2347</v>
      </c>
      <c r="V105" s="196" t="s">
        <v>2362</v>
      </c>
    </row>
    <row r="106" spans="1:22" x14ac:dyDescent="0.25">
      <c r="A106" s="30">
        <v>105</v>
      </c>
      <c r="B106" s="33" t="s">
        <v>944</v>
      </c>
      <c r="C106" s="33">
        <f t="shared" si="1"/>
        <v>24</v>
      </c>
      <c r="D106" s="47" t="s">
        <v>324</v>
      </c>
      <c r="E106" s="47"/>
      <c r="F106" s="35" t="s">
        <v>255</v>
      </c>
      <c r="G106" s="36">
        <v>41670</v>
      </c>
      <c r="H106" s="51">
        <v>12000</v>
      </c>
      <c r="I106" s="37">
        <v>1200</v>
      </c>
      <c r="J106" s="38">
        <v>1200</v>
      </c>
      <c r="K106" s="36">
        <v>41670</v>
      </c>
      <c r="L106" s="39">
        <v>10</v>
      </c>
      <c r="M106" s="40"/>
      <c r="N106" s="41"/>
      <c r="O106" s="42" t="s">
        <v>2344</v>
      </c>
      <c r="P106" s="43" t="s">
        <v>2196</v>
      </c>
      <c r="Q106" s="43" t="s">
        <v>2319</v>
      </c>
      <c r="R106" s="43" t="s">
        <v>229</v>
      </c>
      <c r="S106" s="43" t="b">
        <v>1</v>
      </c>
      <c r="T106" s="43">
        <v>10</v>
      </c>
      <c r="U106" s="35" t="s">
        <v>2347</v>
      </c>
      <c r="V106" s="196" t="s">
        <v>2353</v>
      </c>
    </row>
    <row r="107" spans="1:22" x14ac:dyDescent="0.25">
      <c r="A107" s="30">
        <v>106</v>
      </c>
      <c r="B107" s="49" t="s">
        <v>1052</v>
      </c>
      <c r="C107" s="33">
        <f t="shared" si="1"/>
        <v>4</v>
      </c>
      <c r="D107" s="47" t="s">
        <v>325</v>
      </c>
      <c r="E107" s="47"/>
      <c r="F107" s="35" t="s">
        <v>255</v>
      </c>
      <c r="G107" s="36">
        <v>41670</v>
      </c>
      <c r="H107" s="51">
        <v>5872</v>
      </c>
      <c r="I107" s="37">
        <v>587</v>
      </c>
      <c r="J107" s="38">
        <v>587</v>
      </c>
      <c r="K107" s="36">
        <v>41670</v>
      </c>
      <c r="L107" s="39">
        <v>10</v>
      </c>
      <c r="M107" s="40"/>
      <c r="N107" s="41"/>
      <c r="O107" s="42" t="s">
        <v>2344</v>
      </c>
      <c r="P107" s="43" t="s">
        <v>2197</v>
      </c>
      <c r="Q107" s="43" t="s">
        <v>2320</v>
      </c>
      <c r="R107" s="43" t="s">
        <v>229</v>
      </c>
      <c r="S107" s="43" t="b">
        <v>1</v>
      </c>
      <c r="T107" s="43">
        <v>10</v>
      </c>
      <c r="U107" s="35" t="s">
        <v>2347</v>
      </c>
      <c r="V107" s="196" t="s">
        <v>2353</v>
      </c>
    </row>
    <row r="108" spans="1:22" x14ac:dyDescent="0.25">
      <c r="A108" s="30">
        <v>107</v>
      </c>
      <c r="B108" s="49" t="s">
        <v>820</v>
      </c>
      <c r="C108" s="33">
        <f t="shared" si="1"/>
        <v>5</v>
      </c>
      <c r="D108" s="47" t="s">
        <v>326</v>
      </c>
      <c r="E108" s="47"/>
      <c r="F108" s="35" t="s">
        <v>255</v>
      </c>
      <c r="G108" s="36">
        <v>41670</v>
      </c>
      <c r="H108" s="51">
        <v>15333</v>
      </c>
      <c r="I108" s="37">
        <v>1533</v>
      </c>
      <c r="J108" s="38">
        <v>1533</v>
      </c>
      <c r="K108" s="36">
        <v>41670</v>
      </c>
      <c r="L108" s="39">
        <v>10</v>
      </c>
      <c r="M108" s="40"/>
      <c r="N108" s="41"/>
      <c r="O108" s="42" t="s">
        <v>2344</v>
      </c>
      <c r="P108" s="43" t="s">
        <v>2198</v>
      </c>
      <c r="Q108" s="43" t="s">
        <v>2320</v>
      </c>
      <c r="R108" s="43" t="s">
        <v>229</v>
      </c>
      <c r="S108" s="43" t="b">
        <v>1</v>
      </c>
      <c r="T108" s="43">
        <v>10</v>
      </c>
      <c r="U108" s="35" t="s">
        <v>2347</v>
      </c>
      <c r="V108" s="196" t="s">
        <v>2353</v>
      </c>
    </row>
    <row r="109" spans="1:22" x14ac:dyDescent="0.25">
      <c r="A109" s="30">
        <v>108</v>
      </c>
      <c r="B109" s="49" t="s">
        <v>327</v>
      </c>
      <c r="C109" s="33">
        <f t="shared" si="1"/>
        <v>4</v>
      </c>
      <c r="D109" s="47" t="s">
        <v>328</v>
      </c>
      <c r="E109" s="47"/>
      <c r="F109" s="35" t="s">
        <v>255</v>
      </c>
      <c r="G109" s="36">
        <v>41670</v>
      </c>
      <c r="H109" s="51">
        <v>3190</v>
      </c>
      <c r="I109" s="37">
        <v>319</v>
      </c>
      <c r="J109" s="38">
        <v>319</v>
      </c>
      <c r="K109" s="36">
        <v>41670</v>
      </c>
      <c r="L109" s="39">
        <v>10</v>
      </c>
      <c r="M109" s="40"/>
      <c r="N109" s="41"/>
      <c r="O109" s="42" t="s">
        <v>2344</v>
      </c>
      <c r="P109" s="43" t="s">
        <v>2199</v>
      </c>
      <c r="Q109" s="43" t="s">
        <v>2320</v>
      </c>
      <c r="R109" s="43" t="s">
        <v>229</v>
      </c>
      <c r="S109" s="43" t="b">
        <v>1</v>
      </c>
      <c r="T109" s="43">
        <v>10</v>
      </c>
      <c r="U109" s="35" t="s">
        <v>2347</v>
      </c>
      <c r="V109" s="196" t="s">
        <v>2353</v>
      </c>
    </row>
    <row r="110" spans="1:22" x14ac:dyDescent="0.25">
      <c r="A110" s="30">
        <v>109</v>
      </c>
      <c r="B110" s="49" t="s">
        <v>1053</v>
      </c>
      <c r="C110" s="33">
        <f t="shared" si="1"/>
        <v>4</v>
      </c>
      <c r="D110" s="47" t="s">
        <v>329</v>
      </c>
      <c r="E110" s="47"/>
      <c r="F110" s="35" t="s">
        <v>255</v>
      </c>
      <c r="G110" s="36">
        <v>41670</v>
      </c>
      <c r="H110" s="51">
        <v>3849</v>
      </c>
      <c r="I110" s="37">
        <v>385</v>
      </c>
      <c r="J110" s="38">
        <v>385</v>
      </c>
      <c r="K110" s="36">
        <v>41670</v>
      </c>
      <c r="L110" s="39">
        <v>10</v>
      </c>
      <c r="M110" s="40"/>
      <c r="N110" s="41"/>
      <c r="O110" s="42" t="s">
        <v>2344</v>
      </c>
      <c r="P110" s="43" t="s">
        <v>2200</v>
      </c>
      <c r="Q110" s="43" t="s">
        <v>2319</v>
      </c>
      <c r="R110" s="43" t="s">
        <v>229</v>
      </c>
      <c r="S110" s="43" t="b">
        <v>1</v>
      </c>
      <c r="T110" s="43">
        <v>10</v>
      </c>
      <c r="U110" s="35" t="s">
        <v>2347</v>
      </c>
      <c r="V110" s="196" t="s">
        <v>2353</v>
      </c>
    </row>
    <row r="111" spans="1:22" x14ac:dyDescent="0.25">
      <c r="A111" s="30">
        <v>110</v>
      </c>
      <c r="B111" s="49" t="s">
        <v>945</v>
      </c>
      <c r="C111" s="33">
        <f t="shared" si="1"/>
        <v>4</v>
      </c>
      <c r="D111" s="47" t="s">
        <v>330</v>
      </c>
      <c r="E111" s="47"/>
      <c r="F111" s="35" t="s">
        <v>255</v>
      </c>
      <c r="G111" s="36">
        <v>41670</v>
      </c>
      <c r="H111" s="51">
        <v>4326</v>
      </c>
      <c r="I111" s="37">
        <v>433</v>
      </c>
      <c r="J111" s="38">
        <v>433</v>
      </c>
      <c r="K111" s="36">
        <v>41670</v>
      </c>
      <c r="L111" s="39">
        <v>10.01</v>
      </c>
      <c r="M111" s="40"/>
      <c r="N111" s="41"/>
      <c r="O111" s="42" t="s">
        <v>2344</v>
      </c>
      <c r="P111" s="43" t="s">
        <v>2177</v>
      </c>
      <c r="Q111" s="43" t="s">
        <v>2320</v>
      </c>
      <c r="R111" s="43" t="s">
        <v>229</v>
      </c>
      <c r="S111" s="43" t="b">
        <v>1</v>
      </c>
      <c r="T111" s="43">
        <v>10</v>
      </c>
      <c r="U111" s="35" t="s">
        <v>2347</v>
      </c>
      <c r="V111" s="196" t="s">
        <v>2353</v>
      </c>
    </row>
    <row r="112" spans="1:22" x14ac:dyDescent="0.25">
      <c r="A112" s="30">
        <v>111</v>
      </c>
      <c r="B112" s="49" t="s">
        <v>331</v>
      </c>
      <c r="C112" s="33">
        <f t="shared" si="1"/>
        <v>3</v>
      </c>
      <c r="D112" s="47" t="s">
        <v>332</v>
      </c>
      <c r="E112" s="47"/>
      <c r="F112" s="35" t="s">
        <v>255</v>
      </c>
      <c r="G112" s="36">
        <v>41670</v>
      </c>
      <c r="H112" s="51">
        <v>3084</v>
      </c>
      <c r="I112" s="37">
        <v>308</v>
      </c>
      <c r="J112" s="38">
        <v>308</v>
      </c>
      <c r="K112" s="36">
        <v>41670</v>
      </c>
      <c r="L112" s="39">
        <v>9.99</v>
      </c>
      <c r="M112" s="40"/>
      <c r="N112" s="41"/>
      <c r="O112" s="42" t="s">
        <v>2344</v>
      </c>
      <c r="P112" s="43" t="s">
        <v>2197</v>
      </c>
      <c r="Q112" s="43" t="s">
        <v>2320</v>
      </c>
      <c r="R112" s="43" t="s">
        <v>229</v>
      </c>
      <c r="S112" s="43" t="b">
        <v>1</v>
      </c>
      <c r="T112" s="43">
        <v>10</v>
      </c>
      <c r="U112" s="35" t="s">
        <v>2347</v>
      </c>
      <c r="V112" s="196" t="s">
        <v>2353</v>
      </c>
    </row>
    <row r="113" spans="1:22" x14ac:dyDescent="0.25">
      <c r="A113" s="30">
        <v>112</v>
      </c>
      <c r="B113" s="49" t="s">
        <v>1054</v>
      </c>
      <c r="C113" s="33">
        <f t="shared" si="1"/>
        <v>5</v>
      </c>
      <c r="D113" s="47" t="s">
        <v>333</v>
      </c>
      <c r="E113" s="47"/>
      <c r="F113" s="35" t="s">
        <v>255</v>
      </c>
      <c r="G113" s="36">
        <v>41670</v>
      </c>
      <c r="H113" s="51">
        <v>8588</v>
      </c>
      <c r="I113" s="37">
        <v>859</v>
      </c>
      <c r="J113" s="38">
        <v>859</v>
      </c>
      <c r="K113" s="36">
        <v>41670</v>
      </c>
      <c r="L113" s="39">
        <v>10</v>
      </c>
      <c r="M113" s="40"/>
      <c r="N113" s="41"/>
      <c r="O113" s="42" t="s">
        <v>2344</v>
      </c>
      <c r="P113" s="43" t="s">
        <v>2177</v>
      </c>
      <c r="Q113" s="43" t="s">
        <v>2320</v>
      </c>
      <c r="R113" s="43" t="s">
        <v>229</v>
      </c>
      <c r="S113" s="43" t="b">
        <v>1</v>
      </c>
      <c r="T113" s="43">
        <v>10</v>
      </c>
      <c r="U113" s="35" t="s">
        <v>2347</v>
      </c>
      <c r="V113" s="196" t="s">
        <v>2353</v>
      </c>
    </row>
    <row r="114" spans="1:22" x14ac:dyDescent="0.25">
      <c r="A114" s="30">
        <v>113</v>
      </c>
      <c r="B114" s="49" t="s">
        <v>821</v>
      </c>
      <c r="C114" s="33">
        <f t="shared" si="1"/>
        <v>5</v>
      </c>
      <c r="D114" s="47" t="s">
        <v>334</v>
      </c>
      <c r="E114" s="47"/>
      <c r="F114" s="35" t="s">
        <v>255</v>
      </c>
      <c r="G114" s="36">
        <v>41670</v>
      </c>
      <c r="H114" s="51">
        <v>6063</v>
      </c>
      <c r="I114" s="37">
        <v>606</v>
      </c>
      <c r="J114" s="38">
        <v>606</v>
      </c>
      <c r="K114" s="36">
        <v>41670</v>
      </c>
      <c r="L114" s="39">
        <v>10</v>
      </c>
      <c r="M114" s="40"/>
      <c r="N114" s="41"/>
      <c r="O114" s="42" t="s">
        <v>2344</v>
      </c>
      <c r="P114" s="43" t="s">
        <v>2185</v>
      </c>
      <c r="Q114" s="43" t="s">
        <v>2320</v>
      </c>
      <c r="R114" s="43" t="s">
        <v>229</v>
      </c>
      <c r="S114" s="43" t="b">
        <v>1</v>
      </c>
      <c r="T114" s="43">
        <v>10</v>
      </c>
      <c r="U114" s="35" t="s">
        <v>2347</v>
      </c>
      <c r="V114" s="196" t="s">
        <v>2353</v>
      </c>
    </row>
    <row r="115" spans="1:22" x14ac:dyDescent="0.25">
      <c r="A115" s="30">
        <v>114</v>
      </c>
      <c r="B115" s="49" t="s">
        <v>1055</v>
      </c>
      <c r="C115" s="33">
        <f t="shared" si="1"/>
        <v>5</v>
      </c>
      <c r="D115" s="47" t="s">
        <v>335</v>
      </c>
      <c r="E115" s="47"/>
      <c r="F115" s="35" t="s">
        <v>255</v>
      </c>
      <c r="G115" s="36">
        <v>41670</v>
      </c>
      <c r="H115" s="51">
        <v>5067</v>
      </c>
      <c r="I115" s="37">
        <v>507</v>
      </c>
      <c r="J115" s="38">
        <v>507</v>
      </c>
      <c r="K115" s="36">
        <v>41670</v>
      </c>
      <c r="L115" s="39">
        <v>10.01</v>
      </c>
      <c r="M115" s="40"/>
      <c r="N115" s="41"/>
      <c r="O115" s="42" t="s">
        <v>2344</v>
      </c>
      <c r="P115" s="43" t="s">
        <v>2201</v>
      </c>
      <c r="Q115" s="43" t="s">
        <v>2319</v>
      </c>
      <c r="R115" s="43" t="s">
        <v>229</v>
      </c>
      <c r="S115" s="43" t="b">
        <v>1</v>
      </c>
      <c r="T115" s="43">
        <v>10</v>
      </c>
      <c r="U115" s="35" t="s">
        <v>2347</v>
      </c>
      <c r="V115" s="196" t="s">
        <v>2353</v>
      </c>
    </row>
    <row r="116" spans="1:22" x14ac:dyDescent="0.25">
      <c r="A116" s="30">
        <v>115</v>
      </c>
      <c r="B116" s="49" t="s">
        <v>822</v>
      </c>
      <c r="C116" s="33">
        <f t="shared" si="1"/>
        <v>5</v>
      </c>
      <c r="D116" s="47" t="s">
        <v>336</v>
      </c>
      <c r="E116" s="47"/>
      <c r="F116" s="35" t="s">
        <v>255</v>
      </c>
      <c r="G116" s="36">
        <v>41670</v>
      </c>
      <c r="H116" s="51">
        <v>5429</v>
      </c>
      <c r="I116" s="37">
        <v>543</v>
      </c>
      <c r="J116" s="38">
        <v>543</v>
      </c>
      <c r="K116" s="36">
        <v>41670</v>
      </c>
      <c r="L116" s="39">
        <v>10</v>
      </c>
      <c r="M116" s="40"/>
      <c r="N116" s="41"/>
      <c r="O116" s="42" t="s">
        <v>2344</v>
      </c>
      <c r="P116" s="43" t="s">
        <v>2177</v>
      </c>
      <c r="Q116" s="43" t="s">
        <v>2320</v>
      </c>
      <c r="R116" s="43" t="s">
        <v>229</v>
      </c>
      <c r="S116" s="43" t="b">
        <v>1</v>
      </c>
      <c r="T116" s="43">
        <v>10</v>
      </c>
      <c r="U116" s="35" t="s">
        <v>2347</v>
      </c>
      <c r="V116" s="196" t="s">
        <v>2353</v>
      </c>
    </row>
    <row r="117" spans="1:22" x14ac:dyDescent="0.25">
      <c r="A117" s="30">
        <v>116</v>
      </c>
      <c r="B117" s="49" t="s">
        <v>1056</v>
      </c>
      <c r="C117" s="33">
        <f t="shared" si="1"/>
        <v>6</v>
      </c>
      <c r="D117" s="47" t="s">
        <v>337</v>
      </c>
      <c r="E117" s="47"/>
      <c r="F117" s="35" t="s">
        <v>255</v>
      </c>
      <c r="G117" s="36">
        <v>41670</v>
      </c>
      <c r="H117" s="51">
        <v>7157</v>
      </c>
      <c r="I117" s="37">
        <v>716</v>
      </c>
      <c r="J117" s="38">
        <v>716</v>
      </c>
      <c r="K117" s="36">
        <v>41670</v>
      </c>
      <c r="L117" s="39">
        <v>10</v>
      </c>
      <c r="M117" s="40"/>
      <c r="N117" s="41"/>
      <c r="O117" s="42" t="s">
        <v>2344</v>
      </c>
      <c r="P117" s="43" t="s">
        <v>2202</v>
      </c>
      <c r="Q117" s="43" t="s">
        <v>2320</v>
      </c>
      <c r="R117" s="43" t="s">
        <v>229</v>
      </c>
      <c r="S117" s="43" t="b">
        <v>1</v>
      </c>
      <c r="T117" s="43">
        <v>10</v>
      </c>
      <c r="U117" s="35" t="s">
        <v>2347</v>
      </c>
      <c r="V117" s="196" t="s">
        <v>2353</v>
      </c>
    </row>
    <row r="118" spans="1:22" x14ac:dyDescent="0.25">
      <c r="A118" s="30">
        <v>117</v>
      </c>
      <c r="B118" s="49" t="s">
        <v>1057</v>
      </c>
      <c r="C118" s="33">
        <f t="shared" si="1"/>
        <v>5</v>
      </c>
      <c r="D118" s="47" t="s">
        <v>338</v>
      </c>
      <c r="E118" s="47"/>
      <c r="F118" s="35" t="s">
        <v>255</v>
      </c>
      <c r="G118" s="36">
        <v>41670</v>
      </c>
      <c r="H118" s="51">
        <v>15010</v>
      </c>
      <c r="I118" s="37">
        <v>1501</v>
      </c>
      <c r="J118" s="38">
        <v>1501</v>
      </c>
      <c r="K118" s="36">
        <v>41670</v>
      </c>
      <c r="L118" s="39">
        <v>10</v>
      </c>
      <c r="M118" s="40"/>
      <c r="N118" s="41"/>
      <c r="O118" s="42" t="s">
        <v>2344</v>
      </c>
      <c r="P118" s="43" t="s">
        <v>2203</v>
      </c>
      <c r="Q118" s="43" t="s">
        <v>2320</v>
      </c>
      <c r="R118" s="43" t="s">
        <v>229</v>
      </c>
      <c r="S118" s="43" t="b">
        <v>1</v>
      </c>
      <c r="T118" s="43">
        <v>10</v>
      </c>
      <c r="U118" s="35" t="s">
        <v>2347</v>
      </c>
      <c r="V118" s="196" t="s">
        <v>2353</v>
      </c>
    </row>
    <row r="119" spans="1:22" x14ac:dyDescent="0.25">
      <c r="A119" s="30">
        <v>118</v>
      </c>
      <c r="B119" s="49" t="s">
        <v>339</v>
      </c>
      <c r="C119" s="33">
        <f t="shared" si="1"/>
        <v>4</v>
      </c>
      <c r="D119" s="47" t="s">
        <v>340</v>
      </c>
      <c r="E119" s="47"/>
      <c r="F119" s="35" t="s">
        <v>255</v>
      </c>
      <c r="G119" s="36">
        <v>41670</v>
      </c>
      <c r="H119" s="51">
        <v>1473</v>
      </c>
      <c r="I119" s="37">
        <v>147</v>
      </c>
      <c r="J119" s="38">
        <v>147</v>
      </c>
      <c r="K119" s="36">
        <v>41670</v>
      </c>
      <c r="L119" s="39">
        <v>9.98</v>
      </c>
      <c r="M119" s="40"/>
      <c r="N119" s="41"/>
      <c r="O119" s="42" t="s">
        <v>2344</v>
      </c>
      <c r="P119" s="43" t="s">
        <v>2196</v>
      </c>
      <c r="Q119" s="43" t="s">
        <v>2319</v>
      </c>
      <c r="R119" s="43" t="s">
        <v>229</v>
      </c>
      <c r="S119" s="43" t="b">
        <v>1</v>
      </c>
      <c r="T119" s="43">
        <v>10</v>
      </c>
      <c r="U119" s="35" t="s">
        <v>2347</v>
      </c>
      <c r="V119" s="196" t="s">
        <v>2353</v>
      </c>
    </row>
    <row r="120" spans="1:22" x14ac:dyDescent="0.25">
      <c r="A120" s="30">
        <v>119</v>
      </c>
      <c r="B120" s="49" t="s">
        <v>1058</v>
      </c>
      <c r="C120" s="33">
        <f t="shared" si="1"/>
        <v>4</v>
      </c>
      <c r="D120" s="47" t="s">
        <v>341</v>
      </c>
      <c r="E120" s="47"/>
      <c r="F120" s="35" t="s">
        <v>255</v>
      </c>
      <c r="G120" s="36">
        <v>41670</v>
      </c>
      <c r="H120" s="51">
        <v>5537</v>
      </c>
      <c r="I120" s="37">
        <v>554</v>
      </c>
      <c r="J120" s="38">
        <v>554</v>
      </c>
      <c r="K120" s="36">
        <v>41670</v>
      </c>
      <c r="L120" s="39">
        <v>10.01</v>
      </c>
      <c r="M120" s="40"/>
      <c r="N120" s="41"/>
      <c r="O120" s="42" t="s">
        <v>2344</v>
      </c>
      <c r="P120" s="43" t="s">
        <v>2204</v>
      </c>
      <c r="Q120" s="43" t="s">
        <v>2320</v>
      </c>
      <c r="R120" s="43" t="s">
        <v>229</v>
      </c>
      <c r="S120" s="43" t="b">
        <v>1</v>
      </c>
      <c r="T120" s="43">
        <v>10</v>
      </c>
      <c r="U120" s="35" t="s">
        <v>2347</v>
      </c>
      <c r="V120" s="196" t="s">
        <v>2353</v>
      </c>
    </row>
    <row r="121" spans="1:22" x14ac:dyDescent="0.25">
      <c r="A121" s="30">
        <v>120</v>
      </c>
      <c r="B121" s="49" t="s">
        <v>946</v>
      </c>
      <c r="C121" s="33">
        <f t="shared" si="1"/>
        <v>4</v>
      </c>
      <c r="D121" s="47" t="s">
        <v>342</v>
      </c>
      <c r="E121" s="47"/>
      <c r="F121" s="35" t="s">
        <v>255</v>
      </c>
      <c r="G121" s="36">
        <v>41670</v>
      </c>
      <c r="H121" s="51">
        <v>7787</v>
      </c>
      <c r="I121" s="37">
        <v>779</v>
      </c>
      <c r="J121" s="38">
        <v>779</v>
      </c>
      <c r="K121" s="36">
        <v>41670</v>
      </c>
      <c r="L121" s="39">
        <v>10</v>
      </c>
      <c r="M121" s="40"/>
      <c r="N121" s="41"/>
      <c r="O121" s="42" t="s">
        <v>2344</v>
      </c>
      <c r="P121" s="43" t="s">
        <v>2205</v>
      </c>
      <c r="Q121" s="43" t="s">
        <v>2319</v>
      </c>
      <c r="R121" s="43" t="s">
        <v>229</v>
      </c>
      <c r="S121" s="43" t="b">
        <v>1</v>
      </c>
      <c r="T121" s="43">
        <v>10</v>
      </c>
      <c r="U121" s="35" t="s">
        <v>2347</v>
      </c>
      <c r="V121" s="196" t="s">
        <v>2353</v>
      </c>
    </row>
    <row r="122" spans="1:22" x14ac:dyDescent="0.25">
      <c r="A122" s="30">
        <v>121</v>
      </c>
      <c r="B122" s="49" t="s">
        <v>823</v>
      </c>
      <c r="C122" s="33">
        <f t="shared" si="1"/>
        <v>5</v>
      </c>
      <c r="D122" s="47" t="s">
        <v>343</v>
      </c>
      <c r="E122" s="47"/>
      <c r="F122" s="35" t="s">
        <v>255</v>
      </c>
      <c r="G122" s="36">
        <v>41670</v>
      </c>
      <c r="H122" s="51">
        <v>6055</v>
      </c>
      <c r="I122" s="37">
        <v>605</v>
      </c>
      <c r="J122" s="38">
        <v>605</v>
      </c>
      <c r="K122" s="36">
        <v>41670</v>
      </c>
      <c r="L122" s="39">
        <v>9.99</v>
      </c>
      <c r="M122" s="40"/>
      <c r="N122" s="41"/>
      <c r="O122" s="42" t="s">
        <v>2344</v>
      </c>
      <c r="P122" s="43" t="s">
        <v>2177</v>
      </c>
      <c r="Q122" s="43" t="s">
        <v>2320</v>
      </c>
      <c r="R122" s="43" t="s">
        <v>229</v>
      </c>
      <c r="S122" s="43" t="b">
        <v>1</v>
      </c>
      <c r="T122" s="43">
        <v>10</v>
      </c>
      <c r="U122" s="35" t="s">
        <v>2347</v>
      </c>
      <c r="V122" s="196" t="s">
        <v>2353</v>
      </c>
    </row>
    <row r="123" spans="1:22" x14ac:dyDescent="0.25">
      <c r="A123" s="30">
        <v>122</v>
      </c>
      <c r="B123" s="49" t="s">
        <v>947</v>
      </c>
      <c r="C123" s="33">
        <f t="shared" si="1"/>
        <v>6</v>
      </c>
      <c r="D123" s="47" t="s">
        <v>344</v>
      </c>
      <c r="E123" s="47"/>
      <c r="F123" s="35" t="s">
        <v>255</v>
      </c>
      <c r="G123" s="36">
        <v>41670</v>
      </c>
      <c r="H123" s="51">
        <v>14967</v>
      </c>
      <c r="I123" s="37">
        <v>1497</v>
      </c>
      <c r="J123" s="38">
        <v>1497</v>
      </c>
      <c r="K123" s="36">
        <v>41670</v>
      </c>
      <c r="L123" s="39">
        <v>10</v>
      </c>
      <c r="M123" s="40"/>
      <c r="N123" s="41"/>
      <c r="O123" s="42" t="s">
        <v>2344</v>
      </c>
      <c r="P123" s="43" t="s">
        <v>2197</v>
      </c>
      <c r="Q123" s="43" t="s">
        <v>2320</v>
      </c>
      <c r="R123" s="43" t="s">
        <v>229</v>
      </c>
      <c r="S123" s="43" t="b">
        <v>1</v>
      </c>
      <c r="T123" s="43">
        <v>10</v>
      </c>
      <c r="U123" s="35" t="s">
        <v>2347</v>
      </c>
      <c r="V123" s="196" t="s">
        <v>2353</v>
      </c>
    </row>
    <row r="124" spans="1:22" x14ac:dyDescent="0.25">
      <c r="A124" s="30">
        <v>123</v>
      </c>
      <c r="B124" s="49" t="s">
        <v>948</v>
      </c>
      <c r="C124" s="33">
        <f t="shared" si="1"/>
        <v>4</v>
      </c>
      <c r="D124" s="47" t="s">
        <v>345</v>
      </c>
      <c r="E124" s="47"/>
      <c r="F124" s="35" t="s">
        <v>255</v>
      </c>
      <c r="G124" s="36">
        <v>41670</v>
      </c>
      <c r="H124" s="51">
        <v>11058</v>
      </c>
      <c r="I124" s="37">
        <v>1106</v>
      </c>
      <c r="J124" s="38">
        <v>1106</v>
      </c>
      <c r="K124" s="36">
        <v>41670</v>
      </c>
      <c r="L124" s="39">
        <v>10</v>
      </c>
      <c r="M124" s="40"/>
      <c r="N124" s="41"/>
      <c r="O124" s="42" t="s">
        <v>2344</v>
      </c>
      <c r="P124" s="43" t="s">
        <v>2206</v>
      </c>
      <c r="Q124" s="43" t="s">
        <v>2320</v>
      </c>
      <c r="R124" s="43" t="s">
        <v>229</v>
      </c>
      <c r="S124" s="43" t="b">
        <v>1</v>
      </c>
      <c r="T124" s="43">
        <v>10</v>
      </c>
      <c r="U124" s="35" t="s">
        <v>2347</v>
      </c>
      <c r="V124" s="196" t="s">
        <v>2353</v>
      </c>
    </row>
    <row r="125" spans="1:22" x14ac:dyDescent="0.25">
      <c r="A125" s="30">
        <v>124</v>
      </c>
      <c r="B125" s="49" t="s">
        <v>346</v>
      </c>
      <c r="C125" s="33">
        <f t="shared" si="1"/>
        <v>6</v>
      </c>
      <c r="D125" s="47" t="s">
        <v>347</v>
      </c>
      <c r="E125" s="47"/>
      <c r="F125" s="35" t="s">
        <v>255</v>
      </c>
      <c r="G125" s="36">
        <v>41670</v>
      </c>
      <c r="H125" s="31">
        <v>15371</v>
      </c>
      <c r="I125" s="37">
        <v>1537</v>
      </c>
      <c r="J125" s="38">
        <v>1537</v>
      </c>
      <c r="K125" s="36">
        <v>41670</v>
      </c>
      <c r="L125" s="39">
        <v>10</v>
      </c>
      <c r="M125" s="40"/>
      <c r="N125" s="41"/>
      <c r="O125" s="42" t="s">
        <v>2344</v>
      </c>
      <c r="P125" s="43" t="s">
        <v>2207</v>
      </c>
      <c r="Q125" s="43" t="s">
        <v>2320</v>
      </c>
      <c r="R125" s="43" t="s">
        <v>229</v>
      </c>
      <c r="S125" s="43" t="b">
        <v>1</v>
      </c>
      <c r="T125" s="43">
        <v>10</v>
      </c>
      <c r="U125" s="35" t="s">
        <v>2347</v>
      </c>
      <c r="V125" s="196" t="s">
        <v>2353</v>
      </c>
    </row>
    <row r="126" spans="1:22" x14ac:dyDescent="0.25">
      <c r="A126" s="30">
        <v>125</v>
      </c>
      <c r="B126" s="49" t="s">
        <v>1059</v>
      </c>
      <c r="C126" s="33">
        <f t="shared" si="1"/>
        <v>5</v>
      </c>
      <c r="D126" s="47" t="s">
        <v>348</v>
      </c>
      <c r="E126" s="47"/>
      <c r="F126" s="35" t="s">
        <v>255</v>
      </c>
      <c r="G126" s="36">
        <v>41670</v>
      </c>
      <c r="H126" s="31">
        <v>21743</v>
      </c>
      <c r="I126" s="37">
        <v>2174</v>
      </c>
      <c r="J126" s="38">
        <v>2174</v>
      </c>
      <c r="K126" s="36">
        <v>41670</v>
      </c>
      <c r="L126" s="39">
        <v>10</v>
      </c>
      <c r="M126" s="40"/>
      <c r="N126" s="41"/>
      <c r="O126" s="42" t="s">
        <v>2344</v>
      </c>
      <c r="P126" s="43" t="s">
        <v>2197</v>
      </c>
      <c r="Q126" s="43" t="s">
        <v>2320</v>
      </c>
      <c r="R126" s="43" t="s">
        <v>229</v>
      </c>
      <c r="S126" s="43" t="b">
        <v>1</v>
      </c>
      <c r="T126" s="43">
        <v>10</v>
      </c>
      <c r="U126" s="35" t="s">
        <v>2347</v>
      </c>
      <c r="V126" s="196" t="s">
        <v>2353</v>
      </c>
    </row>
    <row r="127" spans="1:22" x14ac:dyDescent="0.25">
      <c r="A127" s="30">
        <v>126</v>
      </c>
      <c r="B127" s="49" t="s">
        <v>949</v>
      </c>
      <c r="C127" s="33">
        <f t="shared" si="1"/>
        <v>6</v>
      </c>
      <c r="D127" s="47" t="s">
        <v>349</v>
      </c>
      <c r="E127" s="47"/>
      <c r="F127" s="35" t="s">
        <v>255</v>
      </c>
      <c r="G127" s="36">
        <v>41670</v>
      </c>
      <c r="H127" s="31">
        <v>13906</v>
      </c>
      <c r="I127" s="37">
        <v>1391</v>
      </c>
      <c r="J127" s="38">
        <v>1391</v>
      </c>
      <c r="K127" s="36">
        <v>41670</v>
      </c>
      <c r="L127" s="39">
        <v>10</v>
      </c>
      <c r="M127" s="40"/>
      <c r="N127" s="41"/>
      <c r="O127" s="42" t="s">
        <v>2344</v>
      </c>
      <c r="P127" s="43" t="s">
        <v>2202</v>
      </c>
      <c r="Q127" s="43" t="s">
        <v>2320</v>
      </c>
      <c r="R127" s="43" t="s">
        <v>229</v>
      </c>
      <c r="S127" s="43" t="b">
        <v>1</v>
      </c>
      <c r="T127" s="43">
        <v>10</v>
      </c>
      <c r="U127" s="35" t="s">
        <v>2347</v>
      </c>
      <c r="V127" s="196" t="s">
        <v>2353</v>
      </c>
    </row>
    <row r="128" spans="1:22" x14ac:dyDescent="0.25">
      <c r="A128" s="30">
        <v>127</v>
      </c>
      <c r="B128" s="49" t="s">
        <v>950</v>
      </c>
      <c r="C128" s="33">
        <f t="shared" si="1"/>
        <v>3</v>
      </c>
      <c r="D128" s="47" t="s">
        <v>350</v>
      </c>
      <c r="E128" s="47"/>
      <c r="F128" s="35" t="s">
        <v>255</v>
      </c>
      <c r="G128" s="36">
        <v>41670</v>
      </c>
      <c r="H128" s="31">
        <v>2200</v>
      </c>
      <c r="I128" s="37">
        <v>220</v>
      </c>
      <c r="J128" s="38">
        <v>220</v>
      </c>
      <c r="K128" s="36">
        <v>41670</v>
      </c>
      <c r="L128" s="39">
        <v>10</v>
      </c>
      <c r="M128" s="40"/>
      <c r="N128" s="41"/>
      <c r="O128" s="42" t="s">
        <v>2344</v>
      </c>
      <c r="P128" s="43" t="s">
        <v>2202</v>
      </c>
      <c r="Q128" s="43" t="s">
        <v>2320</v>
      </c>
      <c r="R128" s="43" t="s">
        <v>229</v>
      </c>
      <c r="S128" s="43" t="b">
        <v>1</v>
      </c>
      <c r="T128" s="43">
        <v>10</v>
      </c>
      <c r="U128" s="35" t="s">
        <v>2347</v>
      </c>
      <c r="V128" s="196" t="s">
        <v>2353</v>
      </c>
    </row>
    <row r="129" spans="1:22" x14ac:dyDescent="0.25">
      <c r="A129" s="30">
        <v>128</v>
      </c>
      <c r="B129" s="49" t="s">
        <v>824</v>
      </c>
      <c r="C129" s="33">
        <f t="shared" si="1"/>
        <v>4</v>
      </c>
      <c r="D129" s="47" t="s">
        <v>351</v>
      </c>
      <c r="E129" s="47"/>
      <c r="F129" s="35" t="s">
        <v>255</v>
      </c>
      <c r="G129" s="36">
        <v>41670</v>
      </c>
      <c r="H129" s="31">
        <v>16099</v>
      </c>
      <c r="I129" s="37">
        <v>1610</v>
      </c>
      <c r="J129" s="38">
        <v>1610</v>
      </c>
      <c r="K129" s="36">
        <v>41670</v>
      </c>
      <c r="L129" s="39">
        <v>10</v>
      </c>
      <c r="M129" s="40"/>
      <c r="N129" s="41"/>
      <c r="O129" s="42" t="s">
        <v>2344</v>
      </c>
      <c r="P129" s="43" t="s">
        <v>2197</v>
      </c>
      <c r="Q129" s="43" t="s">
        <v>2320</v>
      </c>
      <c r="R129" s="43" t="s">
        <v>229</v>
      </c>
      <c r="S129" s="43" t="b">
        <v>1</v>
      </c>
      <c r="T129" s="43">
        <v>10</v>
      </c>
      <c r="U129" s="35" t="s">
        <v>2347</v>
      </c>
      <c r="V129" s="196" t="s">
        <v>2353</v>
      </c>
    </row>
    <row r="130" spans="1:22" x14ac:dyDescent="0.25">
      <c r="A130" s="30">
        <v>129</v>
      </c>
      <c r="B130" s="49" t="s">
        <v>1060</v>
      </c>
      <c r="C130" s="33">
        <f t="shared" si="1"/>
        <v>4</v>
      </c>
      <c r="D130" s="47" t="s">
        <v>352</v>
      </c>
      <c r="E130" s="47"/>
      <c r="F130" s="35" t="s">
        <v>255</v>
      </c>
      <c r="G130" s="36">
        <v>41670</v>
      </c>
      <c r="H130" s="31">
        <v>1938</v>
      </c>
      <c r="I130" s="37">
        <v>194</v>
      </c>
      <c r="J130" s="38">
        <v>194</v>
      </c>
      <c r="K130" s="36">
        <v>41670</v>
      </c>
      <c r="L130" s="39">
        <v>10.01</v>
      </c>
      <c r="M130" s="40"/>
      <c r="N130" s="41"/>
      <c r="O130" s="42" t="s">
        <v>2344</v>
      </c>
      <c r="P130" s="43" t="s">
        <v>2208</v>
      </c>
      <c r="Q130" s="43" t="s">
        <v>2319</v>
      </c>
      <c r="R130" s="43" t="s">
        <v>229</v>
      </c>
      <c r="S130" s="43" t="b">
        <v>1</v>
      </c>
      <c r="T130" s="43">
        <v>10</v>
      </c>
      <c r="U130" s="35" t="s">
        <v>2347</v>
      </c>
      <c r="V130" s="196" t="s">
        <v>2353</v>
      </c>
    </row>
    <row r="131" spans="1:22" x14ac:dyDescent="0.25">
      <c r="A131" s="30">
        <v>130</v>
      </c>
      <c r="B131" s="49" t="s">
        <v>951</v>
      </c>
      <c r="C131" s="33">
        <f t="shared" ref="C131:C194" si="2">COUNTIF(B:B,B131)</f>
        <v>5</v>
      </c>
      <c r="D131" s="47" t="s">
        <v>353</v>
      </c>
      <c r="E131" s="47"/>
      <c r="F131" s="35" t="s">
        <v>255</v>
      </c>
      <c r="G131" s="36">
        <v>41670</v>
      </c>
      <c r="H131" s="31">
        <v>13046</v>
      </c>
      <c r="I131" s="37">
        <v>1305</v>
      </c>
      <c r="J131" s="38">
        <v>1305</v>
      </c>
      <c r="K131" s="36">
        <v>41670</v>
      </c>
      <c r="L131" s="39">
        <v>10</v>
      </c>
      <c r="M131" s="40"/>
      <c r="N131" s="41"/>
      <c r="O131" s="42" t="s">
        <v>2344</v>
      </c>
      <c r="P131" s="43" t="s">
        <v>2209</v>
      </c>
      <c r="Q131" s="43" t="s">
        <v>2319</v>
      </c>
      <c r="R131" s="43" t="s">
        <v>229</v>
      </c>
      <c r="S131" s="43" t="b">
        <v>1</v>
      </c>
      <c r="T131" s="43">
        <v>10</v>
      </c>
      <c r="U131" s="35" t="s">
        <v>2347</v>
      </c>
      <c r="V131" s="196" t="s">
        <v>2353</v>
      </c>
    </row>
    <row r="132" spans="1:22" x14ac:dyDescent="0.25">
      <c r="A132" s="30">
        <v>131</v>
      </c>
      <c r="B132" s="49" t="s">
        <v>825</v>
      </c>
      <c r="C132" s="33">
        <f t="shared" si="2"/>
        <v>4</v>
      </c>
      <c r="D132" s="47" t="s">
        <v>354</v>
      </c>
      <c r="E132" s="47"/>
      <c r="F132" s="35" t="s">
        <v>255</v>
      </c>
      <c r="G132" s="36">
        <v>41670</v>
      </c>
      <c r="H132" s="31">
        <v>7784</v>
      </c>
      <c r="I132" s="37">
        <v>778</v>
      </c>
      <c r="J132" s="38">
        <v>778</v>
      </c>
      <c r="K132" s="36">
        <v>41670</v>
      </c>
      <c r="L132" s="39">
        <v>9.99</v>
      </c>
      <c r="M132" s="40"/>
      <c r="N132" s="41"/>
      <c r="O132" s="42" t="s">
        <v>2344</v>
      </c>
      <c r="P132" s="43" t="s">
        <v>2210</v>
      </c>
      <c r="Q132" s="43" t="s">
        <v>2319</v>
      </c>
      <c r="R132" s="43" t="s">
        <v>229</v>
      </c>
      <c r="S132" s="43" t="b">
        <v>1</v>
      </c>
      <c r="T132" s="43">
        <v>10</v>
      </c>
      <c r="U132" s="35" t="s">
        <v>2347</v>
      </c>
      <c r="V132" s="196" t="s">
        <v>2353</v>
      </c>
    </row>
    <row r="133" spans="1:22" x14ac:dyDescent="0.25">
      <c r="A133" s="30">
        <v>132</v>
      </c>
      <c r="B133" s="49" t="s">
        <v>1061</v>
      </c>
      <c r="C133" s="33">
        <f t="shared" si="2"/>
        <v>4</v>
      </c>
      <c r="D133" s="47" t="s">
        <v>355</v>
      </c>
      <c r="E133" s="47"/>
      <c r="F133" s="35" t="s">
        <v>255</v>
      </c>
      <c r="G133" s="36">
        <v>41670</v>
      </c>
      <c r="H133" s="31">
        <v>2665</v>
      </c>
      <c r="I133" s="37">
        <v>267</v>
      </c>
      <c r="J133" s="38">
        <v>267</v>
      </c>
      <c r="K133" s="36">
        <v>41670</v>
      </c>
      <c r="L133" s="39">
        <v>10.02</v>
      </c>
      <c r="M133" s="40"/>
      <c r="N133" s="41"/>
      <c r="O133" s="42" t="s">
        <v>2344</v>
      </c>
      <c r="P133" s="43" t="s">
        <v>2211</v>
      </c>
      <c r="Q133" s="43" t="s">
        <v>2319</v>
      </c>
      <c r="R133" s="43" t="s">
        <v>229</v>
      </c>
      <c r="S133" s="43" t="b">
        <v>1</v>
      </c>
      <c r="T133" s="43">
        <v>10</v>
      </c>
      <c r="U133" s="35" t="s">
        <v>2347</v>
      </c>
      <c r="V133" s="196" t="s">
        <v>2353</v>
      </c>
    </row>
    <row r="134" spans="1:22" x14ac:dyDescent="0.25">
      <c r="A134" s="30">
        <v>133</v>
      </c>
      <c r="B134" s="49" t="s">
        <v>952</v>
      </c>
      <c r="C134" s="33">
        <f t="shared" si="2"/>
        <v>5</v>
      </c>
      <c r="D134" s="47" t="s">
        <v>356</v>
      </c>
      <c r="E134" s="47"/>
      <c r="F134" s="35" t="s">
        <v>255</v>
      </c>
      <c r="G134" s="36">
        <v>41670</v>
      </c>
      <c r="H134" s="31">
        <v>11074</v>
      </c>
      <c r="I134" s="37">
        <v>1107</v>
      </c>
      <c r="J134" s="38">
        <v>1107</v>
      </c>
      <c r="K134" s="36">
        <v>41670</v>
      </c>
      <c r="L134" s="39">
        <v>10</v>
      </c>
      <c r="M134" s="40"/>
      <c r="N134" s="41"/>
      <c r="O134" s="42" t="s">
        <v>2344</v>
      </c>
      <c r="P134" s="43" t="s">
        <v>2212</v>
      </c>
      <c r="Q134" s="43" t="s">
        <v>2319</v>
      </c>
      <c r="R134" s="43" t="s">
        <v>229</v>
      </c>
      <c r="S134" s="43" t="b">
        <v>1</v>
      </c>
      <c r="T134" s="43">
        <v>10</v>
      </c>
      <c r="U134" s="35" t="s">
        <v>2347</v>
      </c>
      <c r="V134" s="196" t="s">
        <v>2353</v>
      </c>
    </row>
    <row r="135" spans="1:22" x14ac:dyDescent="0.25">
      <c r="A135" s="30">
        <v>134</v>
      </c>
      <c r="B135" s="49" t="s">
        <v>953</v>
      </c>
      <c r="C135" s="33">
        <f t="shared" si="2"/>
        <v>5</v>
      </c>
      <c r="D135" s="47" t="s">
        <v>357</v>
      </c>
      <c r="E135" s="47"/>
      <c r="F135" s="35" t="s">
        <v>255</v>
      </c>
      <c r="G135" s="36">
        <v>41670</v>
      </c>
      <c r="H135" s="31">
        <v>10922</v>
      </c>
      <c r="I135" s="37">
        <v>1092</v>
      </c>
      <c r="J135" s="38">
        <v>1092</v>
      </c>
      <c r="K135" s="36">
        <v>41670</v>
      </c>
      <c r="L135" s="39">
        <v>10</v>
      </c>
      <c r="M135" s="40"/>
      <c r="N135" s="41"/>
      <c r="O135" s="42" t="s">
        <v>2344</v>
      </c>
      <c r="P135" s="43" t="s">
        <v>2213</v>
      </c>
      <c r="Q135" s="43" t="s">
        <v>2319</v>
      </c>
      <c r="R135" s="43" t="s">
        <v>229</v>
      </c>
      <c r="S135" s="43" t="b">
        <v>1</v>
      </c>
      <c r="T135" s="43">
        <v>10</v>
      </c>
      <c r="U135" s="35" t="s">
        <v>2347</v>
      </c>
      <c r="V135" s="196" t="s">
        <v>2353</v>
      </c>
    </row>
    <row r="136" spans="1:22" x14ac:dyDescent="0.25">
      <c r="A136" s="30">
        <v>135</v>
      </c>
      <c r="B136" s="49" t="s">
        <v>826</v>
      </c>
      <c r="C136" s="33">
        <f t="shared" si="2"/>
        <v>4</v>
      </c>
      <c r="D136" s="47" t="s">
        <v>358</v>
      </c>
      <c r="E136" s="47"/>
      <c r="F136" s="35" t="s">
        <v>255</v>
      </c>
      <c r="G136" s="36">
        <v>41670</v>
      </c>
      <c r="H136" s="31">
        <v>5854</v>
      </c>
      <c r="I136" s="37">
        <v>585</v>
      </c>
      <c r="J136" s="38">
        <v>585</v>
      </c>
      <c r="K136" s="36">
        <v>41670</v>
      </c>
      <c r="L136" s="39">
        <v>9.99</v>
      </c>
      <c r="M136" s="40"/>
      <c r="N136" s="41"/>
      <c r="O136" s="42" t="s">
        <v>2344</v>
      </c>
      <c r="P136" s="43" t="s">
        <v>2207</v>
      </c>
      <c r="Q136" s="43" t="s">
        <v>2320</v>
      </c>
      <c r="R136" s="43" t="s">
        <v>229</v>
      </c>
      <c r="S136" s="43" t="b">
        <v>1</v>
      </c>
      <c r="T136" s="43">
        <v>10</v>
      </c>
      <c r="U136" s="35" t="s">
        <v>2347</v>
      </c>
      <c r="V136" s="196" t="s">
        <v>2353</v>
      </c>
    </row>
    <row r="137" spans="1:22" x14ac:dyDescent="0.25">
      <c r="A137" s="30">
        <v>136</v>
      </c>
      <c r="B137" s="49" t="s">
        <v>1062</v>
      </c>
      <c r="C137" s="33">
        <f t="shared" si="2"/>
        <v>4</v>
      </c>
      <c r="D137" s="47" t="s">
        <v>359</v>
      </c>
      <c r="E137" s="47"/>
      <c r="F137" s="35" t="s">
        <v>255</v>
      </c>
      <c r="G137" s="36">
        <v>41670</v>
      </c>
      <c r="H137" s="31">
        <v>2648</v>
      </c>
      <c r="I137" s="37">
        <v>265</v>
      </c>
      <c r="J137" s="38">
        <v>265</v>
      </c>
      <c r="K137" s="36">
        <v>41670</v>
      </c>
      <c r="L137" s="39">
        <v>10.01</v>
      </c>
      <c r="M137" s="40"/>
      <c r="N137" s="41"/>
      <c r="O137" s="42" t="s">
        <v>2344</v>
      </c>
      <c r="P137" s="43" t="s">
        <v>2214</v>
      </c>
      <c r="Q137" s="43" t="s">
        <v>2320</v>
      </c>
      <c r="R137" s="43" t="s">
        <v>229</v>
      </c>
      <c r="S137" s="43" t="b">
        <v>1</v>
      </c>
      <c r="T137" s="43">
        <v>10</v>
      </c>
      <c r="U137" s="35" t="s">
        <v>2347</v>
      </c>
      <c r="V137" s="196" t="s">
        <v>2353</v>
      </c>
    </row>
    <row r="138" spans="1:22" x14ac:dyDescent="0.25">
      <c r="A138" s="30">
        <v>137</v>
      </c>
      <c r="B138" s="49" t="s">
        <v>1063</v>
      </c>
      <c r="C138" s="33">
        <f t="shared" si="2"/>
        <v>4</v>
      </c>
      <c r="D138" s="47" t="s">
        <v>360</v>
      </c>
      <c r="E138" s="47"/>
      <c r="F138" s="35" t="s">
        <v>255</v>
      </c>
      <c r="G138" s="36">
        <v>41670</v>
      </c>
      <c r="H138" s="31">
        <v>1908</v>
      </c>
      <c r="I138" s="37">
        <v>191</v>
      </c>
      <c r="J138" s="38">
        <v>191</v>
      </c>
      <c r="K138" s="36">
        <v>41670</v>
      </c>
      <c r="L138" s="39">
        <v>10.01</v>
      </c>
      <c r="M138" s="40"/>
      <c r="N138" s="41"/>
      <c r="O138" s="42" t="s">
        <v>2344</v>
      </c>
      <c r="P138" s="43" t="s">
        <v>2215</v>
      </c>
      <c r="Q138" s="43" t="s">
        <v>2319</v>
      </c>
      <c r="R138" s="43" t="s">
        <v>229</v>
      </c>
      <c r="S138" s="43" t="b">
        <v>1</v>
      </c>
      <c r="T138" s="43">
        <v>10</v>
      </c>
      <c r="U138" s="35" t="s">
        <v>2347</v>
      </c>
      <c r="V138" s="196" t="s">
        <v>2353</v>
      </c>
    </row>
    <row r="139" spans="1:22" x14ac:dyDescent="0.25">
      <c r="A139" s="30">
        <v>138</v>
      </c>
      <c r="B139" s="49" t="s">
        <v>954</v>
      </c>
      <c r="C139" s="33">
        <f t="shared" si="2"/>
        <v>5</v>
      </c>
      <c r="D139" s="47" t="s">
        <v>361</v>
      </c>
      <c r="E139" s="47"/>
      <c r="F139" s="35" t="s">
        <v>255</v>
      </c>
      <c r="G139" s="36">
        <v>41670</v>
      </c>
      <c r="H139" s="31">
        <v>12274</v>
      </c>
      <c r="I139" s="37">
        <v>1227</v>
      </c>
      <c r="J139" s="38">
        <v>1227</v>
      </c>
      <c r="K139" s="36">
        <v>41670</v>
      </c>
      <c r="L139" s="39">
        <v>10</v>
      </c>
      <c r="M139" s="40"/>
      <c r="N139" s="41"/>
      <c r="O139" s="42" t="s">
        <v>2344</v>
      </c>
      <c r="P139" s="43" t="s">
        <v>2184</v>
      </c>
      <c r="Q139" s="43" t="s">
        <v>2320</v>
      </c>
      <c r="R139" s="43" t="s">
        <v>229</v>
      </c>
      <c r="S139" s="43" t="b">
        <v>1</v>
      </c>
      <c r="T139" s="43">
        <v>10</v>
      </c>
      <c r="U139" s="35" t="s">
        <v>2347</v>
      </c>
      <c r="V139" s="196" t="s">
        <v>2353</v>
      </c>
    </row>
    <row r="140" spans="1:22" x14ac:dyDescent="0.25">
      <c r="A140" s="30">
        <v>139</v>
      </c>
      <c r="B140" s="49" t="s">
        <v>1064</v>
      </c>
      <c r="C140" s="33">
        <f t="shared" si="2"/>
        <v>5</v>
      </c>
      <c r="D140" s="47" t="s">
        <v>362</v>
      </c>
      <c r="E140" s="47"/>
      <c r="F140" s="35" t="s">
        <v>255</v>
      </c>
      <c r="G140" s="36">
        <v>41670</v>
      </c>
      <c r="H140" s="31">
        <v>11569</v>
      </c>
      <c r="I140" s="37">
        <v>1157</v>
      </c>
      <c r="J140" s="38">
        <v>1157</v>
      </c>
      <c r="K140" s="36">
        <v>41670</v>
      </c>
      <c r="L140" s="39">
        <v>10</v>
      </c>
      <c r="M140" s="40"/>
      <c r="N140" s="41"/>
      <c r="O140" s="42" t="s">
        <v>2344</v>
      </c>
      <c r="P140" s="43" t="s">
        <v>2177</v>
      </c>
      <c r="Q140" s="43" t="s">
        <v>2320</v>
      </c>
      <c r="R140" s="43" t="s">
        <v>229</v>
      </c>
      <c r="S140" s="43" t="b">
        <v>1</v>
      </c>
      <c r="T140" s="43">
        <v>10</v>
      </c>
      <c r="U140" s="35" t="s">
        <v>2347</v>
      </c>
      <c r="V140" s="196" t="s">
        <v>2353</v>
      </c>
    </row>
    <row r="141" spans="1:22" x14ac:dyDescent="0.25">
      <c r="A141" s="30">
        <v>140</v>
      </c>
      <c r="B141" s="49" t="s">
        <v>1065</v>
      </c>
      <c r="C141" s="33">
        <f t="shared" si="2"/>
        <v>5</v>
      </c>
      <c r="D141" s="47" t="s">
        <v>363</v>
      </c>
      <c r="E141" s="47"/>
      <c r="F141" s="35" t="s">
        <v>255</v>
      </c>
      <c r="G141" s="36">
        <v>41670</v>
      </c>
      <c r="H141" s="31">
        <v>21220</v>
      </c>
      <c r="I141" s="37">
        <v>2122</v>
      </c>
      <c r="J141" s="38">
        <v>2122</v>
      </c>
      <c r="K141" s="36">
        <v>41670</v>
      </c>
      <c r="L141" s="39">
        <v>10</v>
      </c>
      <c r="M141" s="40"/>
      <c r="N141" s="41"/>
      <c r="O141" s="42" t="s">
        <v>2344</v>
      </c>
      <c r="P141" s="43" t="s">
        <v>2216</v>
      </c>
      <c r="Q141" s="43" t="s">
        <v>2319</v>
      </c>
      <c r="R141" s="43" t="s">
        <v>229</v>
      </c>
      <c r="S141" s="43" t="b">
        <v>1</v>
      </c>
      <c r="T141" s="43">
        <v>10</v>
      </c>
      <c r="U141" s="35" t="s">
        <v>2347</v>
      </c>
      <c r="V141" s="196" t="s">
        <v>2353</v>
      </c>
    </row>
    <row r="142" spans="1:22" x14ac:dyDescent="0.25">
      <c r="A142" s="30">
        <v>141</v>
      </c>
      <c r="B142" s="49" t="s">
        <v>955</v>
      </c>
      <c r="C142" s="33">
        <f t="shared" si="2"/>
        <v>5</v>
      </c>
      <c r="D142" s="47" t="s">
        <v>364</v>
      </c>
      <c r="E142" s="47"/>
      <c r="F142" s="35" t="s">
        <v>255</v>
      </c>
      <c r="G142" s="36">
        <v>41670</v>
      </c>
      <c r="H142" s="31">
        <v>19637</v>
      </c>
      <c r="I142" s="37">
        <v>1964</v>
      </c>
      <c r="J142" s="38">
        <v>1964</v>
      </c>
      <c r="K142" s="36">
        <v>41670</v>
      </c>
      <c r="L142" s="39">
        <v>10</v>
      </c>
      <c r="M142" s="40"/>
      <c r="N142" s="41"/>
      <c r="O142" s="42" t="s">
        <v>2344</v>
      </c>
      <c r="P142" s="43" t="s">
        <v>2207</v>
      </c>
      <c r="Q142" s="43" t="s">
        <v>2320</v>
      </c>
      <c r="R142" s="43" t="s">
        <v>229</v>
      </c>
      <c r="S142" s="43" t="b">
        <v>1</v>
      </c>
      <c r="T142" s="43">
        <v>10</v>
      </c>
      <c r="U142" s="35" t="s">
        <v>2347</v>
      </c>
      <c r="V142" s="196" t="s">
        <v>2353</v>
      </c>
    </row>
    <row r="143" spans="1:22" x14ac:dyDescent="0.25">
      <c r="A143" s="30">
        <v>142</v>
      </c>
      <c r="B143" s="49" t="s">
        <v>827</v>
      </c>
      <c r="C143" s="33">
        <f t="shared" si="2"/>
        <v>5</v>
      </c>
      <c r="D143" s="47" t="s">
        <v>365</v>
      </c>
      <c r="E143" s="47"/>
      <c r="F143" s="35" t="s">
        <v>255</v>
      </c>
      <c r="G143" s="36">
        <v>41670</v>
      </c>
      <c r="H143" s="31">
        <v>13138</v>
      </c>
      <c r="I143" s="37">
        <v>1314</v>
      </c>
      <c r="J143" s="38">
        <v>1314</v>
      </c>
      <c r="K143" s="36">
        <v>41670</v>
      </c>
      <c r="L143" s="39">
        <v>10</v>
      </c>
      <c r="M143" s="40"/>
      <c r="N143" s="41"/>
      <c r="O143" s="42" t="s">
        <v>2344</v>
      </c>
      <c r="P143" s="43" t="s">
        <v>2177</v>
      </c>
      <c r="Q143" s="43" t="s">
        <v>2320</v>
      </c>
      <c r="R143" s="43" t="s">
        <v>229</v>
      </c>
      <c r="S143" s="43" t="b">
        <v>1</v>
      </c>
      <c r="T143" s="43">
        <v>10</v>
      </c>
      <c r="U143" s="35" t="s">
        <v>2347</v>
      </c>
      <c r="V143" s="196" t="s">
        <v>2353</v>
      </c>
    </row>
    <row r="144" spans="1:22" x14ac:dyDescent="0.25">
      <c r="A144" s="30">
        <v>143</v>
      </c>
      <c r="B144" s="49" t="s">
        <v>956</v>
      </c>
      <c r="C144" s="33">
        <f t="shared" si="2"/>
        <v>5</v>
      </c>
      <c r="D144" s="47" t="s">
        <v>366</v>
      </c>
      <c r="E144" s="47"/>
      <c r="F144" s="35" t="s">
        <v>255</v>
      </c>
      <c r="G144" s="36">
        <v>41670</v>
      </c>
      <c r="H144" s="31">
        <v>4897</v>
      </c>
      <c r="I144" s="37">
        <v>490</v>
      </c>
      <c r="J144" s="38">
        <v>490</v>
      </c>
      <c r="K144" s="36">
        <v>41670</v>
      </c>
      <c r="L144" s="39">
        <v>10.01</v>
      </c>
      <c r="M144" s="40"/>
      <c r="N144" s="41"/>
      <c r="O144" s="42" t="s">
        <v>2344</v>
      </c>
      <c r="P144" s="43" t="s">
        <v>2217</v>
      </c>
      <c r="Q144" s="43" t="s">
        <v>2320</v>
      </c>
      <c r="R144" s="43" t="s">
        <v>229</v>
      </c>
      <c r="S144" s="43" t="b">
        <v>1</v>
      </c>
      <c r="T144" s="43">
        <v>10</v>
      </c>
      <c r="U144" s="35" t="s">
        <v>2347</v>
      </c>
      <c r="V144" s="196" t="s">
        <v>2353</v>
      </c>
    </row>
    <row r="145" spans="1:22" x14ac:dyDescent="0.25">
      <c r="A145" s="30">
        <v>144</v>
      </c>
      <c r="B145" s="49" t="s">
        <v>957</v>
      </c>
      <c r="C145" s="33">
        <f t="shared" si="2"/>
        <v>11</v>
      </c>
      <c r="D145" s="47" t="s">
        <v>367</v>
      </c>
      <c r="E145" s="47"/>
      <c r="F145" s="35" t="s">
        <v>255</v>
      </c>
      <c r="G145" s="36">
        <v>41670</v>
      </c>
      <c r="H145" s="31">
        <v>6457</v>
      </c>
      <c r="I145" s="37">
        <v>646</v>
      </c>
      <c r="J145" s="38">
        <v>646</v>
      </c>
      <c r="K145" s="36">
        <v>41670</v>
      </c>
      <c r="L145" s="39">
        <v>10</v>
      </c>
      <c r="M145" s="40"/>
      <c r="N145" s="41"/>
      <c r="O145" s="42" t="s">
        <v>2344</v>
      </c>
      <c r="P145" s="43" t="s">
        <v>2214</v>
      </c>
      <c r="Q145" s="43" t="s">
        <v>2320</v>
      </c>
      <c r="R145" s="43" t="s">
        <v>229</v>
      </c>
      <c r="S145" s="43" t="b">
        <v>1</v>
      </c>
      <c r="T145" s="43">
        <v>10</v>
      </c>
      <c r="U145" s="35" t="s">
        <v>2347</v>
      </c>
      <c r="V145" s="196" t="s">
        <v>2353</v>
      </c>
    </row>
    <row r="146" spans="1:22" x14ac:dyDescent="0.25">
      <c r="A146" s="30">
        <v>145</v>
      </c>
      <c r="B146" s="49" t="s">
        <v>368</v>
      </c>
      <c r="C146" s="33">
        <f t="shared" si="2"/>
        <v>4</v>
      </c>
      <c r="D146" s="47" t="s">
        <v>369</v>
      </c>
      <c r="E146" s="47"/>
      <c r="F146" s="35" t="s">
        <v>255</v>
      </c>
      <c r="G146" s="36">
        <v>41670</v>
      </c>
      <c r="H146" s="31">
        <v>9470</v>
      </c>
      <c r="I146" s="37">
        <v>947</v>
      </c>
      <c r="J146" s="38">
        <v>947</v>
      </c>
      <c r="K146" s="36">
        <v>41670</v>
      </c>
      <c r="L146" s="39">
        <v>10</v>
      </c>
      <c r="M146" s="40"/>
      <c r="N146" s="41"/>
      <c r="O146" s="42" t="s">
        <v>2344</v>
      </c>
      <c r="P146" s="43" t="s">
        <v>2218</v>
      </c>
      <c r="Q146" s="43" t="s">
        <v>2320</v>
      </c>
      <c r="R146" s="43" t="s">
        <v>229</v>
      </c>
      <c r="S146" s="43" t="b">
        <v>1</v>
      </c>
      <c r="T146" s="43">
        <v>10</v>
      </c>
      <c r="U146" s="35" t="s">
        <v>2347</v>
      </c>
      <c r="V146" s="196" t="s">
        <v>2353</v>
      </c>
    </row>
    <row r="147" spans="1:22" x14ac:dyDescent="0.25">
      <c r="A147" s="30">
        <v>146</v>
      </c>
      <c r="B147" s="49" t="s">
        <v>828</v>
      </c>
      <c r="C147" s="33">
        <f t="shared" si="2"/>
        <v>4</v>
      </c>
      <c r="D147" s="47" t="s">
        <v>370</v>
      </c>
      <c r="E147" s="47"/>
      <c r="F147" s="35" t="s">
        <v>255</v>
      </c>
      <c r="G147" s="36">
        <v>41670</v>
      </c>
      <c r="H147" s="31">
        <v>6808</v>
      </c>
      <c r="I147" s="37">
        <v>681</v>
      </c>
      <c r="J147" s="38">
        <v>681</v>
      </c>
      <c r="K147" s="36">
        <v>41670</v>
      </c>
      <c r="L147" s="39">
        <v>10</v>
      </c>
      <c r="M147" s="40"/>
      <c r="N147" s="41"/>
      <c r="O147" s="42" t="s">
        <v>2344</v>
      </c>
      <c r="P147" s="43" t="s">
        <v>2219</v>
      </c>
      <c r="Q147" s="43" t="s">
        <v>2319</v>
      </c>
      <c r="R147" s="43" t="s">
        <v>229</v>
      </c>
      <c r="S147" s="43" t="b">
        <v>1</v>
      </c>
      <c r="T147" s="43">
        <v>10</v>
      </c>
      <c r="U147" s="35" t="s">
        <v>2347</v>
      </c>
      <c r="V147" s="196" t="s">
        <v>2353</v>
      </c>
    </row>
    <row r="148" spans="1:22" x14ac:dyDescent="0.25">
      <c r="A148" s="30">
        <v>147</v>
      </c>
      <c r="B148" s="49" t="s">
        <v>1066</v>
      </c>
      <c r="C148" s="33">
        <f t="shared" si="2"/>
        <v>4</v>
      </c>
      <c r="D148" s="47" t="s">
        <v>371</v>
      </c>
      <c r="E148" s="47"/>
      <c r="F148" s="35" t="s">
        <v>255</v>
      </c>
      <c r="G148" s="36">
        <v>41670</v>
      </c>
      <c r="H148" s="31">
        <v>11704</v>
      </c>
      <c r="I148" s="37">
        <v>1170</v>
      </c>
      <c r="J148" s="38">
        <v>1170</v>
      </c>
      <c r="K148" s="36">
        <v>41670</v>
      </c>
      <c r="L148" s="39">
        <v>10</v>
      </c>
      <c r="M148" s="40"/>
      <c r="N148" s="41"/>
      <c r="O148" s="42" t="s">
        <v>2344</v>
      </c>
      <c r="P148" s="43" t="s">
        <v>2185</v>
      </c>
      <c r="Q148" s="43" t="s">
        <v>2320</v>
      </c>
      <c r="R148" s="43" t="s">
        <v>229</v>
      </c>
      <c r="S148" s="43" t="b">
        <v>1</v>
      </c>
      <c r="T148" s="43">
        <v>10</v>
      </c>
      <c r="U148" s="35" t="s">
        <v>2347</v>
      </c>
      <c r="V148" s="196" t="s">
        <v>2353</v>
      </c>
    </row>
    <row r="149" spans="1:22" x14ac:dyDescent="0.25">
      <c r="A149" s="30">
        <v>148</v>
      </c>
      <c r="B149" s="49" t="s">
        <v>958</v>
      </c>
      <c r="C149" s="33">
        <f t="shared" si="2"/>
        <v>5</v>
      </c>
      <c r="D149" s="47" t="s">
        <v>372</v>
      </c>
      <c r="E149" s="47"/>
      <c r="F149" s="35" t="s">
        <v>255</v>
      </c>
      <c r="G149" s="36">
        <v>41670</v>
      </c>
      <c r="H149" s="31">
        <v>10626</v>
      </c>
      <c r="I149" s="37">
        <v>1063</v>
      </c>
      <c r="J149" s="38">
        <v>1063</v>
      </c>
      <c r="K149" s="36">
        <v>41670</v>
      </c>
      <c r="L149" s="39">
        <v>10</v>
      </c>
      <c r="M149" s="40"/>
      <c r="N149" s="41"/>
      <c r="O149" s="42" t="s">
        <v>2344</v>
      </c>
      <c r="P149" s="43" t="s">
        <v>2220</v>
      </c>
      <c r="Q149" s="43" t="s">
        <v>2319</v>
      </c>
      <c r="R149" s="43" t="s">
        <v>229</v>
      </c>
      <c r="S149" s="43" t="b">
        <v>1</v>
      </c>
      <c r="T149" s="43">
        <v>10</v>
      </c>
      <c r="U149" s="35" t="s">
        <v>2347</v>
      </c>
      <c r="V149" s="196" t="s">
        <v>2353</v>
      </c>
    </row>
    <row r="150" spans="1:22" x14ac:dyDescent="0.25">
      <c r="A150" s="30">
        <v>149</v>
      </c>
      <c r="B150" s="49" t="s">
        <v>829</v>
      </c>
      <c r="C150" s="33">
        <f t="shared" si="2"/>
        <v>4</v>
      </c>
      <c r="D150" s="47" t="s">
        <v>373</v>
      </c>
      <c r="E150" s="47"/>
      <c r="F150" s="35" t="s">
        <v>255</v>
      </c>
      <c r="G150" s="36">
        <v>41670</v>
      </c>
      <c r="H150" s="31">
        <v>3431</v>
      </c>
      <c r="I150" s="37">
        <v>343</v>
      </c>
      <c r="J150" s="38">
        <v>343</v>
      </c>
      <c r="K150" s="36">
        <v>41670</v>
      </c>
      <c r="L150" s="39">
        <v>10</v>
      </c>
      <c r="M150" s="40"/>
      <c r="N150" s="41"/>
      <c r="O150" s="42" t="s">
        <v>2344</v>
      </c>
      <c r="P150" s="43" t="s">
        <v>2202</v>
      </c>
      <c r="Q150" s="43" t="s">
        <v>2320</v>
      </c>
      <c r="R150" s="43" t="s">
        <v>229</v>
      </c>
      <c r="S150" s="43" t="b">
        <v>1</v>
      </c>
      <c r="T150" s="43">
        <v>10</v>
      </c>
      <c r="U150" s="35" t="s">
        <v>2347</v>
      </c>
      <c r="V150" s="196" t="s">
        <v>2353</v>
      </c>
    </row>
    <row r="151" spans="1:22" x14ac:dyDescent="0.25">
      <c r="A151" s="30">
        <v>150</v>
      </c>
      <c r="B151" s="49" t="s">
        <v>830</v>
      </c>
      <c r="C151" s="33">
        <f t="shared" si="2"/>
        <v>4</v>
      </c>
      <c r="D151" s="47" t="s">
        <v>374</v>
      </c>
      <c r="E151" s="47"/>
      <c r="F151" s="35" t="s">
        <v>255</v>
      </c>
      <c r="G151" s="36">
        <v>41670</v>
      </c>
      <c r="H151" s="31">
        <v>2817</v>
      </c>
      <c r="I151" s="37">
        <v>282</v>
      </c>
      <c r="J151" s="38">
        <v>282</v>
      </c>
      <c r="K151" s="36">
        <v>41670</v>
      </c>
      <c r="L151" s="39">
        <v>10.01</v>
      </c>
      <c r="M151" s="40"/>
      <c r="N151" s="41"/>
      <c r="O151" s="42" t="s">
        <v>2344</v>
      </c>
      <c r="P151" s="43" t="s">
        <v>2177</v>
      </c>
      <c r="Q151" s="43" t="s">
        <v>2320</v>
      </c>
      <c r="R151" s="43" t="s">
        <v>229</v>
      </c>
      <c r="S151" s="43" t="b">
        <v>1</v>
      </c>
      <c r="T151" s="43">
        <v>10</v>
      </c>
      <c r="U151" s="35" t="s">
        <v>2347</v>
      </c>
      <c r="V151" s="196" t="s">
        <v>2353</v>
      </c>
    </row>
    <row r="152" spans="1:22" x14ac:dyDescent="0.25">
      <c r="A152" s="30">
        <v>151</v>
      </c>
      <c r="B152" s="49" t="s">
        <v>831</v>
      </c>
      <c r="C152" s="33">
        <f t="shared" si="2"/>
        <v>5</v>
      </c>
      <c r="D152" s="47" t="s">
        <v>375</v>
      </c>
      <c r="E152" s="47"/>
      <c r="F152" s="35" t="s">
        <v>255</v>
      </c>
      <c r="G152" s="36">
        <v>41670</v>
      </c>
      <c r="H152" s="31">
        <v>4168</v>
      </c>
      <c r="I152" s="37">
        <v>417</v>
      </c>
      <c r="J152" s="38">
        <v>417</v>
      </c>
      <c r="K152" s="36">
        <v>41670</v>
      </c>
      <c r="L152" s="39">
        <v>10</v>
      </c>
      <c r="M152" s="40"/>
      <c r="N152" s="41"/>
      <c r="O152" s="42" t="s">
        <v>2344</v>
      </c>
      <c r="P152" s="43" t="s">
        <v>2177</v>
      </c>
      <c r="Q152" s="43" t="s">
        <v>2320</v>
      </c>
      <c r="R152" s="43" t="s">
        <v>229</v>
      </c>
      <c r="S152" s="43" t="b">
        <v>1</v>
      </c>
      <c r="T152" s="43">
        <v>10</v>
      </c>
      <c r="U152" s="35" t="s">
        <v>2347</v>
      </c>
      <c r="V152" s="196" t="s">
        <v>2353</v>
      </c>
    </row>
    <row r="153" spans="1:22" x14ac:dyDescent="0.25">
      <c r="A153" s="30">
        <v>152</v>
      </c>
      <c r="B153" s="49" t="s">
        <v>959</v>
      </c>
      <c r="C153" s="33">
        <f t="shared" si="2"/>
        <v>4</v>
      </c>
      <c r="D153" s="47" t="s">
        <v>376</v>
      </c>
      <c r="E153" s="47"/>
      <c r="F153" s="35" t="s">
        <v>255</v>
      </c>
      <c r="G153" s="36">
        <v>41670</v>
      </c>
      <c r="H153" s="31">
        <v>4943</v>
      </c>
      <c r="I153" s="37">
        <v>494</v>
      </c>
      <c r="J153" s="38">
        <v>494</v>
      </c>
      <c r="K153" s="36">
        <v>41670</v>
      </c>
      <c r="L153" s="39">
        <v>9.99</v>
      </c>
      <c r="M153" s="40"/>
      <c r="N153" s="41"/>
      <c r="O153" s="42" t="s">
        <v>2344</v>
      </c>
      <c r="P153" s="43" t="s">
        <v>2221</v>
      </c>
      <c r="Q153" s="43" t="s">
        <v>2319</v>
      </c>
      <c r="R153" s="43" t="s">
        <v>229</v>
      </c>
      <c r="S153" s="43" t="b">
        <v>1</v>
      </c>
      <c r="T153" s="43">
        <v>10</v>
      </c>
      <c r="U153" s="35" t="s">
        <v>2347</v>
      </c>
      <c r="V153" s="196" t="s">
        <v>2353</v>
      </c>
    </row>
    <row r="154" spans="1:22" x14ac:dyDescent="0.25">
      <c r="A154" s="30">
        <v>153</v>
      </c>
      <c r="B154" s="49" t="s">
        <v>832</v>
      </c>
      <c r="C154" s="33">
        <f t="shared" si="2"/>
        <v>5</v>
      </c>
      <c r="D154" s="47" t="s">
        <v>377</v>
      </c>
      <c r="E154" s="47"/>
      <c r="F154" s="35" t="s">
        <v>255</v>
      </c>
      <c r="G154" s="36">
        <v>41670</v>
      </c>
      <c r="H154" s="31">
        <v>6025</v>
      </c>
      <c r="I154" s="37">
        <v>602</v>
      </c>
      <c r="J154" s="38">
        <v>602</v>
      </c>
      <c r="K154" s="36">
        <v>41670</v>
      </c>
      <c r="L154" s="39">
        <v>9.99</v>
      </c>
      <c r="M154" s="40"/>
      <c r="N154" s="41"/>
      <c r="O154" s="42" t="s">
        <v>2344</v>
      </c>
      <c r="P154" s="43" t="s">
        <v>2177</v>
      </c>
      <c r="Q154" s="43" t="s">
        <v>2320</v>
      </c>
      <c r="R154" s="43" t="s">
        <v>229</v>
      </c>
      <c r="S154" s="43" t="b">
        <v>1</v>
      </c>
      <c r="T154" s="43">
        <v>10</v>
      </c>
      <c r="U154" s="35" t="s">
        <v>2347</v>
      </c>
      <c r="V154" s="196" t="s">
        <v>2353</v>
      </c>
    </row>
    <row r="155" spans="1:22" x14ac:dyDescent="0.25">
      <c r="A155" s="30">
        <v>154</v>
      </c>
      <c r="B155" s="49" t="s">
        <v>833</v>
      </c>
      <c r="C155" s="33">
        <f t="shared" si="2"/>
        <v>4</v>
      </c>
      <c r="D155" s="47" t="s">
        <v>378</v>
      </c>
      <c r="E155" s="47"/>
      <c r="F155" s="35" t="s">
        <v>255</v>
      </c>
      <c r="G155" s="36">
        <v>41670</v>
      </c>
      <c r="H155" s="31">
        <v>8392</v>
      </c>
      <c r="I155" s="37">
        <v>839</v>
      </c>
      <c r="J155" s="38">
        <v>839</v>
      </c>
      <c r="K155" s="36">
        <v>41670</v>
      </c>
      <c r="L155" s="39">
        <v>10</v>
      </c>
      <c r="M155" s="40"/>
      <c r="N155" s="41"/>
      <c r="O155" s="42" t="s">
        <v>2344</v>
      </c>
      <c r="P155" s="43" t="s">
        <v>2185</v>
      </c>
      <c r="Q155" s="43" t="s">
        <v>2320</v>
      </c>
      <c r="R155" s="43" t="s">
        <v>229</v>
      </c>
      <c r="S155" s="43" t="b">
        <v>1</v>
      </c>
      <c r="T155" s="43">
        <v>10</v>
      </c>
      <c r="U155" s="35" t="s">
        <v>2347</v>
      </c>
      <c r="V155" s="196" t="s">
        <v>2353</v>
      </c>
    </row>
    <row r="156" spans="1:22" x14ac:dyDescent="0.25">
      <c r="A156" s="30">
        <v>155</v>
      </c>
      <c r="B156" s="49" t="s">
        <v>960</v>
      </c>
      <c r="C156" s="33">
        <f t="shared" si="2"/>
        <v>4</v>
      </c>
      <c r="D156" s="47" t="s">
        <v>379</v>
      </c>
      <c r="E156" s="47"/>
      <c r="F156" s="35" t="s">
        <v>255</v>
      </c>
      <c r="G156" s="36">
        <v>41670</v>
      </c>
      <c r="H156" s="31">
        <v>2657</v>
      </c>
      <c r="I156" s="37">
        <v>266</v>
      </c>
      <c r="J156" s="38">
        <v>266</v>
      </c>
      <c r="K156" s="36">
        <v>41670</v>
      </c>
      <c r="L156" s="39">
        <v>10.01</v>
      </c>
      <c r="M156" s="40"/>
      <c r="N156" s="41"/>
      <c r="O156" s="42" t="s">
        <v>2344</v>
      </c>
      <c r="P156" s="43" t="s">
        <v>2177</v>
      </c>
      <c r="Q156" s="43" t="s">
        <v>2320</v>
      </c>
      <c r="R156" s="43" t="s">
        <v>229</v>
      </c>
      <c r="S156" s="43" t="b">
        <v>1</v>
      </c>
      <c r="T156" s="43">
        <v>10</v>
      </c>
      <c r="U156" s="35" t="s">
        <v>2347</v>
      </c>
      <c r="V156" s="196" t="s">
        <v>2353</v>
      </c>
    </row>
    <row r="157" spans="1:22" x14ac:dyDescent="0.25">
      <c r="A157" s="30">
        <v>156</v>
      </c>
      <c r="B157" s="49" t="s">
        <v>1067</v>
      </c>
      <c r="C157" s="33">
        <f t="shared" si="2"/>
        <v>4</v>
      </c>
      <c r="D157" s="47" t="s">
        <v>380</v>
      </c>
      <c r="E157" s="47"/>
      <c r="F157" s="35" t="s">
        <v>255</v>
      </c>
      <c r="G157" s="36">
        <v>41670</v>
      </c>
      <c r="H157" s="31">
        <v>3878</v>
      </c>
      <c r="I157" s="37">
        <v>388</v>
      </c>
      <c r="J157" s="38">
        <v>388</v>
      </c>
      <c r="K157" s="36">
        <v>41670</v>
      </c>
      <c r="L157" s="39">
        <v>10.01</v>
      </c>
      <c r="M157" s="40"/>
      <c r="N157" s="41"/>
      <c r="O157" s="42" t="s">
        <v>2344</v>
      </c>
      <c r="P157" s="43" t="s">
        <v>2202</v>
      </c>
      <c r="Q157" s="43" t="s">
        <v>2320</v>
      </c>
      <c r="R157" s="43" t="s">
        <v>229</v>
      </c>
      <c r="S157" s="43" t="b">
        <v>1</v>
      </c>
      <c r="T157" s="43">
        <v>10</v>
      </c>
      <c r="U157" s="35" t="s">
        <v>2347</v>
      </c>
      <c r="V157" s="196" t="s">
        <v>2353</v>
      </c>
    </row>
    <row r="158" spans="1:22" x14ac:dyDescent="0.25">
      <c r="A158" s="30">
        <v>157</v>
      </c>
      <c r="B158" s="49" t="s">
        <v>1068</v>
      </c>
      <c r="C158" s="33">
        <f t="shared" si="2"/>
        <v>5</v>
      </c>
      <c r="D158" s="47" t="s">
        <v>381</v>
      </c>
      <c r="E158" s="47"/>
      <c r="F158" s="35" t="s">
        <v>255</v>
      </c>
      <c r="G158" s="36">
        <v>41670</v>
      </c>
      <c r="H158" s="31">
        <v>40657</v>
      </c>
      <c r="I158" s="37">
        <v>4066</v>
      </c>
      <c r="J158" s="38">
        <v>4066</v>
      </c>
      <c r="K158" s="36">
        <v>41670</v>
      </c>
      <c r="L158" s="39">
        <v>10</v>
      </c>
      <c r="M158" s="40"/>
      <c r="N158" s="41"/>
      <c r="O158" s="42" t="s">
        <v>2344</v>
      </c>
      <c r="P158" s="43" t="s">
        <v>2207</v>
      </c>
      <c r="Q158" s="43" t="s">
        <v>2320</v>
      </c>
      <c r="R158" s="43" t="s">
        <v>229</v>
      </c>
      <c r="S158" s="43" t="b">
        <v>1</v>
      </c>
      <c r="T158" s="43">
        <v>10</v>
      </c>
      <c r="U158" s="35" t="s">
        <v>2347</v>
      </c>
      <c r="V158" s="196" t="s">
        <v>2353</v>
      </c>
    </row>
    <row r="159" spans="1:22" x14ac:dyDescent="0.25">
      <c r="A159" s="30">
        <v>158</v>
      </c>
      <c r="B159" s="49" t="s">
        <v>834</v>
      </c>
      <c r="C159" s="33">
        <f t="shared" si="2"/>
        <v>4</v>
      </c>
      <c r="D159" s="47" t="s">
        <v>382</v>
      </c>
      <c r="E159" s="47"/>
      <c r="F159" s="35" t="s">
        <v>255</v>
      </c>
      <c r="G159" s="36">
        <v>41670</v>
      </c>
      <c r="H159" s="31">
        <v>6727</v>
      </c>
      <c r="I159" s="37">
        <v>673</v>
      </c>
      <c r="J159" s="38">
        <v>673</v>
      </c>
      <c r="K159" s="36">
        <v>41670</v>
      </c>
      <c r="L159" s="39">
        <v>10</v>
      </c>
      <c r="M159" s="40"/>
      <c r="N159" s="41"/>
      <c r="O159" s="42" t="s">
        <v>2344</v>
      </c>
      <c r="P159" s="43" t="s">
        <v>2185</v>
      </c>
      <c r="Q159" s="43" t="s">
        <v>2320</v>
      </c>
      <c r="R159" s="43" t="s">
        <v>229</v>
      </c>
      <c r="S159" s="43" t="b">
        <v>1</v>
      </c>
      <c r="T159" s="43">
        <v>10</v>
      </c>
      <c r="U159" s="35" t="s">
        <v>2347</v>
      </c>
      <c r="V159" s="196" t="s">
        <v>2353</v>
      </c>
    </row>
    <row r="160" spans="1:22" x14ac:dyDescent="0.25">
      <c r="A160" s="30">
        <v>159</v>
      </c>
      <c r="B160" s="49" t="s">
        <v>1069</v>
      </c>
      <c r="C160" s="33">
        <f t="shared" si="2"/>
        <v>4</v>
      </c>
      <c r="D160" s="47" t="s">
        <v>383</v>
      </c>
      <c r="E160" s="47"/>
      <c r="F160" s="35" t="s">
        <v>255</v>
      </c>
      <c r="G160" s="36">
        <v>41670</v>
      </c>
      <c r="H160" s="31">
        <v>18994</v>
      </c>
      <c r="I160" s="37">
        <v>1899</v>
      </c>
      <c r="J160" s="38">
        <v>1899</v>
      </c>
      <c r="K160" s="36">
        <v>41670</v>
      </c>
      <c r="L160" s="39">
        <v>10</v>
      </c>
      <c r="M160" s="40"/>
      <c r="N160" s="41"/>
      <c r="O160" s="42" t="s">
        <v>2344</v>
      </c>
      <c r="P160" s="43" t="s">
        <v>2197</v>
      </c>
      <c r="Q160" s="43" t="s">
        <v>2320</v>
      </c>
      <c r="R160" s="43" t="s">
        <v>229</v>
      </c>
      <c r="S160" s="43" t="b">
        <v>1</v>
      </c>
      <c r="T160" s="43">
        <v>10</v>
      </c>
      <c r="U160" s="35" t="s">
        <v>2347</v>
      </c>
      <c r="V160" s="196" t="s">
        <v>2353</v>
      </c>
    </row>
    <row r="161" spans="1:22" x14ac:dyDescent="0.25">
      <c r="A161" s="30">
        <v>160</v>
      </c>
      <c r="B161" s="49" t="s">
        <v>1070</v>
      </c>
      <c r="C161" s="33">
        <f t="shared" si="2"/>
        <v>6</v>
      </c>
      <c r="D161" s="47" t="s">
        <v>384</v>
      </c>
      <c r="E161" s="47"/>
      <c r="F161" s="35" t="s">
        <v>255</v>
      </c>
      <c r="G161" s="36">
        <v>41670</v>
      </c>
      <c r="H161" s="31">
        <v>17401</v>
      </c>
      <c r="I161" s="37">
        <v>1740</v>
      </c>
      <c r="J161" s="38">
        <v>1740</v>
      </c>
      <c r="K161" s="36">
        <v>41670</v>
      </c>
      <c r="L161" s="39">
        <v>10</v>
      </c>
      <c r="M161" s="40"/>
      <c r="N161" s="41"/>
      <c r="O161" s="42" t="s">
        <v>2344</v>
      </c>
      <c r="P161" s="43" t="s">
        <v>2207</v>
      </c>
      <c r="Q161" s="43" t="s">
        <v>2320</v>
      </c>
      <c r="R161" s="43" t="s">
        <v>229</v>
      </c>
      <c r="S161" s="43" t="b">
        <v>1</v>
      </c>
      <c r="T161" s="43">
        <v>10</v>
      </c>
      <c r="U161" s="35" t="s">
        <v>2347</v>
      </c>
      <c r="V161" s="196" t="s">
        <v>2353</v>
      </c>
    </row>
    <row r="162" spans="1:22" x14ac:dyDescent="0.25">
      <c r="A162" s="30">
        <v>161</v>
      </c>
      <c r="B162" s="49" t="s">
        <v>835</v>
      </c>
      <c r="C162" s="33">
        <f t="shared" si="2"/>
        <v>6</v>
      </c>
      <c r="D162" s="47" t="s">
        <v>385</v>
      </c>
      <c r="E162" s="47"/>
      <c r="F162" s="35" t="s">
        <v>255</v>
      </c>
      <c r="G162" s="36">
        <v>41670</v>
      </c>
      <c r="H162" s="31">
        <v>27740</v>
      </c>
      <c r="I162" s="37">
        <v>2774</v>
      </c>
      <c r="J162" s="38">
        <v>2774</v>
      </c>
      <c r="K162" s="36">
        <v>41670</v>
      </c>
      <c r="L162" s="39">
        <v>10</v>
      </c>
      <c r="M162" s="40"/>
      <c r="N162" s="41"/>
      <c r="O162" s="42" t="s">
        <v>2344</v>
      </c>
      <c r="P162" s="43" t="s">
        <v>2222</v>
      </c>
      <c r="Q162" s="43" t="s">
        <v>2320</v>
      </c>
      <c r="R162" s="43" t="s">
        <v>229</v>
      </c>
      <c r="S162" s="43" t="b">
        <v>1</v>
      </c>
      <c r="T162" s="43">
        <v>10</v>
      </c>
      <c r="U162" s="35" t="s">
        <v>2347</v>
      </c>
      <c r="V162" s="196" t="s">
        <v>2353</v>
      </c>
    </row>
    <row r="163" spans="1:22" x14ac:dyDescent="0.25">
      <c r="A163" s="30">
        <v>162</v>
      </c>
      <c r="B163" s="49" t="s">
        <v>836</v>
      </c>
      <c r="C163" s="33">
        <f t="shared" si="2"/>
        <v>5</v>
      </c>
      <c r="D163" s="47" t="s">
        <v>386</v>
      </c>
      <c r="E163" s="47"/>
      <c r="F163" s="35" t="s">
        <v>255</v>
      </c>
      <c r="G163" s="36">
        <v>41670</v>
      </c>
      <c r="H163" s="31">
        <v>5952</v>
      </c>
      <c r="I163" s="37">
        <v>595</v>
      </c>
      <c r="J163" s="38">
        <v>595</v>
      </c>
      <c r="K163" s="36">
        <v>41670</v>
      </c>
      <c r="L163" s="39">
        <v>10</v>
      </c>
      <c r="M163" s="40"/>
      <c r="N163" s="41"/>
      <c r="O163" s="42" t="s">
        <v>2344</v>
      </c>
      <c r="P163" s="43" t="s">
        <v>2207</v>
      </c>
      <c r="Q163" s="43" t="s">
        <v>2320</v>
      </c>
      <c r="R163" s="43" t="s">
        <v>229</v>
      </c>
      <c r="S163" s="43" t="b">
        <v>1</v>
      </c>
      <c r="T163" s="43">
        <v>10</v>
      </c>
      <c r="U163" s="35" t="s">
        <v>2347</v>
      </c>
      <c r="V163" s="196" t="s">
        <v>2353</v>
      </c>
    </row>
    <row r="164" spans="1:22" x14ac:dyDescent="0.25">
      <c r="A164" s="30">
        <v>163</v>
      </c>
      <c r="B164" s="49" t="s">
        <v>961</v>
      </c>
      <c r="C164" s="33">
        <f t="shared" si="2"/>
        <v>1</v>
      </c>
      <c r="D164" s="47" t="s">
        <v>387</v>
      </c>
      <c r="E164" s="47"/>
      <c r="F164" s="35" t="s">
        <v>255</v>
      </c>
      <c r="G164" s="36">
        <v>41670</v>
      </c>
      <c r="H164" s="31">
        <v>6549</v>
      </c>
      <c r="I164" s="37">
        <v>655</v>
      </c>
      <c r="J164" s="38">
        <v>655</v>
      </c>
      <c r="K164" s="36">
        <v>41670</v>
      </c>
      <c r="L164" s="39">
        <v>10</v>
      </c>
      <c r="M164" s="40"/>
      <c r="N164" s="41"/>
      <c r="O164" s="42" t="s">
        <v>2344</v>
      </c>
      <c r="P164" s="43" t="s">
        <v>2223</v>
      </c>
      <c r="Q164" s="43" t="s">
        <v>2319</v>
      </c>
      <c r="R164" s="43" t="s">
        <v>229</v>
      </c>
      <c r="S164" s="43" t="b">
        <v>1</v>
      </c>
      <c r="T164" s="43">
        <v>10</v>
      </c>
      <c r="U164" s="35" t="s">
        <v>2347</v>
      </c>
      <c r="V164" s="196" t="s">
        <v>2353</v>
      </c>
    </row>
    <row r="165" spans="1:22" x14ac:dyDescent="0.25">
      <c r="A165" s="30">
        <v>164</v>
      </c>
      <c r="B165" s="49" t="s">
        <v>962</v>
      </c>
      <c r="C165" s="33">
        <f t="shared" si="2"/>
        <v>4</v>
      </c>
      <c r="D165" s="47" t="s">
        <v>388</v>
      </c>
      <c r="E165" s="47"/>
      <c r="F165" s="35" t="s">
        <v>255</v>
      </c>
      <c r="G165" s="36">
        <v>41670</v>
      </c>
      <c r="H165" s="31">
        <v>5350</v>
      </c>
      <c r="I165" s="37">
        <v>535</v>
      </c>
      <c r="J165" s="38">
        <v>535</v>
      </c>
      <c r="K165" s="36">
        <v>41670</v>
      </c>
      <c r="L165" s="39">
        <v>10</v>
      </c>
      <c r="M165" s="40"/>
      <c r="N165" s="41"/>
      <c r="O165" s="42" t="s">
        <v>2344</v>
      </c>
      <c r="P165" s="43" t="s">
        <v>2224</v>
      </c>
      <c r="Q165" s="43" t="s">
        <v>2319</v>
      </c>
      <c r="R165" s="43" t="s">
        <v>229</v>
      </c>
      <c r="S165" s="43" t="b">
        <v>1</v>
      </c>
      <c r="T165" s="43">
        <v>10</v>
      </c>
      <c r="U165" s="35" t="s">
        <v>2347</v>
      </c>
      <c r="V165" s="196" t="s">
        <v>2353</v>
      </c>
    </row>
    <row r="166" spans="1:22" x14ac:dyDescent="0.25">
      <c r="A166" s="30">
        <v>165</v>
      </c>
      <c r="B166" s="49" t="s">
        <v>837</v>
      </c>
      <c r="C166" s="33">
        <f t="shared" si="2"/>
        <v>5</v>
      </c>
      <c r="D166" s="47" t="s">
        <v>389</v>
      </c>
      <c r="E166" s="47"/>
      <c r="F166" s="35" t="s">
        <v>255</v>
      </c>
      <c r="G166" s="36">
        <v>41670</v>
      </c>
      <c r="H166" s="31">
        <v>13811</v>
      </c>
      <c r="I166" s="37">
        <v>1381</v>
      </c>
      <c r="J166" s="38">
        <v>1381</v>
      </c>
      <c r="K166" s="36">
        <v>41670</v>
      </c>
      <c r="L166" s="39">
        <v>10</v>
      </c>
      <c r="M166" s="40"/>
      <c r="N166" s="41"/>
      <c r="O166" s="42" t="s">
        <v>2344</v>
      </c>
      <c r="P166" s="43" t="s">
        <v>2225</v>
      </c>
      <c r="Q166" s="43" t="s">
        <v>2319</v>
      </c>
      <c r="R166" s="43" t="s">
        <v>229</v>
      </c>
      <c r="S166" s="43" t="b">
        <v>1</v>
      </c>
      <c r="T166" s="43">
        <v>10</v>
      </c>
      <c r="U166" s="35" t="s">
        <v>2347</v>
      </c>
      <c r="V166" s="196" t="s">
        <v>2353</v>
      </c>
    </row>
    <row r="167" spans="1:22" x14ac:dyDescent="0.25">
      <c r="A167" s="30">
        <v>166</v>
      </c>
      <c r="B167" s="50" t="s">
        <v>963</v>
      </c>
      <c r="C167" s="33">
        <f t="shared" si="2"/>
        <v>4</v>
      </c>
      <c r="D167" s="31" t="s">
        <v>390</v>
      </c>
      <c r="E167" s="31"/>
      <c r="F167" s="35" t="s">
        <v>255</v>
      </c>
      <c r="G167" s="36">
        <v>41670</v>
      </c>
      <c r="H167" s="31">
        <v>5416</v>
      </c>
      <c r="I167" s="37">
        <v>542</v>
      </c>
      <c r="J167" s="38">
        <v>542</v>
      </c>
      <c r="K167" s="36">
        <v>41670</v>
      </c>
      <c r="L167" s="39">
        <v>10.01</v>
      </c>
      <c r="M167" s="40"/>
      <c r="N167" s="41"/>
      <c r="O167" s="42" t="s">
        <v>2344</v>
      </c>
      <c r="P167" s="43" t="s">
        <v>2222</v>
      </c>
      <c r="Q167" s="43" t="s">
        <v>2320</v>
      </c>
      <c r="R167" s="43" t="s">
        <v>229</v>
      </c>
      <c r="S167" s="43" t="b">
        <v>1</v>
      </c>
      <c r="T167" s="43">
        <v>10</v>
      </c>
      <c r="U167" s="35" t="s">
        <v>2347</v>
      </c>
      <c r="V167" s="196" t="s">
        <v>2353</v>
      </c>
    </row>
    <row r="168" spans="1:22" x14ac:dyDescent="0.25">
      <c r="A168" s="30">
        <v>167</v>
      </c>
      <c r="B168" s="50" t="s">
        <v>1071</v>
      </c>
      <c r="C168" s="33">
        <f t="shared" si="2"/>
        <v>6</v>
      </c>
      <c r="D168" s="31" t="s">
        <v>391</v>
      </c>
      <c r="E168" s="31"/>
      <c r="F168" s="35" t="s">
        <v>255</v>
      </c>
      <c r="G168" s="36">
        <v>41670</v>
      </c>
      <c r="H168" s="31">
        <v>6537</v>
      </c>
      <c r="I168" s="37">
        <v>654</v>
      </c>
      <c r="J168" s="38">
        <v>654</v>
      </c>
      <c r="K168" s="36">
        <v>41670</v>
      </c>
      <c r="L168" s="39">
        <v>10</v>
      </c>
      <c r="M168" s="40"/>
      <c r="N168" s="41"/>
      <c r="O168" s="42" t="s">
        <v>2344</v>
      </c>
      <c r="P168" s="43" t="s">
        <v>2202</v>
      </c>
      <c r="Q168" s="43" t="s">
        <v>2320</v>
      </c>
      <c r="R168" s="43" t="s">
        <v>229</v>
      </c>
      <c r="S168" s="43" t="b">
        <v>1</v>
      </c>
      <c r="T168" s="43">
        <v>10</v>
      </c>
      <c r="U168" s="35" t="s">
        <v>2347</v>
      </c>
      <c r="V168" s="196" t="s">
        <v>2353</v>
      </c>
    </row>
    <row r="169" spans="1:22" x14ac:dyDescent="0.25">
      <c r="A169" s="30">
        <v>168</v>
      </c>
      <c r="B169" s="50" t="s">
        <v>838</v>
      </c>
      <c r="C169" s="33">
        <f t="shared" si="2"/>
        <v>6</v>
      </c>
      <c r="D169" s="31" t="s">
        <v>392</v>
      </c>
      <c r="E169" s="31"/>
      <c r="F169" s="35" t="s">
        <v>255</v>
      </c>
      <c r="G169" s="36">
        <v>41670</v>
      </c>
      <c r="H169" s="31">
        <v>9016</v>
      </c>
      <c r="I169" s="37">
        <v>902</v>
      </c>
      <c r="J169" s="38">
        <v>902</v>
      </c>
      <c r="K169" s="36">
        <v>41670</v>
      </c>
      <c r="L169" s="39">
        <v>10</v>
      </c>
      <c r="M169" s="40"/>
      <c r="N169" s="41"/>
      <c r="O169" s="42" t="s">
        <v>2344</v>
      </c>
      <c r="P169" s="43" t="s">
        <v>2226</v>
      </c>
      <c r="Q169" s="43" t="s">
        <v>2320</v>
      </c>
      <c r="R169" s="43" t="s">
        <v>229</v>
      </c>
      <c r="S169" s="43" t="b">
        <v>1</v>
      </c>
      <c r="T169" s="43">
        <v>10</v>
      </c>
      <c r="U169" s="35" t="s">
        <v>2347</v>
      </c>
      <c r="V169" s="196" t="s">
        <v>2353</v>
      </c>
    </row>
    <row r="170" spans="1:22" x14ac:dyDescent="0.25">
      <c r="A170" s="30">
        <v>169</v>
      </c>
      <c r="B170" s="50" t="s">
        <v>964</v>
      </c>
      <c r="C170" s="33">
        <f t="shared" si="2"/>
        <v>4</v>
      </c>
      <c r="D170" s="31" t="s">
        <v>393</v>
      </c>
      <c r="E170" s="31"/>
      <c r="F170" s="35" t="s">
        <v>255</v>
      </c>
      <c r="G170" s="36">
        <v>41670</v>
      </c>
      <c r="H170" s="31">
        <v>16142</v>
      </c>
      <c r="I170" s="37">
        <v>1614</v>
      </c>
      <c r="J170" s="38">
        <v>1614</v>
      </c>
      <c r="K170" s="36">
        <v>41670</v>
      </c>
      <c r="L170" s="39">
        <v>10</v>
      </c>
      <c r="M170" s="40"/>
      <c r="N170" s="41"/>
      <c r="O170" s="42" t="s">
        <v>2344</v>
      </c>
      <c r="P170" s="43" t="s">
        <v>2207</v>
      </c>
      <c r="Q170" s="43" t="s">
        <v>2320</v>
      </c>
      <c r="R170" s="43" t="s">
        <v>229</v>
      </c>
      <c r="S170" s="43" t="b">
        <v>1</v>
      </c>
      <c r="T170" s="43">
        <v>10</v>
      </c>
      <c r="U170" s="35" t="s">
        <v>2347</v>
      </c>
      <c r="V170" s="196" t="s">
        <v>2353</v>
      </c>
    </row>
    <row r="171" spans="1:22" x14ac:dyDescent="0.25">
      <c r="A171" s="30">
        <v>170</v>
      </c>
      <c r="B171" s="50" t="s">
        <v>839</v>
      </c>
      <c r="C171" s="33">
        <f t="shared" si="2"/>
        <v>5</v>
      </c>
      <c r="D171" s="31" t="s">
        <v>394</v>
      </c>
      <c r="E171" s="31"/>
      <c r="F171" s="35" t="s">
        <v>255</v>
      </c>
      <c r="G171" s="36">
        <v>41670</v>
      </c>
      <c r="H171" s="31">
        <v>5965</v>
      </c>
      <c r="I171" s="37">
        <v>597</v>
      </c>
      <c r="J171" s="38">
        <v>597</v>
      </c>
      <c r="K171" s="36">
        <v>41670</v>
      </c>
      <c r="L171" s="39">
        <v>10.01</v>
      </c>
      <c r="M171" s="40"/>
      <c r="N171" s="41"/>
      <c r="O171" s="42" t="s">
        <v>2344</v>
      </c>
      <c r="P171" s="43" t="s">
        <v>2227</v>
      </c>
      <c r="Q171" s="43" t="s">
        <v>2319</v>
      </c>
      <c r="R171" s="43" t="s">
        <v>229</v>
      </c>
      <c r="S171" s="43" t="b">
        <v>1</v>
      </c>
      <c r="T171" s="43">
        <v>10</v>
      </c>
      <c r="U171" s="35" t="s">
        <v>2347</v>
      </c>
      <c r="V171" s="196" t="s">
        <v>2353</v>
      </c>
    </row>
    <row r="172" spans="1:22" x14ac:dyDescent="0.25">
      <c r="A172" s="30">
        <v>171</v>
      </c>
      <c r="B172" s="50" t="s">
        <v>965</v>
      </c>
      <c r="C172" s="33">
        <f t="shared" si="2"/>
        <v>1</v>
      </c>
      <c r="D172" s="31" t="s">
        <v>395</v>
      </c>
      <c r="E172" s="31"/>
      <c r="F172" s="35" t="s">
        <v>255</v>
      </c>
      <c r="G172" s="36">
        <v>41670</v>
      </c>
      <c r="H172" s="31">
        <v>8634</v>
      </c>
      <c r="I172" s="37">
        <v>863</v>
      </c>
      <c r="J172" s="38">
        <v>863</v>
      </c>
      <c r="K172" s="36">
        <v>41670</v>
      </c>
      <c r="L172" s="39">
        <v>10</v>
      </c>
      <c r="M172" s="40"/>
      <c r="N172" s="41"/>
      <c r="O172" s="42" t="s">
        <v>2344</v>
      </c>
      <c r="P172" s="43" t="s">
        <v>2228</v>
      </c>
      <c r="Q172" s="43" t="s">
        <v>2321</v>
      </c>
      <c r="R172" s="43" t="s">
        <v>229</v>
      </c>
      <c r="S172" s="43" t="b">
        <v>1</v>
      </c>
      <c r="T172" s="43">
        <v>10</v>
      </c>
      <c r="U172" s="35" t="s">
        <v>2347</v>
      </c>
      <c r="V172" s="196" t="s">
        <v>2353</v>
      </c>
    </row>
    <row r="173" spans="1:22" x14ac:dyDescent="0.25">
      <c r="A173" s="30">
        <v>172</v>
      </c>
      <c r="B173" s="50" t="s">
        <v>840</v>
      </c>
      <c r="C173" s="33">
        <f t="shared" si="2"/>
        <v>6</v>
      </c>
      <c r="D173" s="31" t="s">
        <v>396</v>
      </c>
      <c r="E173" s="31"/>
      <c r="F173" s="35" t="s">
        <v>255</v>
      </c>
      <c r="G173" s="36">
        <v>41670</v>
      </c>
      <c r="H173" s="31">
        <v>17132</v>
      </c>
      <c r="I173" s="37">
        <v>1713</v>
      </c>
      <c r="J173" s="38">
        <v>1713</v>
      </c>
      <c r="K173" s="36">
        <v>41670</v>
      </c>
      <c r="L173" s="39">
        <v>10</v>
      </c>
      <c r="M173" s="40"/>
      <c r="N173" s="41"/>
      <c r="O173" s="42" t="s">
        <v>2344</v>
      </c>
      <c r="P173" s="43" t="s">
        <v>2207</v>
      </c>
      <c r="Q173" s="43" t="s">
        <v>2320</v>
      </c>
      <c r="R173" s="43" t="s">
        <v>229</v>
      </c>
      <c r="S173" s="43" t="b">
        <v>1</v>
      </c>
      <c r="T173" s="43">
        <v>10</v>
      </c>
      <c r="U173" s="35" t="s">
        <v>2347</v>
      </c>
      <c r="V173" s="196" t="s">
        <v>2353</v>
      </c>
    </row>
    <row r="174" spans="1:22" x14ac:dyDescent="0.25">
      <c r="A174" s="30">
        <v>173</v>
      </c>
      <c r="B174" s="50" t="s">
        <v>966</v>
      </c>
      <c r="C174" s="33">
        <f t="shared" si="2"/>
        <v>4</v>
      </c>
      <c r="D174" s="31" t="s">
        <v>397</v>
      </c>
      <c r="E174" s="31"/>
      <c r="F174" s="35" t="s">
        <v>255</v>
      </c>
      <c r="G174" s="36">
        <v>41670</v>
      </c>
      <c r="H174" s="51">
        <v>6260</v>
      </c>
      <c r="I174" s="37">
        <v>626</v>
      </c>
      <c r="J174" s="38">
        <v>626</v>
      </c>
      <c r="K174" s="36">
        <v>41670</v>
      </c>
      <c r="L174" s="39">
        <v>10</v>
      </c>
      <c r="M174" s="40"/>
      <c r="N174" s="41"/>
      <c r="O174" s="42" t="s">
        <v>2344</v>
      </c>
      <c r="P174" s="43" t="s">
        <v>2229</v>
      </c>
      <c r="Q174" s="43" t="s">
        <v>2319</v>
      </c>
      <c r="R174" s="43" t="s">
        <v>229</v>
      </c>
      <c r="S174" s="43" t="b">
        <v>1</v>
      </c>
      <c r="T174" s="43">
        <v>10</v>
      </c>
      <c r="U174" s="35" t="s">
        <v>2347</v>
      </c>
      <c r="V174" s="196" t="s">
        <v>2353</v>
      </c>
    </row>
    <row r="175" spans="1:22" x14ac:dyDescent="0.25">
      <c r="A175" s="30">
        <v>174</v>
      </c>
      <c r="B175" s="50" t="s">
        <v>398</v>
      </c>
      <c r="C175" s="33">
        <f t="shared" si="2"/>
        <v>6</v>
      </c>
      <c r="D175" s="31" t="s">
        <v>399</v>
      </c>
      <c r="E175" s="31"/>
      <c r="F175" s="35" t="s">
        <v>255</v>
      </c>
      <c r="G175" s="36">
        <v>41670</v>
      </c>
      <c r="H175" s="51">
        <v>41025</v>
      </c>
      <c r="I175" s="37">
        <v>4103</v>
      </c>
      <c r="J175" s="38">
        <v>4103</v>
      </c>
      <c r="K175" s="36">
        <v>41670</v>
      </c>
      <c r="L175" s="39">
        <v>10</v>
      </c>
      <c r="M175" s="40"/>
      <c r="N175" s="41"/>
      <c r="O175" s="42" t="s">
        <v>2344</v>
      </c>
      <c r="P175" s="43" t="s">
        <v>2177</v>
      </c>
      <c r="Q175" s="43" t="s">
        <v>2320</v>
      </c>
      <c r="R175" s="43" t="s">
        <v>229</v>
      </c>
      <c r="S175" s="43" t="b">
        <v>1</v>
      </c>
      <c r="T175" s="43">
        <v>10</v>
      </c>
      <c r="U175" s="35" t="s">
        <v>2347</v>
      </c>
      <c r="V175" s="196" t="s">
        <v>2353</v>
      </c>
    </row>
    <row r="176" spans="1:22" x14ac:dyDescent="0.25">
      <c r="A176" s="30">
        <v>175</v>
      </c>
      <c r="B176" s="50" t="s">
        <v>1072</v>
      </c>
      <c r="C176" s="33">
        <f t="shared" si="2"/>
        <v>4</v>
      </c>
      <c r="D176" s="31" t="s">
        <v>400</v>
      </c>
      <c r="E176" s="31"/>
      <c r="F176" s="35" t="s">
        <v>255</v>
      </c>
      <c r="G176" s="36">
        <v>41670</v>
      </c>
      <c r="H176" s="51">
        <v>12378</v>
      </c>
      <c r="I176" s="37">
        <v>1238</v>
      </c>
      <c r="J176" s="38">
        <v>1238</v>
      </c>
      <c r="K176" s="36">
        <v>41670</v>
      </c>
      <c r="L176" s="39">
        <v>10</v>
      </c>
      <c r="M176" s="40"/>
      <c r="N176" s="41"/>
      <c r="O176" s="42" t="s">
        <v>2344</v>
      </c>
      <c r="P176" s="43" t="s">
        <v>2230</v>
      </c>
      <c r="Q176" s="43" t="s">
        <v>2320</v>
      </c>
      <c r="R176" s="43" t="s">
        <v>229</v>
      </c>
      <c r="S176" s="43" t="b">
        <v>1</v>
      </c>
      <c r="T176" s="43">
        <v>10</v>
      </c>
      <c r="U176" s="35" t="s">
        <v>2347</v>
      </c>
      <c r="V176" s="196" t="s">
        <v>2353</v>
      </c>
    </row>
    <row r="177" spans="1:22" x14ac:dyDescent="0.25">
      <c r="A177" s="30">
        <v>176</v>
      </c>
      <c r="B177" s="50" t="s">
        <v>967</v>
      </c>
      <c r="C177" s="33">
        <f t="shared" si="2"/>
        <v>4</v>
      </c>
      <c r="D177" s="31" t="s">
        <v>401</v>
      </c>
      <c r="E177" s="31"/>
      <c r="F177" s="35" t="s">
        <v>255</v>
      </c>
      <c r="G177" s="36">
        <v>41670</v>
      </c>
      <c r="H177" s="51">
        <v>8342</v>
      </c>
      <c r="I177" s="37">
        <v>834</v>
      </c>
      <c r="J177" s="38">
        <v>834</v>
      </c>
      <c r="K177" s="36">
        <v>41670</v>
      </c>
      <c r="L177" s="39">
        <v>10</v>
      </c>
      <c r="M177" s="40"/>
      <c r="N177" s="41"/>
      <c r="O177" s="42" t="s">
        <v>2344</v>
      </c>
      <c r="P177" s="43" t="s">
        <v>2231</v>
      </c>
      <c r="Q177" s="43" t="s">
        <v>2320</v>
      </c>
      <c r="R177" s="43" t="s">
        <v>229</v>
      </c>
      <c r="S177" s="43" t="b">
        <v>1</v>
      </c>
      <c r="T177" s="43">
        <v>10</v>
      </c>
      <c r="U177" s="35" t="s">
        <v>2347</v>
      </c>
      <c r="V177" s="196" t="s">
        <v>2353</v>
      </c>
    </row>
    <row r="178" spans="1:22" x14ac:dyDescent="0.25">
      <c r="A178" s="30">
        <v>177</v>
      </c>
      <c r="B178" s="50" t="s">
        <v>1073</v>
      </c>
      <c r="C178" s="33">
        <f t="shared" si="2"/>
        <v>4</v>
      </c>
      <c r="D178" s="31" t="s">
        <v>402</v>
      </c>
      <c r="E178" s="31"/>
      <c r="F178" s="35" t="s">
        <v>255</v>
      </c>
      <c r="G178" s="36">
        <v>41670</v>
      </c>
      <c r="H178" s="51">
        <v>2985</v>
      </c>
      <c r="I178" s="37">
        <v>298</v>
      </c>
      <c r="J178" s="38">
        <v>298</v>
      </c>
      <c r="K178" s="36">
        <v>41670</v>
      </c>
      <c r="L178" s="39">
        <v>9.98</v>
      </c>
      <c r="M178" s="40"/>
      <c r="N178" s="41"/>
      <c r="O178" s="42" t="s">
        <v>2344</v>
      </c>
      <c r="P178" s="43" t="s">
        <v>2185</v>
      </c>
      <c r="Q178" s="43" t="s">
        <v>2320</v>
      </c>
      <c r="R178" s="43" t="s">
        <v>229</v>
      </c>
      <c r="S178" s="43" t="b">
        <v>1</v>
      </c>
      <c r="T178" s="43">
        <v>10</v>
      </c>
      <c r="U178" s="35" t="s">
        <v>2347</v>
      </c>
      <c r="V178" s="196" t="s">
        <v>2353</v>
      </c>
    </row>
    <row r="179" spans="1:22" x14ac:dyDescent="0.25">
      <c r="A179" s="30">
        <v>178</v>
      </c>
      <c r="B179" s="50" t="s">
        <v>968</v>
      </c>
      <c r="C179" s="33">
        <f t="shared" si="2"/>
        <v>8</v>
      </c>
      <c r="D179" s="31" t="s">
        <v>403</v>
      </c>
      <c r="E179" s="31"/>
      <c r="F179" s="35" t="s">
        <v>255</v>
      </c>
      <c r="G179" s="36">
        <v>41670</v>
      </c>
      <c r="H179" s="51">
        <v>24460</v>
      </c>
      <c r="I179" s="37">
        <v>2446</v>
      </c>
      <c r="J179" s="38">
        <v>2446</v>
      </c>
      <c r="K179" s="36">
        <v>41670</v>
      </c>
      <c r="L179" s="39">
        <v>10</v>
      </c>
      <c r="M179" s="40"/>
      <c r="N179" s="41"/>
      <c r="O179" s="42" t="s">
        <v>2344</v>
      </c>
      <c r="P179" s="43" t="s">
        <v>2202</v>
      </c>
      <c r="Q179" s="43" t="s">
        <v>2320</v>
      </c>
      <c r="R179" s="43" t="s">
        <v>229</v>
      </c>
      <c r="S179" s="43" t="b">
        <v>1</v>
      </c>
      <c r="T179" s="43">
        <v>10</v>
      </c>
      <c r="U179" s="35" t="s">
        <v>2347</v>
      </c>
      <c r="V179" s="196" t="s">
        <v>2353</v>
      </c>
    </row>
    <row r="180" spans="1:22" x14ac:dyDescent="0.25">
      <c r="A180" s="30">
        <v>179</v>
      </c>
      <c r="B180" s="50" t="s">
        <v>841</v>
      </c>
      <c r="C180" s="33">
        <f t="shared" si="2"/>
        <v>5</v>
      </c>
      <c r="D180" s="31" t="s">
        <v>404</v>
      </c>
      <c r="E180" s="31"/>
      <c r="F180" s="35" t="s">
        <v>255</v>
      </c>
      <c r="G180" s="36">
        <v>41670</v>
      </c>
      <c r="H180" s="51">
        <v>25715</v>
      </c>
      <c r="I180" s="37">
        <v>2571</v>
      </c>
      <c r="J180" s="38">
        <v>2571</v>
      </c>
      <c r="K180" s="36">
        <v>41670</v>
      </c>
      <c r="L180" s="39">
        <v>10</v>
      </c>
      <c r="M180" s="40"/>
      <c r="N180" s="41"/>
      <c r="O180" s="42" t="s">
        <v>2344</v>
      </c>
      <c r="P180" s="43" t="s">
        <v>2184</v>
      </c>
      <c r="Q180" s="43" t="s">
        <v>2320</v>
      </c>
      <c r="R180" s="43" t="s">
        <v>229</v>
      </c>
      <c r="S180" s="43" t="b">
        <v>1</v>
      </c>
      <c r="T180" s="43">
        <v>10</v>
      </c>
      <c r="U180" s="35" t="s">
        <v>2347</v>
      </c>
      <c r="V180" s="196" t="s">
        <v>2353</v>
      </c>
    </row>
    <row r="181" spans="1:22" x14ac:dyDescent="0.25">
      <c r="A181" s="30">
        <v>180</v>
      </c>
      <c r="B181" s="50" t="s">
        <v>405</v>
      </c>
      <c r="C181" s="33">
        <f t="shared" si="2"/>
        <v>5</v>
      </c>
      <c r="D181" s="31" t="s">
        <v>406</v>
      </c>
      <c r="E181" s="31"/>
      <c r="F181" s="35" t="s">
        <v>255</v>
      </c>
      <c r="G181" s="36">
        <v>41670</v>
      </c>
      <c r="H181" s="51">
        <v>11150</v>
      </c>
      <c r="I181" s="37">
        <v>1115</v>
      </c>
      <c r="J181" s="38">
        <v>1115</v>
      </c>
      <c r="K181" s="36">
        <v>41670</v>
      </c>
      <c r="L181" s="39">
        <v>10</v>
      </c>
      <c r="M181" s="40"/>
      <c r="N181" s="41"/>
      <c r="O181" s="42" t="s">
        <v>2344</v>
      </c>
      <c r="P181" s="43" t="s">
        <v>2177</v>
      </c>
      <c r="Q181" s="43" t="s">
        <v>2320</v>
      </c>
      <c r="R181" s="43" t="s">
        <v>229</v>
      </c>
      <c r="S181" s="43" t="b">
        <v>1</v>
      </c>
      <c r="T181" s="43">
        <v>10</v>
      </c>
      <c r="U181" s="35" t="s">
        <v>2347</v>
      </c>
      <c r="V181" s="196" t="s">
        <v>2353</v>
      </c>
    </row>
    <row r="182" spans="1:22" x14ac:dyDescent="0.25">
      <c r="A182" s="30">
        <v>181</v>
      </c>
      <c r="B182" s="50" t="s">
        <v>969</v>
      </c>
      <c r="C182" s="33">
        <f t="shared" si="2"/>
        <v>4</v>
      </c>
      <c r="D182" s="31" t="s">
        <v>407</v>
      </c>
      <c r="E182" s="31"/>
      <c r="F182" s="35" t="s">
        <v>255</v>
      </c>
      <c r="G182" s="36">
        <v>41670</v>
      </c>
      <c r="H182" s="51">
        <v>11457</v>
      </c>
      <c r="I182" s="37">
        <v>1146</v>
      </c>
      <c r="J182" s="38">
        <v>1146</v>
      </c>
      <c r="K182" s="36">
        <v>41670</v>
      </c>
      <c r="L182" s="39">
        <v>10</v>
      </c>
      <c r="M182" s="40"/>
      <c r="N182" s="41"/>
      <c r="O182" s="42" t="s">
        <v>2344</v>
      </c>
      <c r="P182" s="43" t="s">
        <v>2185</v>
      </c>
      <c r="Q182" s="43" t="s">
        <v>2320</v>
      </c>
      <c r="R182" s="43" t="s">
        <v>229</v>
      </c>
      <c r="S182" s="43" t="b">
        <v>1</v>
      </c>
      <c r="T182" s="43">
        <v>10</v>
      </c>
      <c r="U182" s="35" t="s">
        <v>2347</v>
      </c>
      <c r="V182" s="196" t="s">
        <v>2353</v>
      </c>
    </row>
    <row r="183" spans="1:22" x14ac:dyDescent="0.25">
      <c r="A183" s="30">
        <v>182</v>
      </c>
      <c r="B183" s="50" t="s">
        <v>1074</v>
      </c>
      <c r="C183" s="33">
        <f t="shared" si="2"/>
        <v>4</v>
      </c>
      <c r="D183" s="31" t="s">
        <v>408</v>
      </c>
      <c r="E183" s="31"/>
      <c r="F183" s="35" t="s">
        <v>255</v>
      </c>
      <c r="G183" s="36">
        <v>41670</v>
      </c>
      <c r="H183" s="51">
        <v>4643</v>
      </c>
      <c r="I183" s="37">
        <v>464</v>
      </c>
      <c r="J183" s="38">
        <v>464</v>
      </c>
      <c r="K183" s="36">
        <v>41670</v>
      </c>
      <c r="L183" s="39">
        <v>9.99</v>
      </c>
      <c r="M183" s="40"/>
      <c r="N183" s="41"/>
      <c r="O183" s="42" t="s">
        <v>2344</v>
      </c>
      <c r="P183" s="43" t="s">
        <v>2199</v>
      </c>
      <c r="Q183" s="43" t="s">
        <v>2320</v>
      </c>
      <c r="R183" s="43" t="s">
        <v>229</v>
      </c>
      <c r="S183" s="43" t="b">
        <v>1</v>
      </c>
      <c r="T183" s="43">
        <v>10</v>
      </c>
      <c r="U183" s="35" t="s">
        <v>2347</v>
      </c>
      <c r="V183" s="196" t="s">
        <v>2353</v>
      </c>
    </row>
    <row r="184" spans="1:22" x14ac:dyDescent="0.25">
      <c r="A184" s="30">
        <v>183</v>
      </c>
      <c r="B184" s="50" t="s">
        <v>842</v>
      </c>
      <c r="C184" s="33">
        <f t="shared" si="2"/>
        <v>4</v>
      </c>
      <c r="D184" s="31" t="s">
        <v>409</v>
      </c>
      <c r="E184" s="31"/>
      <c r="F184" s="35" t="s">
        <v>255</v>
      </c>
      <c r="G184" s="36">
        <v>41670</v>
      </c>
      <c r="H184" s="51">
        <v>13115</v>
      </c>
      <c r="I184" s="37">
        <v>1312</v>
      </c>
      <c r="J184" s="38">
        <v>1312</v>
      </c>
      <c r="K184" s="36">
        <v>41670</v>
      </c>
      <c r="L184" s="39">
        <v>10</v>
      </c>
      <c r="M184" s="40"/>
      <c r="N184" s="41"/>
      <c r="O184" s="42" t="s">
        <v>2344</v>
      </c>
      <c r="P184" s="43" t="s">
        <v>2197</v>
      </c>
      <c r="Q184" s="43" t="s">
        <v>2320</v>
      </c>
      <c r="R184" s="43" t="s">
        <v>229</v>
      </c>
      <c r="S184" s="43" t="b">
        <v>1</v>
      </c>
      <c r="T184" s="43">
        <v>10</v>
      </c>
      <c r="U184" s="35" t="s">
        <v>2347</v>
      </c>
      <c r="V184" s="196" t="s">
        <v>2353</v>
      </c>
    </row>
    <row r="185" spans="1:22" x14ac:dyDescent="0.25">
      <c r="A185" s="30">
        <v>184</v>
      </c>
      <c r="B185" s="50" t="s">
        <v>843</v>
      </c>
      <c r="C185" s="33">
        <f t="shared" si="2"/>
        <v>4</v>
      </c>
      <c r="D185" s="31" t="s">
        <v>410</v>
      </c>
      <c r="E185" s="31"/>
      <c r="F185" s="35" t="s">
        <v>255</v>
      </c>
      <c r="G185" s="36">
        <v>41670</v>
      </c>
      <c r="H185" s="51">
        <v>11182</v>
      </c>
      <c r="I185" s="37">
        <v>1118</v>
      </c>
      <c r="J185" s="38">
        <v>1118</v>
      </c>
      <c r="K185" s="36">
        <v>41670</v>
      </c>
      <c r="L185" s="39">
        <v>10</v>
      </c>
      <c r="M185" s="40"/>
      <c r="N185" s="41"/>
      <c r="O185" s="42" t="s">
        <v>2344</v>
      </c>
      <c r="P185" s="43" t="s">
        <v>2232</v>
      </c>
      <c r="Q185" s="43" t="s">
        <v>2322</v>
      </c>
      <c r="R185" s="43" t="s">
        <v>229</v>
      </c>
      <c r="S185" s="43" t="b">
        <v>1</v>
      </c>
      <c r="T185" s="43">
        <v>10</v>
      </c>
      <c r="U185" s="35" t="s">
        <v>2347</v>
      </c>
      <c r="V185" s="196" t="s">
        <v>2353</v>
      </c>
    </row>
    <row r="186" spans="1:22" x14ac:dyDescent="0.25">
      <c r="A186" s="30">
        <v>185</v>
      </c>
      <c r="B186" s="50" t="s">
        <v>1075</v>
      </c>
      <c r="C186" s="33">
        <f t="shared" si="2"/>
        <v>4</v>
      </c>
      <c r="D186" s="31" t="s">
        <v>411</v>
      </c>
      <c r="E186" s="31"/>
      <c r="F186" s="35" t="s">
        <v>255</v>
      </c>
      <c r="G186" s="36">
        <v>41670</v>
      </c>
      <c r="H186" s="51">
        <v>9387</v>
      </c>
      <c r="I186" s="37">
        <v>939</v>
      </c>
      <c r="J186" s="38">
        <v>939</v>
      </c>
      <c r="K186" s="36">
        <v>41670</v>
      </c>
      <c r="L186" s="39">
        <v>10</v>
      </c>
      <c r="M186" s="40"/>
      <c r="N186" s="41"/>
      <c r="O186" s="42" t="s">
        <v>2344</v>
      </c>
      <c r="P186" s="43" t="s">
        <v>2197</v>
      </c>
      <c r="Q186" s="43" t="s">
        <v>2320</v>
      </c>
      <c r="R186" s="43" t="s">
        <v>229</v>
      </c>
      <c r="S186" s="43" t="b">
        <v>1</v>
      </c>
      <c r="T186" s="43">
        <v>10</v>
      </c>
      <c r="U186" s="35" t="s">
        <v>2347</v>
      </c>
      <c r="V186" s="196" t="s">
        <v>2353</v>
      </c>
    </row>
    <row r="187" spans="1:22" x14ac:dyDescent="0.25">
      <c r="A187" s="30">
        <v>186</v>
      </c>
      <c r="B187" s="50" t="s">
        <v>844</v>
      </c>
      <c r="C187" s="33">
        <f t="shared" si="2"/>
        <v>6</v>
      </c>
      <c r="D187" s="31" t="s">
        <v>412</v>
      </c>
      <c r="E187" s="31"/>
      <c r="F187" s="35" t="s">
        <v>255</v>
      </c>
      <c r="G187" s="36">
        <v>41670</v>
      </c>
      <c r="H187" s="51">
        <v>32425</v>
      </c>
      <c r="I187" s="37">
        <v>3242</v>
      </c>
      <c r="J187" s="38">
        <v>3242</v>
      </c>
      <c r="K187" s="36">
        <v>41670</v>
      </c>
      <c r="L187" s="39">
        <v>10</v>
      </c>
      <c r="M187" s="40"/>
      <c r="N187" s="41"/>
      <c r="O187" s="42" t="s">
        <v>2344</v>
      </c>
      <c r="P187" s="43" t="s">
        <v>2233</v>
      </c>
      <c r="Q187" s="43" t="s">
        <v>2319</v>
      </c>
      <c r="R187" s="43" t="s">
        <v>229</v>
      </c>
      <c r="S187" s="43" t="b">
        <v>1</v>
      </c>
      <c r="T187" s="43">
        <v>10</v>
      </c>
      <c r="U187" s="35" t="s">
        <v>2347</v>
      </c>
      <c r="V187" s="196" t="s">
        <v>2353</v>
      </c>
    </row>
    <row r="188" spans="1:22" x14ac:dyDescent="0.25">
      <c r="A188" s="30">
        <v>187</v>
      </c>
      <c r="B188" s="50" t="s">
        <v>845</v>
      </c>
      <c r="C188" s="33">
        <f t="shared" si="2"/>
        <v>4</v>
      </c>
      <c r="D188" s="31" t="s">
        <v>413</v>
      </c>
      <c r="E188" s="31"/>
      <c r="F188" s="35" t="s">
        <v>255</v>
      </c>
      <c r="G188" s="36">
        <v>41670</v>
      </c>
      <c r="H188" s="51">
        <v>2200</v>
      </c>
      <c r="I188" s="37">
        <v>220</v>
      </c>
      <c r="J188" s="38">
        <v>220</v>
      </c>
      <c r="K188" s="36">
        <v>41670</v>
      </c>
      <c r="L188" s="39">
        <v>10</v>
      </c>
      <c r="M188" s="40"/>
      <c r="N188" s="41"/>
      <c r="O188" s="42" t="s">
        <v>2344</v>
      </c>
      <c r="P188" s="43" t="s">
        <v>2185</v>
      </c>
      <c r="Q188" s="43" t="s">
        <v>2320</v>
      </c>
      <c r="R188" s="43" t="s">
        <v>229</v>
      </c>
      <c r="S188" s="43" t="b">
        <v>1</v>
      </c>
      <c r="T188" s="43">
        <v>10</v>
      </c>
      <c r="U188" s="35" t="s">
        <v>2347</v>
      </c>
      <c r="V188" s="196" t="s">
        <v>2353</v>
      </c>
    </row>
    <row r="189" spans="1:22" x14ac:dyDescent="0.25">
      <c r="A189" s="30">
        <v>188</v>
      </c>
      <c r="B189" s="50" t="s">
        <v>1076</v>
      </c>
      <c r="C189" s="33">
        <f t="shared" si="2"/>
        <v>9</v>
      </c>
      <c r="D189" s="31" t="s">
        <v>414</v>
      </c>
      <c r="E189" s="31"/>
      <c r="F189" s="35" t="s">
        <v>255</v>
      </c>
      <c r="G189" s="36">
        <v>41670</v>
      </c>
      <c r="H189" s="51">
        <v>27054</v>
      </c>
      <c r="I189" s="37">
        <v>2705</v>
      </c>
      <c r="J189" s="38">
        <v>2705</v>
      </c>
      <c r="K189" s="36">
        <v>41670</v>
      </c>
      <c r="L189" s="39">
        <v>10</v>
      </c>
      <c r="M189" s="40"/>
      <c r="N189" s="41"/>
      <c r="O189" s="42" t="s">
        <v>2344</v>
      </c>
      <c r="P189" s="43" t="s">
        <v>2197</v>
      </c>
      <c r="Q189" s="43" t="s">
        <v>2320</v>
      </c>
      <c r="R189" s="43" t="s">
        <v>229</v>
      </c>
      <c r="S189" s="43" t="b">
        <v>1</v>
      </c>
      <c r="T189" s="43">
        <v>10</v>
      </c>
      <c r="U189" s="35" t="s">
        <v>2347</v>
      </c>
      <c r="V189" s="196" t="s">
        <v>2353</v>
      </c>
    </row>
    <row r="190" spans="1:22" x14ac:dyDescent="0.25">
      <c r="A190" s="30">
        <v>189</v>
      </c>
      <c r="B190" s="50" t="s">
        <v>846</v>
      </c>
      <c r="C190" s="33">
        <f t="shared" si="2"/>
        <v>5</v>
      </c>
      <c r="D190" s="31" t="s">
        <v>415</v>
      </c>
      <c r="E190" s="31"/>
      <c r="F190" s="35" t="s">
        <v>255</v>
      </c>
      <c r="G190" s="36">
        <v>41670</v>
      </c>
      <c r="H190" s="51">
        <v>26810</v>
      </c>
      <c r="I190" s="37">
        <v>2681</v>
      </c>
      <c r="J190" s="38">
        <v>2681</v>
      </c>
      <c r="K190" s="36">
        <v>41670</v>
      </c>
      <c r="L190" s="39">
        <v>10</v>
      </c>
      <c r="M190" s="40"/>
      <c r="N190" s="41"/>
      <c r="O190" s="42" t="s">
        <v>2344</v>
      </c>
      <c r="P190" s="43" t="s">
        <v>2234</v>
      </c>
      <c r="Q190" s="43" t="s">
        <v>2320</v>
      </c>
      <c r="R190" s="43" t="s">
        <v>229</v>
      </c>
      <c r="S190" s="43" t="b">
        <v>1</v>
      </c>
      <c r="T190" s="43">
        <v>10</v>
      </c>
      <c r="U190" s="35" t="s">
        <v>2347</v>
      </c>
      <c r="V190" s="196" t="s">
        <v>2353</v>
      </c>
    </row>
    <row r="191" spans="1:22" x14ac:dyDescent="0.25">
      <c r="A191" s="30">
        <v>190</v>
      </c>
      <c r="B191" s="50" t="s">
        <v>416</v>
      </c>
      <c r="C191" s="33">
        <f t="shared" si="2"/>
        <v>7</v>
      </c>
      <c r="D191" s="31" t="s">
        <v>417</v>
      </c>
      <c r="E191" s="31"/>
      <c r="F191" s="35" t="s">
        <v>255</v>
      </c>
      <c r="G191" s="36">
        <v>41670</v>
      </c>
      <c r="H191" s="51">
        <v>45929</v>
      </c>
      <c r="I191" s="37">
        <v>4593</v>
      </c>
      <c r="J191" s="38">
        <v>4593</v>
      </c>
      <c r="K191" s="36">
        <v>41670</v>
      </c>
      <c r="L191" s="39">
        <v>10</v>
      </c>
      <c r="M191" s="40"/>
      <c r="N191" s="41"/>
      <c r="O191" s="42" t="s">
        <v>2344</v>
      </c>
      <c r="P191" s="43" t="s">
        <v>2206</v>
      </c>
      <c r="Q191" s="43" t="s">
        <v>2320</v>
      </c>
      <c r="R191" s="43" t="s">
        <v>229</v>
      </c>
      <c r="S191" s="43" t="b">
        <v>1</v>
      </c>
      <c r="T191" s="43">
        <v>10</v>
      </c>
      <c r="U191" s="35" t="s">
        <v>2347</v>
      </c>
      <c r="V191" s="196" t="s">
        <v>2353</v>
      </c>
    </row>
    <row r="192" spans="1:22" x14ac:dyDescent="0.25">
      <c r="A192" s="30">
        <v>191</v>
      </c>
      <c r="B192" s="50" t="s">
        <v>970</v>
      </c>
      <c r="C192" s="33">
        <f t="shared" si="2"/>
        <v>7</v>
      </c>
      <c r="D192" s="31" t="s">
        <v>418</v>
      </c>
      <c r="E192" s="31"/>
      <c r="F192" s="35" t="s">
        <v>255</v>
      </c>
      <c r="G192" s="36">
        <v>41670</v>
      </c>
      <c r="H192" s="51">
        <v>9652</v>
      </c>
      <c r="I192" s="37">
        <v>965</v>
      </c>
      <c r="J192" s="38">
        <v>965</v>
      </c>
      <c r="K192" s="36">
        <v>41670</v>
      </c>
      <c r="L192" s="39">
        <v>10</v>
      </c>
      <c r="M192" s="40"/>
      <c r="N192" s="41"/>
      <c r="O192" s="42" t="s">
        <v>2344</v>
      </c>
      <c r="P192" s="43" t="s">
        <v>2235</v>
      </c>
      <c r="Q192" s="43" t="s">
        <v>2320</v>
      </c>
      <c r="R192" s="43" t="s">
        <v>229</v>
      </c>
      <c r="S192" s="43" t="b">
        <v>1</v>
      </c>
      <c r="T192" s="43">
        <v>10</v>
      </c>
      <c r="U192" s="35" t="s">
        <v>2347</v>
      </c>
      <c r="V192" s="196" t="s">
        <v>2353</v>
      </c>
    </row>
    <row r="193" spans="1:22" x14ac:dyDescent="0.25">
      <c r="A193" s="30">
        <v>192</v>
      </c>
      <c r="B193" s="50" t="s">
        <v>1077</v>
      </c>
      <c r="C193" s="33">
        <f t="shared" si="2"/>
        <v>4</v>
      </c>
      <c r="D193" s="31" t="s">
        <v>419</v>
      </c>
      <c r="E193" s="31"/>
      <c r="F193" s="35" t="s">
        <v>255</v>
      </c>
      <c r="G193" s="36">
        <v>41670</v>
      </c>
      <c r="H193" s="51">
        <v>20179</v>
      </c>
      <c r="I193" s="37">
        <v>2018</v>
      </c>
      <c r="J193" s="38">
        <v>2018</v>
      </c>
      <c r="K193" s="36">
        <v>41670</v>
      </c>
      <c r="L193" s="39">
        <v>10</v>
      </c>
      <c r="M193" s="40"/>
      <c r="N193" s="41"/>
      <c r="O193" s="42" t="s">
        <v>2344</v>
      </c>
      <c r="P193" s="43" t="s">
        <v>2206</v>
      </c>
      <c r="Q193" s="43" t="s">
        <v>2320</v>
      </c>
      <c r="R193" s="43" t="s">
        <v>229</v>
      </c>
      <c r="S193" s="43" t="b">
        <v>1</v>
      </c>
      <c r="T193" s="43">
        <v>10</v>
      </c>
      <c r="U193" s="35" t="s">
        <v>2347</v>
      </c>
      <c r="V193" s="196" t="s">
        <v>2353</v>
      </c>
    </row>
    <row r="194" spans="1:22" x14ac:dyDescent="0.25">
      <c r="A194" s="30">
        <v>193</v>
      </c>
      <c r="B194" s="50" t="s">
        <v>847</v>
      </c>
      <c r="C194" s="33">
        <f t="shared" si="2"/>
        <v>1</v>
      </c>
      <c r="D194" s="31" t="s">
        <v>420</v>
      </c>
      <c r="E194" s="31"/>
      <c r="F194" s="35" t="s">
        <v>255</v>
      </c>
      <c r="G194" s="36">
        <v>41670</v>
      </c>
      <c r="H194" s="51">
        <v>18607</v>
      </c>
      <c r="I194" s="37">
        <v>1861</v>
      </c>
      <c r="J194" s="38">
        <v>1861</v>
      </c>
      <c r="K194" s="36">
        <v>41670</v>
      </c>
      <c r="L194" s="39">
        <v>10</v>
      </c>
      <c r="M194" s="40"/>
      <c r="N194" s="41"/>
      <c r="O194" s="42" t="s">
        <v>2344</v>
      </c>
      <c r="P194" s="43" t="s">
        <v>2189</v>
      </c>
      <c r="Q194" s="43" t="s">
        <v>2319</v>
      </c>
      <c r="R194" s="43" t="s">
        <v>229</v>
      </c>
      <c r="S194" s="43" t="b">
        <v>1</v>
      </c>
      <c r="T194" s="43">
        <v>10</v>
      </c>
      <c r="U194" s="35" t="s">
        <v>2347</v>
      </c>
      <c r="V194" s="196" t="s">
        <v>2353</v>
      </c>
    </row>
    <row r="195" spans="1:22" x14ac:dyDescent="0.25">
      <c r="A195" s="30">
        <v>194</v>
      </c>
      <c r="B195" s="50" t="s">
        <v>848</v>
      </c>
      <c r="C195" s="33">
        <f t="shared" ref="C195:C258" si="3">COUNTIF(B:B,B195)</f>
        <v>4</v>
      </c>
      <c r="D195" s="31" t="s">
        <v>421</v>
      </c>
      <c r="E195" s="31"/>
      <c r="F195" s="35" t="s">
        <v>255</v>
      </c>
      <c r="G195" s="36">
        <v>41670</v>
      </c>
      <c r="H195" s="51">
        <v>14261</v>
      </c>
      <c r="I195" s="37">
        <v>1426</v>
      </c>
      <c r="J195" s="38">
        <v>1426</v>
      </c>
      <c r="K195" s="36">
        <v>41670</v>
      </c>
      <c r="L195" s="39">
        <v>10</v>
      </c>
      <c r="M195" s="40"/>
      <c r="N195" s="41"/>
      <c r="O195" s="42" t="s">
        <v>2344</v>
      </c>
      <c r="P195" s="43" t="s">
        <v>2177</v>
      </c>
      <c r="Q195" s="43" t="s">
        <v>2320</v>
      </c>
      <c r="R195" s="43" t="s">
        <v>229</v>
      </c>
      <c r="S195" s="43" t="b">
        <v>1</v>
      </c>
      <c r="T195" s="43">
        <v>10</v>
      </c>
      <c r="U195" s="35" t="s">
        <v>2347</v>
      </c>
      <c r="V195" s="196" t="s">
        <v>2353</v>
      </c>
    </row>
    <row r="196" spans="1:22" x14ac:dyDescent="0.25">
      <c r="A196" s="30">
        <v>195</v>
      </c>
      <c r="B196" s="50" t="s">
        <v>422</v>
      </c>
      <c r="C196" s="33">
        <f t="shared" si="3"/>
        <v>4</v>
      </c>
      <c r="D196" s="31" t="s">
        <v>423</v>
      </c>
      <c r="E196" s="31"/>
      <c r="F196" s="35" t="s">
        <v>255</v>
      </c>
      <c r="G196" s="36">
        <v>41670</v>
      </c>
      <c r="H196" s="51">
        <v>12299</v>
      </c>
      <c r="I196" s="37">
        <v>1230</v>
      </c>
      <c r="J196" s="38">
        <v>1230</v>
      </c>
      <c r="K196" s="36">
        <v>41670</v>
      </c>
      <c r="L196" s="39">
        <v>10</v>
      </c>
      <c r="M196" s="40"/>
      <c r="N196" s="41"/>
      <c r="O196" s="42" t="s">
        <v>2344</v>
      </c>
      <c r="P196" s="43" t="s">
        <v>2177</v>
      </c>
      <c r="Q196" s="43" t="s">
        <v>2320</v>
      </c>
      <c r="R196" s="43" t="s">
        <v>229</v>
      </c>
      <c r="S196" s="43" t="b">
        <v>1</v>
      </c>
      <c r="T196" s="43">
        <v>10</v>
      </c>
      <c r="U196" s="35" t="s">
        <v>2347</v>
      </c>
      <c r="V196" s="196" t="s">
        <v>2353</v>
      </c>
    </row>
    <row r="197" spans="1:22" x14ac:dyDescent="0.25">
      <c r="A197" s="30">
        <v>196</v>
      </c>
      <c r="B197" s="50" t="s">
        <v>849</v>
      </c>
      <c r="C197" s="33">
        <f t="shared" si="3"/>
        <v>4</v>
      </c>
      <c r="D197" s="31" t="s">
        <v>424</v>
      </c>
      <c r="E197" s="31"/>
      <c r="F197" s="35" t="s">
        <v>255</v>
      </c>
      <c r="G197" s="36">
        <v>41670</v>
      </c>
      <c r="H197" s="51">
        <v>2187</v>
      </c>
      <c r="I197" s="37">
        <v>219</v>
      </c>
      <c r="J197" s="38">
        <v>219</v>
      </c>
      <c r="K197" s="36">
        <v>41670</v>
      </c>
      <c r="L197" s="39">
        <v>10.01</v>
      </c>
      <c r="M197" s="40"/>
      <c r="N197" s="41"/>
      <c r="O197" s="42" t="s">
        <v>2344</v>
      </c>
      <c r="P197" s="43" t="s">
        <v>2207</v>
      </c>
      <c r="Q197" s="43" t="s">
        <v>2320</v>
      </c>
      <c r="R197" s="43" t="s">
        <v>229</v>
      </c>
      <c r="S197" s="43" t="b">
        <v>1</v>
      </c>
      <c r="T197" s="43">
        <v>10</v>
      </c>
      <c r="U197" s="35" t="s">
        <v>2347</v>
      </c>
      <c r="V197" s="196" t="s">
        <v>2353</v>
      </c>
    </row>
    <row r="198" spans="1:22" x14ac:dyDescent="0.25">
      <c r="A198" s="30">
        <v>197</v>
      </c>
      <c r="B198" s="50" t="s">
        <v>850</v>
      </c>
      <c r="C198" s="33">
        <f t="shared" si="3"/>
        <v>4</v>
      </c>
      <c r="D198" s="31" t="s">
        <v>425</v>
      </c>
      <c r="E198" s="31"/>
      <c r="F198" s="35" t="s">
        <v>255</v>
      </c>
      <c r="G198" s="36">
        <v>41670</v>
      </c>
      <c r="H198" s="51">
        <v>12804</v>
      </c>
      <c r="I198" s="37">
        <v>1280</v>
      </c>
      <c r="J198" s="38">
        <v>1280</v>
      </c>
      <c r="K198" s="36">
        <v>41670</v>
      </c>
      <c r="L198" s="39">
        <v>10</v>
      </c>
      <c r="M198" s="40"/>
      <c r="N198" s="41"/>
      <c r="O198" s="42" t="s">
        <v>2344</v>
      </c>
      <c r="P198" s="43" t="s">
        <v>2207</v>
      </c>
      <c r="Q198" s="43" t="s">
        <v>2320</v>
      </c>
      <c r="R198" s="43" t="s">
        <v>229</v>
      </c>
      <c r="S198" s="43" t="b">
        <v>1</v>
      </c>
      <c r="T198" s="43">
        <v>10</v>
      </c>
      <c r="U198" s="35" t="s">
        <v>2347</v>
      </c>
      <c r="V198" s="196" t="s">
        <v>2353</v>
      </c>
    </row>
    <row r="199" spans="1:22" x14ac:dyDescent="0.25">
      <c r="A199" s="30">
        <v>198</v>
      </c>
      <c r="B199" s="50" t="s">
        <v>851</v>
      </c>
      <c r="C199" s="33">
        <f t="shared" si="3"/>
        <v>3</v>
      </c>
      <c r="D199" s="31" t="s">
        <v>426</v>
      </c>
      <c r="E199" s="31"/>
      <c r="F199" s="35" t="s">
        <v>255</v>
      </c>
      <c r="G199" s="36">
        <v>41670</v>
      </c>
      <c r="H199" s="51">
        <v>1619</v>
      </c>
      <c r="I199" s="37">
        <v>162</v>
      </c>
      <c r="J199" s="38">
        <v>162</v>
      </c>
      <c r="K199" s="36">
        <v>41670</v>
      </c>
      <c r="L199" s="39">
        <v>10.01</v>
      </c>
      <c r="M199" s="40"/>
      <c r="N199" s="41"/>
      <c r="O199" s="42" t="s">
        <v>2344</v>
      </c>
      <c r="P199" s="43" t="s">
        <v>2236</v>
      </c>
      <c r="Q199" s="43" t="s">
        <v>2319</v>
      </c>
      <c r="R199" s="43" t="s">
        <v>229</v>
      </c>
      <c r="S199" s="43" t="b">
        <v>1</v>
      </c>
      <c r="T199" s="43">
        <v>10</v>
      </c>
      <c r="U199" s="35" t="s">
        <v>2347</v>
      </c>
      <c r="V199" s="196" t="s">
        <v>2353</v>
      </c>
    </row>
    <row r="200" spans="1:22" x14ac:dyDescent="0.25">
      <c r="A200" s="30">
        <v>199</v>
      </c>
      <c r="B200" s="50" t="s">
        <v>1078</v>
      </c>
      <c r="C200" s="33">
        <f t="shared" si="3"/>
        <v>5</v>
      </c>
      <c r="D200" s="31" t="s">
        <v>427</v>
      </c>
      <c r="E200" s="31"/>
      <c r="F200" s="35" t="s">
        <v>255</v>
      </c>
      <c r="G200" s="36">
        <v>41670</v>
      </c>
      <c r="H200" s="51">
        <v>2611</v>
      </c>
      <c r="I200" s="37">
        <v>261</v>
      </c>
      <c r="J200" s="38">
        <v>261</v>
      </c>
      <c r="K200" s="36">
        <v>41670</v>
      </c>
      <c r="L200" s="39">
        <v>10</v>
      </c>
      <c r="M200" s="40"/>
      <c r="N200" s="41"/>
      <c r="O200" s="42" t="s">
        <v>2344</v>
      </c>
      <c r="P200" s="43" t="s">
        <v>2237</v>
      </c>
      <c r="Q200" s="43" t="s">
        <v>2319</v>
      </c>
      <c r="R200" s="43" t="s">
        <v>229</v>
      </c>
      <c r="S200" s="43" t="b">
        <v>1</v>
      </c>
      <c r="T200" s="43">
        <v>10</v>
      </c>
      <c r="U200" s="35" t="s">
        <v>2347</v>
      </c>
      <c r="V200" s="196" t="s">
        <v>2353</v>
      </c>
    </row>
    <row r="201" spans="1:22" x14ac:dyDescent="0.25">
      <c r="A201" s="30">
        <v>200</v>
      </c>
      <c r="B201" s="50" t="s">
        <v>1079</v>
      </c>
      <c r="C201" s="33">
        <f t="shared" si="3"/>
        <v>5</v>
      </c>
      <c r="D201" s="31" t="s">
        <v>428</v>
      </c>
      <c r="E201" s="31"/>
      <c r="F201" s="35" t="s">
        <v>255</v>
      </c>
      <c r="G201" s="36">
        <v>41670</v>
      </c>
      <c r="H201" s="51">
        <v>9888</v>
      </c>
      <c r="I201" s="37">
        <v>989</v>
      </c>
      <c r="J201" s="38">
        <v>989</v>
      </c>
      <c r="K201" s="36">
        <v>41670</v>
      </c>
      <c r="L201" s="39">
        <v>10</v>
      </c>
      <c r="M201" s="40"/>
      <c r="N201" s="41"/>
      <c r="O201" s="42" t="s">
        <v>2344</v>
      </c>
      <c r="P201" s="43" t="s">
        <v>2197</v>
      </c>
      <c r="Q201" s="43" t="s">
        <v>2320</v>
      </c>
      <c r="R201" s="43" t="s">
        <v>229</v>
      </c>
      <c r="S201" s="43" t="b">
        <v>1</v>
      </c>
      <c r="T201" s="43">
        <v>10</v>
      </c>
      <c r="U201" s="35" t="s">
        <v>2347</v>
      </c>
      <c r="V201" s="196" t="s">
        <v>2353</v>
      </c>
    </row>
    <row r="202" spans="1:22" x14ac:dyDescent="0.25">
      <c r="A202" s="30">
        <v>201</v>
      </c>
      <c r="B202" s="50" t="s">
        <v>971</v>
      </c>
      <c r="C202" s="33">
        <f t="shared" si="3"/>
        <v>6</v>
      </c>
      <c r="D202" s="31" t="s">
        <v>429</v>
      </c>
      <c r="E202" s="31"/>
      <c r="F202" s="35" t="s">
        <v>255</v>
      </c>
      <c r="G202" s="36">
        <v>41670</v>
      </c>
      <c r="H202" s="51">
        <v>2016</v>
      </c>
      <c r="I202" s="37">
        <v>202</v>
      </c>
      <c r="J202" s="38">
        <v>202</v>
      </c>
      <c r="K202" s="36">
        <v>41670</v>
      </c>
      <c r="L202" s="39">
        <v>10.02</v>
      </c>
      <c r="M202" s="40"/>
      <c r="N202" s="41"/>
      <c r="O202" s="42" t="s">
        <v>2344</v>
      </c>
      <c r="P202" s="43" t="s">
        <v>2197</v>
      </c>
      <c r="Q202" s="43" t="s">
        <v>2320</v>
      </c>
      <c r="R202" s="43" t="s">
        <v>229</v>
      </c>
      <c r="S202" s="43" t="b">
        <v>1</v>
      </c>
      <c r="T202" s="43">
        <v>10</v>
      </c>
      <c r="U202" s="35" t="s">
        <v>2347</v>
      </c>
      <c r="V202" s="196" t="s">
        <v>2353</v>
      </c>
    </row>
    <row r="203" spans="1:22" x14ac:dyDescent="0.25">
      <c r="A203" s="52">
        <v>202</v>
      </c>
      <c r="B203" s="55" t="s">
        <v>971</v>
      </c>
      <c r="C203" s="33">
        <f t="shared" si="3"/>
        <v>6</v>
      </c>
      <c r="D203" s="53" t="s">
        <v>430</v>
      </c>
      <c r="E203" s="53"/>
      <c r="F203" s="56" t="s">
        <v>255</v>
      </c>
      <c r="G203" s="57">
        <v>41670</v>
      </c>
      <c r="H203" s="58">
        <v>11859</v>
      </c>
      <c r="I203" s="59">
        <v>1186</v>
      </c>
      <c r="J203" s="60">
        <v>1186</v>
      </c>
      <c r="K203" s="57">
        <v>41670</v>
      </c>
      <c r="L203" s="61">
        <v>10</v>
      </c>
      <c r="M203" s="62"/>
      <c r="N203" s="63"/>
      <c r="O203" s="64" t="s">
        <v>2344</v>
      </c>
      <c r="P203" s="65" t="s">
        <v>2197</v>
      </c>
      <c r="Q203" s="65" t="s">
        <v>2320</v>
      </c>
      <c r="R203" s="65" t="s">
        <v>229</v>
      </c>
      <c r="S203" s="65" t="b">
        <v>1</v>
      </c>
      <c r="T203" s="65">
        <v>10</v>
      </c>
      <c r="U203" s="35" t="s">
        <v>2347</v>
      </c>
      <c r="V203" s="197" t="s">
        <v>2353</v>
      </c>
    </row>
    <row r="204" spans="1:22" x14ac:dyDescent="0.25">
      <c r="A204" s="30">
        <v>203</v>
      </c>
      <c r="B204" s="50" t="s">
        <v>852</v>
      </c>
      <c r="C204" s="33">
        <f t="shared" si="3"/>
        <v>4</v>
      </c>
      <c r="D204" s="31" t="s">
        <v>431</v>
      </c>
      <c r="E204" s="31"/>
      <c r="F204" s="35" t="s">
        <v>255</v>
      </c>
      <c r="G204" s="36">
        <v>41670</v>
      </c>
      <c r="H204" s="51">
        <v>4468</v>
      </c>
      <c r="I204" s="37">
        <v>447</v>
      </c>
      <c r="J204" s="38">
        <v>447</v>
      </c>
      <c r="K204" s="36">
        <v>41670</v>
      </c>
      <c r="L204" s="39">
        <v>10</v>
      </c>
      <c r="M204" s="40"/>
      <c r="N204" s="41"/>
      <c r="O204" s="42" t="s">
        <v>2344</v>
      </c>
      <c r="P204" s="43" t="s">
        <v>2238</v>
      </c>
      <c r="Q204" s="43" t="s">
        <v>2319</v>
      </c>
      <c r="R204" s="43" t="s">
        <v>229</v>
      </c>
      <c r="S204" s="43" t="b">
        <v>1</v>
      </c>
      <c r="T204" s="43">
        <v>10</v>
      </c>
      <c r="U204" s="35" t="s">
        <v>2347</v>
      </c>
      <c r="V204" s="196" t="s">
        <v>2353</v>
      </c>
    </row>
    <row r="205" spans="1:22" x14ac:dyDescent="0.25">
      <c r="A205" s="30">
        <v>204</v>
      </c>
      <c r="B205" s="50" t="s">
        <v>1080</v>
      </c>
      <c r="C205" s="33">
        <f t="shared" si="3"/>
        <v>1</v>
      </c>
      <c r="D205" s="31" t="s">
        <v>432</v>
      </c>
      <c r="E205" s="31"/>
      <c r="F205" s="35" t="s">
        <v>255</v>
      </c>
      <c r="G205" s="36">
        <v>41670</v>
      </c>
      <c r="H205" s="51">
        <v>11365</v>
      </c>
      <c r="I205" s="37">
        <v>1136</v>
      </c>
      <c r="J205" s="38">
        <v>1136</v>
      </c>
      <c r="K205" s="36">
        <v>41670</v>
      </c>
      <c r="L205" s="39">
        <v>10</v>
      </c>
      <c r="M205" s="40"/>
      <c r="N205" s="41"/>
      <c r="O205" s="42" t="s">
        <v>2344</v>
      </c>
      <c r="P205" s="43" t="s">
        <v>2239</v>
      </c>
      <c r="Q205" s="43" t="s">
        <v>2319</v>
      </c>
      <c r="R205" s="43" t="s">
        <v>229</v>
      </c>
      <c r="S205" s="43" t="b">
        <v>1</v>
      </c>
      <c r="T205" s="43">
        <v>10</v>
      </c>
      <c r="U205" s="35" t="s">
        <v>2347</v>
      </c>
      <c r="V205" s="196" t="s">
        <v>2353</v>
      </c>
    </row>
    <row r="206" spans="1:22" x14ac:dyDescent="0.25">
      <c r="A206" s="30">
        <v>205</v>
      </c>
      <c r="B206" s="50" t="s">
        <v>1081</v>
      </c>
      <c r="C206" s="33">
        <f t="shared" si="3"/>
        <v>4</v>
      </c>
      <c r="D206" s="31" t="s">
        <v>433</v>
      </c>
      <c r="E206" s="31"/>
      <c r="F206" s="35" t="s">
        <v>255</v>
      </c>
      <c r="G206" s="36">
        <v>41670</v>
      </c>
      <c r="H206" s="51">
        <v>938</v>
      </c>
      <c r="I206" s="37">
        <v>94</v>
      </c>
      <c r="J206" s="38">
        <v>94</v>
      </c>
      <c r="K206" s="36">
        <v>41670</v>
      </c>
      <c r="L206" s="39">
        <v>10.02</v>
      </c>
      <c r="M206" s="40"/>
      <c r="N206" s="41"/>
      <c r="O206" s="42" t="s">
        <v>2344</v>
      </c>
      <c r="P206" s="43" t="s">
        <v>2240</v>
      </c>
      <c r="Q206" s="43" t="s">
        <v>2320</v>
      </c>
      <c r="R206" s="43" t="s">
        <v>229</v>
      </c>
      <c r="S206" s="43" t="b">
        <v>1</v>
      </c>
      <c r="T206" s="43">
        <v>10</v>
      </c>
      <c r="U206" s="35" t="s">
        <v>2347</v>
      </c>
      <c r="V206" s="196" t="s">
        <v>2353</v>
      </c>
    </row>
    <row r="207" spans="1:22" x14ac:dyDescent="0.25">
      <c r="A207" s="30">
        <v>206</v>
      </c>
      <c r="B207" s="50" t="s">
        <v>1082</v>
      </c>
      <c r="C207" s="33">
        <f t="shared" si="3"/>
        <v>4</v>
      </c>
      <c r="D207" s="31" t="s">
        <v>434</v>
      </c>
      <c r="E207" s="31"/>
      <c r="F207" s="35" t="s">
        <v>255</v>
      </c>
      <c r="G207" s="36">
        <v>41670</v>
      </c>
      <c r="H207" s="51">
        <v>5972</v>
      </c>
      <c r="I207" s="37">
        <v>597</v>
      </c>
      <c r="J207" s="38">
        <v>597</v>
      </c>
      <c r="K207" s="36">
        <v>41670</v>
      </c>
      <c r="L207" s="39">
        <v>10</v>
      </c>
      <c r="M207" s="40"/>
      <c r="N207" s="41"/>
      <c r="O207" s="42" t="s">
        <v>2344</v>
      </c>
      <c r="P207" s="43" t="s">
        <v>2241</v>
      </c>
      <c r="Q207" s="43" t="s">
        <v>2319</v>
      </c>
      <c r="R207" s="43" t="s">
        <v>229</v>
      </c>
      <c r="S207" s="43" t="b">
        <v>1</v>
      </c>
      <c r="T207" s="43">
        <v>10</v>
      </c>
      <c r="U207" s="35" t="s">
        <v>2347</v>
      </c>
      <c r="V207" s="196" t="s">
        <v>2353</v>
      </c>
    </row>
    <row r="208" spans="1:22" x14ac:dyDescent="0.25">
      <c r="A208" s="30">
        <v>207</v>
      </c>
      <c r="B208" s="50" t="s">
        <v>853</v>
      </c>
      <c r="C208" s="33">
        <f t="shared" si="3"/>
        <v>4</v>
      </c>
      <c r="D208" s="31" t="s">
        <v>435</v>
      </c>
      <c r="E208" s="31"/>
      <c r="F208" s="35" t="s">
        <v>255</v>
      </c>
      <c r="G208" s="36">
        <v>41670</v>
      </c>
      <c r="H208" s="51">
        <v>6755</v>
      </c>
      <c r="I208" s="37">
        <v>675</v>
      </c>
      <c r="J208" s="38">
        <v>675</v>
      </c>
      <c r="K208" s="36">
        <v>41670</v>
      </c>
      <c r="L208" s="39">
        <v>9.99</v>
      </c>
      <c r="M208" s="40"/>
      <c r="N208" s="41"/>
      <c r="O208" s="42" t="s">
        <v>2344</v>
      </c>
      <c r="P208" s="43" t="s">
        <v>2177</v>
      </c>
      <c r="Q208" s="43" t="s">
        <v>2320</v>
      </c>
      <c r="R208" s="43" t="s">
        <v>229</v>
      </c>
      <c r="S208" s="43" t="b">
        <v>1</v>
      </c>
      <c r="T208" s="43">
        <v>10</v>
      </c>
      <c r="U208" s="35" t="s">
        <v>2347</v>
      </c>
      <c r="V208" s="196" t="s">
        <v>2353</v>
      </c>
    </row>
    <row r="209" spans="1:22" x14ac:dyDescent="0.25">
      <c r="A209" s="30">
        <v>208</v>
      </c>
      <c r="B209" s="50" t="s">
        <v>972</v>
      </c>
      <c r="C209" s="33">
        <f t="shared" si="3"/>
        <v>4</v>
      </c>
      <c r="D209" s="31" t="s">
        <v>436</v>
      </c>
      <c r="E209" s="31"/>
      <c r="F209" s="35" t="s">
        <v>255</v>
      </c>
      <c r="G209" s="36">
        <v>41670</v>
      </c>
      <c r="H209" s="51">
        <v>8868</v>
      </c>
      <c r="I209" s="37">
        <v>887</v>
      </c>
      <c r="J209" s="38">
        <v>887</v>
      </c>
      <c r="K209" s="36">
        <v>41670</v>
      </c>
      <c r="L209" s="39">
        <v>10</v>
      </c>
      <c r="M209" s="40"/>
      <c r="N209" s="41"/>
      <c r="O209" s="42" t="s">
        <v>2344</v>
      </c>
      <c r="P209" s="43" t="s">
        <v>2235</v>
      </c>
      <c r="Q209" s="43" t="s">
        <v>2320</v>
      </c>
      <c r="R209" s="43" t="s">
        <v>229</v>
      </c>
      <c r="S209" s="43" t="b">
        <v>1</v>
      </c>
      <c r="T209" s="43">
        <v>10</v>
      </c>
      <c r="U209" s="35" t="s">
        <v>2347</v>
      </c>
      <c r="V209" s="196" t="s">
        <v>2353</v>
      </c>
    </row>
    <row r="210" spans="1:22" x14ac:dyDescent="0.25">
      <c r="A210" s="30">
        <v>209</v>
      </c>
      <c r="B210" s="50" t="s">
        <v>854</v>
      </c>
      <c r="C210" s="33">
        <f t="shared" si="3"/>
        <v>6</v>
      </c>
      <c r="D210" s="31" t="s">
        <v>437</v>
      </c>
      <c r="E210" s="31"/>
      <c r="F210" s="35" t="s">
        <v>255</v>
      </c>
      <c r="G210" s="36">
        <v>41670</v>
      </c>
      <c r="H210" s="51">
        <v>31916</v>
      </c>
      <c r="I210" s="37">
        <v>3192</v>
      </c>
      <c r="J210" s="38">
        <v>3192</v>
      </c>
      <c r="K210" s="36">
        <v>41670</v>
      </c>
      <c r="L210" s="39">
        <v>10</v>
      </c>
      <c r="M210" s="40"/>
      <c r="N210" s="41"/>
      <c r="O210" s="42" t="s">
        <v>2344</v>
      </c>
      <c r="P210" s="43" t="s">
        <v>2198</v>
      </c>
      <c r="Q210" s="43" t="s">
        <v>2320</v>
      </c>
      <c r="R210" s="43" t="s">
        <v>229</v>
      </c>
      <c r="S210" s="43" t="b">
        <v>1</v>
      </c>
      <c r="T210" s="43">
        <v>10</v>
      </c>
      <c r="U210" s="35" t="s">
        <v>2347</v>
      </c>
      <c r="V210" s="196" t="s">
        <v>2353</v>
      </c>
    </row>
    <row r="211" spans="1:22" x14ac:dyDescent="0.25">
      <c r="A211" s="30">
        <v>210</v>
      </c>
      <c r="B211" s="50" t="s">
        <v>855</v>
      </c>
      <c r="C211" s="33">
        <f t="shared" si="3"/>
        <v>4</v>
      </c>
      <c r="D211" s="31" t="s">
        <v>438</v>
      </c>
      <c r="E211" s="31"/>
      <c r="F211" s="35" t="s">
        <v>255</v>
      </c>
      <c r="G211" s="36">
        <v>41670</v>
      </c>
      <c r="H211" s="51">
        <v>3383</v>
      </c>
      <c r="I211" s="37">
        <v>338</v>
      </c>
      <c r="J211" s="38">
        <v>338</v>
      </c>
      <c r="K211" s="36">
        <v>41670</v>
      </c>
      <c r="L211" s="39">
        <v>9.99</v>
      </c>
      <c r="M211" s="40"/>
      <c r="N211" s="41"/>
      <c r="O211" s="42" t="s">
        <v>2344</v>
      </c>
      <c r="P211" s="43" t="s">
        <v>2184</v>
      </c>
      <c r="Q211" s="43" t="s">
        <v>2320</v>
      </c>
      <c r="R211" s="43" t="s">
        <v>229</v>
      </c>
      <c r="S211" s="43" t="b">
        <v>1</v>
      </c>
      <c r="T211" s="43">
        <v>10</v>
      </c>
      <c r="U211" s="35" t="s">
        <v>2347</v>
      </c>
      <c r="V211" s="196" t="s">
        <v>2353</v>
      </c>
    </row>
    <row r="212" spans="1:22" x14ac:dyDescent="0.25">
      <c r="A212" s="30">
        <v>211</v>
      </c>
      <c r="B212" s="50" t="s">
        <v>439</v>
      </c>
      <c r="C212" s="33">
        <f t="shared" si="3"/>
        <v>4</v>
      </c>
      <c r="D212" s="31" t="s">
        <v>440</v>
      </c>
      <c r="E212" s="31"/>
      <c r="F212" s="35" t="s">
        <v>255</v>
      </c>
      <c r="G212" s="36">
        <v>41670</v>
      </c>
      <c r="H212" s="51">
        <v>1104</v>
      </c>
      <c r="I212" s="37">
        <v>110</v>
      </c>
      <c r="J212" s="38">
        <v>110</v>
      </c>
      <c r="K212" s="36">
        <v>41670</v>
      </c>
      <c r="L212" s="39">
        <v>9.9600000000000009</v>
      </c>
      <c r="M212" s="40"/>
      <c r="N212" s="41"/>
      <c r="O212" s="42" t="s">
        <v>2344</v>
      </c>
      <c r="P212" s="43" t="s">
        <v>2206</v>
      </c>
      <c r="Q212" s="43" t="s">
        <v>2320</v>
      </c>
      <c r="R212" s="43" t="s">
        <v>229</v>
      </c>
      <c r="S212" s="43" t="b">
        <v>1</v>
      </c>
      <c r="T212" s="43">
        <v>10</v>
      </c>
      <c r="U212" s="35" t="s">
        <v>2347</v>
      </c>
      <c r="V212" s="196" t="s">
        <v>2353</v>
      </c>
    </row>
    <row r="213" spans="1:22" x14ac:dyDescent="0.25">
      <c r="A213" s="30">
        <v>212</v>
      </c>
      <c r="B213" s="50" t="s">
        <v>856</v>
      </c>
      <c r="C213" s="33">
        <f t="shared" si="3"/>
        <v>4</v>
      </c>
      <c r="D213" s="31" t="s">
        <v>441</v>
      </c>
      <c r="E213" s="31"/>
      <c r="F213" s="35" t="s">
        <v>255</v>
      </c>
      <c r="G213" s="36">
        <v>41670</v>
      </c>
      <c r="H213" s="51">
        <v>6485</v>
      </c>
      <c r="I213" s="37">
        <v>649</v>
      </c>
      <c r="J213" s="38">
        <v>649</v>
      </c>
      <c r="K213" s="36">
        <v>41670</v>
      </c>
      <c r="L213" s="39">
        <v>10.01</v>
      </c>
      <c r="M213" s="40"/>
      <c r="N213" s="41"/>
      <c r="O213" s="42" t="s">
        <v>2344</v>
      </c>
      <c r="P213" s="43" t="s">
        <v>2242</v>
      </c>
      <c r="Q213" s="43" t="s">
        <v>2319</v>
      </c>
      <c r="R213" s="43" t="s">
        <v>229</v>
      </c>
      <c r="S213" s="43" t="b">
        <v>1</v>
      </c>
      <c r="T213" s="43">
        <v>10</v>
      </c>
      <c r="U213" s="35" t="s">
        <v>2347</v>
      </c>
      <c r="V213" s="196" t="s">
        <v>2353</v>
      </c>
    </row>
    <row r="214" spans="1:22" x14ac:dyDescent="0.25">
      <c r="A214" s="30">
        <v>213</v>
      </c>
      <c r="B214" s="50" t="s">
        <v>857</v>
      </c>
      <c r="C214" s="33">
        <f t="shared" si="3"/>
        <v>4</v>
      </c>
      <c r="D214" s="31" t="s">
        <v>442</v>
      </c>
      <c r="E214" s="31"/>
      <c r="F214" s="35" t="s">
        <v>255</v>
      </c>
      <c r="G214" s="36">
        <v>41670</v>
      </c>
      <c r="H214" s="51">
        <v>7592</v>
      </c>
      <c r="I214" s="37">
        <v>759</v>
      </c>
      <c r="J214" s="38">
        <v>759</v>
      </c>
      <c r="K214" s="36">
        <v>41670</v>
      </c>
      <c r="L214" s="39">
        <v>10</v>
      </c>
      <c r="M214" s="40"/>
      <c r="N214" s="41"/>
      <c r="O214" s="42" t="s">
        <v>2344</v>
      </c>
      <c r="P214" s="43" t="s">
        <v>2243</v>
      </c>
      <c r="Q214" s="43" t="s">
        <v>2319</v>
      </c>
      <c r="R214" s="43" t="s">
        <v>229</v>
      </c>
      <c r="S214" s="43" t="b">
        <v>1</v>
      </c>
      <c r="T214" s="43">
        <v>10</v>
      </c>
      <c r="U214" s="35" t="s">
        <v>2347</v>
      </c>
      <c r="V214" s="196" t="s">
        <v>2353</v>
      </c>
    </row>
    <row r="215" spans="1:22" x14ac:dyDescent="0.25">
      <c r="A215" s="30">
        <v>214</v>
      </c>
      <c r="B215" s="50" t="s">
        <v>973</v>
      </c>
      <c r="C215" s="33">
        <f t="shared" si="3"/>
        <v>4</v>
      </c>
      <c r="D215" s="31" t="s">
        <v>443</v>
      </c>
      <c r="E215" s="31"/>
      <c r="F215" s="35" t="s">
        <v>255</v>
      </c>
      <c r="G215" s="36">
        <v>41670</v>
      </c>
      <c r="H215" s="51">
        <v>10799</v>
      </c>
      <c r="I215" s="37">
        <v>1080</v>
      </c>
      <c r="J215" s="38">
        <v>1080</v>
      </c>
      <c r="K215" s="36">
        <v>41670</v>
      </c>
      <c r="L215" s="39">
        <v>10</v>
      </c>
      <c r="M215" s="40"/>
      <c r="N215" s="41"/>
      <c r="O215" s="42" t="s">
        <v>2344</v>
      </c>
      <c r="P215" s="43" t="s">
        <v>2182</v>
      </c>
      <c r="Q215" s="43" t="s">
        <v>2319</v>
      </c>
      <c r="R215" s="43" t="s">
        <v>229</v>
      </c>
      <c r="S215" s="43" t="b">
        <v>1</v>
      </c>
      <c r="T215" s="43">
        <v>10</v>
      </c>
      <c r="U215" s="35" t="s">
        <v>2347</v>
      </c>
      <c r="V215" s="196" t="s">
        <v>2353</v>
      </c>
    </row>
    <row r="216" spans="1:22" x14ac:dyDescent="0.25">
      <c r="A216" s="30">
        <v>215</v>
      </c>
      <c r="B216" s="50" t="s">
        <v>444</v>
      </c>
      <c r="C216" s="33">
        <f t="shared" si="3"/>
        <v>7</v>
      </c>
      <c r="D216" s="31" t="s">
        <v>445</v>
      </c>
      <c r="E216" s="31"/>
      <c r="F216" s="35" t="s">
        <v>255</v>
      </c>
      <c r="G216" s="36">
        <v>41670</v>
      </c>
      <c r="H216" s="51">
        <v>13030</v>
      </c>
      <c r="I216" s="37">
        <v>1303</v>
      </c>
      <c r="J216" s="38">
        <v>1303</v>
      </c>
      <c r="K216" s="36">
        <v>41670</v>
      </c>
      <c r="L216" s="39">
        <v>10</v>
      </c>
      <c r="M216" s="40"/>
      <c r="N216" s="41"/>
      <c r="O216" s="42" t="s">
        <v>2344</v>
      </c>
      <c r="P216" s="43" t="s">
        <v>2206</v>
      </c>
      <c r="Q216" s="43" t="s">
        <v>2320</v>
      </c>
      <c r="R216" s="43" t="s">
        <v>229</v>
      </c>
      <c r="S216" s="43" t="b">
        <v>1</v>
      </c>
      <c r="T216" s="43">
        <v>10</v>
      </c>
      <c r="U216" s="35" t="s">
        <v>2347</v>
      </c>
      <c r="V216" s="196" t="s">
        <v>2353</v>
      </c>
    </row>
    <row r="217" spans="1:22" x14ac:dyDescent="0.25">
      <c r="A217" s="30">
        <v>216</v>
      </c>
      <c r="B217" s="50" t="s">
        <v>446</v>
      </c>
      <c r="C217" s="33">
        <f t="shared" si="3"/>
        <v>4</v>
      </c>
      <c r="D217" s="31" t="s">
        <v>447</v>
      </c>
      <c r="E217" s="31"/>
      <c r="F217" s="35" t="s">
        <v>255</v>
      </c>
      <c r="G217" s="36">
        <v>41670</v>
      </c>
      <c r="H217" s="51">
        <v>3782</v>
      </c>
      <c r="I217" s="37">
        <v>378</v>
      </c>
      <c r="J217" s="38">
        <v>378</v>
      </c>
      <c r="K217" s="36">
        <v>41670</v>
      </c>
      <c r="L217" s="39">
        <v>9.99</v>
      </c>
      <c r="M217" s="40"/>
      <c r="N217" s="41"/>
      <c r="O217" s="42" t="s">
        <v>2344</v>
      </c>
      <c r="P217" s="43" t="s">
        <v>2204</v>
      </c>
      <c r="Q217" s="43" t="s">
        <v>2320</v>
      </c>
      <c r="R217" s="43" t="s">
        <v>229</v>
      </c>
      <c r="S217" s="43" t="b">
        <v>1</v>
      </c>
      <c r="T217" s="43">
        <v>10</v>
      </c>
      <c r="U217" s="35" t="s">
        <v>2347</v>
      </c>
      <c r="V217" s="196" t="s">
        <v>2353</v>
      </c>
    </row>
    <row r="218" spans="1:22" x14ac:dyDescent="0.25">
      <c r="A218" s="30">
        <v>217</v>
      </c>
      <c r="B218" s="50" t="s">
        <v>858</v>
      </c>
      <c r="C218" s="33">
        <f t="shared" si="3"/>
        <v>7</v>
      </c>
      <c r="D218" s="31" t="s">
        <v>448</v>
      </c>
      <c r="E218" s="31"/>
      <c r="F218" s="35" t="s">
        <v>255</v>
      </c>
      <c r="G218" s="36">
        <v>41670</v>
      </c>
      <c r="H218" s="51">
        <v>17709</v>
      </c>
      <c r="I218" s="37">
        <v>1771</v>
      </c>
      <c r="J218" s="38">
        <v>1771</v>
      </c>
      <c r="K218" s="36">
        <v>41670</v>
      </c>
      <c r="L218" s="39">
        <v>10</v>
      </c>
      <c r="M218" s="40"/>
      <c r="N218" s="41"/>
      <c r="O218" s="42" t="s">
        <v>2344</v>
      </c>
      <c r="P218" s="43" t="s">
        <v>2244</v>
      </c>
      <c r="Q218" s="43" t="s">
        <v>2319</v>
      </c>
      <c r="R218" s="43" t="s">
        <v>229</v>
      </c>
      <c r="S218" s="43" t="b">
        <v>1</v>
      </c>
      <c r="T218" s="43">
        <v>10</v>
      </c>
      <c r="U218" s="35" t="s">
        <v>2347</v>
      </c>
      <c r="V218" s="196" t="s">
        <v>2353</v>
      </c>
    </row>
    <row r="219" spans="1:22" x14ac:dyDescent="0.25">
      <c r="A219" s="30">
        <v>218</v>
      </c>
      <c r="B219" s="50" t="s">
        <v>1083</v>
      </c>
      <c r="C219" s="33">
        <f t="shared" si="3"/>
        <v>5</v>
      </c>
      <c r="D219" s="31" t="s">
        <v>449</v>
      </c>
      <c r="E219" s="31"/>
      <c r="F219" s="35" t="s">
        <v>255</v>
      </c>
      <c r="G219" s="36">
        <v>41670</v>
      </c>
      <c r="H219" s="51">
        <v>17680</v>
      </c>
      <c r="I219" s="37">
        <v>1768</v>
      </c>
      <c r="J219" s="38">
        <v>1768</v>
      </c>
      <c r="K219" s="36">
        <v>41670</v>
      </c>
      <c r="L219" s="39">
        <v>10</v>
      </c>
      <c r="M219" s="40"/>
      <c r="N219" s="41"/>
      <c r="O219" s="42" t="s">
        <v>2344</v>
      </c>
      <c r="P219" s="43" t="s">
        <v>2245</v>
      </c>
      <c r="Q219" s="43" t="s">
        <v>2319</v>
      </c>
      <c r="R219" s="43" t="s">
        <v>229</v>
      </c>
      <c r="S219" s="43" t="b">
        <v>1</v>
      </c>
      <c r="T219" s="43">
        <v>10</v>
      </c>
      <c r="U219" s="35" t="s">
        <v>2347</v>
      </c>
      <c r="V219" s="196" t="s">
        <v>2353</v>
      </c>
    </row>
    <row r="220" spans="1:22" x14ac:dyDescent="0.25">
      <c r="A220" s="30">
        <v>219</v>
      </c>
      <c r="B220" s="50" t="s">
        <v>1084</v>
      </c>
      <c r="C220" s="33">
        <f t="shared" si="3"/>
        <v>5</v>
      </c>
      <c r="D220" s="31" t="s">
        <v>450</v>
      </c>
      <c r="E220" s="31"/>
      <c r="F220" s="35" t="s">
        <v>255</v>
      </c>
      <c r="G220" s="36">
        <v>41670</v>
      </c>
      <c r="H220" s="51">
        <v>11699</v>
      </c>
      <c r="I220" s="37">
        <v>1170</v>
      </c>
      <c r="J220" s="38">
        <v>1170</v>
      </c>
      <c r="K220" s="36">
        <v>41670</v>
      </c>
      <c r="L220" s="39">
        <v>10</v>
      </c>
      <c r="M220" s="40"/>
      <c r="N220" s="41"/>
      <c r="O220" s="42" t="s">
        <v>2344</v>
      </c>
      <c r="P220" s="43" t="s">
        <v>2235</v>
      </c>
      <c r="Q220" s="43" t="s">
        <v>2320</v>
      </c>
      <c r="R220" s="43" t="s">
        <v>229</v>
      </c>
      <c r="S220" s="43" t="b">
        <v>1</v>
      </c>
      <c r="T220" s="43">
        <v>10</v>
      </c>
      <c r="U220" s="35" t="s">
        <v>2347</v>
      </c>
      <c r="V220" s="196" t="s">
        <v>2353</v>
      </c>
    </row>
    <row r="221" spans="1:22" x14ac:dyDescent="0.25">
      <c r="A221" s="30">
        <v>220</v>
      </c>
      <c r="B221" s="50" t="s">
        <v>859</v>
      </c>
      <c r="C221" s="33">
        <f t="shared" si="3"/>
        <v>4</v>
      </c>
      <c r="D221" s="31" t="s">
        <v>451</v>
      </c>
      <c r="E221" s="31"/>
      <c r="F221" s="35" t="s">
        <v>255</v>
      </c>
      <c r="G221" s="36">
        <v>41670</v>
      </c>
      <c r="H221" s="51">
        <v>3043</v>
      </c>
      <c r="I221" s="37">
        <v>304</v>
      </c>
      <c r="J221" s="38">
        <v>304</v>
      </c>
      <c r="K221" s="36">
        <v>41670</v>
      </c>
      <c r="L221" s="39">
        <v>9.99</v>
      </c>
      <c r="M221" s="40"/>
      <c r="N221" s="41"/>
      <c r="O221" s="42" t="s">
        <v>2344</v>
      </c>
      <c r="P221" s="43" t="s">
        <v>2218</v>
      </c>
      <c r="Q221" s="43" t="s">
        <v>2320</v>
      </c>
      <c r="R221" s="43" t="s">
        <v>229</v>
      </c>
      <c r="S221" s="43" t="b">
        <v>1</v>
      </c>
      <c r="T221" s="43">
        <v>10</v>
      </c>
      <c r="U221" s="35" t="s">
        <v>2347</v>
      </c>
      <c r="V221" s="196" t="s">
        <v>2353</v>
      </c>
    </row>
    <row r="222" spans="1:22" x14ac:dyDescent="0.25">
      <c r="A222" s="30">
        <v>221</v>
      </c>
      <c r="B222" s="50" t="s">
        <v>452</v>
      </c>
      <c r="C222" s="33">
        <f t="shared" si="3"/>
        <v>4</v>
      </c>
      <c r="D222" s="31" t="s">
        <v>453</v>
      </c>
      <c r="E222" s="31"/>
      <c r="F222" s="35" t="s">
        <v>255</v>
      </c>
      <c r="G222" s="36">
        <v>41670</v>
      </c>
      <c r="H222" s="51">
        <v>2956</v>
      </c>
      <c r="I222" s="37">
        <v>296</v>
      </c>
      <c r="J222" s="38">
        <v>296</v>
      </c>
      <c r="K222" s="36">
        <v>41670</v>
      </c>
      <c r="L222" s="39">
        <v>10.01</v>
      </c>
      <c r="M222" s="40"/>
      <c r="N222" s="41"/>
      <c r="O222" s="42" t="s">
        <v>2344</v>
      </c>
      <c r="P222" s="43" t="s">
        <v>2246</v>
      </c>
      <c r="Q222" s="43" t="s">
        <v>2319</v>
      </c>
      <c r="R222" s="43" t="s">
        <v>229</v>
      </c>
      <c r="S222" s="43" t="b">
        <v>1</v>
      </c>
      <c r="T222" s="43">
        <v>10</v>
      </c>
      <c r="U222" s="35" t="s">
        <v>2347</v>
      </c>
      <c r="V222" s="196" t="s">
        <v>2353</v>
      </c>
    </row>
    <row r="223" spans="1:22" x14ac:dyDescent="0.25">
      <c r="A223" s="30">
        <v>222</v>
      </c>
      <c r="B223" s="50" t="s">
        <v>1085</v>
      </c>
      <c r="C223" s="33">
        <f t="shared" si="3"/>
        <v>4</v>
      </c>
      <c r="D223" s="31" t="s">
        <v>454</v>
      </c>
      <c r="E223" s="31"/>
      <c r="F223" s="35" t="s">
        <v>255</v>
      </c>
      <c r="G223" s="36">
        <v>41670</v>
      </c>
      <c r="H223" s="51">
        <v>8937</v>
      </c>
      <c r="I223" s="37">
        <v>894</v>
      </c>
      <c r="J223" s="38">
        <v>894</v>
      </c>
      <c r="K223" s="36">
        <v>41670</v>
      </c>
      <c r="L223" s="39">
        <v>10</v>
      </c>
      <c r="M223" s="40"/>
      <c r="N223" s="41"/>
      <c r="O223" s="42" t="s">
        <v>2344</v>
      </c>
      <c r="P223" s="43" t="s">
        <v>2206</v>
      </c>
      <c r="Q223" s="43" t="s">
        <v>2320</v>
      </c>
      <c r="R223" s="43" t="s">
        <v>229</v>
      </c>
      <c r="S223" s="43" t="b">
        <v>1</v>
      </c>
      <c r="T223" s="43">
        <v>10</v>
      </c>
      <c r="U223" s="35" t="s">
        <v>2347</v>
      </c>
      <c r="V223" s="196" t="s">
        <v>2353</v>
      </c>
    </row>
    <row r="224" spans="1:22" x14ac:dyDescent="0.25">
      <c r="A224" s="30">
        <v>223</v>
      </c>
      <c r="B224" s="50" t="s">
        <v>860</v>
      </c>
      <c r="C224" s="33">
        <f t="shared" si="3"/>
        <v>4</v>
      </c>
      <c r="D224" s="31" t="s">
        <v>455</v>
      </c>
      <c r="E224" s="31"/>
      <c r="F224" s="35" t="s">
        <v>255</v>
      </c>
      <c r="G224" s="36">
        <v>41670</v>
      </c>
      <c r="H224" s="51">
        <v>6714</v>
      </c>
      <c r="I224" s="37">
        <v>671</v>
      </c>
      <c r="J224" s="38">
        <v>671</v>
      </c>
      <c r="K224" s="36">
        <v>41670</v>
      </c>
      <c r="L224" s="39">
        <v>9.99</v>
      </c>
      <c r="M224" s="40"/>
      <c r="N224" s="41"/>
      <c r="O224" s="42" t="s">
        <v>2344</v>
      </c>
      <c r="P224" s="43" t="s">
        <v>2247</v>
      </c>
      <c r="Q224" s="43" t="s">
        <v>2322</v>
      </c>
      <c r="R224" s="43" t="s">
        <v>229</v>
      </c>
      <c r="S224" s="43" t="b">
        <v>1</v>
      </c>
      <c r="T224" s="43">
        <v>10</v>
      </c>
      <c r="U224" s="35" t="s">
        <v>2347</v>
      </c>
      <c r="V224" s="196" t="s">
        <v>2353</v>
      </c>
    </row>
    <row r="225" spans="1:22" x14ac:dyDescent="0.25">
      <c r="A225" s="30">
        <v>224</v>
      </c>
      <c r="B225" s="50" t="s">
        <v>456</v>
      </c>
      <c r="C225" s="33">
        <f t="shared" si="3"/>
        <v>4</v>
      </c>
      <c r="D225" s="31" t="s">
        <v>457</v>
      </c>
      <c r="E225" s="31"/>
      <c r="F225" s="35" t="s">
        <v>255</v>
      </c>
      <c r="G225" s="36">
        <v>41670</v>
      </c>
      <c r="H225" s="51">
        <v>5156</v>
      </c>
      <c r="I225" s="37">
        <v>516</v>
      </c>
      <c r="J225" s="38">
        <v>516</v>
      </c>
      <c r="K225" s="36">
        <v>41670</v>
      </c>
      <c r="L225" s="39">
        <v>10.01</v>
      </c>
      <c r="M225" s="40"/>
      <c r="N225" s="41"/>
      <c r="O225" s="42" t="s">
        <v>2344</v>
      </c>
      <c r="P225" s="43" t="s">
        <v>2248</v>
      </c>
      <c r="Q225" s="43" t="s">
        <v>2319</v>
      </c>
      <c r="R225" s="43" t="s">
        <v>229</v>
      </c>
      <c r="S225" s="43" t="b">
        <v>1</v>
      </c>
      <c r="T225" s="43">
        <v>10</v>
      </c>
      <c r="U225" s="35" t="s">
        <v>2347</v>
      </c>
      <c r="V225" s="196" t="s">
        <v>2353</v>
      </c>
    </row>
    <row r="226" spans="1:22" x14ac:dyDescent="0.25">
      <c r="A226" s="30">
        <v>225</v>
      </c>
      <c r="B226" s="50" t="s">
        <v>1086</v>
      </c>
      <c r="C226" s="33">
        <f t="shared" si="3"/>
        <v>4</v>
      </c>
      <c r="D226" s="31" t="s">
        <v>458</v>
      </c>
      <c r="E226" s="31"/>
      <c r="F226" s="35" t="s">
        <v>255</v>
      </c>
      <c r="G226" s="36">
        <v>41670</v>
      </c>
      <c r="H226" s="51">
        <v>8612</v>
      </c>
      <c r="I226" s="37">
        <v>861</v>
      </c>
      <c r="J226" s="38">
        <v>861</v>
      </c>
      <c r="K226" s="36">
        <v>41670</v>
      </c>
      <c r="L226" s="39">
        <v>10</v>
      </c>
      <c r="M226" s="40"/>
      <c r="N226" s="41"/>
      <c r="O226" s="42" t="s">
        <v>2344</v>
      </c>
      <c r="P226" s="43" t="s">
        <v>2206</v>
      </c>
      <c r="Q226" s="43" t="s">
        <v>2320</v>
      </c>
      <c r="R226" s="43" t="s">
        <v>229</v>
      </c>
      <c r="S226" s="43" t="b">
        <v>1</v>
      </c>
      <c r="T226" s="43">
        <v>10</v>
      </c>
      <c r="U226" s="35" t="s">
        <v>2347</v>
      </c>
      <c r="V226" s="196" t="s">
        <v>2353</v>
      </c>
    </row>
    <row r="227" spans="1:22" x14ac:dyDescent="0.25">
      <c r="A227" s="30">
        <v>226</v>
      </c>
      <c r="B227" s="50" t="s">
        <v>459</v>
      </c>
      <c r="C227" s="33">
        <f t="shared" si="3"/>
        <v>5</v>
      </c>
      <c r="D227" s="31" t="s">
        <v>460</v>
      </c>
      <c r="E227" s="31"/>
      <c r="F227" s="35" t="s">
        <v>255</v>
      </c>
      <c r="G227" s="36">
        <v>41670</v>
      </c>
      <c r="H227" s="51">
        <v>13766</v>
      </c>
      <c r="I227" s="37">
        <v>1377</v>
      </c>
      <c r="J227" s="38">
        <v>1377</v>
      </c>
      <c r="K227" s="36">
        <v>41670</v>
      </c>
      <c r="L227" s="39">
        <v>10</v>
      </c>
      <c r="M227" s="40"/>
      <c r="N227" s="41"/>
      <c r="O227" s="42" t="s">
        <v>2344</v>
      </c>
      <c r="P227" s="43" t="s">
        <v>2249</v>
      </c>
      <c r="Q227" s="43" t="s">
        <v>2319</v>
      </c>
      <c r="R227" s="43" t="s">
        <v>229</v>
      </c>
      <c r="S227" s="43" t="b">
        <v>1</v>
      </c>
      <c r="T227" s="43">
        <v>10</v>
      </c>
      <c r="U227" s="35" t="s">
        <v>2347</v>
      </c>
      <c r="V227" s="196" t="s">
        <v>2353</v>
      </c>
    </row>
    <row r="228" spans="1:22" x14ac:dyDescent="0.25">
      <c r="A228" s="30">
        <v>227</v>
      </c>
      <c r="B228" s="50" t="s">
        <v>1087</v>
      </c>
      <c r="C228" s="33">
        <f t="shared" si="3"/>
        <v>4</v>
      </c>
      <c r="D228" s="31" t="s">
        <v>461</v>
      </c>
      <c r="E228" s="31"/>
      <c r="F228" s="35" t="s">
        <v>255</v>
      </c>
      <c r="G228" s="36">
        <v>41670</v>
      </c>
      <c r="H228" s="51">
        <v>6860</v>
      </c>
      <c r="I228" s="37">
        <v>686</v>
      </c>
      <c r="J228" s="38">
        <v>686</v>
      </c>
      <c r="K228" s="36">
        <v>41670</v>
      </c>
      <c r="L228" s="39">
        <v>10</v>
      </c>
      <c r="M228" s="40"/>
      <c r="N228" s="41"/>
      <c r="O228" s="42" t="s">
        <v>2344</v>
      </c>
      <c r="P228" s="43" t="s">
        <v>2185</v>
      </c>
      <c r="Q228" s="43" t="s">
        <v>2320</v>
      </c>
      <c r="R228" s="43" t="s">
        <v>229</v>
      </c>
      <c r="S228" s="43" t="b">
        <v>1</v>
      </c>
      <c r="T228" s="43">
        <v>10</v>
      </c>
      <c r="U228" s="35" t="s">
        <v>2347</v>
      </c>
      <c r="V228" s="196" t="s">
        <v>2353</v>
      </c>
    </row>
    <row r="229" spans="1:22" x14ac:dyDescent="0.25">
      <c r="A229" s="30">
        <v>228</v>
      </c>
      <c r="B229" s="50" t="s">
        <v>974</v>
      </c>
      <c r="C229" s="33">
        <f t="shared" si="3"/>
        <v>1</v>
      </c>
      <c r="D229" s="31" t="s">
        <v>462</v>
      </c>
      <c r="E229" s="31"/>
      <c r="F229" s="35" t="s">
        <v>255</v>
      </c>
      <c r="G229" s="36">
        <v>41670</v>
      </c>
      <c r="H229" s="51">
        <v>2636</v>
      </c>
      <c r="I229" s="37">
        <v>264</v>
      </c>
      <c r="J229" s="38">
        <v>264</v>
      </c>
      <c r="K229" s="36">
        <v>41670</v>
      </c>
      <c r="L229" s="39">
        <v>10.02</v>
      </c>
      <c r="M229" s="40"/>
      <c r="N229" s="41"/>
      <c r="O229" s="42" t="s">
        <v>2344</v>
      </c>
      <c r="P229" s="43" t="s">
        <v>2250</v>
      </c>
      <c r="Q229" s="43" t="s">
        <v>2319</v>
      </c>
      <c r="R229" s="43" t="s">
        <v>229</v>
      </c>
      <c r="S229" s="43" t="b">
        <v>1</v>
      </c>
      <c r="T229" s="43">
        <v>10</v>
      </c>
      <c r="U229" s="35" t="s">
        <v>2347</v>
      </c>
      <c r="V229" s="196" t="s">
        <v>2353</v>
      </c>
    </row>
    <row r="230" spans="1:22" x14ac:dyDescent="0.25">
      <c r="A230" s="30">
        <v>229</v>
      </c>
      <c r="B230" s="50" t="s">
        <v>1088</v>
      </c>
      <c r="C230" s="33">
        <f t="shared" si="3"/>
        <v>5</v>
      </c>
      <c r="D230" s="31" t="s">
        <v>463</v>
      </c>
      <c r="E230" s="31"/>
      <c r="F230" s="35" t="s">
        <v>255</v>
      </c>
      <c r="G230" s="36">
        <v>41670</v>
      </c>
      <c r="H230" s="51">
        <v>6099</v>
      </c>
      <c r="I230" s="37">
        <v>610</v>
      </c>
      <c r="J230" s="38">
        <v>610</v>
      </c>
      <c r="K230" s="36">
        <v>41670</v>
      </c>
      <c r="L230" s="39">
        <v>10</v>
      </c>
      <c r="M230" s="40"/>
      <c r="N230" s="41"/>
      <c r="O230" s="42" t="s">
        <v>2344</v>
      </c>
      <c r="P230" s="43" t="s">
        <v>2251</v>
      </c>
      <c r="Q230" s="43" t="s">
        <v>2319</v>
      </c>
      <c r="R230" s="43" t="s">
        <v>229</v>
      </c>
      <c r="S230" s="43" t="b">
        <v>1</v>
      </c>
      <c r="T230" s="43">
        <v>10</v>
      </c>
      <c r="U230" s="35" t="s">
        <v>2347</v>
      </c>
      <c r="V230" s="196" t="s">
        <v>2353</v>
      </c>
    </row>
    <row r="231" spans="1:22" x14ac:dyDescent="0.25">
      <c r="A231" s="30">
        <v>230</v>
      </c>
      <c r="B231" s="50" t="s">
        <v>1089</v>
      </c>
      <c r="C231" s="33">
        <f t="shared" si="3"/>
        <v>4</v>
      </c>
      <c r="D231" s="31" t="s">
        <v>464</v>
      </c>
      <c r="E231" s="31"/>
      <c r="F231" s="35" t="s">
        <v>255</v>
      </c>
      <c r="G231" s="36">
        <v>41670</v>
      </c>
      <c r="H231" s="51">
        <v>14636</v>
      </c>
      <c r="I231" s="37">
        <v>1464</v>
      </c>
      <c r="J231" s="38">
        <v>1464</v>
      </c>
      <c r="K231" s="36">
        <v>41670</v>
      </c>
      <c r="L231" s="39">
        <v>10</v>
      </c>
      <c r="M231" s="40"/>
      <c r="N231" s="41"/>
      <c r="O231" s="42" t="s">
        <v>2344</v>
      </c>
      <c r="P231" s="43" t="s">
        <v>2249</v>
      </c>
      <c r="Q231" s="43" t="s">
        <v>2319</v>
      </c>
      <c r="R231" s="43" t="s">
        <v>229</v>
      </c>
      <c r="S231" s="43" t="b">
        <v>1</v>
      </c>
      <c r="T231" s="43">
        <v>10</v>
      </c>
      <c r="U231" s="35" t="s">
        <v>2347</v>
      </c>
      <c r="V231" s="196" t="s">
        <v>2353</v>
      </c>
    </row>
    <row r="232" spans="1:22" x14ac:dyDescent="0.25">
      <c r="A232" s="30">
        <v>231</v>
      </c>
      <c r="B232" s="50" t="s">
        <v>1090</v>
      </c>
      <c r="C232" s="33">
        <f t="shared" si="3"/>
        <v>4</v>
      </c>
      <c r="D232" s="31" t="s">
        <v>465</v>
      </c>
      <c r="E232" s="31"/>
      <c r="F232" s="35" t="s">
        <v>255</v>
      </c>
      <c r="G232" s="36">
        <v>41670</v>
      </c>
      <c r="H232" s="51">
        <v>9717</v>
      </c>
      <c r="I232" s="37">
        <v>972</v>
      </c>
      <c r="J232" s="38">
        <v>972</v>
      </c>
      <c r="K232" s="36">
        <v>41670</v>
      </c>
      <c r="L232" s="39">
        <v>10</v>
      </c>
      <c r="M232" s="40"/>
      <c r="N232" s="41"/>
      <c r="O232" s="42" t="s">
        <v>2344</v>
      </c>
      <c r="P232" s="43" t="s">
        <v>2197</v>
      </c>
      <c r="Q232" s="43" t="s">
        <v>2320</v>
      </c>
      <c r="R232" s="43" t="s">
        <v>229</v>
      </c>
      <c r="S232" s="43" t="b">
        <v>1</v>
      </c>
      <c r="T232" s="43">
        <v>10</v>
      </c>
      <c r="U232" s="35" t="s">
        <v>2347</v>
      </c>
      <c r="V232" s="196" t="s">
        <v>2353</v>
      </c>
    </row>
    <row r="233" spans="1:22" x14ac:dyDescent="0.25">
      <c r="A233" s="30">
        <v>232</v>
      </c>
      <c r="B233" s="50" t="s">
        <v>975</v>
      </c>
      <c r="C233" s="33">
        <f t="shared" si="3"/>
        <v>4</v>
      </c>
      <c r="D233" s="31" t="s">
        <v>466</v>
      </c>
      <c r="E233" s="31"/>
      <c r="F233" s="35" t="s">
        <v>255</v>
      </c>
      <c r="G233" s="36">
        <v>41670</v>
      </c>
      <c r="H233" s="51">
        <v>2553</v>
      </c>
      <c r="I233" s="37">
        <v>255</v>
      </c>
      <c r="J233" s="38">
        <v>255</v>
      </c>
      <c r="K233" s="36">
        <v>41670</v>
      </c>
      <c r="L233" s="39">
        <v>9.99</v>
      </c>
      <c r="M233" s="40"/>
      <c r="N233" s="41"/>
      <c r="O233" s="42" t="s">
        <v>2344</v>
      </c>
      <c r="P233" s="43" t="s">
        <v>2206</v>
      </c>
      <c r="Q233" s="43" t="s">
        <v>2320</v>
      </c>
      <c r="R233" s="43" t="s">
        <v>229</v>
      </c>
      <c r="S233" s="43" t="b">
        <v>1</v>
      </c>
      <c r="T233" s="43">
        <v>10</v>
      </c>
      <c r="U233" s="35" t="s">
        <v>2347</v>
      </c>
      <c r="V233" s="196" t="s">
        <v>2353</v>
      </c>
    </row>
    <row r="234" spans="1:22" x14ac:dyDescent="0.25">
      <c r="A234" s="30">
        <v>233</v>
      </c>
      <c r="B234" s="50" t="s">
        <v>861</v>
      </c>
      <c r="C234" s="33">
        <f t="shared" si="3"/>
        <v>4</v>
      </c>
      <c r="D234" s="31" t="s">
        <v>467</v>
      </c>
      <c r="E234" s="31"/>
      <c r="F234" s="35" t="s">
        <v>255</v>
      </c>
      <c r="G234" s="36">
        <v>41670</v>
      </c>
      <c r="H234" s="51">
        <v>7948</v>
      </c>
      <c r="I234" s="37">
        <v>795</v>
      </c>
      <c r="J234" s="38">
        <v>795</v>
      </c>
      <c r="K234" s="36">
        <v>41670</v>
      </c>
      <c r="L234" s="39">
        <v>10</v>
      </c>
      <c r="M234" s="40"/>
      <c r="N234" s="41"/>
      <c r="O234" s="42" t="s">
        <v>2344</v>
      </c>
      <c r="P234" s="43" t="s">
        <v>2252</v>
      </c>
      <c r="Q234" s="43" t="s">
        <v>2319</v>
      </c>
      <c r="R234" s="43" t="s">
        <v>229</v>
      </c>
      <c r="S234" s="43" t="b">
        <v>1</v>
      </c>
      <c r="T234" s="43">
        <v>10</v>
      </c>
      <c r="U234" s="35" t="s">
        <v>2347</v>
      </c>
      <c r="V234" s="196" t="s">
        <v>2353</v>
      </c>
    </row>
    <row r="235" spans="1:22" x14ac:dyDescent="0.25">
      <c r="A235" s="30">
        <v>234</v>
      </c>
      <c r="B235" s="50" t="s">
        <v>976</v>
      </c>
      <c r="C235" s="33">
        <f t="shared" si="3"/>
        <v>5</v>
      </c>
      <c r="D235" s="31" t="s">
        <v>468</v>
      </c>
      <c r="E235" s="31"/>
      <c r="F235" s="35" t="s">
        <v>255</v>
      </c>
      <c r="G235" s="36">
        <v>41670</v>
      </c>
      <c r="H235" s="51">
        <v>25772</v>
      </c>
      <c r="I235" s="37">
        <v>2577</v>
      </c>
      <c r="J235" s="38">
        <v>2577</v>
      </c>
      <c r="K235" s="36">
        <v>41670</v>
      </c>
      <c r="L235" s="39">
        <v>10</v>
      </c>
      <c r="M235" s="40"/>
      <c r="N235" s="41"/>
      <c r="O235" s="42" t="s">
        <v>2344</v>
      </c>
      <c r="P235" s="43" t="s">
        <v>2226</v>
      </c>
      <c r="Q235" s="43" t="s">
        <v>2320</v>
      </c>
      <c r="R235" s="43" t="s">
        <v>229</v>
      </c>
      <c r="S235" s="43" t="b">
        <v>1</v>
      </c>
      <c r="T235" s="43">
        <v>10</v>
      </c>
      <c r="U235" s="35" t="s">
        <v>2347</v>
      </c>
      <c r="V235" s="196" t="s">
        <v>2353</v>
      </c>
    </row>
    <row r="236" spans="1:22" x14ac:dyDescent="0.25">
      <c r="A236" s="30">
        <v>235</v>
      </c>
      <c r="B236" s="50" t="s">
        <v>977</v>
      </c>
      <c r="C236" s="33">
        <f t="shared" si="3"/>
        <v>4</v>
      </c>
      <c r="D236" s="31" t="s">
        <v>469</v>
      </c>
      <c r="E236" s="31"/>
      <c r="F236" s="35" t="s">
        <v>255</v>
      </c>
      <c r="G236" s="36">
        <v>41670</v>
      </c>
      <c r="H236" s="51">
        <v>12172</v>
      </c>
      <c r="I236" s="37">
        <v>1217</v>
      </c>
      <c r="J236" s="38">
        <v>1217</v>
      </c>
      <c r="K236" s="36">
        <v>41670</v>
      </c>
      <c r="L236" s="39">
        <v>10</v>
      </c>
      <c r="M236" s="40"/>
      <c r="N236" s="41"/>
      <c r="O236" s="42" t="s">
        <v>2344</v>
      </c>
      <c r="P236" s="43" t="s">
        <v>2253</v>
      </c>
      <c r="Q236" s="43" t="s">
        <v>2319</v>
      </c>
      <c r="R236" s="43" t="s">
        <v>229</v>
      </c>
      <c r="S236" s="43" t="b">
        <v>1</v>
      </c>
      <c r="T236" s="43">
        <v>10</v>
      </c>
      <c r="U236" s="35" t="s">
        <v>2347</v>
      </c>
      <c r="V236" s="196" t="s">
        <v>2353</v>
      </c>
    </row>
    <row r="237" spans="1:22" x14ac:dyDescent="0.25">
      <c r="A237" s="30">
        <v>236</v>
      </c>
      <c r="B237" s="50" t="s">
        <v>978</v>
      </c>
      <c r="C237" s="33">
        <f t="shared" si="3"/>
        <v>7</v>
      </c>
      <c r="D237" s="31" t="s">
        <v>470</v>
      </c>
      <c r="E237" s="31"/>
      <c r="F237" s="35" t="s">
        <v>255</v>
      </c>
      <c r="G237" s="36">
        <v>41670</v>
      </c>
      <c r="H237" s="51">
        <v>6066</v>
      </c>
      <c r="I237" s="37">
        <v>607</v>
      </c>
      <c r="J237" s="38">
        <v>607</v>
      </c>
      <c r="K237" s="36">
        <v>41670</v>
      </c>
      <c r="L237" s="39">
        <v>10.01</v>
      </c>
      <c r="M237" s="40"/>
      <c r="N237" s="41"/>
      <c r="O237" s="42" t="s">
        <v>2344</v>
      </c>
      <c r="P237" s="43" t="s">
        <v>2222</v>
      </c>
      <c r="Q237" s="43" t="s">
        <v>2320</v>
      </c>
      <c r="R237" s="43" t="s">
        <v>229</v>
      </c>
      <c r="S237" s="43" t="b">
        <v>1</v>
      </c>
      <c r="T237" s="43">
        <v>10</v>
      </c>
      <c r="U237" s="35" t="s">
        <v>2347</v>
      </c>
      <c r="V237" s="196" t="s">
        <v>2353</v>
      </c>
    </row>
    <row r="238" spans="1:22" x14ac:dyDescent="0.25">
      <c r="A238" s="30">
        <v>237</v>
      </c>
      <c r="B238" s="50" t="s">
        <v>862</v>
      </c>
      <c r="C238" s="33">
        <f t="shared" si="3"/>
        <v>5</v>
      </c>
      <c r="D238" s="31" t="s">
        <v>471</v>
      </c>
      <c r="E238" s="31"/>
      <c r="F238" s="35" t="s">
        <v>255</v>
      </c>
      <c r="G238" s="36">
        <v>41670</v>
      </c>
      <c r="H238" s="51">
        <v>3867</v>
      </c>
      <c r="I238" s="37">
        <v>387</v>
      </c>
      <c r="J238" s="38">
        <v>387</v>
      </c>
      <c r="K238" s="36">
        <v>41670</v>
      </c>
      <c r="L238" s="39">
        <v>10.01</v>
      </c>
      <c r="M238" s="40"/>
      <c r="N238" s="41"/>
      <c r="O238" s="42" t="s">
        <v>2344</v>
      </c>
      <c r="P238" s="43" t="s">
        <v>2254</v>
      </c>
      <c r="Q238" s="43" t="s">
        <v>2319</v>
      </c>
      <c r="R238" s="43" t="s">
        <v>229</v>
      </c>
      <c r="S238" s="43" t="b">
        <v>1</v>
      </c>
      <c r="T238" s="43">
        <v>10</v>
      </c>
      <c r="U238" s="35" t="s">
        <v>2347</v>
      </c>
      <c r="V238" s="196" t="s">
        <v>2353</v>
      </c>
    </row>
    <row r="239" spans="1:22" x14ac:dyDescent="0.25">
      <c r="A239" s="30">
        <v>238</v>
      </c>
      <c r="B239" s="50" t="s">
        <v>1091</v>
      </c>
      <c r="C239" s="33">
        <f t="shared" si="3"/>
        <v>6</v>
      </c>
      <c r="D239" s="31" t="s">
        <v>472</v>
      </c>
      <c r="E239" s="31"/>
      <c r="F239" s="35" t="s">
        <v>255</v>
      </c>
      <c r="G239" s="36">
        <v>41670</v>
      </c>
      <c r="H239" s="51">
        <v>26369</v>
      </c>
      <c r="I239" s="37">
        <v>2637</v>
      </c>
      <c r="J239" s="38">
        <v>2637</v>
      </c>
      <c r="K239" s="36">
        <v>41670</v>
      </c>
      <c r="L239" s="39">
        <v>10</v>
      </c>
      <c r="M239" s="40"/>
      <c r="N239" s="41"/>
      <c r="O239" s="42" t="s">
        <v>2344</v>
      </c>
      <c r="P239" s="43" t="s">
        <v>2255</v>
      </c>
      <c r="Q239" s="43" t="s">
        <v>2319</v>
      </c>
      <c r="R239" s="43" t="s">
        <v>229</v>
      </c>
      <c r="S239" s="43" t="b">
        <v>1</v>
      </c>
      <c r="T239" s="43">
        <v>10</v>
      </c>
      <c r="U239" s="35" t="s">
        <v>2347</v>
      </c>
      <c r="V239" s="196" t="s">
        <v>2353</v>
      </c>
    </row>
    <row r="240" spans="1:22" x14ac:dyDescent="0.25">
      <c r="A240" s="30">
        <v>239</v>
      </c>
      <c r="B240" s="50" t="s">
        <v>863</v>
      </c>
      <c r="C240" s="33">
        <f t="shared" si="3"/>
        <v>8</v>
      </c>
      <c r="D240" s="31" t="s">
        <v>473</v>
      </c>
      <c r="E240" s="31"/>
      <c r="F240" s="35" t="s">
        <v>255</v>
      </c>
      <c r="G240" s="36">
        <v>41670</v>
      </c>
      <c r="H240" s="51">
        <v>6573</v>
      </c>
      <c r="I240" s="37">
        <v>657</v>
      </c>
      <c r="J240" s="38">
        <v>657</v>
      </c>
      <c r="K240" s="36">
        <v>41670</v>
      </c>
      <c r="L240" s="39">
        <v>10</v>
      </c>
      <c r="M240" s="40"/>
      <c r="N240" s="41"/>
      <c r="O240" s="42" t="s">
        <v>2344</v>
      </c>
      <c r="P240" s="43" t="s">
        <v>2256</v>
      </c>
      <c r="Q240" s="43" t="s">
        <v>2319</v>
      </c>
      <c r="R240" s="43" t="s">
        <v>229</v>
      </c>
      <c r="S240" s="43" t="b">
        <v>1</v>
      </c>
      <c r="T240" s="43">
        <v>10</v>
      </c>
      <c r="U240" s="35" t="s">
        <v>2347</v>
      </c>
      <c r="V240" s="196" t="s">
        <v>2353</v>
      </c>
    </row>
    <row r="241" spans="1:22" x14ac:dyDescent="0.25">
      <c r="A241" s="30">
        <v>240</v>
      </c>
      <c r="B241" s="50" t="s">
        <v>1092</v>
      </c>
      <c r="C241" s="33">
        <f t="shared" si="3"/>
        <v>4</v>
      </c>
      <c r="D241" s="31" t="s">
        <v>474</v>
      </c>
      <c r="E241" s="31"/>
      <c r="F241" s="35" t="s">
        <v>255</v>
      </c>
      <c r="G241" s="36">
        <v>41670</v>
      </c>
      <c r="H241" s="51">
        <v>1609</v>
      </c>
      <c r="I241" s="37">
        <v>161</v>
      </c>
      <c r="J241" s="38">
        <v>161</v>
      </c>
      <c r="K241" s="36">
        <v>41670</v>
      </c>
      <c r="L241" s="39">
        <v>10.01</v>
      </c>
      <c r="M241" s="40"/>
      <c r="N241" s="41"/>
      <c r="O241" s="42" t="s">
        <v>2344</v>
      </c>
      <c r="P241" s="43" t="s">
        <v>2257</v>
      </c>
      <c r="Q241" s="43" t="s">
        <v>2320</v>
      </c>
      <c r="R241" s="43" t="s">
        <v>229</v>
      </c>
      <c r="S241" s="43" t="b">
        <v>1</v>
      </c>
      <c r="T241" s="43">
        <v>10</v>
      </c>
      <c r="U241" s="35" t="s">
        <v>2347</v>
      </c>
      <c r="V241" s="196" t="s">
        <v>2353</v>
      </c>
    </row>
    <row r="242" spans="1:22" x14ac:dyDescent="0.25">
      <c r="A242" s="30">
        <v>241</v>
      </c>
      <c r="B242" s="50" t="s">
        <v>979</v>
      </c>
      <c r="C242" s="33">
        <f t="shared" si="3"/>
        <v>7</v>
      </c>
      <c r="D242" s="31" t="s">
        <v>475</v>
      </c>
      <c r="E242" s="31"/>
      <c r="F242" s="35" t="s">
        <v>255</v>
      </c>
      <c r="G242" s="36">
        <v>41670</v>
      </c>
      <c r="H242" s="51">
        <v>20037</v>
      </c>
      <c r="I242" s="37">
        <v>2004</v>
      </c>
      <c r="J242" s="38">
        <v>2004</v>
      </c>
      <c r="K242" s="36">
        <v>41670</v>
      </c>
      <c r="L242" s="39">
        <v>10</v>
      </c>
      <c r="M242" s="40"/>
      <c r="N242" s="41"/>
      <c r="O242" s="42" t="s">
        <v>2344</v>
      </c>
      <c r="P242" s="43" t="s">
        <v>2206</v>
      </c>
      <c r="Q242" s="43" t="s">
        <v>2320</v>
      </c>
      <c r="R242" s="43" t="s">
        <v>229</v>
      </c>
      <c r="S242" s="43" t="b">
        <v>1</v>
      </c>
      <c r="T242" s="43">
        <v>10</v>
      </c>
      <c r="U242" s="35" t="s">
        <v>2347</v>
      </c>
      <c r="V242" s="196" t="s">
        <v>2353</v>
      </c>
    </row>
    <row r="243" spans="1:22" x14ac:dyDescent="0.25">
      <c r="A243" s="30">
        <v>242</v>
      </c>
      <c r="B243" s="50" t="s">
        <v>980</v>
      </c>
      <c r="C243" s="33">
        <f t="shared" si="3"/>
        <v>4</v>
      </c>
      <c r="D243" s="31" t="s">
        <v>476</v>
      </c>
      <c r="E243" s="31"/>
      <c r="F243" s="35" t="s">
        <v>255</v>
      </c>
      <c r="G243" s="36">
        <v>41670</v>
      </c>
      <c r="H243" s="51">
        <v>15617</v>
      </c>
      <c r="I243" s="37">
        <v>1562</v>
      </c>
      <c r="J243" s="38">
        <v>1562</v>
      </c>
      <c r="K243" s="36">
        <v>41670</v>
      </c>
      <c r="L243" s="39">
        <v>10</v>
      </c>
      <c r="M243" s="40"/>
      <c r="N243" s="41"/>
      <c r="O243" s="42" t="s">
        <v>2344</v>
      </c>
      <c r="P243" s="43" t="s">
        <v>2258</v>
      </c>
      <c r="Q243" s="43" t="s">
        <v>2319</v>
      </c>
      <c r="R243" s="43" t="s">
        <v>229</v>
      </c>
      <c r="S243" s="43" t="b">
        <v>1</v>
      </c>
      <c r="T243" s="43">
        <v>10</v>
      </c>
      <c r="U243" s="35" t="s">
        <v>2347</v>
      </c>
      <c r="V243" s="196" t="s">
        <v>2353</v>
      </c>
    </row>
    <row r="244" spans="1:22" x14ac:dyDescent="0.25">
      <c r="A244" s="30">
        <v>243</v>
      </c>
      <c r="B244" s="50" t="s">
        <v>477</v>
      </c>
      <c r="C244" s="33">
        <f t="shared" si="3"/>
        <v>3</v>
      </c>
      <c r="D244" s="31" t="s">
        <v>478</v>
      </c>
      <c r="E244" s="31"/>
      <c r="F244" s="35" t="s">
        <v>255</v>
      </c>
      <c r="G244" s="36">
        <v>41670</v>
      </c>
      <c r="H244" s="51">
        <v>5277</v>
      </c>
      <c r="I244" s="37">
        <v>528</v>
      </c>
      <c r="J244" s="38">
        <v>528</v>
      </c>
      <c r="K244" s="36">
        <v>41670</v>
      </c>
      <c r="L244" s="39">
        <v>10.01</v>
      </c>
      <c r="M244" s="40"/>
      <c r="N244" s="41"/>
      <c r="O244" s="42" t="s">
        <v>2344</v>
      </c>
      <c r="P244" s="43" t="s">
        <v>2185</v>
      </c>
      <c r="Q244" s="43" t="s">
        <v>2320</v>
      </c>
      <c r="R244" s="43" t="s">
        <v>229</v>
      </c>
      <c r="S244" s="43" t="b">
        <v>1</v>
      </c>
      <c r="T244" s="43">
        <v>10</v>
      </c>
      <c r="U244" s="35" t="s">
        <v>2347</v>
      </c>
      <c r="V244" s="196" t="s">
        <v>2353</v>
      </c>
    </row>
    <row r="245" spans="1:22" x14ac:dyDescent="0.25">
      <c r="A245" s="30">
        <v>244</v>
      </c>
      <c r="B245" s="50" t="s">
        <v>1093</v>
      </c>
      <c r="C245" s="33">
        <f t="shared" si="3"/>
        <v>3</v>
      </c>
      <c r="D245" s="31" t="s">
        <v>479</v>
      </c>
      <c r="E245" s="31"/>
      <c r="F245" s="35" t="s">
        <v>255</v>
      </c>
      <c r="G245" s="36">
        <v>41670</v>
      </c>
      <c r="H245" s="51">
        <v>7792</v>
      </c>
      <c r="I245" s="37">
        <v>779</v>
      </c>
      <c r="J245" s="38">
        <v>779</v>
      </c>
      <c r="K245" s="36">
        <v>41670</v>
      </c>
      <c r="L245" s="39">
        <v>10</v>
      </c>
      <c r="M245" s="40"/>
      <c r="N245" s="41"/>
      <c r="O245" s="42" t="s">
        <v>2344</v>
      </c>
      <c r="P245" s="43" t="s">
        <v>2259</v>
      </c>
      <c r="Q245" s="43" t="s">
        <v>2319</v>
      </c>
      <c r="R245" s="43" t="s">
        <v>229</v>
      </c>
      <c r="S245" s="43" t="b">
        <v>1</v>
      </c>
      <c r="T245" s="43">
        <v>10</v>
      </c>
      <c r="U245" s="35" t="s">
        <v>2347</v>
      </c>
      <c r="V245" s="196" t="s">
        <v>2353</v>
      </c>
    </row>
    <row r="246" spans="1:22" x14ac:dyDescent="0.25">
      <c r="A246" s="30">
        <v>245</v>
      </c>
      <c r="B246" s="50" t="s">
        <v>480</v>
      </c>
      <c r="C246" s="33">
        <f t="shared" si="3"/>
        <v>4</v>
      </c>
      <c r="D246" s="31" t="s">
        <v>481</v>
      </c>
      <c r="E246" s="31"/>
      <c r="F246" s="35" t="s">
        <v>255</v>
      </c>
      <c r="G246" s="36">
        <v>41670</v>
      </c>
      <c r="H246" s="51">
        <v>4184</v>
      </c>
      <c r="I246" s="37">
        <v>418</v>
      </c>
      <c r="J246" s="38">
        <v>418</v>
      </c>
      <c r="K246" s="36">
        <v>41670</v>
      </c>
      <c r="L246" s="39">
        <v>9.99</v>
      </c>
      <c r="M246" s="40"/>
      <c r="N246" s="41"/>
      <c r="O246" s="42" t="s">
        <v>2344</v>
      </c>
      <c r="P246" s="43" t="s">
        <v>2226</v>
      </c>
      <c r="Q246" s="43" t="s">
        <v>2320</v>
      </c>
      <c r="R246" s="43" t="s">
        <v>229</v>
      </c>
      <c r="S246" s="43" t="b">
        <v>1</v>
      </c>
      <c r="T246" s="43">
        <v>10</v>
      </c>
      <c r="U246" s="35" t="s">
        <v>2347</v>
      </c>
      <c r="V246" s="196" t="s">
        <v>2353</v>
      </c>
    </row>
    <row r="247" spans="1:22" x14ac:dyDescent="0.25">
      <c r="A247" s="30">
        <v>246</v>
      </c>
      <c r="B247" s="50" t="s">
        <v>981</v>
      </c>
      <c r="C247" s="33">
        <f t="shared" si="3"/>
        <v>4</v>
      </c>
      <c r="D247" s="31" t="s">
        <v>482</v>
      </c>
      <c r="E247" s="31"/>
      <c r="F247" s="35" t="s">
        <v>255</v>
      </c>
      <c r="G247" s="36">
        <v>41670</v>
      </c>
      <c r="H247" s="51">
        <v>6746</v>
      </c>
      <c r="I247" s="37">
        <v>675</v>
      </c>
      <c r="J247" s="38">
        <v>675</v>
      </c>
      <c r="K247" s="36">
        <v>41670</v>
      </c>
      <c r="L247" s="39">
        <v>10.01</v>
      </c>
      <c r="M247" s="40"/>
      <c r="N247" s="41"/>
      <c r="O247" s="42" t="s">
        <v>2344</v>
      </c>
      <c r="P247" s="43" t="s">
        <v>2217</v>
      </c>
      <c r="Q247" s="43" t="s">
        <v>2320</v>
      </c>
      <c r="R247" s="43" t="s">
        <v>229</v>
      </c>
      <c r="S247" s="43" t="b">
        <v>1</v>
      </c>
      <c r="T247" s="43">
        <v>10</v>
      </c>
      <c r="U247" s="35" t="s">
        <v>2347</v>
      </c>
      <c r="V247" s="196" t="s">
        <v>2353</v>
      </c>
    </row>
    <row r="248" spans="1:22" x14ac:dyDescent="0.25">
      <c r="A248" s="30">
        <v>247</v>
      </c>
      <c r="B248" s="50" t="s">
        <v>1094</v>
      </c>
      <c r="C248" s="33">
        <f t="shared" si="3"/>
        <v>4</v>
      </c>
      <c r="D248" s="31" t="s">
        <v>483</v>
      </c>
      <c r="E248" s="31"/>
      <c r="F248" s="35" t="s">
        <v>255</v>
      </c>
      <c r="G248" s="36">
        <v>41670</v>
      </c>
      <c r="H248" s="51">
        <v>3613</v>
      </c>
      <c r="I248" s="37">
        <v>361</v>
      </c>
      <c r="J248" s="38">
        <v>361</v>
      </c>
      <c r="K248" s="36">
        <v>41670</v>
      </c>
      <c r="L248" s="39">
        <v>9.99</v>
      </c>
      <c r="M248" s="40"/>
      <c r="N248" s="41"/>
      <c r="O248" s="42" t="s">
        <v>2344</v>
      </c>
      <c r="P248" s="43" t="s">
        <v>2260</v>
      </c>
      <c r="Q248" s="43" t="s">
        <v>2320</v>
      </c>
      <c r="R248" s="43" t="s">
        <v>229</v>
      </c>
      <c r="S248" s="43" t="b">
        <v>1</v>
      </c>
      <c r="T248" s="43">
        <v>10</v>
      </c>
      <c r="U248" s="35" t="s">
        <v>2347</v>
      </c>
      <c r="V248" s="196" t="s">
        <v>2353</v>
      </c>
    </row>
    <row r="249" spans="1:22" x14ac:dyDescent="0.25">
      <c r="A249" s="30">
        <v>248</v>
      </c>
      <c r="B249" s="50" t="s">
        <v>864</v>
      </c>
      <c r="C249" s="33">
        <f t="shared" si="3"/>
        <v>4</v>
      </c>
      <c r="D249" s="31" t="s">
        <v>484</v>
      </c>
      <c r="E249" s="31"/>
      <c r="F249" s="35" t="s">
        <v>255</v>
      </c>
      <c r="G249" s="36">
        <v>41670</v>
      </c>
      <c r="H249" s="51">
        <v>8409</v>
      </c>
      <c r="I249" s="37">
        <v>841</v>
      </c>
      <c r="J249" s="38">
        <v>841</v>
      </c>
      <c r="K249" s="36">
        <v>41670</v>
      </c>
      <c r="L249" s="39">
        <v>10</v>
      </c>
      <c r="M249" s="40"/>
      <c r="N249" s="41"/>
      <c r="O249" s="42" t="s">
        <v>2344</v>
      </c>
      <c r="P249" s="43" t="s">
        <v>2206</v>
      </c>
      <c r="Q249" s="43" t="s">
        <v>2320</v>
      </c>
      <c r="R249" s="43" t="s">
        <v>229</v>
      </c>
      <c r="S249" s="43" t="b">
        <v>1</v>
      </c>
      <c r="T249" s="43">
        <v>10</v>
      </c>
      <c r="U249" s="35" t="s">
        <v>2347</v>
      </c>
      <c r="V249" s="196" t="s">
        <v>2353</v>
      </c>
    </row>
    <row r="250" spans="1:22" x14ac:dyDescent="0.25">
      <c r="A250" s="30">
        <v>249</v>
      </c>
      <c r="B250" s="50" t="s">
        <v>982</v>
      </c>
      <c r="C250" s="33">
        <f t="shared" si="3"/>
        <v>4</v>
      </c>
      <c r="D250" s="31" t="s">
        <v>485</v>
      </c>
      <c r="E250" s="31"/>
      <c r="F250" s="35" t="s">
        <v>255</v>
      </c>
      <c r="G250" s="36">
        <v>41670</v>
      </c>
      <c r="H250" s="51">
        <v>5484</v>
      </c>
      <c r="I250" s="37">
        <v>548</v>
      </c>
      <c r="J250" s="38">
        <v>548</v>
      </c>
      <c r="K250" s="36">
        <v>41670</v>
      </c>
      <c r="L250" s="39">
        <v>9.99</v>
      </c>
      <c r="M250" s="40"/>
      <c r="N250" s="41"/>
      <c r="O250" s="42" t="s">
        <v>2344</v>
      </c>
      <c r="P250" s="43" t="s">
        <v>2249</v>
      </c>
      <c r="Q250" s="43" t="s">
        <v>2319</v>
      </c>
      <c r="R250" s="43" t="s">
        <v>229</v>
      </c>
      <c r="S250" s="43" t="b">
        <v>1</v>
      </c>
      <c r="T250" s="43">
        <v>10</v>
      </c>
      <c r="U250" s="35" t="s">
        <v>2347</v>
      </c>
      <c r="V250" s="196" t="s">
        <v>2353</v>
      </c>
    </row>
    <row r="251" spans="1:22" x14ac:dyDescent="0.25">
      <c r="A251" s="30">
        <v>250</v>
      </c>
      <c r="B251" s="50" t="s">
        <v>1095</v>
      </c>
      <c r="C251" s="33">
        <f t="shared" si="3"/>
        <v>4</v>
      </c>
      <c r="D251" s="31" t="s">
        <v>486</v>
      </c>
      <c r="E251" s="31"/>
      <c r="F251" s="35" t="s">
        <v>255</v>
      </c>
      <c r="G251" s="36">
        <v>41670</v>
      </c>
      <c r="H251" s="51">
        <v>9662</v>
      </c>
      <c r="I251" s="37">
        <v>966</v>
      </c>
      <c r="J251" s="38">
        <v>966</v>
      </c>
      <c r="K251" s="36">
        <v>41670</v>
      </c>
      <c r="L251" s="39">
        <v>10</v>
      </c>
      <c r="M251" s="40"/>
      <c r="N251" s="41"/>
      <c r="O251" s="42" t="s">
        <v>2344</v>
      </c>
      <c r="P251" s="43" t="s">
        <v>2261</v>
      </c>
      <c r="Q251" s="43" t="s">
        <v>2320</v>
      </c>
      <c r="R251" s="43" t="s">
        <v>229</v>
      </c>
      <c r="S251" s="43" t="b">
        <v>1</v>
      </c>
      <c r="T251" s="43">
        <v>10</v>
      </c>
      <c r="U251" s="35" t="s">
        <v>2347</v>
      </c>
      <c r="V251" s="196" t="s">
        <v>2353</v>
      </c>
    </row>
    <row r="252" spans="1:22" x14ac:dyDescent="0.25">
      <c r="A252" s="30">
        <v>251</v>
      </c>
      <c r="B252" s="50" t="s">
        <v>1096</v>
      </c>
      <c r="C252" s="33">
        <f t="shared" si="3"/>
        <v>3</v>
      </c>
      <c r="D252" s="31" t="s">
        <v>487</v>
      </c>
      <c r="E252" s="31"/>
      <c r="F252" s="35" t="s">
        <v>255</v>
      </c>
      <c r="G252" s="36">
        <v>41670</v>
      </c>
      <c r="H252" s="51">
        <v>11991</v>
      </c>
      <c r="I252" s="37">
        <v>1199</v>
      </c>
      <c r="J252" s="38">
        <v>1199</v>
      </c>
      <c r="K252" s="36">
        <v>41670</v>
      </c>
      <c r="L252" s="39">
        <v>10</v>
      </c>
      <c r="M252" s="40"/>
      <c r="N252" s="41"/>
      <c r="O252" s="42" t="s">
        <v>2344</v>
      </c>
      <c r="P252" s="43" t="s">
        <v>2207</v>
      </c>
      <c r="Q252" s="43" t="s">
        <v>2320</v>
      </c>
      <c r="R252" s="43" t="s">
        <v>229</v>
      </c>
      <c r="S252" s="43" t="b">
        <v>1</v>
      </c>
      <c r="T252" s="43">
        <v>10</v>
      </c>
      <c r="U252" s="35" t="s">
        <v>2347</v>
      </c>
      <c r="V252" s="196" t="s">
        <v>2353</v>
      </c>
    </row>
    <row r="253" spans="1:22" x14ac:dyDescent="0.25">
      <c r="A253" s="30">
        <v>252</v>
      </c>
      <c r="B253" s="50" t="s">
        <v>983</v>
      </c>
      <c r="C253" s="33">
        <f t="shared" si="3"/>
        <v>4</v>
      </c>
      <c r="D253" s="31" t="s">
        <v>488</v>
      </c>
      <c r="E253" s="31"/>
      <c r="F253" s="35" t="s">
        <v>255</v>
      </c>
      <c r="G253" s="36">
        <v>41670</v>
      </c>
      <c r="H253" s="51">
        <v>4236</v>
      </c>
      <c r="I253" s="37">
        <v>424</v>
      </c>
      <c r="J253" s="38">
        <v>424</v>
      </c>
      <c r="K253" s="36">
        <v>41670</v>
      </c>
      <c r="L253" s="39">
        <v>10.01</v>
      </c>
      <c r="M253" s="40"/>
      <c r="N253" s="41"/>
      <c r="O253" s="42" t="s">
        <v>2344</v>
      </c>
      <c r="P253" s="43" t="s">
        <v>2206</v>
      </c>
      <c r="Q253" s="43" t="s">
        <v>2320</v>
      </c>
      <c r="R253" s="43" t="s">
        <v>229</v>
      </c>
      <c r="S253" s="43" t="b">
        <v>1</v>
      </c>
      <c r="T253" s="43">
        <v>10</v>
      </c>
      <c r="U253" s="35" t="s">
        <v>2347</v>
      </c>
      <c r="V253" s="196" t="s">
        <v>2353</v>
      </c>
    </row>
    <row r="254" spans="1:22" x14ac:dyDescent="0.25">
      <c r="A254" s="30">
        <v>253</v>
      </c>
      <c r="B254" s="50" t="s">
        <v>865</v>
      </c>
      <c r="C254" s="33">
        <f t="shared" si="3"/>
        <v>6</v>
      </c>
      <c r="D254" s="31" t="s">
        <v>489</v>
      </c>
      <c r="E254" s="31"/>
      <c r="F254" s="35" t="s">
        <v>255</v>
      </c>
      <c r="G254" s="36">
        <v>41670</v>
      </c>
      <c r="H254" s="51">
        <v>15149</v>
      </c>
      <c r="I254" s="37">
        <v>1515</v>
      </c>
      <c r="J254" s="38">
        <v>1515</v>
      </c>
      <c r="K254" s="36">
        <v>41670</v>
      </c>
      <c r="L254" s="39">
        <v>10</v>
      </c>
      <c r="M254" s="40"/>
      <c r="N254" s="41"/>
      <c r="O254" s="42" t="s">
        <v>2344</v>
      </c>
      <c r="P254" s="43" t="s">
        <v>2262</v>
      </c>
      <c r="Q254" s="43" t="s">
        <v>2319</v>
      </c>
      <c r="R254" s="43" t="s">
        <v>229</v>
      </c>
      <c r="S254" s="43" t="b">
        <v>1</v>
      </c>
      <c r="T254" s="43">
        <v>10</v>
      </c>
      <c r="U254" s="35" t="s">
        <v>2347</v>
      </c>
      <c r="V254" s="196" t="s">
        <v>2353</v>
      </c>
    </row>
    <row r="255" spans="1:22" x14ac:dyDescent="0.25">
      <c r="A255" s="30">
        <v>254</v>
      </c>
      <c r="B255" s="50" t="s">
        <v>1097</v>
      </c>
      <c r="C255" s="33">
        <f t="shared" si="3"/>
        <v>4</v>
      </c>
      <c r="D255" s="31" t="s">
        <v>490</v>
      </c>
      <c r="E255" s="31"/>
      <c r="F255" s="35" t="s">
        <v>255</v>
      </c>
      <c r="G255" s="36">
        <v>41670</v>
      </c>
      <c r="H255" s="51">
        <v>3789</v>
      </c>
      <c r="I255" s="37">
        <v>379</v>
      </c>
      <c r="J255" s="38">
        <v>379</v>
      </c>
      <c r="K255" s="36">
        <v>41670</v>
      </c>
      <c r="L255" s="39">
        <v>10</v>
      </c>
      <c r="M255" s="40"/>
      <c r="N255" s="41"/>
      <c r="O255" s="42" t="s">
        <v>2344</v>
      </c>
      <c r="P255" s="43" t="s">
        <v>2263</v>
      </c>
      <c r="Q255" s="43" t="s">
        <v>2320</v>
      </c>
      <c r="R255" s="43" t="s">
        <v>229</v>
      </c>
      <c r="S255" s="43" t="b">
        <v>1</v>
      </c>
      <c r="T255" s="43">
        <v>10</v>
      </c>
      <c r="U255" s="35" t="s">
        <v>2347</v>
      </c>
      <c r="V255" s="196" t="s">
        <v>2353</v>
      </c>
    </row>
    <row r="256" spans="1:22" x14ac:dyDescent="0.25">
      <c r="A256" s="30">
        <v>255</v>
      </c>
      <c r="B256" s="50" t="s">
        <v>866</v>
      </c>
      <c r="C256" s="33">
        <f t="shared" si="3"/>
        <v>5</v>
      </c>
      <c r="D256" s="31" t="s">
        <v>491</v>
      </c>
      <c r="E256" s="31"/>
      <c r="F256" s="35" t="s">
        <v>255</v>
      </c>
      <c r="G256" s="36">
        <v>41670</v>
      </c>
      <c r="H256" s="51">
        <v>6720</v>
      </c>
      <c r="I256" s="37">
        <v>672</v>
      </c>
      <c r="J256" s="38">
        <v>672</v>
      </c>
      <c r="K256" s="36">
        <v>41670</v>
      </c>
      <c r="L256" s="39">
        <v>10</v>
      </c>
      <c r="M256" s="40"/>
      <c r="N256" s="41"/>
      <c r="O256" s="42" t="s">
        <v>2344</v>
      </c>
      <c r="P256" s="43" t="s">
        <v>2184</v>
      </c>
      <c r="Q256" s="43" t="s">
        <v>2320</v>
      </c>
      <c r="R256" s="43" t="s">
        <v>229</v>
      </c>
      <c r="S256" s="43" t="b">
        <v>1</v>
      </c>
      <c r="T256" s="43">
        <v>10</v>
      </c>
      <c r="U256" s="35" t="s">
        <v>2347</v>
      </c>
      <c r="V256" s="196" t="s">
        <v>2353</v>
      </c>
    </row>
    <row r="257" spans="1:22" x14ac:dyDescent="0.25">
      <c r="A257" s="30">
        <v>256</v>
      </c>
      <c r="B257" s="50" t="s">
        <v>867</v>
      </c>
      <c r="C257" s="33">
        <f t="shared" si="3"/>
        <v>4</v>
      </c>
      <c r="D257" s="31" t="s">
        <v>492</v>
      </c>
      <c r="E257" s="31"/>
      <c r="F257" s="35" t="s">
        <v>255</v>
      </c>
      <c r="G257" s="36">
        <v>41670</v>
      </c>
      <c r="H257" s="51">
        <v>8545</v>
      </c>
      <c r="I257" s="37">
        <v>854</v>
      </c>
      <c r="J257" s="38">
        <v>854</v>
      </c>
      <c r="K257" s="36">
        <v>41670</v>
      </c>
      <c r="L257" s="39">
        <v>9.99</v>
      </c>
      <c r="M257" s="40"/>
      <c r="N257" s="41"/>
      <c r="O257" s="42" t="s">
        <v>2344</v>
      </c>
      <c r="P257" s="43" t="s">
        <v>2264</v>
      </c>
      <c r="Q257" s="43" t="s">
        <v>2319</v>
      </c>
      <c r="R257" s="43" t="s">
        <v>229</v>
      </c>
      <c r="S257" s="43" t="b">
        <v>1</v>
      </c>
      <c r="T257" s="43">
        <v>10</v>
      </c>
      <c r="U257" s="35" t="s">
        <v>2347</v>
      </c>
      <c r="V257" s="196" t="s">
        <v>2353</v>
      </c>
    </row>
    <row r="258" spans="1:22" x14ac:dyDescent="0.25">
      <c r="A258" s="30">
        <v>257</v>
      </c>
      <c r="B258" s="50" t="s">
        <v>1098</v>
      </c>
      <c r="C258" s="33">
        <f t="shared" si="3"/>
        <v>4</v>
      </c>
      <c r="D258" s="31" t="s">
        <v>493</v>
      </c>
      <c r="E258" s="31"/>
      <c r="F258" s="35" t="s">
        <v>255</v>
      </c>
      <c r="G258" s="36">
        <v>41670</v>
      </c>
      <c r="H258" s="51">
        <v>2881</v>
      </c>
      <c r="I258" s="37">
        <v>288</v>
      </c>
      <c r="J258" s="38">
        <v>288</v>
      </c>
      <c r="K258" s="36">
        <v>41670</v>
      </c>
      <c r="L258" s="39">
        <v>10</v>
      </c>
      <c r="M258" s="40"/>
      <c r="N258" s="41"/>
      <c r="O258" s="42" t="s">
        <v>2344</v>
      </c>
      <c r="P258" s="43" t="s">
        <v>2206</v>
      </c>
      <c r="Q258" s="43" t="s">
        <v>2320</v>
      </c>
      <c r="R258" s="43" t="s">
        <v>229</v>
      </c>
      <c r="S258" s="43" t="b">
        <v>1</v>
      </c>
      <c r="T258" s="43">
        <v>10</v>
      </c>
      <c r="U258" s="35" t="s">
        <v>2347</v>
      </c>
      <c r="V258" s="196" t="s">
        <v>2353</v>
      </c>
    </row>
    <row r="259" spans="1:22" x14ac:dyDescent="0.25">
      <c r="A259" s="30">
        <v>258</v>
      </c>
      <c r="B259" s="50" t="s">
        <v>494</v>
      </c>
      <c r="C259" s="33">
        <f t="shared" ref="C259:C322" si="4">COUNTIF(B:B,B259)</f>
        <v>4</v>
      </c>
      <c r="D259" s="31" t="s">
        <v>495</v>
      </c>
      <c r="E259" s="31"/>
      <c r="F259" s="35" t="s">
        <v>255</v>
      </c>
      <c r="G259" s="36">
        <v>41670</v>
      </c>
      <c r="H259" s="51">
        <v>12934</v>
      </c>
      <c r="I259" s="37">
        <v>1293</v>
      </c>
      <c r="J259" s="38">
        <v>1293</v>
      </c>
      <c r="K259" s="36">
        <v>41670</v>
      </c>
      <c r="L259" s="39">
        <v>10</v>
      </c>
      <c r="M259" s="40"/>
      <c r="N259" s="41"/>
      <c r="O259" s="42" t="s">
        <v>2344</v>
      </c>
      <c r="P259" s="43" t="s">
        <v>2214</v>
      </c>
      <c r="Q259" s="43" t="s">
        <v>2320</v>
      </c>
      <c r="R259" s="43" t="s">
        <v>229</v>
      </c>
      <c r="S259" s="43" t="b">
        <v>1</v>
      </c>
      <c r="T259" s="43">
        <v>10</v>
      </c>
      <c r="U259" s="35" t="s">
        <v>2347</v>
      </c>
      <c r="V259" s="196" t="s">
        <v>2353</v>
      </c>
    </row>
    <row r="260" spans="1:22" x14ac:dyDescent="0.25">
      <c r="A260" s="30">
        <v>259</v>
      </c>
      <c r="B260" s="50" t="s">
        <v>868</v>
      </c>
      <c r="C260" s="33">
        <f t="shared" si="4"/>
        <v>4</v>
      </c>
      <c r="D260" s="31" t="s">
        <v>496</v>
      </c>
      <c r="E260" s="31"/>
      <c r="F260" s="35" t="s">
        <v>255</v>
      </c>
      <c r="G260" s="36">
        <v>41670</v>
      </c>
      <c r="H260" s="51">
        <v>7526</v>
      </c>
      <c r="I260" s="37">
        <v>753</v>
      </c>
      <c r="J260" s="38">
        <v>753</v>
      </c>
      <c r="K260" s="36">
        <v>41670</v>
      </c>
      <c r="L260" s="39">
        <v>10.01</v>
      </c>
      <c r="M260" s="40"/>
      <c r="N260" s="41"/>
      <c r="O260" s="42" t="s">
        <v>2344</v>
      </c>
      <c r="P260" s="43" t="s">
        <v>2265</v>
      </c>
      <c r="Q260" s="43" t="s">
        <v>2319</v>
      </c>
      <c r="R260" s="43" t="s">
        <v>229</v>
      </c>
      <c r="S260" s="43" t="b">
        <v>1</v>
      </c>
      <c r="T260" s="43">
        <v>10</v>
      </c>
      <c r="U260" s="35" t="s">
        <v>2347</v>
      </c>
      <c r="V260" s="196" t="s">
        <v>2353</v>
      </c>
    </row>
    <row r="261" spans="1:22" x14ac:dyDescent="0.25">
      <c r="A261" s="30">
        <v>260</v>
      </c>
      <c r="B261" s="50" t="s">
        <v>869</v>
      </c>
      <c r="C261" s="33">
        <f t="shared" si="4"/>
        <v>4</v>
      </c>
      <c r="D261" s="31" t="s">
        <v>497</v>
      </c>
      <c r="E261" s="31"/>
      <c r="F261" s="35" t="s">
        <v>255</v>
      </c>
      <c r="G261" s="36">
        <v>41670</v>
      </c>
      <c r="H261" s="51">
        <v>3441</v>
      </c>
      <c r="I261" s="37">
        <v>344</v>
      </c>
      <c r="J261" s="38">
        <v>344</v>
      </c>
      <c r="K261" s="36">
        <v>41670</v>
      </c>
      <c r="L261" s="39">
        <v>10</v>
      </c>
      <c r="M261" s="40"/>
      <c r="N261" s="41"/>
      <c r="O261" s="42" t="s">
        <v>2344</v>
      </c>
      <c r="P261" s="43" t="s">
        <v>2266</v>
      </c>
      <c r="Q261" s="43" t="s">
        <v>2319</v>
      </c>
      <c r="R261" s="43" t="s">
        <v>229</v>
      </c>
      <c r="S261" s="43" t="b">
        <v>1</v>
      </c>
      <c r="T261" s="43">
        <v>10</v>
      </c>
      <c r="U261" s="35" t="s">
        <v>2347</v>
      </c>
      <c r="V261" s="196" t="s">
        <v>2353</v>
      </c>
    </row>
    <row r="262" spans="1:22" ht="24" x14ac:dyDescent="0.25">
      <c r="A262" s="30">
        <v>261</v>
      </c>
      <c r="B262" s="50" t="s">
        <v>498</v>
      </c>
      <c r="C262" s="33">
        <f t="shared" si="4"/>
        <v>4</v>
      </c>
      <c r="D262" s="66" t="s">
        <v>499</v>
      </c>
      <c r="E262" s="66"/>
      <c r="F262" s="35" t="s">
        <v>255</v>
      </c>
      <c r="G262" s="36">
        <v>41670</v>
      </c>
      <c r="H262" s="51">
        <v>5124</v>
      </c>
      <c r="I262" s="37">
        <v>512</v>
      </c>
      <c r="J262" s="38">
        <v>512</v>
      </c>
      <c r="K262" s="36">
        <v>41670</v>
      </c>
      <c r="L262" s="39">
        <v>9.99</v>
      </c>
      <c r="M262" s="40"/>
      <c r="N262" s="41"/>
      <c r="O262" s="42" t="s">
        <v>2344</v>
      </c>
      <c r="P262" s="43" t="s">
        <v>2206</v>
      </c>
      <c r="Q262" s="43" t="s">
        <v>2320</v>
      </c>
      <c r="R262" s="43" t="s">
        <v>229</v>
      </c>
      <c r="S262" s="43" t="b">
        <v>1</v>
      </c>
      <c r="T262" s="43">
        <v>10</v>
      </c>
      <c r="U262" s="35" t="s">
        <v>2347</v>
      </c>
      <c r="V262" s="196" t="s">
        <v>2353</v>
      </c>
    </row>
    <row r="263" spans="1:22" x14ac:dyDescent="0.25">
      <c r="A263" s="30">
        <v>262</v>
      </c>
      <c r="B263" s="50" t="s">
        <v>870</v>
      </c>
      <c r="C263" s="33">
        <f t="shared" si="4"/>
        <v>4</v>
      </c>
      <c r="D263" s="31" t="s">
        <v>500</v>
      </c>
      <c r="E263" s="31"/>
      <c r="F263" s="35" t="s">
        <v>255</v>
      </c>
      <c r="G263" s="36">
        <v>41670</v>
      </c>
      <c r="H263" s="51">
        <v>19116</v>
      </c>
      <c r="I263" s="37">
        <v>1912</v>
      </c>
      <c r="J263" s="38">
        <v>1912</v>
      </c>
      <c r="K263" s="36">
        <v>41670</v>
      </c>
      <c r="L263" s="39">
        <v>10</v>
      </c>
      <c r="M263" s="40"/>
      <c r="N263" s="41"/>
      <c r="O263" s="42" t="s">
        <v>2344</v>
      </c>
      <c r="P263" s="43" t="s">
        <v>2267</v>
      </c>
      <c r="Q263" s="43" t="s">
        <v>2322</v>
      </c>
      <c r="R263" s="43" t="s">
        <v>229</v>
      </c>
      <c r="S263" s="43" t="b">
        <v>1</v>
      </c>
      <c r="T263" s="43">
        <v>10</v>
      </c>
      <c r="U263" s="35" t="s">
        <v>2347</v>
      </c>
      <c r="V263" s="196" t="s">
        <v>2353</v>
      </c>
    </row>
    <row r="264" spans="1:22" x14ac:dyDescent="0.25">
      <c r="A264" s="30">
        <v>263</v>
      </c>
      <c r="B264" s="50" t="s">
        <v>1099</v>
      </c>
      <c r="C264" s="33">
        <f t="shared" si="4"/>
        <v>5</v>
      </c>
      <c r="D264" s="31" t="s">
        <v>501</v>
      </c>
      <c r="E264" s="31"/>
      <c r="F264" s="35" t="s">
        <v>255</v>
      </c>
      <c r="G264" s="36">
        <v>41670</v>
      </c>
      <c r="H264" s="51">
        <v>18712</v>
      </c>
      <c r="I264" s="37">
        <v>1871</v>
      </c>
      <c r="J264" s="38">
        <v>1871</v>
      </c>
      <c r="K264" s="36">
        <v>41670</v>
      </c>
      <c r="L264" s="39">
        <v>10</v>
      </c>
      <c r="M264" s="40"/>
      <c r="N264" s="41"/>
      <c r="O264" s="42" t="s">
        <v>2344</v>
      </c>
      <c r="P264" s="43" t="s">
        <v>2230</v>
      </c>
      <c r="Q264" s="43" t="s">
        <v>2320</v>
      </c>
      <c r="R264" s="43" t="s">
        <v>229</v>
      </c>
      <c r="S264" s="43" t="b">
        <v>1</v>
      </c>
      <c r="T264" s="43">
        <v>10</v>
      </c>
      <c r="U264" s="35" t="s">
        <v>2347</v>
      </c>
      <c r="V264" s="196" t="s">
        <v>2353</v>
      </c>
    </row>
    <row r="265" spans="1:22" x14ac:dyDescent="0.25">
      <c r="A265" s="30">
        <v>264</v>
      </c>
      <c r="B265" s="50" t="s">
        <v>1100</v>
      </c>
      <c r="C265" s="33">
        <f t="shared" si="4"/>
        <v>7</v>
      </c>
      <c r="D265" s="31" t="s">
        <v>502</v>
      </c>
      <c r="E265" s="31"/>
      <c r="F265" s="35" t="s">
        <v>255</v>
      </c>
      <c r="G265" s="36">
        <v>41670</v>
      </c>
      <c r="H265" s="51">
        <v>38779</v>
      </c>
      <c r="I265" s="37">
        <v>3878</v>
      </c>
      <c r="J265" s="38">
        <v>3878</v>
      </c>
      <c r="K265" s="36">
        <v>41670</v>
      </c>
      <c r="L265" s="39">
        <v>10</v>
      </c>
      <c r="M265" s="40"/>
      <c r="N265" s="41"/>
      <c r="O265" s="42" t="s">
        <v>2344</v>
      </c>
      <c r="P265" s="43" t="s">
        <v>2230</v>
      </c>
      <c r="Q265" s="43" t="s">
        <v>2320</v>
      </c>
      <c r="R265" s="43" t="s">
        <v>229</v>
      </c>
      <c r="S265" s="43" t="b">
        <v>1</v>
      </c>
      <c r="T265" s="43">
        <v>10</v>
      </c>
      <c r="U265" s="35" t="s">
        <v>2347</v>
      </c>
      <c r="V265" s="196" t="s">
        <v>2353</v>
      </c>
    </row>
    <row r="266" spans="1:22" x14ac:dyDescent="0.25">
      <c r="A266" s="30">
        <v>265</v>
      </c>
      <c r="B266" s="50" t="s">
        <v>1101</v>
      </c>
      <c r="C266" s="33">
        <f t="shared" si="4"/>
        <v>5</v>
      </c>
      <c r="D266" s="31" t="s">
        <v>503</v>
      </c>
      <c r="E266" s="31"/>
      <c r="F266" s="35" t="s">
        <v>255</v>
      </c>
      <c r="G266" s="36">
        <v>41670</v>
      </c>
      <c r="H266" s="51">
        <v>8127</v>
      </c>
      <c r="I266" s="37">
        <v>813</v>
      </c>
      <c r="J266" s="38">
        <v>813</v>
      </c>
      <c r="K266" s="36">
        <v>41670</v>
      </c>
      <c r="L266" s="39">
        <v>10</v>
      </c>
      <c r="M266" s="40"/>
      <c r="N266" s="41"/>
      <c r="O266" s="42" t="s">
        <v>2344</v>
      </c>
      <c r="P266" s="43" t="s">
        <v>2268</v>
      </c>
      <c r="Q266" s="43" t="s">
        <v>2320</v>
      </c>
      <c r="R266" s="43" t="s">
        <v>229</v>
      </c>
      <c r="S266" s="43" t="b">
        <v>1</v>
      </c>
      <c r="T266" s="43">
        <v>10</v>
      </c>
      <c r="U266" s="35" t="s">
        <v>2347</v>
      </c>
      <c r="V266" s="196" t="s">
        <v>2353</v>
      </c>
    </row>
    <row r="267" spans="1:22" x14ac:dyDescent="0.25">
      <c r="A267" s="30">
        <v>266</v>
      </c>
      <c r="B267" s="50" t="s">
        <v>1102</v>
      </c>
      <c r="C267" s="33">
        <f t="shared" si="4"/>
        <v>4</v>
      </c>
      <c r="D267" s="31" t="s">
        <v>504</v>
      </c>
      <c r="E267" s="31"/>
      <c r="F267" s="35" t="s">
        <v>255</v>
      </c>
      <c r="G267" s="36">
        <v>41670</v>
      </c>
      <c r="H267" s="51">
        <v>3073</v>
      </c>
      <c r="I267" s="37">
        <v>307</v>
      </c>
      <c r="J267" s="38">
        <v>307</v>
      </c>
      <c r="K267" s="36">
        <v>41670</v>
      </c>
      <c r="L267" s="39">
        <v>9.99</v>
      </c>
      <c r="M267" s="40"/>
      <c r="N267" s="41"/>
      <c r="O267" s="42" t="s">
        <v>2344</v>
      </c>
      <c r="P267" s="43" t="s">
        <v>2214</v>
      </c>
      <c r="Q267" s="43" t="s">
        <v>2320</v>
      </c>
      <c r="R267" s="43" t="s">
        <v>229</v>
      </c>
      <c r="S267" s="43" t="b">
        <v>1</v>
      </c>
      <c r="T267" s="43">
        <v>10</v>
      </c>
      <c r="U267" s="35" t="s">
        <v>2347</v>
      </c>
      <c r="V267" s="196" t="s">
        <v>2353</v>
      </c>
    </row>
    <row r="268" spans="1:22" x14ac:dyDescent="0.25">
      <c r="A268" s="30">
        <v>267</v>
      </c>
      <c r="B268" s="50" t="s">
        <v>1103</v>
      </c>
      <c r="C268" s="33">
        <f t="shared" si="4"/>
        <v>4</v>
      </c>
      <c r="D268" s="31" t="s">
        <v>505</v>
      </c>
      <c r="E268" s="31"/>
      <c r="F268" s="35" t="s">
        <v>255</v>
      </c>
      <c r="G268" s="36">
        <v>41670</v>
      </c>
      <c r="H268" s="51">
        <v>11803</v>
      </c>
      <c r="I268" s="37">
        <v>1180</v>
      </c>
      <c r="J268" s="38">
        <v>1180</v>
      </c>
      <c r="K268" s="36">
        <v>41670</v>
      </c>
      <c r="L268" s="39">
        <v>10</v>
      </c>
      <c r="M268" s="40"/>
      <c r="N268" s="41"/>
      <c r="O268" s="42" t="s">
        <v>2344</v>
      </c>
      <c r="P268" s="43" t="s">
        <v>2202</v>
      </c>
      <c r="Q268" s="43" t="s">
        <v>2320</v>
      </c>
      <c r="R268" s="43" t="s">
        <v>229</v>
      </c>
      <c r="S268" s="43" t="b">
        <v>1</v>
      </c>
      <c r="T268" s="43">
        <v>10</v>
      </c>
      <c r="U268" s="35" t="s">
        <v>2347</v>
      </c>
      <c r="V268" s="196" t="s">
        <v>2353</v>
      </c>
    </row>
    <row r="269" spans="1:22" x14ac:dyDescent="0.25">
      <c r="A269" s="30">
        <v>268</v>
      </c>
      <c r="B269" s="50" t="s">
        <v>506</v>
      </c>
      <c r="C269" s="33">
        <f t="shared" si="4"/>
        <v>6</v>
      </c>
      <c r="D269" s="31" t="s">
        <v>507</v>
      </c>
      <c r="E269" s="31"/>
      <c r="F269" s="35" t="s">
        <v>255</v>
      </c>
      <c r="G269" s="36">
        <v>41670</v>
      </c>
      <c r="H269" s="51">
        <v>28932</v>
      </c>
      <c r="I269" s="37">
        <v>2893</v>
      </c>
      <c r="J269" s="38">
        <v>2893</v>
      </c>
      <c r="K269" s="36">
        <v>41670</v>
      </c>
      <c r="L269" s="39">
        <v>10</v>
      </c>
      <c r="M269" s="40"/>
      <c r="N269" s="41"/>
      <c r="O269" s="42" t="s">
        <v>2344</v>
      </c>
      <c r="P269" s="43" t="s">
        <v>2269</v>
      </c>
      <c r="Q269" s="43" t="s">
        <v>2319</v>
      </c>
      <c r="R269" s="43" t="s">
        <v>229</v>
      </c>
      <c r="S269" s="43" t="b">
        <v>1</v>
      </c>
      <c r="T269" s="43">
        <v>10</v>
      </c>
      <c r="U269" s="35" t="s">
        <v>2347</v>
      </c>
      <c r="V269" s="196" t="s">
        <v>2353</v>
      </c>
    </row>
    <row r="270" spans="1:22" x14ac:dyDescent="0.25">
      <c r="A270" s="30">
        <v>269</v>
      </c>
      <c r="B270" s="50" t="s">
        <v>984</v>
      </c>
      <c r="C270" s="33">
        <f t="shared" si="4"/>
        <v>6</v>
      </c>
      <c r="D270" s="31" t="s">
        <v>508</v>
      </c>
      <c r="E270" s="31"/>
      <c r="F270" s="35" t="s">
        <v>255</v>
      </c>
      <c r="G270" s="36">
        <v>41670</v>
      </c>
      <c r="H270" s="51">
        <v>26406</v>
      </c>
      <c r="I270" s="37">
        <v>2641</v>
      </c>
      <c r="J270" s="38">
        <v>2641</v>
      </c>
      <c r="K270" s="36">
        <v>41670</v>
      </c>
      <c r="L270" s="39">
        <v>10</v>
      </c>
      <c r="M270" s="40"/>
      <c r="N270" s="41"/>
      <c r="O270" s="42" t="s">
        <v>2344</v>
      </c>
      <c r="P270" s="43" t="s">
        <v>2270</v>
      </c>
      <c r="Q270" s="43" t="s">
        <v>2319</v>
      </c>
      <c r="R270" s="43" t="s">
        <v>229</v>
      </c>
      <c r="S270" s="43" t="b">
        <v>1</v>
      </c>
      <c r="T270" s="43">
        <v>10</v>
      </c>
      <c r="U270" s="35" t="s">
        <v>2347</v>
      </c>
      <c r="V270" s="196" t="s">
        <v>2353</v>
      </c>
    </row>
    <row r="271" spans="1:22" x14ac:dyDescent="0.25">
      <c r="A271" s="30">
        <v>270</v>
      </c>
      <c r="B271" s="50" t="s">
        <v>863</v>
      </c>
      <c r="C271" s="33">
        <f t="shared" si="4"/>
        <v>8</v>
      </c>
      <c r="D271" s="31" t="s">
        <v>509</v>
      </c>
      <c r="E271" s="31"/>
      <c r="F271" s="35" t="s">
        <v>255</v>
      </c>
      <c r="G271" s="36">
        <v>41670</v>
      </c>
      <c r="H271" s="51">
        <v>12405</v>
      </c>
      <c r="I271" s="37">
        <v>1240</v>
      </c>
      <c r="J271" s="38">
        <v>1240</v>
      </c>
      <c r="K271" s="36">
        <v>41670</v>
      </c>
      <c r="L271" s="39">
        <v>10</v>
      </c>
      <c r="M271" s="40"/>
      <c r="N271" s="41"/>
      <c r="O271" s="42" t="s">
        <v>2344</v>
      </c>
      <c r="P271" s="43" t="s">
        <v>2256</v>
      </c>
      <c r="Q271" s="43" t="s">
        <v>2319</v>
      </c>
      <c r="R271" s="43" t="s">
        <v>229</v>
      </c>
      <c r="S271" s="43" t="b">
        <v>1</v>
      </c>
      <c r="T271" s="43">
        <v>10</v>
      </c>
      <c r="U271" s="35" t="s">
        <v>2347</v>
      </c>
      <c r="V271" s="196" t="s">
        <v>2353</v>
      </c>
    </row>
    <row r="272" spans="1:22" x14ac:dyDescent="0.25">
      <c r="A272" s="30">
        <v>271</v>
      </c>
      <c r="B272" s="50" t="s">
        <v>985</v>
      </c>
      <c r="C272" s="33">
        <f t="shared" si="4"/>
        <v>1</v>
      </c>
      <c r="D272" s="31" t="s">
        <v>510</v>
      </c>
      <c r="E272" s="31"/>
      <c r="F272" s="35" t="s">
        <v>255</v>
      </c>
      <c r="G272" s="36">
        <v>41670</v>
      </c>
      <c r="H272" s="51">
        <v>4254</v>
      </c>
      <c r="I272" s="37">
        <v>425</v>
      </c>
      <c r="J272" s="38">
        <v>425</v>
      </c>
      <c r="K272" s="36">
        <v>41670</v>
      </c>
      <c r="L272" s="39">
        <v>9.99</v>
      </c>
      <c r="M272" s="40"/>
      <c r="N272" s="41"/>
      <c r="O272" s="42" t="s">
        <v>2344</v>
      </c>
      <c r="P272" s="43" t="s">
        <v>2271</v>
      </c>
      <c r="Q272" s="43" t="s">
        <v>2319</v>
      </c>
      <c r="R272" s="43" t="s">
        <v>229</v>
      </c>
      <c r="S272" s="43" t="b">
        <v>1</v>
      </c>
      <c r="T272" s="43">
        <v>10</v>
      </c>
      <c r="U272" s="35" t="s">
        <v>2347</v>
      </c>
      <c r="V272" s="196" t="s">
        <v>2353</v>
      </c>
    </row>
    <row r="273" spans="1:22" x14ac:dyDescent="0.25">
      <c r="A273" s="30">
        <v>272</v>
      </c>
      <c r="B273" s="50" t="s">
        <v>986</v>
      </c>
      <c r="C273" s="33">
        <f t="shared" si="4"/>
        <v>4</v>
      </c>
      <c r="D273" s="31" t="s">
        <v>511</v>
      </c>
      <c r="E273" s="31"/>
      <c r="F273" s="35" t="s">
        <v>255</v>
      </c>
      <c r="G273" s="36">
        <v>41670</v>
      </c>
      <c r="H273" s="51">
        <v>12871</v>
      </c>
      <c r="I273" s="37">
        <v>1287</v>
      </c>
      <c r="J273" s="38">
        <v>1287</v>
      </c>
      <c r="K273" s="36">
        <v>41670</v>
      </c>
      <c r="L273" s="39">
        <v>10</v>
      </c>
      <c r="M273" s="40"/>
      <c r="N273" s="41"/>
      <c r="O273" s="42" t="s">
        <v>2344</v>
      </c>
      <c r="P273" s="43" t="s">
        <v>2257</v>
      </c>
      <c r="Q273" s="43" t="s">
        <v>2320</v>
      </c>
      <c r="R273" s="43" t="s">
        <v>229</v>
      </c>
      <c r="S273" s="43" t="b">
        <v>1</v>
      </c>
      <c r="T273" s="43">
        <v>10</v>
      </c>
      <c r="U273" s="35" t="s">
        <v>2347</v>
      </c>
      <c r="V273" s="196" t="s">
        <v>2353</v>
      </c>
    </row>
    <row r="274" spans="1:22" x14ac:dyDescent="0.25">
      <c r="A274" s="30">
        <v>273</v>
      </c>
      <c r="B274" s="50" t="s">
        <v>871</v>
      </c>
      <c r="C274" s="33">
        <f t="shared" si="4"/>
        <v>4</v>
      </c>
      <c r="D274" s="31" t="s">
        <v>512</v>
      </c>
      <c r="E274" s="31"/>
      <c r="F274" s="35" t="s">
        <v>255</v>
      </c>
      <c r="G274" s="36">
        <v>41670</v>
      </c>
      <c r="H274" s="51">
        <v>11334</v>
      </c>
      <c r="I274" s="37">
        <v>1133</v>
      </c>
      <c r="J274" s="38">
        <v>1133</v>
      </c>
      <c r="K274" s="36">
        <v>41670</v>
      </c>
      <c r="L274" s="39">
        <v>10</v>
      </c>
      <c r="M274" s="40"/>
      <c r="N274" s="41"/>
      <c r="O274" s="42" t="s">
        <v>2344</v>
      </c>
      <c r="P274" s="43" t="s">
        <v>2214</v>
      </c>
      <c r="Q274" s="43" t="s">
        <v>2320</v>
      </c>
      <c r="R274" s="43" t="s">
        <v>229</v>
      </c>
      <c r="S274" s="43" t="b">
        <v>1</v>
      </c>
      <c r="T274" s="43">
        <v>10</v>
      </c>
      <c r="U274" s="35" t="s">
        <v>2347</v>
      </c>
      <c r="V274" s="196" t="s">
        <v>2353</v>
      </c>
    </row>
    <row r="275" spans="1:22" x14ac:dyDescent="0.25">
      <c r="A275" s="30">
        <v>274</v>
      </c>
      <c r="B275" s="50" t="s">
        <v>987</v>
      </c>
      <c r="C275" s="33">
        <f t="shared" si="4"/>
        <v>2</v>
      </c>
      <c r="D275" s="31" t="s">
        <v>513</v>
      </c>
      <c r="E275" s="31"/>
      <c r="F275" s="35" t="s">
        <v>255</v>
      </c>
      <c r="G275" s="36">
        <v>41670</v>
      </c>
      <c r="H275" s="51">
        <v>1416</v>
      </c>
      <c r="I275" s="37">
        <v>142</v>
      </c>
      <c r="J275" s="38">
        <v>142</v>
      </c>
      <c r="K275" s="36">
        <v>41670</v>
      </c>
      <c r="L275" s="39">
        <v>10.029999999999999</v>
      </c>
      <c r="M275" s="40"/>
      <c r="N275" s="41"/>
      <c r="O275" s="42" t="s">
        <v>2344</v>
      </c>
      <c r="P275" s="43" t="s">
        <v>2198</v>
      </c>
      <c r="Q275" s="43" t="s">
        <v>2320</v>
      </c>
      <c r="R275" s="43" t="s">
        <v>229</v>
      </c>
      <c r="S275" s="43" t="b">
        <v>1</v>
      </c>
      <c r="T275" s="43">
        <v>10</v>
      </c>
      <c r="U275" s="35" t="s">
        <v>2347</v>
      </c>
      <c r="V275" s="196" t="s">
        <v>2353</v>
      </c>
    </row>
    <row r="276" spans="1:22" x14ac:dyDescent="0.25">
      <c r="A276" s="30">
        <v>275</v>
      </c>
      <c r="B276" s="50" t="s">
        <v>872</v>
      </c>
      <c r="C276" s="33">
        <f t="shared" si="4"/>
        <v>4</v>
      </c>
      <c r="D276" s="31" t="s">
        <v>514</v>
      </c>
      <c r="E276" s="31"/>
      <c r="F276" s="35" t="s">
        <v>255</v>
      </c>
      <c r="G276" s="36">
        <v>41670</v>
      </c>
      <c r="H276" s="51">
        <v>1633</v>
      </c>
      <c r="I276" s="37">
        <v>163</v>
      </c>
      <c r="J276" s="38">
        <v>163</v>
      </c>
      <c r="K276" s="36">
        <v>41670</v>
      </c>
      <c r="L276" s="39">
        <v>9.98</v>
      </c>
      <c r="M276" s="40"/>
      <c r="N276" s="41"/>
      <c r="O276" s="42" t="s">
        <v>2344</v>
      </c>
      <c r="P276" s="43" t="s">
        <v>2272</v>
      </c>
      <c r="Q276" s="43" t="s">
        <v>2008</v>
      </c>
      <c r="R276" s="43" t="s">
        <v>229</v>
      </c>
      <c r="S276" s="43" t="b">
        <v>1</v>
      </c>
      <c r="T276" s="43">
        <v>10</v>
      </c>
      <c r="U276" s="35" t="s">
        <v>2347</v>
      </c>
      <c r="V276" s="196" t="s">
        <v>2353</v>
      </c>
    </row>
    <row r="277" spans="1:22" x14ac:dyDescent="0.25">
      <c r="A277" s="30">
        <v>276</v>
      </c>
      <c r="B277" s="50" t="s">
        <v>1104</v>
      </c>
      <c r="C277" s="33">
        <f t="shared" si="4"/>
        <v>4</v>
      </c>
      <c r="D277" s="31" t="s">
        <v>515</v>
      </c>
      <c r="E277" s="31"/>
      <c r="F277" s="35" t="s">
        <v>255</v>
      </c>
      <c r="G277" s="36">
        <v>41670</v>
      </c>
      <c r="H277" s="51">
        <v>6567</v>
      </c>
      <c r="I277" s="37">
        <v>657</v>
      </c>
      <c r="J277" s="38">
        <v>657</v>
      </c>
      <c r="K277" s="36">
        <v>41670</v>
      </c>
      <c r="L277" s="39">
        <v>10</v>
      </c>
      <c r="M277" s="40"/>
      <c r="N277" s="41"/>
      <c r="O277" s="42" t="s">
        <v>2344</v>
      </c>
      <c r="P277" s="43" t="s">
        <v>2207</v>
      </c>
      <c r="Q277" s="43" t="s">
        <v>2320</v>
      </c>
      <c r="R277" s="43" t="s">
        <v>229</v>
      </c>
      <c r="S277" s="43" t="b">
        <v>1</v>
      </c>
      <c r="T277" s="43">
        <v>10</v>
      </c>
      <c r="U277" s="35" t="s">
        <v>2347</v>
      </c>
      <c r="V277" s="196" t="s">
        <v>2353</v>
      </c>
    </row>
    <row r="278" spans="1:22" x14ac:dyDescent="0.25">
      <c r="A278" s="30">
        <v>277</v>
      </c>
      <c r="B278" s="50" t="s">
        <v>873</v>
      </c>
      <c r="C278" s="33">
        <f t="shared" si="4"/>
        <v>4</v>
      </c>
      <c r="D278" s="31" t="s">
        <v>516</v>
      </c>
      <c r="E278" s="31"/>
      <c r="F278" s="35" t="s">
        <v>255</v>
      </c>
      <c r="G278" s="36">
        <v>41670</v>
      </c>
      <c r="H278" s="51">
        <v>3170</v>
      </c>
      <c r="I278" s="37">
        <v>317</v>
      </c>
      <c r="J278" s="38">
        <v>317</v>
      </c>
      <c r="K278" s="36">
        <v>41670</v>
      </c>
      <c r="L278" s="39">
        <v>10</v>
      </c>
      <c r="M278" s="40"/>
      <c r="N278" s="41"/>
      <c r="O278" s="42" t="s">
        <v>2344</v>
      </c>
      <c r="P278" s="43" t="s">
        <v>2273</v>
      </c>
      <c r="Q278" s="43" t="s">
        <v>2320</v>
      </c>
      <c r="R278" s="43" t="s">
        <v>229</v>
      </c>
      <c r="S278" s="43" t="b">
        <v>1</v>
      </c>
      <c r="T278" s="43">
        <v>10</v>
      </c>
      <c r="U278" s="35" t="s">
        <v>2347</v>
      </c>
      <c r="V278" s="196" t="s">
        <v>2353</v>
      </c>
    </row>
    <row r="279" spans="1:22" x14ac:dyDescent="0.25">
      <c r="A279" s="30">
        <v>278</v>
      </c>
      <c r="B279" s="50" t="s">
        <v>874</v>
      </c>
      <c r="C279" s="33">
        <f t="shared" si="4"/>
        <v>5</v>
      </c>
      <c r="D279" s="31" t="s">
        <v>517</v>
      </c>
      <c r="E279" s="31"/>
      <c r="F279" s="35" t="s">
        <v>255</v>
      </c>
      <c r="G279" s="36">
        <v>41670</v>
      </c>
      <c r="H279" s="51">
        <v>6869</v>
      </c>
      <c r="I279" s="37">
        <v>687</v>
      </c>
      <c r="J279" s="38">
        <v>687</v>
      </c>
      <c r="K279" s="36">
        <v>41670</v>
      </c>
      <c r="L279" s="39">
        <v>10</v>
      </c>
      <c r="M279" s="40"/>
      <c r="N279" s="41"/>
      <c r="O279" s="42" t="s">
        <v>2344</v>
      </c>
      <c r="P279" s="43" t="s">
        <v>2206</v>
      </c>
      <c r="Q279" s="43" t="s">
        <v>2320</v>
      </c>
      <c r="R279" s="43" t="s">
        <v>229</v>
      </c>
      <c r="S279" s="43" t="b">
        <v>1</v>
      </c>
      <c r="T279" s="43">
        <v>10</v>
      </c>
      <c r="U279" s="35" t="s">
        <v>2347</v>
      </c>
      <c r="V279" s="196" t="s">
        <v>2353</v>
      </c>
    </row>
    <row r="280" spans="1:22" x14ac:dyDescent="0.25">
      <c r="A280" s="30">
        <v>279</v>
      </c>
      <c r="B280" s="50" t="s">
        <v>988</v>
      </c>
      <c r="C280" s="33">
        <f t="shared" si="4"/>
        <v>5</v>
      </c>
      <c r="D280" s="31" t="s">
        <v>518</v>
      </c>
      <c r="E280" s="31"/>
      <c r="F280" s="35" t="s">
        <v>255</v>
      </c>
      <c r="G280" s="36">
        <v>41670</v>
      </c>
      <c r="H280" s="51">
        <v>3431</v>
      </c>
      <c r="I280" s="37">
        <v>343</v>
      </c>
      <c r="J280" s="38">
        <v>343</v>
      </c>
      <c r="K280" s="36">
        <v>41670</v>
      </c>
      <c r="L280" s="39">
        <v>10</v>
      </c>
      <c r="M280" s="40"/>
      <c r="N280" s="41"/>
      <c r="O280" s="42" t="s">
        <v>2344</v>
      </c>
      <c r="P280" s="43" t="s">
        <v>2206</v>
      </c>
      <c r="Q280" s="43" t="s">
        <v>2320</v>
      </c>
      <c r="R280" s="43" t="s">
        <v>229</v>
      </c>
      <c r="S280" s="43" t="b">
        <v>1</v>
      </c>
      <c r="T280" s="43">
        <v>10</v>
      </c>
      <c r="U280" s="35" t="s">
        <v>2347</v>
      </c>
      <c r="V280" s="196" t="s">
        <v>2353</v>
      </c>
    </row>
    <row r="281" spans="1:22" x14ac:dyDescent="0.25">
      <c r="A281" s="30">
        <v>280</v>
      </c>
      <c r="B281" s="50" t="s">
        <v>875</v>
      </c>
      <c r="C281" s="33">
        <f t="shared" si="4"/>
        <v>5</v>
      </c>
      <c r="D281" s="31" t="s">
        <v>519</v>
      </c>
      <c r="E281" s="31"/>
      <c r="F281" s="35" t="s">
        <v>255</v>
      </c>
      <c r="G281" s="36">
        <v>41670</v>
      </c>
      <c r="H281" s="51">
        <v>14532</v>
      </c>
      <c r="I281" s="37">
        <v>1453</v>
      </c>
      <c r="J281" s="38">
        <v>1453</v>
      </c>
      <c r="K281" s="36">
        <v>41670</v>
      </c>
      <c r="L281" s="39">
        <v>10</v>
      </c>
      <c r="M281" s="40"/>
      <c r="N281" s="41"/>
      <c r="O281" s="42" t="s">
        <v>2344</v>
      </c>
      <c r="P281" s="43" t="s">
        <v>2274</v>
      </c>
      <c r="Q281" s="43" t="s">
        <v>2319</v>
      </c>
      <c r="R281" s="43" t="s">
        <v>229</v>
      </c>
      <c r="S281" s="43" t="b">
        <v>1</v>
      </c>
      <c r="T281" s="43">
        <v>10</v>
      </c>
      <c r="U281" s="35" t="s">
        <v>2347</v>
      </c>
      <c r="V281" s="196" t="s">
        <v>2353</v>
      </c>
    </row>
    <row r="282" spans="1:22" x14ac:dyDescent="0.25">
      <c r="A282" s="30">
        <v>281</v>
      </c>
      <c r="B282" s="50" t="s">
        <v>520</v>
      </c>
      <c r="C282" s="33">
        <f t="shared" si="4"/>
        <v>2</v>
      </c>
      <c r="D282" s="31" t="s">
        <v>521</v>
      </c>
      <c r="E282" s="31"/>
      <c r="F282" s="35" t="s">
        <v>255</v>
      </c>
      <c r="G282" s="36">
        <v>41670</v>
      </c>
      <c r="H282" s="51">
        <v>23663</v>
      </c>
      <c r="I282" s="37">
        <v>2366</v>
      </c>
      <c r="J282" s="38">
        <v>2366</v>
      </c>
      <c r="K282" s="36">
        <v>41670</v>
      </c>
      <c r="L282" s="39">
        <v>10</v>
      </c>
      <c r="M282" s="5"/>
      <c r="N282" s="5"/>
      <c r="O282" s="42" t="s">
        <v>2344</v>
      </c>
      <c r="P282" s="43" t="s">
        <v>2275</v>
      </c>
      <c r="Q282" s="43" t="s">
        <v>2319</v>
      </c>
      <c r="R282" s="43" t="s">
        <v>229</v>
      </c>
      <c r="S282" s="43" t="b">
        <v>1</v>
      </c>
      <c r="T282" s="43">
        <v>10</v>
      </c>
      <c r="U282" s="35" t="s">
        <v>2347</v>
      </c>
      <c r="V282" s="196" t="s">
        <v>2353</v>
      </c>
    </row>
    <row r="283" spans="1:22" x14ac:dyDescent="0.25">
      <c r="A283" s="30">
        <v>282</v>
      </c>
      <c r="B283" s="50" t="s">
        <v>989</v>
      </c>
      <c r="C283" s="33">
        <f t="shared" si="4"/>
        <v>5</v>
      </c>
      <c r="D283" s="31" t="s">
        <v>522</v>
      </c>
      <c r="E283" s="31"/>
      <c r="F283" s="35" t="s">
        <v>255</v>
      </c>
      <c r="G283" s="36">
        <v>41670</v>
      </c>
      <c r="H283" s="51">
        <v>15920</v>
      </c>
      <c r="I283" s="37">
        <v>1592</v>
      </c>
      <c r="J283" s="38">
        <v>1592</v>
      </c>
      <c r="K283" s="36">
        <v>41670</v>
      </c>
      <c r="L283" s="39">
        <v>10</v>
      </c>
      <c r="M283" s="5"/>
      <c r="N283" s="5"/>
      <c r="O283" s="42" t="s">
        <v>2344</v>
      </c>
      <c r="P283" s="43" t="s">
        <v>2259</v>
      </c>
      <c r="Q283" s="43" t="s">
        <v>2319</v>
      </c>
      <c r="R283" s="43" t="s">
        <v>229</v>
      </c>
      <c r="S283" s="43" t="b">
        <v>1</v>
      </c>
      <c r="T283" s="43">
        <v>10</v>
      </c>
      <c r="U283" s="35" t="s">
        <v>2347</v>
      </c>
      <c r="V283" s="196" t="s">
        <v>2353</v>
      </c>
    </row>
    <row r="284" spans="1:22" x14ac:dyDescent="0.25">
      <c r="A284" s="30">
        <v>283</v>
      </c>
      <c r="B284" s="50" t="s">
        <v>876</v>
      </c>
      <c r="C284" s="33">
        <f t="shared" si="4"/>
        <v>5</v>
      </c>
      <c r="D284" s="31" t="s">
        <v>523</v>
      </c>
      <c r="E284" s="31"/>
      <c r="F284" s="35" t="s">
        <v>255</v>
      </c>
      <c r="G284" s="36">
        <v>41670</v>
      </c>
      <c r="H284" s="51">
        <v>8753</v>
      </c>
      <c r="I284" s="37">
        <v>875</v>
      </c>
      <c r="J284" s="38">
        <v>875</v>
      </c>
      <c r="K284" s="36">
        <v>41670</v>
      </c>
      <c r="L284" s="39">
        <v>10</v>
      </c>
      <c r="M284" s="5"/>
      <c r="N284" s="5"/>
      <c r="O284" s="42" t="s">
        <v>2344</v>
      </c>
      <c r="P284" s="43" t="s">
        <v>2214</v>
      </c>
      <c r="Q284" s="43" t="s">
        <v>2320</v>
      </c>
      <c r="R284" s="43" t="s">
        <v>229</v>
      </c>
      <c r="S284" s="43" t="b">
        <v>1</v>
      </c>
      <c r="T284" s="43">
        <v>10</v>
      </c>
      <c r="U284" s="35" t="s">
        <v>2347</v>
      </c>
      <c r="V284" s="196" t="s">
        <v>2353</v>
      </c>
    </row>
    <row r="285" spans="1:22" x14ac:dyDescent="0.25">
      <c r="A285" s="30">
        <v>284</v>
      </c>
      <c r="B285" s="50" t="s">
        <v>877</v>
      </c>
      <c r="C285" s="33">
        <f t="shared" si="4"/>
        <v>5</v>
      </c>
      <c r="D285" s="31" t="s">
        <v>524</v>
      </c>
      <c r="E285" s="31"/>
      <c r="F285" s="35" t="s">
        <v>255</v>
      </c>
      <c r="G285" s="36">
        <v>41670</v>
      </c>
      <c r="H285" s="51">
        <v>16755</v>
      </c>
      <c r="I285" s="37">
        <v>1676</v>
      </c>
      <c r="J285" s="38">
        <v>1676</v>
      </c>
      <c r="K285" s="36">
        <v>41670</v>
      </c>
      <c r="L285" s="39">
        <v>10</v>
      </c>
      <c r="M285" s="5"/>
      <c r="N285" s="5"/>
      <c r="O285" s="42" t="s">
        <v>2344</v>
      </c>
      <c r="P285" s="43" t="s">
        <v>2276</v>
      </c>
      <c r="Q285" s="43" t="s">
        <v>2319</v>
      </c>
      <c r="R285" s="43" t="s">
        <v>229</v>
      </c>
      <c r="S285" s="43" t="b">
        <v>1</v>
      </c>
      <c r="T285" s="43">
        <v>10</v>
      </c>
      <c r="U285" s="35" t="s">
        <v>2347</v>
      </c>
      <c r="V285" s="196" t="s">
        <v>2353</v>
      </c>
    </row>
    <row r="286" spans="1:22" x14ac:dyDescent="0.25">
      <c r="A286" s="30">
        <v>285</v>
      </c>
      <c r="B286" s="50" t="s">
        <v>878</v>
      </c>
      <c r="C286" s="33">
        <f t="shared" si="4"/>
        <v>5</v>
      </c>
      <c r="D286" s="31" t="s">
        <v>525</v>
      </c>
      <c r="E286" s="31"/>
      <c r="F286" s="35" t="s">
        <v>255</v>
      </c>
      <c r="G286" s="36">
        <v>41670</v>
      </c>
      <c r="H286" s="51">
        <v>12649</v>
      </c>
      <c r="I286" s="37">
        <v>1265</v>
      </c>
      <c r="J286" s="38">
        <v>1265</v>
      </c>
      <c r="K286" s="36">
        <v>41670</v>
      </c>
      <c r="L286" s="39">
        <v>10</v>
      </c>
      <c r="M286" s="5"/>
      <c r="N286" s="5"/>
      <c r="O286" s="42" t="s">
        <v>2344</v>
      </c>
      <c r="P286" s="43" t="s">
        <v>2230</v>
      </c>
      <c r="Q286" s="43" t="s">
        <v>2320</v>
      </c>
      <c r="R286" s="43" t="s">
        <v>229</v>
      </c>
      <c r="S286" s="43" t="b">
        <v>1</v>
      </c>
      <c r="T286" s="43">
        <v>10</v>
      </c>
      <c r="U286" s="35" t="s">
        <v>2347</v>
      </c>
      <c r="V286" s="196" t="s">
        <v>2353</v>
      </c>
    </row>
    <row r="287" spans="1:22" x14ac:dyDescent="0.25">
      <c r="A287" s="30">
        <v>286</v>
      </c>
      <c r="B287" s="50" t="s">
        <v>879</v>
      </c>
      <c r="C287" s="33">
        <f t="shared" si="4"/>
        <v>5</v>
      </c>
      <c r="D287" s="31" t="s">
        <v>526</v>
      </c>
      <c r="E287" s="31"/>
      <c r="F287" s="35" t="s">
        <v>255</v>
      </c>
      <c r="G287" s="36">
        <v>41670</v>
      </c>
      <c r="H287" s="51">
        <v>8141</v>
      </c>
      <c r="I287" s="37">
        <v>814</v>
      </c>
      <c r="J287" s="38">
        <v>814</v>
      </c>
      <c r="K287" s="36">
        <v>41670</v>
      </c>
      <c r="L287" s="39">
        <v>10</v>
      </c>
      <c r="M287" s="5"/>
      <c r="N287" s="5"/>
      <c r="O287" s="42" t="s">
        <v>2344</v>
      </c>
      <c r="P287" s="43" t="s">
        <v>2198</v>
      </c>
      <c r="Q287" s="43" t="s">
        <v>2320</v>
      </c>
      <c r="R287" s="43" t="s">
        <v>229</v>
      </c>
      <c r="S287" s="43" t="b">
        <v>1</v>
      </c>
      <c r="T287" s="43">
        <v>10</v>
      </c>
      <c r="U287" s="35" t="s">
        <v>2347</v>
      </c>
      <c r="V287" s="196" t="s">
        <v>2353</v>
      </c>
    </row>
    <row r="288" spans="1:22" x14ac:dyDescent="0.25">
      <c r="A288" s="30">
        <v>287</v>
      </c>
      <c r="B288" s="50" t="s">
        <v>990</v>
      </c>
      <c r="C288" s="33">
        <f t="shared" si="4"/>
        <v>1</v>
      </c>
      <c r="D288" s="31" t="s">
        <v>527</v>
      </c>
      <c r="E288" s="31"/>
      <c r="F288" s="35" t="s">
        <v>255</v>
      </c>
      <c r="G288" s="36">
        <v>41670</v>
      </c>
      <c r="H288" s="51">
        <v>2443</v>
      </c>
      <c r="I288" s="37">
        <v>244</v>
      </c>
      <c r="J288" s="38">
        <v>244</v>
      </c>
      <c r="K288" s="36">
        <v>41670</v>
      </c>
      <c r="L288" s="39">
        <v>9.99</v>
      </c>
      <c r="M288" s="5"/>
      <c r="N288" s="5"/>
      <c r="O288" s="42" t="s">
        <v>2344</v>
      </c>
      <c r="P288" s="43" t="s">
        <v>2261</v>
      </c>
      <c r="Q288" s="43" t="s">
        <v>2320</v>
      </c>
      <c r="R288" s="43" t="s">
        <v>229</v>
      </c>
      <c r="S288" s="43" t="b">
        <v>1</v>
      </c>
      <c r="T288" s="43">
        <v>10</v>
      </c>
      <c r="U288" s="35" t="s">
        <v>2347</v>
      </c>
      <c r="V288" s="196" t="s">
        <v>2353</v>
      </c>
    </row>
    <row r="289" spans="1:22" x14ac:dyDescent="0.25">
      <c r="A289" s="30">
        <v>288</v>
      </c>
      <c r="B289" s="50" t="s">
        <v>528</v>
      </c>
      <c r="C289" s="33">
        <f t="shared" si="4"/>
        <v>4</v>
      </c>
      <c r="D289" s="31" t="s">
        <v>529</v>
      </c>
      <c r="E289" s="31"/>
      <c r="F289" s="35" t="s">
        <v>255</v>
      </c>
      <c r="G289" s="36">
        <v>41670</v>
      </c>
      <c r="H289" s="51">
        <v>13021</v>
      </c>
      <c r="I289" s="37">
        <v>1302</v>
      </c>
      <c r="J289" s="38">
        <v>1302</v>
      </c>
      <c r="K289" s="36">
        <v>41670</v>
      </c>
      <c r="L289" s="39">
        <v>10</v>
      </c>
      <c r="M289" s="5"/>
      <c r="N289" s="5"/>
      <c r="O289" s="42" t="s">
        <v>2344</v>
      </c>
      <c r="P289" s="43" t="s">
        <v>2206</v>
      </c>
      <c r="Q289" s="43" t="s">
        <v>2320</v>
      </c>
      <c r="R289" s="43" t="s">
        <v>229</v>
      </c>
      <c r="S289" s="43" t="b">
        <v>1</v>
      </c>
      <c r="T289" s="43">
        <v>10</v>
      </c>
      <c r="U289" s="35" t="s">
        <v>2347</v>
      </c>
      <c r="V289" s="196" t="s">
        <v>2353</v>
      </c>
    </row>
    <row r="290" spans="1:22" x14ac:dyDescent="0.25">
      <c r="A290" s="30">
        <v>289</v>
      </c>
      <c r="B290" s="50" t="s">
        <v>1105</v>
      </c>
      <c r="C290" s="33">
        <f t="shared" si="4"/>
        <v>4</v>
      </c>
      <c r="D290" s="31" t="s">
        <v>530</v>
      </c>
      <c r="E290" s="31"/>
      <c r="F290" s="35" t="s">
        <v>255</v>
      </c>
      <c r="G290" s="36">
        <v>41670</v>
      </c>
      <c r="H290" s="51">
        <v>2448</v>
      </c>
      <c r="I290" s="37">
        <v>245</v>
      </c>
      <c r="J290" s="38">
        <v>245</v>
      </c>
      <c r="K290" s="36">
        <v>41670</v>
      </c>
      <c r="L290" s="39">
        <v>10.01</v>
      </c>
      <c r="M290" s="5"/>
      <c r="N290" s="5"/>
      <c r="O290" s="42" t="s">
        <v>2344</v>
      </c>
      <c r="P290" s="43" t="s">
        <v>2277</v>
      </c>
      <c r="Q290" s="43" t="s">
        <v>2320</v>
      </c>
      <c r="R290" s="43" t="s">
        <v>229</v>
      </c>
      <c r="S290" s="43" t="b">
        <v>1</v>
      </c>
      <c r="T290" s="43">
        <v>10</v>
      </c>
      <c r="U290" s="35" t="s">
        <v>2347</v>
      </c>
      <c r="V290" s="196" t="s">
        <v>2353</v>
      </c>
    </row>
    <row r="291" spans="1:22" x14ac:dyDescent="0.25">
      <c r="A291" s="30">
        <v>290</v>
      </c>
      <c r="B291" s="50" t="s">
        <v>1106</v>
      </c>
      <c r="C291" s="33">
        <f t="shared" si="4"/>
        <v>4</v>
      </c>
      <c r="D291" s="31" t="s">
        <v>531</v>
      </c>
      <c r="E291" s="31"/>
      <c r="F291" s="35" t="s">
        <v>255</v>
      </c>
      <c r="G291" s="36">
        <v>41670</v>
      </c>
      <c r="H291" s="51">
        <v>9941</v>
      </c>
      <c r="I291" s="37">
        <v>994</v>
      </c>
      <c r="J291" s="38">
        <v>994</v>
      </c>
      <c r="K291" s="36">
        <v>41670</v>
      </c>
      <c r="L291" s="39">
        <v>10</v>
      </c>
      <c r="M291" s="5"/>
      <c r="N291" s="5"/>
      <c r="O291" s="42" t="s">
        <v>2344</v>
      </c>
      <c r="P291" s="43" t="s">
        <v>2207</v>
      </c>
      <c r="Q291" s="43" t="s">
        <v>2320</v>
      </c>
      <c r="R291" s="43" t="s">
        <v>229</v>
      </c>
      <c r="S291" s="43" t="b">
        <v>1</v>
      </c>
      <c r="T291" s="43">
        <v>10</v>
      </c>
      <c r="U291" s="35" t="s">
        <v>2347</v>
      </c>
      <c r="V291" s="196" t="s">
        <v>2353</v>
      </c>
    </row>
    <row r="292" spans="1:22" x14ac:dyDescent="0.25">
      <c r="A292" s="30">
        <v>291</v>
      </c>
      <c r="B292" s="50" t="s">
        <v>1107</v>
      </c>
      <c r="C292" s="33">
        <f t="shared" si="4"/>
        <v>4</v>
      </c>
      <c r="D292" s="31" t="s">
        <v>532</v>
      </c>
      <c r="E292" s="31"/>
      <c r="F292" s="35" t="s">
        <v>255</v>
      </c>
      <c r="G292" s="36">
        <v>41670</v>
      </c>
      <c r="H292" s="51">
        <v>13428</v>
      </c>
      <c r="I292" s="37">
        <v>1343</v>
      </c>
      <c r="J292" s="38">
        <v>1343</v>
      </c>
      <c r="K292" s="36">
        <v>41670</v>
      </c>
      <c r="L292" s="39">
        <v>10</v>
      </c>
      <c r="M292" s="5"/>
      <c r="N292" s="5"/>
      <c r="O292" s="42" t="s">
        <v>2344</v>
      </c>
      <c r="P292" s="43" t="s">
        <v>2278</v>
      </c>
      <c r="Q292" s="43" t="s">
        <v>2320</v>
      </c>
      <c r="R292" s="43" t="s">
        <v>229</v>
      </c>
      <c r="S292" s="43" t="b">
        <v>1</v>
      </c>
      <c r="T292" s="43">
        <v>10</v>
      </c>
      <c r="U292" s="35" t="s">
        <v>2347</v>
      </c>
      <c r="V292" s="196" t="s">
        <v>2353</v>
      </c>
    </row>
    <row r="293" spans="1:22" x14ac:dyDescent="0.25">
      <c r="A293" s="30">
        <v>292</v>
      </c>
      <c r="B293" s="50" t="s">
        <v>991</v>
      </c>
      <c r="C293" s="33">
        <f t="shared" si="4"/>
        <v>5</v>
      </c>
      <c r="D293" s="31" t="s">
        <v>533</v>
      </c>
      <c r="E293" s="31"/>
      <c r="F293" s="35" t="s">
        <v>255</v>
      </c>
      <c r="G293" s="36">
        <v>41670</v>
      </c>
      <c r="H293" s="51">
        <v>3786</v>
      </c>
      <c r="I293" s="37">
        <v>379</v>
      </c>
      <c r="J293" s="38">
        <v>379</v>
      </c>
      <c r="K293" s="36">
        <v>41670</v>
      </c>
      <c r="L293" s="39">
        <v>10.01</v>
      </c>
      <c r="M293" s="5"/>
      <c r="N293" s="5"/>
      <c r="O293" s="42" t="s">
        <v>2344</v>
      </c>
      <c r="P293" s="43" t="s">
        <v>2279</v>
      </c>
      <c r="Q293" s="43" t="s">
        <v>2319</v>
      </c>
      <c r="R293" s="43" t="s">
        <v>229</v>
      </c>
      <c r="S293" s="43" t="b">
        <v>1</v>
      </c>
      <c r="T293" s="43">
        <v>10</v>
      </c>
      <c r="U293" s="35" t="s">
        <v>2347</v>
      </c>
      <c r="V293" s="196" t="s">
        <v>2353</v>
      </c>
    </row>
    <row r="294" spans="1:22" x14ac:dyDescent="0.25">
      <c r="A294" s="30">
        <v>293</v>
      </c>
      <c r="B294" s="50" t="s">
        <v>1108</v>
      </c>
      <c r="C294" s="33">
        <f t="shared" si="4"/>
        <v>6</v>
      </c>
      <c r="D294" s="31" t="s">
        <v>534</v>
      </c>
      <c r="E294" s="31"/>
      <c r="F294" s="35" t="s">
        <v>255</v>
      </c>
      <c r="G294" s="36">
        <v>41670</v>
      </c>
      <c r="H294" s="51">
        <v>9780</v>
      </c>
      <c r="I294" s="37">
        <v>978</v>
      </c>
      <c r="J294" s="38">
        <v>978</v>
      </c>
      <c r="K294" s="36">
        <v>41670</v>
      </c>
      <c r="L294" s="39">
        <v>10</v>
      </c>
      <c r="M294" s="5"/>
      <c r="N294" s="5"/>
      <c r="O294" s="42" t="s">
        <v>2344</v>
      </c>
      <c r="P294" s="43" t="s">
        <v>2278</v>
      </c>
      <c r="Q294" s="43" t="s">
        <v>2320</v>
      </c>
      <c r="R294" s="43" t="s">
        <v>229</v>
      </c>
      <c r="S294" s="43" t="b">
        <v>1</v>
      </c>
      <c r="T294" s="43">
        <v>10</v>
      </c>
      <c r="U294" s="35" t="s">
        <v>2347</v>
      </c>
      <c r="V294" s="196" t="s">
        <v>2353</v>
      </c>
    </row>
    <row r="295" spans="1:22" x14ac:dyDescent="0.25">
      <c r="A295" s="30">
        <v>294</v>
      </c>
      <c r="B295" s="50" t="s">
        <v>992</v>
      </c>
      <c r="C295" s="33">
        <f t="shared" si="4"/>
        <v>5</v>
      </c>
      <c r="D295" s="31" t="s">
        <v>535</v>
      </c>
      <c r="E295" s="31"/>
      <c r="F295" s="35" t="s">
        <v>255</v>
      </c>
      <c r="G295" s="36">
        <v>41670</v>
      </c>
      <c r="H295" s="51">
        <v>9791</v>
      </c>
      <c r="I295" s="37">
        <v>979</v>
      </c>
      <c r="J295" s="38">
        <v>979</v>
      </c>
      <c r="K295" s="36">
        <v>41670</v>
      </c>
      <c r="L295" s="39">
        <v>10</v>
      </c>
      <c r="M295" s="5"/>
      <c r="N295" s="5"/>
      <c r="O295" s="42" t="s">
        <v>2344</v>
      </c>
      <c r="P295" s="43" t="s">
        <v>2280</v>
      </c>
      <c r="Q295" s="43" t="s">
        <v>2319</v>
      </c>
      <c r="R295" s="43" t="s">
        <v>229</v>
      </c>
      <c r="S295" s="43" t="b">
        <v>1</v>
      </c>
      <c r="T295" s="43">
        <v>10</v>
      </c>
      <c r="U295" s="35" t="s">
        <v>2347</v>
      </c>
      <c r="V295" s="196" t="s">
        <v>2353</v>
      </c>
    </row>
    <row r="296" spans="1:22" x14ac:dyDescent="0.25">
      <c r="A296" s="30">
        <v>295</v>
      </c>
      <c r="B296" s="50" t="s">
        <v>880</v>
      </c>
      <c r="C296" s="33">
        <f t="shared" si="4"/>
        <v>4</v>
      </c>
      <c r="D296" s="31" t="s">
        <v>536</v>
      </c>
      <c r="E296" s="31"/>
      <c r="F296" s="35" t="s">
        <v>255</v>
      </c>
      <c r="G296" s="36">
        <v>41670</v>
      </c>
      <c r="H296" s="51">
        <v>2018</v>
      </c>
      <c r="I296" s="37">
        <v>202</v>
      </c>
      <c r="J296" s="38">
        <v>202</v>
      </c>
      <c r="K296" s="36">
        <v>41670</v>
      </c>
      <c r="L296" s="39">
        <v>10.01</v>
      </c>
      <c r="M296" s="5"/>
      <c r="N296" s="5"/>
      <c r="O296" s="42" t="s">
        <v>2344</v>
      </c>
      <c r="P296" s="43" t="s">
        <v>2184</v>
      </c>
      <c r="Q296" s="43" t="s">
        <v>2320</v>
      </c>
      <c r="R296" s="43" t="s">
        <v>229</v>
      </c>
      <c r="S296" s="43" t="b">
        <v>1</v>
      </c>
      <c r="T296" s="43">
        <v>10</v>
      </c>
      <c r="U296" s="35" t="s">
        <v>2347</v>
      </c>
      <c r="V296" s="196" t="s">
        <v>2353</v>
      </c>
    </row>
    <row r="297" spans="1:22" x14ac:dyDescent="0.25">
      <c r="A297" s="30">
        <v>296</v>
      </c>
      <c r="B297" s="50" t="s">
        <v>1109</v>
      </c>
      <c r="C297" s="33">
        <f t="shared" si="4"/>
        <v>5</v>
      </c>
      <c r="D297" s="31" t="s">
        <v>537</v>
      </c>
      <c r="E297" s="31"/>
      <c r="F297" s="35" t="s">
        <v>255</v>
      </c>
      <c r="G297" s="36">
        <v>41670</v>
      </c>
      <c r="H297" s="51">
        <v>12968</v>
      </c>
      <c r="I297" s="37">
        <v>1297</v>
      </c>
      <c r="J297" s="38">
        <v>1297</v>
      </c>
      <c r="K297" s="36">
        <v>41670</v>
      </c>
      <c r="L297" s="39">
        <v>10</v>
      </c>
      <c r="M297" s="5"/>
      <c r="N297" s="5"/>
      <c r="O297" s="42" t="s">
        <v>2344</v>
      </c>
      <c r="P297" s="43" t="s">
        <v>2281</v>
      </c>
      <c r="Q297" s="43" t="s">
        <v>2320</v>
      </c>
      <c r="R297" s="43" t="s">
        <v>229</v>
      </c>
      <c r="S297" s="43" t="b">
        <v>1</v>
      </c>
      <c r="T297" s="43">
        <v>10</v>
      </c>
      <c r="U297" s="35" t="s">
        <v>2347</v>
      </c>
      <c r="V297" s="196" t="s">
        <v>2353</v>
      </c>
    </row>
    <row r="298" spans="1:22" x14ac:dyDescent="0.25">
      <c r="A298" s="30">
        <v>297</v>
      </c>
      <c r="B298" s="50" t="s">
        <v>993</v>
      </c>
      <c r="C298" s="33">
        <f t="shared" si="4"/>
        <v>5</v>
      </c>
      <c r="D298" s="31" t="s">
        <v>538</v>
      </c>
      <c r="E298" s="31"/>
      <c r="F298" s="35" t="s">
        <v>255</v>
      </c>
      <c r="G298" s="36">
        <v>41670</v>
      </c>
      <c r="H298" s="51">
        <v>11777</v>
      </c>
      <c r="I298" s="37">
        <v>1178</v>
      </c>
      <c r="J298" s="38">
        <v>1178</v>
      </c>
      <c r="K298" s="36">
        <v>41670</v>
      </c>
      <c r="L298" s="39">
        <v>10</v>
      </c>
      <c r="M298" s="5"/>
      <c r="N298" s="5"/>
      <c r="O298" s="42" t="s">
        <v>2344</v>
      </c>
      <c r="P298" s="43" t="s">
        <v>2281</v>
      </c>
      <c r="Q298" s="43" t="s">
        <v>2320</v>
      </c>
      <c r="R298" s="43" t="s">
        <v>229</v>
      </c>
      <c r="S298" s="43" t="b">
        <v>1</v>
      </c>
      <c r="T298" s="43">
        <v>10</v>
      </c>
      <c r="U298" s="35" t="s">
        <v>2347</v>
      </c>
      <c r="V298" s="196" t="s">
        <v>2353</v>
      </c>
    </row>
    <row r="299" spans="1:22" x14ac:dyDescent="0.25">
      <c r="A299" s="30">
        <v>298</v>
      </c>
      <c r="B299" s="50" t="s">
        <v>1110</v>
      </c>
      <c r="C299" s="33">
        <f t="shared" si="4"/>
        <v>3</v>
      </c>
      <c r="D299" s="31" t="s">
        <v>539</v>
      </c>
      <c r="E299" s="31"/>
      <c r="F299" s="35" t="s">
        <v>255</v>
      </c>
      <c r="G299" s="36">
        <v>41670</v>
      </c>
      <c r="H299" s="51">
        <v>5764</v>
      </c>
      <c r="I299" s="37">
        <v>576</v>
      </c>
      <c r="J299" s="38">
        <v>576</v>
      </c>
      <c r="K299" s="36">
        <v>41670</v>
      </c>
      <c r="L299" s="39">
        <v>9.99</v>
      </c>
      <c r="M299" s="5"/>
      <c r="N299" s="5"/>
      <c r="O299" s="42" t="s">
        <v>2344</v>
      </c>
      <c r="P299" s="43" t="s">
        <v>2282</v>
      </c>
      <c r="Q299" s="43" t="s">
        <v>2319</v>
      </c>
      <c r="R299" s="43" t="s">
        <v>229</v>
      </c>
      <c r="S299" s="43" t="b">
        <v>1</v>
      </c>
      <c r="T299" s="43">
        <v>10</v>
      </c>
      <c r="U299" s="35" t="s">
        <v>2347</v>
      </c>
      <c r="V299" s="196" t="s">
        <v>2353</v>
      </c>
    </row>
    <row r="300" spans="1:22" x14ac:dyDescent="0.25">
      <c r="A300" s="30">
        <v>299</v>
      </c>
      <c r="B300" s="50" t="s">
        <v>994</v>
      </c>
      <c r="C300" s="33">
        <f t="shared" si="4"/>
        <v>5</v>
      </c>
      <c r="D300" s="31" t="s">
        <v>540</v>
      </c>
      <c r="E300" s="31"/>
      <c r="F300" s="35" t="s">
        <v>255</v>
      </c>
      <c r="G300" s="36">
        <v>41670</v>
      </c>
      <c r="H300" s="51">
        <v>10379</v>
      </c>
      <c r="I300" s="37">
        <v>1038</v>
      </c>
      <c r="J300" s="38">
        <v>1038</v>
      </c>
      <c r="K300" s="36">
        <v>41670</v>
      </c>
      <c r="L300" s="39">
        <v>10</v>
      </c>
      <c r="M300" s="5"/>
      <c r="N300" s="5"/>
      <c r="O300" s="42" t="s">
        <v>2344</v>
      </c>
      <c r="P300" s="43" t="s">
        <v>2261</v>
      </c>
      <c r="Q300" s="43" t="s">
        <v>2320</v>
      </c>
      <c r="R300" s="43" t="s">
        <v>229</v>
      </c>
      <c r="S300" s="43" t="b">
        <v>1</v>
      </c>
      <c r="T300" s="43">
        <v>10</v>
      </c>
      <c r="U300" s="35" t="s">
        <v>2347</v>
      </c>
      <c r="V300" s="196" t="s">
        <v>2353</v>
      </c>
    </row>
    <row r="301" spans="1:22" x14ac:dyDescent="0.25">
      <c r="A301" s="30">
        <v>300</v>
      </c>
      <c r="B301" s="50" t="s">
        <v>995</v>
      </c>
      <c r="C301" s="33">
        <f t="shared" si="4"/>
        <v>5</v>
      </c>
      <c r="D301" s="31" t="s">
        <v>541</v>
      </c>
      <c r="E301" s="31"/>
      <c r="F301" s="35" t="s">
        <v>255</v>
      </c>
      <c r="G301" s="36">
        <v>41670</v>
      </c>
      <c r="H301" s="51">
        <v>11040</v>
      </c>
      <c r="I301" s="37">
        <v>1104</v>
      </c>
      <c r="J301" s="38">
        <v>1104</v>
      </c>
      <c r="K301" s="36">
        <v>41670</v>
      </c>
      <c r="L301" s="39">
        <v>10</v>
      </c>
      <c r="M301" s="5"/>
      <c r="N301" s="5"/>
      <c r="O301" s="42" t="s">
        <v>2344</v>
      </c>
      <c r="P301" s="43" t="s">
        <v>2226</v>
      </c>
      <c r="Q301" s="43" t="s">
        <v>2320</v>
      </c>
      <c r="R301" s="43" t="s">
        <v>229</v>
      </c>
      <c r="S301" s="43" t="b">
        <v>1</v>
      </c>
      <c r="T301" s="43">
        <v>10</v>
      </c>
      <c r="U301" s="35" t="s">
        <v>2347</v>
      </c>
      <c r="V301" s="196" t="s">
        <v>2353</v>
      </c>
    </row>
    <row r="302" spans="1:22" x14ac:dyDescent="0.25">
      <c r="A302" s="30">
        <v>301</v>
      </c>
      <c r="B302" s="50" t="s">
        <v>1111</v>
      </c>
      <c r="C302" s="33">
        <f t="shared" si="4"/>
        <v>4</v>
      </c>
      <c r="D302" s="31" t="s">
        <v>542</v>
      </c>
      <c r="E302" s="31"/>
      <c r="F302" s="35" t="s">
        <v>255</v>
      </c>
      <c r="G302" s="36">
        <v>41670</v>
      </c>
      <c r="H302" s="51">
        <v>5560</v>
      </c>
      <c r="I302" s="37">
        <v>556</v>
      </c>
      <c r="J302" s="38">
        <v>556</v>
      </c>
      <c r="K302" s="36">
        <v>41670</v>
      </c>
      <c r="L302" s="39">
        <v>10</v>
      </c>
      <c r="M302" s="5"/>
      <c r="N302" s="5"/>
      <c r="O302" s="42" t="s">
        <v>2344</v>
      </c>
      <c r="P302" s="43" t="s">
        <v>2283</v>
      </c>
      <c r="Q302" s="43" t="s">
        <v>2319</v>
      </c>
      <c r="R302" s="43" t="s">
        <v>229</v>
      </c>
      <c r="S302" s="43" t="b">
        <v>1</v>
      </c>
      <c r="T302" s="43">
        <v>10</v>
      </c>
      <c r="U302" s="35" t="s">
        <v>2347</v>
      </c>
      <c r="V302" s="196" t="s">
        <v>2353</v>
      </c>
    </row>
    <row r="303" spans="1:22" x14ac:dyDescent="0.25">
      <c r="A303" s="30">
        <v>302</v>
      </c>
      <c r="B303" s="50" t="s">
        <v>881</v>
      </c>
      <c r="C303" s="33">
        <f t="shared" si="4"/>
        <v>3</v>
      </c>
      <c r="D303" s="31" t="s">
        <v>543</v>
      </c>
      <c r="E303" s="31"/>
      <c r="F303" s="35" t="s">
        <v>255</v>
      </c>
      <c r="G303" s="36">
        <v>41670</v>
      </c>
      <c r="H303" s="51">
        <v>344</v>
      </c>
      <c r="I303" s="37">
        <v>34</v>
      </c>
      <c r="J303" s="38">
        <v>34</v>
      </c>
      <c r="K303" s="36">
        <v>41670</v>
      </c>
      <c r="L303" s="39">
        <v>9.8800000000000008</v>
      </c>
      <c r="M303" s="5"/>
      <c r="N303" s="5"/>
      <c r="O303" s="42" t="s">
        <v>2344</v>
      </c>
      <c r="P303" s="43" t="s">
        <v>2284</v>
      </c>
      <c r="Q303" s="43" t="s">
        <v>2319</v>
      </c>
      <c r="R303" s="43" t="s">
        <v>229</v>
      </c>
      <c r="S303" s="43" t="b">
        <v>1</v>
      </c>
      <c r="T303" s="43">
        <v>10</v>
      </c>
      <c r="U303" s="35" t="s">
        <v>2347</v>
      </c>
      <c r="V303" s="196" t="s">
        <v>2353</v>
      </c>
    </row>
    <row r="304" spans="1:22" x14ac:dyDescent="0.25">
      <c r="A304" s="30">
        <v>303</v>
      </c>
      <c r="B304" s="50" t="s">
        <v>996</v>
      </c>
      <c r="C304" s="33">
        <f t="shared" si="4"/>
        <v>4</v>
      </c>
      <c r="D304" s="31" t="s">
        <v>544</v>
      </c>
      <c r="E304" s="31"/>
      <c r="F304" s="35" t="s">
        <v>255</v>
      </c>
      <c r="G304" s="36">
        <v>41670</v>
      </c>
      <c r="H304" s="51">
        <v>6271</v>
      </c>
      <c r="I304" s="37">
        <v>627</v>
      </c>
      <c r="J304" s="38">
        <v>627</v>
      </c>
      <c r="K304" s="36">
        <v>41670</v>
      </c>
      <c r="L304" s="39">
        <v>10</v>
      </c>
      <c r="M304" s="5"/>
      <c r="N304" s="5"/>
      <c r="O304" s="42" t="s">
        <v>2344</v>
      </c>
      <c r="P304" s="43" t="s">
        <v>2285</v>
      </c>
      <c r="Q304" s="43" t="s">
        <v>2320</v>
      </c>
      <c r="R304" s="43" t="s">
        <v>229</v>
      </c>
      <c r="S304" s="43" t="b">
        <v>1</v>
      </c>
      <c r="T304" s="43">
        <v>10</v>
      </c>
      <c r="U304" s="35" t="s">
        <v>2347</v>
      </c>
      <c r="V304" s="196" t="s">
        <v>2353</v>
      </c>
    </row>
    <row r="305" spans="1:22" x14ac:dyDescent="0.25">
      <c r="A305" s="30">
        <v>304</v>
      </c>
      <c r="B305" s="50" t="s">
        <v>997</v>
      </c>
      <c r="C305" s="33">
        <f t="shared" si="4"/>
        <v>1</v>
      </c>
      <c r="D305" s="31" t="s">
        <v>545</v>
      </c>
      <c r="E305" s="31"/>
      <c r="F305" s="35" t="s">
        <v>255</v>
      </c>
      <c r="G305" s="36">
        <v>41670</v>
      </c>
      <c r="H305" s="51">
        <v>5565</v>
      </c>
      <c r="I305" s="37">
        <v>556</v>
      </c>
      <c r="J305" s="38">
        <v>556</v>
      </c>
      <c r="K305" s="36">
        <v>41670</v>
      </c>
      <c r="L305" s="39">
        <v>9.99</v>
      </c>
      <c r="M305" s="5"/>
      <c r="N305" s="5"/>
      <c r="O305" s="42" t="s">
        <v>2344</v>
      </c>
      <c r="P305" s="43" t="s">
        <v>2214</v>
      </c>
      <c r="Q305" s="43" t="s">
        <v>2320</v>
      </c>
      <c r="R305" s="43" t="s">
        <v>229</v>
      </c>
      <c r="S305" s="43" t="b">
        <v>1</v>
      </c>
      <c r="T305" s="43">
        <v>10</v>
      </c>
      <c r="U305" s="35" t="s">
        <v>2347</v>
      </c>
      <c r="V305" s="196" t="s">
        <v>2353</v>
      </c>
    </row>
    <row r="306" spans="1:22" x14ac:dyDescent="0.25">
      <c r="A306" s="30">
        <v>305</v>
      </c>
      <c r="B306" s="50" t="s">
        <v>998</v>
      </c>
      <c r="C306" s="33">
        <f t="shared" si="4"/>
        <v>4</v>
      </c>
      <c r="D306" s="31" t="s">
        <v>546</v>
      </c>
      <c r="E306" s="31"/>
      <c r="F306" s="35" t="s">
        <v>255</v>
      </c>
      <c r="G306" s="36">
        <v>41670</v>
      </c>
      <c r="H306" s="51">
        <v>15600</v>
      </c>
      <c r="I306" s="37">
        <v>1560</v>
      </c>
      <c r="J306" s="38">
        <v>1560</v>
      </c>
      <c r="K306" s="36">
        <v>41670</v>
      </c>
      <c r="L306" s="39">
        <v>10</v>
      </c>
      <c r="M306" s="5"/>
      <c r="N306" s="5"/>
      <c r="O306" s="42" t="s">
        <v>2344</v>
      </c>
      <c r="P306" s="43" t="s">
        <v>2184</v>
      </c>
      <c r="Q306" s="43" t="s">
        <v>2320</v>
      </c>
      <c r="R306" s="43" t="s">
        <v>229</v>
      </c>
      <c r="S306" s="43" t="b">
        <v>1</v>
      </c>
      <c r="T306" s="43">
        <v>10</v>
      </c>
      <c r="U306" s="35" t="s">
        <v>2347</v>
      </c>
      <c r="V306" s="196" t="s">
        <v>2353</v>
      </c>
    </row>
    <row r="307" spans="1:22" x14ac:dyDescent="0.25">
      <c r="A307" s="30">
        <v>306</v>
      </c>
      <c r="B307" s="50" t="s">
        <v>882</v>
      </c>
      <c r="C307" s="33">
        <f t="shared" si="4"/>
        <v>4</v>
      </c>
      <c r="D307" s="31" t="s">
        <v>547</v>
      </c>
      <c r="E307" s="31"/>
      <c r="F307" s="35" t="s">
        <v>255</v>
      </c>
      <c r="G307" s="36">
        <v>41670</v>
      </c>
      <c r="H307" s="51">
        <v>7119</v>
      </c>
      <c r="I307" s="37">
        <v>712</v>
      </c>
      <c r="J307" s="38">
        <v>712</v>
      </c>
      <c r="K307" s="36">
        <v>41670</v>
      </c>
      <c r="L307" s="39">
        <v>10</v>
      </c>
      <c r="M307" s="5"/>
      <c r="N307" s="5"/>
      <c r="O307" s="42" t="s">
        <v>2344</v>
      </c>
      <c r="P307" s="43" t="s">
        <v>2286</v>
      </c>
      <c r="Q307" s="43" t="s">
        <v>2319</v>
      </c>
      <c r="R307" s="43" t="s">
        <v>229</v>
      </c>
      <c r="S307" s="43" t="b">
        <v>1</v>
      </c>
      <c r="T307" s="43">
        <v>10</v>
      </c>
      <c r="U307" s="35" t="s">
        <v>2347</v>
      </c>
      <c r="V307" s="196" t="s">
        <v>2353</v>
      </c>
    </row>
    <row r="308" spans="1:22" x14ac:dyDescent="0.25">
      <c r="A308" s="30">
        <v>307</v>
      </c>
      <c r="B308" s="50" t="s">
        <v>1112</v>
      </c>
      <c r="C308" s="33">
        <f t="shared" si="4"/>
        <v>4</v>
      </c>
      <c r="D308" s="31" t="s">
        <v>548</v>
      </c>
      <c r="E308" s="31"/>
      <c r="F308" s="35" t="s">
        <v>255</v>
      </c>
      <c r="G308" s="36">
        <v>41670</v>
      </c>
      <c r="H308" s="51">
        <v>8912</v>
      </c>
      <c r="I308" s="37">
        <v>891</v>
      </c>
      <c r="J308" s="38">
        <v>891</v>
      </c>
      <c r="K308" s="36">
        <v>41670</v>
      </c>
      <c r="L308" s="39">
        <v>10</v>
      </c>
      <c r="M308" s="5"/>
      <c r="N308" s="5"/>
      <c r="O308" s="42" t="s">
        <v>2344</v>
      </c>
      <c r="P308" s="43" t="s">
        <v>2227</v>
      </c>
      <c r="Q308" s="43" t="s">
        <v>2319</v>
      </c>
      <c r="R308" s="43" t="s">
        <v>229</v>
      </c>
      <c r="S308" s="43" t="b">
        <v>1</v>
      </c>
      <c r="T308" s="43">
        <v>10</v>
      </c>
      <c r="U308" s="35" t="s">
        <v>2347</v>
      </c>
      <c r="V308" s="196" t="s">
        <v>2353</v>
      </c>
    </row>
    <row r="309" spans="1:22" x14ac:dyDescent="0.25">
      <c r="A309" s="30">
        <v>308</v>
      </c>
      <c r="B309" s="50" t="s">
        <v>883</v>
      </c>
      <c r="C309" s="33">
        <f t="shared" si="4"/>
        <v>4</v>
      </c>
      <c r="D309" s="31" t="s">
        <v>549</v>
      </c>
      <c r="E309" s="31"/>
      <c r="F309" s="35" t="s">
        <v>255</v>
      </c>
      <c r="G309" s="36">
        <v>41670</v>
      </c>
      <c r="H309" s="51">
        <v>6019</v>
      </c>
      <c r="I309" s="37">
        <v>602</v>
      </c>
      <c r="J309" s="38">
        <v>602</v>
      </c>
      <c r="K309" s="36">
        <v>41670</v>
      </c>
      <c r="L309" s="39">
        <v>10</v>
      </c>
      <c r="M309" s="5"/>
      <c r="N309" s="5"/>
      <c r="O309" s="42" t="s">
        <v>2344</v>
      </c>
      <c r="P309" s="43" t="s">
        <v>2216</v>
      </c>
      <c r="Q309" s="43" t="s">
        <v>2319</v>
      </c>
      <c r="R309" s="43" t="s">
        <v>229</v>
      </c>
      <c r="S309" s="43" t="b">
        <v>1</v>
      </c>
      <c r="T309" s="43">
        <v>10</v>
      </c>
      <c r="U309" s="35" t="s">
        <v>2347</v>
      </c>
      <c r="V309" s="196" t="s">
        <v>2353</v>
      </c>
    </row>
    <row r="310" spans="1:22" x14ac:dyDescent="0.25">
      <c r="A310" s="30">
        <v>309</v>
      </c>
      <c r="B310" s="50" t="s">
        <v>550</v>
      </c>
      <c r="C310" s="33">
        <f t="shared" si="4"/>
        <v>7</v>
      </c>
      <c r="D310" s="31" t="s">
        <v>551</v>
      </c>
      <c r="E310" s="31"/>
      <c r="F310" s="35" t="s">
        <v>255</v>
      </c>
      <c r="G310" s="36">
        <v>41670</v>
      </c>
      <c r="H310" s="31">
        <v>24012</v>
      </c>
      <c r="I310" s="37">
        <v>2401</v>
      </c>
      <c r="J310" s="38">
        <v>2401</v>
      </c>
      <c r="K310" s="36">
        <v>41670</v>
      </c>
      <c r="L310" s="39">
        <v>10</v>
      </c>
      <c r="M310" s="5"/>
      <c r="N310" s="5"/>
      <c r="O310" s="42" t="s">
        <v>2344</v>
      </c>
      <c r="P310" s="43" t="s">
        <v>2206</v>
      </c>
      <c r="Q310" s="43" t="s">
        <v>2320</v>
      </c>
      <c r="R310" s="43" t="s">
        <v>229</v>
      </c>
      <c r="S310" s="43" t="b">
        <v>1</v>
      </c>
      <c r="T310" s="43">
        <v>10</v>
      </c>
      <c r="U310" s="35" t="s">
        <v>2347</v>
      </c>
      <c r="V310" s="196" t="s">
        <v>2353</v>
      </c>
    </row>
    <row r="311" spans="1:22" x14ac:dyDescent="0.25">
      <c r="A311" s="30">
        <v>310</v>
      </c>
      <c r="B311" s="50" t="s">
        <v>884</v>
      </c>
      <c r="C311" s="33">
        <f t="shared" si="4"/>
        <v>4</v>
      </c>
      <c r="D311" s="31" t="s">
        <v>552</v>
      </c>
      <c r="E311" s="31"/>
      <c r="F311" s="35" t="s">
        <v>255</v>
      </c>
      <c r="G311" s="36">
        <v>41670</v>
      </c>
      <c r="H311" s="31">
        <v>6714</v>
      </c>
      <c r="I311" s="37">
        <v>671</v>
      </c>
      <c r="J311" s="38">
        <v>671</v>
      </c>
      <c r="K311" s="36">
        <v>41670</v>
      </c>
      <c r="L311" s="39">
        <v>9.99</v>
      </c>
      <c r="M311" s="5"/>
      <c r="N311" s="5"/>
      <c r="O311" s="42" t="s">
        <v>2344</v>
      </c>
      <c r="P311" s="43" t="s">
        <v>2287</v>
      </c>
      <c r="Q311" s="43" t="s">
        <v>2320</v>
      </c>
      <c r="R311" s="43" t="s">
        <v>229</v>
      </c>
      <c r="S311" s="43" t="b">
        <v>1</v>
      </c>
      <c r="T311" s="43">
        <v>10</v>
      </c>
      <c r="U311" s="35" t="s">
        <v>2347</v>
      </c>
      <c r="V311" s="196" t="s">
        <v>2353</v>
      </c>
    </row>
    <row r="312" spans="1:22" x14ac:dyDescent="0.25">
      <c r="A312" s="30">
        <v>311</v>
      </c>
      <c r="B312" s="50" t="s">
        <v>1113</v>
      </c>
      <c r="C312" s="33">
        <f t="shared" si="4"/>
        <v>4</v>
      </c>
      <c r="D312" s="31" t="s">
        <v>553</v>
      </c>
      <c r="E312" s="31"/>
      <c r="F312" s="35" t="s">
        <v>255</v>
      </c>
      <c r="G312" s="36">
        <v>41670</v>
      </c>
      <c r="H312" s="31">
        <v>10505</v>
      </c>
      <c r="I312" s="37">
        <v>1051</v>
      </c>
      <c r="J312" s="38">
        <v>1051</v>
      </c>
      <c r="K312" s="36">
        <v>41670</v>
      </c>
      <c r="L312" s="39">
        <v>10</v>
      </c>
      <c r="M312" s="5"/>
      <c r="N312" s="5"/>
      <c r="O312" s="42" t="s">
        <v>2344</v>
      </c>
      <c r="P312" s="43" t="s">
        <v>2217</v>
      </c>
      <c r="Q312" s="43" t="s">
        <v>2320</v>
      </c>
      <c r="R312" s="43" t="s">
        <v>229</v>
      </c>
      <c r="S312" s="43" t="b">
        <v>1</v>
      </c>
      <c r="T312" s="43">
        <v>10</v>
      </c>
      <c r="U312" s="35" t="s">
        <v>2347</v>
      </c>
      <c r="V312" s="196" t="s">
        <v>2353</v>
      </c>
    </row>
    <row r="313" spans="1:22" x14ac:dyDescent="0.25">
      <c r="A313" s="30">
        <v>312</v>
      </c>
      <c r="B313" s="50" t="s">
        <v>885</v>
      </c>
      <c r="C313" s="33">
        <f t="shared" si="4"/>
        <v>4</v>
      </c>
      <c r="D313" s="31" t="s">
        <v>554</v>
      </c>
      <c r="E313" s="31"/>
      <c r="F313" s="35" t="s">
        <v>255</v>
      </c>
      <c r="G313" s="36">
        <v>41670</v>
      </c>
      <c r="H313" s="31">
        <v>1518</v>
      </c>
      <c r="I313" s="37">
        <v>152</v>
      </c>
      <c r="J313" s="38">
        <v>152</v>
      </c>
      <c r="K313" s="36">
        <v>41670</v>
      </c>
      <c r="L313" s="39">
        <v>10.01</v>
      </c>
      <c r="M313" s="5"/>
      <c r="N313" s="5"/>
      <c r="O313" s="42" t="s">
        <v>2344</v>
      </c>
      <c r="P313" s="43" t="s">
        <v>2288</v>
      </c>
      <c r="Q313" s="43" t="s">
        <v>2320</v>
      </c>
      <c r="R313" s="43" t="s">
        <v>229</v>
      </c>
      <c r="S313" s="43" t="b">
        <v>1</v>
      </c>
      <c r="T313" s="43">
        <v>10</v>
      </c>
      <c r="U313" s="35" t="s">
        <v>2347</v>
      </c>
      <c r="V313" s="196" t="s">
        <v>2353</v>
      </c>
    </row>
    <row r="314" spans="1:22" x14ac:dyDescent="0.25">
      <c r="A314" s="30">
        <v>313</v>
      </c>
      <c r="B314" s="50" t="s">
        <v>886</v>
      </c>
      <c r="C314" s="33">
        <f t="shared" si="4"/>
        <v>4</v>
      </c>
      <c r="D314" s="31" t="s">
        <v>555</v>
      </c>
      <c r="E314" s="31"/>
      <c r="F314" s="35" t="s">
        <v>255</v>
      </c>
      <c r="G314" s="36">
        <v>41670</v>
      </c>
      <c r="H314" s="31">
        <v>9519</v>
      </c>
      <c r="I314" s="37">
        <v>952</v>
      </c>
      <c r="J314" s="38">
        <v>952</v>
      </c>
      <c r="K314" s="36">
        <v>41670</v>
      </c>
      <c r="L314" s="39">
        <v>10</v>
      </c>
      <c r="M314" s="5"/>
      <c r="N314" s="5"/>
      <c r="O314" s="42" t="s">
        <v>2344</v>
      </c>
      <c r="P314" s="43" t="s">
        <v>2185</v>
      </c>
      <c r="Q314" s="43" t="s">
        <v>2320</v>
      </c>
      <c r="R314" s="43" t="s">
        <v>229</v>
      </c>
      <c r="S314" s="43" t="b">
        <v>1</v>
      </c>
      <c r="T314" s="43">
        <v>10</v>
      </c>
      <c r="U314" s="35" t="s">
        <v>2347</v>
      </c>
      <c r="V314" s="196" t="s">
        <v>2353</v>
      </c>
    </row>
    <row r="315" spans="1:22" x14ac:dyDescent="0.25">
      <c r="A315" s="30">
        <v>314</v>
      </c>
      <c r="B315" s="50" t="s">
        <v>887</v>
      </c>
      <c r="C315" s="33">
        <f t="shared" si="4"/>
        <v>6</v>
      </c>
      <c r="D315" s="31" t="s">
        <v>556</v>
      </c>
      <c r="E315" s="31"/>
      <c r="F315" s="35" t="s">
        <v>255</v>
      </c>
      <c r="G315" s="36">
        <v>41670</v>
      </c>
      <c r="H315" s="31">
        <v>20175</v>
      </c>
      <c r="I315" s="37">
        <v>2018</v>
      </c>
      <c r="J315" s="38">
        <v>2018</v>
      </c>
      <c r="K315" s="36">
        <v>41670</v>
      </c>
      <c r="L315" s="39">
        <v>10</v>
      </c>
      <c r="M315" s="5"/>
      <c r="N315" s="5"/>
      <c r="O315" s="42" t="s">
        <v>2344</v>
      </c>
      <c r="P315" s="43" t="s">
        <v>2204</v>
      </c>
      <c r="Q315" s="43" t="s">
        <v>2320</v>
      </c>
      <c r="R315" s="43" t="s">
        <v>229</v>
      </c>
      <c r="S315" s="43" t="b">
        <v>1</v>
      </c>
      <c r="T315" s="43">
        <v>10</v>
      </c>
      <c r="U315" s="35" t="s">
        <v>2347</v>
      </c>
      <c r="V315" s="196" t="s">
        <v>2353</v>
      </c>
    </row>
    <row r="316" spans="1:22" x14ac:dyDescent="0.25">
      <c r="A316" s="30">
        <v>315</v>
      </c>
      <c r="B316" s="50" t="s">
        <v>1114</v>
      </c>
      <c r="C316" s="33">
        <f t="shared" si="4"/>
        <v>6</v>
      </c>
      <c r="D316" s="31" t="s">
        <v>557</v>
      </c>
      <c r="E316" s="31"/>
      <c r="F316" s="35" t="s">
        <v>255</v>
      </c>
      <c r="G316" s="36">
        <v>41670</v>
      </c>
      <c r="H316" s="31">
        <v>22460</v>
      </c>
      <c r="I316" s="37">
        <v>2246</v>
      </c>
      <c r="J316" s="38">
        <v>2246</v>
      </c>
      <c r="K316" s="36">
        <v>41670</v>
      </c>
      <c r="L316" s="39">
        <v>10</v>
      </c>
      <c r="M316" s="5"/>
      <c r="N316" s="5"/>
      <c r="O316" s="42" t="s">
        <v>2344</v>
      </c>
      <c r="P316" s="43" t="s">
        <v>2289</v>
      </c>
      <c r="Q316" s="43" t="s">
        <v>2320</v>
      </c>
      <c r="R316" s="43" t="s">
        <v>229</v>
      </c>
      <c r="S316" s="43" t="b">
        <v>1</v>
      </c>
      <c r="T316" s="43">
        <v>10</v>
      </c>
      <c r="U316" s="35" t="s">
        <v>2347</v>
      </c>
      <c r="V316" s="196" t="s">
        <v>2353</v>
      </c>
    </row>
    <row r="317" spans="1:22" x14ac:dyDescent="0.25">
      <c r="A317" s="30">
        <v>316</v>
      </c>
      <c r="B317" s="50" t="s">
        <v>888</v>
      </c>
      <c r="C317" s="33">
        <f t="shared" si="4"/>
        <v>5</v>
      </c>
      <c r="D317" s="31" t="s">
        <v>558</v>
      </c>
      <c r="E317" s="31"/>
      <c r="F317" s="35" t="s">
        <v>255</v>
      </c>
      <c r="G317" s="36">
        <v>41670</v>
      </c>
      <c r="H317" s="31">
        <v>4895</v>
      </c>
      <c r="I317" s="37">
        <v>489</v>
      </c>
      <c r="J317" s="38">
        <v>489</v>
      </c>
      <c r="K317" s="36">
        <v>41670</v>
      </c>
      <c r="L317" s="39">
        <v>9.99</v>
      </c>
      <c r="M317" s="5"/>
      <c r="N317" s="5"/>
      <c r="O317" s="42" t="s">
        <v>2344</v>
      </c>
      <c r="P317" s="43" t="s">
        <v>2290</v>
      </c>
      <c r="Q317" s="43" t="s">
        <v>2320</v>
      </c>
      <c r="R317" s="43" t="s">
        <v>229</v>
      </c>
      <c r="S317" s="43" t="b">
        <v>1</v>
      </c>
      <c r="T317" s="43">
        <v>10</v>
      </c>
      <c r="U317" s="35" t="s">
        <v>2347</v>
      </c>
      <c r="V317" s="196" t="s">
        <v>2353</v>
      </c>
    </row>
    <row r="318" spans="1:22" x14ac:dyDescent="0.25">
      <c r="A318" s="30">
        <v>317</v>
      </c>
      <c r="B318" s="50" t="s">
        <v>957</v>
      </c>
      <c r="C318" s="33">
        <f t="shared" si="4"/>
        <v>11</v>
      </c>
      <c r="D318" s="31" t="s">
        <v>559</v>
      </c>
      <c r="E318" s="31"/>
      <c r="F318" s="35" t="s">
        <v>255</v>
      </c>
      <c r="G318" s="36">
        <v>41670</v>
      </c>
      <c r="H318" s="31">
        <v>2347</v>
      </c>
      <c r="I318" s="37">
        <v>235</v>
      </c>
      <c r="J318" s="38">
        <v>235</v>
      </c>
      <c r="K318" s="36">
        <v>41670</v>
      </c>
      <c r="L318" s="39">
        <v>10.01</v>
      </c>
      <c r="M318" s="5"/>
      <c r="N318" s="5"/>
      <c r="O318" s="42" t="s">
        <v>2344</v>
      </c>
      <c r="P318" s="43" t="s">
        <v>2214</v>
      </c>
      <c r="Q318" s="43" t="s">
        <v>2320</v>
      </c>
      <c r="R318" s="43" t="s">
        <v>229</v>
      </c>
      <c r="S318" s="43" t="b">
        <v>1</v>
      </c>
      <c r="T318" s="43">
        <v>10</v>
      </c>
      <c r="U318" s="35" t="s">
        <v>2347</v>
      </c>
      <c r="V318" s="196" t="s">
        <v>2353</v>
      </c>
    </row>
    <row r="319" spans="1:22" x14ac:dyDescent="0.25">
      <c r="A319" s="30">
        <v>318</v>
      </c>
      <c r="B319" s="33" t="s">
        <v>889</v>
      </c>
      <c r="C319" s="33">
        <f t="shared" si="4"/>
        <v>1</v>
      </c>
      <c r="D319" s="34" t="s">
        <v>560</v>
      </c>
      <c r="E319" s="34"/>
      <c r="F319" s="35" t="s">
        <v>561</v>
      </c>
      <c r="G319" s="36">
        <v>41643</v>
      </c>
      <c r="H319" s="31">
        <v>505620</v>
      </c>
      <c r="I319" s="37">
        <v>50562</v>
      </c>
      <c r="J319" s="38">
        <v>50562</v>
      </c>
      <c r="K319" s="36">
        <v>41643</v>
      </c>
      <c r="L319" s="39">
        <v>10</v>
      </c>
      <c r="M319" s="5"/>
      <c r="N319" s="5"/>
      <c r="O319" s="42" t="s">
        <v>2345</v>
      </c>
      <c r="P319" s="43" t="s">
        <v>2194</v>
      </c>
      <c r="Q319" s="43" t="s">
        <v>2010</v>
      </c>
      <c r="R319" s="43" t="s">
        <v>219</v>
      </c>
      <c r="S319" s="43" t="b">
        <v>1</v>
      </c>
      <c r="T319" s="43">
        <v>10</v>
      </c>
      <c r="U319" s="35" t="s">
        <v>2347</v>
      </c>
      <c r="V319" s="196" t="s">
        <v>2363</v>
      </c>
    </row>
    <row r="320" spans="1:22" x14ac:dyDescent="0.25">
      <c r="A320" s="30">
        <v>319</v>
      </c>
      <c r="B320" s="33" t="s">
        <v>999</v>
      </c>
      <c r="C320" s="33">
        <f t="shared" si="4"/>
        <v>7</v>
      </c>
      <c r="D320" s="34" t="s">
        <v>562</v>
      </c>
      <c r="E320" s="34"/>
      <c r="F320" s="35" t="s">
        <v>561</v>
      </c>
      <c r="G320" s="36">
        <v>41646</v>
      </c>
      <c r="H320" s="31">
        <v>54023</v>
      </c>
      <c r="I320" s="37">
        <v>5402</v>
      </c>
      <c r="J320" s="38">
        <v>5402</v>
      </c>
      <c r="K320" s="36">
        <v>41646</v>
      </c>
      <c r="L320" s="39">
        <v>10</v>
      </c>
      <c r="M320" s="5"/>
      <c r="N320" s="5"/>
      <c r="O320" s="42" t="s">
        <v>2345</v>
      </c>
      <c r="P320" s="43" t="s">
        <v>2172</v>
      </c>
      <c r="Q320" s="43" t="s">
        <v>2010</v>
      </c>
      <c r="R320" s="43" t="s">
        <v>219</v>
      </c>
      <c r="S320" s="43" t="b">
        <v>1</v>
      </c>
      <c r="T320" s="43">
        <v>10</v>
      </c>
      <c r="U320" s="35" t="s">
        <v>2347</v>
      </c>
      <c r="V320" s="196" t="s">
        <v>2349</v>
      </c>
    </row>
    <row r="321" spans="1:22" x14ac:dyDescent="0.25">
      <c r="A321" s="30">
        <v>320</v>
      </c>
      <c r="B321" s="33" t="s">
        <v>999</v>
      </c>
      <c r="C321" s="33">
        <f t="shared" si="4"/>
        <v>7</v>
      </c>
      <c r="D321" s="34" t="s">
        <v>562</v>
      </c>
      <c r="E321" s="34"/>
      <c r="F321" s="35" t="s">
        <v>561</v>
      </c>
      <c r="G321" s="36">
        <v>41646</v>
      </c>
      <c r="H321" s="31">
        <v>8360</v>
      </c>
      <c r="I321" s="37">
        <v>836</v>
      </c>
      <c r="J321" s="38">
        <v>836</v>
      </c>
      <c r="K321" s="36">
        <v>41646</v>
      </c>
      <c r="L321" s="39">
        <v>10</v>
      </c>
      <c r="M321" s="5"/>
      <c r="N321" s="5"/>
      <c r="O321" s="42" t="s">
        <v>2345</v>
      </c>
      <c r="P321" s="43" t="s">
        <v>2172</v>
      </c>
      <c r="Q321" s="43" t="s">
        <v>2010</v>
      </c>
      <c r="R321" s="43" t="s">
        <v>219</v>
      </c>
      <c r="S321" s="43" t="b">
        <v>1</v>
      </c>
      <c r="T321" s="43">
        <v>10</v>
      </c>
      <c r="U321" s="35" t="s">
        <v>2347</v>
      </c>
      <c r="V321" s="196" t="s">
        <v>2349</v>
      </c>
    </row>
    <row r="322" spans="1:22" x14ac:dyDescent="0.25">
      <c r="A322" s="30">
        <v>321</v>
      </c>
      <c r="B322" s="44" t="s">
        <v>1115</v>
      </c>
      <c r="C322" s="33">
        <f t="shared" si="4"/>
        <v>2</v>
      </c>
      <c r="D322" s="34" t="s">
        <v>563</v>
      </c>
      <c r="E322" s="34"/>
      <c r="F322" s="35" t="s">
        <v>561</v>
      </c>
      <c r="G322" s="36">
        <v>41646</v>
      </c>
      <c r="H322" s="31">
        <v>58764</v>
      </c>
      <c r="I322" s="37">
        <v>5876</v>
      </c>
      <c r="J322" s="38">
        <v>5876</v>
      </c>
      <c r="K322" s="36">
        <v>41646</v>
      </c>
      <c r="L322" s="39">
        <v>10</v>
      </c>
      <c r="M322" s="5"/>
      <c r="N322" s="5"/>
      <c r="O322" s="42" t="s">
        <v>2345</v>
      </c>
      <c r="P322" s="43" t="s">
        <v>2291</v>
      </c>
      <c r="Q322" s="43" t="s">
        <v>2010</v>
      </c>
      <c r="R322" s="43" t="s">
        <v>219</v>
      </c>
      <c r="S322" s="43" t="b">
        <v>1</v>
      </c>
      <c r="T322" s="43">
        <v>10</v>
      </c>
      <c r="U322" s="35" t="s">
        <v>2347</v>
      </c>
      <c r="V322" s="196" t="s">
        <v>2349</v>
      </c>
    </row>
    <row r="323" spans="1:22" x14ac:dyDescent="0.25">
      <c r="A323" s="30">
        <v>322</v>
      </c>
      <c r="B323" s="44" t="s">
        <v>1116</v>
      </c>
      <c r="C323" s="33">
        <f t="shared" ref="C323:C386" si="5">COUNTIF(B:B,B323)</f>
        <v>17</v>
      </c>
      <c r="D323" s="34" t="s">
        <v>564</v>
      </c>
      <c r="E323" s="34"/>
      <c r="F323" s="35" t="s">
        <v>561</v>
      </c>
      <c r="G323" s="36">
        <v>41646</v>
      </c>
      <c r="H323" s="31">
        <v>480339</v>
      </c>
      <c r="I323" s="37">
        <v>48034</v>
      </c>
      <c r="J323" s="38">
        <v>48034</v>
      </c>
      <c r="K323" s="36">
        <v>41646</v>
      </c>
      <c r="L323" s="39">
        <v>10</v>
      </c>
      <c r="M323" s="5"/>
      <c r="N323" s="5"/>
      <c r="O323" s="42" t="s">
        <v>2345</v>
      </c>
      <c r="P323" s="43" t="s">
        <v>2168</v>
      </c>
      <c r="Q323" s="43" t="s">
        <v>2010</v>
      </c>
      <c r="R323" s="43" t="s">
        <v>219</v>
      </c>
      <c r="S323" s="43" t="b">
        <v>1</v>
      </c>
      <c r="T323" s="43">
        <v>10</v>
      </c>
      <c r="U323" s="35" t="s">
        <v>2347</v>
      </c>
      <c r="V323" s="196" t="s">
        <v>2349</v>
      </c>
    </row>
    <row r="324" spans="1:22" x14ac:dyDescent="0.25">
      <c r="A324" s="30">
        <v>323</v>
      </c>
      <c r="B324" s="44" t="s">
        <v>1116</v>
      </c>
      <c r="C324" s="33">
        <f t="shared" si="5"/>
        <v>17</v>
      </c>
      <c r="D324" s="34" t="s">
        <v>564</v>
      </c>
      <c r="E324" s="34"/>
      <c r="F324" s="35" t="s">
        <v>561</v>
      </c>
      <c r="G324" s="36">
        <v>41646</v>
      </c>
      <c r="H324" s="31">
        <v>56180</v>
      </c>
      <c r="I324" s="37">
        <v>5618</v>
      </c>
      <c r="J324" s="38">
        <v>5618</v>
      </c>
      <c r="K324" s="36">
        <v>41646</v>
      </c>
      <c r="L324" s="39">
        <v>10</v>
      </c>
      <c r="M324" s="5"/>
      <c r="N324" s="5"/>
      <c r="O324" s="42" t="s">
        <v>2345</v>
      </c>
      <c r="P324" s="43" t="s">
        <v>2168</v>
      </c>
      <c r="Q324" s="43" t="s">
        <v>2010</v>
      </c>
      <c r="R324" s="43" t="s">
        <v>219</v>
      </c>
      <c r="S324" s="43" t="b">
        <v>1</v>
      </c>
      <c r="T324" s="43">
        <v>10</v>
      </c>
      <c r="U324" s="35" t="s">
        <v>2347</v>
      </c>
      <c r="V324" s="196" t="s">
        <v>2349</v>
      </c>
    </row>
    <row r="325" spans="1:22" x14ac:dyDescent="0.25">
      <c r="A325" s="30">
        <v>324</v>
      </c>
      <c r="B325" s="44" t="s">
        <v>1116</v>
      </c>
      <c r="C325" s="33">
        <f t="shared" si="5"/>
        <v>17</v>
      </c>
      <c r="D325" s="34" t="s">
        <v>564</v>
      </c>
      <c r="E325" s="34"/>
      <c r="F325" s="35" t="s">
        <v>561</v>
      </c>
      <c r="G325" s="36">
        <v>41646</v>
      </c>
      <c r="H325" s="31">
        <v>407558</v>
      </c>
      <c r="I325" s="37">
        <v>40760</v>
      </c>
      <c r="J325" s="38">
        <v>40760</v>
      </c>
      <c r="K325" s="36">
        <v>41646</v>
      </c>
      <c r="L325" s="39">
        <v>10</v>
      </c>
      <c r="M325" s="5"/>
      <c r="N325" s="5"/>
      <c r="O325" s="42" t="s">
        <v>2345</v>
      </c>
      <c r="P325" s="43" t="s">
        <v>2168</v>
      </c>
      <c r="Q325" s="43" t="s">
        <v>2010</v>
      </c>
      <c r="R325" s="43" t="s">
        <v>219</v>
      </c>
      <c r="S325" s="43" t="b">
        <v>1</v>
      </c>
      <c r="T325" s="43">
        <v>10</v>
      </c>
      <c r="U325" s="35" t="s">
        <v>2347</v>
      </c>
      <c r="V325" s="196" t="s">
        <v>2349</v>
      </c>
    </row>
    <row r="326" spans="1:22" x14ac:dyDescent="0.25">
      <c r="A326" s="30">
        <v>325</v>
      </c>
      <c r="B326" s="44" t="s">
        <v>1116</v>
      </c>
      <c r="C326" s="33">
        <f t="shared" si="5"/>
        <v>17</v>
      </c>
      <c r="D326" s="34" t="s">
        <v>564</v>
      </c>
      <c r="E326" s="34"/>
      <c r="F326" s="35" t="s">
        <v>561</v>
      </c>
      <c r="G326" s="36">
        <v>41646</v>
      </c>
      <c r="H326" s="31">
        <v>213484</v>
      </c>
      <c r="I326" s="37">
        <v>21348</v>
      </c>
      <c r="J326" s="38">
        <v>21348</v>
      </c>
      <c r="K326" s="36">
        <v>41646</v>
      </c>
      <c r="L326" s="39">
        <v>10</v>
      </c>
      <c r="M326" s="5"/>
      <c r="N326" s="5"/>
      <c r="O326" s="42" t="s">
        <v>2345</v>
      </c>
      <c r="P326" s="43" t="s">
        <v>2168</v>
      </c>
      <c r="Q326" s="43" t="s">
        <v>2010</v>
      </c>
      <c r="R326" s="43" t="s">
        <v>219</v>
      </c>
      <c r="S326" s="43" t="b">
        <v>1</v>
      </c>
      <c r="T326" s="43">
        <v>10</v>
      </c>
      <c r="U326" s="35" t="s">
        <v>2347</v>
      </c>
      <c r="V326" s="196" t="s">
        <v>2349</v>
      </c>
    </row>
    <row r="327" spans="1:22" x14ac:dyDescent="0.25">
      <c r="A327" s="30">
        <v>326</v>
      </c>
      <c r="B327" s="44" t="s">
        <v>1116</v>
      </c>
      <c r="C327" s="33">
        <f t="shared" si="5"/>
        <v>17</v>
      </c>
      <c r="D327" s="34" t="s">
        <v>564</v>
      </c>
      <c r="E327" s="34"/>
      <c r="F327" s="35" t="s">
        <v>561</v>
      </c>
      <c r="G327" s="36">
        <v>41646</v>
      </c>
      <c r="H327" s="31">
        <v>72778</v>
      </c>
      <c r="I327" s="37">
        <v>7278</v>
      </c>
      <c r="J327" s="38">
        <v>7278</v>
      </c>
      <c r="K327" s="36">
        <v>41646</v>
      </c>
      <c r="L327" s="39">
        <v>10</v>
      </c>
      <c r="M327" s="5"/>
      <c r="N327" s="5"/>
      <c r="O327" s="42" t="s">
        <v>2345</v>
      </c>
      <c r="P327" s="43" t="s">
        <v>2168</v>
      </c>
      <c r="Q327" s="43" t="s">
        <v>2010</v>
      </c>
      <c r="R327" s="43" t="s">
        <v>219</v>
      </c>
      <c r="S327" s="43" t="b">
        <v>1</v>
      </c>
      <c r="T327" s="43">
        <v>10</v>
      </c>
      <c r="U327" s="35" t="s">
        <v>2347</v>
      </c>
      <c r="V327" s="196" t="s">
        <v>2349</v>
      </c>
    </row>
    <row r="328" spans="1:22" x14ac:dyDescent="0.25">
      <c r="A328" s="30">
        <v>327</v>
      </c>
      <c r="B328" s="44" t="s">
        <v>1116</v>
      </c>
      <c r="C328" s="33">
        <f t="shared" si="5"/>
        <v>17</v>
      </c>
      <c r="D328" s="34" t="s">
        <v>564</v>
      </c>
      <c r="E328" s="34"/>
      <c r="F328" s="35" t="s">
        <v>561</v>
      </c>
      <c r="G328" s="36">
        <v>41646</v>
      </c>
      <c r="H328" s="31">
        <v>266855</v>
      </c>
      <c r="I328" s="37">
        <v>26686</v>
      </c>
      <c r="J328" s="38">
        <v>26686</v>
      </c>
      <c r="K328" s="36">
        <v>41646</v>
      </c>
      <c r="L328" s="39">
        <v>10</v>
      </c>
      <c r="M328" s="5"/>
      <c r="N328" s="5"/>
      <c r="O328" s="42" t="s">
        <v>2345</v>
      </c>
      <c r="P328" s="43" t="s">
        <v>2168</v>
      </c>
      <c r="Q328" s="43" t="s">
        <v>2010</v>
      </c>
      <c r="R328" s="43" t="s">
        <v>219</v>
      </c>
      <c r="S328" s="43" t="b">
        <v>1</v>
      </c>
      <c r="T328" s="43">
        <v>10</v>
      </c>
      <c r="U328" s="35" t="s">
        <v>2347</v>
      </c>
      <c r="V328" s="196" t="s">
        <v>2349</v>
      </c>
    </row>
    <row r="329" spans="1:22" x14ac:dyDescent="0.25">
      <c r="A329" s="30">
        <v>328</v>
      </c>
      <c r="B329" s="44" t="s">
        <v>1117</v>
      </c>
      <c r="C329" s="33">
        <f t="shared" si="5"/>
        <v>6</v>
      </c>
      <c r="D329" s="34" t="s">
        <v>565</v>
      </c>
      <c r="E329" s="34"/>
      <c r="F329" s="35" t="s">
        <v>561</v>
      </c>
      <c r="G329" s="36">
        <v>41654</v>
      </c>
      <c r="H329" s="31">
        <v>9530352</v>
      </c>
      <c r="I329" s="37">
        <v>953036</v>
      </c>
      <c r="J329" s="38">
        <v>953036</v>
      </c>
      <c r="K329" s="36">
        <v>41654</v>
      </c>
      <c r="L329" s="39">
        <v>10</v>
      </c>
      <c r="M329" s="5"/>
      <c r="N329" s="5"/>
      <c r="O329" s="42" t="s">
        <v>2345</v>
      </c>
      <c r="P329" s="43" t="s">
        <v>2171</v>
      </c>
      <c r="Q329" s="43" t="s">
        <v>2010</v>
      </c>
      <c r="R329" s="43" t="s">
        <v>219</v>
      </c>
      <c r="S329" s="43" t="b">
        <v>1</v>
      </c>
      <c r="T329" s="43">
        <v>10</v>
      </c>
      <c r="U329" s="35" t="s">
        <v>2347</v>
      </c>
      <c r="V329" s="196" t="s">
        <v>2359</v>
      </c>
    </row>
    <row r="330" spans="1:22" x14ac:dyDescent="0.25">
      <c r="A330" s="30">
        <v>329</v>
      </c>
      <c r="B330" s="44" t="s">
        <v>890</v>
      </c>
      <c r="C330" s="33">
        <f t="shared" si="5"/>
        <v>6</v>
      </c>
      <c r="D330" s="34" t="s">
        <v>566</v>
      </c>
      <c r="E330" s="34"/>
      <c r="F330" s="35" t="s">
        <v>561</v>
      </c>
      <c r="G330" s="36">
        <v>41655</v>
      </c>
      <c r="H330" s="31">
        <v>193631</v>
      </c>
      <c r="I330" s="37">
        <v>19363</v>
      </c>
      <c r="J330" s="38">
        <v>19363</v>
      </c>
      <c r="K330" s="36">
        <v>41655</v>
      </c>
      <c r="L330" s="39">
        <v>10</v>
      </c>
      <c r="M330" s="5"/>
      <c r="N330" s="5"/>
      <c r="O330" s="42" t="s">
        <v>2345</v>
      </c>
      <c r="P330" s="43" t="s">
        <v>2169</v>
      </c>
      <c r="Q330" s="43" t="s">
        <v>2010</v>
      </c>
      <c r="R330" s="43" t="s">
        <v>219</v>
      </c>
      <c r="S330" s="43" t="b">
        <v>1</v>
      </c>
      <c r="T330" s="43">
        <v>10</v>
      </c>
      <c r="U330" s="35" t="s">
        <v>2347</v>
      </c>
      <c r="V330" s="196" t="s">
        <v>2364</v>
      </c>
    </row>
    <row r="331" spans="1:22" x14ac:dyDescent="0.25">
      <c r="A331" s="30">
        <v>330</v>
      </c>
      <c r="B331" s="33" t="s">
        <v>891</v>
      </c>
      <c r="C331" s="33">
        <f t="shared" si="5"/>
        <v>4</v>
      </c>
      <c r="D331" s="34" t="s">
        <v>567</v>
      </c>
      <c r="E331" s="34"/>
      <c r="F331" s="35" t="s">
        <v>561</v>
      </c>
      <c r="G331" s="36">
        <v>41655</v>
      </c>
      <c r="H331" s="31">
        <v>33270</v>
      </c>
      <c r="I331" s="37">
        <v>3327</v>
      </c>
      <c r="J331" s="38">
        <v>3327</v>
      </c>
      <c r="K331" s="36">
        <v>41655</v>
      </c>
      <c r="L331" s="39">
        <v>10</v>
      </c>
      <c r="M331" s="5"/>
      <c r="N331" s="5"/>
      <c r="O331" s="42" t="s">
        <v>2345</v>
      </c>
      <c r="P331" s="43" t="s">
        <v>2292</v>
      </c>
      <c r="Q331" s="43" t="s">
        <v>2010</v>
      </c>
      <c r="R331" s="43" t="s">
        <v>219</v>
      </c>
      <c r="S331" s="43" t="b">
        <v>1</v>
      </c>
      <c r="T331" s="43">
        <v>10</v>
      </c>
      <c r="U331" s="35" t="s">
        <v>2347</v>
      </c>
      <c r="V331" s="196" t="s">
        <v>2364</v>
      </c>
    </row>
    <row r="332" spans="1:22" x14ac:dyDescent="0.25">
      <c r="A332" s="30">
        <v>331</v>
      </c>
      <c r="B332" s="33" t="s">
        <v>892</v>
      </c>
      <c r="C332" s="33">
        <f t="shared" si="5"/>
        <v>4</v>
      </c>
      <c r="D332" s="34" t="s">
        <v>568</v>
      </c>
      <c r="E332" s="34"/>
      <c r="F332" s="35" t="s">
        <v>561</v>
      </c>
      <c r="G332" s="36">
        <v>41655</v>
      </c>
      <c r="H332" s="31">
        <v>786250</v>
      </c>
      <c r="I332" s="37">
        <v>78625</v>
      </c>
      <c r="J332" s="38">
        <v>78625</v>
      </c>
      <c r="K332" s="36">
        <v>41655</v>
      </c>
      <c r="L332" s="39">
        <v>10</v>
      </c>
      <c r="M332" s="5"/>
      <c r="N332" s="5"/>
      <c r="O332" s="42" t="s">
        <v>2345</v>
      </c>
      <c r="P332" s="43" t="s">
        <v>2191</v>
      </c>
      <c r="Q332" s="43" t="s">
        <v>2010</v>
      </c>
      <c r="R332" s="43" t="s">
        <v>219</v>
      </c>
      <c r="S332" s="43" t="b">
        <v>1</v>
      </c>
      <c r="T332" s="43">
        <v>10</v>
      </c>
      <c r="U332" s="35" t="s">
        <v>2347</v>
      </c>
      <c r="V332" s="196" t="s">
        <v>2364</v>
      </c>
    </row>
    <row r="333" spans="1:22" x14ac:dyDescent="0.25">
      <c r="A333" s="30">
        <v>332</v>
      </c>
      <c r="B333" s="33" t="s">
        <v>569</v>
      </c>
      <c r="C333" s="33">
        <f t="shared" si="5"/>
        <v>3</v>
      </c>
      <c r="D333" s="34" t="s">
        <v>570</v>
      </c>
      <c r="E333" s="34"/>
      <c r="F333" s="35" t="s">
        <v>561</v>
      </c>
      <c r="G333" s="36">
        <v>41655</v>
      </c>
      <c r="H333" s="31">
        <v>47742</v>
      </c>
      <c r="I333" s="37">
        <v>4774</v>
      </c>
      <c r="J333" s="38">
        <v>4774</v>
      </c>
      <c r="K333" s="36">
        <v>41655</v>
      </c>
      <c r="L333" s="39">
        <v>10</v>
      </c>
      <c r="M333" s="5"/>
      <c r="N333" s="5"/>
      <c r="O333" s="42" t="s">
        <v>2345</v>
      </c>
      <c r="P333" s="43" t="s">
        <v>2194</v>
      </c>
      <c r="Q333" s="43" t="s">
        <v>2010</v>
      </c>
      <c r="R333" s="43" t="s">
        <v>219</v>
      </c>
      <c r="S333" s="43" t="b">
        <v>1</v>
      </c>
      <c r="T333" s="43">
        <v>10</v>
      </c>
      <c r="U333" s="35" t="s">
        <v>2347</v>
      </c>
      <c r="V333" s="196" t="s">
        <v>2364</v>
      </c>
    </row>
    <row r="334" spans="1:22" x14ac:dyDescent="0.25">
      <c r="A334" s="67">
        <v>333</v>
      </c>
      <c r="B334" s="70" t="s">
        <v>893</v>
      </c>
      <c r="C334" s="33">
        <f t="shared" si="5"/>
        <v>1</v>
      </c>
      <c r="D334" s="34" t="s">
        <v>571</v>
      </c>
      <c r="E334" s="34"/>
      <c r="F334" s="35" t="s">
        <v>561</v>
      </c>
      <c r="G334" s="36">
        <v>41655</v>
      </c>
      <c r="H334" s="31">
        <v>2359560</v>
      </c>
      <c r="I334" s="37">
        <v>235956</v>
      </c>
      <c r="J334" s="38">
        <v>235956</v>
      </c>
      <c r="K334" s="36">
        <v>41655</v>
      </c>
      <c r="L334" s="39">
        <v>10</v>
      </c>
      <c r="M334" s="5"/>
      <c r="N334" s="5"/>
      <c r="O334" s="42" t="s">
        <v>2345</v>
      </c>
      <c r="P334" s="43" t="s">
        <v>2168</v>
      </c>
      <c r="Q334" s="43" t="s">
        <v>2010</v>
      </c>
      <c r="R334" s="43" t="s">
        <v>219</v>
      </c>
      <c r="S334" s="43" t="b">
        <v>1</v>
      </c>
      <c r="T334" s="71">
        <v>10</v>
      </c>
      <c r="U334" s="35" t="s">
        <v>2347</v>
      </c>
      <c r="V334" s="196" t="s">
        <v>2364</v>
      </c>
    </row>
    <row r="335" spans="1:22" x14ac:dyDescent="0.25">
      <c r="A335" s="30">
        <v>334</v>
      </c>
      <c r="B335" s="33" t="s">
        <v>1000</v>
      </c>
      <c r="C335" s="33">
        <f t="shared" si="5"/>
        <v>6</v>
      </c>
      <c r="D335" s="34" t="s">
        <v>572</v>
      </c>
      <c r="E335" s="34"/>
      <c r="F335" s="35" t="s">
        <v>561</v>
      </c>
      <c r="G335" s="36">
        <v>41655</v>
      </c>
      <c r="H335" s="31">
        <v>353105</v>
      </c>
      <c r="I335" s="37">
        <v>35311</v>
      </c>
      <c r="J335" s="38">
        <v>35311</v>
      </c>
      <c r="K335" s="36">
        <v>41655</v>
      </c>
      <c r="L335" s="39">
        <v>10</v>
      </c>
      <c r="M335" s="5"/>
      <c r="N335" s="5"/>
      <c r="O335" s="42" t="s">
        <v>2345</v>
      </c>
      <c r="P335" s="43" t="s">
        <v>2171</v>
      </c>
      <c r="Q335" s="43" t="s">
        <v>2010</v>
      </c>
      <c r="R335" s="43" t="s">
        <v>219</v>
      </c>
      <c r="S335" s="43" t="b">
        <v>1</v>
      </c>
      <c r="T335" s="43">
        <v>10</v>
      </c>
      <c r="U335" s="35" t="s">
        <v>2347</v>
      </c>
      <c r="V335" s="196" t="s">
        <v>2364</v>
      </c>
    </row>
    <row r="336" spans="1:22" x14ac:dyDescent="0.25">
      <c r="A336" s="30">
        <v>335</v>
      </c>
      <c r="B336" s="33" t="s">
        <v>1000</v>
      </c>
      <c r="C336" s="33">
        <f t="shared" si="5"/>
        <v>6</v>
      </c>
      <c r="D336" s="34" t="s">
        <v>572</v>
      </c>
      <c r="E336" s="34"/>
      <c r="F336" s="35" t="s">
        <v>561</v>
      </c>
      <c r="G336" s="36">
        <v>41655</v>
      </c>
      <c r="H336" s="31">
        <v>7079</v>
      </c>
      <c r="I336" s="37">
        <v>708</v>
      </c>
      <c r="J336" s="38">
        <v>708</v>
      </c>
      <c r="K336" s="36">
        <v>41655</v>
      </c>
      <c r="L336" s="39">
        <v>10</v>
      </c>
      <c r="M336" s="5"/>
      <c r="N336" s="5"/>
      <c r="O336" s="42" t="s">
        <v>2345</v>
      </c>
      <c r="P336" s="43" t="s">
        <v>2171</v>
      </c>
      <c r="Q336" s="43" t="s">
        <v>2010</v>
      </c>
      <c r="R336" s="43" t="s">
        <v>219</v>
      </c>
      <c r="S336" s="43" t="b">
        <v>1</v>
      </c>
      <c r="T336" s="43">
        <v>10</v>
      </c>
      <c r="U336" s="35" t="s">
        <v>2347</v>
      </c>
      <c r="V336" s="196" t="s">
        <v>2364</v>
      </c>
    </row>
    <row r="337" spans="1:22" x14ac:dyDescent="0.25">
      <c r="A337" s="30">
        <v>336</v>
      </c>
      <c r="B337" s="44" t="s">
        <v>1116</v>
      </c>
      <c r="C337" s="33">
        <f t="shared" si="5"/>
        <v>17</v>
      </c>
      <c r="D337" s="34" t="s">
        <v>564</v>
      </c>
      <c r="E337" s="34"/>
      <c r="F337" s="35" t="s">
        <v>561</v>
      </c>
      <c r="G337" s="36">
        <v>41661</v>
      </c>
      <c r="H337" s="31">
        <v>94073</v>
      </c>
      <c r="I337" s="37">
        <v>9407</v>
      </c>
      <c r="J337" s="38">
        <v>9407</v>
      </c>
      <c r="K337" s="36">
        <v>41661</v>
      </c>
      <c r="L337" s="39">
        <v>10</v>
      </c>
      <c r="M337" s="5"/>
      <c r="N337" s="5"/>
      <c r="O337" s="42" t="s">
        <v>2345</v>
      </c>
      <c r="P337" s="43" t="s">
        <v>2168</v>
      </c>
      <c r="Q337" s="43" t="s">
        <v>2010</v>
      </c>
      <c r="R337" s="43" t="s">
        <v>219</v>
      </c>
      <c r="S337" s="43" t="b">
        <v>1</v>
      </c>
      <c r="T337" s="43">
        <v>10</v>
      </c>
      <c r="U337" s="35" t="s">
        <v>2347</v>
      </c>
      <c r="V337" s="196" t="s">
        <v>2351</v>
      </c>
    </row>
    <row r="338" spans="1:22" x14ac:dyDescent="0.25">
      <c r="A338" s="30">
        <v>337</v>
      </c>
      <c r="B338" s="44" t="s">
        <v>1116</v>
      </c>
      <c r="C338" s="33">
        <f t="shared" si="5"/>
        <v>17</v>
      </c>
      <c r="D338" s="34" t="s">
        <v>564</v>
      </c>
      <c r="E338" s="34"/>
      <c r="F338" s="35" t="s">
        <v>561</v>
      </c>
      <c r="G338" s="36">
        <v>41661</v>
      </c>
      <c r="H338" s="31">
        <v>213484</v>
      </c>
      <c r="I338" s="37">
        <v>21348</v>
      </c>
      <c r="J338" s="38">
        <v>21348</v>
      </c>
      <c r="K338" s="36">
        <v>41661</v>
      </c>
      <c r="L338" s="39">
        <v>10</v>
      </c>
      <c r="M338" s="5"/>
      <c r="N338" s="5"/>
      <c r="O338" s="42" t="s">
        <v>2345</v>
      </c>
      <c r="P338" s="43" t="s">
        <v>2168</v>
      </c>
      <c r="Q338" s="43" t="s">
        <v>2010</v>
      </c>
      <c r="R338" s="43" t="s">
        <v>219</v>
      </c>
      <c r="S338" s="43" t="b">
        <v>1</v>
      </c>
      <c r="T338" s="43">
        <v>10</v>
      </c>
      <c r="U338" s="35" t="s">
        <v>2347</v>
      </c>
      <c r="V338" s="196" t="s">
        <v>2351</v>
      </c>
    </row>
    <row r="339" spans="1:22" x14ac:dyDescent="0.25">
      <c r="A339" s="30">
        <v>338</v>
      </c>
      <c r="B339" s="44" t="s">
        <v>1116</v>
      </c>
      <c r="C339" s="33">
        <f t="shared" si="5"/>
        <v>17</v>
      </c>
      <c r="D339" s="34" t="s">
        <v>564</v>
      </c>
      <c r="E339" s="34"/>
      <c r="F339" s="35" t="s">
        <v>561</v>
      </c>
      <c r="G339" s="36">
        <v>41661</v>
      </c>
      <c r="H339" s="31">
        <v>213484</v>
      </c>
      <c r="I339" s="37">
        <v>21348</v>
      </c>
      <c r="J339" s="38">
        <v>21348</v>
      </c>
      <c r="K339" s="36">
        <v>41661</v>
      </c>
      <c r="L339" s="39">
        <v>10</v>
      </c>
      <c r="M339" s="5"/>
      <c r="N339" s="5"/>
      <c r="O339" s="42" t="s">
        <v>2345</v>
      </c>
      <c r="P339" s="43" t="s">
        <v>2168</v>
      </c>
      <c r="Q339" s="43" t="s">
        <v>2010</v>
      </c>
      <c r="R339" s="43" t="s">
        <v>219</v>
      </c>
      <c r="S339" s="43" t="b">
        <v>1</v>
      </c>
      <c r="T339" s="43">
        <v>10</v>
      </c>
      <c r="U339" s="35" t="s">
        <v>2347</v>
      </c>
      <c r="V339" s="196" t="s">
        <v>2351</v>
      </c>
    </row>
    <row r="340" spans="1:22" x14ac:dyDescent="0.25">
      <c r="A340" s="30">
        <v>339</v>
      </c>
      <c r="B340" s="44" t="s">
        <v>1116</v>
      </c>
      <c r="C340" s="33">
        <f t="shared" si="5"/>
        <v>17</v>
      </c>
      <c r="D340" s="34" t="s">
        <v>564</v>
      </c>
      <c r="E340" s="34"/>
      <c r="F340" s="35" t="s">
        <v>561</v>
      </c>
      <c r="G340" s="36">
        <v>41661</v>
      </c>
      <c r="H340" s="31">
        <v>213484</v>
      </c>
      <c r="I340" s="37">
        <v>21348</v>
      </c>
      <c r="J340" s="38">
        <v>21348</v>
      </c>
      <c r="K340" s="36">
        <v>41661</v>
      </c>
      <c r="L340" s="39">
        <v>10</v>
      </c>
      <c r="M340" s="5"/>
      <c r="N340" s="5"/>
      <c r="O340" s="42" t="s">
        <v>2345</v>
      </c>
      <c r="P340" s="43" t="s">
        <v>2168</v>
      </c>
      <c r="Q340" s="43" t="s">
        <v>2010</v>
      </c>
      <c r="R340" s="43" t="s">
        <v>219</v>
      </c>
      <c r="S340" s="43" t="b">
        <v>1</v>
      </c>
      <c r="T340" s="43">
        <v>10</v>
      </c>
      <c r="U340" s="35" t="s">
        <v>2347</v>
      </c>
      <c r="V340" s="196" t="s">
        <v>2351</v>
      </c>
    </row>
    <row r="341" spans="1:22" x14ac:dyDescent="0.25">
      <c r="A341" s="30">
        <v>340</v>
      </c>
      <c r="B341" s="44" t="s">
        <v>1001</v>
      </c>
      <c r="C341" s="33">
        <f t="shared" si="5"/>
        <v>8</v>
      </c>
      <c r="D341" s="34" t="s">
        <v>573</v>
      </c>
      <c r="E341" s="34"/>
      <c r="F341" s="35" t="s">
        <v>561</v>
      </c>
      <c r="G341" s="36">
        <v>41662</v>
      </c>
      <c r="H341" s="31">
        <v>266185</v>
      </c>
      <c r="I341" s="37">
        <v>26619</v>
      </c>
      <c r="J341" s="38">
        <v>26619</v>
      </c>
      <c r="K341" s="36">
        <v>41662</v>
      </c>
      <c r="L341" s="39">
        <v>10</v>
      </c>
      <c r="M341" s="5"/>
      <c r="N341" s="5"/>
      <c r="O341" s="42" t="s">
        <v>2345</v>
      </c>
      <c r="P341" s="43" t="s">
        <v>2193</v>
      </c>
      <c r="Q341" s="43" t="s">
        <v>2010</v>
      </c>
      <c r="R341" s="43" t="s">
        <v>219</v>
      </c>
      <c r="S341" s="43" t="b">
        <v>1</v>
      </c>
      <c r="T341" s="43">
        <v>10</v>
      </c>
      <c r="U341" s="35" t="s">
        <v>2347</v>
      </c>
      <c r="V341" s="196" t="s">
        <v>2355</v>
      </c>
    </row>
    <row r="342" spans="1:22" x14ac:dyDescent="0.25">
      <c r="A342" s="30">
        <v>341</v>
      </c>
      <c r="B342" s="33" t="s">
        <v>1118</v>
      </c>
      <c r="C342" s="33">
        <f t="shared" si="5"/>
        <v>3</v>
      </c>
      <c r="D342" s="34" t="s">
        <v>574</v>
      </c>
      <c r="E342" s="34"/>
      <c r="F342" s="35" t="s">
        <v>561</v>
      </c>
      <c r="G342" s="36">
        <v>41662</v>
      </c>
      <c r="H342" s="31">
        <v>35056</v>
      </c>
      <c r="I342" s="37">
        <v>3506</v>
      </c>
      <c r="J342" s="38">
        <v>3506</v>
      </c>
      <c r="K342" s="36">
        <v>41662</v>
      </c>
      <c r="L342" s="39">
        <v>10</v>
      </c>
      <c r="M342" s="5"/>
      <c r="N342" s="5"/>
      <c r="O342" s="42" t="s">
        <v>2345</v>
      </c>
      <c r="P342" s="43" t="s">
        <v>2292</v>
      </c>
      <c r="Q342" s="43" t="s">
        <v>2010</v>
      </c>
      <c r="R342" s="43" t="s">
        <v>219</v>
      </c>
      <c r="S342" s="43" t="b">
        <v>1</v>
      </c>
      <c r="T342" s="43">
        <v>10</v>
      </c>
      <c r="U342" s="35" t="s">
        <v>2347</v>
      </c>
      <c r="V342" s="196" t="s">
        <v>2355</v>
      </c>
    </row>
    <row r="343" spans="1:22" x14ac:dyDescent="0.25">
      <c r="A343" s="30">
        <v>342</v>
      </c>
      <c r="B343" s="44" t="s">
        <v>1119</v>
      </c>
      <c r="C343" s="33">
        <f t="shared" si="5"/>
        <v>1</v>
      </c>
      <c r="D343" s="34" t="s">
        <v>575</v>
      </c>
      <c r="E343" s="34"/>
      <c r="F343" s="35" t="s">
        <v>561</v>
      </c>
      <c r="G343" s="36">
        <v>41662</v>
      </c>
      <c r="H343" s="31">
        <v>337080</v>
      </c>
      <c r="I343" s="37">
        <v>33708</v>
      </c>
      <c r="J343" s="38">
        <v>33708</v>
      </c>
      <c r="K343" s="36">
        <v>41662</v>
      </c>
      <c r="L343" s="39">
        <v>10</v>
      </c>
      <c r="M343" s="5"/>
      <c r="N343" s="5"/>
      <c r="O343" s="42" t="s">
        <v>2345</v>
      </c>
      <c r="P343" s="43" t="s">
        <v>2168</v>
      </c>
      <c r="Q343" s="43" t="s">
        <v>2010</v>
      </c>
      <c r="R343" s="43" t="s">
        <v>219</v>
      </c>
      <c r="S343" s="43" t="b">
        <v>1</v>
      </c>
      <c r="T343" s="43">
        <v>10</v>
      </c>
      <c r="U343" s="35" t="s">
        <v>2347</v>
      </c>
      <c r="V343" s="196" t="s">
        <v>2355</v>
      </c>
    </row>
    <row r="344" spans="1:22" x14ac:dyDescent="0.25">
      <c r="A344" s="30">
        <v>343</v>
      </c>
      <c r="B344" s="44" t="s">
        <v>1116</v>
      </c>
      <c r="C344" s="33">
        <f t="shared" si="5"/>
        <v>17</v>
      </c>
      <c r="D344" s="34" t="s">
        <v>564</v>
      </c>
      <c r="E344" s="34"/>
      <c r="F344" s="35" t="s">
        <v>561</v>
      </c>
      <c r="G344" s="36">
        <v>41667</v>
      </c>
      <c r="H344" s="31">
        <v>213484</v>
      </c>
      <c r="I344" s="37">
        <v>21348</v>
      </c>
      <c r="J344" s="38">
        <v>21348</v>
      </c>
      <c r="K344" s="36">
        <v>41667</v>
      </c>
      <c r="L344" s="39">
        <v>10</v>
      </c>
      <c r="M344" s="5"/>
      <c r="N344" s="5"/>
      <c r="O344" s="42" t="s">
        <v>2345</v>
      </c>
      <c r="P344" s="43" t="s">
        <v>2168</v>
      </c>
      <c r="Q344" s="43" t="s">
        <v>2010</v>
      </c>
      <c r="R344" s="43" t="s">
        <v>219</v>
      </c>
      <c r="S344" s="43" t="b">
        <v>1</v>
      </c>
      <c r="T344" s="43">
        <v>10</v>
      </c>
      <c r="U344" s="35" t="s">
        <v>2347</v>
      </c>
      <c r="V344" s="196" t="s">
        <v>2352</v>
      </c>
    </row>
    <row r="345" spans="1:22" x14ac:dyDescent="0.25">
      <c r="A345" s="30">
        <v>344</v>
      </c>
      <c r="B345" s="44" t="s">
        <v>1116</v>
      </c>
      <c r="C345" s="33">
        <f t="shared" si="5"/>
        <v>17</v>
      </c>
      <c r="D345" s="34" t="s">
        <v>564</v>
      </c>
      <c r="E345" s="34"/>
      <c r="F345" s="35" t="s">
        <v>561</v>
      </c>
      <c r="G345" s="36">
        <v>41667</v>
      </c>
      <c r="H345" s="31">
        <v>800565</v>
      </c>
      <c r="I345" s="37">
        <v>80057</v>
      </c>
      <c r="J345" s="38">
        <v>80057</v>
      </c>
      <c r="K345" s="36">
        <v>41667</v>
      </c>
      <c r="L345" s="39">
        <v>10</v>
      </c>
      <c r="M345" s="5"/>
      <c r="N345" s="5"/>
      <c r="O345" s="42" t="s">
        <v>2345</v>
      </c>
      <c r="P345" s="43" t="s">
        <v>2168</v>
      </c>
      <c r="Q345" s="43" t="s">
        <v>2010</v>
      </c>
      <c r="R345" s="43" t="s">
        <v>219</v>
      </c>
      <c r="S345" s="43" t="b">
        <v>1</v>
      </c>
      <c r="T345" s="43">
        <v>10</v>
      </c>
      <c r="U345" s="35" t="s">
        <v>2347</v>
      </c>
      <c r="V345" s="196" t="s">
        <v>2352</v>
      </c>
    </row>
    <row r="346" spans="1:22" x14ac:dyDescent="0.25">
      <c r="A346" s="30">
        <v>345</v>
      </c>
      <c r="B346" s="33" t="s">
        <v>894</v>
      </c>
      <c r="C346" s="33">
        <f t="shared" si="5"/>
        <v>1</v>
      </c>
      <c r="D346" s="34" t="s">
        <v>576</v>
      </c>
      <c r="E346" s="34"/>
      <c r="F346" s="35" t="s">
        <v>561</v>
      </c>
      <c r="G346" s="36">
        <v>41668</v>
      </c>
      <c r="H346" s="31">
        <v>11236</v>
      </c>
      <c r="I346" s="37">
        <v>1124</v>
      </c>
      <c r="J346" s="38">
        <v>1124</v>
      </c>
      <c r="K346" s="36">
        <v>41668</v>
      </c>
      <c r="L346" s="39">
        <v>10</v>
      </c>
      <c r="M346" s="5"/>
      <c r="N346" s="5"/>
      <c r="O346" s="42" t="s">
        <v>2345</v>
      </c>
      <c r="P346" s="43" t="s">
        <v>2168</v>
      </c>
      <c r="Q346" s="43" t="s">
        <v>2010</v>
      </c>
      <c r="R346" s="43" t="s">
        <v>219</v>
      </c>
      <c r="S346" s="43" t="b">
        <v>1</v>
      </c>
      <c r="T346" s="43">
        <v>10</v>
      </c>
      <c r="U346" s="35" t="s">
        <v>2347</v>
      </c>
      <c r="V346" s="196" t="s">
        <v>2356</v>
      </c>
    </row>
    <row r="347" spans="1:22" x14ac:dyDescent="0.25">
      <c r="A347" s="30">
        <v>346</v>
      </c>
      <c r="B347" s="44" t="s">
        <v>1120</v>
      </c>
      <c r="C347" s="33">
        <f t="shared" si="5"/>
        <v>2</v>
      </c>
      <c r="D347" s="34" t="s">
        <v>577</v>
      </c>
      <c r="E347" s="34"/>
      <c r="F347" s="35" t="s">
        <v>561</v>
      </c>
      <c r="G347" s="36">
        <v>41670</v>
      </c>
      <c r="H347" s="31">
        <v>130000</v>
      </c>
      <c r="I347" s="37">
        <v>13000</v>
      </c>
      <c r="J347" s="38">
        <v>13000</v>
      </c>
      <c r="K347" s="36">
        <v>41670</v>
      </c>
      <c r="L347" s="39">
        <v>10</v>
      </c>
      <c r="M347" s="5"/>
      <c r="N347" s="5"/>
      <c r="O347" s="42" t="s">
        <v>2345</v>
      </c>
      <c r="P347" s="43" t="s">
        <v>2170</v>
      </c>
      <c r="Q347" s="43" t="s">
        <v>2010</v>
      </c>
      <c r="R347" s="43" t="s">
        <v>219</v>
      </c>
      <c r="S347" s="43" t="b">
        <v>1</v>
      </c>
      <c r="T347" s="43">
        <v>10</v>
      </c>
      <c r="U347" s="35" t="s">
        <v>2347</v>
      </c>
      <c r="V347" s="196" t="s">
        <v>2353</v>
      </c>
    </row>
    <row r="348" spans="1:22" x14ac:dyDescent="0.25">
      <c r="A348" s="30">
        <v>347</v>
      </c>
      <c r="B348" s="33" t="s">
        <v>1002</v>
      </c>
      <c r="C348" s="33">
        <f t="shared" si="5"/>
        <v>4</v>
      </c>
      <c r="D348" s="34" t="s">
        <v>578</v>
      </c>
      <c r="E348" s="34"/>
      <c r="F348" s="35" t="s">
        <v>561</v>
      </c>
      <c r="G348" s="36">
        <v>41670</v>
      </c>
      <c r="H348" s="31">
        <v>73785</v>
      </c>
      <c r="I348" s="37">
        <v>7379</v>
      </c>
      <c r="J348" s="38">
        <v>7379</v>
      </c>
      <c r="K348" s="36">
        <v>41670</v>
      </c>
      <c r="L348" s="39">
        <v>10</v>
      </c>
      <c r="M348" s="5"/>
      <c r="N348" s="5"/>
      <c r="O348" s="42" t="s">
        <v>2345</v>
      </c>
      <c r="P348" s="43" t="s">
        <v>2168</v>
      </c>
      <c r="Q348" s="43" t="s">
        <v>2010</v>
      </c>
      <c r="R348" s="43" t="s">
        <v>219</v>
      </c>
      <c r="S348" s="43" t="b">
        <v>1</v>
      </c>
      <c r="T348" s="43">
        <v>10</v>
      </c>
      <c r="U348" s="35" t="s">
        <v>2347</v>
      </c>
      <c r="V348" s="196" t="s">
        <v>2353</v>
      </c>
    </row>
    <row r="349" spans="1:22" x14ac:dyDescent="0.25">
      <c r="A349" s="30">
        <v>348</v>
      </c>
      <c r="B349" s="33" t="s">
        <v>1121</v>
      </c>
      <c r="C349" s="33">
        <f t="shared" si="5"/>
        <v>3</v>
      </c>
      <c r="D349" s="34" t="s">
        <v>579</v>
      </c>
      <c r="E349" s="34"/>
      <c r="F349" s="35" t="s">
        <v>561</v>
      </c>
      <c r="G349" s="36">
        <v>41645</v>
      </c>
      <c r="H349" s="31">
        <v>196630</v>
      </c>
      <c r="I349" s="37">
        <v>19663</v>
      </c>
      <c r="J349" s="38">
        <v>19663</v>
      </c>
      <c r="K349" s="36">
        <v>41645</v>
      </c>
      <c r="L349" s="39">
        <v>10</v>
      </c>
      <c r="M349" s="5"/>
      <c r="N349" s="5"/>
      <c r="O349" s="42" t="s">
        <v>2345</v>
      </c>
      <c r="P349" s="43" t="s">
        <v>2177</v>
      </c>
      <c r="Q349" s="43" t="s">
        <v>2320</v>
      </c>
      <c r="R349" s="43" t="s">
        <v>229</v>
      </c>
      <c r="S349" s="43" t="b">
        <v>1</v>
      </c>
      <c r="T349" s="43">
        <v>10</v>
      </c>
      <c r="U349" s="35" t="s">
        <v>2347</v>
      </c>
      <c r="V349" s="196" t="s">
        <v>2354</v>
      </c>
    </row>
    <row r="350" spans="1:22" x14ac:dyDescent="0.25">
      <c r="A350" s="30">
        <v>349</v>
      </c>
      <c r="B350" s="33" t="s">
        <v>895</v>
      </c>
      <c r="C350" s="33">
        <f t="shared" si="5"/>
        <v>5</v>
      </c>
      <c r="D350" s="34" t="s">
        <v>580</v>
      </c>
      <c r="E350" s="34"/>
      <c r="F350" s="35" t="s">
        <v>561</v>
      </c>
      <c r="G350" s="36">
        <v>41652</v>
      </c>
      <c r="H350" s="31">
        <v>40000</v>
      </c>
      <c r="I350" s="37">
        <v>4000</v>
      </c>
      <c r="J350" s="38">
        <v>4000</v>
      </c>
      <c r="K350" s="36">
        <v>41652</v>
      </c>
      <c r="L350" s="39">
        <v>10</v>
      </c>
      <c r="M350" s="5"/>
      <c r="N350" s="5"/>
      <c r="O350" s="42" t="s">
        <v>2345</v>
      </c>
      <c r="P350" s="43" t="s">
        <v>2293</v>
      </c>
      <c r="Q350" s="43" t="s">
        <v>2319</v>
      </c>
      <c r="R350" s="43" t="s">
        <v>229</v>
      </c>
      <c r="S350" s="43" t="b">
        <v>1</v>
      </c>
      <c r="T350" s="43">
        <v>10</v>
      </c>
      <c r="U350" s="35" t="s">
        <v>2347</v>
      </c>
      <c r="V350" s="196" t="s">
        <v>2358</v>
      </c>
    </row>
    <row r="351" spans="1:22" x14ac:dyDescent="0.25">
      <c r="A351" s="30">
        <v>350</v>
      </c>
      <c r="B351" s="44" t="s">
        <v>1003</v>
      </c>
      <c r="C351" s="33">
        <f t="shared" si="5"/>
        <v>4</v>
      </c>
      <c r="D351" s="34" t="s">
        <v>581</v>
      </c>
      <c r="E351" s="34"/>
      <c r="F351" s="35" t="s">
        <v>561</v>
      </c>
      <c r="G351" s="36">
        <v>41655</v>
      </c>
      <c r="H351" s="31">
        <v>449440</v>
      </c>
      <c r="I351" s="37">
        <v>44944</v>
      </c>
      <c r="J351" s="38">
        <v>44944</v>
      </c>
      <c r="K351" s="36">
        <v>41655</v>
      </c>
      <c r="L351" s="39">
        <v>10</v>
      </c>
      <c r="M351" s="5"/>
      <c r="N351" s="5"/>
      <c r="O351" s="42" t="s">
        <v>2345</v>
      </c>
      <c r="P351" s="43" t="s">
        <v>2294</v>
      </c>
      <c r="Q351" s="43" t="s">
        <v>2319</v>
      </c>
      <c r="R351" s="43" t="s">
        <v>229</v>
      </c>
      <c r="S351" s="43" t="b">
        <v>1</v>
      </c>
      <c r="T351" s="43">
        <v>10</v>
      </c>
      <c r="U351" s="35" t="s">
        <v>2347</v>
      </c>
      <c r="V351" s="196" t="s">
        <v>2364</v>
      </c>
    </row>
    <row r="352" spans="1:22" x14ac:dyDescent="0.25">
      <c r="A352" s="30">
        <v>351</v>
      </c>
      <c r="B352" s="33" t="s">
        <v>1122</v>
      </c>
      <c r="C352" s="33">
        <f t="shared" si="5"/>
        <v>6</v>
      </c>
      <c r="D352" s="34" t="s">
        <v>582</v>
      </c>
      <c r="E352" s="34"/>
      <c r="F352" s="35" t="s">
        <v>561</v>
      </c>
      <c r="G352" s="36">
        <v>41655</v>
      </c>
      <c r="H352" s="31">
        <v>13933</v>
      </c>
      <c r="I352" s="37">
        <v>1393</v>
      </c>
      <c r="J352" s="38">
        <v>1393</v>
      </c>
      <c r="K352" s="36">
        <v>41655</v>
      </c>
      <c r="L352" s="39">
        <v>10</v>
      </c>
      <c r="M352" s="5"/>
      <c r="N352" s="5"/>
      <c r="O352" s="42" t="s">
        <v>2345</v>
      </c>
      <c r="P352" s="43" t="s">
        <v>2295</v>
      </c>
      <c r="Q352" s="43" t="s">
        <v>2319</v>
      </c>
      <c r="R352" s="43" t="s">
        <v>229</v>
      </c>
      <c r="S352" s="43" t="b">
        <v>1</v>
      </c>
      <c r="T352" s="43">
        <v>10</v>
      </c>
      <c r="U352" s="35" t="s">
        <v>2347</v>
      </c>
      <c r="V352" s="196" t="s">
        <v>2364</v>
      </c>
    </row>
    <row r="353" spans="1:22" x14ac:dyDescent="0.25">
      <c r="A353" s="30">
        <v>352</v>
      </c>
      <c r="B353" s="33" t="s">
        <v>1123</v>
      </c>
      <c r="C353" s="33">
        <f t="shared" si="5"/>
        <v>4</v>
      </c>
      <c r="D353" s="34" t="s">
        <v>583</v>
      </c>
      <c r="E353" s="34"/>
      <c r="F353" s="35" t="s">
        <v>561</v>
      </c>
      <c r="G353" s="36">
        <v>41655</v>
      </c>
      <c r="H353" s="31">
        <v>62652</v>
      </c>
      <c r="I353" s="37">
        <v>6265</v>
      </c>
      <c r="J353" s="38">
        <v>6265</v>
      </c>
      <c r="K353" s="36">
        <v>41655</v>
      </c>
      <c r="L353" s="39">
        <v>10</v>
      </c>
      <c r="M353" s="5"/>
      <c r="N353" s="5"/>
      <c r="O353" s="42" t="s">
        <v>2345</v>
      </c>
      <c r="P353" s="43" t="s">
        <v>2296</v>
      </c>
      <c r="Q353" s="43" t="s">
        <v>2320</v>
      </c>
      <c r="R353" s="43" t="s">
        <v>229</v>
      </c>
      <c r="S353" s="43" t="b">
        <v>1</v>
      </c>
      <c r="T353" s="43">
        <v>10</v>
      </c>
      <c r="U353" s="35" t="s">
        <v>2347</v>
      </c>
      <c r="V353" s="196" t="s">
        <v>2364</v>
      </c>
    </row>
    <row r="354" spans="1:22" x14ac:dyDescent="0.25">
      <c r="A354" s="30">
        <v>353</v>
      </c>
      <c r="B354" s="44" t="s">
        <v>1004</v>
      </c>
      <c r="C354" s="33">
        <f t="shared" si="5"/>
        <v>1</v>
      </c>
      <c r="D354" s="34" t="s">
        <v>584</v>
      </c>
      <c r="E354" s="34"/>
      <c r="F354" s="35" t="s">
        <v>561</v>
      </c>
      <c r="G354" s="36">
        <v>41667</v>
      </c>
      <c r="H354" s="31">
        <v>9641</v>
      </c>
      <c r="I354" s="37">
        <v>964</v>
      </c>
      <c r="J354" s="38">
        <v>964</v>
      </c>
      <c r="K354" s="36">
        <v>41667</v>
      </c>
      <c r="L354" s="39">
        <v>10</v>
      </c>
      <c r="M354" s="5"/>
      <c r="N354" s="5"/>
      <c r="O354" s="42" t="s">
        <v>2345</v>
      </c>
      <c r="P354" s="43" t="s">
        <v>2177</v>
      </c>
      <c r="Q354" s="43" t="s">
        <v>2320</v>
      </c>
      <c r="R354" s="43" t="s">
        <v>229</v>
      </c>
      <c r="S354" s="43" t="b">
        <v>1</v>
      </c>
      <c r="T354" s="43">
        <v>10</v>
      </c>
      <c r="U354" s="35" t="s">
        <v>2347</v>
      </c>
      <c r="V354" s="196" t="s">
        <v>2352</v>
      </c>
    </row>
    <row r="355" spans="1:22" x14ac:dyDescent="0.25">
      <c r="A355" s="30">
        <v>354</v>
      </c>
      <c r="B355" s="75" t="s">
        <v>895</v>
      </c>
      <c r="C355" s="33">
        <f t="shared" si="5"/>
        <v>5</v>
      </c>
      <c r="D355" s="76" t="s">
        <v>580</v>
      </c>
      <c r="E355" s="76"/>
      <c r="F355" s="77" t="s">
        <v>561</v>
      </c>
      <c r="G355" s="78">
        <v>41670</v>
      </c>
      <c r="H355" s="72">
        <v>20000</v>
      </c>
      <c r="I355" s="37">
        <v>2000</v>
      </c>
      <c r="J355" s="79">
        <v>2000</v>
      </c>
      <c r="K355" s="36">
        <v>41670</v>
      </c>
      <c r="L355" s="39">
        <v>10</v>
      </c>
      <c r="M355" s="80"/>
      <c r="N355" s="80"/>
      <c r="O355" s="42" t="s">
        <v>2345</v>
      </c>
      <c r="P355" s="43" t="s">
        <v>2293</v>
      </c>
      <c r="Q355" s="43" t="s">
        <v>2319</v>
      </c>
      <c r="R355" s="43" t="s">
        <v>229</v>
      </c>
      <c r="S355" s="43" t="b">
        <v>1</v>
      </c>
      <c r="T355" s="43">
        <v>10</v>
      </c>
      <c r="U355" s="35" t="s">
        <v>2347</v>
      </c>
      <c r="V355" s="198" t="s">
        <v>2353</v>
      </c>
    </row>
    <row r="356" spans="1:22" x14ac:dyDescent="0.25">
      <c r="A356" s="30">
        <v>355</v>
      </c>
      <c r="B356" s="46" t="s">
        <v>896</v>
      </c>
      <c r="C356" s="33">
        <f t="shared" si="5"/>
        <v>4</v>
      </c>
      <c r="D356" s="81" t="s">
        <v>585</v>
      </c>
      <c r="E356" s="81"/>
      <c r="F356" s="35" t="s">
        <v>586</v>
      </c>
      <c r="G356" s="36">
        <v>41698</v>
      </c>
      <c r="H356" s="82">
        <v>9994521</v>
      </c>
      <c r="I356" s="37">
        <v>999453</v>
      </c>
      <c r="J356" s="38">
        <v>999453</v>
      </c>
      <c r="K356" s="36">
        <v>41698</v>
      </c>
      <c r="L356" s="39">
        <v>10</v>
      </c>
      <c r="M356" s="5"/>
      <c r="N356" s="5"/>
      <c r="O356" s="42" t="s">
        <v>2346</v>
      </c>
      <c r="P356" s="43" t="s">
        <v>2168</v>
      </c>
      <c r="Q356" s="43" t="s">
        <v>2010</v>
      </c>
      <c r="R356" s="43" t="s">
        <v>219</v>
      </c>
      <c r="S356" s="43" t="b">
        <v>1</v>
      </c>
      <c r="T356" s="43">
        <v>10</v>
      </c>
      <c r="U356" s="35" t="s">
        <v>2347</v>
      </c>
      <c r="V356" s="196" t="s">
        <v>2365</v>
      </c>
    </row>
    <row r="357" spans="1:22" x14ac:dyDescent="0.25">
      <c r="A357" s="30">
        <v>356</v>
      </c>
      <c r="B357" s="33" t="s">
        <v>897</v>
      </c>
      <c r="C357" s="33">
        <f t="shared" si="5"/>
        <v>2</v>
      </c>
      <c r="D357" s="81" t="s">
        <v>587</v>
      </c>
      <c r="E357" s="81"/>
      <c r="F357" s="35" t="s">
        <v>221</v>
      </c>
      <c r="G357" s="36">
        <v>41673</v>
      </c>
      <c r="H357" s="82">
        <v>5674</v>
      </c>
      <c r="I357" s="37">
        <v>113</v>
      </c>
      <c r="J357" s="38">
        <v>113</v>
      </c>
      <c r="K357" s="36">
        <v>41673</v>
      </c>
      <c r="L357" s="39">
        <v>1.99</v>
      </c>
      <c r="M357" s="5"/>
      <c r="N357" s="5"/>
      <c r="O357" s="42" t="s">
        <v>2342</v>
      </c>
      <c r="P357" s="43" t="s">
        <v>2168</v>
      </c>
      <c r="Q357" s="43" t="s">
        <v>2010</v>
      </c>
      <c r="R357" s="43" t="s">
        <v>219</v>
      </c>
      <c r="S357" s="43" t="b">
        <v>1</v>
      </c>
      <c r="T357" s="43">
        <v>10</v>
      </c>
      <c r="U357" s="35" t="s">
        <v>2347</v>
      </c>
      <c r="V357" s="196" t="s">
        <v>2366</v>
      </c>
    </row>
    <row r="358" spans="1:22" x14ac:dyDescent="0.25">
      <c r="A358" s="30">
        <v>357</v>
      </c>
      <c r="B358" s="33" t="s">
        <v>924</v>
      </c>
      <c r="C358" s="33">
        <f t="shared" si="5"/>
        <v>6</v>
      </c>
      <c r="D358" s="34" t="s">
        <v>228</v>
      </c>
      <c r="E358" s="34"/>
      <c r="F358" s="35" t="s">
        <v>221</v>
      </c>
      <c r="G358" s="36">
        <v>41673</v>
      </c>
      <c r="H358" s="82">
        <v>38150</v>
      </c>
      <c r="I358" s="37">
        <v>763</v>
      </c>
      <c r="J358" s="38">
        <v>763</v>
      </c>
      <c r="K358" s="36">
        <v>41673</v>
      </c>
      <c r="L358" s="39">
        <v>2</v>
      </c>
      <c r="M358" s="5"/>
      <c r="N358" s="5"/>
      <c r="O358" s="42" t="s">
        <v>2342</v>
      </c>
      <c r="P358" s="43" t="s">
        <v>2172</v>
      </c>
      <c r="Q358" s="43" t="s">
        <v>2010</v>
      </c>
      <c r="R358" s="43" t="s">
        <v>219</v>
      </c>
      <c r="S358" s="43" t="b">
        <v>1</v>
      </c>
      <c r="T358" s="43">
        <v>10</v>
      </c>
      <c r="U358" s="35" t="s">
        <v>2347</v>
      </c>
      <c r="V358" s="196" t="s">
        <v>2366</v>
      </c>
    </row>
    <row r="359" spans="1:22" x14ac:dyDescent="0.25">
      <c r="A359" s="30">
        <v>358</v>
      </c>
      <c r="B359" s="33" t="s">
        <v>1026</v>
      </c>
      <c r="C359" s="33">
        <f t="shared" si="5"/>
        <v>5</v>
      </c>
      <c r="D359" s="34" t="s">
        <v>220</v>
      </c>
      <c r="E359" s="34"/>
      <c r="F359" s="35" t="s">
        <v>221</v>
      </c>
      <c r="G359" s="36">
        <v>41676</v>
      </c>
      <c r="H359" s="82">
        <v>4494</v>
      </c>
      <c r="I359" s="37">
        <v>90</v>
      </c>
      <c r="J359" s="38">
        <v>90</v>
      </c>
      <c r="K359" s="36">
        <v>41676</v>
      </c>
      <c r="L359" s="39">
        <v>2</v>
      </c>
      <c r="M359" s="5"/>
      <c r="N359" s="5"/>
      <c r="O359" s="42" t="s">
        <v>2342</v>
      </c>
      <c r="P359" s="43" t="s">
        <v>2168</v>
      </c>
      <c r="Q359" s="43" t="s">
        <v>2010</v>
      </c>
      <c r="R359" s="43" t="s">
        <v>219</v>
      </c>
      <c r="S359" s="43" t="b">
        <v>1</v>
      </c>
      <c r="T359" s="43">
        <v>10</v>
      </c>
      <c r="U359" s="35" t="s">
        <v>2347</v>
      </c>
      <c r="V359" s="196" t="s">
        <v>2367</v>
      </c>
    </row>
    <row r="360" spans="1:22" x14ac:dyDescent="0.25">
      <c r="A360" s="30">
        <v>359</v>
      </c>
      <c r="B360" s="33" t="s">
        <v>898</v>
      </c>
      <c r="C360" s="33">
        <f t="shared" si="5"/>
        <v>2</v>
      </c>
      <c r="D360" s="34" t="s">
        <v>588</v>
      </c>
      <c r="E360" s="34"/>
      <c r="F360" s="35" t="s">
        <v>221</v>
      </c>
      <c r="G360" s="36">
        <v>41684</v>
      </c>
      <c r="H360" s="82">
        <v>11265</v>
      </c>
      <c r="I360" s="37">
        <v>225</v>
      </c>
      <c r="J360" s="38">
        <v>225</v>
      </c>
      <c r="K360" s="36">
        <v>41684</v>
      </c>
      <c r="L360" s="39">
        <v>2</v>
      </c>
      <c r="M360" s="5"/>
      <c r="N360" s="5"/>
      <c r="O360" s="42" t="s">
        <v>2342</v>
      </c>
      <c r="P360" s="43" t="s">
        <v>2170</v>
      </c>
      <c r="Q360" s="43" t="s">
        <v>2010</v>
      </c>
      <c r="R360" s="43" t="s">
        <v>219</v>
      </c>
      <c r="S360" s="43" t="b">
        <v>1</v>
      </c>
      <c r="T360" s="43">
        <v>10</v>
      </c>
      <c r="U360" s="35" t="s">
        <v>2347</v>
      </c>
      <c r="V360" s="196" t="s">
        <v>2368</v>
      </c>
    </row>
    <row r="361" spans="1:22" x14ac:dyDescent="0.25">
      <c r="A361" s="30">
        <v>360</v>
      </c>
      <c r="B361" s="33" t="s">
        <v>796</v>
      </c>
      <c r="C361" s="33">
        <f t="shared" si="5"/>
        <v>7</v>
      </c>
      <c r="D361" s="34" t="s">
        <v>227</v>
      </c>
      <c r="E361" s="34"/>
      <c r="F361" s="35" t="s">
        <v>221</v>
      </c>
      <c r="G361" s="36">
        <v>41688</v>
      </c>
      <c r="H361" s="82">
        <v>37186</v>
      </c>
      <c r="I361" s="37">
        <v>744</v>
      </c>
      <c r="J361" s="38">
        <v>744</v>
      </c>
      <c r="K361" s="36">
        <v>41688</v>
      </c>
      <c r="L361" s="39">
        <v>2</v>
      </c>
      <c r="M361" s="5"/>
      <c r="N361" s="5"/>
      <c r="O361" s="42" t="s">
        <v>2342</v>
      </c>
      <c r="P361" s="43" t="s">
        <v>2168</v>
      </c>
      <c r="Q361" s="43" t="s">
        <v>2010</v>
      </c>
      <c r="R361" s="43" t="s">
        <v>219</v>
      </c>
      <c r="S361" s="43" t="b">
        <v>1</v>
      </c>
      <c r="T361" s="43">
        <v>10</v>
      </c>
      <c r="U361" s="35" t="s">
        <v>2347</v>
      </c>
      <c r="V361" s="196" t="s">
        <v>2369</v>
      </c>
    </row>
    <row r="362" spans="1:22" x14ac:dyDescent="0.25">
      <c r="A362" s="30">
        <v>361</v>
      </c>
      <c r="B362" s="44" t="s">
        <v>796</v>
      </c>
      <c r="C362" s="33">
        <f t="shared" si="5"/>
        <v>7</v>
      </c>
      <c r="D362" s="34" t="s">
        <v>227</v>
      </c>
      <c r="E362" s="34"/>
      <c r="F362" s="35" t="s">
        <v>221</v>
      </c>
      <c r="G362" s="36">
        <v>41688</v>
      </c>
      <c r="H362" s="82">
        <v>192158</v>
      </c>
      <c r="I362" s="37">
        <v>3843</v>
      </c>
      <c r="J362" s="38">
        <v>3843</v>
      </c>
      <c r="K362" s="36">
        <v>41688</v>
      </c>
      <c r="L362" s="39">
        <v>2</v>
      </c>
      <c r="M362" s="5"/>
      <c r="N362" s="5"/>
      <c r="O362" s="42" t="s">
        <v>2342</v>
      </c>
      <c r="P362" s="43" t="s">
        <v>2168</v>
      </c>
      <c r="Q362" s="43" t="s">
        <v>2010</v>
      </c>
      <c r="R362" s="43" t="s">
        <v>219</v>
      </c>
      <c r="S362" s="43" t="b">
        <v>1</v>
      </c>
      <c r="T362" s="43">
        <v>10</v>
      </c>
      <c r="U362" s="35" t="s">
        <v>2347</v>
      </c>
      <c r="V362" s="196" t="s">
        <v>2369</v>
      </c>
    </row>
    <row r="363" spans="1:22" x14ac:dyDescent="0.25">
      <c r="A363" s="30">
        <v>362</v>
      </c>
      <c r="B363" s="44" t="s">
        <v>899</v>
      </c>
      <c r="C363" s="33">
        <f t="shared" si="5"/>
        <v>3</v>
      </c>
      <c r="D363" s="81" t="s">
        <v>589</v>
      </c>
      <c r="E363" s="81"/>
      <c r="F363" s="35" t="s">
        <v>221</v>
      </c>
      <c r="G363" s="36">
        <v>41688</v>
      </c>
      <c r="H363" s="82">
        <v>489285</v>
      </c>
      <c r="I363" s="37">
        <v>9786</v>
      </c>
      <c r="J363" s="38">
        <v>9786</v>
      </c>
      <c r="K363" s="36">
        <v>41688</v>
      </c>
      <c r="L363" s="39">
        <v>2</v>
      </c>
      <c r="M363" s="5"/>
      <c r="N363" s="5"/>
      <c r="O363" s="42" t="s">
        <v>2342</v>
      </c>
      <c r="P363" s="43" t="s">
        <v>2168</v>
      </c>
      <c r="Q363" s="43" t="s">
        <v>2010</v>
      </c>
      <c r="R363" s="43" t="s">
        <v>219</v>
      </c>
      <c r="S363" s="43" t="b">
        <v>1</v>
      </c>
      <c r="T363" s="43">
        <v>10</v>
      </c>
      <c r="U363" s="35" t="s">
        <v>2347</v>
      </c>
      <c r="V363" s="196" t="s">
        <v>2369</v>
      </c>
    </row>
    <row r="364" spans="1:22" x14ac:dyDescent="0.25">
      <c r="A364" s="30">
        <v>363</v>
      </c>
      <c r="B364" s="33" t="s">
        <v>795</v>
      </c>
      <c r="C364" s="33">
        <f t="shared" si="5"/>
        <v>4</v>
      </c>
      <c r="D364" s="34" t="s">
        <v>226</v>
      </c>
      <c r="E364" s="34"/>
      <c r="F364" s="35" t="s">
        <v>221</v>
      </c>
      <c r="G364" s="36">
        <v>41688</v>
      </c>
      <c r="H364" s="82">
        <v>37641</v>
      </c>
      <c r="I364" s="37">
        <v>753</v>
      </c>
      <c r="J364" s="38">
        <v>753</v>
      </c>
      <c r="K364" s="36">
        <v>41688</v>
      </c>
      <c r="L364" s="39">
        <v>2</v>
      </c>
      <c r="M364" s="5"/>
      <c r="N364" s="5"/>
      <c r="O364" s="42" t="s">
        <v>2342</v>
      </c>
      <c r="P364" s="43" t="s">
        <v>2171</v>
      </c>
      <c r="Q364" s="43" t="s">
        <v>2010</v>
      </c>
      <c r="R364" s="43" t="s">
        <v>219</v>
      </c>
      <c r="S364" s="43" t="b">
        <v>1</v>
      </c>
      <c r="T364" s="43">
        <v>10</v>
      </c>
      <c r="U364" s="35" t="s">
        <v>2347</v>
      </c>
      <c r="V364" s="196" t="s">
        <v>2369</v>
      </c>
    </row>
    <row r="365" spans="1:22" x14ac:dyDescent="0.25">
      <c r="A365" s="30">
        <v>364</v>
      </c>
      <c r="B365" s="33" t="s">
        <v>897</v>
      </c>
      <c r="C365" s="33">
        <f t="shared" si="5"/>
        <v>2</v>
      </c>
      <c r="D365" s="81" t="s">
        <v>587</v>
      </c>
      <c r="E365" s="81"/>
      <c r="F365" s="35" t="s">
        <v>221</v>
      </c>
      <c r="G365" s="36">
        <v>41688</v>
      </c>
      <c r="H365" s="82">
        <v>6742</v>
      </c>
      <c r="I365" s="37">
        <v>135</v>
      </c>
      <c r="J365" s="38">
        <v>135</v>
      </c>
      <c r="K365" s="36">
        <v>41688</v>
      </c>
      <c r="L365" s="39">
        <v>2</v>
      </c>
      <c r="M365" s="5"/>
      <c r="N365" s="5"/>
      <c r="O365" s="42" t="s">
        <v>2342</v>
      </c>
      <c r="P365" s="43" t="s">
        <v>2168</v>
      </c>
      <c r="Q365" s="43" t="s">
        <v>2010</v>
      </c>
      <c r="R365" s="43" t="s">
        <v>219</v>
      </c>
      <c r="S365" s="43" t="b">
        <v>1</v>
      </c>
      <c r="T365" s="43">
        <v>10</v>
      </c>
      <c r="U365" s="35" t="s">
        <v>2347</v>
      </c>
      <c r="V365" s="196" t="s">
        <v>2369</v>
      </c>
    </row>
    <row r="366" spans="1:22" x14ac:dyDescent="0.25">
      <c r="A366" s="30">
        <v>365</v>
      </c>
      <c r="B366" s="33" t="s">
        <v>1005</v>
      </c>
      <c r="C366" s="33">
        <f t="shared" si="5"/>
        <v>1</v>
      </c>
      <c r="D366" s="81" t="s">
        <v>590</v>
      </c>
      <c r="E366" s="81"/>
      <c r="F366" s="35" t="s">
        <v>221</v>
      </c>
      <c r="G366" s="36">
        <v>41688</v>
      </c>
      <c r="H366" s="82">
        <v>19278</v>
      </c>
      <c r="I366" s="37">
        <v>386</v>
      </c>
      <c r="J366" s="38">
        <v>386</v>
      </c>
      <c r="K366" s="36">
        <v>41688</v>
      </c>
      <c r="L366" s="39">
        <v>2</v>
      </c>
      <c r="M366" s="5"/>
      <c r="N366" s="5"/>
      <c r="O366" s="42" t="s">
        <v>2342</v>
      </c>
      <c r="P366" s="43" t="s">
        <v>2194</v>
      </c>
      <c r="Q366" s="43" t="s">
        <v>2010</v>
      </c>
      <c r="R366" s="43" t="s">
        <v>219</v>
      </c>
      <c r="S366" s="43" t="b">
        <v>1</v>
      </c>
      <c r="T366" s="43">
        <v>10</v>
      </c>
      <c r="U366" s="35" t="s">
        <v>2347</v>
      </c>
      <c r="V366" s="196" t="s">
        <v>2369</v>
      </c>
    </row>
    <row r="367" spans="1:22" x14ac:dyDescent="0.25">
      <c r="A367" s="30">
        <v>366</v>
      </c>
      <c r="B367" s="33" t="s">
        <v>900</v>
      </c>
      <c r="C367" s="33">
        <f t="shared" si="5"/>
        <v>1</v>
      </c>
      <c r="D367" s="81" t="s">
        <v>591</v>
      </c>
      <c r="E367" s="81"/>
      <c r="F367" s="35" t="s">
        <v>221</v>
      </c>
      <c r="G367" s="36">
        <v>41688</v>
      </c>
      <c r="H367" s="82">
        <v>294597</v>
      </c>
      <c r="I367" s="37">
        <v>5892</v>
      </c>
      <c r="J367" s="38">
        <v>5892</v>
      </c>
      <c r="K367" s="36">
        <v>41688</v>
      </c>
      <c r="L367" s="39">
        <v>2</v>
      </c>
      <c r="M367" s="5"/>
      <c r="N367" s="5"/>
      <c r="O367" s="42" t="s">
        <v>2342</v>
      </c>
      <c r="P367" s="43" t="s">
        <v>2171</v>
      </c>
      <c r="Q367" s="43" t="s">
        <v>2010</v>
      </c>
      <c r="R367" s="43" t="s">
        <v>219</v>
      </c>
      <c r="S367" s="43" t="b">
        <v>1</v>
      </c>
      <c r="T367" s="43">
        <v>10</v>
      </c>
      <c r="U367" s="35" t="s">
        <v>2347</v>
      </c>
      <c r="V367" s="196" t="s">
        <v>2369</v>
      </c>
    </row>
    <row r="368" spans="1:22" x14ac:dyDescent="0.25">
      <c r="A368" s="30">
        <v>367</v>
      </c>
      <c r="B368" s="33" t="s">
        <v>898</v>
      </c>
      <c r="C368" s="33">
        <f t="shared" si="5"/>
        <v>2</v>
      </c>
      <c r="D368" s="34" t="s">
        <v>588</v>
      </c>
      <c r="E368" s="34"/>
      <c r="F368" s="35" t="s">
        <v>221</v>
      </c>
      <c r="G368" s="36">
        <v>41690</v>
      </c>
      <c r="H368" s="82">
        <v>12584</v>
      </c>
      <c r="I368" s="37">
        <v>252</v>
      </c>
      <c r="J368" s="38">
        <v>252</v>
      </c>
      <c r="K368" s="36">
        <v>41690</v>
      </c>
      <c r="L368" s="39">
        <v>2</v>
      </c>
      <c r="M368" s="5"/>
      <c r="N368" s="5"/>
      <c r="O368" s="42" t="s">
        <v>2342</v>
      </c>
      <c r="P368" s="43" t="s">
        <v>2170</v>
      </c>
      <c r="Q368" s="43" t="s">
        <v>2010</v>
      </c>
      <c r="R368" s="43" t="s">
        <v>219</v>
      </c>
      <c r="S368" s="43" t="b">
        <v>1</v>
      </c>
      <c r="T368" s="43">
        <v>10</v>
      </c>
      <c r="U368" s="35" t="s">
        <v>2347</v>
      </c>
      <c r="V368" s="196" t="s">
        <v>2370</v>
      </c>
    </row>
    <row r="369" spans="1:22" x14ac:dyDescent="0.25">
      <c r="A369" s="30">
        <v>368</v>
      </c>
      <c r="B369" s="33" t="s">
        <v>1006</v>
      </c>
      <c r="C369" s="33">
        <f t="shared" si="5"/>
        <v>1</v>
      </c>
      <c r="D369" s="81" t="s">
        <v>592</v>
      </c>
      <c r="E369" s="81"/>
      <c r="F369" s="35" t="s">
        <v>221</v>
      </c>
      <c r="G369" s="36">
        <v>41690</v>
      </c>
      <c r="H369" s="82">
        <v>82995</v>
      </c>
      <c r="I369" s="37">
        <v>1660</v>
      </c>
      <c r="J369" s="38">
        <v>1660</v>
      </c>
      <c r="K369" s="36">
        <v>41690</v>
      </c>
      <c r="L369" s="39">
        <v>2</v>
      </c>
      <c r="M369" s="5"/>
      <c r="N369" s="5"/>
      <c r="O369" s="42" t="s">
        <v>2342</v>
      </c>
      <c r="P369" s="43" t="s">
        <v>2297</v>
      </c>
      <c r="Q369" s="43" t="s">
        <v>2010</v>
      </c>
      <c r="R369" s="43" t="s">
        <v>219</v>
      </c>
      <c r="S369" s="43" t="b">
        <v>1</v>
      </c>
      <c r="T369" s="43">
        <v>10</v>
      </c>
      <c r="U369" s="35" t="s">
        <v>2347</v>
      </c>
      <c r="V369" s="196" t="s">
        <v>2370</v>
      </c>
    </row>
    <row r="370" spans="1:22" x14ac:dyDescent="0.25">
      <c r="A370" s="30">
        <v>369</v>
      </c>
      <c r="B370" s="33" t="s">
        <v>922</v>
      </c>
      <c r="C370" s="33">
        <f t="shared" si="5"/>
        <v>4</v>
      </c>
      <c r="D370" s="34" t="s">
        <v>223</v>
      </c>
      <c r="E370" s="34"/>
      <c r="F370" s="35" t="s">
        <v>221</v>
      </c>
      <c r="G370" s="36">
        <v>41690</v>
      </c>
      <c r="H370" s="83">
        <v>42096</v>
      </c>
      <c r="I370" s="37">
        <v>842</v>
      </c>
      <c r="J370" s="38">
        <v>842</v>
      </c>
      <c r="K370" s="36">
        <v>41690</v>
      </c>
      <c r="L370" s="39">
        <v>2</v>
      </c>
      <c r="M370" s="5"/>
      <c r="N370" s="5"/>
      <c r="O370" s="42" t="s">
        <v>2342</v>
      </c>
      <c r="P370" s="43" t="s">
        <v>2169</v>
      </c>
      <c r="Q370" s="43" t="s">
        <v>2010</v>
      </c>
      <c r="R370" s="43" t="s">
        <v>219</v>
      </c>
      <c r="S370" s="43" t="b">
        <v>1</v>
      </c>
      <c r="T370" s="43">
        <v>10</v>
      </c>
      <c r="U370" s="35" t="s">
        <v>2347</v>
      </c>
      <c r="V370" s="196" t="s">
        <v>2370</v>
      </c>
    </row>
    <row r="371" spans="1:22" x14ac:dyDescent="0.25">
      <c r="A371" s="30">
        <v>370</v>
      </c>
      <c r="B371" s="33" t="s">
        <v>901</v>
      </c>
      <c r="C371" s="33">
        <f t="shared" si="5"/>
        <v>1</v>
      </c>
      <c r="D371" s="81" t="s">
        <v>593</v>
      </c>
      <c r="E371" s="81"/>
      <c r="F371" s="35" t="s">
        <v>221</v>
      </c>
      <c r="G371" s="36">
        <v>41690</v>
      </c>
      <c r="H371" s="83">
        <v>135000</v>
      </c>
      <c r="I371" s="37">
        <v>2700</v>
      </c>
      <c r="J371" s="38">
        <v>2700</v>
      </c>
      <c r="K371" s="36">
        <v>41690</v>
      </c>
      <c r="L371" s="39">
        <v>2</v>
      </c>
      <c r="M371" s="5"/>
      <c r="N371" s="5"/>
      <c r="O371" s="42" t="s">
        <v>2342</v>
      </c>
      <c r="P371" s="43" t="s">
        <v>2168</v>
      </c>
      <c r="Q371" s="43" t="s">
        <v>2010</v>
      </c>
      <c r="R371" s="43" t="s">
        <v>219</v>
      </c>
      <c r="S371" s="43" t="b">
        <v>1</v>
      </c>
      <c r="T371" s="43">
        <v>10</v>
      </c>
      <c r="U371" s="35" t="s">
        <v>2347</v>
      </c>
      <c r="V371" s="196" t="s">
        <v>2370</v>
      </c>
    </row>
    <row r="372" spans="1:22" x14ac:dyDescent="0.25">
      <c r="A372" s="30">
        <v>371</v>
      </c>
      <c r="B372" s="33" t="s">
        <v>924</v>
      </c>
      <c r="C372" s="33">
        <f t="shared" si="5"/>
        <v>6</v>
      </c>
      <c r="D372" s="34" t="s">
        <v>228</v>
      </c>
      <c r="E372" s="34"/>
      <c r="F372" s="35" t="s">
        <v>221</v>
      </c>
      <c r="G372" s="36">
        <v>41698</v>
      </c>
      <c r="H372" s="82">
        <v>14494</v>
      </c>
      <c r="I372" s="37">
        <v>290</v>
      </c>
      <c r="J372" s="38">
        <v>290</v>
      </c>
      <c r="K372" s="36">
        <v>41698</v>
      </c>
      <c r="L372" s="39">
        <v>2</v>
      </c>
      <c r="M372" s="5"/>
      <c r="N372" s="5"/>
      <c r="O372" s="42" t="s">
        <v>2342</v>
      </c>
      <c r="P372" s="43" t="s">
        <v>2172</v>
      </c>
      <c r="Q372" s="43" t="s">
        <v>2010</v>
      </c>
      <c r="R372" s="43" t="s">
        <v>219</v>
      </c>
      <c r="S372" s="43" t="b">
        <v>1</v>
      </c>
      <c r="T372" s="43">
        <v>10</v>
      </c>
      <c r="U372" s="35" t="s">
        <v>2347</v>
      </c>
      <c r="V372" s="196" t="s">
        <v>2365</v>
      </c>
    </row>
    <row r="373" spans="1:22" x14ac:dyDescent="0.25">
      <c r="A373" s="30">
        <v>372</v>
      </c>
      <c r="B373" s="33" t="s">
        <v>808</v>
      </c>
      <c r="C373" s="33">
        <f t="shared" si="5"/>
        <v>7</v>
      </c>
      <c r="D373" s="34" t="s">
        <v>594</v>
      </c>
      <c r="E373" s="34"/>
      <c r="F373" s="35" t="s">
        <v>221</v>
      </c>
      <c r="G373" s="36">
        <v>41698</v>
      </c>
      <c r="H373" s="82">
        <v>20000</v>
      </c>
      <c r="I373" s="37">
        <v>400</v>
      </c>
      <c r="J373" s="38">
        <v>400</v>
      </c>
      <c r="K373" s="36">
        <v>41698</v>
      </c>
      <c r="L373" s="39">
        <v>2</v>
      </c>
      <c r="M373" s="5"/>
      <c r="N373" s="5"/>
      <c r="O373" s="42" t="s">
        <v>2342</v>
      </c>
      <c r="P373" s="43" t="s">
        <v>2191</v>
      </c>
      <c r="Q373" s="43" t="s">
        <v>2010</v>
      </c>
      <c r="R373" s="43" t="s">
        <v>219</v>
      </c>
      <c r="S373" s="43" t="b">
        <v>1</v>
      </c>
      <c r="T373" s="43">
        <v>10</v>
      </c>
      <c r="U373" s="35" t="s">
        <v>2347</v>
      </c>
      <c r="V373" s="196" t="s">
        <v>2365</v>
      </c>
    </row>
    <row r="374" spans="1:22" x14ac:dyDescent="0.25">
      <c r="A374" s="30">
        <v>373</v>
      </c>
      <c r="B374" s="33" t="s">
        <v>932</v>
      </c>
      <c r="C374" s="33">
        <f t="shared" si="5"/>
        <v>6</v>
      </c>
      <c r="D374" s="34" t="s">
        <v>595</v>
      </c>
      <c r="E374" s="34"/>
      <c r="F374" s="35" t="s">
        <v>221</v>
      </c>
      <c r="G374" s="36">
        <v>41698</v>
      </c>
      <c r="H374" s="82">
        <v>15000</v>
      </c>
      <c r="I374" s="37">
        <v>300</v>
      </c>
      <c r="J374" s="38">
        <v>300</v>
      </c>
      <c r="K374" s="36">
        <v>41698</v>
      </c>
      <c r="L374" s="39">
        <v>2</v>
      </c>
      <c r="M374" s="5"/>
      <c r="N374" s="5"/>
      <c r="O374" s="42" t="s">
        <v>2342</v>
      </c>
      <c r="P374" s="43" t="s">
        <v>2169</v>
      </c>
      <c r="Q374" s="43" t="s">
        <v>2010</v>
      </c>
      <c r="R374" s="43" t="s">
        <v>219</v>
      </c>
      <c r="S374" s="43" t="b">
        <v>1</v>
      </c>
      <c r="T374" s="43">
        <v>10</v>
      </c>
      <c r="U374" s="35" t="s">
        <v>2347</v>
      </c>
      <c r="V374" s="196" t="s">
        <v>2365</v>
      </c>
    </row>
    <row r="375" spans="1:22" x14ac:dyDescent="0.25">
      <c r="A375" s="30">
        <v>374</v>
      </c>
      <c r="B375" s="33" t="s">
        <v>1124</v>
      </c>
      <c r="C375" s="33">
        <f t="shared" si="5"/>
        <v>1</v>
      </c>
      <c r="D375" s="34" t="s">
        <v>596</v>
      </c>
      <c r="E375" s="34"/>
      <c r="F375" s="35" t="s">
        <v>221</v>
      </c>
      <c r="G375" s="36">
        <v>41673</v>
      </c>
      <c r="H375" s="82">
        <v>25000</v>
      </c>
      <c r="I375" s="37">
        <v>500</v>
      </c>
      <c r="J375" s="38">
        <v>500</v>
      </c>
      <c r="K375" s="36">
        <v>41673</v>
      </c>
      <c r="L375" s="39">
        <v>2</v>
      </c>
      <c r="M375" s="5"/>
      <c r="N375" s="5"/>
      <c r="O375" s="42" t="s">
        <v>2342</v>
      </c>
      <c r="P375" s="43" t="s">
        <v>2265</v>
      </c>
      <c r="Q375" s="43" t="s">
        <v>2319</v>
      </c>
      <c r="R375" s="43" t="s">
        <v>229</v>
      </c>
      <c r="S375" s="43" t="b">
        <v>1</v>
      </c>
      <c r="T375" s="43">
        <v>10</v>
      </c>
      <c r="U375" s="35" t="s">
        <v>2347</v>
      </c>
      <c r="V375" s="196" t="s">
        <v>2366</v>
      </c>
    </row>
    <row r="376" spans="1:22" x14ac:dyDescent="0.25">
      <c r="A376" s="30">
        <v>375</v>
      </c>
      <c r="B376" s="33" t="s">
        <v>925</v>
      </c>
      <c r="C376" s="33">
        <f t="shared" si="5"/>
        <v>10</v>
      </c>
      <c r="D376" s="34" t="s">
        <v>232</v>
      </c>
      <c r="E376" s="34"/>
      <c r="F376" s="35" t="s">
        <v>221</v>
      </c>
      <c r="G376" s="36">
        <v>41676</v>
      </c>
      <c r="H376" s="82">
        <v>7699</v>
      </c>
      <c r="I376" s="37">
        <v>77</v>
      </c>
      <c r="J376" s="38">
        <v>77</v>
      </c>
      <c r="K376" s="36">
        <v>41676</v>
      </c>
      <c r="L376" s="39">
        <v>1</v>
      </c>
      <c r="M376" s="5"/>
      <c r="N376" s="5"/>
      <c r="O376" s="42" t="s">
        <v>2342</v>
      </c>
      <c r="P376" s="43" t="s">
        <v>2174</v>
      </c>
      <c r="Q376" s="43" t="s">
        <v>2319</v>
      </c>
      <c r="R376" s="43" t="s">
        <v>229</v>
      </c>
      <c r="S376" s="43" t="b">
        <v>1</v>
      </c>
      <c r="T376" s="43">
        <v>10</v>
      </c>
      <c r="U376" s="35" t="s">
        <v>2347</v>
      </c>
      <c r="V376" s="196" t="s">
        <v>2367</v>
      </c>
    </row>
    <row r="377" spans="1:22" x14ac:dyDescent="0.25">
      <c r="A377" s="30">
        <v>376</v>
      </c>
      <c r="B377" s="33" t="s">
        <v>1030</v>
      </c>
      <c r="C377" s="33">
        <f t="shared" si="5"/>
        <v>3</v>
      </c>
      <c r="D377" s="34" t="s">
        <v>238</v>
      </c>
      <c r="E377" s="34"/>
      <c r="F377" s="35" t="s">
        <v>221</v>
      </c>
      <c r="G377" s="36">
        <v>41684</v>
      </c>
      <c r="H377" s="82">
        <v>3000</v>
      </c>
      <c r="I377" s="37">
        <v>60</v>
      </c>
      <c r="J377" s="38">
        <v>60</v>
      </c>
      <c r="K377" s="36">
        <v>41684</v>
      </c>
      <c r="L377" s="39">
        <v>2</v>
      </c>
      <c r="M377" s="5"/>
      <c r="N377" s="5"/>
      <c r="O377" s="42" t="s">
        <v>2342</v>
      </c>
      <c r="P377" s="43" t="s">
        <v>2179</v>
      </c>
      <c r="Q377" s="43" t="s">
        <v>2319</v>
      </c>
      <c r="R377" s="43" t="s">
        <v>229</v>
      </c>
      <c r="S377" s="43" t="b">
        <v>1</v>
      </c>
      <c r="T377" s="43">
        <v>10</v>
      </c>
      <c r="U377" s="35" t="s">
        <v>2347</v>
      </c>
      <c r="V377" s="196" t="s">
        <v>2368</v>
      </c>
    </row>
    <row r="378" spans="1:22" x14ac:dyDescent="0.25">
      <c r="A378" s="30">
        <v>377</v>
      </c>
      <c r="B378" s="33" t="s">
        <v>798</v>
      </c>
      <c r="C378" s="33">
        <f t="shared" si="5"/>
        <v>4</v>
      </c>
      <c r="D378" s="34" t="s">
        <v>239</v>
      </c>
      <c r="E378" s="34"/>
      <c r="F378" s="35" t="s">
        <v>221</v>
      </c>
      <c r="G378" s="36">
        <v>41684</v>
      </c>
      <c r="H378" s="82">
        <v>3146</v>
      </c>
      <c r="I378" s="37">
        <v>63</v>
      </c>
      <c r="J378" s="38">
        <v>63</v>
      </c>
      <c r="K378" s="36">
        <v>41684</v>
      </c>
      <c r="L378" s="39">
        <v>2</v>
      </c>
      <c r="M378" s="5"/>
      <c r="N378" s="5"/>
      <c r="O378" s="42" t="s">
        <v>2342</v>
      </c>
      <c r="P378" s="43" t="s">
        <v>2180</v>
      </c>
      <c r="Q378" s="43" t="s">
        <v>2319</v>
      </c>
      <c r="R378" s="43" t="s">
        <v>229</v>
      </c>
      <c r="S378" s="43" t="b">
        <v>1</v>
      </c>
      <c r="T378" s="43">
        <v>10</v>
      </c>
      <c r="U378" s="35" t="s">
        <v>2347</v>
      </c>
      <c r="V378" s="196" t="s">
        <v>2368</v>
      </c>
    </row>
    <row r="379" spans="1:22" x14ac:dyDescent="0.25">
      <c r="A379" s="30">
        <v>378</v>
      </c>
      <c r="B379" s="33" t="s">
        <v>1028</v>
      </c>
      <c r="C379" s="33">
        <f t="shared" si="5"/>
        <v>3</v>
      </c>
      <c r="D379" s="34" t="s">
        <v>233</v>
      </c>
      <c r="E379" s="34"/>
      <c r="F379" s="35" t="s">
        <v>221</v>
      </c>
      <c r="G379" s="36">
        <v>41684</v>
      </c>
      <c r="H379" s="82">
        <v>17977</v>
      </c>
      <c r="I379" s="37">
        <v>180</v>
      </c>
      <c r="J379" s="38">
        <v>180</v>
      </c>
      <c r="K379" s="36">
        <v>41684</v>
      </c>
      <c r="L379" s="39">
        <v>1</v>
      </c>
      <c r="M379" s="5"/>
      <c r="N379" s="5"/>
      <c r="O379" s="42" t="s">
        <v>2342</v>
      </c>
      <c r="P379" s="43" t="s">
        <v>2175</v>
      </c>
      <c r="Q379" s="43" t="s">
        <v>2319</v>
      </c>
      <c r="R379" s="43" t="s">
        <v>229</v>
      </c>
      <c r="S379" s="43" t="b">
        <v>1</v>
      </c>
      <c r="T379" s="43">
        <v>10</v>
      </c>
      <c r="U379" s="35" t="s">
        <v>2347</v>
      </c>
      <c r="V379" s="196" t="s">
        <v>2368</v>
      </c>
    </row>
    <row r="380" spans="1:22" x14ac:dyDescent="0.25">
      <c r="A380" s="30">
        <v>379</v>
      </c>
      <c r="B380" s="33" t="s">
        <v>1125</v>
      </c>
      <c r="C380" s="33">
        <f t="shared" si="5"/>
        <v>8</v>
      </c>
      <c r="D380" s="34" t="s">
        <v>597</v>
      </c>
      <c r="E380" s="34"/>
      <c r="F380" s="35" t="s">
        <v>221</v>
      </c>
      <c r="G380" s="36">
        <v>41684</v>
      </c>
      <c r="H380" s="82">
        <v>56280</v>
      </c>
      <c r="I380" s="37">
        <v>1126</v>
      </c>
      <c r="J380" s="38">
        <v>1126</v>
      </c>
      <c r="K380" s="36">
        <v>41684</v>
      </c>
      <c r="L380" s="39">
        <v>2</v>
      </c>
      <c r="M380" s="5"/>
      <c r="N380" s="5"/>
      <c r="O380" s="42" t="s">
        <v>2342</v>
      </c>
      <c r="P380" s="43" t="s">
        <v>2265</v>
      </c>
      <c r="Q380" s="43" t="s">
        <v>2319</v>
      </c>
      <c r="R380" s="43" t="s">
        <v>229</v>
      </c>
      <c r="S380" s="43" t="b">
        <v>1</v>
      </c>
      <c r="T380" s="43">
        <v>10</v>
      </c>
      <c r="U380" s="35" t="s">
        <v>2347</v>
      </c>
      <c r="V380" s="196" t="s">
        <v>2368</v>
      </c>
    </row>
    <row r="381" spans="1:22" x14ac:dyDescent="0.25">
      <c r="A381" s="30">
        <v>380</v>
      </c>
      <c r="B381" s="33" t="s">
        <v>1029</v>
      </c>
      <c r="C381" s="33">
        <f t="shared" si="5"/>
        <v>4</v>
      </c>
      <c r="D381" s="34" t="s">
        <v>234</v>
      </c>
      <c r="E381" s="34"/>
      <c r="F381" s="35" t="s">
        <v>221</v>
      </c>
      <c r="G381" s="36">
        <v>41684</v>
      </c>
      <c r="H381" s="82">
        <v>1220</v>
      </c>
      <c r="I381" s="37">
        <v>24</v>
      </c>
      <c r="J381" s="38">
        <v>24</v>
      </c>
      <c r="K381" s="36">
        <v>41684</v>
      </c>
      <c r="L381" s="39">
        <v>1.97</v>
      </c>
      <c r="M381" s="5"/>
      <c r="N381" s="5"/>
      <c r="O381" s="42" t="s">
        <v>2342</v>
      </c>
      <c r="P381" s="43" t="s">
        <v>2176</v>
      </c>
      <c r="Q381" s="43" t="s">
        <v>2319</v>
      </c>
      <c r="R381" s="43" t="s">
        <v>229</v>
      </c>
      <c r="S381" s="43" t="b">
        <v>1</v>
      </c>
      <c r="T381" s="43">
        <v>10</v>
      </c>
      <c r="U381" s="35" t="s">
        <v>2347</v>
      </c>
      <c r="V381" s="196" t="s">
        <v>2368</v>
      </c>
    </row>
    <row r="382" spans="1:22" x14ac:dyDescent="0.25">
      <c r="A382" s="30">
        <v>381</v>
      </c>
      <c r="B382" s="33" t="s">
        <v>1031</v>
      </c>
      <c r="C382" s="33">
        <f t="shared" si="5"/>
        <v>7</v>
      </c>
      <c r="D382" s="34" t="s">
        <v>241</v>
      </c>
      <c r="E382" s="34"/>
      <c r="F382" s="35" t="s">
        <v>221</v>
      </c>
      <c r="G382" s="36">
        <v>41684</v>
      </c>
      <c r="H382" s="82">
        <v>50181</v>
      </c>
      <c r="I382" s="37">
        <v>502</v>
      </c>
      <c r="J382" s="38">
        <v>502</v>
      </c>
      <c r="K382" s="36">
        <v>41684</v>
      </c>
      <c r="L382" s="39">
        <v>1</v>
      </c>
      <c r="M382" s="5"/>
      <c r="N382" s="5"/>
      <c r="O382" s="42" t="s">
        <v>2342</v>
      </c>
      <c r="P382" s="43" t="s">
        <v>2182</v>
      </c>
      <c r="Q382" s="43" t="s">
        <v>2319</v>
      </c>
      <c r="R382" s="43" t="s">
        <v>229</v>
      </c>
      <c r="S382" s="43" t="b">
        <v>1</v>
      </c>
      <c r="T382" s="43">
        <v>10</v>
      </c>
      <c r="U382" s="35" t="s">
        <v>2347</v>
      </c>
      <c r="V382" s="196" t="s">
        <v>2368</v>
      </c>
    </row>
    <row r="383" spans="1:22" x14ac:dyDescent="0.25">
      <c r="A383" s="30">
        <v>382</v>
      </c>
      <c r="B383" s="44" t="s">
        <v>1031</v>
      </c>
      <c r="C383" s="33">
        <f t="shared" si="5"/>
        <v>7</v>
      </c>
      <c r="D383" s="34" t="s">
        <v>241</v>
      </c>
      <c r="E383" s="34"/>
      <c r="F383" s="35" t="s">
        <v>221</v>
      </c>
      <c r="G383" s="36">
        <v>41684</v>
      </c>
      <c r="H383" s="82">
        <v>59614</v>
      </c>
      <c r="I383" s="37">
        <v>596</v>
      </c>
      <c r="J383" s="38">
        <v>596</v>
      </c>
      <c r="K383" s="36">
        <v>41684</v>
      </c>
      <c r="L383" s="39">
        <v>1</v>
      </c>
      <c r="M383" s="5"/>
      <c r="N383" s="5"/>
      <c r="O383" s="42" t="s">
        <v>2342</v>
      </c>
      <c r="P383" s="43" t="s">
        <v>2182</v>
      </c>
      <c r="Q383" s="43" t="s">
        <v>2319</v>
      </c>
      <c r="R383" s="43" t="s">
        <v>229</v>
      </c>
      <c r="S383" s="43" t="b">
        <v>1</v>
      </c>
      <c r="T383" s="43">
        <v>10</v>
      </c>
      <c r="U383" s="35" t="s">
        <v>2347</v>
      </c>
      <c r="V383" s="196" t="s">
        <v>2368</v>
      </c>
    </row>
    <row r="384" spans="1:22" x14ac:dyDescent="0.25">
      <c r="A384" s="30">
        <v>383</v>
      </c>
      <c r="B384" s="33" t="s">
        <v>244</v>
      </c>
      <c r="C384" s="33">
        <f t="shared" si="5"/>
        <v>4</v>
      </c>
      <c r="D384" s="34" t="s">
        <v>245</v>
      </c>
      <c r="E384" s="34"/>
      <c r="F384" s="35" t="s">
        <v>221</v>
      </c>
      <c r="G384" s="36">
        <v>41684</v>
      </c>
      <c r="H384" s="82">
        <v>156868</v>
      </c>
      <c r="I384" s="37">
        <v>3138</v>
      </c>
      <c r="J384" s="38">
        <v>3138</v>
      </c>
      <c r="K384" s="36">
        <v>41684</v>
      </c>
      <c r="L384" s="39">
        <v>2</v>
      </c>
      <c r="M384" s="5"/>
      <c r="N384" s="5"/>
      <c r="O384" s="42" t="s">
        <v>2342</v>
      </c>
      <c r="P384" s="43" t="s">
        <v>2184</v>
      </c>
      <c r="Q384" s="43" t="s">
        <v>2320</v>
      </c>
      <c r="R384" s="43" t="s">
        <v>229</v>
      </c>
      <c r="S384" s="43" t="b">
        <v>1</v>
      </c>
      <c r="T384" s="43">
        <v>10</v>
      </c>
      <c r="U384" s="35" t="s">
        <v>2347</v>
      </c>
      <c r="V384" s="196" t="s">
        <v>2368</v>
      </c>
    </row>
    <row r="385" spans="1:22" x14ac:dyDescent="0.25">
      <c r="A385" s="30">
        <v>384</v>
      </c>
      <c r="B385" s="33" t="s">
        <v>244</v>
      </c>
      <c r="C385" s="33">
        <f t="shared" si="5"/>
        <v>4</v>
      </c>
      <c r="D385" s="34" t="s">
        <v>245</v>
      </c>
      <c r="E385" s="34"/>
      <c r="F385" s="35" t="s">
        <v>221</v>
      </c>
      <c r="G385" s="36">
        <v>41684</v>
      </c>
      <c r="H385" s="82">
        <v>105499</v>
      </c>
      <c r="I385" s="37">
        <v>2110</v>
      </c>
      <c r="J385" s="38">
        <v>2110</v>
      </c>
      <c r="K385" s="36">
        <v>41684</v>
      </c>
      <c r="L385" s="39">
        <v>2</v>
      </c>
      <c r="M385" s="5"/>
      <c r="N385" s="5"/>
      <c r="O385" s="42" t="s">
        <v>2342</v>
      </c>
      <c r="P385" s="43" t="s">
        <v>2184</v>
      </c>
      <c r="Q385" s="43" t="s">
        <v>2320</v>
      </c>
      <c r="R385" s="43" t="s">
        <v>229</v>
      </c>
      <c r="S385" s="43" t="b">
        <v>1</v>
      </c>
      <c r="T385" s="43">
        <v>10</v>
      </c>
      <c r="U385" s="35" t="s">
        <v>2347</v>
      </c>
      <c r="V385" s="196" t="s">
        <v>2368</v>
      </c>
    </row>
    <row r="386" spans="1:22" x14ac:dyDescent="0.25">
      <c r="A386" s="30">
        <v>385</v>
      </c>
      <c r="B386" s="33" t="s">
        <v>246</v>
      </c>
      <c r="C386" s="33">
        <f t="shared" si="5"/>
        <v>4</v>
      </c>
      <c r="D386" s="81" t="s">
        <v>598</v>
      </c>
      <c r="E386" s="81"/>
      <c r="F386" s="35" t="s">
        <v>221</v>
      </c>
      <c r="G386" s="36">
        <v>41684</v>
      </c>
      <c r="H386" s="82">
        <v>415917</v>
      </c>
      <c r="I386" s="37">
        <v>8318</v>
      </c>
      <c r="J386" s="38">
        <v>8318</v>
      </c>
      <c r="K386" s="36">
        <v>41684</v>
      </c>
      <c r="L386" s="39">
        <v>2</v>
      </c>
      <c r="M386" s="5"/>
      <c r="N386" s="5"/>
      <c r="O386" s="42" t="s">
        <v>2342</v>
      </c>
      <c r="P386" s="43" t="s">
        <v>2185</v>
      </c>
      <c r="Q386" s="43" t="s">
        <v>2320</v>
      </c>
      <c r="R386" s="43" t="s">
        <v>229</v>
      </c>
      <c r="S386" s="43" t="b">
        <v>1</v>
      </c>
      <c r="T386" s="43">
        <v>10</v>
      </c>
      <c r="U386" s="35" t="s">
        <v>2347</v>
      </c>
      <c r="V386" s="196" t="s">
        <v>2368</v>
      </c>
    </row>
    <row r="387" spans="1:22" x14ac:dyDescent="0.25">
      <c r="A387" s="30">
        <v>386</v>
      </c>
      <c r="B387" s="33" t="s">
        <v>246</v>
      </c>
      <c r="C387" s="33">
        <f t="shared" ref="C387:C450" si="6">COUNTIF(B:B,B387)</f>
        <v>4</v>
      </c>
      <c r="D387" s="81" t="s">
        <v>598</v>
      </c>
      <c r="E387" s="81"/>
      <c r="F387" s="35" t="s">
        <v>221</v>
      </c>
      <c r="G387" s="36">
        <v>41684</v>
      </c>
      <c r="H387" s="82">
        <v>1933479</v>
      </c>
      <c r="I387" s="37">
        <v>38670</v>
      </c>
      <c r="J387" s="38">
        <v>38670</v>
      </c>
      <c r="K387" s="36">
        <v>41684</v>
      </c>
      <c r="L387" s="39">
        <v>2</v>
      </c>
      <c r="M387" s="5"/>
      <c r="N387" s="5"/>
      <c r="O387" s="42" t="s">
        <v>2342</v>
      </c>
      <c r="P387" s="43" t="s">
        <v>2185</v>
      </c>
      <c r="Q387" s="43" t="s">
        <v>2320</v>
      </c>
      <c r="R387" s="43" t="s">
        <v>229</v>
      </c>
      <c r="S387" s="43" t="b">
        <v>1</v>
      </c>
      <c r="T387" s="43">
        <v>10</v>
      </c>
      <c r="U387" s="35" t="s">
        <v>2347</v>
      </c>
      <c r="V387" s="196" t="s">
        <v>2368</v>
      </c>
    </row>
    <row r="388" spans="1:22" x14ac:dyDescent="0.25">
      <c r="A388" s="30">
        <v>387</v>
      </c>
      <c r="B388" s="44" t="s">
        <v>925</v>
      </c>
      <c r="C388" s="33">
        <f t="shared" si="6"/>
        <v>10</v>
      </c>
      <c r="D388" s="34" t="s">
        <v>232</v>
      </c>
      <c r="E388" s="34"/>
      <c r="F388" s="35" t="s">
        <v>221</v>
      </c>
      <c r="G388" s="36">
        <v>41688</v>
      </c>
      <c r="H388" s="82">
        <v>103798</v>
      </c>
      <c r="I388" s="37">
        <v>1038</v>
      </c>
      <c r="J388" s="38">
        <v>1038</v>
      </c>
      <c r="K388" s="36">
        <v>41688</v>
      </c>
      <c r="L388" s="39">
        <v>1</v>
      </c>
      <c r="M388" s="5"/>
      <c r="N388" s="5"/>
      <c r="O388" s="42" t="s">
        <v>2342</v>
      </c>
      <c r="P388" s="43" t="s">
        <v>2174</v>
      </c>
      <c r="Q388" s="43" t="s">
        <v>2319</v>
      </c>
      <c r="R388" s="43" t="s">
        <v>229</v>
      </c>
      <c r="S388" s="43" t="b">
        <v>1</v>
      </c>
      <c r="T388" s="43">
        <v>10</v>
      </c>
      <c r="U388" s="35" t="s">
        <v>2347</v>
      </c>
      <c r="V388" s="196" t="s">
        <v>2369</v>
      </c>
    </row>
    <row r="389" spans="1:22" x14ac:dyDescent="0.25">
      <c r="A389" s="30">
        <v>388</v>
      </c>
      <c r="B389" s="33" t="s">
        <v>1032</v>
      </c>
      <c r="C389" s="33">
        <f t="shared" si="6"/>
        <v>3</v>
      </c>
      <c r="D389" s="34" t="s">
        <v>249</v>
      </c>
      <c r="E389" s="34"/>
      <c r="F389" s="35" t="s">
        <v>221</v>
      </c>
      <c r="G389" s="36">
        <v>41688</v>
      </c>
      <c r="H389" s="82">
        <v>8427</v>
      </c>
      <c r="I389" s="37">
        <v>84</v>
      </c>
      <c r="J389" s="38">
        <v>84</v>
      </c>
      <c r="K389" s="36">
        <v>41688</v>
      </c>
      <c r="L389" s="39">
        <v>1</v>
      </c>
      <c r="M389" s="5"/>
      <c r="N389" s="5"/>
      <c r="O389" s="42" t="s">
        <v>2342</v>
      </c>
      <c r="P389" s="43" t="s">
        <v>2187</v>
      </c>
      <c r="Q389" s="43" t="s">
        <v>2319</v>
      </c>
      <c r="R389" s="43" t="s">
        <v>229</v>
      </c>
      <c r="S389" s="43" t="b">
        <v>1</v>
      </c>
      <c r="T389" s="43">
        <v>10</v>
      </c>
      <c r="U389" s="35" t="s">
        <v>2347</v>
      </c>
      <c r="V389" s="196" t="s">
        <v>2369</v>
      </c>
    </row>
    <row r="390" spans="1:22" x14ac:dyDescent="0.25">
      <c r="A390" s="30">
        <v>389</v>
      </c>
      <c r="B390" s="33" t="s">
        <v>1125</v>
      </c>
      <c r="C390" s="33">
        <f t="shared" si="6"/>
        <v>8</v>
      </c>
      <c r="D390" s="34" t="s">
        <v>597</v>
      </c>
      <c r="E390" s="34"/>
      <c r="F390" s="35" t="s">
        <v>221</v>
      </c>
      <c r="G390" s="36">
        <v>41670</v>
      </c>
      <c r="H390" s="82">
        <v>57960</v>
      </c>
      <c r="I390" s="37">
        <v>580</v>
      </c>
      <c r="J390" s="38">
        <v>580</v>
      </c>
      <c r="K390" s="36">
        <v>41670</v>
      </c>
      <c r="L390" s="39">
        <v>1</v>
      </c>
      <c r="M390" s="5"/>
      <c r="N390" s="5"/>
      <c r="O390" s="42" t="s">
        <v>2342</v>
      </c>
      <c r="P390" s="43" t="s">
        <v>2265</v>
      </c>
      <c r="Q390" s="43" t="s">
        <v>2319</v>
      </c>
      <c r="R390" s="43" t="s">
        <v>229</v>
      </c>
      <c r="S390" s="43" t="b">
        <v>1</v>
      </c>
      <c r="T390" s="43">
        <v>10</v>
      </c>
      <c r="U390" s="35" t="s">
        <v>2347</v>
      </c>
      <c r="V390" s="196" t="s">
        <v>2353</v>
      </c>
    </row>
    <row r="391" spans="1:22" x14ac:dyDescent="0.25">
      <c r="A391" s="30">
        <v>390</v>
      </c>
      <c r="B391" s="33" t="s">
        <v>1126</v>
      </c>
      <c r="C391" s="33">
        <f t="shared" si="6"/>
        <v>1</v>
      </c>
      <c r="D391" s="34" t="s">
        <v>599</v>
      </c>
      <c r="E391" s="34"/>
      <c r="F391" s="35" t="s">
        <v>221</v>
      </c>
      <c r="G391" s="36">
        <v>41690</v>
      </c>
      <c r="H391" s="83">
        <v>22410</v>
      </c>
      <c r="I391" s="37">
        <v>448</v>
      </c>
      <c r="J391" s="38">
        <v>448</v>
      </c>
      <c r="K391" s="36">
        <v>41690</v>
      </c>
      <c r="L391" s="39">
        <v>2</v>
      </c>
      <c r="M391" s="5"/>
      <c r="N391" s="5"/>
      <c r="O391" s="42" t="s">
        <v>2342</v>
      </c>
      <c r="P391" s="43" t="s">
        <v>2298</v>
      </c>
      <c r="Q391" s="43" t="s">
        <v>2319</v>
      </c>
      <c r="R391" s="43" t="s">
        <v>229</v>
      </c>
      <c r="S391" s="43" t="b">
        <v>1</v>
      </c>
      <c r="T391" s="43">
        <v>10</v>
      </c>
      <c r="U391" s="35" t="s">
        <v>2347</v>
      </c>
      <c r="V391" s="196" t="s">
        <v>2370</v>
      </c>
    </row>
    <row r="392" spans="1:22" x14ac:dyDescent="0.25">
      <c r="A392" s="30">
        <v>391</v>
      </c>
      <c r="B392" s="33" t="s">
        <v>970</v>
      </c>
      <c r="C392" s="33">
        <f t="shared" si="6"/>
        <v>7</v>
      </c>
      <c r="D392" s="34" t="s">
        <v>600</v>
      </c>
      <c r="E392" s="34"/>
      <c r="F392" s="35" t="s">
        <v>221</v>
      </c>
      <c r="G392" s="36">
        <v>41690</v>
      </c>
      <c r="H392" s="82">
        <v>2750</v>
      </c>
      <c r="I392" s="37">
        <v>55</v>
      </c>
      <c r="J392" s="38">
        <v>55</v>
      </c>
      <c r="K392" s="36">
        <v>41690</v>
      </c>
      <c r="L392" s="39">
        <v>2</v>
      </c>
      <c r="M392" s="5"/>
      <c r="N392" s="5"/>
      <c r="O392" s="42" t="s">
        <v>2342</v>
      </c>
      <c r="P392" s="43" t="s">
        <v>2235</v>
      </c>
      <c r="Q392" s="43" t="s">
        <v>2320</v>
      </c>
      <c r="R392" s="43" t="s">
        <v>229</v>
      </c>
      <c r="S392" s="43" t="b">
        <v>1</v>
      </c>
      <c r="T392" s="43">
        <v>10</v>
      </c>
      <c r="U392" s="35" t="s">
        <v>2347</v>
      </c>
      <c r="V392" s="196" t="s">
        <v>2370</v>
      </c>
    </row>
    <row r="393" spans="1:22" x14ac:dyDescent="0.25">
      <c r="A393" s="30">
        <v>392</v>
      </c>
      <c r="B393" s="33" t="s">
        <v>1100</v>
      </c>
      <c r="C393" s="33">
        <f t="shared" si="6"/>
        <v>7</v>
      </c>
      <c r="D393" s="34" t="s">
        <v>601</v>
      </c>
      <c r="E393" s="34"/>
      <c r="F393" s="35" t="s">
        <v>221</v>
      </c>
      <c r="G393" s="36">
        <v>41698</v>
      </c>
      <c r="H393" s="82">
        <v>15000</v>
      </c>
      <c r="I393" s="37">
        <v>300</v>
      </c>
      <c r="J393" s="38">
        <v>300</v>
      </c>
      <c r="K393" s="36">
        <v>41698</v>
      </c>
      <c r="L393" s="39">
        <v>2</v>
      </c>
      <c r="M393" s="5"/>
      <c r="N393" s="5"/>
      <c r="O393" s="42" t="s">
        <v>2342</v>
      </c>
      <c r="P393" s="43" t="s">
        <v>2230</v>
      </c>
      <c r="Q393" s="43" t="s">
        <v>2320</v>
      </c>
      <c r="R393" s="43" t="s">
        <v>229</v>
      </c>
      <c r="S393" s="43" t="b">
        <v>1</v>
      </c>
      <c r="T393" s="43">
        <v>10</v>
      </c>
      <c r="U393" s="35" t="s">
        <v>2347</v>
      </c>
      <c r="V393" s="196" t="s">
        <v>2365</v>
      </c>
    </row>
    <row r="394" spans="1:22" x14ac:dyDescent="0.25">
      <c r="A394" s="30">
        <v>393</v>
      </c>
      <c r="B394" s="33" t="s">
        <v>799</v>
      </c>
      <c r="C394" s="33">
        <f t="shared" si="6"/>
        <v>2</v>
      </c>
      <c r="D394" s="34" t="s">
        <v>248</v>
      </c>
      <c r="E394" s="34"/>
      <c r="F394" s="35" t="s">
        <v>221</v>
      </c>
      <c r="G394" s="36">
        <v>41698</v>
      </c>
      <c r="H394" s="82">
        <v>17978</v>
      </c>
      <c r="I394" s="37">
        <v>180</v>
      </c>
      <c r="J394" s="38">
        <v>180</v>
      </c>
      <c r="K394" s="36">
        <v>41698</v>
      </c>
      <c r="L394" s="39">
        <v>1</v>
      </c>
      <c r="M394" s="5"/>
      <c r="N394" s="5"/>
      <c r="O394" s="42" t="s">
        <v>2342</v>
      </c>
      <c r="P394" s="43" t="s">
        <v>2186</v>
      </c>
      <c r="Q394" s="43" t="s">
        <v>2319</v>
      </c>
      <c r="R394" s="43" t="s">
        <v>229</v>
      </c>
      <c r="S394" s="43" t="b">
        <v>1</v>
      </c>
      <c r="T394" s="43">
        <v>10</v>
      </c>
      <c r="U394" s="35" t="s">
        <v>2347</v>
      </c>
      <c r="V394" s="196" t="s">
        <v>2365</v>
      </c>
    </row>
    <row r="395" spans="1:22" x14ac:dyDescent="0.25">
      <c r="A395" s="30">
        <v>394</v>
      </c>
      <c r="B395" s="33" t="s">
        <v>242</v>
      </c>
      <c r="C395" s="33">
        <f t="shared" si="6"/>
        <v>3</v>
      </c>
      <c r="D395" s="34" t="s">
        <v>243</v>
      </c>
      <c r="E395" s="34"/>
      <c r="F395" s="35" t="s">
        <v>221</v>
      </c>
      <c r="G395" s="36">
        <v>41698</v>
      </c>
      <c r="H395" s="82">
        <v>15000</v>
      </c>
      <c r="I395" s="37">
        <v>150</v>
      </c>
      <c r="J395" s="38">
        <v>150</v>
      </c>
      <c r="K395" s="36">
        <v>41698</v>
      </c>
      <c r="L395" s="39">
        <v>1</v>
      </c>
      <c r="M395" s="5"/>
      <c r="N395" s="5"/>
      <c r="O395" s="42" t="s">
        <v>2342</v>
      </c>
      <c r="P395" s="43" t="s">
        <v>2183</v>
      </c>
      <c r="Q395" s="43" t="s">
        <v>2319</v>
      </c>
      <c r="R395" s="43" t="s">
        <v>229</v>
      </c>
      <c r="S395" s="43" t="b">
        <v>1</v>
      </c>
      <c r="T395" s="43">
        <v>10</v>
      </c>
      <c r="U395" s="35" t="s">
        <v>2347</v>
      </c>
      <c r="V395" s="196" t="s">
        <v>2365</v>
      </c>
    </row>
    <row r="396" spans="1:22" x14ac:dyDescent="0.25">
      <c r="A396" s="30">
        <v>395</v>
      </c>
      <c r="B396" s="31" t="s">
        <v>807</v>
      </c>
      <c r="C396" s="33">
        <f t="shared" si="6"/>
        <v>6</v>
      </c>
      <c r="D396" s="46" t="s">
        <v>602</v>
      </c>
      <c r="E396" s="46"/>
      <c r="F396" s="35" t="s">
        <v>255</v>
      </c>
      <c r="G396" s="36">
        <v>41698</v>
      </c>
      <c r="H396" s="84">
        <v>70000</v>
      </c>
      <c r="I396" s="37">
        <v>7000</v>
      </c>
      <c r="J396" s="38">
        <v>7000</v>
      </c>
      <c r="K396" s="36">
        <v>41698</v>
      </c>
      <c r="L396" s="39">
        <v>10</v>
      </c>
      <c r="M396" s="5"/>
      <c r="N396" s="5"/>
      <c r="O396" s="42" t="s">
        <v>2344</v>
      </c>
      <c r="P396" s="43" t="s">
        <v>2191</v>
      </c>
      <c r="Q396" s="43" t="s">
        <v>2010</v>
      </c>
      <c r="R396" s="43" t="s">
        <v>219</v>
      </c>
      <c r="S396" s="43" t="b">
        <v>1</v>
      </c>
      <c r="T396" s="43">
        <v>10</v>
      </c>
      <c r="U396" s="35" t="s">
        <v>2347</v>
      </c>
      <c r="V396" s="196" t="s">
        <v>2365</v>
      </c>
    </row>
    <row r="397" spans="1:22" x14ac:dyDescent="0.25">
      <c r="A397" s="30">
        <v>396</v>
      </c>
      <c r="B397" s="31" t="s">
        <v>808</v>
      </c>
      <c r="C397" s="33">
        <f t="shared" si="6"/>
        <v>7</v>
      </c>
      <c r="D397" s="46" t="s">
        <v>603</v>
      </c>
      <c r="E397" s="46"/>
      <c r="F397" s="35" t="s">
        <v>255</v>
      </c>
      <c r="G397" s="36">
        <v>41698</v>
      </c>
      <c r="H397" s="84">
        <v>70000</v>
      </c>
      <c r="I397" s="37">
        <v>7000</v>
      </c>
      <c r="J397" s="38">
        <v>7000</v>
      </c>
      <c r="K397" s="36">
        <v>41698</v>
      </c>
      <c r="L397" s="39">
        <v>10</v>
      </c>
      <c r="M397" s="5"/>
      <c r="N397" s="5"/>
      <c r="O397" s="42" t="s">
        <v>2344</v>
      </c>
      <c r="P397" s="43" t="s">
        <v>2191</v>
      </c>
      <c r="Q397" s="43" t="s">
        <v>2010</v>
      </c>
      <c r="R397" s="43" t="s">
        <v>219</v>
      </c>
      <c r="S397" s="43" t="b">
        <v>1</v>
      </c>
      <c r="T397" s="43">
        <v>10</v>
      </c>
      <c r="U397" s="35" t="s">
        <v>2347</v>
      </c>
      <c r="V397" s="196" t="s">
        <v>2365</v>
      </c>
    </row>
    <row r="398" spans="1:22" x14ac:dyDescent="0.25">
      <c r="A398" s="30">
        <v>397</v>
      </c>
      <c r="B398" s="31" t="s">
        <v>1037</v>
      </c>
      <c r="C398" s="33">
        <f t="shared" si="6"/>
        <v>6</v>
      </c>
      <c r="D398" s="46" t="s">
        <v>604</v>
      </c>
      <c r="E398" s="46"/>
      <c r="F398" s="35" t="s">
        <v>255</v>
      </c>
      <c r="G398" s="36">
        <v>41698</v>
      </c>
      <c r="H398" s="84">
        <v>70000</v>
      </c>
      <c r="I398" s="37">
        <v>7000</v>
      </c>
      <c r="J398" s="38">
        <v>7000</v>
      </c>
      <c r="K398" s="36">
        <v>41698</v>
      </c>
      <c r="L398" s="39">
        <v>10</v>
      </c>
      <c r="M398" s="5"/>
      <c r="N398" s="5"/>
      <c r="O398" s="42" t="s">
        <v>2344</v>
      </c>
      <c r="P398" s="43" t="s">
        <v>2168</v>
      </c>
      <c r="Q398" s="43" t="s">
        <v>2010</v>
      </c>
      <c r="R398" s="43" t="s">
        <v>219</v>
      </c>
      <c r="S398" s="43" t="b">
        <v>1</v>
      </c>
      <c r="T398" s="43">
        <v>10</v>
      </c>
      <c r="U398" s="35" t="s">
        <v>2347</v>
      </c>
      <c r="V398" s="196" t="s">
        <v>2365</v>
      </c>
    </row>
    <row r="399" spans="1:22" x14ac:dyDescent="0.25">
      <c r="A399" s="30">
        <v>398</v>
      </c>
      <c r="B399" s="31" t="s">
        <v>932</v>
      </c>
      <c r="C399" s="33">
        <f t="shared" si="6"/>
        <v>6</v>
      </c>
      <c r="D399" s="46" t="s">
        <v>605</v>
      </c>
      <c r="E399" s="46"/>
      <c r="F399" s="35" t="s">
        <v>255</v>
      </c>
      <c r="G399" s="36">
        <v>41698</v>
      </c>
      <c r="H399" s="84">
        <v>70000</v>
      </c>
      <c r="I399" s="37">
        <v>7000</v>
      </c>
      <c r="J399" s="38">
        <v>7000</v>
      </c>
      <c r="K399" s="36">
        <v>41698</v>
      </c>
      <c r="L399" s="39">
        <v>10</v>
      </c>
      <c r="M399" s="5"/>
      <c r="N399" s="5"/>
      <c r="O399" s="42" t="s">
        <v>2344</v>
      </c>
      <c r="P399" s="43" t="s">
        <v>2169</v>
      </c>
      <c r="Q399" s="43" t="s">
        <v>2010</v>
      </c>
      <c r="R399" s="43" t="s">
        <v>219</v>
      </c>
      <c r="S399" s="43" t="b">
        <v>1</v>
      </c>
      <c r="T399" s="43">
        <v>10</v>
      </c>
      <c r="U399" s="35" t="s">
        <v>2347</v>
      </c>
      <c r="V399" s="196" t="s">
        <v>2365</v>
      </c>
    </row>
    <row r="400" spans="1:22" x14ac:dyDescent="0.25">
      <c r="A400" s="30">
        <v>399</v>
      </c>
      <c r="B400" s="31" t="s">
        <v>256</v>
      </c>
      <c r="C400" s="33">
        <f t="shared" si="6"/>
        <v>6</v>
      </c>
      <c r="D400" s="46" t="s">
        <v>257</v>
      </c>
      <c r="E400" s="46"/>
      <c r="F400" s="35" t="s">
        <v>255</v>
      </c>
      <c r="G400" s="36">
        <v>41698</v>
      </c>
      <c r="H400" s="84">
        <v>60000</v>
      </c>
      <c r="I400" s="37">
        <v>6000</v>
      </c>
      <c r="J400" s="38">
        <v>6000</v>
      </c>
      <c r="K400" s="36">
        <v>41698</v>
      </c>
      <c r="L400" s="39">
        <v>10</v>
      </c>
      <c r="M400" s="5"/>
      <c r="N400" s="5"/>
      <c r="O400" s="42" t="s">
        <v>2344</v>
      </c>
      <c r="P400" s="43" t="s">
        <v>2169</v>
      </c>
      <c r="Q400" s="43" t="s">
        <v>2010</v>
      </c>
      <c r="R400" s="43" t="s">
        <v>219</v>
      </c>
      <c r="S400" s="43" t="b">
        <v>1</v>
      </c>
      <c r="T400" s="43">
        <v>10</v>
      </c>
      <c r="U400" s="35" t="s">
        <v>2347</v>
      </c>
      <c r="V400" s="196" t="s">
        <v>2365</v>
      </c>
    </row>
    <row r="401" spans="1:22" x14ac:dyDescent="0.25">
      <c r="A401" s="30">
        <v>400</v>
      </c>
      <c r="B401" s="31" t="s">
        <v>1042</v>
      </c>
      <c r="C401" s="33">
        <f t="shared" si="6"/>
        <v>6</v>
      </c>
      <c r="D401" s="46" t="s">
        <v>606</v>
      </c>
      <c r="E401" s="46"/>
      <c r="F401" s="35" t="s">
        <v>255</v>
      </c>
      <c r="G401" s="36">
        <v>41698</v>
      </c>
      <c r="H401" s="84">
        <v>60000</v>
      </c>
      <c r="I401" s="37">
        <v>6000</v>
      </c>
      <c r="J401" s="38">
        <v>6000</v>
      </c>
      <c r="K401" s="36">
        <v>41698</v>
      </c>
      <c r="L401" s="39">
        <v>10</v>
      </c>
      <c r="M401" s="5"/>
      <c r="N401" s="5"/>
      <c r="O401" s="42" t="s">
        <v>2344</v>
      </c>
      <c r="P401" s="43" t="s">
        <v>2169</v>
      </c>
      <c r="Q401" s="43" t="s">
        <v>2010</v>
      </c>
      <c r="R401" s="43" t="s">
        <v>219</v>
      </c>
      <c r="S401" s="43" t="b">
        <v>1</v>
      </c>
      <c r="T401" s="43">
        <v>10</v>
      </c>
      <c r="U401" s="35" t="s">
        <v>2347</v>
      </c>
      <c r="V401" s="196" t="s">
        <v>2365</v>
      </c>
    </row>
    <row r="402" spans="1:22" x14ac:dyDescent="0.25">
      <c r="A402" s="30">
        <v>401</v>
      </c>
      <c r="B402" s="31" t="s">
        <v>1036</v>
      </c>
      <c r="C402" s="33">
        <f t="shared" si="6"/>
        <v>6</v>
      </c>
      <c r="D402" s="46" t="s">
        <v>607</v>
      </c>
      <c r="E402" s="46"/>
      <c r="F402" s="35" t="s">
        <v>255</v>
      </c>
      <c r="G402" s="36">
        <v>41698</v>
      </c>
      <c r="H402" s="84">
        <v>60000</v>
      </c>
      <c r="I402" s="37">
        <v>6000</v>
      </c>
      <c r="J402" s="38">
        <v>6000</v>
      </c>
      <c r="K402" s="36">
        <v>41698</v>
      </c>
      <c r="L402" s="39">
        <v>10</v>
      </c>
      <c r="M402" s="5"/>
      <c r="N402" s="5"/>
      <c r="O402" s="42" t="s">
        <v>2344</v>
      </c>
      <c r="P402" s="43" t="s">
        <v>2171</v>
      </c>
      <c r="Q402" s="43" t="s">
        <v>2010</v>
      </c>
      <c r="R402" s="43" t="s">
        <v>219</v>
      </c>
      <c r="S402" s="43" t="b">
        <v>1</v>
      </c>
      <c r="T402" s="43">
        <v>10</v>
      </c>
      <c r="U402" s="35" t="s">
        <v>2347</v>
      </c>
      <c r="V402" s="196" t="s">
        <v>2365</v>
      </c>
    </row>
    <row r="403" spans="1:22" x14ac:dyDescent="0.25">
      <c r="A403" s="30">
        <v>402</v>
      </c>
      <c r="B403" s="31" t="s">
        <v>813</v>
      </c>
      <c r="C403" s="33">
        <f t="shared" si="6"/>
        <v>6</v>
      </c>
      <c r="D403" s="46" t="s">
        <v>608</v>
      </c>
      <c r="E403" s="46"/>
      <c r="F403" s="35" t="s">
        <v>255</v>
      </c>
      <c r="G403" s="36">
        <v>41698</v>
      </c>
      <c r="H403" s="84">
        <v>50000</v>
      </c>
      <c r="I403" s="37">
        <v>5000</v>
      </c>
      <c r="J403" s="38">
        <v>5000</v>
      </c>
      <c r="K403" s="36">
        <v>41698</v>
      </c>
      <c r="L403" s="39">
        <v>10</v>
      </c>
      <c r="M403" s="5"/>
      <c r="N403" s="5"/>
      <c r="O403" s="42" t="s">
        <v>2344</v>
      </c>
      <c r="P403" s="43" t="s">
        <v>2192</v>
      </c>
      <c r="Q403" s="43" t="s">
        <v>2010</v>
      </c>
      <c r="R403" s="43" t="s">
        <v>219</v>
      </c>
      <c r="S403" s="43" t="b">
        <v>1</v>
      </c>
      <c r="T403" s="43">
        <v>10</v>
      </c>
      <c r="U403" s="35" t="s">
        <v>2347</v>
      </c>
      <c r="V403" s="196" t="s">
        <v>2365</v>
      </c>
    </row>
    <row r="404" spans="1:22" x14ac:dyDescent="0.25">
      <c r="A404" s="30">
        <v>403</v>
      </c>
      <c r="B404" s="31" t="s">
        <v>803</v>
      </c>
      <c r="C404" s="33">
        <f t="shared" si="6"/>
        <v>5</v>
      </c>
      <c r="D404" s="46" t="s">
        <v>609</v>
      </c>
      <c r="E404" s="46"/>
      <c r="F404" s="35" t="s">
        <v>255</v>
      </c>
      <c r="G404" s="36">
        <v>41698</v>
      </c>
      <c r="H404" s="84">
        <v>50000</v>
      </c>
      <c r="I404" s="37">
        <v>5000</v>
      </c>
      <c r="J404" s="38">
        <v>5000</v>
      </c>
      <c r="K404" s="36">
        <v>41698</v>
      </c>
      <c r="L404" s="39">
        <v>10</v>
      </c>
      <c r="M404" s="5"/>
      <c r="N404" s="5"/>
      <c r="O404" s="42" t="s">
        <v>2344</v>
      </c>
      <c r="P404" s="43" t="s">
        <v>2170</v>
      </c>
      <c r="Q404" s="43" t="s">
        <v>2010</v>
      </c>
      <c r="R404" s="43" t="s">
        <v>219</v>
      </c>
      <c r="S404" s="43" t="b">
        <v>1</v>
      </c>
      <c r="T404" s="43">
        <v>10</v>
      </c>
      <c r="U404" s="35" t="s">
        <v>2347</v>
      </c>
      <c r="V404" s="196" t="s">
        <v>2365</v>
      </c>
    </row>
    <row r="405" spans="1:22" x14ac:dyDescent="0.25">
      <c r="A405" s="30">
        <v>404</v>
      </c>
      <c r="B405" s="31" t="s">
        <v>942</v>
      </c>
      <c r="C405" s="33">
        <f t="shared" si="6"/>
        <v>7</v>
      </c>
      <c r="D405" s="46" t="s">
        <v>610</v>
      </c>
      <c r="E405" s="46"/>
      <c r="F405" s="35" t="s">
        <v>255</v>
      </c>
      <c r="G405" s="36">
        <v>41698</v>
      </c>
      <c r="H405" s="84">
        <v>50000</v>
      </c>
      <c r="I405" s="37">
        <v>5000</v>
      </c>
      <c r="J405" s="38">
        <v>5000</v>
      </c>
      <c r="K405" s="36">
        <v>41698</v>
      </c>
      <c r="L405" s="39">
        <v>10</v>
      </c>
      <c r="M405" s="5"/>
      <c r="N405" s="5"/>
      <c r="O405" s="42" t="s">
        <v>2344</v>
      </c>
      <c r="P405" s="43" t="s">
        <v>2168</v>
      </c>
      <c r="Q405" s="43" t="s">
        <v>2010</v>
      </c>
      <c r="R405" s="43" t="s">
        <v>219</v>
      </c>
      <c r="S405" s="43" t="b">
        <v>1</v>
      </c>
      <c r="T405" s="43">
        <v>10</v>
      </c>
      <c r="U405" s="35" t="s">
        <v>2347</v>
      </c>
      <c r="V405" s="196" t="s">
        <v>2365</v>
      </c>
    </row>
    <row r="406" spans="1:22" x14ac:dyDescent="0.25">
      <c r="A406" s="30">
        <v>405</v>
      </c>
      <c r="B406" s="31" t="s">
        <v>1047</v>
      </c>
      <c r="C406" s="33">
        <f t="shared" si="6"/>
        <v>6</v>
      </c>
      <c r="D406" s="46" t="s">
        <v>611</v>
      </c>
      <c r="E406" s="46"/>
      <c r="F406" s="35" t="s">
        <v>255</v>
      </c>
      <c r="G406" s="36">
        <v>41698</v>
      </c>
      <c r="H406" s="84">
        <v>50000</v>
      </c>
      <c r="I406" s="37">
        <v>5000</v>
      </c>
      <c r="J406" s="38">
        <v>5000</v>
      </c>
      <c r="K406" s="36">
        <v>41698</v>
      </c>
      <c r="L406" s="39">
        <v>10</v>
      </c>
      <c r="M406" s="5"/>
      <c r="N406" s="5"/>
      <c r="O406" s="42" t="s">
        <v>2344</v>
      </c>
      <c r="P406" s="43" t="s">
        <v>2195</v>
      </c>
      <c r="Q406" s="43" t="s">
        <v>2010</v>
      </c>
      <c r="R406" s="43" t="s">
        <v>219</v>
      </c>
      <c r="S406" s="43" t="b">
        <v>1</v>
      </c>
      <c r="T406" s="43">
        <v>10</v>
      </c>
      <c r="U406" s="35" t="s">
        <v>2347</v>
      </c>
      <c r="V406" s="196" t="s">
        <v>2365</v>
      </c>
    </row>
    <row r="407" spans="1:22" x14ac:dyDescent="0.25">
      <c r="A407" s="30">
        <v>406</v>
      </c>
      <c r="B407" s="31" t="s">
        <v>811</v>
      </c>
      <c r="C407" s="33">
        <f t="shared" si="6"/>
        <v>5</v>
      </c>
      <c r="D407" s="46" t="s">
        <v>612</v>
      </c>
      <c r="E407" s="46"/>
      <c r="F407" s="35" t="s">
        <v>255</v>
      </c>
      <c r="G407" s="36">
        <v>41698</v>
      </c>
      <c r="H407" s="84">
        <v>60000</v>
      </c>
      <c r="I407" s="37">
        <v>6000</v>
      </c>
      <c r="J407" s="38">
        <v>6000</v>
      </c>
      <c r="K407" s="36">
        <v>41698</v>
      </c>
      <c r="L407" s="39">
        <v>10</v>
      </c>
      <c r="M407" s="5"/>
      <c r="N407" s="5"/>
      <c r="O407" s="42" t="s">
        <v>2344</v>
      </c>
      <c r="P407" s="43" t="s">
        <v>2168</v>
      </c>
      <c r="Q407" s="43" t="s">
        <v>2010</v>
      </c>
      <c r="R407" s="43" t="s">
        <v>219</v>
      </c>
      <c r="S407" s="43" t="b">
        <v>1</v>
      </c>
      <c r="T407" s="43">
        <v>10</v>
      </c>
      <c r="U407" s="35" t="s">
        <v>2347</v>
      </c>
      <c r="V407" s="196" t="s">
        <v>2365</v>
      </c>
    </row>
    <row r="408" spans="1:22" x14ac:dyDescent="0.25">
      <c r="A408" s="30">
        <v>407</v>
      </c>
      <c r="B408" s="31" t="s">
        <v>809</v>
      </c>
      <c r="C408" s="33">
        <f t="shared" si="6"/>
        <v>6</v>
      </c>
      <c r="D408" s="46" t="s">
        <v>613</v>
      </c>
      <c r="E408" s="46"/>
      <c r="F408" s="35" t="s">
        <v>255</v>
      </c>
      <c r="G408" s="36">
        <v>41698</v>
      </c>
      <c r="H408" s="84">
        <v>50000</v>
      </c>
      <c r="I408" s="37">
        <v>5000</v>
      </c>
      <c r="J408" s="38">
        <v>5000</v>
      </c>
      <c r="K408" s="36">
        <v>41698</v>
      </c>
      <c r="L408" s="39">
        <v>10</v>
      </c>
      <c r="M408" s="5"/>
      <c r="N408" s="5"/>
      <c r="O408" s="42" t="s">
        <v>2344</v>
      </c>
      <c r="P408" s="43" t="s">
        <v>2168</v>
      </c>
      <c r="Q408" s="43" t="s">
        <v>2010</v>
      </c>
      <c r="R408" s="43" t="s">
        <v>219</v>
      </c>
      <c r="S408" s="43" t="b">
        <v>1</v>
      </c>
      <c r="T408" s="43">
        <v>10</v>
      </c>
      <c r="U408" s="35" t="s">
        <v>2347</v>
      </c>
      <c r="V408" s="196" t="s">
        <v>2365</v>
      </c>
    </row>
    <row r="409" spans="1:22" x14ac:dyDescent="0.25">
      <c r="A409" s="30">
        <v>408</v>
      </c>
      <c r="B409" s="31" t="s">
        <v>816</v>
      </c>
      <c r="C409" s="33">
        <f t="shared" si="6"/>
        <v>5</v>
      </c>
      <c r="D409" s="46" t="s">
        <v>614</v>
      </c>
      <c r="E409" s="46"/>
      <c r="F409" s="35" t="s">
        <v>255</v>
      </c>
      <c r="G409" s="36">
        <v>41698</v>
      </c>
      <c r="H409" s="84">
        <v>50000</v>
      </c>
      <c r="I409" s="37">
        <v>5000</v>
      </c>
      <c r="J409" s="38">
        <v>5000</v>
      </c>
      <c r="K409" s="36">
        <v>41698</v>
      </c>
      <c r="L409" s="39">
        <v>10</v>
      </c>
      <c r="M409" s="5"/>
      <c r="N409" s="5"/>
      <c r="O409" s="42" t="s">
        <v>2344</v>
      </c>
      <c r="P409" s="43" t="s">
        <v>2170</v>
      </c>
      <c r="Q409" s="43" t="s">
        <v>2010</v>
      </c>
      <c r="R409" s="43" t="s">
        <v>219</v>
      </c>
      <c r="S409" s="43" t="b">
        <v>1</v>
      </c>
      <c r="T409" s="43">
        <v>10</v>
      </c>
      <c r="U409" s="35" t="s">
        <v>2347</v>
      </c>
      <c r="V409" s="196" t="s">
        <v>2365</v>
      </c>
    </row>
    <row r="410" spans="1:22" x14ac:dyDescent="0.25">
      <c r="A410" s="30">
        <v>409</v>
      </c>
      <c r="B410" s="31" t="s">
        <v>810</v>
      </c>
      <c r="C410" s="33">
        <f t="shared" si="6"/>
        <v>6</v>
      </c>
      <c r="D410" s="46" t="s">
        <v>615</v>
      </c>
      <c r="E410" s="46"/>
      <c r="F410" s="35" t="s">
        <v>255</v>
      </c>
      <c r="G410" s="36">
        <v>41698</v>
      </c>
      <c r="H410" s="84">
        <v>50000</v>
      </c>
      <c r="I410" s="37">
        <v>5000</v>
      </c>
      <c r="J410" s="38">
        <v>5000</v>
      </c>
      <c r="K410" s="36">
        <v>41698</v>
      </c>
      <c r="L410" s="39">
        <v>10</v>
      </c>
      <c r="M410" s="5"/>
      <c r="N410" s="5"/>
      <c r="O410" s="42" t="s">
        <v>2344</v>
      </c>
      <c r="P410" s="43" t="s">
        <v>2170</v>
      </c>
      <c r="Q410" s="43" t="s">
        <v>2010</v>
      </c>
      <c r="R410" s="43" t="s">
        <v>219</v>
      </c>
      <c r="S410" s="43" t="b">
        <v>1</v>
      </c>
      <c r="T410" s="43">
        <v>10</v>
      </c>
      <c r="U410" s="35" t="s">
        <v>2347</v>
      </c>
      <c r="V410" s="196" t="s">
        <v>2365</v>
      </c>
    </row>
    <row r="411" spans="1:22" x14ac:dyDescent="0.25">
      <c r="A411" s="30">
        <v>410</v>
      </c>
      <c r="B411" s="33" t="s">
        <v>944</v>
      </c>
      <c r="C411" s="33">
        <f t="shared" si="6"/>
        <v>24</v>
      </c>
      <c r="D411" s="47" t="s">
        <v>324</v>
      </c>
      <c r="E411" s="47"/>
      <c r="F411" s="35" t="s">
        <v>255</v>
      </c>
      <c r="G411" s="36">
        <v>41675</v>
      </c>
      <c r="H411" s="82">
        <v>42000</v>
      </c>
      <c r="I411" s="37">
        <v>4200</v>
      </c>
      <c r="J411" s="38">
        <v>4200</v>
      </c>
      <c r="K411" s="36">
        <v>41675</v>
      </c>
      <c r="L411" s="39">
        <v>10</v>
      </c>
      <c r="M411" s="5"/>
      <c r="N411" s="5"/>
      <c r="O411" s="42" t="s">
        <v>2344</v>
      </c>
      <c r="P411" s="43" t="s">
        <v>2196</v>
      </c>
      <c r="Q411" s="43" t="s">
        <v>2319</v>
      </c>
      <c r="R411" s="43" t="s">
        <v>229</v>
      </c>
      <c r="S411" s="43" t="b">
        <v>1</v>
      </c>
      <c r="T411" s="43">
        <v>10</v>
      </c>
      <c r="U411" s="35" t="s">
        <v>2347</v>
      </c>
      <c r="V411" s="196" t="s">
        <v>2371</v>
      </c>
    </row>
    <row r="412" spans="1:22" x14ac:dyDescent="0.25">
      <c r="A412" s="30">
        <v>411</v>
      </c>
      <c r="B412" s="33" t="s">
        <v>944</v>
      </c>
      <c r="C412" s="33">
        <f t="shared" si="6"/>
        <v>24</v>
      </c>
      <c r="D412" s="47" t="s">
        <v>324</v>
      </c>
      <c r="E412" s="47"/>
      <c r="F412" s="35" t="s">
        <v>255</v>
      </c>
      <c r="G412" s="36">
        <v>41681</v>
      </c>
      <c r="H412" s="82">
        <v>30000</v>
      </c>
      <c r="I412" s="37">
        <v>3000</v>
      </c>
      <c r="J412" s="38">
        <v>3000</v>
      </c>
      <c r="K412" s="36">
        <v>41681</v>
      </c>
      <c r="L412" s="39">
        <v>10</v>
      </c>
      <c r="M412" s="5"/>
      <c r="N412" s="5"/>
      <c r="O412" s="42" t="s">
        <v>2344</v>
      </c>
      <c r="P412" s="43" t="s">
        <v>2196</v>
      </c>
      <c r="Q412" s="43" t="s">
        <v>2319</v>
      </c>
      <c r="R412" s="43" t="s">
        <v>229</v>
      </c>
      <c r="S412" s="43" t="b">
        <v>1</v>
      </c>
      <c r="T412" s="43">
        <v>10</v>
      </c>
      <c r="U412" s="35" t="s">
        <v>2347</v>
      </c>
      <c r="V412" s="196" t="s">
        <v>2372</v>
      </c>
    </row>
    <row r="413" spans="1:22" x14ac:dyDescent="0.25">
      <c r="A413" s="30">
        <v>412</v>
      </c>
      <c r="B413" s="33" t="s">
        <v>944</v>
      </c>
      <c r="C413" s="33">
        <f t="shared" si="6"/>
        <v>24</v>
      </c>
      <c r="D413" s="47" t="s">
        <v>324</v>
      </c>
      <c r="E413" s="47"/>
      <c r="F413" s="35" t="s">
        <v>255</v>
      </c>
      <c r="G413" s="36">
        <v>41682</v>
      </c>
      <c r="H413" s="82">
        <v>12000</v>
      </c>
      <c r="I413" s="37">
        <v>1200</v>
      </c>
      <c r="J413" s="38">
        <v>1200</v>
      </c>
      <c r="K413" s="36">
        <v>41682</v>
      </c>
      <c r="L413" s="39">
        <v>10</v>
      </c>
      <c r="M413" s="5"/>
      <c r="N413" s="5"/>
      <c r="O413" s="42" t="s">
        <v>2344</v>
      </c>
      <c r="P413" s="43" t="s">
        <v>2196</v>
      </c>
      <c r="Q413" s="43" t="s">
        <v>2319</v>
      </c>
      <c r="R413" s="43" t="s">
        <v>229</v>
      </c>
      <c r="S413" s="43" t="b">
        <v>1</v>
      </c>
      <c r="T413" s="43">
        <v>10</v>
      </c>
      <c r="U413" s="35" t="s">
        <v>2347</v>
      </c>
      <c r="V413" s="196" t="s">
        <v>2373</v>
      </c>
    </row>
    <row r="414" spans="1:22" x14ac:dyDescent="0.25">
      <c r="A414" s="30">
        <v>413</v>
      </c>
      <c r="B414" s="33" t="s">
        <v>944</v>
      </c>
      <c r="C414" s="33">
        <f t="shared" si="6"/>
        <v>24</v>
      </c>
      <c r="D414" s="47" t="s">
        <v>324</v>
      </c>
      <c r="E414" s="47"/>
      <c r="F414" s="35" t="s">
        <v>255</v>
      </c>
      <c r="G414" s="36">
        <v>41683</v>
      </c>
      <c r="H414" s="82">
        <v>21600</v>
      </c>
      <c r="I414" s="37">
        <v>2160</v>
      </c>
      <c r="J414" s="38">
        <v>2160</v>
      </c>
      <c r="K414" s="36">
        <v>41683</v>
      </c>
      <c r="L414" s="39">
        <v>10</v>
      </c>
      <c r="M414" s="5"/>
      <c r="N414" s="5"/>
      <c r="O414" s="42" t="s">
        <v>2344</v>
      </c>
      <c r="P414" s="43" t="s">
        <v>2196</v>
      </c>
      <c r="Q414" s="43" t="s">
        <v>2319</v>
      </c>
      <c r="R414" s="43" t="s">
        <v>229</v>
      </c>
      <c r="S414" s="43" t="b">
        <v>1</v>
      </c>
      <c r="T414" s="43">
        <v>10</v>
      </c>
      <c r="U414" s="35" t="s">
        <v>2347</v>
      </c>
      <c r="V414" s="196" t="s">
        <v>2374</v>
      </c>
    </row>
    <row r="415" spans="1:22" x14ac:dyDescent="0.25">
      <c r="A415" s="30">
        <v>414</v>
      </c>
      <c r="B415" s="49" t="s">
        <v>944</v>
      </c>
      <c r="C415" s="33">
        <f t="shared" si="6"/>
        <v>24</v>
      </c>
      <c r="D415" s="47" t="s">
        <v>324</v>
      </c>
      <c r="E415" s="47"/>
      <c r="F415" s="35" t="s">
        <v>255</v>
      </c>
      <c r="G415" s="36">
        <v>41689</v>
      </c>
      <c r="H415" s="82">
        <v>26400</v>
      </c>
      <c r="I415" s="37">
        <v>2640</v>
      </c>
      <c r="J415" s="38">
        <v>2640</v>
      </c>
      <c r="K415" s="36">
        <v>41689</v>
      </c>
      <c r="L415" s="39">
        <v>10</v>
      </c>
      <c r="M415" s="5"/>
      <c r="N415" s="5"/>
      <c r="O415" s="42" t="s">
        <v>2344</v>
      </c>
      <c r="P415" s="43" t="s">
        <v>2196</v>
      </c>
      <c r="Q415" s="43" t="s">
        <v>2319</v>
      </c>
      <c r="R415" s="43" t="s">
        <v>229</v>
      </c>
      <c r="S415" s="43" t="b">
        <v>1</v>
      </c>
      <c r="T415" s="43">
        <v>10</v>
      </c>
      <c r="U415" s="35" t="s">
        <v>2347</v>
      </c>
      <c r="V415" s="196" t="s">
        <v>2375</v>
      </c>
    </row>
    <row r="416" spans="1:22" x14ac:dyDescent="0.25">
      <c r="A416" s="30">
        <v>415</v>
      </c>
      <c r="B416" s="31" t="s">
        <v>1100</v>
      </c>
      <c r="C416" s="33">
        <f t="shared" si="6"/>
        <v>7</v>
      </c>
      <c r="D416" s="46" t="s">
        <v>616</v>
      </c>
      <c r="E416" s="46"/>
      <c r="F416" s="35" t="s">
        <v>255</v>
      </c>
      <c r="G416" s="36">
        <v>41698</v>
      </c>
      <c r="H416" s="84">
        <v>70000</v>
      </c>
      <c r="I416" s="37">
        <v>7000</v>
      </c>
      <c r="J416" s="38">
        <v>7000</v>
      </c>
      <c r="K416" s="36">
        <v>41698</v>
      </c>
      <c r="L416" s="39">
        <v>10</v>
      </c>
      <c r="M416" s="5"/>
      <c r="N416" s="5"/>
      <c r="O416" s="42" t="s">
        <v>2344</v>
      </c>
      <c r="P416" s="43" t="s">
        <v>2230</v>
      </c>
      <c r="Q416" s="43" t="s">
        <v>2320</v>
      </c>
      <c r="R416" s="43" t="s">
        <v>229</v>
      </c>
      <c r="S416" s="43" t="b">
        <v>1</v>
      </c>
      <c r="T416" s="43">
        <v>10</v>
      </c>
      <c r="U416" s="35" t="s">
        <v>2347</v>
      </c>
      <c r="V416" s="196" t="s">
        <v>2365</v>
      </c>
    </row>
    <row r="417" spans="1:22" x14ac:dyDescent="0.25">
      <c r="A417" s="30">
        <v>416</v>
      </c>
      <c r="B417" s="31" t="s">
        <v>854</v>
      </c>
      <c r="C417" s="33">
        <f t="shared" si="6"/>
        <v>6</v>
      </c>
      <c r="D417" s="46" t="s">
        <v>617</v>
      </c>
      <c r="E417" s="46"/>
      <c r="F417" s="35" t="s">
        <v>255</v>
      </c>
      <c r="G417" s="36">
        <v>41698</v>
      </c>
      <c r="H417" s="84">
        <v>70000</v>
      </c>
      <c r="I417" s="37">
        <v>7000</v>
      </c>
      <c r="J417" s="38">
        <v>7000</v>
      </c>
      <c r="K417" s="36">
        <v>41698</v>
      </c>
      <c r="L417" s="39">
        <v>10</v>
      </c>
      <c r="M417" s="5"/>
      <c r="N417" s="5"/>
      <c r="O417" s="42" t="s">
        <v>2344</v>
      </c>
      <c r="P417" s="43" t="s">
        <v>2198</v>
      </c>
      <c r="Q417" s="43" t="s">
        <v>2320</v>
      </c>
      <c r="R417" s="43" t="s">
        <v>229</v>
      </c>
      <c r="S417" s="43" t="b">
        <v>1</v>
      </c>
      <c r="T417" s="43">
        <v>10</v>
      </c>
      <c r="U417" s="35" t="s">
        <v>2347</v>
      </c>
      <c r="V417" s="196" t="s">
        <v>2365</v>
      </c>
    </row>
    <row r="418" spans="1:22" x14ac:dyDescent="0.25">
      <c r="A418" s="30">
        <v>417</v>
      </c>
      <c r="B418" s="31" t="s">
        <v>416</v>
      </c>
      <c r="C418" s="33">
        <f t="shared" si="6"/>
        <v>7</v>
      </c>
      <c r="D418" s="46" t="s">
        <v>417</v>
      </c>
      <c r="E418" s="46"/>
      <c r="F418" s="35" t="s">
        <v>255</v>
      </c>
      <c r="G418" s="36">
        <v>41698</v>
      </c>
      <c r="H418" s="84">
        <v>70000</v>
      </c>
      <c r="I418" s="37">
        <v>7000</v>
      </c>
      <c r="J418" s="38">
        <v>7000</v>
      </c>
      <c r="K418" s="36">
        <v>41698</v>
      </c>
      <c r="L418" s="39">
        <v>10</v>
      </c>
      <c r="M418" s="5"/>
      <c r="N418" s="5"/>
      <c r="O418" s="42" t="s">
        <v>2344</v>
      </c>
      <c r="P418" s="43" t="s">
        <v>2206</v>
      </c>
      <c r="Q418" s="43" t="s">
        <v>2320</v>
      </c>
      <c r="R418" s="43" t="s">
        <v>229</v>
      </c>
      <c r="S418" s="43" t="b">
        <v>1</v>
      </c>
      <c r="T418" s="43">
        <v>10</v>
      </c>
      <c r="U418" s="35" t="s">
        <v>2347</v>
      </c>
      <c r="V418" s="196" t="s">
        <v>2365</v>
      </c>
    </row>
    <row r="419" spans="1:22" x14ac:dyDescent="0.25">
      <c r="A419" s="30">
        <v>418</v>
      </c>
      <c r="B419" s="31" t="s">
        <v>1114</v>
      </c>
      <c r="C419" s="33">
        <f t="shared" si="6"/>
        <v>6</v>
      </c>
      <c r="D419" s="46" t="s">
        <v>618</v>
      </c>
      <c r="E419" s="46"/>
      <c r="F419" s="35" t="s">
        <v>255</v>
      </c>
      <c r="G419" s="36">
        <v>41698</v>
      </c>
      <c r="H419" s="84">
        <v>60000</v>
      </c>
      <c r="I419" s="37">
        <v>6000</v>
      </c>
      <c r="J419" s="38">
        <v>6000</v>
      </c>
      <c r="K419" s="36">
        <v>41698</v>
      </c>
      <c r="L419" s="39">
        <v>10</v>
      </c>
      <c r="M419" s="5"/>
      <c r="N419" s="5"/>
      <c r="O419" s="42" t="s">
        <v>2344</v>
      </c>
      <c r="P419" s="43" t="s">
        <v>2289</v>
      </c>
      <c r="Q419" s="43" t="s">
        <v>2320</v>
      </c>
      <c r="R419" s="43" t="s">
        <v>229</v>
      </c>
      <c r="S419" s="43" t="b">
        <v>1</v>
      </c>
      <c r="T419" s="43">
        <v>10</v>
      </c>
      <c r="U419" s="35" t="s">
        <v>2347</v>
      </c>
      <c r="V419" s="196" t="s">
        <v>2365</v>
      </c>
    </row>
    <row r="420" spans="1:22" x14ac:dyDescent="0.25">
      <c r="A420" s="30">
        <v>419</v>
      </c>
      <c r="B420" s="31" t="s">
        <v>346</v>
      </c>
      <c r="C420" s="33">
        <f t="shared" si="6"/>
        <v>6</v>
      </c>
      <c r="D420" s="46" t="s">
        <v>619</v>
      </c>
      <c r="E420" s="46"/>
      <c r="F420" s="35" t="s">
        <v>255</v>
      </c>
      <c r="G420" s="36">
        <v>41698</v>
      </c>
      <c r="H420" s="84">
        <v>60000</v>
      </c>
      <c r="I420" s="37">
        <v>6000</v>
      </c>
      <c r="J420" s="38">
        <v>6000</v>
      </c>
      <c r="K420" s="36">
        <v>41698</v>
      </c>
      <c r="L420" s="39">
        <v>10</v>
      </c>
      <c r="M420" s="5"/>
      <c r="N420" s="5"/>
      <c r="O420" s="42" t="s">
        <v>2344</v>
      </c>
      <c r="P420" s="43" t="s">
        <v>2207</v>
      </c>
      <c r="Q420" s="43" t="s">
        <v>2320</v>
      </c>
      <c r="R420" s="43" t="s">
        <v>229</v>
      </c>
      <c r="S420" s="43" t="b">
        <v>1</v>
      </c>
      <c r="T420" s="43">
        <v>10</v>
      </c>
      <c r="U420" s="35" t="s">
        <v>2347</v>
      </c>
      <c r="V420" s="196" t="s">
        <v>2365</v>
      </c>
    </row>
    <row r="421" spans="1:22" x14ac:dyDescent="0.25">
      <c r="A421" s="30">
        <v>420</v>
      </c>
      <c r="B421" s="31" t="s">
        <v>844</v>
      </c>
      <c r="C421" s="33">
        <f t="shared" si="6"/>
        <v>6</v>
      </c>
      <c r="D421" s="46" t="s">
        <v>620</v>
      </c>
      <c r="E421" s="46"/>
      <c r="F421" s="35" t="s">
        <v>255</v>
      </c>
      <c r="G421" s="36">
        <v>41698</v>
      </c>
      <c r="H421" s="84">
        <v>60000</v>
      </c>
      <c r="I421" s="37">
        <v>6000</v>
      </c>
      <c r="J421" s="38">
        <v>6000</v>
      </c>
      <c r="K421" s="36">
        <v>41698</v>
      </c>
      <c r="L421" s="39">
        <v>10</v>
      </c>
      <c r="M421" s="5"/>
      <c r="N421" s="5"/>
      <c r="O421" s="42" t="s">
        <v>2344</v>
      </c>
      <c r="P421" s="43" t="s">
        <v>2233</v>
      </c>
      <c r="Q421" s="43" t="s">
        <v>2319</v>
      </c>
      <c r="R421" s="43" t="s">
        <v>229</v>
      </c>
      <c r="S421" s="43" t="b">
        <v>1</v>
      </c>
      <c r="T421" s="43">
        <v>10</v>
      </c>
      <c r="U421" s="35" t="s">
        <v>2347</v>
      </c>
      <c r="V421" s="196" t="s">
        <v>2365</v>
      </c>
    </row>
    <row r="422" spans="1:22" x14ac:dyDescent="0.25">
      <c r="A422" s="30">
        <v>421</v>
      </c>
      <c r="B422" s="31" t="s">
        <v>520</v>
      </c>
      <c r="C422" s="33">
        <f t="shared" si="6"/>
        <v>2</v>
      </c>
      <c r="D422" s="46" t="s">
        <v>621</v>
      </c>
      <c r="E422" s="46"/>
      <c r="F422" s="35" t="s">
        <v>255</v>
      </c>
      <c r="G422" s="36">
        <v>41698</v>
      </c>
      <c r="H422" s="84">
        <v>60000</v>
      </c>
      <c r="I422" s="37">
        <v>6000</v>
      </c>
      <c r="J422" s="38">
        <v>6000</v>
      </c>
      <c r="K422" s="36">
        <v>41698</v>
      </c>
      <c r="L422" s="39">
        <v>10</v>
      </c>
      <c r="M422" s="5"/>
      <c r="N422" s="5"/>
      <c r="O422" s="42" t="s">
        <v>2344</v>
      </c>
      <c r="P422" s="43" t="s">
        <v>2275</v>
      </c>
      <c r="Q422" s="43" t="s">
        <v>2319</v>
      </c>
      <c r="R422" s="43" t="s">
        <v>229</v>
      </c>
      <c r="S422" s="43" t="b">
        <v>1</v>
      </c>
      <c r="T422" s="43">
        <v>10</v>
      </c>
      <c r="U422" s="35" t="s">
        <v>2347</v>
      </c>
      <c r="V422" s="196" t="s">
        <v>2365</v>
      </c>
    </row>
    <row r="423" spans="1:22" x14ac:dyDescent="0.25">
      <c r="A423" s="30">
        <v>422</v>
      </c>
      <c r="B423" s="31" t="s">
        <v>550</v>
      </c>
      <c r="C423" s="33">
        <f t="shared" si="6"/>
        <v>7</v>
      </c>
      <c r="D423" s="46" t="s">
        <v>622</v>
      </c>
      <c r="E423" s="46"/>
      <c r="F423" s="35" t="s">
        <v>255</v>
      </c>
      <c r="G423" s="36">
        <v>41698</v>
      </c>
      <c r="H423" s="84">
        <v>70000</v>
      </c>
      <c r="I423" s="37">
        <v>7000</v>
      </c>
      <c r="J423" s="38">
        <v>7000</v>
      </c>
      <c r="K423" s="36">
        <v>41698</v>
      </c>
      <c r="L423" s="39">
        <v>10</v>
      </c>
      <c r="M423" s="5"/>
      <c r="N423" s="5"/>
      <c r="O423" s="42" t="s">
        <v>2344</v>
      </c>
      <c r="P423" s="43" t="s">
        <v>2206</v>
      </c>
      <c r="Q423" s="43" t="s">
        <v>2320</v>
      </c>
      <c r="R423" s="43" t="s">
        <v>229</v>
      </c>
      <c r="S423" s="43" t="b">
        <v>1</v>
      </c>
      <c r="T423" s="43">
        <v>10</v>
      </c>
      <c r="U423" s="35" t="s">
        <v>2347</v>
      </c>
      <c r="V423" s="196" t="s">
        <v>2365</v>
      </c>
    </row>
    <row r="424" spans="1:22" x14ac:dyDescent="0.25">
      <c r="A424" s="30">
        <v>423</v>
      </c>
      <c r="B424" s="31" t="s">
        <v>506</v>
      </c>
      <c r="C424" s="33">
        <f t="shared" si="6"/>
        <v>6</v>
      </c>
      <c r="D424" s="46" t="s">
        <v>623</v>
      </c>
      <c r="E424" s="46"/>
      <c r="F424" s="35" t="s">
        <v>255</v>
      </c>
      <c r="G424" s="36">
        <v>41698</v>
      </c>
      <c r="H424" s="84">
        <v>70000</v>
      </c>
      <c r="I424" s="37">
        <v>7000</v>
      </c>
      <c r="J424" s="38">
        <v>7000</v>
      </c>
      <c r="K424" s="36">
        <v>41698</v>
      </c>
      <c r="L424" s="39">
        <v>10</v>
      </c>
      <c r="M424" s="5"/>
      <c r="N424" s="5"/>
      <c r="O424" s="42" t="s">
        <v>2344</v>
      </c>
      <c r="P424" s="43" t="s">
        <v>2269</v>
      </c>
      <c r="Q424" s="43" t="s">
        <v>2319</v>
      </c>
      <c r="R424" s="43" t="s">
        <v>229</v>
      </c>
      <c r="S424" s="43" t="b">
        <v>1</v>
      </c>
      <c r="T424" s="43">
        <v>10</v>
      </c>
      <c r="U424" s="35" t="s">
        <v>2347</v>
      </c>
      <c r="V424" s="196" t="s">
        <v>2365</v>
      </c>
    </row>
    <row r="425" spans="1:22" x14ac:dyDescent="0.25">
      <c r="A425" s="30">
        <v>424</v>
      </c>
      <c r="B425" s="31" t="s">
        <v>1076</v>
      </c>
      <c r="C425" s="33">
        <f t="shared" si="6"/>
        <v>9</v>
      </c>
      <c r="D425" s="46" t="s">
        <v>624</v>
      </c>
      <c r="E425" s="46"/>
      <c r="F425" s="35" t="s">
        <v>255</v>
      </c>
      <c r="G425" s="36">
        <v>41698</v>
      </c>
      <c r="H425" s="84">
        <v>50000</v>
      </c>
      <c r="I425" s="37">
        <v>5000</v>
      </c>
      <c r="J425" s="38">
        <v>5000</v>
      </c>
      <c r="K425" s="36">
        <v>41698</v>
      </c>
      <c r="L425" s="39">
        <v>10</v>
      </c>
      <c r="M425" s="5"/>
      <c r="N425" s="5"/>
      <c r="O425" s="42" t="s">
        <v>2344</v>
      </c>
      <c r="P425" s="43" t="s">
        <v>2197</v>
      </c>
      <c r="Q425" s="43" t="s">
        <v>2320</v>
      </c>
      <c r="R425" s="43" t="s">
        <v>229</v>
      </c>
      <c r="S425" s="43" t="b">
        <v>1</v>
      </c>
      <c r="T425" s="43">
        <v>10</v>
      </c>
      <c r="U425" s="35" t="s">
        <v>2347</v>
      </c>
      <c r="V425" s="196" t="s">
        <v>2365</v>
      </c>
    </row>
    <row r="426" spans="1:22" x14ac:dyDescent="0.25">
      <c r="A426" s="30">
        <v>425</v>
      </c>
      <c r="B426" s="31" t="s">
        <v>858</v>
      </c>
      <c r="C426" s="33">
        <f t="shared" si="6"/>
        <v>7</v>
      </c>
      <c r="D426" s="46" t="s">
        <v>625</v>
      </c>
      <c r="E426" s="46"/>
      <c r="F426" s="35" t="s">
        <v>255</v>
      </c>
      <c r="G426" s="36">
        <v>41698</v>
      </c>
      <c r="H426" s="84">
        <v>50000</v>
      </c>
      <c r="I426" s="37">
        <v>5000</v>
      </c>
      <c r="J426" s="38">
        <v>5000</v>
      </c>
      <c r="K426" s="36">
        <v>41698</v>
      </c>
      <c r="L426" s="39">
        <v>10</v>
      </c>
      <c r="M426" s="5"/>
      <c r="N426" s="5"/>
      <c r="O426" s="42" t="s">
        <v>2344</v>
      </c>
      <c r="P426" s="43" t="s">
        <v>2244</v>
      </c>
      <c r="Q426" s="43" t="s">
        <v>2319</v>
      </c>
      <c r="R426" s="43" t="s">
        <v>229</v>
      </c>
      <c r="S426" s="43" t="b">
        <v>1</v>
      </c>
      <c r="T426" s="43">
        <v>10</v>
      </c>
      <c r="U426" s="35" t="s">
        <v>2347</v>
      </c>
      <c r="V426" s="196" t="s">
        <v>2365</v>
      </c>
    </row>
    <row r="427" spans="1:22" x14ac:dyDescent="0.25">
      <c r="A427" s="30">
        <v>426</v>
      </c>
      <c r="B427" s="31" t="s">
        <v>398</v>
      </c>
      <c r="C427" s="33">
        <f t="shared" si="6"/>
        <v>6</v>
      </c>
      <c r="D427" s="46" t="s">
        <v>626</v>
      </c>
      <c r="E427" s="46"/>
      <c r="F427" s="35" t="s">
        <v>255</v>
      </c>
      <c r="G427" s="36">
        <v>41698</v>
      </c>
      <c r="H427" s="84">
        <v>50000</v>
      </c>
      <c r="I427" s="37">
        <v>5000</v>
      </c>
      <c r="J427" s="38">
        <v>5000</v>
      </c>
      <c r="K427" s="36">
        <v>41698</v>
      </c>
      <c r="L427" s="39">
        <v>10</v>
      </c>
      <c r="M427" s="5"/>
      <c r="N427" s="5"/>
      <c r="O427" s="42" t="s">
        <v>2344</v>
      </c>
      <c r="P427" s="43" t="s">
        <v>2177</v>
      </c>
      <c r="Q427" s="43" t="s">
        <v>2320</v>
      </c>
      <c r="R427" s="43" t="s">
        <v>229</v>
      </c>
      <c r="S427" s="43" t="b">
        <v>1</v>
      </c>
      <c r="T427" s="43">
        <v>10</v>
      </c>
      <c r="U427" s="35" t="s">
        <v>2347</v>
      </c>
      <c r="V427" s="196" t="s">
        <v>2365</v>
      </c>
    </row>
    <row r="428" spans="1:22" x14ac:dyDescent="0.25">
      <c r="A428" s="30">
        <v>427</v>
      </c>
      <c r="B428" s="31" t="s">
        <v>840</v>
      </c>
      <c r="C428" s="33">
        <f t="shared" si="6"/>
        <v>6</v>
      </c>
      <c r="D428" s="46" t="s">
        <v>627</v>
      </c>
      <c r="E428" s="46"/>
      <c r="F428" s="35" t="s">
        <v>255</v>
      </c>
      <c r="G428" s="36">
        <v>41698</v>
      </c>
      <c r="H428" s="84">
        <v>50000</v>
      </c>
      <c r="I428" s="37">
        <v>5000</v>
      </c>
      <c r="J428" s="38">
        <v>5000</v>
      </c>
      <c r="K428" s="36">
        <v>41698</v>
      </c>
      <c r="L428" s="39">
        <v>10</v>
      </c>
      <c r="M428" s="5"/>
      <c r="N428" s="5"/>
      <c r="O428" s="42" t="s">
        <v>2344</v>
      </c>
      <c r="P428" s="43" t="s">
        <v>2207</v>
      </c>
      <c r="Q428" s="43" t="s">
        <v>2320</v>
      </c>
      <c r="R428" s="43" t="s">
        <v>229</v>
      </c>
      <c r="S428" s="43" t="b">
        <v>1</v>
      </c>
      <c r="T428" s="43">
        <v>10</v>
      </c>
      <c r="U428" s="35" t="s">
        <v>2347</v>
      </c>
      <c r="V428" s="196" t="s">
        <v>2365</v>
      </c>
    </row>
    <row r="429" spans="1:22" x14ac:dyDescent="0.25">
      <c r="A429" s="30">
        <v>428</v>
      </c>
      <c r="B429" s="31" t="s">
        <v>887</v>
      </c>
      <c r="C429" s="33">
        <f t="shared" si="6"/>
        <v>6</v>
      </c>
      <c r="D429" s="46" t="s">
        <v>628</v>
      </c>
      <c r="E429" s="46"/>
      <c r="F429" s="35" t="s">
        <v>255</v>
      </c>
      <c r="G429" s="36">
        <v>41698</v>
      </c>
      <c r="H429" s="84">
        <v>50000</v>
      </c>
      <c r="I429" s="37">
        <v>5000</v>
      </c>
      <c r="J429" s="38">
        <v>5000</v>
      </c>
      <c r="K429" s="36">
        <v>41698</v>
      </c>
      <c r="L429" s="39">
        <v>10</v>
      </c>
      <c r="M429" s="5"/>
      <c r="N429" s="5"/>
      <c r="O429" s="42" t="s">
        <v>2344</v>
      </c>
      <c r="P429" s="43" t="s">
        <v>2204</v>
      </c>
      <c r="Q429" s="43" t="s">
        <v>2320</v>
      </c>
      <c r="R429" s="43" t="s">
        <v>229</v>
      </c>
      <c r="S429" s="43" t="b">
        <v>1</v>
      </c>
      <c r="T429" s="43">
        <v>10</v>
      </c>
      <c r="U429" s="35" t="s">
        <v>2347</v>
      </c>
      <c r="V429" s="196" t="s">
        <v>2365</v>
      </c>
    </row>
    <row r="430" spans="1:22" x14ac:dyDescent="0.25">
      <c r="A430" s="30">
        <v>429</v>
      </c>
      <c r="B430" s="31" t="s">
        <v>839</v>
      </c>
      <c r="C430" s="33">
        <f t="shared" si="6"/>
        <v>5</v>
      </c>
      <c r="D430" s="46" t="s">
        <v>629</v>
      </c>
      <c r="E430" s="46"/>
      <c r="F430" s="35" t="s">
        <v>255</v>
      </c>
      <c r="G430" s="36">
        <v>41698</v>
      </c>
      <c r="H430" s="84">
        <v>50000</v>
      </c>
      <c r="I430" s="37">
        <v>5000</v>
      </c>
      <c r="J430" s="38">
        <v>5000</v>
      </c>
      <c r="K430" s="36">
        <v>41698</v>
      </c>
      <c r="L430" s="39">
        <v>10</v>
      </c>
      <c r="M430" s="5"/>
      <c r="N430" s="5"/>
      <c r="O430" s="42" t="s">
        <v>2344</v>
      </c>
      <c r="P430" s="43" t="s">
        <v>2227</v>
      </c>
      <c r="Q430" s="43" t="s">
        <v>2319</v>
      </c>
      <c r="R430" s="43" t="s">
        <v>229</v>
      </c>
      <c r="S430" s="43" t="b">
        <v>1</v>
      </c>
      <c r="T430" s="43">
        <v>10</v>
      </c>
      <c r="U430" s="35" t="s">
        <v>2347</v>
      </c>
      <c r="V430" s="196" t="s">
        <v>2365</v>
      </c>
    </row>
    <row r="431" spans="1:22" x14ac:dyDescent="0.25">
      <c r="A431" s="30">
        <v>430</v>
      </c>
      <c r="B431" s="31" t="s">
        <v>1071</v>
      </c>
      <c r="C431" s="33">
        <f t="shared" si="6"/>
        <v>6</v>
      </c>
      <c r="D431" s="46" t="s">
        <v>630</v>
      </c>
      <c r="E431" s="46"/>
      <c r="F431" s="35" t="s">
        <v>255</v>
      </c>
      <c r="G431" s="36">
        <v>41698</v>
      </c>
      <c r="H431" s="84">
        <v>50000</v>
      </c>
      <c r="I431" s="37">
        <v>5000</v>
      </c>
      <c r="J431" s="38">
        <v>5000</v>
      </c>
      <c r="K431" s="36">
        <v>41698</v>
      </c>
      <c r="L431" s="39">
        <v>10</v>
      </c>
      <c r="M431" s="5"/>
      <c r="N431" s="5"/>
      <c r="O431" s="42" t="s">
        <v>2344</v>
      </c>
      <c r="P431" s="43" t="s">
        <v>2202</v>
      </c>
      <c r="Q431" s="43" t="s">
        <v>2320</v>
      </c>
      <c r="R431" s="43" t="s">
        <v>229</v>
      </c>
      <c r="S431" s="43" t="b">
        <v>1</v>
      </c>
      <c r="T431" s="43">
        <v>10</v>
      </c>
      <c r="U431" s="35" t="s">
        <v>2347</v>
      </c>
      <c r="V431" s="196" t="s">
        <v>2365</v>
      </c>
    </row>
    <row r="432" spans="1:22" x14ac:dyDescent="0.25">
      <c r="A432" s="30">
        <v>431</v>
      </c>
      <c r="B432" s="31" t="s">
        <v>902</v>
      </c>
      <c r="C432" s="33">
        <f t="shared" si="6"/>
        <v>5</v>
      </c>
      <c r="D432" s="46" t="s">
        <v>631</v>
      </c>
      <c r="E432" s="46"/>
      <c r="F432" s="35" t="s">
        <v>255</v>
      </c>
      <c r="G432" s="36">
        <v>41698</v>
      </c>
      <c r="H432" s="84">
        <v>60000</v>
      </c>
      <c r="I432" s="37">
        <v>6000</v>
      </c>
      <c r="J432" s="38">
        <v>6000</v>
      </c>
      <c r="K432" s="36">
        <v>41698</v>
      </c>
      <c r="L432" s="39">
        <v>10</v>
      </c>
      <c r="M432" s="5"/>
      <c r="N432" s="5"/>
      <c r="O432" s="42" t="s">
        <v>2344</v>
      </c>
      <c r="P432" s="43" t="s">
        <v>2185</v>
      </c>
      <c r="Q432" s="43" t="s">
        <v>2320</v>
      </c>
      <c r="R432" s="43" t="s">
        <v>229</v>
      </c>
      <c r="S432" s="43" t="b">
        <v>1</v>
      </c>
      <c r="T432" s="43">
        <v>10</v>
      </c>
      <c r="U432" s="35" t="s">
        <v>2347</v>
      </c>
      <c r="V432" s="196" t="s">
        <v>2365</v>
      </c>
    </row>
    <row r="433" spans="1:22" x14ac:dyDescent="0.25">
      <c r="A433" s="30">
        <v>432</v>
      </c>
      <c r="B433" s="31" t="s">
        <v>444</v>
      </c>
      <c r="C433" s="33">
        <f t="shared" si="6"/>
        <v>7</v>
      </c>
      <c r="D433" s="46" t="s">
        <v>632</v>
      </c>
      <c r="E433" s="46"/>
      <c r="F433" s="35" t="s">
        <v>255</v>
      </c>
      <c r="G433" s="36">
        <v>41698</v>
      </c>
      <c r="H433" s="84">
        <v>60000</v>
      </c>
      <c r="I433" s="37">
        <v>6000</v>
      </c>
      <c r="J433" s="38">
        <v>6000</v>
      </c>
      <c r="K433" s="36">
        <v>41698</v>
      </c>
      <c r="L433" s="39">
        <v>10</v>
      </c>
      <c r="M433" s="5"/>
      <c r="N433" s="5"/>
      <c r="O433" s="42" t="s">
        <v>2344</v>
      </c>
      <c r="P433" s="43" t="s">
        <v>2206</v>
      </c>
      <c r="Q433" s="43" t="s">
        <v>2320</v>
      </c>
      <c r="R433" s="43" t="s">
        <v>229</v>
      </c>
      <c r="S433" s="43" t="b">
        <v>1</v>
      </c>
      <c r="T433" s="43">
        <v>10</v>
      </c>
      <c r="U433" s="35" t="s">
        <v>2347</v>
      </c>
      <c r="V433" s="196" t="s">
        <v>2365</v>
      </c>
    </row>
    <row r="434" spans="1:22" x14ac:dyDescent="0.25">
      <c r="A434" s="30">
        <v>433</v>
      </c>
      <c r="B434" s="31" t="s">
        <v>1091</v>
      </c>
      <c r="C434" s="33">
        <f t="shared" si="6"/>
        <v>6</v>
      </c>
      <c r="D434" s="46" t="s">
        <v>472</v>
      </c>
      <c r="E434" s="46"/>
      <c r="F434" s="35" t="s">
        <v>255</v>
      </c>
      <c r="G434" s="36">
        <v>41698</v>
      </c>
      <c r="H434" s="84">
        <v>50000</v>
      </c>
      <c r="I434" s="37">
        <v>5000</v>
      </c>
      <c r="J434" s="38">
        <v>5000</v>
      </c>
      <c r="K434" s="36">
        <v>41698</v>
      </c>
      <c r="L434" s="39">
        <v>10</v>
      </c>
      <c r="M434" s="5"/>
      <c r="N434" s="5"/>
      <c r="O434" s="42" t="s">
        <v>2344</v>
      </c>
      <c r="P434" s="43" t="s">
        <v>2255</v>
      </c>
      <c r="Q434" s="43" t="s">
        <v>2319</v>
      </c>
      <c r="R434" s="43" t="s">
        <v>229</v>
      </c>
      <c r="S434" s="43" t="b">
        <v>1</v>
      </c>
      <c r="T434" s="43">
        <v>10</v>
      </c>
      <c r="U434" s="35" t="s">
        <v>2347</v>
      </c>
      <c r="V434" s="196" t="s">
        <v>2365</v>
      </c>
    </row>
    <row r="435" spans="1:22" x14ac:dyDescent="0.25">
      <c r="A435" s="30">
        <v>434</v>
      </c>
      <c r="B435" s="31" t="s">
        <v>968</v>
      </c>
      <c r="C435" s="33">
        <f t="shared" si="6"/>
        <v>8</v>
      </c>
      <c r="D435" s="46" t="s">
        <v>633</v>
      </c>
      <c r="E435" s="46"/>
      <c r="F435" s="35" t="s">
        <v>255</v>
      </c>
      <c r="G435" s="36">
        <v>41698</v>
      </c>
      <c r="H435" s="84">
        <v>50000</v>
      </c>
      <c r="I435" s="37">
        <v>5000</v>
      </c>
      <c r="J435" s="38">
        <v>5000</v>
      </c>
      <c r="K435" s="36">
        <v>41698</v>
      </c>
      <c r="L435" s="39">
        <v>10</v>
      </c>
      <c r="M435" s="5"/>
      <c r="N435" s="5"/>
      <c r="O435" s="42" t="s">
        <v>2344</v>
      </c>
      <c r="P435" s="43" t="s">
        <v>2202</v>
      </c>
      <c r="Q435" s="43" t="s">
        <v>2320</v>
      </c>
      <c r="R435" s="43" t="s">
        <v>229</v>
      </c>
      <c r="S435" s="43" t="b">
        <v>1</v>
      </c>
      <c r="T435" s="43">
        <v>10</v>
      </c>
      <c r="U435" s="35" t="s">
        <v>2347</v>
      </c>
      <c r="V435" s="196" t="s">
        <v>2365</v>
      </c>
    </row>
    <row r="436" spans="1:22" x14ac:dyDescent="0.25">
      <c r="A436" s="30">
        <v>435</v>
      </c>
      <c r="B436" s="31" t="s">
        <v>838</v>
      </c>
      <c r="C436" s="33">
        <f t="shared" si="6"/>
        <v>6</v>
      </c>
      <c r="D436" s="46" t="s">
        <v>634</v>
      </c>
      <c r="E436" s="46"/>
      <c r="F436" s="35" t="s">
        <v>255</v>
      </c>
      <c r="G436" s="36">
        <v>41698</v>
      </c>
      <c r="H436" s="84">
        <v>60000</v>
      </c>
      <c r="I436" s="37">
        <v>6000</v>
      </c>
      <c r="J436" s="38">
        <v>6000</v>
      </c>
      <c r="K436" s="36">
        <v>41698</v>
      </c>
      <c r="L436" s="39">
        <v>10</v>
      </c>
      <c r="M436" s="5"/>
      <c r="N436" s="5"/>
      <c r="O436" s="42" t="s">
        <v>2344</v>
      </c>
      <c r="P436" s="43" t="s">
        <v>2226</v>
      </c>
      <c r="Q436" s="43" t="s">
        <v>2320</v>
      </c>
      <c r="R436" s="43" t="s">
        <v>229</v>
      </c>
      <c r="S436" s="43" t="b">
        <v>1</v>
      </c>
      <c r="T436" s="43">
        <v>10</v>
      </c>
      <c r="U436" s="35" t="s">
        <v>2347</v>
      </c>
      <c r="V436" s="196" t="s">
        <v>2365</v>
      </c>
    </row>
    <row r="437" spans="1:22" x14ac:dyDescent="0.25">
      <c r="A437" s="30">
        <v>436</v>
      </c>
      <c r="B437" s="31" t="s">
        <v>1127</v>
      </c>
      <c r="C437" s="33">
        <f t="shared" si="6"/>
        <v>4</v>
      </c>
      <c r="D437" s="46" t="s">
        <v>635</v>
      </c>
      <c r="E437" s="46"/>
      <c r="F437" s="35" t="s">
        <v>255</v>
      </c>
      <c r="G437" s="36">
        <v>41698</v>
      </c>
      <c r="H437" s="84">
        <v>60000</v>
      </c>
      <c r="I437" s="37">
        <v>6000</v>
      </c>
      <c r="J437" s="38">
        <v>6000</v>
      </c>
      <c r="K437" s="36">
        <v>41698</v>
      </c>
      <c r="L437" s="39">
        <v>10</v>
      </c>
      <c r="M437" s="5"/>
      <c r="N437" s="5"/>
      <c r="O437" s="42" t="s">
        <v>2344</v>
      </c>
      <c r="P437" s="43" t="s">
        <v>2206</v>
      </c>
      <c r="Q437" s="43" t="s">
        <v>2320</v>
      </c>
      <c r="R437" s="43" t="s">
        <v>229</v>
      </c>
      <c r="S437" s="43" t="b">
        <v>1</v>
      </c>
      <c r="T437" s="43">
        <v>10</v>
      </c>
      <c r="U437" s="35" t="s">
        <v>2347</v>
      </c>
      <c r="V437" s="196" t="s">
        <v>2365</v>
      </c>
    </row>
    <row r="438" spans="1:22" x14ac:dyDescent="0.25">
      <c r="A438" s="30">
        <v>437</v>
      </c>
      <c r="B438" s="31" t="s">
        <v>1079</v>
      </c>
      <c r="C438" s="33">
        <f t="shared" si="6"/>
        <v>5</v>
      </c>
      <c r="D438" s="46" t="s">
        <v>636</v>
      </c>
      <c r="E438" s="46"/>
      <c r="F438" s="35" t="s">
        <v>255</v>
      </c>
      <c r="G438" s="36">
        <v>41698</v>
      </c>
      <c r="H438" s="84">
        <v>60000</v>
      </c>
      <c r="I438" s="37">
        <v>6000</v>
      </c>
      <c r="J438" s="38">
        <v>6000</v>
      </c>
      <c r="K438" s="36">
        <v>41698</v>
      </c>
      <c r="L438" s="39">
        <v>10</v>
      </c>
      <c r="M438" s="5"/>
      <c r="N438" s="5"/>
      <c r="O438" s="42" t="s">
        <v>2344</v>
      </c>
      <c r="P438" s="43" t="s">
        <v>2197</v>
      </c>
      <c r="Q438" s="43" t="s">
        <v>2320</v>
      </c>
      <c r="R438" s="43" t="s">
        <v>229</v>
      </c>
      <c r="S438" s="43" t="b">
        <v>1</v>
      </c>
      <c r="T438" s="43">
        <v>10</v>
      </c>
      <c r="U438" s="35" t="s">
        <v>2347</v>
      </c>
      <c r="V438" s="196" t="s">
        <v>2365</v>
      </c>
    </row>
    <row r="439" spans="1:22" x14ac:dyDescent="0.25">
      <c r="A439" s="30">
        <v>438</v>
      </c>
      <c r="B439" s="31" t="s">
        <v>1108</v>
      </c>
      <c r="C439" s="33">
        <f t="shared" si="6"/>
        <v>6</v>
      </c>
      <c r="D439" s="46" t="s">
        <v>637</v>
      </c>
      <c r="E439" s="46"/>
      <c r="F439" s="35" t="s">
        <v>255</v>
      </c>
      <c r="G439" s="36">
        <v>41698</v>
      </c>
      <c r="H439" s="84">
        <v>50000</v>
      </c>
      <c r="I439" s="37">
        <v>5000</v>
      </c>
      <c r="J439" s="38">
        <v>5000</v>
      </c>
      <c r="K439" s="36">
        <v>41698</v>
      </c>
      <c r="L439" s="39">
        <v>10</v>
      </c>
      <c r="M439" s="5"/>
      <c r="N439" s="5"/>
      <c r="O439" s="42" t="s">
        <v>2344</v>
      </c>
      <c r="P439" s="43" t="s">
        <v>2278</v>
      </c>
      <c r="Q439" s="43" t="s">
        <v>2320</v>
      </c>
      <c r="R439" s="43" t="s">
        <v>229</v>
      </c>
      <c r="S439" s="43" t="b">
        <v>1</v>
      </c>
      <c r="T439" s="43">
        <v>10</v>
      </c>
      <c r="U439" s="35" t="s">
        <v>2347</v>
      </c>
      <c r="V439" s="196" t="s">
        <v>2365</v>
      </c>
    </row>
    <row r="440" spans="1:22" x14ac:dyDescent="0.25">
      <c r="A440" s="30">
        <v>439</v>
      </c>
      <c r="B440" s="31" t="s">
        <v>953</v>
      </c>
      <c r="C440" s="33">
        <f t="shared" si="6"/>
        <v>5</v>
      </c>
      <c r="D440" s="46" t="s">
        <v>638</v>
      </c>
      <c r="E440" s="46"/>
      <c r="F440" s="35" t="s">
        <v>255</v>
      </c>
      <c r="G440" s="36">
        <v>41698</v>
      </c>
      <c r="H440" s="84">
        <v>50000</v>
      </c>
      <c r="I440" s="37">
        <v>5000</v>
      </c>
      <c r="J440" s="38">
        <v>5000</v>
      </c>
      <c r="K440" s="36">
        <v>41698</v>
      </c>
      <c r="L440" s="39">
        <v>10</v>
      </c>
      <c r="M440" s="5"/>
      <c r="N440" s="5"/>
      <c r="O440" s="42" t="s">
        <v>2344</v>
      </c>
      <c r="P440" s="43" t="s">
        <v>2213</v>
      </c>
      <c r="Q440" s="43" t="s">
        <v>2319</v>
      </c>
      <c r="R440" s="43" t="s">
        <v>229</v>
      </c>
      <c r="S440" s="43" t="b">
        <v>1</v>
      </c>
      <c r="T440" s="43">
        <v>10</v>
      </c>
      <c r="U440" s="35" t="s">
        <v>2347</v>
      </c>
      <c r="V440" s="196" t="s">
        <v>2365</v>
      </c>
    </row>
    <row r="441" spans="1:22" x14ac:dyDescent="0.25">
      <c r="A441" s="30">
        <v>440</v>
      </c>
      <c r="B441" s="31" t="s">
        <v>949</v>
      </c>
      <c r="C441" s="33">
        <f t="shared" si="6"/>
        <v>6</v>
      </c>
      <c r="D441" s="46" t="s">
        <v>639</v>
      </c>
      <c r="E441" s="46"/>
      <c r="F441" s="35" t="s">
        <v>255</v>
      </c>
      <c r="G441" s="36">
        <v>41698</v>
      </c>
      <c r="H441" s="84">
        <v>50000</v>
      </c>
      <c r="I441" s="37">
        <v>5000</v>
      </c>
      <c r="J441" s="38">
        <v>5000</v>
      </c>
      <c r="K441" s="36">
        <v>41698</v>
      </c>
      <c r="L441" s="39">
        <v>10</v>
      </c>
      <c r="M441" s="5"/>
      <c r="N441" s="5"/>
      <c r="O441" s="42" t="s">
        <v>2344</v>
      </c>
      <c r="P441" s="43" t="s">
        <v>2202</v>
      </c>
      <c r="Q441" s="43" t="s">
        <v>2320</v>
      </c>
      <c r="R441" s="43" t="s">
        <v>229</v>
      </c>
      <c r="S441" s="43" t="b">
        <v>1</v>
      </c>
      <c r="T441" s="43">
        <v>10</v>
      </c>
      <c r="U441" s="35" t="s">
        <v>2347</v>
      </c>
      <c r="V441" s="196" t="s">
        <v>2365</v>
      </c>
    </row>
    <row r="442" spans="1:22" x14ac:dyDescent="0.25">
      <c r="A442" s="30">
        <v>441</v>
      </c>
      <c r="B442" s="31" t="s">
        <v>1059</v>
      </c>
      <c r="C442" s="33">
        <f t="shared" si="6"/>
        <v>5</v>
      </c>
      <c r="D442" s="46" t="s">
        <v>640</v>
      </c>
      <c r="E442" s="46"/>
      <c r="F442" s="35" t="s">
        <v>255</v>
      </c>
      <c r="G442" s="36">
        <v>41698</v>
      </c>
      <c r="H442" s="84">
        <v>50000</v>
      </c>
      <c r="I442" s="37">
        <v>5000</v>
      </c>
      <c r="J442" s="38">
        <v>5000</v>
      </c>
      <c r="K442" s="36">
        <v>41698</v>
      </c>
      <c r="L442" s="39">
        <v>10</v>
      </c>
      <c r="M442" s="5"/>
      <c r="N442" s="5"/>
      <c r="O442" s="42" t="s">
        <v>2344</v>
      </c>
      <c r="P442" s="43" t="s">
        <v>2197</v>
      </c>
      <c r="Q442" s="43" t="s">
        <v>2320</v>
      </c>
      <c r="R442" s="43" t="s">
        <v>229</v>
      </c>
      <c r="S442" s="43" t="b">
        <v>1</v>
      </c>
      <c r="T442" s="43">
        <v>10</v>
      </c>
      <c r="U442" s="35" t="s">
        <v>2347</v>
      </c>
      <c r="V442" s="196" t="s">
        <v>2365</v>
      </c>
    </row>
    <row r="443" spans="1:22" x14ac:dyDescent="0.25">
      <c r="A443" s="30">
        <v>442</v>
      </c>
      <c r="B443" s="31" t="s">
        <v>947</v>
      </c>
      <c r="C443" s="33">
        <f t="shared" si="6"/>
        <v>6</v>
      </c>
      <c r="D443" s="46" t="s">
        <v>641</v>
      </c>
      <c r="E443" s="46"/>
      <c r="F443" s="35" t="s">
        <v>255</v>
      </c>
      <c r="G443" s="36">
        <v>41698</v>
      </c>
      <c r="H443" s="84">
        <v>50000</v>
      </c>
      <c r="I443" s="37">
        <v>5000</v>
      </c>
      <c r="J443" s="38">
        <v>5000</v>
      </c>
      <c r="K443" s="36">
        <v>41698</v>
      </c>
      <c r="L443" s="39">
        <v>10</v>
      </c>
      <c r="M443" s="5"/>
      <c r="N443" s="5"/>
      <c r="O443" s="42" t="s">
        <v>2344</v>
      </c>
      <c r="P443" s="43" t="s">
        <v>2197</v>
      </c>
      <c r="Q443" s="43" t="s">
        <v>2320</v>
      </c>
      <c r="R443" s="43" t="s">
        <v>229</v>
      </c>
      <c r="S443" s="43" t="b">
        <v>1</v>
      </c>
      <c r="T443" s="43">
        <v>10</v>
      </c>
      <c r="U443" s="35" t="s">
        <v>2347</v>
      </c>
      <c r="V443" s="196" t="s">
        <v>2365</v>
      </c>
    </row>
    <row r="444" spans="1:22" x14ac:dyDescent="0.25">
      <c r="A444" s="30">
        <v>443</v>
      </c>
      <c r="B444" s="31" t="s">
        <v>984</v>
      </c>
      <c r="C444" s="33">
        <f t="shared" si="6"/>
        <v>6</v>
      </c>
      <c r="D444" s="46" t="s">
        <v>642</v>
      </c>
      <c r="E444" s="46"/>
      <c r="F444" s="35" t="s">
        <v>255</v>
      </c>
      <c r="G444" s="36">
        <v>41698</v>
      </c>
      <c r="H444" s="84">
        <v>50000</v>
      </c>
      <c r="I444" s="37">
        <v>5000</v>
      </c>
      <c r="J444" s="38">
        <v>5000</v>
      </c>
      <c r="K444" s="36">
        <v>41698</v>
      </c>
      <c r="L444" s="39">
        <v>10</v>
      </c>
      <c r="M444" s="5"/>
      <c r="N444" s="5"/>
      <c r="O444" s="42" t="s">
        <v>2344</v>
      </c>
      <c r="P444" s="43" t="s">
        <v>2270</v>
      </c>
      <c r="Q444" s="43" t="s">
        <v>2319</v>
      </c>
      <c r="R444" s="43" t="s">
        <v>229</v>
      </c>
      <c r="S444" s="43" t="b">
        <v>1</v>
      </c>
      <c r="T444" s="43">
        <v>10</v>
      </c>
      <c r="U444" s="35" t="s">
        <v>2347</v>
      </c>
      <c r="V444" s="196" t="s">
        <v>2365</v>
      </c>
    </row>
    <row r="445" spans="1:22" x14ac:dyDescent="0.25">
      <c r="A445" s="52">
        <v>444</v>
      </c>
      <c r="B445" s="85" t="s">
        <v>800</v>
      </c>
      <c r="C445" s="33">
        <f t="shared" si="6"/>
        <v>4</v>
      </c>
      <c r="D445" s="86" t="s">
        <v>251</v>
      </c>
      <c r="E445" s="86"/>
      <c r="F445" s="56" t="s">
        <v>252</v>
      </c>
      <c r="G445" s="57">
        <v>41673</v>
      </c>
      <c r="H445" s="87">
        <v>1080000</v>
      </c>
      <c r="I445" s="59">
        <v>108000</v>
      </c>
      <c r="J445" s="60">
        <v>108000</v>
      </c>
      <c r="K445" s="57">
        <v>41673</v>
      </c>
      <c r="L445" s="61">
        <v>10</v>
      </c>
      <c r="M445" s="88"/>
      <c r="N445" s="88"/>
      <c r="O445" s="64" t="s">
        <v>2343</v>
      </c>
      <c r="P445" s="65" t="s">
        <v>2189</v>
      </c>
      <c r="Q445" s="65" t="s">
        <v>2319</v>
      </c>
      <c r="R445" s="65" t="s">
        <v>229</v>
      </c>
      <c r="S445" s="65" t="b">
        <v>1</v>
      </c>
      <c r="T445" s="65">
        <v>10</v>
      </c>
      <c r="U445" s="35" t="s">
        <v>2347</v>
      </c>
      <c r="V445" s="197" t="s">
        <v>2366</v>
      </c>
    </row>
    <row r="446" spans="1:22" x14ac:dyDescent="0.25">
      <c r="A446" s="30">
        <v>445</v>
      </c>
      <c r="B446" s="33" t="s">
        <v>890</v>
      </c>
      <c r="C446" s="33">
        <f t="shared" si="6"/>
        <v>6</v>
      </c>
      <c r="D446" s="34" t="s">
        <v>566</v>
      </c>
      <c r="E446" s="34"/>
      <c r="F446" s="35" t="s">
        <v>561</v>
      </c>
      <c r="G446" s="36">
        <v>41676</v>
      </c>
      <c r="H446" s="82">
        <v>556725</v>
      </c>
      <c r="I446" s="37">
        <v>55675</v>
      </c>
      <c r="J446" s="38">
        <v>55675</v>
      </c>
      <c r="K446" s="36">
        <v>41676</v>
      </c>
      <c r="L446" s="39">
        <v>10</v>
      </c>
      <c r="M446" s="5"/>
      <c r="N446" s="5"/>
      <c r="O446" s="42" t="s">
        <v>2345</v>
      </c>
      <c r="P446" s="43" t="s">
        <v>2169</v>
      </c>
      <c r="Q446" s="43" t="s">
        <v>2010</v>
      </c>
      <c r="R446" s="43" t="s">
        <v>219</v>
      </c>
      <c r="S446" s="43" t="b">
        <v>1</v>
      </c>
      <c r="T446" s="43">
        <v>10</v>
      </c>
      <c r="U446" s="35" t="s">
        <v>2347</v>
      </c>
      <c r="V446" s="196" t="s">
        <v>2367</v>
      </c>
    </row>
    <row r="447" spans="1:22" x14ac:dyDescent="0.25">
      <c r="A447" s="30">
        <v>446</v>
      </c>
      <c r="B447" s="33" t="s">
        <v>1128</v>
      </c>
      <c r="C447" s="33">
        <f t="shared" si="6"/>
        <v>5</v>
      </c>
      <c r="D447" s="34" t="s">
        <v>643</v>
      </c>
      <c r="E447" s="34"/>
      <c r="F447" s="35" t="s">
        <v>561</v>
      </c>
      <c r="G447" s="36">
        <v>41676</v>
      </c>
      <c r="H447" s="82">
        <v>115000</v>
      </c>
      <c r="I447" s="37">
        <v>11500</v>
      </c>
      <c r="J447" s="38">
        <v>11500</v>
      </c>
      <c r="K447" s="36">
        <v>41676</v>
      </c>
      <c r="L447" s="39">
        <v>10</v>
      </c>
      <c r="M447" s="5"/>
      <c r="N447" s="5"/>
      <c r="O447" s="42" t="s">
        <v>2345</v>
      </c>
      <c r="P447" s="43" t="s">
        <v>2171</v>
      </c>
      <c r="Q447" s="43" t="s">
        <v>2010</v>
      </c>
      <c r="R447" s="43" t="s">
        <v>219</v>
      </c>
      <c r="S447" s="43" t="b">
        <v>1</v>
      </c>
      <c r="T447" s="43">
        <v>10</v>
      </c>
      <c r="U447" s="35" t="s">
        <v>2347</v>
      </c>
      <c r="V447" s="196" t="s">
        <v>2367</v>
      </c>
    </row>
    <row r="448" spans="1:22" x14ac:dyDescent="0.25">
      <c r="A448" s="30">
        <v>447</v>
      </c>
      <c r="B448" s="33" t="s">
        <v>1116</v>
      </c>
      <c r="C448" s="33">
        <f t="shared" si="6"/>
        <v>17</v>
      </c>
      <c r="D448" s="34" t="s">
        <v>564</v>
      </c>
      <c r="E448" s="34"/>
      <c r="F448" s="35" t="s">
        <v>561</v>
      </c>
      <c r="G448" s="36">
        <v>41682</v>
      </c>
      <c r="H448" s="89">
        <v>152810</v>
      </c>
      <c r="I448" s="37">
        <v>15281</v>
      </c>
      <c r="J448" s="38">
        <v>15281</v>
      </c>
      <c r="K448" s="36">
        <v>41682</v>
      </c>
      <c r="L448" s="39">
        <v>10</v>
      </c>
      <c r="M448" s="5"/>
      <c r="N448" s="5"/>
      <c r="O448" s="42" t="s">
        <v>2345</v>
      </c>
      <c r="P448" s="43" t="s">
        <v>2168</v>
      </c>
      <c r="Q448" s="43" t="s">
        <v>2010</v>
      </c>
      <c r="R448" s="43" t="s">
        <v>219</v>
      </c>
      <c r="S448" s="43" t="b">
        <v>1</v>
      </c>
      <c r="T448" s="43">
        <v>10</v>
      </c>
      <c r="U448" s="35" t="s">
        <v>2347</v>
      </c>
      <c r="V448" s="196" t="s">
        <v>2373</v>
      </c>
    </row>
    <row r="449" spans="1:22" x14ac:dyDescent="0.25">
      <c r="A449" s="30">
        <v>448</v>
      </c>
      <c r="B449" s="44" t="s">
        <v>644</v>
      </c>
      <c r="C449" s="33">
        <f t="shared" si="6"/>
        <v>1</v>
      </c>
      <c r="D449" s="31" t="s">
        <v>645</v>
      </c>
      <c r="E449" s="31"/>
      <c r="F449" s="35" t="s">
        <v>561</v>
      </c>
      <c r="G449" s="36">
        <v>41688</v>
      </c>
      <c r="H449" s="82">
        <v>141316</v>
      </c>
      <c r="I449" s="37">
        <v>14132</v>
      </c>
      <c r="J449" s="38">
        <v>14132</v>
      </c>
      <c r="K449" s="36">
        <v>41688</v>
      </c>
      <c r="L449" s="39">
        <v>10</v>
      </c>
      <c r="M449" s="5"/>
      <c r="N449" s="5"/>
      <c r="O449" s="42" t="s">
        <v>2345</v>
      </c>
      <c r="P449" s="43" t="s">
        <v>2299</v>
      </c>
      <c r="Q449" s="43" t="s">
        <v>2010</v>
      </c>
      <c r="R449" s="43" t="s">
        <v>219</v>
      </c>
      <c r="S449" s="43" t="b">
        <v>1</v>
      </c>
      <c r="T449" s="43">
        <v>10</v>
      </c>
      <c r="U449" s="35" t="s">
        <v>2347</v>
      </c>
      <c r="V449" s="196" t="s">
        <v>2369</v>
      </c>
    </row>
    <row r="450" spans="1:22" x14ac:dyDescent="0.25">
      <c r="A450" s="30">
        <v>449</v>
      </c>
      <c r="B450" s="44" t="s">
        <v>999</v>
      </c>
      <c r="C450" s="33">
        <f t="shared" si="6"/>
        <v>7</v>
      </c>
      <c r="D450" s="34" t="s">
        <v>646</v>
      </c>
      <c r="E450" s="34"/>
      <c r="F450" s="35" t="s">
        <v>561</v>
      </c>
      <c r="G450" s="36">
        <v>41688</v>
      </c>
      <c r="H450" s="82">
        <v>55854</v>
      </c>
      <c r="I450" s="37">
        <v>5585</v>
      </c>
      <c r="J450" s="38">
        <v>5585</v>
      </c>
      <c r="K450" s="36">
        <v>41688</v>
      </c>
      <c r="L450" s="39">
        <v>10</v>
      </c>
      <c r="M450" s="5"/>
      <c r="N450" s="5"/>
      <c r="O450" s="42" t="s">
        <v>2345</v>
      </c>
      <c r="P450" s="43" t="s">
        <v>2172</v>
      </c>
      <c r="Q450" s="43" t="s">
        <v>2010</v>
      </c>
      <c r="R450" s="43" t="s">
        <v>219</v>
      </c>
      <c r="S450" s="43" t="b">
        <v>1</v>
      </c>
      <c r="T450" s="43">
        <v>10</v>
      </c>
      <c r="U450" s="35" t="s">
        <v>2347</v>
      </c>
      <c r="V450" s="196" t="s">
        <v>2369</v>
      </c>
    </row>
    <row r="451" spans="1:22" x14ac:dyDescent="0.25">
      <c r="A451" s="30">
        <v>450</v>
      </c>
      <c r="B451" s="44" t="s">
        <v>1129</v>
      </c>
      <c r="C451" s="33">
        <f t="shared" ref="C451:C514" si="7">COUNTIF(B:B,B451)</f>
        <v>11</v>
      </c>
      <c r="D451" s="81" t="s">
        <v>647</v>
      </c>
      <c r="E451" s="81"/>
      <c r="F451" s="35" t="s">
        <v>561</v>
      </c>
      <c r="G451" s="36">
        <v>41688</v>
      </c>
      <c r="H451" s="82">
        <v>619615</v>
      </c>
      <c r="I451" s="37">
        <v>61962</v>
      </c>
      <c r="J451" s="38">
        <v>61962</v>
      </c>
      <c r="K451" s="36">
        <v>41688</v>
      </c>
      <c r="L451" s="39">
        <v>10</v>
      </c>
      <c r="M451" s="5"/>
      <c r="N451" s="5"/>
      <c r="O451" s="42" t="s">
        <v>2345</v>
      </c>
      <c r="P451" s="43" t="s">
        <v>2168</v>
      </c>
      <c r="Q451" s="43" t="s">
        <v>2010</v>
      </c>
      <c r="R451" s="43" t="s">
        <v>219</v>
      </c>
      <c r="S451" s="43" t="b">
        <v>1</v>
      </c>
      <c r="T451" s="43">
        <v>10</v>
      </c>
      <c r="U451" s="35" t="s">
        <v>2347</v>
      </c>
      <c r="V451" s="196" t="s">
        <v>2369</v>
      </c>
    </row>
    <row r="452" spans="1:22" x14ac:dyDescent="0.25">
      <c r="A452" s="30">
        <v>451</v>
      </c>
      <c r="B452" s="44" t="s">
        <v>1129</v>
      </c>
      <c r="C452" s="33">
        <f t="shared" si="7"/>
        <v>11</v>
      </c>
      <c r="D452" s="81" t="s">
        <v>647</v>
      </c>
      <c r="E452" s="81"/>
      <c r="F452" s="35" t="s">
        <v>561</v>
      </c>
      <c r="G452" s="36">
        <v>41688</v>
      </c>
      <c r="H452" s="82">
        <v>1085870</v>
      </c>
      <c r="I452" s="37">
        <v>108587</v>
      </c>
      <c r="J452" s="38">
        <v>108587</v>
      </c>
      <c r="K452" s="36">
        <v>41688</v>
      </c>
      <c r="L452" s="39">
        <v>10</v>
      </c>
      <c r="M452" s="5"/>
      <c r="N452" s="5"/>
      <c r="O452" s="42" t="s">
        <v>2345</v>
      </c>
      <c r="P452" s="43" t="s">
        <v>2168</v>
      </c>
      <c r="Q452" s="43" t="s">
        <v>2010</v>
      </c>
      <c r="R452" s="43" t="s">
        <v>219</v>
      </c>
      <c r="S452" s="43" t="b">
        <v>1</v>
      </c>
      <c r="T452" s="43">
        <v>10</v>
      </c>
      <c r="U452" s="35" t="s">
        <v>2347</v>
      </c>
      <c r="V452" s="196" t="s">
        <v>2369</v>
      </c>
    </row>
    <row r="453" spans="1:22" x14ac:dyDescent="0.25">
      <c r="A453" s="30">
        <v>452</v>
      </c>
      <c r="B453" s="44" t="s">
        <v>1001</v>
      </c>
      <c r="C453" s="33">
        <f t="shared" si="7"/>
        <v>8</v>
      </c>
      <c r="D453" s="34" t="s">
        <v>573</v>
      </c>
      <c r="E453" s="34"/>
      <c r="F453" s="35" t="s">
        <v>561</v>
      </c>
      <c r="G453" s="36">
        <v>41688</v>
      </c>
      <c r="H453" s="82">
        <v>364945</v>
      </c>
      <c r="I453" s="37">
        <v>36495</v>
      </c>
      <c r="J453" s="38">
        <v>36495</v>
      </c>
      <c r="K453" s="36">
        <v>41688</v>
      </c>
      <c r="L453" s="39">
        <v>10</v>
      </c>
      <c r="M453" s="5"/>
      <c r="N453" s="5"/>
      <c r="O453" s="42" t="s">
        <v>2345</v>
      </c>
      <c r="P453" s="43" t="s">
        <v>2193</v>
      </c>
      <c r="Q453" s="43" t="s">
        <v>2010</v>
      </c>
      <c r="R453" s="43" t="s">
        <v>219</v>
      </c>
      <c r="S453" s="43" t="b">
        <v>1</v>
      </c>
      <c r="T453" s="43">
        <v>10</v>
      </c>
      <c r="U453" s="35" t="s">
        <v>2347</v>
      </c>
      <c r="V453" s="196" t="s">
        <v>2369</v>
      </c>
    </row>
    <row r="454" spans="1:22" x14ac:dyDescent="0.25">
      <c r="A454" s="30">
        <v>453</v>
      </c>
      <c r="B454" s="33" t="s">
        <v>891</v>
      </c>
      <c r="C454" s="33">
        <f t="shared" si="7"/>
        <v>4</v>
      </c>
      <c r="D454" s="34" t="s">
        <v>567</v>
      </c>
      <c r="E454" s="34"/>
      <c r="F454" s="35" t="s">
        <v>561</v>
      </c>
      <c r="G454" s="36">
        <v>41688</v>
      </c>
      <c r="H454" s="82">
        <v>91652</v>
      </c>
      <c r="I454" s="37">
        <v>9165</v>
      </c>
      <c r="J454" s="38">
        <v>9165</v>
      </c>
      <c r="K454" s="36">
        <v>41688</v>
      </c>
      <c r="L454" s="39">
        <v>10</v>
      </c>
      <c r="M454" s="5"/>
      <c r="N454" s="5"/>
      <c r="O454" s="42" t="s">
        <v>2345</v>
      </c>
      <c r="P454" s="43" t="s">
        <v>2292</v>
      </c>
      <c r="Q454" s="43" t="s">
        <v>2010</v>
      </c>
      <c r="R454" s="43" t="s">
        <v>219</v>
      </c>
      <c r="S454" s="43" t="b">
        <v>1</v>
      </c>
      <c r="T454" s="43">
        <v>10</v>
      </c>
      <c r="U454" s="35" t="s">
        <v>2347</v>
      </c>
      <c r="V454" s="196" t="s">
        <v>2369</v>
      </c>
    </row>
    <row r="455" spans="1:22" x14ac:dyDescent="0.25">
      <c r="A455" s="30">
        <v>454</v>
      </c>
      <c r="B455" s="33" t="s">
        <v>1129</v>
      </c>
      <c r="C455" s="33">
        <f t="shared" si="7"/>
        <v>11</v>
      </c>
      <c r="D455" s="81" t="s">
        <v>647</v>
      </c>
      <c r="E455" s="81"/>
      <c r="F455" s="35" t="s">
        <v>561</v>
      </c>
      <c r="G455" s="36">
        <v>41688</v>
      </c>
      <c r="H455" s="82">
        <v>76309</v>
      </c>
      <c r="I455" s="37">
        <v>7631</v>
      </c>
      <c r="J455" s="38">
        <v>7631</v>
      </c>
      <c r="K455" s="36">
        <v>41688</v>
      </c>
      <c r="L455" s="39">
        <v>10</v>
      </c>
      <c r="M455" s="5"/>
      <c r="N455" s="5"/>
      <c r="O455" s="42" t="s">
        <v>2345</v>
      </c>
      <c r="P455" s="43" t="s">
        <v>2168</v>
      </c>
      <c r="Q455" s="43" t="s">
        <v>2010</v>
      </c>
      <c r="R455" s="43" t="s">
        <v>219</v>
      </c>
      <c r="S455" s="43" t="b">
        <v>1</v>
      </c>
      <c r="T455" s="43">
        <v>10</v>
      </c>
      <c r="U455" s="35" t="s">
        <v>2347</v>
      </c>
      <c r="V455" s="196" t="s">
        <v>2369</v>
      </c>
    </row>
    <row r="456" spans="1:22" x14ac:dyDescent="0.25">
      <c r="A456" s="30">
        <v>455</v>
      </c>
      <c r="B456" s="33" t="s">
        <v>1117</v>
      </c>
      <c r="C456" s="33">
        <f t="shared" si="7"/>
        <v>6</v>
      </c>
      <c r="D456" s="34" t="s">
        <v>565</v>
      </c>
      <c r="E456" s="34"/>
      <c r="F456" s="35" t="s">
        <v>561</v>
      </c>
      <c r="G456" s="36">
        <v>41688</v>
      </c>
      <c r="H456" s="82">
        <v>6862577</v>
      </c>
      <c r="I456" s="37">
        <v>686258</v>
      </c>
      <c r="J456" s="38">
        <v>686258</v>
      </c>
      <c r="K456" s="36">
        <v>41688</v>
      </c>
      <c r="L456" s="39">
        <v>10</v>
      </c>
      <c r="M456" s="5"/>
      <c r="N456" s="5"/>
      <c r="O456" s="42" t="s">
        <v>2345</v>
      </c>
      <c r="P456" s="43" t="s">
        <v>2171</v>
      </c>
      <c r="Q456" s="43" t="s">
        <v>2010</v>
      </c>
      <c r="R456" s="43" t="s">
        <v>219</v>
      </c>
      <c r="S456" s="43" t="b">
        <v>1</v>
      </c>
      <c r="T456" s="43">
        <v>10</v>
      </c>
      <c r="U456" s="35" t="s">
        <v>2347</v>
      </c>
      <c r="V456" s="196" t="s">
        <v>2369</v>
      </c>
    </row>
    <row r="457" spans="1:22" x14ac:dyDescent="0.25">
      <c r="A457" s="30">
        <v>456</v>
      </c>
      <c r="B457" s="33" t="s">
        <v>1000</v>
      </c>
      <c r="C457" s="33">
        <f t="shared" si="7"/>
        <v>6</v>
      </c>
      <c r="D457" s="34" t="s">
        <v>572</v>
      </c>
      <c r="E457" s="34"/>
      <c r="F457" s="35" t="s">
        <v>561</v>
      </c>
      <c r="G457" s="36">
        <v>41688</v>
      </c>
      <c r="H457" s="82">
        <v>445571</v>
      </c>
      <c r="I457" s="37">
        <v>44557</v>
      </c>
      <c r="J457" s="38">
        <v>44557</v>
      </c>
      <c r="K457" s="36">
        <v>41688</v>
      </c>
      <c r="L457" s="39">
        <v>10</v>
      </c>
      <c r="M457" s="5"/>
      <c r="N457" s="5"/>
      <c r="O457" s="42" t="s">
        <v>2345</v>
      </c>
      <c r="P457" s="43" t="s">
        <v>2171</v>
      </c>
      <c r="Q457" s="43" t="s">
        <v>2010</v>
      </c>
      <c r="R457" s="43" t="s">
        <v>219</v>
      </c>
      <c r="S457" s="43" t="b">
        <v>1</v>
      </c>
      <c r="T457" s="43">
        <v>10</v>
      </c>
      <c r="U457" s="35" t="s">
        <v>2347</v>
      </c>
      <c r="V457" s="196" t="s">
        <v>2369</v>
      </c>
    </row>
    <row r="458" spans="1:22" x14ac:dyDescent="0.25">
      <c r="A458" s="30">
        <v>457</v>
      </c>
      <c r="B458" s="33" t="s">
        <v>1116</v>
      </c>
      <c r="C458" s="33">
        <f t="shared" si="7"/>
        <v>17</v>
      </c>
      <c r="D458" s="34" t="s">
        <v>564</v>
      </c>
      <c r="E458" s="34"/>
      <c r="F458" s="35" t="s">
        <v>561</v>
      </c>
      <c r="G458" s="36">
        <v>41690</v>
      </c>
      <c r="H458" s="82">
        <v>203780</v>
      </c>
      <c r="I458" s="37">
        <v>20378</v>
      </c>
      <c r="J458" s="38">
        <v>20378</v>
      </c>
      <c r="K458" s="36">
        <v>41690</v>
      </c>
      <c r="L458" s="39">
        <v>10</v>
      </c>
      <c r="M458" s="5"/>
      <c r="N458" s="5"/>
      <c r="O458" s="42" t="s">
        <v>2345</v>
      </c>
      <c r="P458" s="43" t="s">
        <v>2168</v>
      </c>
      <c r="Q458" s="43" t="s">
        <v>2010</v>
      </c>
      <c r="R458" s="43" t="s">
        <v>219</v>
      </c>
      <c r="S458" s="43" t="b">
        <v>1</v>
      </c>
      <c r="T458" s="43">
        <v>10</v>
      </c>
      <c r="U458" s="35" t="s">
        <v>2347</v>
      </c>
      <c r="V458" s="196" t="s">
        <v>2370</v>
      </c>
    </row>
    <row r="459" spans="1:22" x14ac:dyDescent="0.25">
      <c r="A459" s="30">
        <v>458</v>
      </c>
      <c r="B459" s="93" t="s">
        <v>1002</v>
      </c>
      <c r="C459" s="33">
        <f t="shared" si="7"/>
        <v>4</v>
      </c>
      <c r="D459" s="90" t="s">
        <v>648</v>
      </c>
      <c r="E459" s="90"/>
      <c r="F459" s="35" t="s">
        <v>561</v>
      </c>
      <c r="G459" s="94">
        <v>41670</v>
      </c>
      <c r="H459" s="95">
        <v>22965</v>
      </c>
      <c r="I459" s="37">
        <v>2297</v>
      </c>
      <c r="J459" s="38">
        <v>2297</v>
      </c>
      <c r="K459" s="36">
        <v>41690</v>
      </c>
      <c r="L459" s="39">
        <v>10</v>
      </c>
      <c r="M459" s="96"/>
      <c r="N459" s="96"/>
      <c r="O459" s="42" t="s">
        <v>2345</v>
      </c>
      <c r="P459" s="43" t="s">
        <v>2168</v>
      </c>
      <c r="Q459" s="43" t="s">
        <v>2010</v>
      </c>
      <c r="R459" s="43" t="s">
        <v>219</v>
      </c>
      <c r="S459" s="43" t="b">
        <v>1</v>
      </c>
      <c r="T459" s="43">
        <v>10</v>
      </c>
      <c r="U459" s="35" t="s">
        <v>2347</v>
      </c>
      <c r="V459" s="199" t="s">
        <v>2353</v>
      </c>
    </row>
    <row r="460" spans="1:22" x14ac:dyDescent="0.25">
      <c r="A460" s="30">
        <v>459</v>
      </c>
      <c r="B460" s="44" t="s">
        <v>890</v>
      </c>
      <c r="C460" s="33">
        <f t="shared" si="7"/>
        <v>6</v>
      </c>
      <c r="D460" s="34" t="s">
        <v>566</v>
      </c>
      <c r="E460" s="34"/>
      <c r="F460" s="35" t="s">
        <v>561</v>
      </c>
      <c r="G460" s="36">
        <v>41698</v>
      </c>
      <c r="H460" s="82">
        <v>1577789</v>
      </c>
      <c r="I460" s="37">
        <v>157779</v>
      </c>
      <c r="J460" s="38">
        <v>157779</v>
      </c>
      <c r="K460" s="36">
        <v>41698</v>
      </c>
      <c r="L460" s="39">
        <v>10</v>
      </c>
      <c r="M460" s="5"/>
      <c r="N460" s="5"/>
      <c r="O460" s="42" t="s">
        <v>2345</v>
      </c>
      <c r="P460" s="43" t="s">
        <v>2169</v>
      </c>
      <c r="Q460" s="43" t="s">
        <v>2010</v>
      </c>
      <c r="R460" s="43" t="s">
        <v>219</v>
      </c>
      <c r="S460" s="43" t="b">
        <v>1</v>
      </c>
      <c r="T460" s="43">
        <v>10</v>
      </c>
      <c r="U460" s="35" t="s">
        <v>2347</v>
      </c>
      <c r="V460" s="196" t="s">
        <v>2365</v>
      </c>
    </row>
    <row r="461" spans="1:22" x14ac:dyDescent="0.25">
      <c r="A461" s="30">
        <v>460</v>
      </c>
      <c r="B461" s="33" t="s">
        <v>903</v>
      </c>
      <c r="C461" s="33">
        <f t="shared" si="7"/>
        <v>5</v>
      </c>
      <c r="D461" s="81" t="s">
        <v>649</v>
      </c>
      <c r="E461" s="81"/>
      <c r="F461" s="35" t="s">
        <v>561</v>
      </c>
      <c r="G461" s="36">
        <v>41673</v>
      </c>
      <c r="H461" s="82">
        <v>12026</v>
      </c>
      <c r="I461" s="37">
        <v>1203</v>
      </c>
      <c r="J461" s="38">
        <v>1203</v>
      </c>
      <c r="K461" s="36">
        <v>41673</v>
      </c>
      <c r="L461" s="39">
        <v>10</v>
      </c>
      <c r="M461" s="5"/>
      <c r="N461" s="5"/>
      <c r="O461" s="42" t="s">
        <v>2345</v>
      </c>
      <c r="P461" s="43" t="s">
        <v>2214</v>
      </c>
      <c r="Q461" s="43" t="s">
        <v>2320</v>
      </c>
      <c r="R461" s="43" t="s">
        <v>229</v>
      </c>
      <c r="S461" s="43" t="b">
        <v>1</v>
      </c>
      <c r="T461" s="43">
        <v>10</v>
      </c>
      <c r="U461" s="35" t="s">
        <v>2347</v>
      </c>
      <c r="V461" s="196" t="s">
        <v>2366</v>
      </c>
    </row>
    <row r="462" spans="1:22" x14ac:dyDescent="0.25">
      <c r="A462" s="30">
        <v>461</v>
      </c>
      <c r="B462" s="44" t="s">
        <v>1003</v>
      </c>
      <c r="C462" s="33">
        <f t="shared" si="7"/>
        <v>4</v>
      </c>
      <c r="D462" s="34" t="s">
        <v>581</v>
      </c>
      <c r="E462" s="34"/>
      <c r="F462" s="35" t="s">
        <v>561</v>
      </c>
      <c r="G462" s="36">
        <v>41684</v>
      </c>
      <c r="H462" s="89">
        <v>453213</v>
      </c>
      <c r="I462" s="37">
        <v>45321</v>
      </c>
      <c r="J462" s="38">
        <v>45321</v>
      </c>
      <c r="K462" s="36">
        <v>41684</v>
      </c>
      <c r="L462" s="39">
        <v>10</v>
      </c>
      <c r="M462" s="5"/>
      <c r="N462" s="5"/>
      <c r="O462" s="42" t="s">
        <v>2345</v>
      </c>
      <c r="P462" s="43" t="s">
        <v>2294</v>
      </c>
      <c r="Q462" s="43" t="s">
        <v>2319</v>
      </c>
      <c r="R462" s="43" t="s">
        <v>229</v>
      </c>
      <c r="S462" s="43" t="b">
        <v>1</v>
      </c>
      <c r="T462" s="43">
        <v>10</v>
      </c>
      <c r="U462" s="35" t="s">
        <v>2347</v>
      </c>
      <c r="V462" s="196" t="s">
        <v>2368</v>
      </c>
    </row>
    <row r="463" spans="1:22" x14ac:dyDescent="0.25">
      <c r="A463" s="30">
        <v>462</v>
      </c>
      <c r="B463" s="44" t="s">
        <v>1007</v>
      </c>
      <c r="C463" s="33">
        <f t="shared" si="7"/>
        <v>1</v>
      </c>
      <c r="D463" s="81" t="s">
        <v>650</v>
      </c>
      <c r="E463" s="81"/>
      <c r="F463" s="35" t="s">
        <v>561</v>
      </c>
      <c r="G463" s="36">
        <v>41684</v>
      </c>
      <c r="H463" s="82">
        <v>148315</v>
      </c>
      <c r="I463" s="37">
        <v>14832</v>
      </c>
      <c r="J463" s="38">
        <v>14832</v>
      </c>
      <c r="K463" s="36">
        <v>41684</v>
      </c>
      <c r="L463" s="39">
        <v>10</v>
      </c>
      <c r="M463" s="5"/>
      <c r="N463" s="5"/>
      <c r="O463" s="42" t="s">
        <v>2345</v>
      </c>
      <c r="P463" s="43" t="s">
        <v>2227</v>
      </c>
      <c r="Q463" s="43" t="s">
        <v>2319</v>
      </c>
      <c r="R463" s="43" t="s">
        <v>229</v>
      </c>
      <c r="S463" s="43" t="b">
        <v>1</v>
      </c>
      <c r="T463" s="43">
        <v>10</v>
      </c>
      <c r="U463" s="35" t="s">
        <v>2347</v>
      </c>
      <c r="V463" s="196" t="s">
        <v>2368</v>
      </c>
    </row>
    <row r="464" spans="1:22" x14ac:dyDescent="0.25">
      <c r="A464" s="30">
        <v>463</v>
      </c>
      <c r="B464" s="44" t="s">
        <v>1123</v>
      </c>
      <c r="C464" s="33">
        <f t="shared" si="7"/>
        <v>4</v>
      </c>
      <c r="D464" s="34" t="s">
        <v>583</v>
      </c>
      <c r="E464" s="34"/>
      <c r="F464" s="35" t="s">
        <v>561</v>
      </c>
      <c r="G464" s="36">
        <v>41688</v>
      </c>
      <c r="H464" s="82">
        <v>147326</v>
      </c>
      <c r="I464" s="37">
        <v>14733</v>
      </c>
      <c r="J464" s="38">
        <v>14733</v>
      </c>
      <c r="K464" s="36">
        <v>41688</v>
      </c>
      <c r="L464" s="39">
        <v>10</v>
      </c>
      <c r="M464" s="5"/>
      <c r="N464" s="5"/>
      <c r="O464" s="42" t="s">
        <v>2345</v>
      </c>
      <c r="P464" s="43" t="s">
        <v>2296</v>
      </c>
      <c r="Q464" s="43" t="s">
        <v>2320</v>
      </c>
      <c r="R464" s="43" t="s">
        <v>229</v>
      </c>
      <c r="S464" s="43" t="b">
        <v>1</v>
      </c>
      <c r="T464" s="43">
        <v>10</v>
      </c>
      <c r="U464" s="35" t="s">
        <v>2347</v>
      </c>
      <c r="V464" s="196" t="s">
        <v>2369</v>
      </c>
    </row>
    <row r="465" spans="1:22" x14ac:dyDescent="0.25">
      <c r="A465" s="30">
        <v>464</v>
      </c>
      <c r="B465" s="33" t="s">
        <v>1122</v>
      </c>
      <c r="C465" s="33">
        <f t="shared" si="7"/>
        <v>6</v>
      </c>
      <c r="D465" s="34" t="s">
        <v>582</v>
      </c>
      <c r="E465" s="34"/>
      <c r="F465" s="35" t="s">
        <v>561</v>
      </c>
      <c r="G465" s="36">
        <v>41688</v>
      </c>
      <c r="H465" s="82">
        <v>26068</v>
      </c>
      <c r="I465" s="37">
        <v>2607</v>
      </c>
      <c r="J465" s="38">
        <v>2607</v>
      </c>
      <c r="K465" s="36">
        <v>41688</v>
      </c>
      <c r="L465" s="39">
        <v>10</v>
      </c>
      <c r="M465" s="5"/>
      <c r="N465" s="5"/>
      <c r="O465" s="42" t="s">
        <v>2345</v>
      </c>
      <c r="P465" s="43" t="s">
        <v>2295</v>
      </c>
      <c r="Q465" s="43" t="s">
        <v>2319</v>
      </c>
      <c r="R465" s="43" t="s">
        <v>229</v>
      </c>
      <c r="S465" s="43" t="b">
        <v>1</v>
      </c>
      <c r="T465" s="43">
        <v>10</v>
      </c>
      <c r="U465" s="35" t="s">
        <v>2347</v>
      </c>
      <c r="V465" s="196" t="s">
        <v>2369</v>
      </c>
    </row>
    <row r="466" spans="1:22" x14ac:dyDescent="0.25">
      <c r="A466" s="30">
        <v>465</v>
      </c>
      <c r="B466" s="44" t="s">
        <v>1122</v>
      </c>
      <c r="C466" s="33">
        <f t="shared" si="7"/>
        <v>6</v>
      </c>
      <c r="D466" s="34" t="s">
        <v>582</v>
      </c>
      <c r="E466" s="34"/>
      <c r="F466" s="35" t="s">
        <v>561</v>
      </c>
      <c r="G466" s="36">
        <v>41688</v>
      </c>
      <c r="H466" s="82">
        <v>809</v>
      </c>
      <c r="I466" s="37">
        <v>81</v>
      </c>
      <c r="J466" s="38">
        <v>81</v>
      </c>
      <c r="K466" s="36">
        <v>41688</v>
      </c>
      <c r="L466" s="39">
        <v>10.01</v>
      </c>
      <c r="M466" s="5"/>
      <c r="N466" s="5"/>
      <c r="O466" s="42" t="s">
        <v>2345</v>
      </c>
      <c r="P466" s="43" t="s">
        <v>2295</v>
      </c>
      <c r="Q466" s="43" t="s">
        <v>2319</v>
      </c>
      <c r="R466" s="43" t="s">
        <v>229</v>
      </c>
      <c r="S466" s="43" t="b">
        <v>1</v>
      </c>
      <c r="T466" s="43">
        <v>10</v>
      </c>
      <c r="U466" s="35" t="s">
        <v>2347</v>
      </c>
      <c r="V466" s="196" t="s">
        <v>2369</v>
      </c>
    </row>
    <row r="467" spans="1:22" x14ac:dyDescent="0.25">
      <c r="A467" s="30">
        <v>466</v>
      </c>
      <c r="B467" s="44" t="s">
        <v>1122</v>
      </c>
      <c r="C467" s="33">
        <f t="shared" si="7"/>
        <v>6</v>
      </c>
      <c r="D467" s="34" t="s">
        <v>582</v>
      </c>
      <c r="E467" s="34"/>
      <c r="F467" s="35" t="s">
        <v>561</v>
      </c>
      <c r="G467" s="36">
        <v>41688</v>
      </c>
      <c r="H467" s="82">
        <v>656</v>
      </c>
      <c r="I467" s="37">
        <v>66</v>
      </c>
      <c r="J467" s="38">
        <v>66</v>
      </c>
      <c r="K467" s="36">
        <v>41688</v>
      </c>
      <c r="L467" s="39">
        <v>10.06</v>
      </c>
      <c r="M467" s="5"/>
      <c r="N467" s="5"/>
      <c r="O467" s="42" t="s">
        <v>2345</v>
      </c>
      <c r="P467" s="43" t="s">
        <v>2295</v>
      </c>
      <c r="Q467" s="43" t="s">
        <v>2319</v>
      </c>
      <c r="R467" s="43" t="s">
        <v>229</v>
      </c>
      <c r="S467" s="43" t="b">
        <v>1</v>
      </c>
      <c r="T467" s="43">
        <v>10</v>
      </c>
      <c r="U467" s="35" t="s">
        <v>2347</v>
      </c>
      <c r="V467" s="196" t="s">
        <v>2369</v>
      </c>
    </row>
    <row r="468" spans="1:22" x14ac:dyDescent="0.25">
      <c r="A468" s="30">
        <v>467</v>
      </c>
      <c r="B468" s="33" t="s">
        <v>903</v>
      </c>
      <c r="C468" s="33">
        <f t="shared" si="7"/>
        <v>5</v>
      </c>
      <c r="D468" s="34" t="s">
        <v>649</v>
      </c>
      <c r="E468" s="34"/>
      <c r="F468" s="35" t="s">
        <v>561</v>
      </c>
      <c r="G468" s="36">
        <v>41688</v>
      </c>
      <c r="H468" s="82">
        <v>15115</v>
      </c>
      <c r="I468" s="37">
        <v>1511</v>
      </c>
      <c r="J468" s="38">
        <v>1511</v>
      </c>
      <c r="K468" s="36">
        <v>41688</v>
      </c>
      <c r="L468" s="39">
        <v>10</v>
      </c>
      <c r="M468" s="5"/>
      <c r="N468" s="5"/>
      <c r="O468" s="42" t="s">
        <v>2345</v>
      </c>
      <c r="P468" s="43" t="s">
        <v>2214</v>
      </c>
      <c r="Q468" s="43" t="s">
        <v>2320</v>
      </c>
      <c r="R468" s="43" t="s">
        <v>229</v>
      </c>
      <c r="S468" s="43" t="b">
        <v>1</v>
      </c>
      <c r="T468" s="43">
        <v>10</v>
      </c>
      <c r="U468" s="35" t="s">
        <v>2347</v>
      </c>
      <c r="V468" s="196" t="s">
        <v>2369</v>
      </c>
    </row>
    <row r="469" spans="1:22" x14ac:dyDescent="0.25">
      <c r="A469" s="30">
        <v>468</v>
      </c>
      <c r="B469" s="33" t="s">
        <v>895</v>
      </c>
      <c r="C469" s="33">
        <f t="shared" si="7"/>
        <v>5</v>
      </c>
      <c r="D469" s="34" t="s">
        <v>580</v>
      </c>
      <c r="E469" s="34"/>
      <c r="F469" s="35" t="s">
        <v>561</v>
      </c>
      <c r="G469" s="36">
        <v>41688</v>
      </c>
      <c r="H469" s="82">
        <v>20000</v>
      </c>
      <c r="I469" s="37">
        <v>2000</v>
      </c>
      <c r="J469" s="38">
        <v>2000</v>
      </c>
      <c r="K469" s="36">
        <v>41688</v>
      </c>
      <c r="L469" s="39">
        <v>10</v>
      </c>
      <c r="M469" s="5"/>
      <c r="N469" s="5"/>
      <c r="O469" s="42" t="s">
        <v>2345</v>
      </c>
      <c r="P469" s="43" t="s">
        <v>2293</v>
      </c>
      <c r="Q469" s="43" t="s">
        <v>2319</v>
      </c>
      <c r="R469" s="43" t="s">
        <v>229</v>
      </c>
      <c r="S469" s="43" t="b">
        <v>1</v>
      </c>
      <c r="T469" s="43">
        <v>10</v>
      </c>
      <c r="U469" s="35" t="s">
        <v>2347</v>
      </c>
      <c r="V469" s="196" t="s">
        <v>2369</v>
      </c>
    </row>
    <row r="470" spans="1:22" x14ac:dyDescent="0.25">
      <c r="A470" s="30">
        <v>469</v>
      </c>
      <c r="B470" s="44" t="s">
        <v>904</v>
      </c>
      <c r="C470" s="33">
        <f t="shared" si="7"/>
        <v>8</v>
      </c>
      <c r="D470" s="34" t="s">
        <v>651</v>
      </c>
      <c r="E470" s="34"/>
      <c r="F470" s="35" t="s">
        <v>561</v>
      </c>
      <c r="G470" s="36">
        <v>41698</v>
      </c>
      <c r="H470" s="82">
        <v>112360</v>
      </c>
      <c r="I470" s="37">
        <v>11236</v>
      </c>
      <c r="J470" s="38">
        <v>11236</v>
      </c>
      <c r="K470" s="36">
        <v>41698</v>
      </c>
      <c r="L470" s="39">
        <v>10</v>
      </c>
      <c r="M470" s="5"/>
      <c r="N470" s="5"/>
      <c r="O470" s="42" t="s">
        <v>2345</v>
      </c>
      <c r="P470" s="43" t="s">
        <v>2197</v>
      </c>
      <c r="Q470" s="43" t="s">
        <v>2320</v>
      </c>
      <c r="R470" s="43" t="s">
        <v>229</v>
      </c>
      <c r="S470" s="43" t="b">
        <v>1</v>
      </c>
      <c r="T470" s="43">
        <v>10</v>
      </c>
      <c r="U470" s="35" t="s">
        <v>2347</v>
      </c>
      <c r="V470" s="196" t="s">
        <v>2365</v>
      </c>
    </row>
    <row r="471" spans="1:22" x14ac:dyDescent="0.25">
      <c r="A471" s="30">
        <v>470</v>
      </c>
      <c r="B471" s="44" t="s">
        <v>904</v>
      </c>
      <c r="C471" s="33">
        <f t="shared" si="7"/>
        <v>8</v>
      </c>
      <c r="D471" s="34" t="s">
        <v>651</v>
      </c>
      <c r="E471" s="34"/>
      <c r="F471" s="35" t="s">
        <v>561</v>
      </c>
      <c r="G471" s="36">
        <v>41698</v>
      </c>
      <c r="H471" s="82">
        <v>112360</v>
      </c>
      <c r="I471" s="37">
        <v>11236</v>
      </c>
      <c r="J471" s="38">
        <v>11236</v>
      </c>
      <c r="K471" s="36">
        <v>41698</v>
      </c>
      <c r="L471" s="39">
        <v>10</v>
      </c>
      <c r="M471" s="5"/>
      <c r="N471" s="5"/>
      <c r="O471" s="42" t="s">
        <v>2345</v>
      </c>
      <c r="P471" s="43" t="s">
        <v>2197</v>
      </c>
      <c r="Q471" s="43" t="s">
        <v>2320</v>
      </c>
      <c r="R471" s="43" t="s">
        <v>229</v>
      </c>
      <c r="S471" s="43" t="b">
        <v>1</v>
      </c>
      <c r="T471" s="43">
        <v>10</v>
      </c>
      <c r="U471" s="35" t="s">
        <v>2347</v>
      </c>
      <c r="V471" s="196" t="s">
        <v>2365</v>
      </c>
    </row>
    <row r="472" spans="1:22" x14ac:dyDescent="0.25">
      <c r="A472" s="30">
        <v>471</v>
      </c>
      <c r="B472" s="44" t="s">
        <v>1130</v>
      </c>
      <c r="C472" s="33">
        <f t="shared" si="7"/>
        <v>1</v>
      </c>
      <c r="D472" s="81" t="s">
        <v>652</v>
      </c>
      <c r="E472" s="81"/>
      <c r="F472" s="35" t="s">
        <v>561</v>
      </c>
      <c r="G472" s="36">
        <v>41698</v>
      </c>
      <c r="H472" s="82">
        <v>80000</v>
      </c>
      <c r="I472" s="37">
        <v>8000</v>
      </c>
      <c r="J472" s="38">
        <v>8000</v>
      </c>
      <c r="K472" s="36">
        <v>41698</v>
      </c>
      <c r="L472" s="39">
        <v>10</v>
      </c>
      <c r="M472" s="5"/>
      <c r="N472" s="5"/>
      <c r="O472" s="42" t="s">
        <v>2345</v>
      </c>
      <c r="P472" s="43" t="s">
        <v>2294</v>
      </c>
      <c r="Q472" s="43" t="s">
        <v>2319</v>
      </c>
      <c r="R472" s="43" t="s">
        <v>229</v>
      </c>
      <c r="S472" s="43" t="b">
        <v>1</v>
      </c>
      <c r="T472" s="43">
        <v>10</v>
      </c>
      <c r="U472" s="35" t="s">
        <v>2347</v>
      </c>
      <c r="V472" s="196" t="s">
        <v>2365</v>
      </c>
    </row>
    <row r="473" spans="1:22" x14ac:dyDescent="0.25">
      <c r="A473" s="30">
        <v>472</v>
      </c>
      <c r="B473" s="44" t="s">
        <v>1131</v>
      </c>
      <c r="C473" s="33">
        <f t="shared" si="7"/>
        <v>1</v>
      </c>
      <c r="D473" s="81" t="s">
        <v>653</v>
      </c>
      <c r="E473" s="81"/>
      <c r="F473" s="35" t="s">
        <v>561</v>
      </c>
      <c r="G473" s="36">
        <v>41698</v>
      </c>
      <c r="H473" s="82">
        <v>40000</v>
      </c>
      <c r="I473" s="37">
        <v>4000</v>
      </c>
      <c r="J473" s="38">
        <v>4000</v>
      </c>
      <c r="K473" s="36">
        <v>41698</v>
      </c>
      <c r="L473" s="39">
        <v>10</v>
      </c>
      <c r="M473" s="5"/>
      <c r="N473" s="5"/>
      <c r="O473" s="42" t="s">
        <v>2345</v>
      </c>
      <c r="P473" s="43" t="s">
        <v>2300</v>
      </c>
      <c r="Q473" s="43" t="s">
        <v>2319</v>
      </c>
      <c r="R473" s="43" t="s">
        <v>229</v>
      </c>
      <c r="S473" s="43" t="b">
        <v>1</v>
      </c>
      <c r="T473" s="43">
        <v>10</v>
      </c>
      <c r="U473" s="35" t="s">
        <v>2347</v>
      </c>
      <c r="V473" s="196" t="s">
        <v>2365</v>
      </c>
    </row>
    <row r="474" spans="1:22" x14ac:dyDescent="0.25">
      <c r="A474" s="30">
        <v>473</v>
      </c>
      <c r="B474" s="33" t="s">
        <v>1132</v>
      </c>
      <c r="C474" s="33">
        <f t="shared" si="7"/>
        <v>1</v>
      </c>
      <c r="D474" s="34" t="s">
        <v>654</v>
      </c>
      <c r="E474" s="34"/>
      <c r="F474" s="35" t="s">
        <v>561</v>
      </c>
      <c r="G474" s="36">
        <v>41698</v>
      </c>
      <c r="H474" s="82">
        <v>20000</v>
      </c>
      <c r="I474" s="37">
        <v>2000</v>
      </c>
      <c r="J474" s="38">
        <v>2000</v>
      </c>
      <c r="K474" s="36">
        <v>41698</v>
      </c>
      <c r="L474" s="39">
        <v>10</v>
      </c>
      <c r="M474" s="5"/>
      <c r="N474" s="5"/>
      <c r="O474" s="42" t="s">
        <v>2345</v>
      </c>
      <c r="P474" s="43" t="s">
        <v>2301</v>
      </c>
      <c r="Q474" s="43" t="s">
        <v>2319</v>
      </c>
      <c r="R474" s="43" t="s">
        <v>229</v>
      </c>
      <c r="S474" s="43" t="b">
        <v>1</v>
      </c>
      <c r="T474" s="43">
        <v>10</v>
      </c>
      <c r="U474" s="35" t="s">
        <v>2347</v>
      </c>
      <c r="V474" s="196" t="s">
        <v>2365</v>
      </c>
    </row>
    <row r="475" spans="1:22" x14ac:dyDescent="0.25">
      <c r="A475" s="30">
        <v>474</v>
      </c>
      <c r="B475" s="45" t="s">
        <v>896</v>
      </c>
      <c r="C475" s="33">
        <f t="shared" si="7"/>
        <v>4</v>
      </c>
      <c r="D475" s="45" t="s">
        <v>655</v>
      </c>
      <c r="E475" s="45"/>
      <c r="F475" s="35" t="s">
        <v>586</v>
      </c>
      <c r="G475" s="36">
        <v>41702</v>
      </c>
      <c r="H475" s="82">
        <v>2342466</v>
      </c>
      <c r="I475" s="37">
        <v>234247</v>
      </c>
      <c r="J475" s="38">
        <v>234247</v>
      </c>
      <c r="K475" s="36">
        <v>41702</v>
      </c>
      <c r="L475" s="39">
        <v>10</v>
      </c>
      <c r="M475" s="5"/>
      <c r="N475" s="5"/>
      <c r="O475" s="42" t="s">
        <v>2346</v>
      </c>
      <c r="P475" s="43" t="s">
        <v>2168</v>
      </c>
      <c r="Q475" s="43" t="s">
        <v>2010</v>
      </c>
      <c r="R475" s="43" t="s">
        <v>219</v>
      </c>
      <c r="S475" s="43" t="b">
        <v>1</v>
      </c>
      <c r="T475" s="43">
        <v>10</v>
      </c>
      <c r="U475" s="35" t="s">
        <v>2347</v>
      </c>
      <c r="V475" s="196" t="s">
        <v>2376</v>
      </c>
    </row>
    <row r="476" spans="1:22" x14ac:dyDescent="0.25">
      <c r="A476" s="30">
        <v>475</v>
      </c>
      <c r="B476" s="45" t="s">
        <v>896</v>
      </c>
      <c r="C476" s="33">
        <f t="shared" si="7"/>
        <v>4</v>
      </c>
      <c r="D476" s="45" t="s">
        <v>655</v>
      </c>
      <c r="E476" s="45"/>
      <c r="F476" s="35" t="s">
        <v>586</v>
      </c>
      <c r="G476" s="36">
        <v>41729</v>
      </c>
      <c r="H476" s="82">
        <v>637671</v>
      </c>
      <c r="I476" s="37">
        <v>63767.000000000007</v>
      </c>
      <c r="J476" s="38">
        <v>63767.000000000007</v>
      </c>
      <c r="K476" s="36">
        <v>41729</v>
      </c>
      <c r="L476" s="39">
        <v>10</v>
      </c>
      <c r="M476" s="5"/>
      <c r="N476" s="5"/>
      <c r="O476" s="42" t="s">
        <v>2346</v>
      </c>
      <c r="P476" s="43" t="s">
        <v>2168</v>
      </c>
      <c r="Q476" s="43" t="s">
        <v>2010</v>
      </c>
      <c r="R476" s="43" t="s">
        <v>219</v>
      </c>
      <c r="S476" s="43" t="b">
        <v>1</v>
      </c>
      <c r="T476" s="43">
        <v>10</v>
      </c>
      <c r="U476" s="35" t="s">
        <v>2347</v>
      </c>
      <c r="V476" s="196" t="s">
        <v>2377</v>
      </c>
    </row>
    <row r="477" spans="1:22" x14ac:dyDescent="0.25">
      <c r="A477" s="30">
        <v>476</v>
      </c>
      <c r="B477" s="45" t="s">
        <v>1008</v>
      </c>
      <c r="C477" s="33">
        <f t="shared" si="7"/>
        <v>2</v>
      </c>
      <c r="D477" s="45" t="s">
        <v>656</v>
      </c>
      <c r="E477" s="45"/>
      <c r="F477" s="35" t="s">
        <v>586</v>
      </c>
      <c r="G477" s="36">
        <v>41729</v>
      </c>
      <c r="H477" s="82">
        <v>337808</v>
      </c>
      <c r="I477" s="37">
        <v>33781</v>
      </c>
      <c r="J477" s="38">
        <v>33781</v>
      </c>
      <c r="K477" s="36">
        <v>41729</v>
      </c>
      <c r="L477" s="39">
        <v>10</v>
      </c>
      <c r="M477" s="5"/>
      <c r="N477" s="5"/>
      <c r="O477" s="42" t="s">
        <v>2346</v>
      </c>
      <c r="P477" s="43" t="s">
        <v>2171</v>
      </c>
      <c r="Q477" s="43" t="s">
        <v>2010</v>
      </c>
      <c r="R477" s="43" t="s">
        <v>219</v>
      </c>
      <c r="S477" s="43" t="b">
        <v>1</v>
      </c>
      <c r="T477" s="43">
        <v>10</v>
      </c>
      <c r="U477" s="35" t="s">
        <v>2347</v>
      </c>
      <c r="V477" s="196" t="s">
        <v>2377</v>
      </c>
    </row>
    <row r="478" spans="1:22" x14ac:dyDescent="0.25">
      <c r="A478" s="30">
        <v>477</v>
      </c>
      <c r="B478" s="45" t="s">
        <v>896</v>
      </c>
      <c r="C478" s="33">
        <f t="shared" si="7"/>
        <v>4</v>
      </c>
      <c r="D478" s="45" t="s">
        <v>655</v>
      </c>
      <c r="E478" s="45"/>
      <c r="F478" s="35" t="s">
        <v>586</v>
      </c>
      <c r="G478" s="36">
        <v>41729</v>
      </c>
      <c r="H478" s="82">
        <v>6845205</v>
      </c>
      <c r="I478" s="37">
        <v>684520</v>
      </c>
      <c r="J478" s="38">
        <v>684520</v>
      </c>
      <c r="K478" s="36">
        <v>41729</v>
      </c>
      <c r="L478" s="39">
        <v>10</v>
      </c>
      <c r="M478" s="5"/>
      <c r="N478" s="5"/>
      <c r="O478" s="42" t="s">
        <v>2346</v>
      </c>
      <c r="P478" s="43" t="s">
        <v>2168</v>
      </c>
      <c r="Q478" s="43" t="s">
        <v>2010</v>
      </c>
      <c r="R478" s="43" t="s">
        <v>219</v>
      </c>
      <c r="S478" s="43" t="b">
        <v>1</v>
      </c>
      <c r="T478" s="43">
        <v>10</v>
      </c>
      <c r="U478" s="35" t="s">
        <v>2347</v>
      </c>
      <c r="V478" s="196" t="s">
        <v>2377</v>
      </c>
    </row>
    <row r="479" spans="1:22" x14ac:dyDescent="0.25">
      <c r="A479" s="30">
        <v>478</v>
      </c>
      <c r="B479" s="45" t="s">
        <v>1008</v>
      </c>
      <c r="C479" s="33">
        <f t="shared" si="7"/>
        <v>2</v>
      </c>
      <c r="D479" s="45" t="s">
        <v>656</v>
      </c>
      <c r="E479" s="45"/>
      <c r="F479" s="35" t="s">
        <v>586</v>
      </c>
      <c r="G479" s="36">
        <v>41729</v>
      </c>
      <c r="H479" s="82">
        <v>1351230</v>
      </c>
      <c r="I479" s="37">
        <v>135123</v>
      </c>
      <c r="J479" s="38">
        <v>135123</v>
      </c>
      <c r="K479" s="36">
        <v>41729</v>
      </c>
      <c r="L479" s="39">
        <v>10</v>
      </c>
      <c r="M479" s="5"/>
      <c r="N479" s="5"/>
      <c r="O479" s="42" t="s">
        <v>2346</v>
      </c>
      <c r="P479" s="43" t="s">
        <v>2171</v>
      </c>
      <c r="Q479" s="43" t="s">
        <v>2010</v>
      </c>
      <c r="R479" s="43" t="s">
        <v>219</v>
      </c>
      <c r="S479" s="43" t="b">
        <v>1</v>
      </c>
      <c r="T479" s="43">
        <v>10</v>
      </c>
      <c r="U479" s="35" t="s">
        <v>2347</v>
      </c>
      <c r="V479" s="196" t="s">
        <v>2377</v>
      </c>
    </row>
    <row r="480" spans="1:22" x14ac:dyDescent="0.25">
      <c r="A480" s="30">
        <v>479</v>
      </c>
      <c r="B480" s="45" t="s">
        <v>1026</v>
      </c>
      <c r="C480" s="33">
        <f t="shared" si="7"/>
        <v>5</v>
      </c>
      <c r="D480" s="45" t="s">
        <v>220</v>
      </c>
      <c r="E480" s="45"/>
      <c r="F480" s="35" t="s">
        <v>221</v>
      </c>
      <c r="G480" s="36">
        <v>41703</v>
      </c>
      <c r="H480" s="82">
        <v>4500</v>
      </c>
      <c r="I480" s="37">
        <v>90</v>
      </c>
      <c r="J480" s="38">
        <v>90</v>
      </c>
      <c r="K480" s="36">
        <v>41703</v>
      </c>
      <c r="L480" s="39">
        <v>2</v>
      </c>
      <c r="M480" s="5"/>
      <c r="N480" s="5"/>
      <c r="O480" s="42" t="s">
        <v>2342</v>
      </c>
      <c r="P480" s="43" t="s">
        <v>2168</v>
      </c>
      <c r="Q480" s="43" t="s">
        <v>2010</v>
      </c>
      <c r="R480" s="43" t="s">
        <v>219</v>
      </c>
      <c r="S480" s="43" t="b">
        <v>1</v>
      </c>
      <c r="T480" s="43">
        <v>10</v>
      </c>
      <c r="U480" s="35" t="s">
        <v>2347</v>
      </c>
      <c r="V480" s="196" t="s">
        <v>2378</v>
      </c>
    </row>
    <row r="481" spans="1:22" x14ac:dyDescent="0.25">
      <c r="A481" s="30">
        <v>480</v>
      </c>
      <c r="B481" s="45" t="s">
        <v>905</v>
      </c>
      <c r="C481" s="33">
        <f t="shared" si="7"/>
        <v>1</v>
      </c>
      <c r="D481" s="45" t="s">
        <v>657</v>
      </c>
      <c r="E481" s="45"/>
      <c r="F481" s="35" t="s">
        <v>221</v>
      </c>
      <c r="G481" s="36">
        <v>41711</v>
      </c>
      <c r="H481" s="82">
        <v>105400</v>
      </c>
      <c r="I481" s="37">
        <v>2108</v>
      </c>
      <c r="J481" s="38">
        <v>2108</v>
      </c>
      <c r="K481" s="36">
        <v>41711</v>
      </c>
      <c r="L481" s="39">
        <v>2</v>
      </c>
      <c r="M481" s="5"/>
      <c r="N481" s="5"/>
      <c r="O481" s="42" t="s">
        <v>2342</v>
      </c>
      <c r="P481" s="43" t="s">
        <v>2168</v>
      </c>
      <c r="Q481" s="43" t="s">
        <v>2010</v>
      </c>
      <c r="R481" s="43" t="s">
        <v>219</v>
      </c>
      <c r="S481" s="43" t="b">
        <v>1</v>
      </c>
      <c r="T481" s="43">
        <v>10</v>
      </c>
      <c r="U481" s="35" t="s">
        <v>2347</v>
      </c>
      <c r="V481" s="196" t="s">
        <v>2379</v>
      </c>
    </row>
    <row r="482" spans="1:22" x14ac:dyDescent="0.25">
      <c r="A482" s="30">
        <v>481</v>
      </c>
      <c r="B482" s="45" t="s">
        <v>1044</v>
      </c>
      <c r="C482" s="33">
        <f t="shared" si="7"/>
        <v>6</v>
      </c>
      <c r="D482" s="45" t="s">
        <v>298</v>
      </c>
      <c r="E482" s="45"/>
      <c r="F482" s="35" t="s">
        <v>221</v>
      </c>
      <c r="G482" s="36">
        <v>41711</v>
      </c>
      <c r="H482" s="82">
        <v>20000</v>
      </c>
      <c r="I482" s="37">
        <v>400</v>
      </c>
      <c r="J482" s="38">
        <v>400</v>
      </c>
      <c r="K482" s="36">
        <v>41711</v>
      </c>
      <c r="L482" s="39">
        <v>2</v>
      </c>
      <c r="M482" s="5"/>
      <c r="N482" s="5"/>
      <c r="O482" s="42" t="s">
        <v>2342</v>
      </c>
      <c r="P482" s="43" t="s">
        <v>2170</v>
      </c>
      <c r="Q482" s="43" t="s">
        <v>2010</v>
      </c>
      <c r="R482" s="43" t="s">
        <v>219</v>
      </c>
      <c r="S482" s="43" t="b">
        <v>1</v>
      </c>
      <c r="T482" s="43">
        <v>10</v>
      </c>
      <c r="U482" s="35" t="s">
        <v>2347</v>
      </c>
      <c r="V482" s="196" t="s">
        <v>2379</v>
      </c>
    </row>
    <row r="483" spans="1:22" x14ac:dyDescent="0.25">
      <c r="A483" s="30">
        <v>482</v>
      </c>
      <c r="B483" s="45" t="s">
        <v>906</v>
      </c>
      <c r="C483" s="33">
        <f t="shared" si="7"/>
        <v>5</v>
      </c>
      <c r="D483" s="45" t="s">
        <v>658</v>
      </c>
      <c r="E483" s="45"/>
      <c r="F483" s="35" t="s">
        <v>221</v>
      </c>
      <c r="G483" s="36">
        <v>41711</v>
      </c>
      <c r="H483" s="82">
        <v>43800</v>
      </c>
      <c r="I483" s="37">
        <v>876</v>
      </c>
      <c r="J483" s="38">
        <v>876</v>
      </c>
      <c r="K483" s="36">
        <v>41711</v>
      </c>
      <c r="L483" s="39">
        <v>2</v>
      </c>
      <c r="M483" s="5"/>
      <c r="N483" s="5"/>
      <c r="O483" s="42" t="s">
        <v>2342</v>
      </c>
      <c r="P483" s="43" t="s">
        <v>2171</v>
      </c>
      <c r="Q483" s="43" t="s">
        <v>2010</v>
      </c>
      <c r="R483" s="43" t="s">
        <v>219</v>
      </c>
      <c r="S483" s="43" t="b">
        <v>1</v>
      </c>
      <c r="T483" s="43">
        <v>10</v>
      </c>
      <c r="U483" s="35" t="s">
        <v>2347</v>
      </c>
      <c r="V483" s="196" t="s">
        <v>2379</v>
      </c>
    </row>
    <row r="484" spans="1:22" x14ac:dyDescent="0.25">
      <c r="A484" s="30">
        <v>483</v>
      </c>
      <c r="B484" s="45" t="s">
        <v>1009</v>
      </c>
      <c r="C484" s="33">
        <f t="shared" si="7"/>
        <v>1</v>
      </c>
      <c r="D484" s="45" t="s">
        <v>659</v>
      </c>
      <c r="E484" s="45"/>
      <c r="F484" s="35" t="s">
        <v>221</v>
      </c>
      <c r="G484" s="36">
        <v>41717</v>
      </c>
      <c r="H484" s="82">
        <v>52900</v>
      </c>
      <c r="I484" s="37">
        <v>1058</v>
      </c>
      <c r="J484" s="38">
        <v>1058</v>
      </c>
      <c r="K484" s="36">
        <v>41717</v>
      </c>
      <c r="L484" s="39">
        <v>2</v>
      </c>
      <c r="M484" s="5"/>
      <c r="N484" s="5"/>
      <c r="O484" s="42" t="s">
        <v>2342</v>
      </c>
      <c r="P484" s="43" t="s">
        <v>2171</v>
      </c>
      <c r="Q484" s="43" t="s">
        <v>2010</v>
      </c>
      <c r="R484" s="43" t="s">
        <v>219</v>
      </c>
      <c r="S484" s="43" t="b">
        <v>1</v>
      </c>
      <c r="T484" s="43">
        <v>10</v>
      </c>
      <c r="U484" s="35" t="s">
        <v>2347</v>
      </c>
      <c r="V484" s="196" t="s">
        <v>2380</v>
      </c>
    </row>
    <row r="485" spans="1:22" x14ac:dyDescent="0.25">
      <c r="A485" s="30">
        <v>484</v>
      </c>
      <c r="B485" s="45" t="s">
        <v>796</v>
      </c>
      <c r="C485" s="33">
        <f t="shared" si="7"/>
        <v>7</v>
      </c>
      <c r="D485" s="45" t="s">
        <v>227</v>
      </c>
      <c r="E485" s="45"/>
      <c r="F485" s="35" t="s">
        <v>221</v>
      </c>
      <c r="G485" s="36">
        <v>41718</v>
      </c>
      <c r="H485" s="82">
        <v>184350</v>
      </c>
      <c r="I485" s="37">
        <v>3687</v>
      </c>
      <c r="J485" s="38">
        <v>3687</v>
      </c>
      <c r="K485" s="36">
        <v>41718</v>
      </c>
      <c r="L485" s="39">
        <v>2</v>
      </c>
      <c r="M485" s="5"/>
      <c r="N485" s="5"/>
      <c r="O485" s="42" t="s">
        <v>2342</v>
      </c>
      <c r="P485" s="43" t="s">
        <v>2168</v>
      </c>
      <c r="Q485" s="43" t="s">
        <v>2010</v>
      </c>
      <c r="R485" s="43" t="s">
        <v>219</v>
      </c>
      <c r="S485" s="43" t="b">
        <v>1</v>
      </c>
      <c r="T485" s="43">
        <v>10</v>
      </c>
      <c r="U485" s="35" t="s">
        <v>2347</v>
      </c>
      <c r="V485" s="196" t="s">
        <v>2381</v>
      </c>
    </row>
    <row r="486" spans="1:22" x14ac:dyDescent="0.25">
      <c r="A486" s="30">
        <v>485</v>
      </c>
      <c r="B486" s="45" t="s">
        <v>796</v>
      </c>
      <c r="C486" s="33">
        <f t="shared" si="7"/>
        <v>7</v>
      </c>
      <c r="D486" s="45" t="s">
        <v>227</v>
      </c>
      <c r="E486" s="45"/>
      <c r="F486" s="35" t="s">
        <v>221</v>
      </c>
      <c r="G486" s="36">
        <v>41718</v>
      </c>
      <c r="H486" s="82">
        <v>24750</v>
      </c>
      <c r="I486" s="37">
        <v>495</v>
      </c>
      <c r="J486" s="38">
        <v>495</v>
      </c>
      <c r="K486" s="36">
        <v>41718</v>
      </c>
      <c r="L486" s="39">
        <v>2</v>
      </c>
      <c r="M486" s="5"/>
      <c r="N486" s="5"/>
      <c r="O486" s="42" t="s">
        <v>2342</v>
      </c>
      <c r="P486" s="43" t="s">
        <v>2168</v>
      </c>
      <c r="Q486" s="43" t="s">
        <v>2010</v>
      </c>
      <c r="R486" s="43" t="s">
        <v>219</v>
      </c>
      <c r="S486" s="43" t="b">
        <v>1</v>
      </c>
      <c r="T486" s="43">
        <v>10</v>
      </c>
      <c r="U486" s="35" t="s">
        <v>2347</v>
      </c>
      <c r="V486" s="196" t="s">
        <v>2381</v>
      </c>
    </row>
    <row r="487" spans="1:22" x14ac:dyDescent="0.25">
      <c r="A487" s="30">
        <v>486</v>
      </c>
      <c r="B487" s="45" t="s">
        <v>795</v>
      </c>
      <c r="C487" s="33">
        <f t="shared" si="7"/>
        <v>4</v>
      </c>
      <c r="D487" s="45" t="s">
        <v>226</v>
      </c>
      <c r="E487" s="45"/>
      <c r="F487" s="35" t="s">
        <v>221</v>
      </c>
      <c r="G487" s="36">
        <v>41718</v>
      </c>
      <c r="H487" s="82">
        <v>37650</v>
      </c>
      <c r="I487" s="37">
        <v>753</v>
      </c>
      <c r="J487" s="38">
        <v>753</v>
      </c>
      <c r="K487" s="36">
        <v>41718</v>
      </c>
      <c r="L487" s="39">
        <v>2</v>
      </c>
      <c r="M487" s="5"/>
      <c r="N487" s="5"/>
      <c r="O487" s="42" t="s">
        <v>2342</v>
      </c>
      <c r="P487" s="43" t="s">
        <v>2171</v>
      </c>
      <c r="Q487" s="43" t="s">
        <v>2010</v>
      </c>
      <c r="R487" s="43" t="s">
        <v>219</v>
      </c>
      <c r="S487" s="43" t="b">
        <v>1</v>
      </c>
      <c r="T487" s="43">
        <v>10</v>
      </c>
      <c r="U487" s="35" t="s">
        <v>2347</v>
      </c>
      <c r="V487" s="196" t="s">
        <v>2381</v>
      </c>
    </row>
    <row r="488" spans="1:22" x14ac:dyDescent="0.25">
      <c r="A488" s="30">
        <v>487</v>
      </c>
      <c r="B488" s="45" t="s">
        <v>1133</v>
      </c>
      <c r="C488" s="33">
        <f t="shared" si="7"/>
        <v>1</v>
      </c>
      <c r="D488" s="45" t="s">
        <v>660</v>
      </c>
      <c r="E488" s="45"/>
      <c r="F488" s="35" t="s">
        <v>221</v>
      </c>
      <c r="G488" s="36">
        <v>41718</v>
      </c>
      <c r="H488" s="82">
        <v>22450</v>
      </c>
      <c r="I488" s="37">
        <v>449</v>
      </c>
      <c r="J488" s="38">
        <v>449</v>
      </c>
      <c r="K488" s="36">
        <v>41718</v>
      </c>
      <c r="L488" s="39">
        <v>2</v>
      </c>
      <c r="M488" s="5"/>
      <c r="N488" s="5"/>
      <c r="O488" s="42" t="s">
        <v>2342</v>
      </c>
      <c r="P488" s="43" t="s">
        <v>2194</v>
      </c>
      <c r="Q488" s="43" t="s">
        <v>2010</v>
      </c>
      <c r="R488" s="43" t="s">
        <v>219</v>
      </c>
      <c r="S488" s="43" t="b">
        <v>1</v>
      </c>
      <c r="T488" s="43">
        <v>10</v>
      </c>
      <c r="U488" s="35" t="s">
        <v>2347</v>
      </c>
      <c r="V488" s="196" t="s">
        <v>2381</v>
      </c>
    </row>
    <row r="489" spans="1:22" x14ac:dyDescent="0.25">
      <c r="A489" s="30">
        <v>488</v>
      </c>
      <c r="B489" s="45" t="s">
        <v>1134</v>
      </c>
      <c r="C489" s="33">
        <f t="shared" si="7"/>
        <v>1</v>
      </c>
      <c r="D489" s="45" t="s">
        <v>661</v>
      </c>
      <c r="E489" s="45"/>
      <c r="F489" s="35" t="s">
        <v>221</v>
      </c>
      <c r="G489" s="36">
        <v>41719</v>
      </c>
      <c r="H489" s="82">
        <v>99800</v>
      </c>
      <c r="I489" s="37">
        <v>1996</v>
      </c>
      <c r="J489" s="38">
        <v>1996</v>
      </c>
      <c r="K489" s="36">
        <v>41719</v>
      </c>
      <c r="L489" s="39">
        <v>2</v>
      </c>
      <c r="M489" s="5"/>
      <c r="N489" s="5"/>
      <c r="O489" s="42" t="s">
        <v>2342</v>
      </c>
      <c r="P489" s="43" t="s">
        <v>2170</v>
      </c>
      <c r="Q489" s="43" t="s">
        <v>2010</v>
      </c>
      <c r="R489" s="43" t="s">
        <v>219</v>
      </c>
      <c r="S489" s="43" t="b">
        <v>1</v>
      </c>
      <c r="T489" s="43">
        <v>10</v>
      </c>
      <c r="U489" s="35" t="s">
        <v>2347</v>
      </c>
      <c r="V489" s="196" t="s">
        <v>2382</v>
      </c>
    </row>
    <row r="490" spans="1:22" x14ac:dyDescent="0.25">
      <c r="A490" s="30">
        <v>489</v>
      </c>
      <c r="B490" s="45" t="s">
        <v>924</v>
      </c>
      <c r="C490" s="33">
        <f t="shared" si="7"/>
        <v>6</v>
      </c>
      <c r="D490" s="45" t="s">
        <v>228</v>
      </c>
      <c r="E490" s="45"/>
      <c r="F490" s="35" t="s">
        <v>221</v>
      </c>
      <c r="G490" s="36">
        <v>41722</v>
      </c>
      <c r="H490" s="82">
        <v>2250</v>
      </c>
      <c r="I490" s="37">
        <v>45</v>
      </c>
      <c r="J490" s="38">
        <v>45</v>
      </c>
      <c r="K490" s="36">
        <v>41722</v>
      </c>
      <c r="L490" s="39">
        <v>2</v>
      </c>
      <c r="M490" s="5"/>
      <c r="N490" s="5"/>
      <c r="O490" s="42" t="s">
        <v>2342</v>
      </c>
      <c r="P490" s="43" t="s">
        <v>2172</v>
      </c>
      <c r="Q490" s="43" t="s">
        <v>2010</v>
      </c>
      <c r="R490" s="43" t="s">
        <v>219</v>
      </c>
      <c r="S490" s="43" t="b">
        <v>1</v>
      </c>
      <c r="T490" s="43">
        <v>10</v>
      </c>
      <c r="U490" s="35" t="s">
        <v>2347</v>
      </c>
      <c r="V490" s="196" t="s">
        <v>2383</v>
      </c>
    </row>
    <row r="491" spans="1:22" x14ac:dyDescent="0.25">
      <c r="A491" s="30">
        <v>490</v>
      </c>
      <c r="B491" s="45" t="s">
        <v>924</v>
      </c>
      <c r="C491" s="33">
        <f t="shared" si="7"/>
        <v>6</v>
      </c>
      <c r="D491" s="45" t="s">
        <v>228</v>
      </c>
      <c r="E491" s="45"/>
      <c r="F491" s="35" t="s">
        <v>221</v>
      </c>
      <c r="G491" s="36">
        <v>41722</v>
      </c>
      <c r="H491" s="82">
        <v>6950</v>
      </c>
      <c r="I491" s="37">
        <v>139</v>
      </c>
      <c r="J491" s="38">
        <v>139</v>
      </c>
      <c r="K491" s="36">
        <v>41722</v>
      </c>
      <c r="L491" s="39">
        <v>2</v>
      </c>
      <c r="M491" s="5"/>
      <c r="N491" s="5"/>
      <c r="O491" s="42" t="s">
        <v>2342</v>
      </c>
      <c r="P491" s="43" t="s">
        <v>2172</v>
      </c>
      <c r="Q491" s="43" t="s">
        <v>2010</v>
      </c>
      <c r="R491" s="43" t="s">
        <v>219</v>
      </c>
      <c r="S491" s="43" t="b">
        <v>1</v>
      </c>
      <c r="T491" s="43">
        <v>10</v>
      </c>
      <c r="U491" s="35" t="s">
        <v>2347</v>
      </c>
      <c r="V491" s="196" t="s">
        <v>2383</v>
      </c>
    </row>
    <row r="492" spans="1:22" x14ac:dyDescent="0.25">
      <c r="A492" s="30">
        <v>491</v>
      </c>
      <c r="B492" s="45" t="s">
        <v>924</v>
      </c>
      <c r="C492" s="33">
        <f t="shared" si="7"/>
        <v>6</v>
      </c>
      <c r="D492" s="45" t="s">
        <v>228</v>
      </c>
      <c r="E492" s="45"/>
      <c r="F492" s="35" t="s">
        <v>221</v>
      </c>
      <c r="G492" s="36">
        <v>41722</v>
      </c>
      <c r="H492" s="82">
        <v>1700</v>
      </c>
      <c r="I492" s="37">
        <v>34</v>
      </c>
      <c r="J492" s="38">
        <v>34</v>
      </c>
      <c r="K492" s="36">
        <v>41722</v>
      </c>
      <c r="L492" s="39">
        <v>2</v>
      </c>
      <c r="M492" s="5"/>
      <c r="N492" s="5"/>
      <c r="O492" s="42" t="s">
        <v>2342</v>
      </c>
      <c r="P492" s="43" t="s">
        <v>2172</v>
      </c>
      <c r="Q492" s="43" t="s">
        <v>2010</v>
      </c>
      <c r="R492" s="43" t="s">
        <v>219</v>
      </c>
      <c r="S492" s="43" t="b">
        <v>1</v>
      </c>
      <c r="T492" s="43">
        <v>10</v>
      </c>
      <c r="U492" s="35" t="s">
        <v>2347</v>
      </c>
      <c r="V492" s="196" t="s">
        <v>2383</v>
      </c>
    </row>
    <row r="493" spans="1:22" x14ac:dyDescent="0.25">
      <c r="A493" s="30">
        <v>492</v>
      </c>
      <c r="B493" s="45" t="s">
        <v>922</v>
      </c>
      <c r="C493" s="33">
        <f t="shared" si="7"/>
        <v>4</v>
      </c>
      <c r="D493" s="45" t="s">
        <v>223</v>
      </c>
      <c r="E493" s="45"/>
      <c r="F493" s="35" t="s">
        <v>221</v>
      </c>
      <c r="G493" s="36">
        <v>41724</v>
      </c>
      <c r="H493" s="82">
        <v>54850</v>
      </c>
      <c r="I493" s="37">
        <v>1097</v>
      </c>
      <c r="J493" s="38">
        <v>1097</v>
      </c>
      <c r="K493" s="36">
        <v>41724</v>
      </c>
      <c r="L493" s="39">
        <v>2</v>
      </c>
      <c r="M493" s="5"/>
      <c r="N493" s="5"/>
      <c r="O493" s="42" t="s">
        <v>2342</v>
      </c>
      <c r="P493" s="43" t="s">
        <v>2169</v>
      </c>
      <c r="Q493" s="43" t="s">
        <v>2010</v>
      </c>
      <c r="R493" s="43" t="s">
        <v>219</v>
      </c>
      <c r="S493" s="43" t="b">
        <v>1</v>
      </c>
      <c r="T493" s="43">
        <v>10</v>
      </c>
      <c r="U493" s="35" t="s">
        <v>2347</v>
      </c>
      <c r="V493" s="196" t="s">
        <v>2384</v>
      </c>
    </row>
    <row r="494" spans="1:22" x14ac:dyDescent="0.25">
      <c r="A494" s="30">
        <v>493</v>
      </c>
      <c r="B494" s="45" t="s">
        <v>899</v>
      </c>
      <c r="C494" s="33">
        <f t="shared" si="7"/>
        <v>3</v>
      </c>
      <c r="D494" s="45" t="s">
        <v>662</v>
      </c>
      <c r="E494" s="45"/>
      <c r="F494" s="35" t="s">
        <v>221</v>
      </c>
      <c r="G494" s="36">
        <v>41725</v>
      </c>
      <c r="H494" s="82">
        <v>15600</v>
      </c>
      <c r="I494" s="37">
        <v>312</v>
      </c>
      <c r="J494" s="38">
        <v>312</v>
      </c>
      <c r="K494" s="36">
        <v>41725</v>
      </c>
      <c r="L494" s="39">
        <v>2</v>
      </c>
      <c r="M494" s="5"/>
      <c r="N494" s="5"/>
      <c r="O494" s="42" t="s">
        <v>2342</v>
      </c>
      <c r="P494" s="43" t="s">
        <v>2168</v>
      </c>
      <c r="Q494" s="43" t="s">
        <v>2010</v>
      </c>
      <c r="R494" s="43" t="s">
        <v>219</v>
      </c>
      <c r="S494" s="43" t="b">
        <v>1</v>
      </c>
      <c r="T494" s="43">
        <v>10</v>
      </c>
      <c r="U494" s="35" t="s">
        <v>2347</v>
      </c>
      <c r="V494" s="196" t="s">
        <v>2385</v>
      </c>
    </row>
    <row r="495" spans="1:22" x14ac:dyDescent="0.25">
      <c r="A495" s="30">
        <v>494</v>
      </c>
      <c r="B495" s="45" t="s">
        <v>906</v>
      </c>
      <c r="C495" s="33">
        <f t="shared" si="7"/>
        <v>5</v>
      </c>
      <c r="D495" s="45" t="s">
        <v>663</v>
      </c>
      <c r="E495" s="45"/>
      <c r="F495" s="35" t="s">
        <v>221</v>
      </c>
      <c r="G495" s="36">
        <v>41726</v>
      </c>
      <c r="H495" s="82">
        <v>20000</v>
      </c>
      <c r="I495" s="37">
        <v>400</v>
      </c>
      <c r="J495" s="38">
        <v>400</v>
      </c>
      <c r="K495" s="36">
        <v>41726</v>
      </c>
      <c r="L495" s="39">
        <v>2</v>
      </c>
      <c r="M495" s="5"/>
      <c r="N495" s="5"/>
      <c r="O495" s="42" t="s">
        <v>2342</v>
      </c>
      <c r="P495" s="43" t="s">
        <v>2171</v>
      </c>
      <c r="Q495" s="43" t="s">
        <v>2010</v>
      </c>
      <c r="R495" s="43" t="s">
        <v>219</v>
      </c>
      <c r="S495" s="43" t="b">
        <v>1</v>
      </c>
      <c r="T495" s="43">
        <v>10</v>
      </c>
      <c r="U495" s="35" t="s">
        <v>2347</v>
      </c>
      <c r="V495" s="196" t="s">
        <v>2386</v>
      </c>
    </row>
    <row r="496" spans="1:22" x14ac:dyDescent="0.25">
      <c r="A496" s="30">
        <v>495</v>
      </c>
      <c r="B496" s="45" t="s">
        <v>907</v>
      </c>
      <c r="C496" s="33">
        <f t="shared" si="7"/>
        <v>1</v>
      </c>
      <c r="D496" s="45" t="s">
        <v>664</v>
      </c>
      <c r="E496" s="45"/>
      <c r="F496" s="35" t="s">
        <v>221</v>
      </c>
      <c r="G496" s="36">
        <v>41726</v>
      </c>
      <c r="H496" s="82">
        <v>107716</v>
      </c>
      <c r="I496" s="37">
        <v>2154</v>
      </c>
      <c r="J496" s="38">
        <v>2154</v>
      </c>
      <c r="K496" s="36">
        <v>41726</v>
      </c>
      <c r="L496" s="39">
        <v>2</v>
      </c>
      <c r="M496" s="5"/>
      <c r="N496" s="5"/>
      <c r="O496" s="42" t="s">
        <v>2342</v>
      </c>
      <c r="P496" s="43" t="s">
        <v>2191</v>
      </c>
      <c r="Q496" s="43" t="s">
        <v>2010</v>
      </c>
      <c r="R496" s="43" t="s">
        <v>219</v>
      </c>
      <c r="S496" s="43" t="b">
        <v>1</v>
      </c>
      <c r="T496" s="43">
        <v>10</v>
      </c>
      <c r="U496" s="35" t="s">
        <v>2347</v>
      </c>
      <c r="V496" s="196" t="s">
        <v>2386</v>
      </c>
    </row>
    <row r="497" spans="1:22" x14ac:dyDescent="0.25">
      <c r="A497" s="30">
        <v>496</v>
      </c>
      <c r="B497" s="45" t="s">
        <v>906</v>
      </c>
      <c r="C497" s="33">
        <f t="shared" si="7"/>
        <v>5</v>
      </c>
      <c r="D497" s="45" t="s">
        <v>665</v>
      </c>
      <c r="E497" s="45"/>
      <c r="F497" s="35" t="s">
        <v>221</v>
      </c>
      <c r="G497" s="36">
        <v>41729</v>
      </c>
      <c r="H497" s="82">
        <v>30000</v>
      </c>
      <c r="I497" s="37">
        <v>600</v>
      </c>
      <c r="J497" s="38">
        <v>600</v>
      </c>
      <c r="K497" s="36">
        <v>41729</v>
      </c>
      <c r="L497" s="39">
        <v>2</v>
      </c>
      <c r="M497" s="5"/>
      <c r="N497" s="5"/>
      <c r="O497" s="42" t="s">
        <v>2342</v>
      </c>
      <c r="P497" s="43" t="s">
        <v>2171</v>
      </c>
      <c r="Q497" s="43" t="s">
        <v>2010</v>
      </c>
      <c r="R497" s="43" t="s">
        <v>219</v>
      </c>
      <c r="S497" s="43" t="b">
        <v>1</v>
      </c>
      <c r="T497" s="43">
        <v>10</v>
      </c>
      <c r="U497" s="35" t="s">
        <v>2347</v>
      </c>
      <c r="V497" s="196" t="s">
        <v>2377</v>
      </c>
    </row>
    <row r="498" spans="1:22" x14ac:dyDescent="0.25">
      <c r="A498" s="30">
        <v>497</v>
      </c>
      <c r="B498" s="45" t="s">
        <v>899</v>
      </c>
      <c r="C498" s="33">
        <f t="shared" si="7"/>
        <v>3</v>
      </c>
      <c r="D498" s="45" t="s">
        <v>666</v>
      </c>
      <c r="E498" s="45"/>
      <c r="F498" s="35" t="s">
        <v>221</v>
      </c>
      <c r="G498" s="36">
        <v>41729</v>
      </c>
      <c r="H498" s="82">
        <v>489300</v>
      </c>
      <c r="I498" s="37">
        <v>9786</v>
      </c>
      <c r="J498" s="38">
        <v>9786</v>
      </c>
      <c r="K498" s="36">
        <v>41729</v>
      </c>
      <c r="L498" s="39">
        <v>2</v>
      </c>
      <c r="M498" s="5"/>
      <c r="N498" s="5"/>
      <c r="O498" s="42" t="s">
        <v>2342</v>
      </c>
      <c r="P498" s="43" t="s">
        <v>2168</v>
      </c>
      <c r="Q498" s="43" t="s">
        <v>2010</v>
      </c>
      <c r="R498" s="43" t="s">
        <v>219</v>
      </c>
      <c r="S498" s="43" t="b">
        <v>1</v>
      </c>
      <c r="T498" s="43">
        <v>10</v>
      </c>
      <c r="U498" s="35" t="s">
        <v>2347</v>
      </c>
      <c r="V498" s="196" t="s">
        <v>2377</v>
      </c>
    </row>
    <row r="499" spans="1:22" x14ac:dyDescent="0.25">
      <c r="A499" s="30">
        <v>498</v>
      </c>
      <c r="B499" s="45" t="s">
        <v>906</v>
      </c>
      <c r="C499" s="33">
        <f t="shared" si="7"/>
        <v>5</v>
      </c>
      <c r="D499" s="45" t="s">
        <v>658</v>
      </c>
      <c r="E499" s="45"/>
      <c r="F499" s="35" t="s">
        <v>221</v>
      </c>
      <c r="G499" s="36">
        <v>41729</v>
      </c>
      <c r="H499" s="82">
        <v>26950</v>
      </c>
      <c r="I499" s="37">
        <v>539</v>
      </c>
      <c r="J499" s="38">
        <v>539</v>
      </c>
      <c r="K499" s="36">
        <v>41729</v>
      </c>
      <c r="L499" s="39">
        <v>2</v>
      </c>
      <c r="M499" s="5"/>
      <c r="N499" s="5"/>
      <c r="O499" s="42" t="s">
        <v>2342</v>
      </c>
      <c r="P499" s="43" t="s">
        <v>2171</v>
      </c>
      <c r="Q499" s="43" t="s">
        <v>2010</v>
      </c>
      <c r="R499" s="43" t="s">
        <v>219</v>
      </c>
      <c r="S499" s="43" t="b">
        <v>1</v>
      </c>
      <c r="T499" s="43">
        <v>10</v>
      </c>
      <c r="U499" s="35" t="s">
        <v>2347</v>
      </c>
      <c r="V499" s="196" t="s">
        <v>2377</v>
      </c>
    </row>
    <row r="500" spans="1:22" x14ac:dyDescent="0.25">
      <c r="A500" s="30">
        <v>499</v>
      </c>
      <c r="B500" s="45" t="s">
        <v>667</v>
      </c>
      <c r="C500" s="33">
        <f t="shared" si="7"/>
        <v>1</v>
      </c>
      <c r="D500" s="45" t="s">
        <v>668</v>
      </c>
      <c r="E500" s="45"/>
      <c r="F500" s="35" t="s">
        <v>221</v>
      </c>
      <c r="G500" s="36">
        <v>41729</v>
      </c>
      <c r="H500" s="82">
        <v>1312400</v>
      </c>
      <c r="I500" s="37">
        <v>26248</v>
      </c>
      <c r="J500" s="38">
        <v>26248</v>
      </c>
      <c r="K500" s="36">
        <v>41729</v>
      </c>
      <c r="L500" s="39">
        <v>2</v>
      </c>
      <c r="M500" s="5"/>
      <c r="N500" s="5"/>
      <c r="O500" s="42" t="s">
        <v>2342</v>
      </c>
      <c r="P500" s="43" t="s">
        <v>2168</v>
      </c>
      <c r="Q500" s="43" t="s">
        <v>2010</v>
      </c>
      <c r="R500" s="43" t="s">
        <v>219</v>
      </c>
      <c r="S500" s="43" t="b">
        <v>1</v>
      </c>
      <c r="T500" s="43">
        <v>10</v>
      </c>
      <c r="U500" s="35" t="s">
        <v>2347</v>
      </c>
      <c r="V500" s="196" t="s">
        <v>2377</v>
      </c>
    </row>
    <row r="501" spans="1:22" x14ac:dyDescent="0.25">
      <c r="A501" s="30">
        <v>500</v>
      </c>
      <c r="B501" s="45" t="s">
        <v>795</v>
      </c>
      <c r="C501" s="33">
        <f t="shared" si="7"/>
        <v>4</v>
      </c>
      <c r="D501" s="45" t="s">
        <v>226</v>
      </c>
      <c r="E501" s="45"/>
      <c r="F501" s="35" t="s">
        <v>221</v>
      </c>
      <c r="G501" s="36">
        <v>41729</v>
      </c>
      <c r="H501" s="82">
        <v>37650</v>
      </c>
      <c r="I501" s="37">
        <v>753</v>
      </c>
      <c r="J501" s="38">
        <v>753</v>
      </c>
      <c r="K501" s="36">
        <v>41729</v>
      </c>
      <c r="L501" s="39">
        <v>2</v>
      </c>
      <c r="M501" s="5"/>
      <c r="N501" s="5"/>
      <c r="O501" s="42" t="s">
        <v>2342</v>
      </c>
      <c r="P501" s="43" t="s">
        <v>2171</v>
      </c>
      <c r="Q501" s="43" t="s">
        <v>2010</v>
      </c>
      <c r="R501" s="43" t="s">
        <v>219</v>
      </c>
      <c r="S501" s="43" t="b">
        <v>1</v>
      </c>
      <c r="T501" s="43">
        <v>10</v>
      </c>
      <c r="U501" s="35" t="s">
        <v>2347</v>
      </c>
      <c r="V501" s="196" t="s">
        <v>2377</v>
      </c>
    </row>
    <row r="502" spans="1:22" x14ac:dyDescent="0.25">
      <c r="A502" s="30">
        <v>501</v>
      </c>
      <c r="B502" s="45" t="s">
        <v>906</v>
      </c>
      <c r="C502" s="33">
        <f t="shared" si="7"/>
        <v>5</v>
      </c>
      <c r="D502" s="45" t="s">
        <v>658</v>
      </c>
      <c r="E502" s="45"/>
      <c r="F502" s="35" t="s">
        <v>221</v>
      </c>
      <c r="G502" s="36">
        <v>41729</v>
      </c>
      <c r="H502" s="82">
        <v>9000</v>
      </c>
      <c r="I502" s="37">
        <v>180</v>
      </c>
      <c r="J502" s="38">
        <v>180</v>
      </c>
      <c r="K502" s="36">
        <v>41729</v>
      </c>
      <c r="L502" s="39">
        <v>2</v>
      </c>
      <c r="M502" s="5"/>
      <c r="N502" s="5"/>
      <c r="O502" s="42" t="s">
        <v>2342</v>
      </c>
      <c r="P502" s="43" t="s">
        <v>2171</v>
      </c>
      <c r="Q502" s="43" t="s">
        <v>2010</v>
      </c>
      <c r="R502" s="43" t="s">
        <v>219</v>
      </c>
      <c r="S502" s="43" t="b">
        <v>1</v>
      </c>
      <c r="T502" s="43">
        <v>10</v>
      </c>
      <c r="U502" s="35" t="s">
        <v>2347</v>
      </c>
      <c r="V502" s="196" t="s">
        <v>2377</v>
      </c>
    </row>
    <row r="503" spans="1:22" x14ac:dyDescent="0.25">
      <c r="A503" s="30">
        <v>502</v>
      </c>
      <c r="B503" s="45" t="s">
        <v>794</v>
      </c>
      <c r="C503" s="33">
        <f t="shared" si="7"/>
        <v>2</v>
      </c>
      <c r="D503" s="45" t="s">
        <v>224</v>
      </c>
      <c r="E503" s="45"/>
      <c r="F503" s="35" t="s">
        <v>221</v>
      </c>
      <c r="G503" s="36">
        <v>41729</v>
      </c>
      <c r="H503" s="82">
        <v>24500</v>
      </c>
      <c r="I503" s="37">
        <v>490</v>
      </c>
      <c r="J503" s="38">
        <v>490</v>
      </c>
      <c r="K503" s="36">
        <v>41729</v>
      </c>
      <c r="L503" s="39">
        <v>2</v>
      </c>
      <c r="M503" s="5"/>
      <c r="N503" s="5"/>
      <c r="O503" s="42" t="s">
        <v>2342</v>
      </c>
      <c r="P503" s="43" t="s">
        <v>2168</v>
      </c>
      <c r="Q503" s="43" t="s">
        <v>2010</v>
      </c>
      <c r="R503" s="43" t="s">
        <v>219</v>
      </c>
      <c r="S503" s="43" t="b">
        <v>1</v>
      </c>
      <c r="T503" s="43">
        <v>10</v>
      </c>
      <c r="U503" s="35" t="s">
        <v>2347</v>
      </c>
      <c r="V503" s="196" t="s">
        <v>2377</v>
      </c>
    </row>
    <row r="504" spans="1:22" x14ac:dyDescent="0.25">
      <c r="A504" s="30">
        <v>503</v>
      </c>
      <c r="B504" s="45" t="s">
        <v>796</v>
      </c>
      <c r="C504" s="33">
        <f t="shared" si="7"/>
        <v>7</v>
      </c>
      <c r="D504" s="45" t="s">
        <v>227</v>
      </c>
      <c r="E504" s="45"/>
      <c r="F504" s="35" t="s">
        <v>221</v>
      </c>
      <c r="G504" s="36">
        <v>41729</v>
      </c>
      <c r="H504" s="82">
        <v>31400</v>
      </c>
      <c r="I504" s="37">
        <v>628</v>
      </c>
      <c r="J504" s="38">
        <v>628</v>
      </c>
      <c r="K504" s="36">
        <v>41729</v>
      </c>
      <c r="L504" s="39">
        <v>2</v>
      </c>
      <c r="M504" s="5"/>
      <c r="N504" s="5"/>
      <c r="O504" s="42" t="s">
        <v>2342</v>
      </c>
      <c r="P504" s="43" t="s">
        <v>2168</v>
      </c>
      <c r="Q504" s="43" t="s">
        <v>2010</v>
      </c>
      <c r="R504" s="43" t="s">
        <v>219</v>
      </c>
      <c r="S504" s="43" t="b">
        <v>1</v>
      </c>
      <c r="T504" s="43">
        <v>10</v>
      </c>
      <c r="U504" s="35" t="s">
        <v>2347</v>
      </c>
      <c r="V504" s="196" t="s">
        <v>2377</v>
      </c>
    </row>
    <row r="505" spans="1:22" x14ac:dyDescent="0.25">
      <c r="A505" s="30">
        <v>504</v>
      </c>
      <c r="B505" s="45" t="s">
        <v>796</v>
      </c>
      <c r="C505" s="33">
        <f t="shared" si="7"/>
        <v>7</v>
      </c>
      <c r="D505" s="45" t="s">
        <v>227</v>
      </c>
      <c r="E505" s="45"/>
      <c r="F505" s="35" t="s">
        <v>221</v>
      </c>
      <c r="G505" s="36">
        <v>41729</v>
      </c>
      <c r="H505" s="82">
        <v>149400</v>
      </c>
      <c r="I505" s="37">
        <v>2988</v>
      </c>
      <c r="J505" s="38">
        <v>2988</v>
      </c>
      <c r="K505" s="36">
        <v>41729</v>
      </c>
      <c r="L505" s="39">
        <v>2</v>
      </c>
      <c r="M505" s="5"/>
      <c r="N505" s="5"/>
      <c r="O505" s="42" t="s">
        <v>2342</v>
      </c>
      <c r="P505" s="43" t="s">
        <v>2168</v>
      </c>
      <c r="Q505" s="43" t="s">
        <v>2010</v>
      </c>
      <c r="R505" s="43" t="s">
        <v>219</v>
      </c>
      <c r="S505" s="43" t="b">
        <v>1</v>
      </c>
      <c r="T505" s="43">
        <v>10</v>
      </c>
      <c r="U505" s="35" t="s">
        <v>2347</v>
      </c>
      <c r="V505" s="196" t="s">
        <v>2377</v>
      </c>
    </row>
    <row r="506" spans="1:22" x14ac:dyDescent="0.25">
      <c r="A506" s="30">
        <v>505</v>
      </c>
      <c r="B506" s="45" t="s">
        <v>1135</v>
      </c>
      <c r="C506" s="33">
        <f t="shared" si="7"/>
        <v>2</v>
      </c>
      <c r="D506" s="45" t="s">
        <v>669</v>
      </c>
      <c r="E506" s="45"/>
      <c r="F506" s="35" t="s">
        <v>221</v>
      </c>
      <c r="G506" s="36">
        <v>41729</v>
      </c>
      <c r="H506" s="82">
        <v>467160.14600000001</v>
      </c>
      <c r="I506" s="37">
        <v>9887</v>
      </c>
      <c r="J506" s="38">
        <v>9887</v>
      </c>
      <c r="K506" s="36">
        <v>41729</v>
      </c>
      <c r="L506" s="39">
        <v>2.12</v>
      </c>
      <c r="M506" s="5"/>
      <c r="N506" s="5"/>
      <c r="O506" s="42" t="s">
        <v>2342</v>
      </c>
      <c r="P506" s="43" t="s">
        <v>2171</v>
      </c>
      <c r="Q506" s="43" t="s">
        <v>2010</v>
      </c>
      <c r="R506" s="43" t="s">
        <v>219</v>
      </c>
      <c r="S506" s="43" t="b">
        <v>1</v>
      </c>
      <c r="T506" s="43">
        <v>10</v>
      </c>
      <c r="U506" s="35" t="s">
        <v>2347</v>
      </c>
      <c r="V506" s="196" t="s">
        <v>2377</v>
      </c>
    </row>
    <row r="507" spans="1:22" x14ac:dyDescent="0.25">
      <c r="A507" s="30">
        <v>506</v>
      </c>
      <c r="B507" s="45" t="s">
        <v>812</v>
      </c>
      <c r="C507" s="33">
        <f t="shared" si="7"/>
        <v>6</v>
      </c>
      <c r="D507" s="45" t="s">
        <v>670</v>
      </c>
      <c r="E507" s="45"/>
      <c r="F507" s="35" t="s">
        <v>221</v>
      </c>
      <c r="G507" s="36">
        <v>41729</v>
      </c>
      <c r="H507" s="82">
        <v>16486</v>
      </c>
      <c r="I507" s="37">
        <v>330</v>
      </c>
      <c r="J507" s="38">
        <v>330</v>
      </c>
      <c r="K507" s="36">
        <v>41729</v>
      </c>
      <c r="L507" s="39">
        <v>2</v>
      </c>
      <c r="M507" s="5"/>
      <c r="N507" s="5"/>
      <c r="O507" s="42" t="s">
        <v>2342</v>
      </c>
      <c r="P507" s="43" t="s">
        <v>2171</v>
      </c>
      <c r="Q507" s="43" t="s">
        <v>2010</v>
      </c>
      <c r="R507" s="43" t="s">
        <v>219</v>
      </c>
      <c r="S507" s="43" t="b">
        <v>1</v>
      </c>
      <c r="T507" s="43">
        <v>10</v>
      </c>
      <c r="U507" s="35" t="s">
        <v>2347</v>
      </c>
      <c r="V507" s="196" t="s">
        <v>2377</v>
      </c>
    </row>
    <row r="508" spans="1:22" x14ac:dyDescent="0.25">
      <c r="A508" s="30">
        <v>507</v>
      </c>
      <c r="B508" s="45" t="s">
        <v>671</v>
      </c>
      <c r="C508" s="33">
        <f t="shared" si="7"/>
        <v>1</v>
      </c>
      <c r="D508" s="45" t="s">
        <v>672</v>
      </c>
      <c r="E508" s="45"/>
      <c r="F508" s="35" t="s">
        <v>221</v>
      </c>
      <c r="G508" s="36">
        <v>41729</v>
      </c>
      <c r="H508" s="82">
        <v>5055</v>
      </c>
      <c r="I508" s="37">
        <v>101</v>
      </c>
      <c r="J508" s="38">
        <v>101</v>
      </c>
      <c r="K508" s="36">
        <v>41729</v>
      </c>
      <c r="L508" s="39">
        <v>2</v>
      </c>
      <c r="M508" s="5"/>
      <c r="N508" s="5"/>
      <c r="O508" s="42" t="s">
        <v>2342</v>
      </c>
      <c r="P508" s="43" t="s">
        <v>2171</v>
      </c>
      <c r="Q508" s="43" t="s">
        <v>2010</v>
      </c>
      <c r="R508" s="43" t="s">
        <v>219</v>
      </c>
      <c r="S508" s="43" t="b">
        <v>1</v>
      </c>
      <c r="T508" s="43">
        <v>10</v>
      </c>
      <c r="U508" s="35" t="s">
        <v>2347</v>
      </c>
      <c r="V508" s="196" t="s">
        <v>2377</v>
      </c>
    </row>
    <row r="509" spans="1:22" x14ac:dyDescent="0.25">
      <c r="A509" s="30">
        <v>508</v>
      </c>
      <c r="B509" s="46" t="s">
        <v>1026</v>
      </c>
      <c r="C509" s="33">
        <f t="shared" si="7"/>
        <v>5</v>
      </c>
      <c r="D509" s="34" t="s">
        <v>220</v>
      </c>
      <c r="E509" s="34"/>
      <c r="F509" s="35" t="s">
        <v>221</v>
      </c>
      <c r="G509" s="36">
        <v>41729</v>
      </c>
      <c r="H509" s="82">
        <v>4494</v>
      </c>
      <c r="I509" s="37">
        <v>90</v>
      </c>
      <c r="J509" s="38">
        <v>90</v>
      </c>
      <c r="K509" s="36">
        <v>41729</v>
      </c>
      <c r="L509" s="39">
        <v>2</v>
      </c>
      <c r="M509" s="5"/>
      <c r="N509" s="5"/>
      <c r="O509" s="42" t="s">
        <v>2342</v>
      </c>
      <c r="P509" s="43" t="s">
        <v>2168</v>
      </c>
      <c r="Q509" s="43" t="s">
        <v>2010</v>
      </c>
      <c r="R509" s="43" t="s">
        <v>219</v>
      </c>
      <c r="S509" s="43" t="b">
        <v>1</v>
      </c>
      <c r="T509" s="43">
        <v>10</v>
      </c>
      <c r="U509" s="35" t="s">
        <v>2347</v>
      </c>
      <c r="V509" s="196" t="s">
        <v>2377</v>
      </c>
    </row>
    <row r="510" spans="1:22" x14ac:dyDescent="0.25">
      <c r="A510" s="30">
        <v>509</v>
      </c>
      <c r="B510" s="46" t="s">
        <v>922</v>
      </c>
      <c r="C510" s="33">
        <f t="shared" si="7"/>
        <v>4</v>
      </c>
      <c r="D510" s="34" t="s">
        <v>223</v>
      </c>
      <c r="E510" s="34"/>
      <c r="F510" s="35" t="s">
        <v>221</v>
      </c>
      <c r="G510" s="36">
        <v>41729</v>
      </c>
      <c r="H510" s="82">
        <v>63135</v>
      </c>
      <c r="I510" s="37">
        <v>1263</v>
      </c>
      <c r="J510" s="38">
        <v>1263</v>
      </c>
      <c r="K510" s="36">
        <v>41729</v>
      </c>
      <c r="L510" s="39">
        <v>2</v>
      </c>
      <c r="M510" s="5"/>
      <c r="N510" s="5"/>
      <c r="O510" s="42" t="s">
        <v>2342</v>
      </c>
      <c r="P510" s="43" t="s">
        <v>2169</v>
      </c>
      <c r="Q510" s="43" t="s">
        <v>2010</v>
      </c>
      <c r="R510" s="43" t="s">
        <v>219</v>
      </c>
      <c r="S510" s="43" t="b">
        <v>1</v>
      </c>
      <c r="T510" s="43">
        <v>10</v>
      </c>
      <c r="U510" s="35" t="s">
        <v>2347</v>
      </c>
      <c r="V510" s="196" t="s">
        <v>2377</v>
      </c>
    </row>
    <row r="511" spans="1:22" x14ac:dyDescent="0.25">
      <c r="A511" s="30">
        <v>510</v>
      </c>
      <c r="B511" s="46" t="s">
        <v>1136</v>
      </c>
      <c r="C511" s="33">
        <f t="shared" si="7"/>
        <v>1</v>
      </c>
      <c r="D511" s="34" t="s">
        <v>673</v>
      </c>
      <c r="E511" s="34"/>
      <c r="F511" s="35" t="s">
        <v>221</v>
      </c>
      <c r="G511" s="99">
        <v>41699</v>
      </c>
      <c r="H511" s="82">
        <v>36800</v>
      </c>
      <c r="I511" s="37">
        <v>736</v>
      </c>
      <c r="J511" s="38">
        <v>736</v>
      </c>
      <c r="K511" s="36">
        <v>41699</v>
      </c>
      <c r="L511" s="39">
        <v>2</v>
      </c>
      <c r="M511" s="5"/>
      <c r="N511" s="5"/>
      <c r="O511" s="42" t="s">
        <v>2342</v>
      </c>
      <c r="P511" s="43" t="s">
        <v>2222</v>
      </c>
      <c r="Q511" s="43" t="s">
        <v>2320</v>
      </c>
      <c r="R511" s="43" t="s">
        <v>229</v>
      </c>
      <c r="S511" s="43" t="b">
        <v>1</v>
      </c>
      <c r="T511" s="43">
        <v>10</v>
      </c>
      <c r="U511" s="35" t="s">
        <v>2347</v>
      </c>
      <c r="V511" s="200" t="s">
        <v>2387</v>
      </c>
    </row>
    <row r="512" spans="1:22" x14ac:dyDescent="0.25">
      <c r="A512" s="30">
        <v>511</v>
      </c>
      <c r="B512" s="49" t="s">
        <v>1028</v>
      </c>
      <c r="C512" s="33">
        <f t="shared" si="7"/>
        <v>3</v>
      </c>
      <c r="D512" s="34" t="s">
        <v>233</v>
      </c>
      <c r="E512" s="34"/>
      <c r="F512" s="35" t="s">
        <v>221</v>
      </c>
      <c r="G512" s="36">
        <v>41701</v>
      </c>
      <c r="H512" s="82">
        <v>17977</v>
      </c>
      <c r="I512" s="37">
        <v>180</v>
      </c>
      <c r="J512" s="38">
        <v>180</v>
      </c>
      <c r="K512" s="36">
        <v>41701</v>
      </c>
      <c r="L512" s="39">
        <v>1</v>
      </c>
      <c r="M512" s="5"/>
      <c r="N512" s="5"/>
      <c r="O512" s="42" t="s">
        <v>2342</v>
      </c>
      <c r="P512" s="43" t="s">
        <v>2175</v>
      </c>
      <c r="Q512" s="43" t="s">
        <v>2319</v>
      </c>
      <c r="R512" s="43" t="s">
        <v>229</v>
      </c>
      <c r="S512" s="43" t="b">
        <v>1</v>
      </c>
      <c r="T512" s="43">
        <v>10</v>
      </c>
      <c r="U512" s="35" t="s">
        <v>2347</v>
      </c>
      <c r="V512" s="196" t="s">
        <v>2388</v>
      </c>
    </row>
    <row r="513" spans="1:22" x14ac:dyDescent="0.25">
      <c r="A513" s="30">
        <v>512</v>
      </c>
      <c r="B513" s="46" t="s">
        <v>798</v>
      </c>
      <c r="C513" s="33">
        <f t="shared" si="7"/>
        <v>4</v>
      </c>
      <c r="D513" s="34" t="s">
        <v>239</v>
      </c>
      <c r="E513" s="34"/>
      <c r="F513" s="35" t="s">
        <v>221</v>
      </c>
      <c r="G513" s="36">
        <v>41702</v>
      </c>
      <c r="H513" s="82">
        <v>3200</v>
      </c>
      <c r="I513" s="37">
        <v>32</v>
      </c>
      <c r="J513" s="38">
        <v>32</v>
      </c>
      <c r="K513" s="36">
        <v>41702</v>
      </c>
      <c r="L513" s="39">
        <v>1</v>
      </c>
      <c r="M513" s="5"/>
      <c r="N513" s="5"/>
      <c r="O513" s="42" t="s">
        <v>2342</v>
      </c>
      <c r="P513" s="43" t="s">
        <v>2180</v>
      </c>
      <c r="Q513" s="43" t="s">
        <v>2319</v>
      </c>
      <c r="R513" s="43" t="s">
        <v>229</v>
      </c>
      <c r="S513" s="43" t="b">
        <v>1</v>
      </c>
      <c r="T513" s="43">
        <v>10</v>
      </c>
      <c r="U513" s="35" t="s">
        <v>2347</v>
      </c>
      <c r="V513" s="196" t="s">
        <v>2376</v>
      </c>
    </row>
    <row r="514" spans="1:22" x14ac:dyDescent="0.25">
      <c r="A514" s="30">
        <v>513</v>
      </c>
      <c r="B514" s="46" t="s">
        <v>1030</v>
      </c>
      <c r="C514" s="33">
        <f t="shared" si="7"/>
        <v>3</v>
      </c>
      <c r="D514" s="34" t="s">
        <v>238</v>
      </c>
      <c r="E514" s="34"/>
      <c r="F514" s="35" t="s">
        <v>221</v>
      </c>
      <c r="G514" s="36">
        <v>41702</v>
      </c>
      <c r="H514" s="82">
        <v>3000</v>
      </c>
      <c r="I514" s="37">
        <v>30</v>
      </c>
      <c r="J514" s="38">
        <v>30</v>
      </c>
      <c r="K514" s="36">
        <v>41702</v>
      </c>
      <c r="L514" s="39">
        <v>1</v>
      </c>
      <c r="M514" s="5"/>
      <c r="N514" s="5"/>
      <c r="O514" s="42" t="s">
        <v>2342</v>
      </c>
      <c r="P514" s="43" t="s">
        <v>2179</v>
      </c>
      <c r="Q514" s="43" t="s">
        <v>2319</v>
      </c>
      <c r="R514" s="43" t="s">
        <v>229</v>
      </c>
      <c r="S514" s="43" t="b">
        <v>1</v>
      </c>
      <c r="T514" s="43">
        <v>10</v>
      </c>
      <c r="U514" s="35" t="s">
        <v>2347</v>
      </c>
      <c r="V514" s="196" t="s">
        <v>2376</v>
      </c>
    </row>
    <row r="515" spans="1:22" x14ac:dyDescent="0.25">
      <c r="A515" s="30">
        <v>514</v>
      </c>
      <c r="B515" s="46" t="s">
        <v>925</v>
      </c>
      <c r="C515" s="33">
        <f t="shared" ref="C515:C578" si="8">COUNTIF(B:B,B515)</f>
        <v>10</v>
      </c>
      <c r="D515" s="34" t="s">
        <v>232</v>
      </c>
      <c r="E515" s="34"/>
      <c r="F515" s="35" t="s">
        <v>221</v>
      </c>
      <c r="G515" s="36">
        <v>41705</v>
      </c>
      <c r="H515" s="82">
        <v>5400</v>
      </c>
      <c r="I515" s="37">
        <v>54</v>
      </c>
      <c r="J515" s="38">
        <v>54</v>
      </c>
      <c r="K515" s="36">
        <v>41705</v>
      </c>
      <c r="L515" s="39">
        <v>1</v>
      </c>
      <c r="M515" s="5"/>
      <c r="N515" s="5"/>
      <c r="O515" s="42" t="s">
        <v>2342</v>
      </c>
      <c r="P515" s="43" t="s">
        <v>2174</v>
      </c>
      <c r="Q515" s="43" t="s">
        <v>2319</v>
      </c>
      <c r="R515" s="43" t="s">
        <v>229</v>
      </c>
      <c r="S515" s="43" t="b">
        <v>1</v>
      </c>
      <c r="T515" s="43">
        <v>10</v>
      </c>
      <c r="U515" s="35" t="s">
        <v>2347</v>
      </c>
      <c r="V515" s="196" t="s">
        <v>2389</v>
      </c>
    </row>
    <row r="516" spans="1:22" x14ac:dyDescent="0.25">
      <c r="A516" s="30">
        <v>515</v>
      </c>
      <c r="B516" s="46" t="s">
        <v>925</v>
      </c>
      <c r="C516" s="33">
        <f t="shared" si="8"/>
        <v>10</v>
      </c>
      <c r="D516" s="34" t="s">
        <v>232</v>
      </c>
      <c r="E516" s="34"/>
      <c r="F516" s="35" t="s">
        <v>221</v>
      </c>
      <c r="G516" s="36">
        <v>41705</v>
      </c>
      <c r="H516" s="82">
        <v>89000</v>
      </c>
      <c r="I516" s="37">
        <v>890</v>
      </c>
      <c r="J516" s="38">
        <v>890</v>
      </c>
      <c r="K516" s="36">
        <v>41705</v>
      </c>
      <c r="L516" s="39">
        <v>1</v>
      </c>
      <c r="M516" s="5"/>
      <c r="N516" s="5"/>
      <c r="O516" s="42" t="s">
        <v>2342</v>
      </c>
      <c r="P516" s="43" t="s">
        <v>2174</v>
      </c>
      <c r="Q516" s="43" t="s">
        <v>2319</v>
      </c>
      <c r="R516" s="43" t="s">
        <v>229</v>
      </c>
      <c r="S516" s="43" t="b">
        <v>1</v>
      </c>
      <c r="T516" s="43">
        <v>10</v>
      </c>
      <c r="U516" s="35" t="s">
        <v>2347</v>
      </c>
      <c r="V516" s="196" t="s">
        <v>2389</v>
      </c>
    </row>
    <row r="517" spans="1:22" x14ac:dyDescent="0.25">
      <c r="A517" s="30">
        <v>516</v>
      </c>
      <c r="B517" s="46" t="s">
        <v>1137</v>
      </c>
      <c r="C517" s="33">
        <f t="shared" si="8"/>
        <v>3</v>
      </c>
      <c r="D517" s="34" t="s">
        <v>674</v>
      </c>
      <c r="E517" s="34"/>
      <c r="F517" s="35" t="s">
        <v>221</v>
      </c>
      <c r="G517" s="36">
        <v>41705</v>
      </c>
      <c r="H517" s="82">
        <v>27000</v>
      </c>
      <c r="I517" s="37">
        <v>270</v>
      </c>
      <c r="J517" s="38">
        <v>270</v>
      </c>
      <c r="K517" s="36">
        <v>41705</v>
      </c>
      <c r="L517" s="39">
        <v>1</v>
      </c>
      <c r="M517" s="5"/>
      <c r="N517" s="5"/>
      <c r="O517" s="42" t="s">
        <v>2342</v>
      </c>
      <c r="P517" s="43" t="s">
        <v>2302</v>
      </c>
      <c r="Q517" s="43" t="s">
        <v>2319</v>
      </c>
      <c r="R517" s="43" t="s">
        <v>229</v>
      </c>
      <c r="S517" s="43" t="b">
        <v>1</v>
      </c>
      <c r="T517" s="43">
        <v>10</v>
      </c>
      <c r="U517" s="35" t="s">
        <v>2347</v>
      </c>
      <c r="V517" s="196" t="s">
        <v>2389</v>
      </c>
    </row>
    <row r="518" spans="1:22" x14ac:dyDescent="0.25">
      <c r="A518" s="30">
        <v>517</v>
      </c>
      <c r="B518" s="46" t="s">
        <v>1138</v>
      </c>
      <c r="C518" s="33">
        <f t="shared" si="8"/>
        <v>4</v>
      </c>
      <c r="D518" s="34" t="s">
        <v>675</v>
      </c>
      <c r="E518" s="34"/>
      <c r="F518" s="35" t="s">
        <v>221</v>
      </c>
      <c r="G518" s="36">
        <v>41705</v>
      </c>
      <c r="H518" s="82">
        <v>13482</v>
      </c>
      <c r="I518" s="37">
        <v>270</v>
      </c>
      <c r="J518" s="38">
        <v>270</v>
      </c>
      <c r="K518" s="36">
        <v>41705</v>
      </c>
      <c r="L518" s="39">
        <v>2</v>
      </c>
      <c r="M518" s="5"/>
      <c r="N518" s="5"/>
      <c r="O518" s="42" t="s">
        <v>2342</v>
      </c>
      <c r="P518" s="43" t="s">
        <v>2303</v>
      </c>
      <c r="Q518" s="43" t="s">
        <v>2319</v>
      </c>
      <c r="R518" s="43" t="s">
        <v>229</v>
      </c>
      <c r="S518" s="43" t="b">
        <v>1</v>
      </c>
      <c r="T518" s="43">
        <v>10</v>
      </c>
      <c r="U518" s="35" t="s">
        <v>2347</v>
      </c>
      <c r="V518" s="196" t="s">
        <v>2389</v>
      </c>
    </row>
    <row r="519" spans="1:22" x14ac:dyDescent="0.25">
      <c r="A519" s="30">
        <v>518</v>
      </c>
      <c r="B519" s="46" t="s">
        <v>1139</v>
      </c>
      <c r="C519" s="33">
        <f t="shared" si="8"/>
        <v>2</v>
      </c>
      <c r="D519" s="34" t="s">
        <v>676</v>
      </c>
      <c r="E519" s="34"/>
      <c r="F519" s="35" t="s">
        <v>221</v>
      </c>
      <c r="G519" s="36">
        <v>41705</v>
      </c>
      <c r="H519" s="82">
        <v>22500</v>
      </c>
      <c r="I519" s="37">
        <v>450</v>
      </c>
      <c r="J519" s="38">
        <v>450</v>
      </c>
      <c r="K519" s="36">
        <v>41705</v>
      </c>
      <c r="L519" s="39">
        <v>2</v>
      </c>
      <c r="M519" s="5"/>
      <c r="N519" s="5"/>
      <c r="O519" s="42" t="s">
        <v>2342</v>
      </c>
      <c r="P519" s="43" t="s">
        <v>2304</v>
      </c>
      <c r="Q519" s="43" t="s">
        <v>2319</v>
      </c>
      <c r="R519" s="43" t="s">
        <v>229</v>
      </c>
      <c r="S519" s="43" t="b">
        <v>1</v>
      </c>
      <c r="T519" s="43">
        <v>10</v>
      </c>
      <c r="U519" s="35" t="s">
        <v>2347</v>
      </c>
      <c r="V519" s="196" t="s">
        <v>2389</v>
      </c>
    </row>
    <row r="520" spans="1:22" x14ac:dyDescent="0.25">
      <c r="A520" s="30">
        <v>519</v>
      </c>
      <c r="B520" s="46" t="s">
        <v>236</v>
      </c>
      <c r="C520" s="33">
        <f t="shared" si="8"/>
        <v>4</v>
      </c>
      <c r="D520" s="34" t="s">
        <v>237</v>
      </c>
      <c r="E520" s="34"/>
      <c r="F520" s="35" t="s">
        <v>221</v>
      </c>
      <c r="G520" s="36">
        <v>41709</v>
      </c>
      <c r="H520" s="82">
        <v>10800</v>
      </c>
      <c r="I520" s="37">
        <v>108</v>
      </c>
      <c r="J520" s="38">
        <v>108</v>
      </c>
      <c r="K520" s="36">
        <v>41709</v>
      </c>
      <c r="L520" s="39">
        <v>1</v>
      </c>
      <c r="M520" s="5"/>
      <c r="N520" s="5"/>
      <c r="O520" s="42" t="s">
        <v>2342</v>
      </c>
      <c r="P520" s="43" t="s">
        <v>2178</v>
      </c>
      <c r="Q520" s="43" t="s">
        <v>2319</v>
      </c>
      <c r="R520" s="43" t="s">
        <v>229</v>
      </c>
      <c r="S520" s="43" t="b">
        <v>1</v>
      </c>
      <c r="T520" s="43">
        <v>10</v>
      </c>
      <c r="U520" s="35" t="s">
        <v>2347</v>
      </c>
      <c r="V520" s="196" t="s">
        <v>2390</v>
      </c>
    </row>
    <row r="521" spans="1:22" x14ac:dyDescent="0.25">
      <c r="A521" s="30">
        <v>520</v>
      </c>
      <c r="B521" s="46" t="s">
        <v>797</v>
      </c>
      <c r="C521" s="33">
        <f t="shared" si="8"/>
        <v>4</v>
      </c>
      <c r="D521" s="34" t="s">
        <v>235</v>
      </c>
      <c r="E521" s="34"/>
      <c r="F521" s="35" t="s">
        <v>221</v>
      </c>
      <c r="G521" s="36">
        <v>41711</v>
      </c>
      <c r="H521" s="82">
        <v>85900</v>
      </c>
      <c r="I521" s="37">
        <v>1718</v>
      </c>
      <c r="J521" s="38">
        <v>1718</v>
      </c>
      <c r="K521" s="36">
        <v>41711</v>
      </c>
      <c r="L521" s="39">
        <v>2</v>
      </c>
      <c r="M521" s="5"/>
      <c r="N521" s="5"/>
      <c r="O521" s="42" t="s">
        <v>2342</v>
      </c>
      <c r="P521" s="43" t="s">
        <v>2177</v>
      </c>
      <c r="Q521" s="43" t="s">
        <v>2320</v>
      </c>
      <c r="R521" s="43" t="s">
        <v>229</v>
      </c>
      <c r="S521" s="43" t="b">
        <v>1</v>
      </c>
      <c r="T521" s="43">
        <v>10</v>
      </c>
      <c r="U521" s="35" t="s">
        <v>2347</v>
      </c>
      <c r="V521" s="196" t="s">
        <v>2379</v>
      </c>
    </row>
    <row r="522" spans="1:22" x14ac:dyDescent="0.25">
      <c r="A522" s="30">
        <v>521</v>
      </c>
      <c r="B522" s="46" t="s">
        <v>1140</v>
      </c>
      <c r="C522" s="33">
        <f t="shared" si="8"/>
        <v>1</v>
      </c>
      <c r="D522" s="34" t="s">
        <v>677</v>
      </c>
      <c r="E522" s="34"/>
      <c r="F522" s="35" t="s">
        <v>221</v>
      </c>
      <c r="G522" s="36">
        <v>41711</v>
      </c>
      <c r="H522" s="82">
        <v>28400</v>
      </c>
      <c r="I522" s="37">
        <v>284</v>
      </c>
      <c r="J522" s="38">
        <v>284</v>
      </c>
      <c r="K522" s="36">
        <v>41711</v>
      </c>
      <c r="L522" s="39">
        <v>1</v>
      </c>
      <c r="M522" s="5"/>
      <c r="N522" s="5"/>
      <c r="O522" s="42" t="s">
        <v>2342</v>
      </c>
      <c r="P522" s="43" t="s">
        <v>2305</v>
      </c>
      <c r="Q522" s="43" t="s">
        <v>2319</v>
      </c>
      <c r="R522" s="43" t="s">
        <v>229</v>
      </c>
      <c r="S522" s="43" t="b">
        <v>1</v>
      </c>
      <c r="T522" s="43">
        <v>10</v>
      </c>
      <c r="U522" s="35" t="s">
        <v>2347</v>
      </c>
      <c r="V522" s="196" t="s">
        <v>2379</v>
      </c>
    </row>
    <row r="523" spans="1:22" x14ac:dyDescent="0.25">
      <c r="A523" s="30">
        <v>522</v>
      </c>
      <c r="B523" s="46" t="s">
        <v>1125</v>
      </c>
      <c r="C523" s="33">
        <f t="shared" si="8"/>
        <v>8</v>
      </c>
      <c r="D523" s="34" t="s">
        <v>678</v>
      </c>
      <c r="E523" s="34"/>
      <c r="F523" s="35" t="s">
        <v>221</v>
      </c>
      <c r="G523" s="36">
        <v>41711</v>
      </c>
      <c r="H523" s="82">
        <v>15700</v>
      </c>
      <c r="I523" s="37">
        <v>157</v>
      </c>
      <c r="J523" s="38">
        <v>157</v>
      </c>
      <c r="K523" s="36">
        <v>41711</v>
      </c>
      <c r="L523" s="39">
        <v>1</v>
      </c>
      <c r="M523" s="5"/>
      <c r="N523" s="5"/>
      <c r="O523" s="42" t="s">
        <v>2342</v>
      </c>
      <c r="P523" s="43" t="s">
        <v>2265</v>
      </c>
      <c r="Q523" s="43" t="s">
        <v>2319</v>
      </c>
      <c r="R523" s="43" t="s">
        <v>229</v>
      </c>
      <c r="S523" s="43" t="b">
        <v>1</v>
      </c>
      <c r="T523" s="43">
        <v>10</v>
      </c>
      <c r="U523" s="35" t="s">
        <v>2347</v>
      </c>
      <c r="V523" s="196" t="s">
        <v>2379</v>
      </c>
    </row>
    <row r="524" spans="1:22" x14ac:dyDescent="0.25">
      <c r="A524" s="30">
        <v>523</v>
      </c>
      <c r="B524" s="46" t="s">
        <v>1031</v>
      </c>
      <c r="C524" s="33">
        <f t="shared" si="8"/>
        <v>7</v>
      </c>
      <c r="D524" s="34" t="s">
        <v>241</v>
      </c>
      <c r="E524" s="34"/>
      <c r="F524" s="35" t="s">
        <v>221</v>
      </c>
      <c r="G524" s="36">
        <v>41712</v>
      </c>
      <c r="H524" s="82">
        <v>63900</v>
      </c>
      <c r="I524" s="37">
        <v>639</v>
      </c>
      <c r="J524" s="38">
        <v>639</v>
      </c>
      <c r="K524" s="36">
        <v>41712</v>
      </c>
      <c r="L524" s="39">
        <v>1</v>
      </c>
      <c r="M524" s="5"/>
      <c r="N524" s="5"/>
      <c r="O524" s="42" t="s">
        <v>2342</v>
      </c>
      <c r="P524" s="43" t="s">
        <v>2182</v>
      </c>
      <c r="Q524" s="43" t="s">
        <v>2319</v>
      </c>
      <c r="R524" s="43" t="s">
        <v>229</v>
      </c>
      <c r="S524" s="43" t="b">
        <v>1</v>
      </c>
      <c r="T524" s="43">
        <v>10</v>
      </c>
      <c r="U524" s="35" t="s">
        <v>2347</v>
      </c>
      <c r="V524" s="196" t="s">
        <v>2391</v>
      </c>
    </row>
    <row r="525" spans="1:22" x14ac:dyDescent="0.25">
      <c r="A525" s="30">
        <v>524</v>
      </c>
      <c r="B525" s="46" t="s">
        <v>1031</v>
      </c>
      <c r="C525" s="33">
        <f t="shared" si="8"/>
        <v>7</v>
      </c>
      <c r="D525" s="34" t="s">
        <v>241</v>
      </c>
      <c r="E525" s="34"/>
      <c r="F525" s="35" t="s">
        <v>221</v>
      </c>
      <c r="G525" s="36">
        <v>41712</v>
      </c>
      <c r="H525" s="82">
        <v>48200</v>
      </c>
      <c r="I525" s="37">
        <v>482</v>
      </c>
      <c r="J525" s="38">
        <v>482</v>
      </c>
      <c r="K525" s="36">
        <v>41712</v>
      </c>
      <c r="L525" s="39">
        <v>1</v>
      </c>
      <c r="M525" s="5"/>
      <c r="N525" s="5"/>
      <c r="O525" s="42" t="s">
        <v>2342</v>
      </c>
      <c r="P525" s="43" t="s">
        <v>2182</v>
      </c>
      <c r="Q525" s="43" t="s">
        <v>2319</v>
      </c>
      <c r="R525" s="43" t="s">
        <v>229</v>
      </c>
      <c r="S525" s="43" t="b">
        <v>1</v>
      </c>
      <c r="T525" s="43">
        <v>10</v>
      </c>
      <c r="U525" s="35" t="s">
        <v>2347</v>
      </c>
      <c r="V525" s="196" t="s">
        <v>2391</v>
      </c>
    </row>
    <row r="526" spans="1:22" x14ac:dyDescent="0.25">
      <c r="A526" s="30">
        <v>525</v>
      </c>
      <c r="B526" s="46" t="s">
        <v>242</v>
      </c>
      <c r="C526" s="33">
        <f t="shared" si="8"/>
        <v>3</v>
      </c>
      <c r="D526" s="34" t="s">
        <v>243</v>
      </c>
      <c r="E526" s="34"/>
      <c r="F526" s="35" t="s">
        <v>221</v>
      </c>
      <c r="G526" s="36">
        <v>41713</v>
      </c>
      <c r="H526" s="82">
        <v>15000</v>
      </c>
      <c r="I526" s="37">
        <v>150</v>
      </c>
      <c r="J526" s="38">
        <v>150</v>
      </c>
      <c r="K526" s="36">
        <v>41713</v>
      </c>
      <c r="L526" s="39">
        <v>1</v>
      </c>
      <c r="M526" s="5"/>
      <c r="N526" s="5"/>
      <c r="O526" s="42" t="s">
        <v>2342</v>
      </c>
      <c r="P526" s="43" t="s">
        <v>2183</v>
      </c>
      <c r="Q526" s="43" t="s">
        <v>2319</v>
      </c>
      <c r="R526" s="43" t="s">
        <v>229</v>
      </c>
      <c r="S526" s="43" t="b">
        <v>1</v>
      </c>
      <c r="T526" s="43">
        <v>10</v>
      </c>
      <c r="U526" s="35" t="s">
        <v>2347</v>
      </c>
      <c r="V526" s="196" t="s">
        <v>2392</v>
      </c>
    </row>
    <row r="527" spans="1:22" x14ac:dyDescent="0.25">
      <c r="A527" s="30">
        <v>526</v>
      </c>
      <c r="B527" s="46" t="s">
        <v>1125</v>
      </c>
      <c r="C527" s="33">
        <f t="shared" si="8"/>
        <v>8</v>
      </c>
      <c r="D527" s="34" t="s">
        <v>597</v>
      </c>
      <c r="E527" s="34"/>
      <c r="F527" s="35" t="s">
        <v>221</v>
      </c>
      <c r="G527" s="36">
        <v>41716</v>
      </c>
      <c r="H527" s="82">
        <v>40200</v>
      </c>
      <c r="I527" s="37">
        <v>402</v>
      </c>
      <c r="J527" s="38">
        <v>402</v>
      </c>
      <c r="K527" s="36">
        <v>41716</v>
      </c>
      <c r="L527" s="39">
        <v>1</v>
      </c>
      <c r="M527" s="5"/>
      <c r="N527" s="5"/>
      <c r="O527" s="42" t="s">
        <v>2342</v>
      </c>
      <c r="P527" s="43" t="s">
        <v>2265</v>
      </c>
      <c r="Q527" s="43" t="s">
        <v>2319</v>
      </c>
      <c r="R527" s="43" t="s">
        <v>229</v>
      </c>
      <c r="S527" s="43" t="b">
        <v>1</v>
      </c>
      <c r="T527" s="43">
        <v>10</v>
      </c>
      <c r="U527" s="35" t="s">
        <v>2347</v>
      </c>
      <c r="V527" s="196" t="s">
        <v>2393</v>
      </c>
    </row>
    <row r="528" spans="1:22" x14ac:dyDescent="0.25">
      <c r="A528" s="30">
        <v>527</v>
      </c>
      <c r="B528" s="46" t="s">
        <v>1032</v>
      </c>
      <c r="C528" s="33">
        <f t="shared" si="8"/>
        <v>3</v>
      </c>
      <c r="D528" s="34" t="s">
        <v>249</v>
      </c>
      <c r="E528" s="34"/>
      <c r="F528" s="35" t="s">
        <v>221</v>
      </c>
      <c r="G528" s="36">
        <v>41716</v>
      </c>
      <c r="H528" s="82">
        <v>8700</v>
      </c>
      <c r="I528" s="37">
        <v>87</v>
      </c>
      <c r="J528" s="38">
        <v>87</v>
      </c>
      <c r="K528" s="36">
        <v>41716</v>
      </c>
      <c r="L528" s="39">
        <v>1</v>
      </c>
      <c r="M528" s="5"/>
      <c r="N528" s="5"/>
      <c r="O528" s="42" t="s">
        <v>2342</v>
      </c>
      <c r="P528" s="43" t="s">
        <v>2187</v>
      </c>
      <c r="Q528" s="43" t="s">
        <v>2319</v>
      </c>
      <c r="R528" s="43" t="s">
        <v>229</v>
      </c>
      <c r="S528" s="43" t="b">
        <v>1</v>
      </c>
      <c r="T528" s="43">
        <v>10</v>
      </c>
      <c r="U528" s="35" t="s">
        <v>2347</v>
      </c>
      <c r="V528" s="196" t="s">
        <v>2393</v>
      </c>
    </row>
    <row r="529" spans="1:22" x14ac:dyDescent="0.25">
      <c r="A529" s="30">
        <v>528</v>
      </c>
      <c r="B529" s="46" t="s">
        <v>244</v>
      </c>
      <c r="C529" s="33">
        <f t="shared" si="8"/>
        <v>4</v>
      </c>
      <c r="D529" s="34" t="s">
        <v>245</v>
      </c>
      <c r="E529" s="34"/>
      <c r="F529" s="35" t="s">
        <v>221</v>
      </c>
      <c r="G529" s="36">
        <v>41722</v>
      </c>
      <c r="H529" s="82">
        <v>94300</v>
      </c>
      <c r="I529" s="37">
        <v>1886</v>
      </c>
      <c r="J529" s="38">
        <v>1886</v>
      </c>
      <c r="K529" s="36">
        <v>41722</v>
      </c>
      <c r="L529" s="39">
        <v>2</v>
      </c>
      <c r="M529" s="5"/>
      <c r="N529" s="5"/>
      <c r="O529" s="42" t="s">
        <v>2342</v>
      </c>
      <c r="P529" s="43" t="s">
        <v>2184</v>
      </c>
      <c r="Q529" s="43" t="s">
        <v>2320</v>
      </c>
      <c r="R529" s="43" t="s">
        <v>229</v>
      </c>
      <c r="S529" s="43" t="b">
        <v>1</v>
      </c>
      <c r="T529" s="43">
        <v>10</v>
      </c>
      <c r="U529" s="35" t="s">
        <v>2347</v>
      </c>
      <c r="V529" s="196" t="s">
        <v>2383</v>
      </c>
    </row>
    <row r="530" spans="1:22" x14ac:dyDescent="0.25">
      <c r="A530" s="30">
        <v>529</v>
      </c>
      <c r="B530" s="46" t="s">
        <v>925</v>
      </c>
      <c r="C530" s="33">
        <f t="shared" si="8"/>
        <v>10</v>
      </c>
      <c r="D530" s="34" t="s">
        <v>232</v>
      </c>
      <c r="E530" s="34"/>
      <c r="F530" s="35" t="s">
        <v>221</v>
      </c>
      <c r="G530" s="36">
        <v>41722</v>
      </c>
      <c r="H530" s="82">
        <v>134200</v>
      </c>
      <c r="I530" s="37">
        <v>1342</v>
      </c>
      <c r="J530" s="38">
        <v>1342</v>
      </c>
      <c r="K530" s="36">
        <v>41722</v>
      </c>
      <c r="L530" s="39">
        <v>1</v>
      </c>
      <c r="M530" s="5"/>
      <c r="N530" s="5"/>
      <c r="O530" s="42" t="s">
        <v>2342</v>
      </c>
      <c r="P530" s="43" t="s">
        <v>2174</v>
      </c>
      <c r="Q530" s="43" t="s">
        <v>2319</v>
      </c>
      <c r="R530" s="43" t="s">
        <v>229</v>
      </c>
      <c r="S530" s="43" t="b">
        <v>1</v>
      </c>
      <c r="T530" s="43">
        <v>10</v>
      </c>
      <c r="U530" s="35" t="s">
        <v>2347</v>
      </c>
      <c r="V530" s="196" t="s">
        <v>2383</v>
      </c>
    </row>
    <row r="531" spans="1:22" x14ac:dyDescent="0.25">
      <c r="A531" s="30">
        <v>530</v>
      </c>
      <c r="B531" s="46" t="s">
        <v>679</v>
      </c>
      <c r="C531" s="33">
        <f t="shared" si="8"/>
        <v>2</v>
      </c>
      <c r="D531" s="34" t="s">
        <v>680</v>
      </c>
      <c r="E531" s="34"/>
      <c r="F531" s="35" t="s">
        <v>221</v>
      </c>
      <c r="G531" s="36">
        <v>41722</v>
      </c>
      <c r="H531" s="82">
        <v>7900</v>
      </c>
      <c r="I531" s="37">
        <v>79</v>
      </c>
      <c r="J531" s="38">
        <v>79</v>
      </c>
      <c r="K531" s="36">
        <v>41722</v>
      </c>
      <c r="L531" s="39">
        <v>1</v>
      </c>
      <c r="M531" s="5"/>
      <c r="N531" s="5"/>
      <c r="O531" s="42" t="s">
        <v>2342</v>
      </c>
      <c r="P531" s="43" t="s">
        <v>2225</v>
      </c>
      <c r="Q531" s="43" t="s">
        <v>2319</v>
      </c>
      <c r="R531" s="43" t="s">
        <v>229</v>
      </c>
      <c r="S531" s="43" t="b">
        <v>1</v>
      </c>
      <c r="T531" s="43">
        <v>10</v>
      </c>
      <c r="U531" s="35" t="s">
        <v>2347</v>
      </c>
      <c r="V531" s="196" t="s">
        <v>2383</v>
      </c>
    </row>
    <row r="532" spans="1:22" x14ac:dyDescent="0.25">
      <c r="A532" s="30">
        <v>531</v>
      </c>
      <c r="B532" s="46" t="s">
        <v>1125</v>
      </c>
      <c r="C532" s="33">
        <f t="shared" si="8"/>
        <v>8</v>
      </c>
      <c r="D532" s="34" t="s">
        <v>681</v>
      </c>
      <c r="E532" s="34"/>
      <c r="F532" s="35" t="s">
        <v>221</v>
      </c>
      <c r="G532" s="36">
        <v>41722</v>
      </c>
      <c r="H532" s="82">
        <v>40000</v>
      </c>
      <c r="I532" s="37">
        <v>400</v>
      </c>
      <c r="J532" s="38">
        <v>400</v>
      </c>
      <c r="K532" s="36">
        <v>41722</v>
      </c>
      <c r="L532" s="39">
        <v>1</v>
      </c>
      <c r="M532" s="5"/>
      <c r="N532" s="5"/>
      <c r="O532" s="42" t="s">
        <v>2342</v>
      </c>
      <c r="P532" s="43" t="s">
        <v>2265</v>
      </c>
      <c r="Q532" s="43" t="s">
        <v>2319</v>
      </c>
      <c r="R532" s="43" t="s">
        <v>229</v>
      </c>
      <c r="S532" s="43" t="b">
        <v>1</v>
      </c>
      <c r="T532" s="43">
        <v>10</v>
      </c>
      <c r="U532" s="35" t="s">
        <v>2347</v>
      </c>
      <c r="V532" s="196" t="s">
        <v>2383</v>
      </c>
    </row>
    <row r="533" spans="1:22" x14ac:dyDescent="0.25">
      <c r="A533" s="30">
        <v>532</v>
      </c>
      <c r="B533" s="46" t="s">
        <v>236</v>
      </c>
      <c r="C533" s="33">
        <f t="shared" si="8"/>
        <v>4</v>
      </c>
      <c r="D533" s="34" t="s">
        <v>595</v>
      </c>
      <c r="E533" s="34"/>
      <c r="F533" s="35" t="s">
        <v>221</v>
      </c>
      <c r="G533" s="36">
        <v>41722</v>
      </c>
      <c r="H533" s="82">
        <v>30000</v>
      </c>
      <c r="I533" s="37">
        <v>300</v>
      </c>
      <c r="J533" s="38">
        <v>300</v>
      </c>
      <c r="K533" s="36">
        <v>41722</v>
      </c>
      <c r="L533" s="39">
        <v>1</v>
      </c>
      <c r="M533" s="5"/>
      <c r="N533" s="5"/>
      <c r="O533" s="42" t="s">
        <v>2342</v>
      </c>
      <c r="P533" s="43" t="s">
        <v>2178</v>
      </c>
      <c r="Q533" s="43" t="s">
        <v>2319</v>
      </c>
      <c r="R533" s="43" t="s">
        <v>229</v>
      </c>
      <c r="S533" s="43" t="b">
        <v>1</v>
      </c>
      <c r="T533" s="43">
        <v>10</v>
      </c>
      <c r="U533" s="35" t="s">
        <v>2347</v>
      </c>
      <c r="V533" s="196" t="s">
        <v>2383</v>
      </c>
    </row>
    <row r="534" spans="1:22" x14ac:dyDescent="0.25">
      <c r="A534" s="30">
        <v>533</v>
      </c>
      <c r="B534" s="46" t="s">
        <v>925</v>
      </c>
      <c r="C534" s="33">
        <f t="shared" si="8"/>
        <v>10</v>
      </c>
      <c r="D534" s="34" t="s">
        <v>682</v>
      </c>
      <c r="E534" s="34"/>
      <c r="F534" s="35" t="s">
        <v>221</v>
      </c>
      <c r="G534" s="36">
        <v>41726</v>
      </c>
      <c r="H534" s="82">
        <v>20000</v>
      </c>
      <c r="I534" s="37">
        <v>200</v>
      </c>
      <c r="J534" s="38">
        <v>200</v>
      </c>
      <c r="K534" s="36">
        <v>41726</v>
      </c>
      <c r="L534" s="39">
        <v>1</v>
      </c>
      <c r="M534" s="5"/>
      <c r="N534" s="5"/>
      <c r="O534" s="42" t="s">
        <v>2342</v>
      </c>
      <c r="P534" s="43" t="s">
        <v>2174</v>
      </c>
      <c r="Q534" s="43" t="s">
        <v>2319</v>
      </c>
      <c r="R534" s="43" t="s">
        <v>229</v>
      </c>
      <c r="S534" s="43" t="b">
        <v>1</v>
      </c>
      <c r="T534" s="43">
        <v>10</v>
      </c>
      <c r="U534" s="35" t="s">
        <v>2347</v>
      </c>
      <c r="V534" s="196" t="s">
        <v>2386</v>
      </c>
    </row>
    <row r="535" spans="1:22" x14ac:dyDescent="0.25">
      <c r="A535" s="30">
        <v>534</v>
      </c>
      <c r="B535" s="46" t="s">
        <v>926</v>
      </c>
      <c r="C535" s="33">
        <f t="shared" si="8"/>
        <v>2</v>
      </c>
      <c r="D535" s="34" t="s">
        <v>240</v>
      </c>
      <c r="E535" s="34"/>
      <c r="F535" s="35" t="s">
        <v>221</v>
      </c>
      <c r="G535" s="36">
        <v>41726</v>
      </c>
      <c r="H535" s="82">
        <v>16400</v>
      </c>
      <c r="I535" s="37">
        <v>164</v>
      </c>
      <c r="J535" s="38">
        <v>164</v>
      </c>
      <c r="K535" s="36">
        <v>41726</v>
      </c>
      <c r="L535" s="39">
        <v>1</v>
      </c>
      <c r="M535" s="5"/>
      <c r="N535" s="5"/>
      <c r="O535" s="42" t="s">
        <v>2342</v>
      </c>
      <c r="P535" s="43" t="s">
        <v>2181</v>
      </c>
      <c r="Q535" s="43" t="s">
        <v>2319</v>
      </c>
      <c r="R535" s="43" t="s">
        <v>229</v>
      </c>
      <c r="S535" s="43" t="b">
        <v>1</v>
      </c>
      <c r="T535" s="43">
        <v>10</v>
      </c>
      <c r="U535" s="35" t="s">
        <v>2347</v>
      </c>
      <c r="V535" s="196" t="s">
        <v>2386</v>
      </c>
    </row>
    <row r="536" spans="1:22" x14ac:dyDescent="0.25">
      <c r="A536" s="67">
        <v>535</v>
      </c>
      <c r="B536" s="101" t="s">
        <v>1137</v>
      </c>
      <c r="C536" s="33">
        <f t="shared" si="8"/>
        <v>3</v>
      </c>
      <c r="D536" s="102" t="s">
        <v>674</v>
      </c>
      <c r="E536" s="102"/>
      <c r="F536" s="103" t="s">
        <v>221</v>
      </c>
      <c r="G536" s="104">
        <v>41726</v>
      </c>
      <c r="H536" s="105">
        <v>9000</v>
      </c>
      <c r="I536" s="37">
        <v>90</v>
      </c>
      <c r="J536" s="106">
        <v>90</v>
      </c>
      <c r="K536" s="104">
        <v>41726</v>
      </c>
      <c r="L536" s="39">
        <v>1</v>
      </c>
      <c r="M536" s="107"/>
      <c r="N536" s="107"/>
      <c r="O536" s="108" t="s">
        <v>2342</v>
      </c>
      <c r="P536" s="71" t="s">
        <v>2302</v>
      </c>
      <c r="Q536" s="71" t="s">
        <v>2319</v>
      </c>
      <c r="R536" s="71" t="s">
        <v>229</v>
      </c>
      <c r="S536" s="71" t="b">
        <v>1</v>
      </c>
      <c r="T536" s="71">
        <v>10</v>
      </c>
      <c r="U536" s="35" t="s">
        <v>2347</v>
      </c>
      <c r="V536" s="201" t="s">
        <v>2386</v>
      </c>
    </row>
    <row r="537" spans="1:22" x14ac:dyDescent="0.25">
      <c r="A537" s="30">
        <v>536</v>
      </c>
      <c r="B537" s="46" t="s">
        <v>1138</v>
      </c>
      <c r="C537" s="33">
        <f t="shared" si="8"/>
        <v>4</v>
      </c>
      <c r="D537" s="34" t="s">
        <v>675</v>
      </c>
      <c r="E537" s="34"/>
      <c r="F537" s="35" t="s">
        <v>221</v>
      </c>
      <c r="G537" s="36">
        <v>41726</v>
      </c>
      <c r="H537" s="82">
        <v>4494</v>
      </c>
      <c r="I537" s="37">
        <v>90</v>
      </c>
      <c r="J537" s="38">
        <v>90</v>
      </c>
      <c r="K537" s="36">
        <v>41726</v>
      </c>
      <c r="L537" s="39">
        <v>2</v>
      </c>
      <c r="M537" s="5"/>
      <c r="N537" s="5"/>
      <c r="O537" s="42" t="s">
        <v>2342</v>
      </c>
      <c r="P537" s="43" t="s">
        <v>2303</v>
      </c>
      <c r="Q537" s="43" t="s">
        <v>2319</v>
      </c>
      <c r="R537" s="43" t="s">
        <v>229</v>
      </c>
      <c r="S537" s="43" t="b">
        <v>1</v>
      </c>
      <c r="T537" s="43">
        <v>10</v>
      </c>
      <c r="U537" s="35" t="s">
        <v>2347</v>
      </c>
      <c r="V537" s="196" t="s">
        <v>2386</v>
      </c>
    </row>
    <row r="538" spans="1:22" x14ac:dyDescent="0.25">
      <c r="A538" s="30">
        <v>537</v>
      </c>
      <c r="B538" s="46" t="s">
        <v>1125</v>
      </c>
      <c r="C538" s="33">
        <f t="shared" si="8"/>
        <v>8</v>
      </c>
      <c r="D538" s="34" t="s">
        <v>597</v>
      </c>
      <c r="E538" s="34"/>
      <c r="F538" s="35" t="s">
        <v>221</v>
      </c>
      <c r="G538" s="36">
        <v>41729</v>
      </c>
      <c r="H538" s="82">
        <v>7700</v>
      </c>
      <c r="I538" s="37">
        <v>77</v>
      </c>
      <c r="J538" s="38">
        <v>77</v>
      </c>
      <c r="K538" s="36">
        <v>41729</v>
      </c>
      <c r="L538" s="39">
        <v>1</v>
      </c>
      <c r="M538" s="5"/>
      <c r="N538" s="5"/>
      <c r="O538" s="42" t="s">
        <v>2342</v>
      </c>
      <c r="P538" s="43" t="s">
        <v>2265</v>
      </c>
      <c r="Q538" s="43" t="s">
        <v>2319</v>
      </c>
      <c r="R538" s="43" t="s">
        <v>229</v>
      </c>
      <c r="S538" s="43" t="b">
        <v>1</v>
      </c>
      <c r="T538" s="43">
        <v>10</v>
      </c>
      <c r="U538" s="35" t="s">
        <v>2347</v>
      </c>
      <c r="V538" s="196" t="s">
        <v>2377</v>
      </c>
    </row>
    <row r="539" spans="1:22" x14ac:dyDescent="0.25">
      <c r="A539" s="30">
        <v>538</v>
      </c>
      <c r="B539" s="46" t="s">
        <v>236</v>
      </c>
      <c r="C539" s="33">
        <f t="shared" si="8"/>
        <v>4</v>
      </c>
      <c r="D539" s="47" t="s">
        <v>237</v>
      </c>
      <c r="E539" s="47"/>
      <c r="F539" s="35" t="s">
        <v>221</v>
      </c>
      <c r="G539" s="36">
        <v>41729</v>
      </c>
      <c r="H539" s="82">
        <v>7200</v>
      </c>
      <c r="I539" s="37">
        <v>72</v>
      </c>
      <c r="J539" s="38">
        <v>72</v>
      </c>
      <c r="K539" s="36">
        <v>41729</v>
      </c>
      <c r="L539" s="39">
        <v>1</v>
      </c>
      <c r="M539" s="5"/>
      <c r="N539" s="5"/>
      <c r="O539" s="42" t="s">
        <v>2342</v>
      </c>
      <c r="P539" s="43" t="s">
        <v>2178</v>
      </c>
      <c r="Q539" s="43" t="s">
        <v>2319</v>
      </c>
      <c r="R539" s="43" t="s">
        <v>229</v>
      </c>
      <c r="S539" s="43" t="b">
        <v>1</v>
      </c>
      <c r="T539" s="43">
        <v>10</v>
      </c>
      <c r="U539" s="35" t="s">
        <v>2347</v>
      </c>
      <c r="V539" s="196" t="s">
        <v>2377</v>
      </c>
    </row>
    <row r="540" spans="1:22" x14ac:dyDescent="0.25">
      <c r="A540" s="30">
        <v>539</v>
      </c>
      <c r="B540" s="46" t="s">
        <v>1125</v>
      </c>
      <c r="C540" s="33">
        <f t="shared" si="8"/>
        <v>8</v>
      </c>
      <c r="D540" s="47" t="s">
        <v>597</v>
      </c>
      <c r="E540" s="47"/>
      <c r="F540" s="35" t="s">
        <v>221</v>
      </c>
      <c r="G540" s="36">
        <v>41729</v>
      </c>
      <c r="H540" s="82">
        <v>41300</v>
      </c>
      <c r="I540" s="37">
        <v>413</v>
      </c>
      <c r="J540" s="38">
        <v>413</v>
      </c>
      <c r="K540" s="36">
        <v>41729</v>
      </c>
      <c r="L540" s="39">
        <v>1</v>
      </c>
      <c r="M540" s="5"/>
      <c r="N540" s="5"/>
      <c r="O540" s="42" t="s">
        <v>2342</v>
      </c>
      <c r="P540" s="43" t="s">
        <v>2265</v>
      </c>
      <c r="Q540" s="43" t="s">
        <v>2319</v>
      </c>
      <c r="R540" s="43" t="s">
        <v>229</v>
      </c>
      <c r="S540" s="43" t="b">
        <v>1</v>
      </c>
      <c r="T540" s="43">
        <v>10</v>
      </c>
      <c r="U540" s="35" t="s">
        <v>2347</v>
      </c>
      <c r="V540" s="196" t="s">
        <v>2377</v>
      </c>
    </row>
    <row r="541" spans="1:22" x14ac:dyDescent="0.25">
      <c r="A541" s="30">
        <v>540</v>
      </c>
      <c r="B541" s="46" t="s">
        <v>925</v>
      </c>
      <c r="C541" s="33">
        <f t="shared" si="8"/>
        <v>10</v>
      </c>
      <c r="D541" s="47" t="s">
        <v>232</v>
      </c>
      <c r="E541" s="47"/>
      <c r="F541" s="35" t="s">
        <v>221</v>
      </c>
      <c r="G541" s="36">
        <v>41729</v>
      </c>
      <c r="H541" s="82">
        <v>5200</v>
      </c>
      <c r="I541" s="37">
        <v>52</v>
      </c>
      <c r="J541" s="38">
        <v>52</v>
      </c>
      <c r="K541" s="36">
        <v>41729</v>
      </c>
      <c r="L541" s="39">
        <v>1</v>
      </c>
      <c r="M541" s="5"/>
      <c r="N541" s="5"/>
      <c r="O541" s="42" t="s">
        <v>2342</v>
      </c>
      <c r="P541" s="43" t="s">
        <v>2174</v>
      </c>
      <c r="Q541" s="43" t="s">
        <v>2319</v>
      </c>
      <c r="R541" s="43" t="s">
        <v>229</v>
      </c>
      <c r="S541" s="43" t="b">
        <v>1</v>
      </c>
      <c r="T541" s="43">
        <v>10</v>
      </c>
      <c r="U541" s="35" t="s">
        <v>2347</v>
      </c>
      <c r="V541" s="196" t="s">
        <v>2377</v>
      </c>
    </row>
    <row r="542" spans="1:22" x14ac:dyDescent="0.25">
      <c r="A542" s="30">
        <v>541</v>
      </c>
      <c r="B542" s="33" t="s">
        <v>679</v>
      </c>
      <c r="C542" s="33">
        <f t="shared" si="8"/>
        <v>2</v>
      </c>
      <c r="D542" s="34" t="s">
        <v>680</v>
      </c>
      <c r="E542" s="34"/>
      <c r="F542" s="35" t="s">
        <v>221</v>
      </c>
      <c r="G542" s="36">
        <v>41729</v>
      </c>
      <c r="H542" s="82">
        <v>22100</v>
      </c>
      <c r="I542" s="37">
        <v>221</v>
      </c>
      <c r="J542" s="38">
        <v>221</v>
      </c>
      <c r="K542" s="36">
        <v>41729</v>
      </c>
      <c r="L542" s="39">
        <v>1</v>
      </c>
      <c r="M542" s="5"/>
      <c r="N542" s="5"/>
      <c r="O542" s="42" t="s">
        <v>2342</v>
      </c>
      <c r="P542" s="43" t="s">
        <v>2225</v>
      </c>
      <c r="Q542" s="43" t="s">
        <v>2319</v>
      </c>
      <c r="R542" s="43" t="s">
        <v>229</v>
      </c>
      <c r="S542" s="43" t="b">
        <v>1</v>
      </c>
      <c r="T542" s="43">
        <v>10</v>
      </c>
      <c r="U542" s="35" t="s">
        <v>2347</v>
      </c>
      <c r="V542" s="196" t="s">
        <v>2377</v>
      </c>
    </row>
    <row r="543" spans="1:22" x14ac:dyDescent="0.25">
      <c r="A543" s="30">
        <v>542</v>
      </c>
      <c r="B543" s="98" t="s">
        <v>1031</v>
      </c>
      <c r="C543" s="33">
        <f t="shared" si="8"/>
        <v>7</v>
      </c>
      <c r="D543" s="34" t="s">
        <v>241</v>
      </c>
      <c r="E543" s="34"/>
      <c r="F543" s="35" t="s">
        <v>221</v>
      </c>
      <c r="G543" s="36">
        <v>41729</v>
      </c>
      <c r="H543" s="82">
        <v>62500</v>
      </c>
      <c r="I543" s="37">
        <v>625</v>
      </c>
      <c r="J543" s="38">
        <v>625</v>
      </c>
      <c r="K543" s="36">
        <v>41729</v>
      </c>
      <c r="L543" s="39">
        <v>1</v>
      </c>
      <c r="M543" s="5"/>
      <c r="N543" s="5"/>
      <c r="O543" s="42" t="s">
        <v>2342</v>
      </c>
      <c r="P543" s="43" t="s">
        <v>2182</v>
      </c>
      <c r="Q543" s="43" t="s">
        <v>2319</v>
      </c>
      <c r="R543" s="43" t="s">
        <v>229</v>
      </c>
      <c r="S543" s="43" t="b">
        <v>1</v>
      </c>
      <c r="T543" s="43">
        <v>10</v>
      </c>
      <c r="U543" s="35" t="s">
        <v>2347</v>
      </c>
      <c r="V543" s="196" t="s">
        <v>2377</v>
      </c>
    </row>
    <row r="544" spans="1:22" x14ac:dyDescent="0.25">
      <c r="A544" s="30">
        <v>543</v>
      </c>
      <c r="B544" s="46" t="s">
        <v>1031</v>
      </c>
      <c r="C544" s="33">
        <f t="shared" si="8"/>
        <v>7</v>
      </c>
      <c r="D544" s="34" t="s">
        <v>241</v>
      </c>
      <c r="E544" s="34"/>
      <c r="F544" s="35" t="s">
        <v>221</v>
      </c>
      <c r="G544" s="36">
        <v>41729</v>
      </c>
      <c r="H544" s="82">
        <v>49100</v>
      </c>
      <c r="I544" s="37">
        <v>491</v>
      </c>
      <c r="J544" s="38">
        <v>491</v>
      </c>
      <c r="K544" s="36">
        <v>41729</v>
      </c>
      <c r="L544" s="39">
        <v>1</v>
      </c>
      <c r="M544" s="5"/>
      <c r="N544" s="5"/>
      <c r="O544" s="42" t="s">
        <v>2342</v>
      </c>
      <c r="P544" s="43" t="s">
        <v>2182</v>
      </c>
      <c r="Q544" s="43" t="s">
        <v>2319</v>
      </c>
      <c r="R544" s="43" t="s">
        <v>229</v>
      </c>
      <c r="S544" s="43" t="b">
        <v>1</v>
      </c>
      <c r="T544" s="43">
        <v>10</v>
      </c>
      <c r="U544" s="35" t="s">
        <v>2347</v>
      </c>
      <c r="V544" s="196" t="s">
        <v>2377</v>
      </c>
    </row>
    <row r="545" spans="1:22" x14ac:dyDescent="0.25">
      <c r="A545" s="30">
        <v>544</v>
      </c>
      <c r="B545" s="98" t="s">
        <v>1010</v>
      </c>
      <c r="C545" s="33">
        <f t="shared" si="8"/>
        <v>1</v>
      </c>
      <c r="D545" s="34" t="s">
        <v>683</v>
      </c>
      <c r="E545" s="34"/>
      <c r="F545" s="35" t="s">
        <v>221</v>
      </c>
      <c r="G545" s="36">
        <v>41729</v>
      </c>
      <c r="H545" s="82">
        <v>36500</v>
      </c>
      <c r="I545" s="37">
        <v>365</v>
      </c>
      <c r="J545" s="38">
        <v>365</v>
      </c>
      <c r="K545" s="36">
        <v>41729</v>
      </c>
      <c r="L545" s="39">
        <v>1</v>
      </c>
      <c r="M545" s="5"/>
      <c r="N545" s="5"/>
      <c r="O545" s="42" t="s">
        <v>2342</v>
      </c>
      <c r="P545" s="43" t="s">
        <v>2306</v>
      </c>
      <c r="Q545" s="43" t="s">
        <v>2319</v>
      </c>
      <c r="R545" s="43" t="s">
        <v>229</v>
      </c>
      <c r="S545" s="43" t="b">
        <v>1</v>
      </c>
      <c r="T545" s="43">
        <v>10</v>
      </c>
      <c r="U545" s="35" t="s">
        <v>2347</v>
      </c>
      <c r="V545" s="196" t="s">
        <v>2377</v>
      </c>
    </row>
    <row r="546" spans="1:22" x14ac:dyDescent="0.25">
      <c r="A546" s="30">
        <v>545</v>
      </c>
      <c r="B546" s="45" t="s">
        <v>1139</v>
      </c>
      <c r="C546" s="33">
        <f t="shared" si="8"/>
        <v>2</v>
      </c>
      <c r="D546" s="44" t="s">
        <v>676</v>
      </c>
      <c r="E546" s="44"/>
      <c r="F546" s="35" t="s">
        <v>221</v>
      </c>
      <c r="G546" s="36">
        <v>41729</v>
      </c>
      <c r="H546" s="82">
        <v>22500</v>
      </c>
      <c r="I546" s="37">
        <v>450</v>
      </c>
      <c r="J546" s="38">
        <v>450</v>
      </c>
      <c r="K546" s="36">
        <v>41729</v>
      </c>
      <c r="L546" s="39">
        <v>2</v>
      </c>
      <c r="M546" s="5"/>
      <c r="N546" s="5"/>
      <c r="O546" s="42" t="s">
        <v>2342</v>
      </c>
      <c r="P546" s="43" t="s">
        <v>2304</v>
      </c>
      <c r="Q546" s="43" t="s">
        <v>2319</v>
      </c>
      <c r="R546" s="43" t="s">
        <v>229</v>
      </c>
      <c r="S546" s="43" t="b">
        <v>1</v>
      </c>
      <c r="T546" s="43">
        <v>10</v>
      </c>
      <c r="U546" s="35" t="s">
        <v>2347</v>
      </c>
      <c r="V546" s="196" t="s">
        <v>2377</v>
      </c>
    </row>
    <row r="547" spans="1:22" x14ac:dyDescent="0.25">
      <c r="A547" s="30">
        <v>546</v>
      </c>
      <c r="B547" s="98" t="s">
        <v>903</v>
      </c>
      <c r="C547" s="33">
        <f t="shared" si="8"/>
        <v>5</v>
      </c>
      <c r="D547" s="47" t="s">
        <v>684</v>
      </c>
      <c r="E547" s="47"/>
      <c r="F547" s="35" t="s">
        <v>221</v>
      </c>
      <c r="G547" s="36">
        <v>41729</v>
      </c>
      <c r="H547" s="82">
        <v>3250</v>
      </c>
      <c r="I547" s="37">
        <v>65</v>
      </c>
      <c r="J547" s="38">
        <v>65</v>
      </c>
      <c r="K547" s="36">
        <v>41729</v>
      </c>
      <c r="L547" s="39">
        <v>2</v>
      </c>
      <c r="M547" s="5"/>
      <c r="N547" s="5"/>
      <c r="O547" s="42" t="s">
        <v>2342</v>
      </c>
      <c r="P547" s="43" t="s">
        <v>2214</v>
      </c>
      <c r="Q547" s="43" t="s">
        <v>2320</v>
      </c>
      <c r="R547" s="43" t="s">
        <v>229</v>
      </c>
      <c r="S547" s="43" t="b">
        <v>1</v>
      </c>
      <c r="T547" s="43">
        <v>10</v>
      </c>
      <c r="U547" s="35" t="s">
        <v>2347</v>
      </c>
      <c r="V547" s="196" t="s">
        <v>2377</v>
      </c>
    </row>
    <row r="548" spans="1:22" x14ac:dyDescent="0.25">
      <c r="A548" s="30">
        <v>547</v>
      </c>
      <c r="B548" s="98" t="s">
        <v>925</v>
      </c>
      <c r="C548" s="33">
        <f t="shared" si="8"/>
        <v>10</v>
      </c>
      <c r="D548" s="47" t="s">
        <v>685</v>
      </c>
      <c r="E548" s="47"/>
      <c r="F548" s="35" t="s">
        <v>221</v>
      </c>
      <c r="G548" s="36">
        <v>41729</v>
      </c>
      <c r="H548" s="82">
        <v>15750</v>
      </c>
      <c r="I548" s="37">
        <v>315</v>
      </c>
      <c r="J548" s="38">
        <v>315</v>
      </c>
      <c r="K548" s="36">
        <v>41729</v>
      </c>
      <c r="L548" s="39">
        <v>2</v>
      </c>
      <c r="M548" s="5"/>
      <c r="N548" s="5"/>
      <c r="O548" s="42" t="s">
        <v>2342</v>
      </c>
      <c r="P548" s="43" t="s">
        <v>2174</v>
      </c>
      <c r="Q548" s="43" t="s">
        <v>2319</v>
      </c>
      <c r="R548" s="43" t="s">
        <v>229</v>
      </c>
      <c r="S548" s="43" t="b">
        <v>1</v>
      </c>
      <c r="T548" s="43">
        <v>10</v>
      </c>
      <c r="U548" s="35" t="s">
        <v>2347</v>
      </c>
      <c r="V548" s="196" t="s">
        <v>2377</v>
      </c>
    </row>
    <row r="549" spans="1:22" x14ac:dyDescent="0.25">
      <c r="A549" s="67">
        <v>548</v>
      </c>
      <c r="B549" s="98" t="s">
        <v>1078</v>
      </c>
      <c r="C549" s="33">
        <f t="shared" si="8"/>
        <v>5</v>
      </c>
      <c r="D549" s="102" t="s">
        <v>686</v>
      </c>
      <c r="E549" s="102"/>
      <c r="F549" s="103" t="s">
        <v>221</v>
      </c>
      <c r="G549" s="104">
        <v>41729</v>
      </c>
      <c r="H549" s="105">
        <v>7790</v>
      </c>
      <c r="I549" s="109">
        <v>156</v>
      </c>
      <c r="J549" s="106">
        <v>156</v>
      </c>
      <c r="K549" s="104">
        <v>41729</v>
      </c>
      <c r="L549" s="39">
        <v>2</v>
      </c>
      <c r="M549" s="107"/>
      <c r="N549" s="107"/>
      <c r="O549" s="108" t="s">
        <v>2342</v>
      </c>
      <c r="P549" s="71" t="s">
        <v>2237</v>
      </c>
      <c r="Q549" s="71" t="s">
        <v>2319</v>
      </c>
      <c r="R549" s="71" t="s">
        <v>229</v>
      </c>
      <c r="S549" s="71" t="b">
        <v>1</v>
      </c>
      <c r="T549" s="71">
        <v>10</v>
      </c>
      <c r="U549" s="35" t="s">
        <v>2347</v>
      </c>
      <c r="V549" s="201" t="s">
        <v>2377</v>
      </c>
    </row>
    <row r="550" spans="1:22" x14ac:dyDescent="0.25">
      <c r="A550" s="30">
        <v>549</v>
      </c>
      <c r="B550" s="98" t="s">
        <v>908</v>
      </c>
      <c r="C550" s="33">
        <f t="shared" si="8"/>
        <v>2</v>
      </c>
      <c r="D550" s="34" t="s">
        <v>687</v>
      </c>
      <c r="E550" s="34"/>
      <c r="F550" s="35" t="s">
        <v>221</v>
      </c>
      <c r="G550" s="36">
        <v>41729</v>
      </c>
      <c r="H550" s="82">
        <v>9863</v>
      </c>
      <c r="I550" s="37">
        <v>197</v>
      </c>
      <c r="J550" s="38">
        <v>197</v>
      </c>
      <c r="K550" s="36">
        <v>41729</v>
      </c>
      <c r="L550" s="39">
        <v>2</v>
      </c>
      <c r="M550" s="5"/>
      <c r="N550" s="5"/>
      <c r="O550" s="42" t="s">
        <v>2342</v>
      </c>
      <c r="P550" s="43" t="s">
        <v>2307</v>
      </c>
      <c r="Q550" s="43" t="s">
        <v>2319</v>
      </c>
      <c r="R550" s="43" t="s">
        <v>229</v>
      </c>
      <c r="S550" s="43" t="b">
        <v>1</v>
      </c>
      <c r="T550" s="43">
        <v>10</v>
      </c>
      <c r="U550" s="35" t="s">
        <v>2347</v>
      </c>
      <c r="V550" s="196" t="s">
        <v>2377</v>
      </c>
    </row>
    <row r="551" spans="1:22" x14ac:dyDescent="0.25">
      <c r="A551" s="30">
        <v>550</v>
      </c>
      <c r="B551" s="98" t="s">
        <v>908</v>
      </c>
      <c r="C551" s="33">
        <f t="shared" si="8"/>
        <v>2</v>
      </c>
      <c r="D551" s="34" t="s">
        <v>687</v>
      </c>
      <c r="E551" s="34"/>
      <c r="F551" s="35" t="s">
        <v>221</v>
      </c>
      <c r="G551" s="36">
        <v>41729</v>
      </c>
      <c r="H551" s="82">
        <v>8073</v>
      </c>
      <c r="I551" s="37">
        <v>161</v>
      </c>
      <c r="J551" s="38">
        <v>161</v>
      </c>
      <c r="K551" s="36">
        <v>41729</v>
      </c>
      <c r="L551" s="39">
        <v>1.99</v>
      </c>
      <c r="M551" s="5"/>
      <c r="N551" s="5"/>
      <c r="O551" s="42" t="s">
        <v>2342</v>
      </c>
      <c r="P551" s="43" t="s">
        <v>2307</v>
      </c>
      <c r="Q551" s="43" t="s">
        <v>2319</v>
      </c>
      <c r="R551" s="43" t="s">
        <v>229</v>
      </c>
      <c r="S551" s="43" t="b">
        <v>1</v>
      </c>
      <c r="T551" s="43">
        <v>10</v>
      </c>
      <c r="U551" s="35" t="s">
        <v>2347</v>
      </c>
      <c r="V551" s="196" t="s">
        <v>2377</v>
      </c>
    </row>
    <row r="552" spans="1:22" x14ac:dyDescent="0.25">
      <c r="A552" s="30">
        <v>551</v>
      </c>
      <c r="B552" s="98" t="s">
        <v>979</v>
      </c>
      <c r="C552" s="33">
        <f t="shared" si="8"/>
        <v>7</v>
      </c>
      <c r="D552" s="34" t="s">
        <v>688</v>
      </c>
      <c r="E552" s="34"/>
      <c r="F552" s="35" t="s">
        <v>221</v>
      </c>
      <c r="G552" s="36">
        <v>41729</v>
      </c>
      <c r="H552" s="82">
        <v>25000</v>
      </c>
      <c r="I552" s="37">
        <v>500</v>
      </c>
      <c r="J552" s="38">
        <v>500</v>
      </c>
      <c r="K552" s="36">
        <v>41729</v>
      </c>
      <c r="L552" s="39">
        <v>2</v>
      </c>
      <c r="M552" s="5"/>
      <c r="N552" s="5"/>
      <c r="O552" s="42" t="s">
        <v>2342</v>
      </c>
      <c r="P552" s="43" t="s">
        <v>2206</v>
      </c>
      <c r="Q552" s="43" t="s">
        <v>2320</v>
      </c>
      <c r="R552" s="43" t="s">
        <v>229</v>
      </c>
      <c r="S552" s="43" t="b">
        <v>1</v>
      </c>
      <c r="T552" s="43">
        <v>10</v>
      </c>
      <c r="U552" s="35" t="s">
        <v>2347</v>
      </c>
      <c r="V552" s="196" t="s">
        <v>2377</v>
      </c>
    </row>
    <row r="553" spans="1:22" x14ac:dyDescent="0.25">
      <c r="A553" s="30">
        <v>552</v>
      </c>
      <c r="B553" s="98" t="s">
        <v>970</v>
      </c>
      <c r="C553" s="33">
        <f t="shared" si="8"/>
        <v>7</v>
      </c>
      <c r="D553" s="34" t="s">
        <v>689</v>
      </c>
      <c r="E553" s="34"/>
      <c r="F553" s="35" t="s">
        <v>221</v>
      </c>
      <c r="G553" s="36">
        <v>41729</v>
      </c>
      <c r="H553" s="82">
        <v>7500</v>
      </c>
      <c r="I553" s="37">
        <v>150</v>
      </c>
      <c r="J553" s="38">
        <v>150</v>
      </c>
      <c r="K553" s="36">
        <v>41729</v>
      </c>
      <c r="L553" s="39">
        <v>2</v>
      </c>
      <c r="M553" s="5"/>
      <c r="N553" s="5"/>
      <c r="O553" s="42" t="s">
        <v>2342</v>
      </c>
      <c r="P553" s="43" t="s">
        <v>2235</v>
      </c>
      <c r="Q553" s="43" t="s">
        <v>2320</v>
      </c>
      <c r="R553" s="43" t="s">
        <v>229</v>
      </c>
      <c r="S553" s="43" t="b">
        <v>1</v>
      </c>
      <c r="T553" s="43">
        <v>10</v>
      </c>
      <c r="U553" s="35" t="s">
        <v>2347</v>
      </c>
      <c r="V553" s="196" t="s">
        <v>2377</v>
      </c>
    </row>
    <row r="554" spans="1:22" x14ac:dyDescent="0.25">
      <c r="A554" s="30">
        <v>553</v>
      </c>
      <c r="B554" s="98" t="s">
        <v>888</v>
      </c>
      <c r="C554" s="33">
        <f t="shared" si="8"/>
        <v>5</v>
      </c>
      <c r="D554" s="34" t="s">
        <v>690</v>
      </c>
      <c r="E554" s="34"/>
      <c r="F554" s="35" t="s">
        <v>221</v>
      </c>
      <c r="G554" s="36">
        <v>41729</v>
      </c>
      <c r="H554" s="82">
        <v>15000</v>
      </c>
      <c r="I554" s="37">
        <v>300</v>
      </c>
      <c r="J554" s="38">
        <v>300</v>
      </c>
      <c r="K554" s="36">
        <v>41729</v>
      </c>
      <c r="L554" s="39">
        <v>2</v>
      </c>
      <c r="M554" s="5"/>
      <c r="N554" s="5"/>
      <c r="O554" s="42" t="s">
        <v>2342</v>
      </c>
      <c r="P554" s="43" t="s">
        <v>2290</v>
      </c>
      <c r="Q554" s="43" t="s">
        <v>2320</v>
      </c>
      <c r="R554" s="43" t="s">
        <v>229</v>
      </c>
      <c r="S554" s="43" t="b">
        <v>1</v>
      </c>
      <c r="T554" s="43">
        <v>10</v>
      </c>
      <c r="U554" s="35" t="s">
        <v>2347</v>
      </c>
      <c r="V554" s="196" t="s">
        <v>2377</v>
      </c>
    </row>
    <row r="555" spans="1:22" x14ac:dyDescent="0.25">
      <c r="A555" s="30">
        <v>554</v>
      </c>
      <c r="B555" s="98" t="s">
        <v>968</v>
      </c>
      <c r="C555" s="33">
        <f t="shared" si="8"/>
        <v>8</v>
      </c>
      <c r="D555" s="34" t="s">
        <v>691</v>
      </c>
      <c r="E555" s="34"/>
      <c r="F555" s="35" t="s">
        <v>221</v>
      </c>
      <c r="G555" s="36">
        <v>41729</v>
      </c>
      <c r="H555" s="82">
        <v>12500</v>
      </c>
      <c r="I555" s="37">
        <v>250</v>
      </c>
      <c r="J555" s="38">
        <v>250</v>
      </c>
      <c r="K555" s="36">
        <v>41729</v>
      </c>
      <c r="L555" s="39">
        <v>2</v>
      </c>
      <c r="M555" s="5"/>
      <c r="N555" s="5"/>
      <c r="O555" s="42" t="s">
        <v>2342</v>
      </c>
      <c r="P555" s="43" t="s">
        <v>2202</v>
      </c>
      <c r="Q555" s="43" t="s">
        <v>2320</v>
      </c>
      <c r="R555" s="43" t="s">
        <v>229</v>
      </c>
      <c r="S555" s="43" t="b">
        <v>1</v>
      </c>
      <c r="T555" s="43">
        <v>10</v>
      </c>
      <c r="U555" s="35" t="s">
        <v>2347</v>
      </c>
      <c r="V555" s="196" t="s">
        <v>2377</v>
      </c>
    </row>
    <row r="556" spans="1:22" x14ac:dyDescent="0.25">
      <c r="A556" s="30">
        <v>555</v>
      </c>
      <c r="B556" s="33" t="s">
        <v>692</v>
      </c>
      <c r="C556" s="33">
        <f t="shared" si="8"/>
        <v>1</v>
      </c>
      <c r="D556" s="34" t="s">
        <v>693</v>
      </c>
      <c r="E556" s="34"/>
      <c r="F556" s="35" t="s">
        <v>221</v>
      </c>
      <c r="G556" s="36">
        <v>41729</v>
      </c>
      <c r="H556" s="82">
        <v>7000</v>
      </c>
      <c r="I556" s="37">
        <v>140</v>
      </c>
      <c r="J556" s="38">
        <v>140</v>
      </c>
      <c r="K556" s="36">
        <v>41729</v>
      </c>
      <c r="L556" s="39">
        <v>2</v>
      </c>
      <c r="M556" s="5"/>
      <c r="N556" s="5"/>
      <c r="O556" s="42" t="s">
        <v>2342</v>
      </c>
      <c r="P556" s="43" t="s">
        <v>2259</v>
      </c>
      <c r="Q556" s="43" t="s">
        <v>2319</v>
      </c>
      <c r="R556" s="43" t="s">
        <v>229</v>
      </c>
      <c r="S556" s="43" t="b">
        <v>1</v>
      </c>
      <c r="T556" s="43">
        <v>10</v>
      </c>
      <c r="U556" s="35" t="s">
        <v>2347</v>
      </c>
      <c r="V556" s="196" t="s">
        <v>2377</v>
      </c>
    </row>
    <row r="557" spans="1:22" x14ac:dyDescent="0.25">
      <c r="A557" s="30">
        <v>556</v>
      </c>
      <c r="B557" s="45" t="s">
        <v>858</v>
      </c>
      <c r="C557" s="33">
        <f t="shared" si="8"/>
        <v>7</v>
      </c>
      <c r="D557" s="34" t="s">
        <v>694</v>
      </c>
      <c r="E557" s="34"/>
      <c r="F557" s="35" t="s">
        <v>221</v>
      </c>
      <c r="G557" s="36">
        <v>41729</v>
      </c>
      <c r="H557" s="82">
        <v>34400</v>
      </c>
      <c r="I557" s="37">
        <v>688</v>
      </c>
      <c r="J557" s="38">
        <v>688</v>
      </c>
      <c r="K557" s="36">
        <v>41729</v>
      </c>
      <c r="L557" s="39">
        <v>2</v>
      </c>
      <c r="M557" s="5"/>
      <c r="N557" s="5"/>
      <c r="O557" s="42" t="s">
        <v>2342</v>
      </c>
      <c r="P557" s="43" t="s">
        <v>2244</v>
      </c>
      <c r="Q557" s="43" t="s">
        <v>2319</v>
      </c>
      <c r="R557" s="43" t="s">
        <v>229</v>
      </c>
      <c r="S557" s="43" t="b">
        <v>1</v>
      </c>
      <c r="T557" s="43">
        <v>10</v>
      </c>
      <c r="U557" s="35" t="s">
        <v>2347</v>
      </c>
      <c r="V557" s="196" t="s">
        <v>2377</v>
      </c>
    </row>
    <row r="558" spans="1:22" x14ac:dyDescent="0.25">
      <c r="A558" s="30">
        <v>557</v>
      </c>
      <c r="B558" s="49" t="s">
        <v>820</v>
      </c>
      <c r="C558" s="33">
        <f t="shared" si="8"/>
        <v>5</v>
      </c>
      <c r="D558" s="34" t="s">
        <v>695</v>
      </c>
      <c r="E558" s="34"/>
      <c r="F558" s="35" t="s">
        <v>221</v>
      </c>
      <c r="G558" s="36">
        <v>41729</v>
      </c>
      <c r="H558" s="82">
        <v>7200</v>
      </c>
      <c r="I558" s="37">
        <v>144</v>
      </c>
      <c r="J558" s="38">
        <v>144</v>
      </c>
      <c r="K558" s="36">
        <v>41729</v>
      </c>
      <c r="L558" s="39">
        <v>2</v>
      </c>
      <c r="M558" s="5"/>
      <c r="N558" s="5"/>
      <c r="O558" s="42" t="s">
        <v>2342</v>
      </c>
      <c r="P558" s="43" t="s">
        <v>2198</v>
      </c>
      <c r="Q558" s="43" t="s">
        <v>2320</v>
      </c>
      <c r="R558" s="43" t="s">
        <v>229</v>
      </c>
      <c r="S558" s="43" t="b">
        <v>1</v>
      </c>
      <c r="T558" s="43">
        <v>10</v>
      </c>
      <c r="U558" s="35" t="s">
        <v>2347</v>
      </c>
      <c r="V558" s="196" t="s">
        <v>2377</v>
      </c>
    </row>
    <row r="559" spans="1:22" x14ac:dyDescent="0.25">
      <c r="A559" s="30">
        <v>558</v>
      </c>
      <c r="B559" s="98" t="s">
        <v>909</v>
      </c>
      <c r="C559" s="33">
        <f t="shared" si="8"/>
        <v>1</v>
      </c>
      <c r="D559" s="47" t="s">
        <v>696</v>
      </c>
      <c r="E559" s="47"/>
      <c r="F559" s="35" t="s">
        <v>221</v>
      </c>
      <c r="G559" s="36">
        <v>41729</v>
      </c>
      <c r="H559" s="82">
        <v>5618</v>
      </c>
      <c r="I559" s="37">
        <v>112</v>
      </c>
      <c r="J559" s="38">
        <v>112</v>
      </c>
      <c r="K559" s="36">
        <v>41729</v>
      </c>
      <c r="L559" s="39">
        <v>1.99</v>
      </c>
      <c r="M559" s="5"/>
      <c r="N559" s="5"/>
      <c r="O559" s="42" t="s">
        <v>2342</v>
      </c>
      <c r="P559" s="43" t="s">
        <v>2308</v>
      </c>
      <c r="Q559" s="43" t="s">
        <v>2319</v>
      </c>
      <c r="R559" s="43" t="s">
        <v>229</v>
      </c>
      <c r="S559" s="43" t="b">
        <v>1</v>
      </c>
      <c r="T559" s="43">
        <v>10</v>
      </c>
      <c r="U559" s="35" t="s">
        <v>2347</v>
      </c>
      <c r="V559" s="196" t="s">
        <v>2377</v>
      </c>
    </row>
    <row r="560" spans="1:22" x14ac:dyDescent="0.25">
      <c r="A560" s="30">
        <v>559</v>
      </c>
      <c r="B560" s="98" t="s">
        <v>550</v>
      </c>
      <c r="C560" s="33">
        <f t="shared" si="8"/>
        <v>7</v>
      </c>
      <c r="D560" s="34" t="s">
        <v>697</v>
      </c>
      <c r="E560" s="34"/>
      <c r="F560" s="35" t="s">
        <v>221</v>
      </c>
      <c r="G560" s="36">
        <v>41729</v>
      </c>
      <c r="H560" s="82">
        <v>12500</v>
      </c>
      <c r="I560" s="37">
        <v>250</v>
      </c>
      <c r="J560" s="38">
        <v>250</v>
      </c>
      <c r="K560" s="36">
        <v>41729</v>
      </c>
      <c r="L560" s="39">
        <v>2</v>
      </c>
      <c r="M560" s="5"/>
      <c r="N560" s="5"/>
      <c r="O560" s="42" t="s">
        <v>2342</v>
      </c>
      <c r="P560" s="43" t="s">
        <v>2206</v>
      </c>
      <c r="Q560" s="43" t="s">
        <v>2320</v>
      </c>
      <c r="R560" s="43" t="s">
        <v>229</v>
      </c>
      <c r="S560" s="43" t="b">
        <v>1</v>
      </c>
      <c r="T560" s="43">
        <v>10</v>
      </c>
      <c r="U560" s="35" t="s">
        <v>2347</v>
      </c>
      <c r="V560" s="196" t="s">
        <v>2377</v>
      </c>
    </row>
    <row r="561" spans="1:22" x14ac:dyDescent="0.25">
      <c r="A561" s="30">
        <v>560</v>
      </c>
      <c r="B561" s="98" t="s">
        <v>1125</v>
      </c>
      <c r="C561" s="33">
        <f t="shared" si="8"/>
        <v>8</v>
      </c>
      <c r="D561" s="34" t="s">
        <v>698</v>
      </c>
      <c r="E561" s="34"/>
      <c r="F561" s="35" t="s">
        <v>221</v>
      </c>
      <c r="G561" s="36">
        <v>41729</v>
      </c>
      <c r="H561" s="82">
        <v>15750</v>
      </c>
      <c r="I561" s="37">
        <v>315</v>
      </c>
      <c r="J561" s="38">
        <v>315</v>
      </c>
      <c r="K561" s="36">
        <v>41729</v>
      </c>
      <c r="L561" s="39">
        <v>2</v>
      </c>
      <c r="M561" s="5"/>
      <c r="N561" s="5"/>
      <c r="O561" s="42" t="s">
        <v>2342</v>
      </c>
      <c r="P561" s="43" t="s">
        <v>2265</v>
      </c>
      <c r="Q561" s="43" t="s">
        <v>2319</v>
      </c>
      <c r="R561" s="43" t="s">
        <v>229</v>
      </c>
      <c r="S561" s="43" t="b">
        <v>1</v>
      </c>
      <c r="T561" s="43">
        <v>10</v>
      </c>
      <c r="U561" s="35" t="s">
        <v>2347</v>
      </c>
      <c r="V561" s="196" t="s">
        <v>2377</v>
      </c>
    </row>
    <row r="562" spans="1:22" x14ac:dyDescent="0.25">
      <c r="A562" s="30">
        <v>561</v>
      </c>
      <c r="B562" s="46" t="s">
        <v>416</v>
      </c>
      <c r="C562" s="33">
        <f t="shared" si="8"/>
        <v>7</v>
      </c>
      <c r="D562" s="34" t="s">
        <v>699</v>
      </c>
      <c r="E562" s="34"/>
      <c r="F562" s="35" t="s">
        <v>221</v>
      </c>
      <c r="G562" s="36">
        <v>41729</v>
      </c>
      <c r="H562" s="82">
        <v>1680</v>
      </c>
      <c r="I562" s="37">
        <v>34</v>
      </c>
      <c r="J562" s="38">
        <v>34</v>
      </c>
      <c r="K562" s="36">
        <v>41729</v>
      </c>
      <c r="L562" s="39">
        <v>2.02</v>
      </c>
      <c r="M562" s="5"/>
      <c r="N562" s="5"/>
      <c r="O562" s="42" t="s">
        <v>2342</v>
      </c>
      <c r="P562" s="43" t="s">
        <v>2206</v>
      </c>
      <c r="Q562" s="43" t="s">
        <v>2320</v>
      </c>
      <c r="R562" s="43" t="s">
        <v>229</v>
      </c>
      <c r="S562" s="43" t="b">
        <v>1</v>
      </c>
      <c r="T562" s="43">
        <v>10</v>
      </c>
      <c r="U562" s="35" t="s">
        <v>2347</v>
      </c>
      <c r="V562" s="196" t="s">
        <v>2377</v>
      </c>
    </row>
    <row r="563" spans="1:22" x14ac:dyDescent="0.25">
      <c r="A563" s="30">
        <v>562</v>
      </c>
      <c r="B563" s="98" t="s">
        <v>444</v>
      </c>
      <c r="C563" s="33">
        <f t="shared" si="8"/>
        <v>7</v>
      </c>
      <c r="D563" s="34" t="s">
        <v>700</v>
      </c>
      <c r="E563" s="34"/>
      <c r="F563" s="35" t="s">
        <v>221</v>
      </c>
      <c r="G563" s="36">
        <v>41729</v>
      </c>
      <c r="H563" s="82">
        <v>19700</v>
      </c>
      <c r="I563" s="37">
        <v>394</v>
      </c>
      <c r="J563" s="38">
        <v>394</v>
      </c>
      <c r="K563" s="36">
        <v>41729</v>
      </c>
      <c r="L563" s="39">
        <v>2</v>
      </c>
      <c r="M563" s="5"/>
      <c r="N563" s="5"/>
      <c r="O563" s="42" t="s">
        <v>2342</v>
      </c>
      <c r="P563" s="43" t="s">
        <v>2206</v>
      </c>
      <c r="Q563" s="43" t="s">
        <v>2320</v>
      </c>
      <c r="R563" s="43" t="s">
        <v>229</v>
      </c>
      <c r="S563" s="43" t="b">
        <v>1</v>
      </c>
      <c r="T563" s="43">
        <v>10</v>
      </c>
      <c r="U563" s="35" t="s">
        <v>2347</v>
      </c>
      <c r="V563" s="196" t="s">
        <v>2377</v>
      </c>
    </row>
    <row r="564" spans="1:22" x14ac:dyDescent="0.25">
      <c r="A564" s="30">
        <v>563</v>
      </c>
      <c r="B564" s="46" t="s">
        <v>968</v>
      </c>
      <c r="C564" s="33">
        <f t="shared" si="8"/>
        <v>8</v>
      </c>
      <c r="D564" s="34" t="s">
        <v>691</v>
      </c>
      <c r="E564" s="34"/>
      <c r="F564" s="35" t="s">
        <v>221</v>
      </c>
      <c r="G564" s="36">
        <v>41729</v>
      </c>
      <c r="H564" s="82">
        <v>19500</v>
      </c>
      <c r="I564" s="37">
        <v>390</v>
      </c>
      <c r="J564" s="38">
        <v>390</v>
      </c>
      <c r="K564" s="36">
        <v>41729</v>
      </c>
      <c r="L564" s="39">
        <v>2</v>
      </c>
      <c r="M564" s="5"/>
      <c r="N564" s="5"/>
      <c r="O564" s="42" t="s">
        <v>2342</v>
      </c>
      <c r="P564" s="43" t="s">
        <v>2202</v>
      </c>
      <c r="Q564" s="43" t="s">
        <v>2320</v>
      </c>
      <c r="R564" s="43" t="s">
        <v>229</v>
      </c>
      <c r="S564" s="43" t="b">
        <v>1</v>
      </c>
      <c r="T564" s="43">
        <v>10</v>
      </c>
      <c r="U564" s="35" t="s">
        <v>2347</v>
      </c>
      <c r="V564" s="196" t="s">
        <v>2377</v>
      </c>
    </row>
    <row r="565" spans="1:22" x14ac:dyDescent="0.25">
      <c r="A565" s="30">
        <v>564</v>
      </c>
      <c r="B565" s="46" t="s">
        <v>970</v>
      </c>
      <c r="C565" s="33">
        <f t="shared" si="8"/>
        <v>7</v>
      </c>
      <c r="D565" s="34" t="s">
        <v>689</v>
      </c>
      <c r="E565" s="34"/>
      <c r="F565" s="35" t="s">
        <v>221</v>
      </c>
      <c r="G565" s="36">
        <v>41729</v>
      </c>
      <c r="H565" s="82">
        <v>1000</v>
      </c>
      <c r="I565" s="37">
        <v>20</v>
      </c>
      <c r="J565" s="38">
        <v>20</v>
      </c>
      <c r="K565" s="36">
        <v>41729</v>
      </c>
      <c r="L565" s="39">
        <v>2</v>
      </c>
      <c r="M565" s="5"/>
      <c r="N565" s="5"/>
      <c r="O565" s="42" t="s">
        <v>2342</v>
      </c>
      <c r="P565" s="43" t="s">
        <v>2235</v>
      </c>
      <c r="Q565" s="43" t="s">
        <v>2320</v>
      </c>
      <c r="R565" s="43" t="s">
        <v>229</v>
      </c>
      <c r="S565" s="43" t="b">
        <v>1</v>
      </c>
      <c r="T565" s="43">
        <v>10</v>
      </c>
      <c r="U565" s="35" t="s">
        <v>2347</v>
      </c>
      <c r="V565" s="196" t="s">
        <v>2377</v>
      </c>
    </row>
    <row r="566" spans="1:22" x14ac:dyDescent="0.25">
      <c r="A566" s="30">
        <v>565</v>
      </c>
      <c r="B566" s="46" t="s">
        <v>821</v>
      </c>
      <c r="C566" s="33">
        <f t="shared" si="8"/>
        <v>5</v>
      </c>
      <c r="D566" s="34" t="s">
        <v>701</v>
      </c>
      <c r="E566" s="34"/>
      <c r="F566" s="35" t="s">
        <v>221</v>
      </c>
      <c r="G566" s="36">
        <v>41729</v>
      </c>
      <c r="H566" s="82">
        <v>150000</v>
      </c>
      <c r="I566" s="37">
        <v>3000</v>
      </c>
      <c r="J566" s="38">
        <v>3000</v>
      </c>
      <c r="K566" s="36">
        <v>41729</v>
      </c>
      <c r="L566" s="39">
        <v>2</v>
      </c>
      <c r="M566" s="5"/>
      <c r="N566" s="5"/>
      <c r="O566" s="42" t="s">
        <v>2342</v>
      </c>
      <c r="P566" s="43" t="s">
        <v>2185</v>
      </c>
      <c r="Q566" s="43" t="s">
        <v>2320</v>
      </c>
      <c r="R566" s="43" t="s">
        <v>229</v>
      </c>
      <c r="S566" s="43" t="b">
        <v>1</v>
      </c>
      <c r="T566" s="43">
        <v>10</v>
      </c>
      <c r="U566" s="35" t="s">
        <v>2347</v>
      </c>
      <c r="V566" s="196" t="s">
        <v>2377</v>
      </c>
    </row>
    <row r="567" spans="1:22" x14ac:dyDescent="0.25">
      <c r="A567" s="30">
        <v>566</v>
      </c>
      <c r="B567" s="46" t="s">
        <v>910</v>
      </c>
      <c r="C567" s="33">
        <f t="shared" si="8"/>
        <v>1</v>
      </c>
      <c r="D567" s="34" t="s">
        <v>702</v>
      </c>
      <c r="E567" s="34"/>
      <c r="F567" s="35" t="s">
        <v>221</v>
      </c>
      <c r="G567" s="36">
        <v>41729</v>
      </c>
      <c r="H567" s="82">
        <v>18000</v>
      </c>
      <c r="I567" s="37">
        <v>360</v>
      </c>
      <c r="J567" s="38">
        <v>360</v>
      </c>
      <c r="K567" s="36">
        <v>41729</v>
      </c>
      <c r="L567" s="39">
        <v>2</v>
      </c>
      <c r="M567" s="5"/>
      <c r="N567" s="5"/>
      <c r="O567" s="42" t="s">
        <v>2342</v>
      </c>
      <c r="P567" s="43" t="s">
        <v>2309</v>
      </c>
      <c r="Q567" s="43" t="s">
        <v>2319</v>
      </c>
      <c r="R567" s="43" t="s">
        <v>229</v>
      </c>
      <c r="S567" s="43" t="b">
        <v>1</v>
      </c>
      <c r="T567" s="43">
        <v>10</v>
      </c>
      <c r="U567" s="35" t="s">
        <v>2347</v>
      </c>
      <c r="V567" s="196" t="s">
        <v>2377</v>
      </c>
    </row>
    <row r="568" spans="1:22" x14ac:dyDescent="0.25">
      <c r="A568" s="30">
        <v>567</v>
      </c>
      <c r="B568" s="46" t="s">
        <v>230</v>
      </c>
      <c r="C568" s="33">
        <f t="shared" si="8"/>
        <v>2</v>
      </c>
      <c r="D568" s="34" t="s">
        <v>703</v>
      </c>
      <c r="E568" s="34"/>
      <c r="F568" s="35" t="s">
        <v>221</v>
      </c>
      <c r="G568" s="36">
        <v>41729</v>
      </c>
      <c r="H568" s="82">
        <v>7200</v>
      </c>
      <c r="I568" s="37">
        <v>144</v>
      </c>
      <c r="J568" s="38">
        <v>144</v>
      </c>
      <c r="K568" s="36">
        <v>41729</v>
      </c>
      <c r="L568" s="39">
        <v>2</v>
      </c>
      <c r="M568" s="5"/>
      <c r="N568" s="5"/>
      <c r="O568" s="42" t="s">
        <v>2342</v>
      </c>
      <c r="P568" s="43" t="s">
        <v>2173</v>
      </c>
      <c r="Q568" s="43" t="s">
        <v>2319</v>
      </c>
      <c r="R568" s="43" t="s">
        <v>229</v>
      </c>
      <c r="S568" s="43" t="b">
        <v>1</v>
      </c>
      <c r="T568" s="43">
        <v>10</v>
      </c>
      <c r="U568" s="35" t="s">
        <v>2347</v>
      </c>
      <c r="V568" s="196" t="s">
        <v>2377</v>
      </c>
    </row>
    <row r="569" spans="1:22" x14ac:dyDescent="0.25">
      <c r="A569" s="30">
        <v>568</v>
      </c>
      <c r="B569" s="46" t="s">
        <v>1138</v>
      </c>
      <c r="C569" s="33">
        <f t="shared" si="8"/>
        <v>4</v>
      </c>
      <c r="D569" s="34" t="s">
        <v>675</v>
      </c>
      <c r="E569" s="34"/>
      <c r="F569" s="35" t="s">
        <v>221</v>
      </c>
      <c r="G569" s="36">
        <v>41729</v>
      </c>
      <c r="H569" s="82">
        <v>4494</v>
      </c>
      <c r="I569" s="37">
        <v>90</v>
      </c>
      <c r="J569" s="38">
        <v>90</v>
      </c>
      <c r="K569" s="36">
        <v>41729</v>
      </c>
      <c r="L569" s="39">
        <v>2</v>
      </c>
      <c r="M569" s="5"/>
      <c r="N569" s="5"/>
      <c r="O569" s="42" t="s">
        <v>2342</v>
      </c>
      <c r="P569" s="43" t="s">
        <v>2303</v>
      </c>
      <c r="Q569" s="43" t="s">
        <v>2319</v>
      </c>
      <c r="R569" s="43" t="s">
        <v>229</v>
      </c>
      <c r="S569" s="43" t="b">
        <v>1</v>
      </c>
      <c r="T569" s="43">
        <v>10</v>
      </c>
      <c r="U569" s="35" t="s">
        <v>2347</v>
      </c>
      <c r="V569" s="196" t="s">
        <v>2377</v>
      </c>
    </row>
    <row r="570" spans="1:22" x14ac:dyDescent="0.25">
      <c r="A570" s="30">
        <v>569</v>
      </c>
      <c r="B570" s="46" t="s">
        <v>1137</v>
      </c>
      <c r="C570" s="33">
        <f t="shared" si="8"/>
        <v>3</v>
      </c>
      <c r="D570" s="34" t="s">
        <v>704</v>
      </c>
      <c r="E570" s="34"/>
      <c r="F570" s="35" t="s">
        <v>221</v>
      </c>
      <c r="G570" s="36">
        <v>41729</v>
      </c>
      <c r="H570" s="82">
        <v>4494</v>
      </c>
      <c r="I570" s="37">
        <v>90</v>
      </c>
      <c r="J570" s="38">
        <v>90</v>
      </c>
      <c r="K570" s="36">
        <v>41729</v>
      </c>
      <c r="L570" s="39">
        <v>2</v>
      </c>
      <c r="M570" s="5"/>
      <c r="N570" s="5"/>
      <c r="O570" s="42" t="s">
        <v>2342</v>
      </c>
      <c r="P570" s="43" t="s">
        <v>2302</v>
      </c>
      <c r="Q570" s="43" t="s">
        <v>2319</v>
      </c>
      <c r="R570" s="43" t="s">
        <v>229</v>
      </c>
      <c r="S570" s="43" t="b">
        <v>1</v>
      </c>
      <c r="T570" s="43">
        <v>10</v>
      </c>
      <c r="U570" s="35" t="s">
        <v>2347</v>
      </c>
      <c r="V570" s="196" t="s">
        <v>2377</v>
      </c>
    </row>
    <row r="571" spans="1:22" x14ac:dyDescent="0.25">
      <c r="A571" s="30">
        <v>570</v>
      </c>
      <c r="B571" s="49" t="s">
        <v>797</v>
      </c>
      <c r="C571" s="33">
        <f t="shared" si="8"/>
        <v>4</v>
      </c>
      <c r="D571" s="34" t="s">
        <v>705</v>
      </c>
      <c r="E571" s="34"/>
      <c r="F571" s="35" t="s">
        <v>221</v>
      </c>
      <c r="G571" s="36">
        <v>41729</v>
      </c>
      <c r="H571" s="82">
        <v>49278</v>
      </c>
      <c r="I571" s="37">
        <v>986</v>
      </c>
      <c r="J571" s="38">
        <v>986</v>
      </c>
      <c r="K571" s="36">
        <v>41729</v>
      </c>
      <c r="L571" s="39">
        <v>2</v>
      </c>
      <c r="M571" s="5"/>
      <c r="N571" s="5"/>
      <c r="O571" s="42" t="s">
        <v>2342</v>
      </c>
      <c r="P571" s="43" t="s">
        <v>2177</v>
      </c>
      <c r="Q571" s="43" t="s">
        <v>2320</v>
      </c>
      <c r="R571" s="43" t="s">
        <v>229</v>
      </c>
      <c r="S571" s="43" t="b">
        <v>1</v>
      </c>
      <c r="T571" s="43">
        <v>10</v>
      </c>
      <c r="U571" s="35" t="s">
        <v>2347</v>
      </c>
      <c r="V571" s="196" t="s">
        <v>2377</v>
      </c>
    </row>
    <row r="572" spans="1:22" x14ac:dyDescent="0.25">
      <c r="A572" s="30">
        <v>571</v>
      </c>
      <c r="B572" s="98" t="s">
        <v>706</v>
      </c>
      <c r="C572" s="33">
        <f t="shared" si="8"/>
        <v>1</v>
      </c>
      <c r="D572" s="34" t="s">
        <v>707</v>
      </c>
      <c r="E572" s="34"/>
      <c r="F572" s="35" t="s">
        <v>221</v>
      </c>
      <c r="G572" s="36">
        <v>41729</v>
      </c>
      <c r="H572" s="82">
        <v>3300</v>
      </c>
      <c r="I572" s="37">
        <v>66</v>
      </c>
      <c r="J572" s="38">
        <v>66</v>
      </c>
      <c r="K572" s="36">
        <v>41729</v>
      </c>
      <c r="L572" s="39">
        <v>2</v>
      </c>
      <c r="M572" s="5"/>
      <c r="N572" s="5"/>
      <c r="O572" s="42" t="s">
        <v>2342</v>
      </c>
      <c r="P572" s="43" t="s">
        <v>2310</v>
      </c>
      <c r="Q572" s="43" t="s">
        <v>2319</v>
      </c>
      <c r="R572" s="43" t="s">
        <v>229</v>
      </c>
      <c r="S572" s="43" t="b">
        <v>1</v>
      </c>
      <c r="T572" s="43">
        <v>10</v>
      </c>
      <c r="U572" s="35" t="s">
        <v>2347</v>
      </c>
      <c r="V572" s="196" t="s">
        <v>2377</v>
      </c>
    </row>
    <row r="573" spans="1:22" x14ac:dyDescent="0.25">
      <c r="A573" s="30">
        <v>572</v>
      </c>
      <c r="B573" s="46" t="s">
        <v>1138</v>
      </c>
      <c r="C573" s="33">
        <f t="shared" si="8"/>
        <v>4</v>
      </c>
      <c r="D573" s="34" t="s">
        <v>675</v>
      </c>
      <c r="E573" s="34"/>
      <c r="F573" s="35" t="s">
        <v>221</v>
      </c>
      <c r="G573" s="36">
        <v>41729</v>
      </c>
      <c r="H573" s="82">
        <v>8939</v>
      </c>
      <c r="I573" s="37">
        <v>179</v>
      </c>
      <c r="J573" s="38">
        <v>179</v>
      </c>
      <c r="K573" s="36">
        <v>41729</v>
      </c>
      <c r="L573" s="39">
        <v>2</v>
      </c>
      <c r="M573" s="5"/>
      <c r="N573" s="5"/>
      <c r="O573" s="42" t="s">
        <v>2342</v>
      </c>
      <c r="P573" s="43" t="s">
        <v>2303</v>
      </c>
      <c r="Q573" s="43" t="s">
        <v>2319</v>
      </c>
      <c r="R573" s="43" t="s">
        <v>229</v>
      </c>
      <c r="S573" s="43" t="b">
        <v>1</v>
      </c>
      <c r="T573" s="43">
        <v>10</v>
      </c>
      <c r="U573" s="35" t="s">
        <v>2347</v>
      </c>
      <c r="V573" s="196" t="s">
        <v>2377</v>
      </c>
    </row>
    <row r="574" spans="1:22" x14ac:dyDescent="0.25">
      <c r="A574" s="30">
        <v>573</v>
      </c>
      <c r="B574" s="46" t="s">
        <v>798</v>
      </c>
      <c r="C574" s="33">
        <f t="shared" si="8"/>
        <v>4</v>
      </c>
      <c r="D574" s="34" t="s">
        <v>708</v>
      </c>
      <c r="E574" s="34"/>
      <c r="F574" s="35" t="s">
        <v>221</v>
      </c>
      <c r="G574" s="36">
        <v>41729</v>
      </c>
      <c r="H574" s="82">
        <v>3146</v>
      </c>
      <c r="I574" s="37">
        <v>63</v>
      </c>
      <c r="J574" s="38">
        <v>63</v>
      </c>
      <c r="K574" s="36">
        <v>41729</v>
      </c>
      <c r="L574" s="39">
        <v>2</v>
      </c>
      <c r="M574" s="5"/>
      <c r="N574" s="5"/>
      <c r="O574" s="42" t="s">
        <v>2342</v>
      </c>
      <c r="P574" s="43" t="s">
        <v>2180</v>
      </c>
      <c r="Q574" s="43" t="s">
        <v>2319</v>
      </c>
      <c r="R574" s="43" t="s">
        <v>229</v>
      </c>
      <c r="S574" s="43" t="b">
        <v>1</v>
      </c>
      <c r="T574" s="43">
        <v>10</v>
      </c>
      <c r="U574" s="35" t="s">
        <v>2347</v>
      </c>
      <c r="V574" s="196" t="s">
        <v>2377</v>
      </c>
    </row>
    <row r="575" spans="1:22" x14ac:dyDescent="0.25">
      <c r="A575" s="30">
        <v>574</v>
      </c>
      <c r="B575" s="49" t="s">
        <v>1029</v>
      </c>
      <c r="C575" s="33">
        <f t="shared" si="8"/>
        <v>4</v>
      </c>
      <c r="D575" s="47" t="s">
        <v>709</v>
      </c>
      <c r="E575" s="47"/>
      <c r="F575" s="35" t="s">
        <v>221</v>
      </c>
      <c r="G575" s="36">
        <v>41729</v>
      </c>
      <c r="H575" s="82">
        <v>920</v>
      </c>
      <c r="I575" s="37">
        <v>18</v>
      </c>
      <c r="J575" s="38">
        <v>18</v>
      </c>
      <c r="K575" s="36">
        <v>41729</v>
      </c>
      <c r="L575" s="39">
        <v>1.96</v>
      </c>
      <c r="M575" s="5"/>
      <c r="N575" s="5"/>
      <c r="O575" s="42" t="s">
        <v>2342</v>
      </c>
      <c r="P575" s="43" t="s">
        <v>2176</v>
      </c>
      <c r="Q575" s="43" t="s">
        <v>2319</v>
      </c>
      <c r="R575" s="43" t="s">
        <v>229</v>
      </c>
      <c r="S575" s="43" t="b">
        <v>1</v>
      </c>
      <c r="T575" s="43">
        <v>10</v>
      </c>
      <c r="U575" s="35" t="s">
        <v>2347</v>
      </c>
      <c r="V575" s="196" t="s">
        <v>2377</v>
      </c>
    </row>
    <row r="576" spans="1:22" x14ac:dyDescent="0.25">
      <c r="A576" s="30">
        <v>575</v>
      </c>
      <c r="B576" s="49" t="s">
        <v>802</v>
      </c>
      <c r="C576" s="33">
        <f t="shared" si="8"/>
        <v>5</v>
      </c>
      <c r="D576" s="34" t="s">
        <v>254</v>
      </c>
      <c r="E576" s="34"/>
      <c r="F576" s="35" t="s">
        <v>255</v>
      </c>
      <c r="G576" s="36">
        <v>41704</v>
      </c>
      <c r="H576" s="82">
        <v>29897</v>
      </c>
      <c r="I576" s="37">
        <v>2990</v>
      </c>
      <c r="J576" s="38">
        <v>2990</v>
      </c>
      <c r="K576" s="36">
        <v>41704</v>
      </c>
      <c r="L576" s="39">
        <v>10</v>
      </c>
      <c r="M576" s="5"/>
      <c r="N576" s="5"/>
      <c r="O576" s="42" t="s">
        <v>2344</v>
      </c>
      <c r="P576" s="43" t="s">
        <v>2168</v>
      </c>
      <c r="Q576" s="43" t="s">
        <v>2010</v>
      </c>
      <c r="R576" s="43" t="s">
        <v>219</v>
      </c>
      <c r="S576" s="43" t="b">
        <v>1</v>
      </c>
      <c r="T576" s="43">
        <v>10</v>
      </c>
      <c r="U576" s="35" t="s">
        <v>2347</v>
      </c>
      <c r="V576" s="196" t="s">
        <v>2394</v>
      </c>
    </row>
    <row r="577" spans="1:22" x14ac:dyDescent="0.25">
      <c r="A577" s="30">
        <v>576</v>
      </c>
      <c r="B577" s="49" t="s">
        <v>256</v>
      </c>
      <c r="C577" s="33">
        <f t="shared" si="8"/>
        <v>6</v>
      </c>
      <c r="D577" s="34" t="s">
        <v>257</v>
      </c>
      <c r="E577" s="34"/>
      <c r="F577" s="35" t="s">
        <v>255</v>
      </c>
      <c r="G577" s="36">
        <v>41704</v>
      </c>
      <c r="H577" s="82">
        <v>22404</v>
      </c>
      <c r="I577" s="37">
        <v>2240</v>
      </c>
      <c r="J577" s="38">
        <v>2240</v>
      </c>
      <c r="K577" s="36">
        <v>41704</v>
      </c>
      <c r="L577" s="39">
        <v>10</v>
      </c>
      <c r="M577" s="5"/>
      <c r="N577" s="5"/>
      <c r="O577" s="42" t="s">
        <v>2344</v>
      </c>
      <c r="P577" s="43" t="s">
        <v>2169</v>
      </c>
      <c r="Q577" s="43" t="s">
        <v>2010</v>
      </c>
      <c r="R577" s="43" t="s">
        <v>219</v>
      </c>
      <c r="S577" s="43" t="b">
        <v>1</v>
      </c>
      <c r="T577" s="43">
        <v>10</v>
      </c>
      <c r="U577" s="35" t="s">
        <v>2347</v>
      </c>
      <c r="V577" s="196" t="s">
        <v>2394</v>
      </c>
    </row>
    <row r="578" spans="1:22" x14ac:dyDescent="0.25">
      <c r="A578" s="30">
        <v>577</v>
      </c>
      <c r="B578" s="49" t="s">
        <v>258</v>
      </c>
      <c r="C578" s="33">
        <f t="shared" si="8"/>
        <v>3</v>
      </c>
      <c r="D578" s="34" t="s">
        <v>259</v>
      </c>
      <c r="E578" s="34"/>
      <c r="F578" s="35" t="s">
        <v>255</v>
      </c>
      <c r="G578" s="36">
        <v>41704</v>
      </c>
      <c r="H578" s="82">
        <v>12474</v>
      </c>
      <c r="I578" s="37">
        <v>1247</v>
      </c>
      <c r="J578" s="38">
        <v>1247</v>
      </c>
      <c r="K578" s="36">
        <v>41704</v>
      </c>
      <c r="L578" s="39">
        <v>10</v>
      </c>
      <c r="M578" s="5"/>
      <c r="N578" s="5"/>
      <c r="O578" s="42" t="s">
        <v>2344</v>
      </c>
      <c r="P578" s="43" t="s">
        <v>2171</v>
      </c>
      <c r="Q578" s="43" t="s">
        <v>2010</v>
      </c>
      <c r="R578" s="43" t="s">
        <v>219</v>
      </c>
      <c r="S578" s="43" t="b">
        <v>1</v>
      </c>
      <c r="T578" s="43">
        <v>10</v>
      </c>
      <c r="U578" s="35" t="s">
        <v>2347</v>
      </c>
      <c r="V578" s="196" t="s">
        <v>2394</v>
      </c>
    </row>
    <row r="579" spans="1:22" x14ac:dyDescent="0.25">
      <c r="A579" s="30">
        <v>578</v>
      </c>
      <c r="B579" s="49" t="s">
        <v>803</v>
      </c>
      <c r="C579" s="33">
        <f t="shared" ref="C579:C642" si="9">COUNTIF(B:B,B579)</f>
        <v>5</v>
      </c>
      <c r="D579" s="34" t="s">
        <v>260</v>
      </c>
      <c r="E579" s="34"/>
      <c r="F579" s="35" t="s">
        <v>255</v>
      </c>
      <c r="G579" s="36">
        <v>41704</v>
      </c>
      <c r="H579" s="82">
        <v>15202</v>
      </c>
      <c r="I579" s="37">
        <v>1520</v>
      </c>
      <c r="J579" s="38">
        <v>1520</v>
      </c>
      <c r="K579" s="36">
        <v>41704</v>
      </c>
      <c r="L579" s="39">
        <v>10</v>
      </c>
      <c r="M579" s="5"/>
      <c r="N579" s="5"/>
      <c r="O579" s="42" t="s">
        <v>2344</v>
      </c>
      <c r="P579" s="43" t="s">
        <v>2170</v>
      </c>
      <c r="Q579" s="43" t="s">
        <v>2010</v>
      </c>
      <c r="R579" s="43" t="s">
        <v>219</v>
      </c>
      <c r="S579" s="43" t="b">
        <v>1</v>
      </c>
      <c r="T579" s="43">
        <v>10</v>
      </c>
      <c r="U579" s="35" t="s">
        <v>2347</v>
      </c>
      <c r="V579" s="196" t="s">
        <v>2394</v>
      </c>
    </row>
    <row r="580" spans="1:22" x14ac:dyDescent="0.25">
      <c r="A580" s="30">
        <v>579</v>
      </c>
      <c r="B580" s="49" t="s">
        <v>1033</v>
      </c>
      <c r="C580" s="33">
        <f t="shared" si="9"/>
        <v>4</v>
      </c>
      <c r="D580" s="34" t="s">
        <v>261</v>
      </c>
      <c r="E580" s="34"/>
      <c r="F580" s="35" t="s">
        <v>255</v>
      </c>
      <c r="G580" s="36">
        <v>41704</v>
      </c>
      <c r="H580" s="82">
        <v>8471</v>
      </c>
      <c r="I580" s="37">
        <v>847</v>
      </c>
      <c r="J580" s="38">
        <v>847</v>
      </c>
      <c r="K580" s="36">
        <v>41704</v>
      </c>
      <c r="L580" s="39">
        <v>10</v>
      </c>
      <c r="M580" s="5"/>
      <c r="N580" s="5"/>
      <c r="O580" s="42" t="s">
        <v>2344</v>
      </c>
      <c r="P580" s="43" t="s">
        <v>2168</v>
      </c>
      <c r="Q580" s="43" t="s">
        <v>2010</v>
      </c>
      <c r="R580" s="43" t="s">
        <v>219</v>
      </c>
      <c r="S580" s="43" t="b">
        <v>1</v>
      </c>
      <c r="T580" s="43">
        <v>10</v>
      </c>
      <c r="U580" s="35" t="s">
        <v>2347</v>
      </c>
      <c r="V580" s="196" t="s">
        <v>2394</v>
      </c>
    </row>
    <row r="581" spans="1:22" x14ac:dyDescent="0.25">
      <c r="A581" s="30">
        <v>580</v>
      </c>
      <c r="B581" s="98" t="s">
        <v>1034</v>
      </c>
      <c r="C581" s="33">
        <f t="shared" si="9"/>
        <v>4</v>
      </c>
      <c r="D581" s="34" t="s">
        <v>262</v>
      </c>
      <c r="E581" s="34"/>
      <c r="F581" s="35" t="s">
        <v>255</v>
      </c>
      <c r="G581" s="36">
        <v>41704</v>
      </c>
      <c r="H581" s="82">
        <v>13629</v>
      </c>
      <c r="I581" s="37">
        <v>1363</v>
      </c>
      <c r="J581" s="38">
        <v>1363</v>
      </c>
      <c r="K581" s="36">
        <v>41704</v>
      </c>
      <c r="L581" s="39">
        <v>10</v>
      </c>
      <c r="M581" s="5"/>
      <c r="N581" s="5"/>
      <c r="O581" s="42" t="s">
        <v>2344</v>
      </c>
      <c r="P581" s="43" t="s">
        <v>2171</v>
      </c>
      <c r="Q581" s="43" t="s">
        <v>2010</v>
      </c>
      <c r="R581" s="43" t="s">
        <v>219</v>
      </c>
      <c r="S581" s="43" t="b">
        <v>1</v>
      </c>
      <c r="T581" s="43">
        <v>10</v>
      </c>
      <c r="U581" s="35" t="s">
        <v>2347</v>
      </c>
      <c r="V581" s="196" t="s">
        <v>2394</v>
      </c>
    </row>
    <row r="582" spans="1:22" x14ac:dyDescent="0.25">
      <c r="A582" s="30">
        <v>581</v>
      </c>
      <c r="B582" s="49" t="s">
        <v>710</v>
      </c>
      <c r="C582" s="33">
        <f t="shared" si="9"/>
        <v>3</v>
      </c>
      <c r="D582" s="47" t="s">
        <v>711</v>
      </c>
      <c r="E582" s="47"/>
      <c r="F582" s="35" t="s">
        <v>255</v>
      </c>
      <c r="G582" s="36">
        <v>41704</v>
      </c>
      <c r="H582" s="82">
        <v>6765</v>
      </c>
      <c r="I582" s="37">
        <v>677</v>
      </c>
      <c r="J582" s="38">
        <v>677</v>
      </c>
      <c r="K582" s="36">
        <v>41704</v>
      </c>
      <c r="L582" s="39">
        <v>10.01</v>
      </c>
      <c r="M582" s="5"/>
      <c r="N582" s="5"/>
      <c r="O582" s="42" t="s">
        <v>2344</v>
      </c>
      <c r="P582" s="43" t="s">
        <v>2171</v>
      </c>
      <c r="Q582" s="43" t="s">
        <v>2010</v>
      </c>
      <c r="R582" s="43" t="s">
        <v>219</v>
      </c>
      <c r="S582" s="43" t="b">
        <v>1</v>
      </c>
      <c r="T582" s="43">
        <v>10</v>
      </c>
      <c r="U582" s="35" t="s">
        <v>2347</v>
      </c>
      <c r="V582" s="196" t="s">
        <v>2394</v>
      </c>
    </row>
    <row r="583" spans="1:22" x14ac:dyDescent="0.25">
      <c r="A583" s="30">
        <v>582</v>
      </c>
      <c r="B583" s="49" t="s">
        <v>263</v>
      </c>
      <c r="C583" s="33">
        <f t="shared" si="9"/>
        <v>4</v>
      </c>
      <c r="D583" s="47" t="s">
        <v>264</v>
      </c>
      <c r="E583" s="47"/>
      <c r="F583" s="35" t="s">
        <v>255</v>
      </c>
      <c r="G583" s="36">
        <v>41704</v>
      </c>
      <c r="H583" s="82">
        <v>18996</v>
      </c>
      <c r="I583" s="37">
        <v>1900</v>
      </c>
      <c r="J583" s="38">
        <v>1900</v>
      </c>
      <c r="K583" s="36">
        <v>41704</v>
      </c>
      <c r="L583" s="39">
        <v>10</v>
      </c>
      <c r="M583" s="5"/>
      <c r="N583" s="5"/>
      <c r="O583" s="42" t="s">
        <v>2344</v>
      </c>
      <c r="P583" s="43" t="s">
        <v>2171</v>
      </c>
      <c r="Q583" s="43" t="s">
        <v>2010</v>
      </c>
      <c r="R583" s="43" t="s">
        <v>219</v>
      </c>
      <c r="S583" s="43" t="b">
        <v>1</v>
      </c>
      <c r="T583" s="43">
        <v>10</v>
      </c>
      <c r="U583" s="35" t="s">
        <v>2347</v>
      </c>
      <c r="V583" s="196" t="s">
        <v>2394</v>
      </c>
    </row>
    <row r="584" spans="1:22" x14ac:dyDescent="0.25">
      <c r="A584" s="30">
        <v>583</v>
      </c>
      <c r="B584" s="49" t="s">
        <v>911</v>
      </c>
      <c r="C584" s="33">
        <f t="shared" si="9"/>
        <v>4</v>
      </c>
      <c r="D584" s="47" t="s">
        <v>265</v>
      </c>
      <c r="E584" s="47"/>
      <c r="F584" s="35" t="s">
        <v>255</v>
      </c>
      <c r="G584" s="36">
        <v>41704</v>
      </c>
      <c r="H584" s="82">
        <v>24643</v>
      </c>
      <c r="I584" s="37">
        <v>2464</v>
      </c>
      <c r="J584" s="38">
        <v>2464</v>
      </c>
      <c r="K584" s="36">
        <v>41704</v>
      </c>
      <c r="L584" s="39">
        <v>10</v>
      </c>
      <c r="M584" s="5"/>
      <c r="N584" s="5"/>
      <c r="O584" s="42" t="s">
        <v>2344</v>
      </c>
      <c r="P584" s="43" t="s">
        <v>2171</v>
      </c>
      <c r="Q584" s="43" t="s">
        <v>2010</v>
      </c>
      <c r="R584" s="43" t="s">
        <v>219</v>
      </c>
      <c r="S584" s="43" t="b">
        <v>1</v>
      </c>
      <c r="T584" s="43">
        <v>10</v>
      </c>
      <c r="U584" s="35" t="s">
        <v>2347</v>
      </c>
      <c r="V584" s="196" t="s">
        <v>2394</v>
      </c>
    </row>
    <row r="585" spans="1:22" x14ac:dyDescent="0.25">
      <c r="A585" s="30">
        <v>584</v>
      </c>
      <c r="B585" s="49" t="s">
        <v>1035</v>
      </c>
      <c r="C585" s="33">
        <f t="shared" si="9"/>
        <v>5</v>
      </c>
      <c r="D585" s="47" t="s">
        <v>266</v>
      </c>
      <c r="E585" s="47"/>
      <c r="F585" s="35" t="s">
        <v>255</v>
      </c>
      <c r="G585" s="36">
        <v>41704</v>
      </c>
      <c r="H585" s="82">
        <v>19973</v>
      </c>
      <c r="I585" s="37">
        <v>1997</v>
      </c>
      <c r="J585" s="38">
        <v>1997</v>
      </c>
      <c r="K585" s="36">
        <v>41704</v>
      </c>
      <c r="L585" s="39">
        <v>10</v>
      </c>
      <c r="M585" s="5"/>
      <c r="N585" s="5"/>
      <c r="O585" s="42" t="s">
        <v>2344</v>
      </c>
      <c r="P585" s="43" t="s">
        <v>2168</v>
      </c>
      <c r="Q585" s="43" t="s">
        <v>2010</v>
      </c>
      <c r="R585" s="43" t="s">
        <v>219</v>
      </c>
      <c r="S585" s="43" t="b">
        <v>1</v>
      </c>
      <c r="T585" s="43">
        <v>10</v>
      </c>
      <c r="U585" s="35" t="s">
        <v>2347</v>
      </c>
      <c r="V585" s="196" t="s">
        <v>2394</v>
      </c>
    </row>
    <row r="586" spans="1:22" x14ac:dyDescent="0.25">
      <c r="A586" s="30">
        <v>585</v>
      </c>
      <c r="B586" s="49" t="s">
        <v>805</v>
      </c>
      <c r="C586" s="33">
        <f t="shared" si="9"/>
        <v>5</v>
      </c>
      <c r="D586" s="47" t="s">
        <v>267</v>
      </c>
      <c r="E586" s="47"/>
      <c r="F586" s="35" t="s">
        <v>255</v>
      </c>
      <c r="G586" s="36">
        <v>41704</v>
      </c>
      <c r="H586" s="82">
        <v>18657</v>
      </c>
      <c r="I586" s="37">
        <v>1866</v>
      </c>
      <c r="J586" s="38">
        <v>1866</v>
      </c>
      <c r="K586" s="36">
        <v>41704</v>
      </c>
      <c r="L586" s="39">
        <v>10</v>
      </c>
      <c r="M586" s="5"/>
      <c r="N586" s="5"/>
      <c r="O586" s="42" t="s">
        <v>2344</v>
      </c>
      <c r="P586" s="43" t="s">
        <v>2171</v>
      </c>
      <c r="Q586" s="43" t="s">
        <v>2010</v>
      </c>
      <c r="R586" s="43" t="s">
        <v>219</v>
      </c>
      <c r="S586" s="43" t="b">
        <v>1</v>
      </c>
      <c r="T586" s="43">
        <v>10</v>
      </c>
      <c r="U586" s="35" t="s">
        <v>2347</v>
      </c>
      <c r="V586" s="196" t="s">
        <v>2394</v>
      </c>
    </row>
    <row r="587" spans="1:22" x14ac:dyDescent="0.25">
      <c r="A587" s="30">
        <v>586</v>
      </c>
      <c r="B587" s="49" t="s">
        <v>806</v>
      </c>
      <c r="C587" s="33">
        <f t="shared" si="9"/>
        <v>4</v>
      </c>
      <c r="D587" s="47" t="s">
        <v>268</v>
      </c>
      <c r="E587" s="47"/>
      <c r="F587" s="35" t="s">
        <v>255</v>
      </c>
      <c r="G587" s="36">
        <v>41704</v>
      </c>
      <c r="H587" s="82">
        <v>4843</v>
      </c>
      <c r="I587" s="37">
        <v>484</v>
      </c>
      <c r="J587" s="38">
        <v>484</v>
      </c>
      <c r="K587" s="36">
        <v>41704</v>
      </c>
      <c r="L587" s="39">
        <v>9.99</v>
      </c>
      <c r="M587" s="5"/>
      <c r="N587" s="5"/>
      <c r="O587" s="42" t="s">
        <v>2344</v>
      </c>
      <c r="P587" s="43" t="s">
        <v>2191</v>
      </c>
      <c r="Q587" s="43" t="s">
        <v>2010</v>
      </c>
      <c r="R587" s="43" t="s">
        <v>219</v>
      </c>
      <c r="S587" s="43" t="b">
        <v>1</v>
      </c>
      <c r="T587" s="43">
        <v>10</v>
      </c>
      <c r="U587" s="35" t="s">
        <v>2347</v>
      </c>
      <c r="V587" s="196" t="s">
        <v>2394</v>
      </c>
    </row>
    <row r="588" spans="1:22" x14ac:dyDescent="0.25">
      <c r="A588" s="30">
        <v>587</v>
      </c>
      <c r="B588" s="49" t="s">
        <v>928</v>
      </c>
      <c r="C588" s="33">
        <f t="shared" si="9"/>
        <v>5</v>
      </c>
      <c r="D588" s="47" t="s">
        <v>269</v>
      </c>
      <c r="E588" s="47"/>
      <c r="F588" s="35" t="s">
        <v>255</v>
      </c>
      <c r="G588" s="36">
        <v>41704</v>
      </c>
      <c r="H588" s="82">
        <v>34130</v>
      </c>
      <c r="I588" s="37">
        <v>3413</v>
      </c>
      <c r="J588" s="38">
        <v>3413</v>
      </c>
      <c r="K588" s="36">
        <v>41704</v>
      </c>
      <c r="L588" s="39">
        <v>10</v>
      </c>
      <c r="M588" s="5"/>
      <c r="N588" s="5"/>
      <c r="O588" s="42" t="s">
        <v>2344</v>
      </c>
      <c r="P588" s="43" t="s">
        <v>2191</v>
      </c>
      <c r="Q588" s="43" t="s">
        <v>2010</v>
      </c>
      <c r="R588" s="43" t="s">
        <v>219</v>
      </c>
      <c r="S588" s="43" t="b">
        <v>1</v>
      </c>
      <c r="T588" s="43">
        <v>10</v>
      </c>
      <c r="U588" s="35" t="s">
        <v>2347</v>
      </c>
      <c r="V588" s="196" t="s">
        <v>2394</v>
      </c>
    </row>
    <row r="589" spans="1:22" x14ac:dyDescent="0.25">
      <c r="A589" s="30">
        <v>588</v>
      </c>
      <c r="B589" s="49" t="s">
        <v>807</v>
      </c>
      <c r="C589" s="33">
        <f t="shared" si="9"/>
        <v>6</v>
      </c>
      <c r="D589" s="47" t="s">
        <v>270</v>
      </c>
      <c r="E589" s="47"/>
      <c r="F589" s="35" t="s">
        <v>255</v>
      </c>
      <c r="G589" s="36">
        <v>41704</v>
      </c>
      <c r="H589" s="82">
        <v>24988</v>
      </c>
      <c r="I589" s="37">
        <v>2499</v>
      </c>
      <c r="J589" s="38">
        <v>2499</v>
      </c>
      <c r="K589" s="36">
        <v>41704</v>
      </c>
      <c r="L589" s="39">
        <v>10</v>
      </c>
      <c r="M589" s="5"/>
      <c r="N589" s="5"/>
      <c r="O589" s="42" t="s">
        <v>2344</v>
      </c>
      <c r="P589" s="43" t="s">
        <v>2191</v>
      </c>
      <c r="Q589" s="43" t="s">
        <v>2010</v>
      </c>
      <c r="R589" s="43" t="s">
        <v>219</v>
      </c>
      <c r="S589" s="43" t="b">
        <v>1</v>
      </c>
      <c r="T589" s="43">
        <v>10</v>
      </c>
      <c r="U589" s="35" t="s">
        <v>2347</v>
      </c>
      <c r="V589" s="196" t="s">
        <v>2394</v>
      </c>
    </row>
    <row r="590" spans="1:22" x14ac:dyDescent="0.25">
      <c r="A590" s="30">
        <v>589</v>
      </c>
      <c r="B590" s="49" t="s">
        <v>1036</v>
      </c>
      <c r="C590" s="33">
        <f t="shared" si="9"/>
        <v>6</v>
      </c>
      <c r="D590" s="47" t="s">
        <v>271</v>
      </c>
      <c r="E590" s="47"/>
      <c r="F590" s="35" t="s">
        <v>255</v>
      </c>
      <c r="G590" s="36">
        <v>41704</v>
      </c>
      <c r="H590" s="82">
        <v>30226</v>
      </c>
      <c r="I590" s="37">
        <v>3023</v>
      </c>
      <c r="J590" s="38">
        <v>3023</v>
      </c>
      <c r="K590" s="36">
        <v>41704</v>
      </c>
      <c r="L590" s="39">
        <v>10</v>
      </c>
      <c r="M590" s="5"/>
      <c r="N590" s="5"/>
      <c r="O590" s="42" t="s">
        <v>2344</v>
      </c>
      <c r="P590" s="43" t="s">
        <v>2171</v>
      </c>
      <c r="Q590" s="43" t="s">
        <v>2010</v>
      </c>
      <c r="R590" s="43" t="s">
        <v>219</v>
      </c>
      <c r="S590" s="43" t="b">
        <v>1</v>
      </c>
      <c r="T590" s="43">
        <v>10</v>
      </c>
      <c r="U590" s="35" t="s">
        <v>2347</v>
      </c>
      <c r="V590" s="196" t="s">
        <v>2394</v>
      </c>
    </row>
    <row r="591" spans="1:22" x14ac:dyDescent="0.25">
      <c r="A591" s="30">
        <v>590</v>
      </c>
      <c r="B591" s="49" t="s">
        <v>929</v>
      </c>
      <c r="C591" s="33">
        <f t="shared" si="9"/>
        <v>5</v>
      </c>
      <c r="D591" s="47" t="s">
        <v>272</v>
      </c>
      <c r="E591" s="47"/>
      <c r="F591" s="35" t="s">
        <v>255</v>
      </c>
      <c r="G591" s="36">
        <v>41704</v>
      </c>
      <c r="H591" s="82">
        <v>17872</v>
      </c>
      <c r="I591" s="37">
        <v>1787</v>
      </c>
      <c r="J591" s="38">
        <v>1787</v>
      </c>
      <c r="K591" s="36">
        <v>41704</v>
      </c>
      <c r="L591" s="39">
        <v>10</v>
      </c>
      <c r="M591" s="5"/>
      <c r="N591" s="5"/>
      <c r="O591" s="42" t="s">
        <v>2344</v>
      </c>
      <c r="P591" s="43" t="s">
        <v>2171</v>
      </c>
      <c r="Q591" s="43" t="s">
        <v>2010</v>
      </c>
      <c r="R591" s="43" t="s">
        <v>219</v>
      </c>
      <c r="S591" s="43" t="b">
        <v>1</v>
      </c>
      <c r="T591" s="43">
        <v>10</v>
      </c>
      <c r="U591" s="35" t="s">
        <v>2347</v>
      </c>
      <c r="V591" s="196" t="s">
        <v>2394</v>
      </c>
    </row>
    <row r="592" spans="1:22" x14ac:dyDescent="0.25">
      <c r="A592" s="30">
        <v>591</v>
      </c>
      <c r="B592" s="49" t="s">
        <v>808</v>
      </c>
      <c r="C592" s="33">
        <f t="shared" si="9"/>
        <v>7</v>
      </c>
      <c r="D592" s="47" t="s">
        <v>273</v>
      </c>
      <c r="E592" s="47"/>
      <c r="F592" s="35" t="s">
        <v>255</v>
      </c>
      <c r="G592" s="36">
        <v>41704</v>
      </c>
      <c r="H592" s="82">
        <v>43468</v>
      </c>
      <c r="I592" s="37">
        <v>4347</v>
      </c>
      <c r="J592" s="38">
        <v>4347</v>
      </c>
      <c r="K592" s="36">
        <v>41704</v>
      </c>
      <c r="L592" s="39">
        <v>10</v>
      </c>
      <c r="M592" s="5"/>
      <c r="N592" s="5"/>
      <c r="O592" s="42" t="s">
        <v>2344</v>
      </c>
      <c r="P592" s="43" t="s">
        <v>2191</v>
      </c>
      <c r="Q592" s="43" t="s">
        <v>2010</v>
      </c>
      <c r="R592" s="43" t="s">
        <v>219</v>
      </c>
      <c r="S592" s="43" t="b">
        <v>1</v>
      </c>
      <c r="T592" s="43">
        <v>10</v>
      </c>
      <c r="U592" s="35" t="s">
        <v>2347</v>
      </c>
      <c r="V592" s="196" t="s">
        <v>2394</v>
      </c>
    </row>
    <row r="593" spans="1:22" x14ac:dyDescent="0.25">
      <c r="A593" s="30">
        <v>592</v>
      </c>
      <c r="B593" s="49" t="s">
        <v>274</v>
      </c>
      <c r="C593" s="33">
        <f t="shared" si="9"/>
        <v>4</v>
      </c>
      <c r="D593" s="47" t="s">
        <v>275</v>
      </c>
      <c r="E593" s="47"/>
      <c r="F593" s="35" t="s">
        <v>255</v>
      </c>
      <c r="G593" s="36">
        <v>41704</v>
      </c>
      <c r="H593" s="82">
        <v>15420</v>
      </c>
      <c r="I593" s="37">
        <v>1542</v>
      </c>
      <c r="J593" s="38">
        <v>1542</v>
      </c>
      <c r="K593" s="36">
        <v>41704</v>
      </c>
      <c r="L593" s="39">
        <v>10</v>
      </c>
      <c r="M593" s="5"/>
      <c r="N593" s="5"/>
      <c r="O593" s="42" t="s">
        <v>2344</v>
      </c>
      <c r="P593" s="43" t="s">
        <v>2191</v>
      </c>
      <c r="Q593" s="43" t="s">
        <v>2010</v>
      </c>
      <c r="R593" s="43" t="s">
        <v>219</v>
      </c>
      <c r="S593" s="43" t="b">
        <v>1</v>
      </c>
      <c r="T593" s="43">
        <v>10</v>
      </c>
      <c r="U593" s="35" t="s">
        <v>2347</v>
      </c>
      <c r="V593" s="196" t="s">
        <v>2394</v>
      </c>
    </row>
    <row r="594" spans="1:22" x14ac:dyDescent="0.25">
      <c r="A594" s="30">
        <v>593</v>
      </c>
      <c r="B594" s="49" t="s">
        <v>809</v>
      </c>
      <c r="C594" s="33">
        <f t="shared" si="9"/>
        <v>6</v>
      </c>
      <c r="D594" s="47" t="s">
        <v>276</v>
      </c>
      <c r="E594" s="47"/>
      <c r="F594" s="35" t="s">
        <v>255</v>
      </c>
      <c r="G594" s="36">
        <v>41704</v>
      </c>
      <c r="H594" s="82">
        <v>32367</v>
      </c>
      <c r="I594" s="37">
        <v>3237</v>
      </c>
      <c r="J594" s="38">
        <v>3237</v>
      </c>
      <c r="K594" s="36">
        <v>41704</v>
      </c>
      <c r="L594" s="39">
        <v>10</v>
      </c>
      <c r="M594" s="5"/>
      <c r="N594" s="5"/>
      <c r="O594" s="42" t="s">
        <v>2344</v>
      </c>
      <c r="P594" s="43" t="s">
        <v>2168</v>
      </c>
      <c r="Q594" s="43" t="s">
        <v>2010</v>
      </c>
      <c r="R594" s="43" t="s">
        <v>219</v>
      </c>
      <c r="S594" s="43" t="b">
        <v>1</v>
      </c>
      <c r="T594" s="43">
        <v>10</v>
      </c>
      <c r="U594" s="35" t="s">
        <v>2347</v>
      </c>
      <c r="V594" s="196" t="s">
        <v>2394</v>
      </c>
    </row>
    <row r="595" spans="1:22" x14ac:dyDescent="0.25">
      <c r="A595" s="30">
        <v>594</v>
      </c>
      <c r="B595" s="49" t="s">
        <v>810</v>
      </c>
      <c r="C595" s="33">
        <f t="shared" si="9"/>
        <v>6</v>
      </c>
      <c r="D595" s="47" t="s">
        <v>277</v>
      </c>
      <c r="E595" s="47"/>
      <c r="F595" s="35" t="s">
        <v>255</v>
      </c>
      <c r="G595" s="36">
        <v>41704</v>
      </c>
      <c r="H595" s="82">
        <v>17675</v>
      </c>
      <c r="I595" s="37">
        <v>1768</v>
      </c>
      <c r="J595" s="38">
        <v>1768</v>
      </c>
      <c r="K595" s="36">
        <v>41704</v>
      </c>
      <c r="L595" s="39">
        <v>10</v>
      </c>
      <c r="M595" s="5"/>
      <c r="N595" s="5"/>
      <c r="O595" s="42" t="s">
        <v>2344</v>
      </c>
      <c r="P595" s="43" t="s">
        <v>2170</v>
      </c>
      <c r="Q595" s="43" t="s">
        <v>2010</v>
      </c>
      <c r="R595" s="43" t="s">
        <v>219</v>
      </c>
      <c r="S595" s="43" t="b">
        <v>1</v>
      </c>
      <c r="T595" s="43">
        <v>10</v>
      </c>
      <c r="U595" s="35" t="s">
        <v>2347</v>
      </c>
      <c r="V595" s="196" t="s">
        <v>2394</v>
      </c>
    </row>
    <row r="596" spans="1:22" x14ac:dyDescent="0.25">
      <c r="A596" s="30">
        <v>595</v>
      </c>
      <c r="B596" s="49" t="s">
        <v>930</v>
      </c>
      <c r="C596" s="33">
        <f t="shared" si="9"/>
        <v>4</v>
      </c>
      <c r="D596" s="47" t="s">
        <v>278</v>
      </c>
      <c r="E596" s="47"/>
      <c r="F596" s="35" t="s">
        <v>255</v>
      </c>
      <c r="G596" s="36">
        <v>41704</v>
      </c>
      <c r="H596" s="82">
        <v>22450</v>
      </c>
      <c r="I596" s="37">
        <v>2245</v>
      </c>
      <c r="J596" s="38">
        <v>2245</v>
      </c>
      <c r="K596" s="36">
        <v>41704</v>
      </c>
      <c r="L596" s="39">
        <v>10</v>
      </c>
      <c r="M596" s="5"/>
      <c r="N596" s="5"/>
      <c r="O596" s="42" t="s">
        <v>2344</v>
      </c>
      <c r="P596" s="43" t="s">
        <v>2168</v>
      </c>
      <c r="Q596" s="43" t="s">
        <v>2010</v>
      </c>
      <c r="R596" s="43" t="s">
        <v>219</v>
      </c>
      <c r="S596" s="43" t="b">
        <v>1</v>
      </c>
      <c r="T596" s="43">
        <v>10</v>
      </c>
      <c r="U596" s="35" t="s">
        <v>2347</v>
      </c>
      <c r="V596" s="196" t="s">
        <v>2394</v>
      </c>
    </row>
    <row r="597" spans="1:22" x14ac:dyDescent="0.25">
      <c r="A597" s="30">
        <v>596</v>
      </c>
      <c r="B597" s="49" t="s">
        <v>1037</v>
      </c>
      <c r="C597" s="33">
        <f t="shared" si="9"/>
        <v>6</v>
      </c>
      <c r="D597" s="47" t="s">
        <v>279</v>
      </c>
      <c r="E597" s="47"/>
      <c r="F597" s="35" t="s">
        <v>255</v>
      </c>
      <c r="G597" s="36">
        <v>41704</v>
      </c>
      <c r="H597" s="82">
        <v>53009</v>
      </c>
      <c r="I597" s="37">
        <v>5301</v>
      </c>
      <c r="J597" s="38">
        <v>5301</v>
      </c>
      <c r="K597" s="36">
        <v>41704</v>
      </c>
      <c r="L597" s="39">
        <v>10</v>
      </c>
      <c r="M597" s="5"/>
      <c r="N597" s="5"/>
      <c r="O597" s="42" t="s">
        <v>2344</v>
      </c>
      <c r="P597" s="43" t="s">
        <v>2168</v>
      </c>
      <c r="Q597" s="43" t="s">
        <v>2010</v>
      </c>
      <c r="R597" s="43" t="s">
        <v>219</v>
      </c>
      <c r="S597" s="43" t="b">
        <v>1</v>
      </c>
      <c r="T597" s="43">
        <v>10</v>
      </c>
      <c r="U597" s="35" t="s">
        <v>2347</v>
      </c>
      <c r="V597" s="196" t="s">
        <v>2394</v>
      </c>
    </row>
    <row r="598" spans="1:22" x14ac:dyDescent="0.25">
      <c r="A598" s="30">
        <v>597</v>
      </c>
      <c r="B598" s="49" t="s">
        <v>1038</v>
      </c>
      <c r="C598" s="33">
        <f t="shared" si="9"/>
        <v>4</v>
      </c>
      <c r="D598" s="47" t="s">
        <v>280</v>
      </c>
      <c r="E598" s="47"/>
      <c r="F598" s="35" t="s">
        <v>255</v>
      </c>
      <c r="G598" s="36">
        <v>41704</v>
      </c>
      <c r="H598" s="82">
        <v>20905</v>
      </c>
      <c r="I598" s="37">
        <v>2091</v>
      </c>
      <c r="J598" s="38">
        <v>2091</v>
      </c>
      <c r="K598" s="36">
        <v>41704</v>
      </c>
      <c r="L598" s="39">
        <v>10</v>
      </c>
      <c r="M598" s="5"/>
      <c r="N598" s="5"/>
      <c r="O598" s="42" t="s">
        <v>2344</v>
      </c>
      <c r="P598" s="43" t="s">
        <v>2168</v>
      </c>
      <c r="Q598" s="43" t="s">
        <v>2010</v>
      </c>
      <c r="R598" s="43" t="s">
        <v>219</v>
      </c>
      <c r="S598" s="43" t="b">
        <v>1</v>
      </c>
      <c r="T598" s="43">
        <v>10</v>
      </c>
      <c r="U598" s="35" t="s">
        <v>2347</v>
      </c>
      <c r="V598" s="196" t="s">
        <v>2394</v>
      </c>
    </row>
    <row r="599" spans="1:22" x14ac:dyDescent="0.25">
      <c r="A599" s="30">
        <v>598</v>
      </c>
      <c r="B599" s="49" t="s">
        <v>811</v>
      </c>
      <c r="C599" s="33">
        <f t="shared" si="9"/>
        <v>5</v>
      </c>
      <c r="D599" s="47" t="s">
        <v>281</v>
      </c>
      <c r="E599" s="47"/>
      <c r="F599" s="35" t="s">
        <v>255</v>
      </c>
      <c r="G599" s="36">
        <v>41704</v>
      </c>
      <c r="H599" s="82">
        <v>27884</v>
      </c>
      <c r="I599" s="37">
        <v>2788</v>
      </c>
      <c r="J599" s="38">
        <v>2788</v>
      </c>
      <c r="K599" s="36">
        <v>41704</v>
      </c>
      <c r="L599" s="39">
        <v>10</v>
      </c>
      <c r="M599" s="5"/>
      <c r="N599" s="5"/>
      <c r="O599" s="42" t="s">
        <v>2344</v>
      </c>
      <c r="P599" s="43" t="s">
        <v>2168</v>
      </c>
      <c r="Q599" s="43" t="s">
        <v>2010</v>
      </c>
      <c r="R599" s="43" t="s">
        <v>219</v>
      </c>
      <c r="S599" s="43" t="b">
        <v>1</v>
      </c>
      <c r="T599" s="43">
        <v>10</v>
      </c>
      <c r="U599" s="35" t="s">
        <v>2347</v>
      </c>
      <c r="V599" s="196" t="s">
        <v>2394</v>
      </c>
    </row>
    <row r="600" spans="1:22" x14ac:dyDescent="0.25">
      <c r="A600" s="30">
        <v>599</v>
      </c>
      <c r="B600" s="49" t="s">
        <v>931</v>
      </c>
      <c r="C600" s="33">
        <f t="shared" si="9"/>
        <v>4</v>
      </c>
      <c r="D600" s="47" t="s">
        <v>282</v>
      </c>
      <c r="E600" s="47"/>
      <c r="F600" s="35" t="s">
        <v>255</v>
      </c>
      <c r="G600" s="36">
        <v>41704</v>
      </c>
      <c r="H600" s="82">
        <v>11312</v>
      </c>
      <c r="I600" s="37">
        <v>1131</v>
      </c>
      <c r="J600" s="38">
        <v>1131</v>
      </c>
      <c r="K600" s="36">
        <v>41704</v>
      </c>
      <c r="L600" s="39">
        <v>10</v>
      </c>
      <c r="M600" s="5"/>
      <c r="N600" s="5"/>
      <c r="O600" s="42" t="s">
        <v>2344</v>
      </c>
      <c r="P600" s="43" t="s">
        <v>2168</v>
      </c>
      <c r="Q600" s="43" t="s">
        <v>2010</v>
      </c>
      <c r="R600" s="43" t="s">
        <v>219</v>
      </c>
      <c r="S600" s="43" t="b">
        <v>1</v>
      </c>
      <c r="T600" s="43">
        <v>10</v>
      </c>
      <c r="U600" s="35" t="s">
        <v>2347</v>
      </c>
      <c r="V600" s="196" t="s">
        <v>2394</v>
      </c>
    </row>
    <row r="601" spans="1:22" x14ac:dyDescent="0.25">
      <c r="A601" s="30">
        <v>600</v>
      </c>
      <c r="B601" s="49" t="s">
        <v>932</v>
      </c>
      <c r="C601" s="33">
        <f t="shared" si="9"/>
        <v>6</v>
      </c>
      <c r="D601" s="47" t="s">
        <v>283</v>
      </c>
      <c r="E601" s="47"/>
      <c r="F601" s="35" t="s">
        <v>255</v>
      </c>
      <c r="G601" s="36">
        <v>41704</v>
      </c>
      <c r="H601" s="82">
        <v>19830</v>
      </c>
      <c r="I601" s="37">
        <v>1983</v>
      </c>
      <c r="J601" s="38">
        <v>1983</v>
      </c>
      <c r="K601" s="36">
        <v>41704</v>
      </c>
      <c r="L601" s="39">
        <v>10</v>
      </c>
      <c r="M601" s="5"/>
      <c r="N601" s="5"/>
      <c r="O601" s="42" t="s">
        <v>2344</v>
      </c>
      <c r="P601" s="43" t="s">
        <v>2169</v>
      </c>
      <c r="Q601" s="43" t="s">
        <v>2010</v>
      </c>
      <c r="R601" s="43" t="s">
        <v>219</v>
      </c>
      <c r="S601" s="43" t="b">
        <v>1</v>
      </c>
      <c r="T601" s="43">
        <v>10</v>
      </c>
      <c r="U601" s="35" t="s">
        <v>2347</v>
      </c>
      <c r="V601" s="196" t="s">
        <v>2394</v>
      </c>
    </row>
    <row r="602" spans="1:22" x14ac:dyDescent="0.25">
      <c r="A602" s="30">
        <v>601</v>
      </c>
      <c r="B602" s="49" t="s">
        <v>933</v>
      </c>
      <c r="C602" s="33">
        <f t="shared" si="9"/>
        <v>4</v>
      </c>
      <c r="D602" s="47" t="s">
        <v>284</v>
      </c>
      <c r="E602" s="47"/>
      <c r="F602" s="35" t="s">
        <v>255</v>
      </c>
      <c r="G602" s="36">
        <v>41704</v>
      </c>
      <c r="H602" s="82">
        <v>9150</v>
      </c>
      <c r="I602" s="37">
        <v>915</v>
      </c>
      <c r="J602" s="38">
        <v>915</v>
      </c>
      <c r="K602" s="36">
        <v>41704</v>
      </c>
      <c r="L602" s="39">
        <v>10</v>
      </c>
      <c r="M602" s="5"/>
      <c r="N602" s="5"/>
      <c r="O602" s="42" t="s">
        <v>2344</v>
      </c>
      <c r="P602" s="43" t="s">
        <v>2171</v>
      </c>
      <c r="Q602" s="43" t="s">
        <v>2010</v>
      </c>
      <c r="R602" s="43" t="s">
        <v>219</v>
      </c>
      <c r="S602" s="43" t="b">
        <v>1</v>
      </c>
      <c r="T602" s="43">
        <v>10</v>
      </c>
      <c r="U602" s="35" t="s">
        <v>2347</v>
      </c>
      <c r="V602" s="196" t="s">
        <v>2394</v>
      </c>
    </row>
    <row r="603" spans="1:22" x14ac:dyDescent="0.25">
      <c r="A603" s="30">
        <v>602</v>
      </c>
      <c r="B603" s="49" t="s">
        <v>812</v>
      </c>
      <c r="C603" s="33">
        <f t="shared" si="9"/>
        <v>6</v>
      </c>
      <c r="D603" s="47" t="s">
        <v>286</v>
      </c>
      <c r="E603" s="47"/>
      <c r="F603" s="35" t="s">
        <v>255</v>
      </c>
      <c r="G603" s="36">
        <v>41704</v>
      </c>
      <c r="H603" s="82">
        <v>20956</v>
      </c>
      <c r="I603" s="37">
        <v>2096</v>
      </c>
      <c r="J603" s="38">
        <v>2096</v>
      </c>
      <c r="K603" s="36">
        <v>41704</v>
      </c>
      <c r="L603" s="39">
        <v>10</v>
      </c>
      <c r="M603" s="5"/>
      <c r="N603" s="5"/>
      <c r="O603" s="42" t="s">
        <v>2344</v>
      </c>
      <c r="P603" s="43" t="s">
        <v>2171</v>
      </c>
      <c r="Q603" s="43" t="s">
        <v>2010</v>
      </c>
      <c r="R603" s="43" t="s">
        <v>219</v>
      </c>
      <c r="S603" s="43" t="b">
        <v>1</v>
      </c>
      <c r="T603" s="43">
        <v>10</v>
      </c>
      <c r="U603" s="35" t="s">
        <v>2347</v>
      </c>
      <c r="V603" s="196" t="s">
        <v>2394</v>
      </c>
    </row>
    <row r="604" spans="1:22" x14ac:dyDescent="0.25">
      <c r="A604" s="30">
        <v>603</v>
      </c>
      <c r="B604" s="49" t="s">
        <v>813</v>
      </c>
      <c r="C604" s="33">
        <f t="shared" si="9"/>
        <v>6</v>
      </c>
      <c r="D604" s="47" t="s">
        <v>287</v>
      </c>
      <c r="E604" s="47"/>
      <c r="F604" s="35" t="s">
        <v>255</v>
      </c>
      <c r="G604" s="36">
        <v>41704</v>
      </c>
      <c r="H604" s="82">
        <v>8550</v>
      </c>
      <c r="I604" s="37">
        <v>855</v>
      </c>
      <c r="J604" s="38">
        <v>855</v>
      </c>
      <c r="K604" s="36">
        <v>41704</v>
      </c>
      <c r="L604" s="39">
        <v>10</v>
      </c>
      <c r="M604" s="5"/>
      <c r="N604" s="5"/>
      <c r="O604" s="42" t="s">
        <v>2344</v>
      </c>
      <c r="P604" s="43" t="s">
        <v>2192</v>
      </c>
      <c r="Q604" s="43" t="s">
        <v>2010</v>
      </c>
      <c r="R604" s="43" t="s">
        <v>219</v>
      </c>
      <c r="S604" s="43" t="b">
        <v>1</v>
      </c>
      <c r="T604" s="43">
        <v>10</v>
      </c>
      <c r="U604" s="35" t="s">
        <v>2347</v>
      </c>
      <c r="V604" s="196" t="s">
        <v>2394</v>
      </c>
    </row>
    <row r="605" spans="1:22" x14ac:dyDescent="0.25">
      <c r="A605" s="30">
        <v>604</v>
      </c>
      <c r="B605" s="49" t="s">
        <v>1039</v>
      </c>
      <c r="C605" s="33">
        <f t="shared" si="9"/>
        <v>4</v>
      </c>
      <c r="D605" s="47" t="s">
        <v>288</v>
      </c>
      <c r="E605" s="47"/>
      <c r="F605" s="35" t="s">
        <v>255</v>
      </c>
      <c r="G605" s="36">
        <v>41704</v>
      </c>
      <c r="H605" s="82">
        <v>8486</v>
      </c>
      <c r="I605" s="37">
        <v>849</v>
      </c>
      <c r="J605" s="38">
        <v>849</v>
      </c>
      <c r="K605" s="36">
        <v>41704</v>
      </c>
      <c r="L605" s="39">
        <v>10</v>
      </c>
      <c r="M605" s="5"/>
      <c r="N605" s="5"/>
      <c r="O605" s="42" t="s">
        <v>2344</v>
      </c>
      <c r="P605" s="43" t="s">
        <v>2192</v>
      </c>
      <c r="Q605" s="43" t="s">
        <v>2010</v>
      </c>
      <c r="R605" s="43" t="s">
        <v>219</v>
      </c>
      <c r="S605" s="43" t="b">
        <v>1</v>
      </c>
      <c r="T605" s="43">
        <v>10</v>
      </c>
      <c r="U605" s="35" t="s">
        <v>2347</v>
      </c>
      <c r="V605" s="196" t="s">
        <v>2394</v>
      </c>
    </row>
    <row r="606" spans="1:22" x14ac:dyDescent="0.25">
      <c r="A606" s="30">
        <v>605</v>
      </c>
      <c r="B606" s="49" t="s">
        <v>935</v>
      </c>
      <c r="C606" s="33">
        <f t="shared" si="9"/>
        <v>5</v>
      </c>
      <c r="D606" s="47" t="s">
        <v>289</v>
      </c>
      <c r="E606" s="47"/>
      <c r="F606" s="35" t="s">
        <v>255</v>
      </c>
      <c r="G606" s="36">
        <v>41704</v>
      </c>
      <c r="H606" s="82">
        <v>26502</v>
      </c>
      <c r="I606" s="37">
        <v>2650</v>
      </c>
      <c r="J606" s="38">
        <v>2650</v>
      </c>
      <c r="K606" s="36">
        <v>41704</v>
      </c>
      <c r="L606" s="39">
        <v>10</v>
      </c>
      <c r="M606" s="5"/>
      <c r="N606" s="5"/>
      <c r="O606" s="42" t="s">
        <v>2344</v>
      </c>
      <c r="P606" s="43" t="s">
        <v>2170</v>
      </c>
      <c r="Q606" s="43" t="s">
        <v>2010</v>
      </c>
      <c r="R606" s="43" t="s">
        <v>219</v>
      </c>
      <c r="S606" s="43" t="b">
        <v>1</v>
      </c>
      <c r="T606" s="43">
        <v>10</v>
      </c>
      <c r="U606" s="35" t="s">
        <v>2347</v>
      </c>
      <c r="V606" s="196" t="s">
        <v>2394</v>
      </c>
    </row>
    <row r="607" spans="1:22" x14ac:dyDescent="0.25">
      <c r="A607" s="30">
        <v>606</v>
      </c>
      <c r="B607" s="49" t="s">
        <v>936</v>
      </c>
      <c r="C607" s="33">
        <f t="shared" si="9"/>
        <v>5</v>
      </c>
      <c r="D607" s="47" t="s">
        <v>290</v>
      </c>
      <c r="E607" s="47"/>
      <c r="F607" s="35" t="s">
        <v>255</v>
      </c>
      <c r="G607" s="36">
        <v>41704</v>
      </c>
      <c r="H607" s="82">
        <v>18338</v>
      </c>
      <c r="I607" s="37">
        <v>1834</v>
      </c>
      <c r="J607" s="38">
        <v>1834</v>
      </c>
      <c r="K607" s="36">
        <v>41704</v>
      </c>
      <c r="L607" s="39">
        <v>10</v>
      </c>
      <c r="M607" s="5"/>
      <c r="N607" s="5"/>
      <c r="O607" s="42" t="s">
        <v>2344</v>
      </c>
      <c r="P607" s="43" t="s">
        <v>2169</v>
      </c>
      <c r="Q607" s="43" t="s">
        <v>2010</v>
      </c>
      <c r="R607" s="43" t="s">
        <v>219</v>
      </c>
      <c r="S607" s="43" t="b">
        <v>1</v>
      </c>
      <c r="T607" s="43">
        <v>10</v>
      </c>
      <c r="U607" s="35" t="s">
        <v>2347</v>
      </c>
      <c r="V607" s="196" t="s">
        <v>2394</v>
      </c>
    </row>
    <row r="608" spans="1:22" x14ac:dyDescent="0.25">
      <c r="A608" s="30">
        <v>607</v>
      </c>
      <c r="B608" s="49" t="s">
        <v>1040</v>
      </c>
      <c r="C608" s="33">
        <f t="shared" si="9"/>
        <v>5</v>
      </c>
      <c r="D608" s="47" t="s">
        <v>291</v>
      </c>
      <c r="E608" s="47"/>
      <c r="F608" s="35" t="s">
        <v>255</v>
      </c>
      <c r="G608" s="36">
        <v>41704</v>
      </c>
      <c r="H608" s="82">
        <v>26484</v>
      </c>
      <c r="I608" s="37">
        <v>2648</v>
      </c>
      <c r="J608" s="38">
        <v>2648</v>
      </c>
      <c r="K608" s="36">
        <v>41704</v>
      </c>
      <c r="L608" s="39">
        <v>10</v>
      </c>
      <c r="M608" s="5"/>
      <c r="N608" s="5"/>
      <c r="O608" s="42" t="s">
        <v>2344</v>
      </c>
      <c r="P608" s="43" t="s">
        <v>2170</v>
      </c>
      <c r="Q608" s="43" t="s">
        <v>2010</v>
      </c>
      <c r="R608" s="43" t="s">
        <v>219</v>
      </c>
      <c r="S608" s="43" t="b">
        <v>1</v>
      </c>
      <c r="T608" s="43">
        <v>10</v>
      </c>
      <c r="U608" s="35" t="s">
        <v>2347</v>
      </c>
      <c r="V608" s="196" t="s">
        <v>2394</v>
      </c>
    </row>
    <row r="609" spans="1:22" x14ac:dyDescent="0.25">
      <c r="A609" s="30">
        <v>608</v>
      </c>
      <c r="B609" s="49" t="s">
        <v>1041</v>
      </c>
      <c r="C609" s="33">
        <f t="shared" si="9"/>
        <v>5</v>
      </c>
      <c r="D609" s="47" t="s">
        <v>292</v>
      </c>
      <c r="E609" s="47"/>
      <c r="F609" s="35" t="s">
        <v>255</v>
      </c>
      <c r="G609" s="36">
        <v>41704</v>
      </c>
      <c r="H609" s="82">
        <v>9316</v>
      </c>
      <c r="I609" s="37">
        <v>932</v>
      </c>
      <c r="J609" s="38">
        <v>932</v>
      </c>
      <c r="K609" s="36">
        <v>41704</v>
      </c>
      <c r="L609" s="39">
        <v>10</v>
      </c>
      <c r="M609" s="5"/>
      <c r="N609" s="5"/>
      <c r="O609" s="42" t="s">
        <v>2344</v>
      </c>
      <c r="P609" s="43" t="s">
        <v>2170</v>
      </c>
      <c r="Q609" s="43" t="s">
        <v>2010</v>
      </c>
      <c r="R609" s="43" t="s">
        <v>219</v>
      </c>
      <c r="S609" s="43" t="b">
        <v>1</v>
      </c>
      <c r="T609" s="43">
        <v>10</v>
      </c>
      <c r="U609" s="35" t="s">
        <v>2347</v>
      </c>
      <c r="V609" s="196" t="s">
        <v>2394</v>
      </c>
    </row>
    <row r="610" spans="1:22" x14ac:dyDescent="0.25">
      <c r="A610" s="30">
        <v>609</v>
      </c>
      <c r="B610" s="49" t="s">
        <v>814</v>
      </c>
      <c r="C610" s="33">
        <f t="shared" si="9"/>
        <v>4</v>
      </c>
      <c r="D610" s="47" t="s">
        <v>293</v>
      </c>
      <c r="E610" s="47"/>
      <c r="F610" s="35" t="s">
        <v>255</v>
      </c>
      <c r="G610" s="36">
        <v>41704</v>
      </c>
      <c r="H610" s="82">
        <v>3554</v>
      </c>
      <c r="I610" s="37">
        <v>355</v>
      </c>
      <c r="J610" s="38">
        <v>355</v>
      </c>
      <c r="K610" s="36">
        <v>41704</v>
      </c>
      <c r="L610" s="39">
        <v>9.99</v>
      </c>
      <c r="M610" s="5"/>
      <c r="N610" s="5"/>
      <c r="O610" s="42" t="s">
        <v>2344</v>
      </c>
      <c r="P610" s="43" t="s">
        <v>2171</v>
      </c>
      <c r="Q610" s="43" t="s">
        <v>2010</v>
      </c>
      <c r="R610" s="43" t="s">
        <v>219</v>
      </c>
      <c r="S610" s="43" t="b">
        <v>1</v>
      </c>
      <c r="T610" s="43">
        <v>10</v>
      </c>
      <c r="U610" s="35" t="s">
        <v>2347</v>
      </c>
      <c r="V610" s="196" t="s">
        <v>2394</v>
      </c>
    </row>
    <row r="611" spans="1:22" x14ac:dyDescent="0.25">
      <c r="A611" s="30">
        <v>610</v>
      </c>
      <c r="B611" s="45" t="s">
        <v>1042</v>
      </c>
      <c r="C611" s="33">
        <f t="shared" si="9"/>
        <v>6</v>
      </c>
      <c r="D611" s="47" t="s">
        <v>294</v>
      </c>
      <c r="E611" s="47"/>
      <c r="F611" s="35" t="s">
        <v>255</v>
      </c>
      <c r="G611" s="36">
        <v>41704</v>
      </c>
      <c r="H611" s="82">
        <v>18174</v>
      </c>
      <c r="I611" s="37">
        <v>1817</v>
      </c>
      <c r="J611" s="38">
        <v>1817</v>
      </c>
      <c r="K611" s="36">
        <v>41704</v>
      </c>
      <c r="L611" s="39">
        <v>10</v>
      </c>
      <c r="M611" s="5"/>
      <c r="N611" s="5"/>
      <c r="O611" s="42" t="s">
        <v>2344</v>
      </c>
      <c r="P611" s="43" t="s">
        <v>2169</v>
      </c>
      <c r="Q611" s="43" t="s">
        <v>2010</v>
      </c>
      <c r="R611" s="43" t="s">
        <v>219</v>
      </c>
      <c r="S611" s="43" t="b">
        <v>1</v>
      </c>
      <c r="T611" s="43">
        <v>10</v>
      </c>
      <c r="U611" s="35" t="s">
        <v>2347</v>
      </c>
      <c r="V611" s="196" t="s">
        <v>2394</v>
      </c>
    </row>
    <row r="612" spans="1:22" x14ac:dyDescent="0.25">
      <c r="A612" s="30">
        <v>611</v>
      </c>
      <c r="B612" s="49" t="s">
        <v>937</v>
      </c>
      <c r="C612" s="33">
        <f t="shared" si="9"/>
        <v>4</v>
      </c>
      <c r="D612" s="47" t="s">
        <v>295</v>
      </c>
      <c r="E612" s="47"/>
      <c r="F612" s="35" t="s">
        <v>255</v>
      </c>
      <c r="G612" s="36">
        <v>41704</v>
      </c>
      <c r="H612" s="82">
        <v>6677</v>
      </c>
      <c r="I612" s="37">
        <v>668</v>
      </c>
      <c r="J612" s="38">
        <v>668</v>
      </c>
      <c r="K612" s="36">
        <v>41704</v>
      </c>
      <c r="L612" s="39">
        <v>10</v>
      </c>
      <c r="M612" s="5"/>
      <c r="N612" s="5"/>
      <c r="O612" s="42" t="s">
        <v>2344</v>
      </c>
      <c r="P612" s="43" t="s">
        <v>2169</v>
      </c>
      <c r="Q612" s="43" t="s">
        <v>2010</v>
      </c>
      <c r="R612" s="43" t="s">
        <v>219</v>
      </c>
      <c r="S612" s="43" t="b">
        <v>1</v>
      </c>
      <c r="T612" s="43">
        <v>10</v>
      </c>
      <c r="U612" s="35" t="s">
        <v>2347</v>
      </c>
      <c r="V612" s="196" t="s">
        <v>2394</v>
      </c>
    </row>
    <row r="613" spans="1:22" x14ac:dyDescent="0.25">
      <c r="A613" s="30">
        <v>612</v>
      </c>
      <c r="B613" s="49" t="s">
        <v>1043</v>
      </c>
      <c r="C613" s="33">
        <f t="shared" si="9"/>
        <v>5</v>
      </c>
      <c r="D613" s="47" t="s">
        <v>296</v>
      </c>
      <c r="E613" s="47"/>
      <c r="F613" s="35" t="s">
        <v>255</v>
      </c>
      <c r="G613" s="36">
        <v>41704</v>
      </c>
      <c r="H613" s="82">
        <v>25400</v>
      </c>
      <c r="I613" s="37">
        <v>2540</v>
      </c>
      <c r="J613" s="38">
        <v>2540</v>
      </c>
      <c r="K613" s="36">
        <v>41704</v>
      </c>
      <c r="L613" s="39">
        <v>10</v>
      </c>
      <c r="M613" s="5"/>
      <c r="N613" s="5"/>
      <c r="O613" s="42" t="s">
        <v>2344</v>
      </c>
      <c r="P613" s="43" t="s">
        <v>2168</v>
      </c>
      <c r="Q613" s="43" t="s">
        <v>2010</v>
      </c>
      <c r="R613" s="43" t="s">
        <v>219</v>
      </c>
      <c r="S613" s="43" t="b">
        <v>1</v>
      </c>
      <c r="T613" s="43">
        <v>10</v>
      </c>
      <c r="U613" s="35" t="s">
        <v>2347</v>
      </c>
      <c r="V613" s="196" t="s">
        <v>2394</v>
      </c>
    </row>
    <row r="614" spans="1:22" x14ac:dyDescent="0.25">
      <c r="A614" s="30">
        <v>613</v>
      </c>
      <c r="B614" s="49" t="s">
        <v>815</v>
      </c>
      <c r="C614" s="33">
        <f t="shared" si="9"/>
        <v>5</v>
      </c>
      <c r="D614" s="47" t="s">
        <v>297</v>
      </c>
      <c r="E614" s="47"/>
      <c r="F614" s="35" t="s">
        <v>255</v>
      </c>
      <c r="G614" s="36">
        <v>41704</v>
      </c>
      <c r="H614" s="82">
        <v>22120</v>
      </c>
      <c r="I614" s="37">
        <v>2212</v>
      </c>
      <c r="J614" s="38">
        <v>2212</v>
      </c>
      <c r="K614" s="36">
        <v>41704</v>
      </c>
      <c r="L614" s="39">
        <v>10</v>
      </c>
      <c r="M614" s="5"/>
      <c r="N614" s="5"/>
      <c r="O614" s="42" t="s">
        <v>2344</v>
      </c>
      <c r="P614" s="43" t="s">
        <v>2170</v>
      </c>
      <c r="Q614" s="43" t="s">
        <v>2010</v>
      </c>
      <c r="R614" s="43" t="s">
        <v>219</v>
      </c>
      <c r="S614" s="43" t="b">
        <v>1</v>
      </c>
      <c r="T614" s="43">
        <v>10</v>
      </c>
      <c r="U614" s="35" t="s">
        <v>2347</v>
      </c>
      <c r="V614" s="196" t="s">
        <v>2394</v>
      </c>
    </row>
    <row r="615" spans="1:22" x14ac:dyDescent="0.25">
      <c r="A615" s="30">
        <v>614</v>
      </c>
      <c r="B615" s="49" t="s">
        <v>1044</v>
      </c>
      <c r="C615" s="33">
        <f t="shared" si="9"/>
        <v>6</v>
      </c>
      <c r="D615" s="47" t="s">
        <v>298</v>
      </c>
      <c r="E615" s="47"/>
      <c r="F615" s="35" t="s">
        <v>255</v>
      </c>
      <c r="G615" s="36">
        <v>41704</v>
      </c>
      <c r="H615" s="82">
        <v>30002</v>
      </c>
      <c r="I615" s="37">
        <v>3000</v>
      </c>
      <c r="J615" s="38">
        <v>3000</v>
      </c>
      <c r="K615" s="36">
        <v>41704</v>
      </c>
      <c r="L615" s="39">
        <v>10</v>
      </c>
      <c r="M615" s="5"/>
      <c r="N615" s="5"/>
      <c r="O615" s="42" t="s">
        <v>2344</v>
      </c>
      <c r="P615" s="43" t="s">
        <v>2170</v>
      </c>
      <c r="Q615" s="43" t="s">
        <v>2010</v>
      </c>
      <c r="R615" s="43" t="s">
        <v>219</v>
      </c>
      <c r="S615" s="43" t="b">
        <v>1</v>
      </c>
      <c r="T615" s="43">
        <v>10</v>
      </c>
      <c r="U615" s="35" t="s">
        <v>2347</v>
      </c>
      <c r="V615" s="196" t="s">
        <v>2394</v>
      </c>
    </row>
    <row r="616" spans="1:22" x14ac:dyDescent="0.25">
      <c r="A616" s="30">
        <v>615</v>
      </c>
      <c r="B616" s="49" t="s">
        <v>938</v>
      </c>
      <c r="C616" s="33">
        <f t="shared" si="9"/>
        <v>4</v>
      </c>
      <c r="D616" s="47" t="s">
        <v>299</v>
      </c>
      <c r="E616" s="47"/>
      <c r="F616" s="35" t="s">
        <v>255</v>
      </c>
      <c r="G616" s="36">
        <v>41704</v>
      </c>
      <c r="H616" s="82">
        <v>9889</v>
      </c>
      <c r="I616" s="37">
        <v>989</v>
      </c>
      <c r="J616" s="38">
        <v>989</v>
      </c>
      <c r="K616" s="36">
        <v>41704</v>
      </c>
      <c r="L616" s="39">
        <v>10</v>
      </c>
      <c r="M616" s="5"/>
      <c r="N616" s="5"/>
      <c r="O616" s="42" t="s">
        <v>2344</v>
      </c>
      <c r="P616" s="43" t="s">
        <v>2193</v>
      </c>
      <c r="Q616" s="43" t="s">
        <v>2010</v>
      </c>
      <c r="R616" s="43" t="s">
        <v>219</v>
      </c>
      <c r="S616" s="43" t="b">
        <v>1</v>
      </c>
      <c r="T616" s="43">
        <v>10</v>
      </c>
      <c r="U616" s="35" t="s">
        <v>2347</v>
      </c>
      <c r="V616" s="196" t="s">
        <v>2394</v>
      </c>
    </row>
    <row r="617" spans="1:22" x14ac:dyDescent="0.25">
      <c r="A617" s="30">
        <v>616</v>
      </c>
      <c r="B617" s="49" t="s">
        <v>1045</v>
      </c>
      <c r="C617" s="33">
        <f t="shared" si="9"/>
        <v>4</v>
      </c>
      <c r="D617" s="47" t="s">
        <v>300</v>
      </c>
      <c r="E617" s="47"/>
      <c r="F617" s="35" t="s">
        <v>255</v>
      </c>
      <c r="G617" s="36">
        <v>41704</v>
      </c>
      <c r="H617" s="82">
        <v>8385</v>
      </c>
      <c r="I617" s="37">
        <v>839</v>
      </c>
      <c r="J617" s="38">
        <v>839</v>
      </c>
      <c r="K617" s="36">
        <v>41704</v>
      </c>
      <c r="L617" s="39">
        <v>10.01</v>
      </c>
      <c r="M617" s="5"/>
      <c r="N617" s="5"/>
      <c r="O617" s="42" t="s">
        <v>2344</v>
      </c>
      <c r="P617" s="43" t="s">
        <v>2169</v>
      </c>
      <c r="Q617" s="43" t="s">
        <v>2010</v>
      </c>
      <c r="R617" s="43" t="s">
        <v>219</v>
      </c>
      <c r="S617" s="43" t="b">
        <v>1</v>
      </c>
      <c r="T617" s="43">
        <v>10</v>
      </c>
      <c r="U617" s="35" t="s">
        <v>2347</v>
      </c>
      <c r="V617" s="196" t="s">
        <v>2394</v>
      </c>
    </row>
    <row r="618" spans="1:22" x14ac:dyDescent="0.25">
      <c r="A618" s="30">
        <v>617</v>
      </c>
      <c r="B618" s="49" t="s">
        <v>939</v>
      </c>
      <c r="C618" s="33">
        <f t="shared" si="9"/>
        <v>4</v>
      </c>
      <c r="D618" s="47" t="s">
        <v>301</v>
      </c>
      <c r="E618" s="47"/>
      <c r="F618" s="35" t="s">
        <v>255</v>
      </c>
      <c r="G618" s="36">
        <v>41704</v>
      </c>
      <c r="H618" s="82">
        <v>15371</v>
      </c>
      <c r="I618" s="37">
        <v>1537</v>
      </c>
      <c r="J618" s="38">
        <v>1537</v>
      </c>
      <c r="K618" s="36">
        <v>41704</v>
      </c>
      <c r="L618" s="39">
        <v>10</v>
      </c>
      <c r="M618" s="5"/>
      <c r="N618" s="5"/>
      <c r="O618" s="42" t="s">
        <v>2344</v>
      </c>
      <c r="P618" s="43" t="s">
        <v>2171</v>
      </c>
      <c r="Q618" s="43" t="s">
        <v>2010</v>
      </c>
      <c r="R618" s="43" t="s">
        <v>219</v>
      </c>
      <c r="S618" s="43" t="b">
        <v>1</v>
      </c>
      <c r="T618" s="43">
        <v>10</v>
      </c>
      <c r="U618" s="35" t="s">
        <v>2347</v>
      </c>
      <c r="V618" s="196" t="s">
        <v>2394</v>
      </c>
    </row>
    <row r="619" spans="1:22" x14ac:dyDescent="0.25">
      <c r="A619" s="30">
        <v>618</v>
      </c>
      <c r="B619" s="49" t="s">
        <v>816</v>
      </c>
      <c r="C619" s="33">
        <f t="shared" si="9"/>
        <v>5</v>
      </c>
      <c r="D619" s="47" t="s">
        <v>302</v>
      </c>
      <c r="E619" s="47"/>
      <c r="F619" s="35" t="s">
        <v>255</v>
      </c>
      <c r="G619" s="36">
        <v>41704</v>
      </c>
      <c r="H619" s="82">
        <v>7890</v>
      </c>
      <c r="I619" s="37">
        <v>789</v>
      </c>
      <c r="J619" s="38">
        <v>789</v>
      </c>
      <c r="K619" s="36">
        <v>41704</v>
      </c>
      <c r="L619" s="39">
        <v>10</v>
      </c>
      <c r="M619" s="5"/>
      <c r="N619" s="5"/>
      <c r="O619" s="42" t="s">
        <v>2344</v>
      </c>
      <c r="P619" s="43" t="s">
        <v>2170</v>
      </c>
      <c r="Q619" s="43" t="s">
        <v>2010</v>
      </c>
      <c r="R619" s="43" t="s">
        <v>219</v>
      </c>
      <c r="S619" s="43" t="b">
        <v>1</v>
      </c>
      <c r="T619" s="43">
        <v>10</v>
      </c>
      <c r="U619" s="35" t="s">
        <v>2347</v>
      </c>
      <c r="V619" s="196" t="s">
        <v>2394</v>
      </c>
    </row>
    <row r="620" spans="1:22" x14ac:dyDescent="0.25">
      <c r="A620" s="30">
        <v>619</v>
      </c>
      <c r="B620" s="49" t="s">
        <v>940</v>
      </c>
      <c r="C620" s="33">
        <f t="shared" si="9"/>
        <v>4</v>
      </c>
      <c r="D620" s="47" t="s">
        <v>303</v>
      </c>
      <c r="E620" s="47"/>
      <c r="F620" s="35" t="s">
        <v>255</v>
      </c>
      <c r="G620" s="36">
        <v>41704</v>
      </c>
      <c r="H620" s="82">
        <v>11817</v>
      </c>
      <c r="I620" s="37">
        <v>1182</v>
      </c>
      <c r="J620" s="38">
        <v>1182</v>
      </c>
      <c r="K620" s="36">
        <v>41704</v>
      </c>
      <c r="L620" s="39">
        <v>10</v>
      </c>
      <c r="M620" s="5"/>
      <c r="N620" s="5"/>
      <c r="O620" s="42" t="s">
        <v>2344</v>
      </c>
      <c r="P620" s="43" t="s">
        <v>2171</v>
      </c>
      <c r="Q620" s="43" t="s">
        <v>2010</v>
      </c>
      <c r="R620" s="43" t="s">
        <v>219</v>
      </c>
      <c r="S620" s="43" t="b">
        <v>1</v>
      </c>
      <c r="T620" s="43">
        <v>10</v>
      </c>
      <c r="U620" s="35" t="s">
        <v>2347</v>
      </c>
      <c r="V620" s="196" t="s">
        <v>2394</v>
      </c>
    </row>
    <row r="621" spans="1:22" x14ac:dyDescent="0.25">
      <c r="A621" s="30">
        <v>620</v>
      </c>
      <c r="B621" s="49" t="s">
        <v>304</v>
      </c>
      <c r="C621" s="33">
        <f t="shared" si="9"/>
        <v>4</v>
      </c>
      <c r="D621" s="47" t="s">
        <v>305</v>
      </c>
      <c r="E621" s="47"/>
      <c r="F621" s="35" t="s">
        <v>255</v>
      </c>
      <c r="G621" s="36">
        <v>41704</v>
      </c>
      <c r="H621" s="82">
        <v>9931</v>
      </c>
      <c r="I621" s="37">
        <v>993</v>
      </c>
      <c r="J621" s="38">
        <v>993</v>
      </c>
      <c r="K621" s="36">
        <v>41704</v>
      </c>
      <c r="L621" s="39">
        <v>10</v>
      </c>
      <c r="M621" s="5"/>
      <c r="N621" s="5"/>
      <c r="O621" s="42" t="s">
        <v>2344</v>
      </c>
      <c r="P621" s="43" t="s">
        <v>2170</v>
      </c>
      <c r="Q621" s="43" t="s">
        <v>2010</v>
      </c>
      <c r="R621" s="43" t="s">
        <v>219</v>
      </c>
      <c r="S621" s="43" t="b">
        <v>1</v>
      </c>
      <c r="T621" s="43">
        <v>10</v>
      </c>
      <c r="U621" s="35" t="s">
        <v>2347</v>
      </c>
      <c r="V621" s="196" t="s">
        <v>2394</v>
      </c>
    </row>
    <row r="622" spans="1:22" x14ac:dyDescent="0.25">
      <c r="A622" s="30">
        <v>621</v>
      </c>
      <c r="B622" s="49" t="s">
        <v>306</v>
      </c>
      <c r="C622" s="33">
        <f t="shared" si="9"/>
        <v>5</v>
      </c>
      <c r="D622" s="47" t="s">
        <v>307</v>
      </c>
      <c r="E622" s="47"/>
      <c r="F622" s="35" t="s">
        <v>255</v>
      </c>
      <c r="G622" s="36">
        <v>41704</v>
      </c>
      <c r="H622" s="82">
        <v>29306</v>
      </c>
      <c r="I622" s="37">
        <v>2931</v>
      </c>
      <c r="J622" s="38">
        <v>2931</v>
      </c>
      <c r="K622" s="36">
        <v>41704</v>
      </c>
      <c r="L622" s="39">
        <v>10</v>
      </c>
      <c r="M622" s="5"/>
      <c r="N622" s="5"/>
      <c r="O622" s="42" t="s">
        <v>2344</v>
      </c>
      <c r="P622" s="43" t="s">
        <v>2170</v>
      </c>
      <c r="Q622" s="43" t="s">
        <v>2010</v>
      </c>
      <c r="R622" s="43" t="s">
        <v>219</v>
      </c>
      <c r="S622" s="43" t="b">
        <v>1</v>
      </c>
      <c r="T622" s="43">
        <v>10</v>
      </c>
      <c r="U622" s="35" t="s">
        <v>2347</v>
      </c>
      <c r="V622" s="196" t="s">
        <v>2394</v>
      </c>
    </row>
    <row r="623" spans="1:22" x14ac:dyDescent="0.25">
      <c r="A623" s="30">
        <v>622</v>
      </c>
      <c r="B623" s="49" t="s">
        <v>1046</v>
      </c>
      <c r="C623" s="33">
        <f t="shared" si="9"/>
        <v>5</v>
      </c>
      <c r="D623" s="47" t="s">
        <v>308</v>
      </c>
      <c r="E623" s="47"/>
      <c r="F623" s="35" t="s">
        <v>255</v>
      </c>
      <c r="G623" s="36">
        <v>41704</v>
      </c>
      <c r="H623" s="82">
        <v>20539</v>
      </c>
      <c r="I623" s="37">
        <v>2054</v>
      </c>
      <c r="J623" s="38">
        <v>2054</v>
      </c>
      <c r="K623" s="36">
        <v>41704</v>
      </c>
      <c r="L623" s="39">
        <v>10</v>
      </c>
      <c r="M623" s="5"/>
      <c r="N623" s="5"/>
      <c r="O623" s="42" t="s">
        <v>2344</v>
      </c>
      <c r="P623" s="43" t="s">
        <v>2194</v>
      </c>
      <c r="Q623" s="43" t="s">
        <v>2010</v>
      </c>
      <c r="R623" s="43" t="s">
        <v>219</v>
      </c>
      <c r="S623" s="43" t="b">
        <v>1</v>
      </c>
      <c r="T623" s="43">
        <v>10</v>
      </c>
      <c r="U623" s="35" t="s">
        <v>2347</v>
      </c>
      <c r="V623" s="196" t="s">
        <v>2394</v>
      </c>
    </row>
    <row r="624" spans="1:22" x14ac:dyDescent="0.25">
      <c r="A624" s="30">
        <v>623</v>
      </c>
      <c r="B624" s="49" t="s">
        <v>1047</v>
      </c>
      <c r="C624" s="33">
        <f t="shared" si="9"/>
        <v>6</v>
      </c>
      <c r="D624" s="47" t="s">
        <v>309</v>
      </c>
      <c r="E624" s="47"/>
      <c r="F624" s="35" t="s">
        <v>255</v>
      </c>
      <c r="G624" s="36">
        <v>41704</v>
      </c>
      <c r="H624" s="82">
        <v>53754</v>
      </c>
      <c r="I624" s="37">
        <v>5375</v>
      </c>
      <c r="J624" s="38">
        <v>5375</v>
      </c>
      <c r="K624" s="36">
        <v>41704</v>
      </c>
      <c r="L624" s="39">
        <v>10</v>
      </c>
      <c r="M624" s="5"/>
      <c r="N624" s="5"/>
      <c r="O624" s="42" t="s">
        <v>2344</v>
      </c>
      <c r="P624" s="43" t="s">
        <v>2195</v>
      </c>
      <c r="Q624" s="43" t="s">
        <v>2010</v>
      </c>
      <c r="R624" s="43" t="s">
        <v>219</v>
      </c>
      <c r="S624" s="43" t="b">
        <v>1</v>
      </c>
      <c r="T624" s="43">
        <v>10</v>
      </c>
      <c r="U624" s="35" t="s">
        <v>2347</v>
      </c>
      <c r="V624" s="196" t="s">
        <v>2394</v>
      </c>
    </row>
    <row r="625" spans="1:22" x14ac:dyDescent="0.25">
      <c r="A625" s="30">
        <v>624</v>
      </c>
      <c r="B625" s="49" t="s">
        <v>1048</v>
      </c>
      <c r="C625" s="33">
        <f t="shared" si="9"/>
        <v>4</v>
      </c>
      <c r="D625" s="47" t="s">
        <v>310</v>
      </c>
      <c r="E625" s="47"/>
      <c r="F625" s="35" t="s">
        <v>255</v>
      </c>
      <c r="G625" s="36">
        <v>41704</v>
      </c>
      <c r="H625" s="82">
        <v>3460</v>
      </c>
      <c r="I625" s="37">
        <v>346</v>
      </c>
      <c r="J625" s="38">
        <v>346</v>
      </c>
      <c r="K625" s="36">
        <v>41704</v>
      </c>
      <c r="L625" s="39">
        <v>10</v>
      </c>
      <c r="M625" s="5"/>
      <c r="N625" s="5"/>
      <c r="O625" s="42" t="s">
        <v>2344</v>
      </c>
      <c r="P625" s="43" t="s">
        <v>2170</v>
      </c>
      <c r="Q625" s="43" t="s">
        <v>2010</v>
      </c>
      <c r="R625" s="43" t="s">
        <v>219</v>
      </c>
      <c r="S625" s="43" t="b">
        <v>1</v>
      </c>
      <c r="T625" s="43">
        <v>10</v>
      </c>
      <c r="U625" s="35" t="s">
        <v>2347</v>
      </c>
      <c r="V625" s="196" t="s">
        <v>2394</v>
      </c>
    </row>
    <row r="626" spans="1:22" x14ac:dyDescent="0.25">
      <c r="A626" s="30">
        <v>625</v>
      </c>
      <c r="B626" s="49" t="s">
        <v>941</v>
      </c>
      <c r="C626" s="33">
        <f t="shared" si="9"/>
        <v>2</v>
      </c>
      <c r="D626" s="47" t="s">
        <v>311</v>
      </c>
      <c r="E626" s="47"/>
      <c r="F626" s="35" t="s">
        <v>255</v>
      </c>
      <c r="G626" s="36">
        <v>41704</v>
      </c>
      <c r="H626" s="82">
        <v>2927</v>
      </c>
      <c r="I626" s="37">
        <v>293</v>
      </c>
      <c r="J626" s="38">
        <v>293</v>
      </c>
      <c r="K626" s="36">
        <v>41704</v>
      </c>
      <c r="L626" s="39">
        <v>10.01</v>
      </c>
      <c r="M626" s="5"/>
      <c r="N626" s="5"/>
      <c r="O626" s="42" t="s">
        <v>2344</v>
      </c>
      <c r="P626" s="43" t="s">
        <v>2172</v>
      </c>
      <c r="Q626" s="43" t="s">
        <v>2010</v>
      </c>
      <c r="R626" s="43" t="s">
        <v>219</v>
      </c>
      <c r="S626" s="43" t="b">
        <v>1</v>
      </c>
      <c r="T626" s="43">
        <v>10</v>
      </c>
      <c r="U626" s="35" t="s">
        <v>2347</v>
      </c>
      <c r="V626" s="196" t="s">
        <v>2394</v>
      </c>
    </row>
    <row r="627" spans="1:22" x14ac:dyDescent="0.25">
      <c r="A627" s="30">
        <v>626</v>
      </c>
      <c r="B627" s="49" t="s">
        <v>942</v>
      </c>
      <c r="C627" s="33">
        <f t="shared" si="9"/>
        <v>7</v>
      </c>
      <c r="D627" s="47" t="s">
        <v>312</v>
      </c>
      <c r="E627" s="47"/>
      <c r="F627" s="35" t="s">
        <v>255</v>
      </c>
      <c r="G627" s="36">
        <v>41704</v>
      </c>
      <c r="H627" s="82">
        <v>9895</v>
      </c>
      <c r="I627" s="37">
        <v>990</v>
      </c>
      <c r="J627" s="38">
        <v>990</v>
      </c>
      <c r="K627" s="36">
        <v>41704</v>
      </c>
      <c r="L627" s="39">
        <v>10.01</v>
      </c>
      <c r="M627" s="5"/>
      <c r="N627" s="5"/>
      <c r="O627" s="42" t="s">
        <v>2344</v>
      </c>
      <c r="P627" s="43" t="s">
        <v>2168</v>
      </c>
      <c r="Q627" s="43" t="s">
        <v>2010</v>
      </c>
      <c r="R627" s="43" t="s">
        <v>219</v>
      </c>
      <c r="S627" s="43" t="b">
        <v>1</v>
      </c>
      <c r="T627" s="43">
        <v>10</v>
      </c>
      <c r="U627" s="35" t="s">
        <v>2347</v>
      </c>
      <c r="V627" s="196" t="s">
        <v>2394</v>
      </c>
    </row>
    <row r="628" spans="1:22" x14ac:dyDescent="0.25">
      <c r="A628" s="30">
        <v>627</v>
      </c>
      <c r="B628" s="49" t="s">
        <v>1049</v>
      </c>
      <c r="C628" s="33">
        <f t="shared" si="9"/>
        <v>5</v>
      </c>
      <c r="D628" s="47" t="s">
        <v>313</v>
      </c>
      <c r="E628" s="47"/>
      <c r="F628" s="35" t="s">
        <v>255</v>
      </c>
      <c r="G628" s="36">
        <v>41704</v>
      </c>
      <c r="H628" s="82">
        <v>1929</v>
      </c>
      <c r="I628" s="37">
        <v>193</v>
      </c>
      <c r="J628" s="38">
        <v>193</v>
      </c>
      <c r="K628" s="36">
        <v>41704</v>
      </c>
      <c r="L628" s="39">
        <v>10.01</v>
      </c>
      <c r="M628" s="5"/>
      <c r="N628" s="5"/>
      <c r="O628" s="42" t="s">
        <v>2344</v>
      </c>
      <c r="P628" s="43" t="s">
        <v>2170</v>
      </c>
      <c r="Q628" s="43" t="s">
        <v>2010</v>
      </c>
      <c r="R628" s="43" t="s">
        <v>219</v>
      </c>
      <c r="S628" s="43" t="b">
        <v>1</v>
      </c>
      <c r="T628" s="43">
        <v>10</v>
      </c>
      <c r="U628" s="35" t="s">
        <v>2347</v>
      </c>
      <c r="V628" s="196" t="s">
        <v>2394</v>
      </c>
    </row>
    <row r="629" spans="1:22" x14ac:dyDescent="0.25">
      <c r="A629" s="30">
        <v>628</v>
      </c>
      <c r="B629" s="49" t="s">
        <v>1050</v>
      </c>
      <c r="C629" s="33">
        <f t="shared" si="9"/>
        <v>4</v>
      </c>
      <c r="D629" s="47" t="s">
        <v>314</v>
      </c>
      <c r="E629" s="47"/>
      <c r="F629" s="35" t="s">
        <v>255</v>
      </c>
      <c r="G629" s="36">
        <v>41704</v>
      </c>
      <c r="H629" s="82">
        <v>4645</v>
      </c>
      <c r="I629" s="37">
        <v>465</v>
      </c>
      <c r="J629" s="38">
        <v>465</v>
      </c>
      <c r="K629" s="36">
        <v>41704</v>
      </c>
      <c r="L629" s="39">
        <v>10.01</v>
      </c>
      <c r="M629" s="5"/>
      <c r="N629" s="5"/>
      <c r="O629" s="42" t="s">
        <v>2344</v>
      </c>
      <c r="P629" s="43" t="s">
        <v>2193</v>
      </c>
      <c r="Q629" s="43" t="s">
        <v>2010</v>
      </c>
      <c r="R629" s="43" t="s">
        <v>219</v>
      </c>
      <c r="S629" s="43" t="b">
        <v>1</v>
      </c>
      <c r="T629" s="43">
        <v>10</v>
      </c>
      <c r="U629" s="35" t="s">
        <v>2347</v>
      </c>
      <c r="V629" s="196" t="s">
        <v>2394</v>
      </c>
    </row>
    <row r="630" spans="1:22" x14ac:dyDescent="0.25">
      <c r="A630" s="30">
        <v>629</v>
      </c>
      <c r="B630" s="49" t="s">
        <v>817</v>
      </c>
      <c r="C630" s="33">
        <f t="shared" si="9"/>
        <v>4</v>
      </c>
      <c r="D630" s="47" t="s">
        <v>315</v>
      </c>
      <c r="E630" s="47"/>
      <c r="F630" s="35" t="s">
        <v>255</v>
      </c>
      <c r="G630" s="36">
        <v>41704</v>
      </c>
      <c r="H630" s="82">
        <v>28683</v>
      </c>
      <c r="I630" s="37">
        <v>2868</v>
      </c>
      <c r="J630" s="38">
        <v>2868</v>
      </c>
      <c r="K630" s="36">
        <v>41704</v>
      </c>
      <c r="L630" s="39">
        <v>10</v>
      </c>
      <c r="M630" s="5"/>
      <c r="N630" s="5"/>
      <c r="O630" s="42" t="s">
        <v>2344</v>
      </c>
      <c r="P630" s="43" t="s">
        <v>2191</v>
      </c>
      <c r="Q630" s="43" t="s">
        <v>2010</v>
      </c>
      <c r="R630" s="43" t="s">
        <v>219</v>
      </c>
      <c r="S630" s="43" t="b">
        <v>1</v>
      </c>
      <c r="T630" s="43">
        <v>10</v>
      </c>
      <c r="U630" s="35" t="s">
        <v>2347</v>
      </c>
      <c r="V630" s="196" t="s">
        <v>2394</v>
      </c>
    </row>
    <row r="631" spans="1:22" x14ac:dyDescent="0.25">
      <c r="A631" s="30">
        <v>630</v>
      </c>
      <c r="B631" s="49" t="s">
        <v>316</v>
      </c>
      <c r="C631" s="33">
        <f t="shared" si="9"/>
        <v>4</v>
      </c>
      <c r="D631" s="47" t="s">
        <v>317</v>
      </c>
      <c r="E631" s="47"/>
      <c r="F631" s="35" t="s">
        <v>255</v>
      </c>
      <c r="G631" s="36">
        <v>41704</v>
      </c>
      <c r="H631" s="82">
        <v>11524</v>
      </c>
      <c r="I631" s="37">
        <v>1152</v>
      </c>
      <c r="J631" s="38">
        <v>1152</v>
      </c>
      <c r="K631" s="36">
        <v>41704</v>
      </c>
      <c r="L631" s="39">
        <v>10</v>
      </c>
      <c r="M631" s="5"/>
      <c r="N631" s="5"/>
      <c r="O631" s="42" t="s">
        <v>2344</v>
      </c>
      <c r="P631" s="43" t="s">
        <v>2170</v>
      </c>
      <c r="Q631" s="43" t="s">
        <v>2010</v>
      </c>
      <c r="R631" s="43" t="s">
        <v>219</v>
      </c>
      <c r="S631" s="43" t="b">
        <v>1</v>
      </c>
      <c r="T631" s="43">
        <v>10</v>
      </c>
      <c r="U631" s="35" t="s">
        <v>2347</v>
      </c>
      <c r="V631" s="196" t="s">
        <v>2394</v>
      </c>
    </row>
    <row r="632" spans="1:22" x14ac:dyDescent="0.25">
      <c r="A632" s="30">
        <v>631</v>
      </c>
      <c r="B632" s="49" t="s">
        <v>943</v>
      </c>
      <c r="C632" s="33">
        <f t="shared" si="9"/>
        <v>10</v>
      </c>
      <c r="D632" s="47" t="s">
        <v>318</v>
      </c>
      <c r="E632" s="47"/>
      <c r="F632" s="35" t="s">
        <v>255</v>
      </c>
      <c r="G632" s="36">
        <v>41704</v>
      </c>
      <c r="H632" s="82">
        <v>30653</v>
      </c>
      <c r="I632" s="37">
        <v>3065</v>
      </c>
      <c r="J632" s="38">
        <v>3065</v>
      </c>
      <c r="K632" s="36">
        <v>41704</v>
      </c>
      <c r="L632" s="39">
        <v>10</v>
      </c>
      <c r="M632" s="5"/>
      <c r="N632" s="5"/>
      <c r="O632" s="42" t="s">
        <v>2344</v>
      </c>
      <c r="P632" s="43" t="s">
        <v>2194</v>
      </c>
      <c r="Q632" s="43" t="s">
        <v>2010</v>
      </c>
      <c r="R632" s="43" t="s">
        <v>219</v>
      </c>
      <c r="S632" s="43" t="b">
        <v>1</v>
      </c>
      <c r="T632" s="43">
        <v>10</v>
      </c>
      <c r="U632" s="35" t="s">
        <v>2347</v>
      </c>
      <c r="V632" s="196" t="s">
        <v>2394</v>
      </c>
    </row>
    <row r="633" spans="1:22" x14ac:dyDescent="0.25">
      <c r="A633" s="30">
        <v>632</v>
      </c>
      <c r="B633" s="49" t="s">
        <v>943</v>
      </c>
      <c r="C633" s="33">
        <f t="shared" si="9"/>
        <v>10</v>
      </c>
      <c r="D633" s="47" t="s">
        <v>318</v>
      </c>
      <c r="E633" s="47"/>
      <c r="F633" s="35" t="s">
        <v>255</v>
      </c>
      <c r="G633" s="36">
        <v>41704</v>
      </c>
      <c r="H633" s="82">
        <v>21578</v>
      </c>
      <c r="I633" s="37">
        <v>2158</v>
      </c>
      <c r="J633" s="38">
        <v>2158</v>
      </c>
      <c r="K633" s="36">
        <v>41704</v>
      </c>
      <c r="L633" s="39">
        <v>10</v>
      </c>
      <c r="M633" s="5"/>
      <c r="N633" s="5"/>
      <c r="O633" s="42" t="s">
        <v>2344</v>
      </c>
      <c r="P633" s="43" t="s">
        <v>2194</v>
      </c>
      <c r="Q633" s="43" t="s">
        <v>2010</v>
      </c>
      <c r="R633" s="43" t="s">
        <v>219</v>
      </c>
      <c r="S633" s="43" t="b">
        <v>1</v>
      </c>
      <c r="T633" s="43">
        <v>10</v>
      </c>
      <c r="U633" s="35" t="s">
        <v>2347</v>
      </c>
      <c r="V633" s="196" t="s">
        <v>2394</v>
      </c>
    </row>
    <row r="634" spans="1:22" x14ac:dyDescent="0.25">
      <c r="A634" s="30">
        <v>633</v>
      </c>
      <c r="B634" s="49" t="s">
        <v>818</v>
      </c>
      <c r="C634" s="33">
        <f t="shared" si="9"/>
        <v>4</v>
      </c>
      <c r="D634" s="47" t="s">
        <v>319</v>
      </c>
      <c r="E634" s="47"/>
      <c r="F634" s="35" t="s">
        <v>255</v>
      </c>
      <c r="G634" s="36">
        <v>41704</v>
      </c>
      <c r="H634" s="82">
        <v>24853</v>
      </c>
      <c r="I634" s="37">
        <v>2485</v>
      </c>
      <c r="J634" s="38">
        <v>2485</v>
      </c>
      <c r="K634" s="36">
        <v>41704</v>
      </c>
      <c r="L634" s="39">
        <v>10</v>
      </c>
      <c r="M634" s="5"/>
      <c r="N634" s="5"/>
      <c r="O634" s="42" t="s">
        <v>2344</v>
      </c>
      <c r="P634" s="43" t="s">
        <v>2171</v>
      </c>
      <c r="Q634" s="43" t="s">
        <v>2010</v>
      </c>
      <c r="R634" s="43" t="s">
        <v>219</v>
      </c>
      <c r="S634" s="43" t="b">
        <v>1</v>
      </c>
      <c r="T634" s="43">
        <v>10</v>
      </c>
      <c r="U634" s="35" t="s">
        <v>2347</v>
      </c>
      <c r="V634" s="196" t="s">
        <v>2394</v>
      </c>
    </row>
    <row r="635" spans="1:22" x14ac:dyDescent="0.25">
      <c r="A635" s="30">
        <v>634</v>
      </c>
      <c r="B635" s="49" t="s">
        <v>819</v>
      </c>
      <c r="C635" s="33">
        <f t="shared" si="9"/>
        <v>4</v>
      </c>
      <c r="D635" s="47" t="s">
        <v>320</v>
      </c>
      <c r="E635" s="47"/>
      <c r="F635" s="35" t="s">
        <v>255</v>
      </c>
      <c r="G635" s="36">
        <v>41704</v>
      </c>
      <c r="H635" s="82">
        <v>18357</v>
      </c>
      <c r="I635" s="37">
        <v>1836</v>
      </c>
      <c r="J635" s="38">
        <v>1836</v>
      </c>
      <c r="K635" s="36">
        <v>41704</v>
      </c>
      <c r="L635" s="39">
        <v>10</v>
      </c>
      <c r="M635" s="5"/>
      <c r="N635" s="5"/>
      <c r="O635" s="42" t="s">
        <v>2344</v>
      </c>
      <c r="P635" s="43" t="s">
        <v>2169</v>
      </c>
      <c r="Q635" s="43" t="s">
        <v>2010</v>
      </c>
      <c r="R635" s="43" t="s">
        <v>219</v>
      </c>
      <c r="S635" s="43" t="b">
        <v>1</v>
      </c>
      <c r="T635" s="43">
        <v>10</v>
      </c>
      <c r="U635" s="35" t="s">
        <v>2347</v>
      </c>
      <c r="V635" s="196" t="s">
        <v>2394</v>
      </c>
    </row>
    <row r="636" spans="1:22" x14ac:dyDescent="0.25">
      <c r="A636" s="30">
        <v>635</v>
      </c>
      <c r="B636" s="49" t="s">
        <v>1051</v>
      </c>
      <c r="C636" s="33">
        <f t="shared" si="9"/>
        <v>4</v>
      </c>
      <c r="D636" s="47" t="s">
        <v>321</v>
      </c>
      <c r="E636" s="47"/>
      <c r="F636" s="35" t="s">
        <v>255</v>
      </c>
      <c r="G636" s="36">
        <v>41704</v>
      </c>
      <c r="H636" s="82">
        <v>3805</v>
      </c>
      <c r="I636" s="37">
        <v>381</v>
      </c>
      <c r="J636" s="38">
        <v>381</v>
      </c>
      <c r="K636" s="36">
        <v>41704</v>
      </c>
      <c r="L636" s="39">
        <v>10.01</v>
      </c>
      <c r="M636" s="5"/>
      <c r="N636" s="5"/>
      <c r="O636" s="42" t="s">
        <v>2344</v>
      </c>
      <c r="P636" s="43" t="s">
        <v>2170</v>
      </c>
      <c r="Q636" s="43" t="s">
        <v>2010</v>
      </c>
      <c r="R636" s="43" t="s">
        <v>219</v>
      </c>
      <c r="S636" s="43" t="b">
        <v>1</v>
      </c>
      <c r="T636" s="43">
        <v>10</v>
      </c>
      <c r="U636" s="35" t="s">
        <v>2347</v>
      </c>
      <c r="V636" s="196" t="s">
        <v>2394</v>
      </c>
    </row>
    <row r="637" spans="1:22" x14ac:dyDescent="0.25">
      <c r="A637" s="30">
        <v>636</v>
      </c>
      <c r="B637" s="49" t="s">
        <v>322</v>
      </c>
      <c r="C637" s="33">
        <f t="shared" si="9"/>
        <v>4</v>
      </c>
      <c r="D637" s="47" t="s">
        <v>323</v>
      </c>
      <c r="E637" s="47"/>
      <c r="F637" s="35" t="s">
        <v>255</v>
      </c>
      <c r="G637" s="36">
        <v>41704</v>
      </c>
      <c r="H637" s="82">
        <v>13886</v>
      </c>
      <c r="I637" s="37">
        <v>1389</v>
      </c>
      <c r="J637" s="38">
        <v>1389</v>
      </c>
      <c r="K637" s="36">
        <v>41704</v>
      </c>
      <c r="L637" s="39">
        <v>10</v>
      </c>
      <c r="M637" s="5"/>
      <c r="N637" s="5"/>
      <c r="O637" s="42" t="s">
        <v>2344</v>
      </c>
      <c r="P637" s="43" t="s">
        <v>2194</v>
      </c>
      <c r="Q637" s="43" t="s">
        <v>2010</v>
      </c>
      <c r="R637" s="43" t="s">
        <v>219</v>
      </c>
      <c r="S637" s="43" t="b">
        <v>1</v>
      </c>
      <c r="T637" s="43">
        <v>10</v>
      </c>
      <c r="U637" s="35" t="s">
        <v>2347</v>
      </c>
      <c r="V637" s="196" t="s">
        <v>2394</v>
      </c>
    </row>
    <row r="638" spans="1:22" x14ac:dyDescent="0.25">
      <c r="A638" s="30">
        <v>637</v>
      </c>
      <c r="B638" s="49" t="s">
        <v>802</v>
      </c>
      <c r="C638" s="33">
        <f t="shared" si="9"/>
        <v>5</v>
      </c>
      <c r="D638" s="47" t="s">
        <v>712</v>
      </c>
      <c r="E638" s="47"/>
      <c r="F638" s="35" t="s">
        <v>255</v>
      </c>
      <c r="G638" s="36">
        <v>41729</v>
      </c>
      <c r="H638" s="82">
        <v>50000</v>
      </c>
      <c r="I638" s="37">
        <v>5000</v>
      </c>
      <c r="J638" s="38">
        <v>5000</v>
      </c>
      <c r="K638" s="36">
        <v>41729</v>
      </c>
      <c r="L638" s="39">
        <v>10</v>
      </c>
      <c r="M638" s="5"/>
      <c r="N638" s="5"/>
      <c r="O638" s="42" t="s">
        <v>2344</v>
      </c>
      <c r="P638" s="43" t="s">
        <v>2168</v>
      </c>
      <c r="Q638" s="43" t="s">
        <v>2010</v>
      </c>
      <c r="R638" s="43" t="s">
        <v>219</v>
      </c>
      <c r="S638" s="43" t="b">
        <v>1</v>
      </c>
      <c r="T638" s="43">
        <v>10</v>
      </c>
      <c r="U638" s="35" t="s">
        <v>2347</v>
      </c>
      <c r="V638" s="196" t="s">
        <v>2377</v>
      </c>
    </row>
    <row r="639" spans="1:22" x14ac:dyDescent="0.25">
      <c r="A639" s="30">
        <v>638</v>
      </c>
      <c r="B639" s="49" t="s">
        <v>304</v>
      </c>
      <c r="C639" s="33">
        <f t="shared" si="9"/>
        <v>4</v>
      </c>
      <c r="D639" s="47" t="s">
        <v>305</v>
      </c>
      <c r="E639" s="47"/>
      <c r="F639" s="35" t="s">
        <v>255</v>
      </c>
      <c r="G639" s="36">
        <v>41729</v>
      </c>
      <c r="H639" s="82">
        <v>5476</v>
      </c>
      <c r="I639" s="37">
        <v>548</v>
      </c>
      <c r="J639" s="38">
        <v>548</v>
      </c>
      <c r="K639" s="36">
        <v>41729</v>
      </c>
      <c r="L639" s="39">
        <v>10.01</v>
      </c>
      <c r="M639" s="5"/>
      <c r="N639" s="5"/>
      <c r="O639" s="42" t="s">
        <v>2344</v>
      </c>
      <c r="P639" s="43" t="s">
        <v>2170</v>
      </c>
      <c r="Q639" s="43" t="s">
        <v>2010</v>
      </c>
      <c r="R639" s="43" t="s">
        <v>219</v>
      </c>
      <c r="S639" s="43" t="b">
        <v>1</v>
      </c>
      <c r="T639" s="43">
        <v>10</v>
      </c>
      <c r="U639" s="35" t="s">
        <v>2347</v>
      </c>
      <c r="V639" s="196" t="s">
        <v>2377</v>
      </c>
    </row>
    <row r="640" spans="1:22" x14ac:dyDescent="0.25">
      <c r="A640" s="30">
        <v>639</v>
      </c>
      <c r="B640" s="49" t="s">
        <v>803</v>
      </c>
      <c r="C640" s="33">
        <f t="shared" si="9"/>
        <v>5</v>
      </c>
      <c r="D640" s="47" t="s">
        <v>260</v>
      </c>
      <c r="E640" s="47"/>
      <c r="F640" s="35" t="s">
        <v>255</v>
      </c>
      <c r="G640" s="36">
        <v>41729</v>
      </c>
      <c r="H640" s="82">
        <v>14101</v>
      </c>
      <c r="I640" s="37">
        <v>1410</v>
      </c>
      <c r="J640" s="38">
        <v>1410</v>
      </c>
      <c r="K640" s="36">
        <v>41729</v>
      </c>
      <c r="L640" s="39">
        <v>10</v>
      </c>
      <c r="M640" s="5"/>
      <c r="N640" s="5"/>
      <c r="O640" s="42" t="s">
        <v>2344</v>
      </c>
      <c r="P640" s="43" t="s">
        <v>2170</v>
      </c>
      <c r="Q640" s="43" t="s">
        <v>2010</v>
      </c>
      <c r="R640" s="43" t="s">
        <v>219</v>
      </c>
      <c r="S640" s="43" t="b">
        <v>1</v>
      </c>
      <c r="T640" s="43">
        <v>10</v>
      </c>
      <c r="U640" s="35" t="s">
        <v>2347</v>
      </c>
      <c r="V640" s="196" t="s">
        <v>2377</v>
      </c>
    </row>
    <row r="641" spans="1:22" x14ac:dyDescent="0.25">
      <c r="A641" s="30">
        <v>640</v>
      </c>
      <c r="B641" s="49" t="s">
        <v>816</v>
      </c>
      <c r="C641" s="33">
        <f t="shared" si="9"/>
        <v>5</v>
      </c>
      <c r="D641" s="47" t="s">
        <v>302</v>
      </c>
      <c r="E641" s="47"/>
      <c r="F641" s="35" t="s">
        <v>255</v>
      </c>
      <c r="G641" s="36">
        <v>41729</v>
      </c>
      <c r="H641" s="82">
        <v>4982</v>
      </c>
      <c r="I641" s="37">
        <v>498</v>
      </c>
      <c r="J641" s="38">
        <v>498</v>
      </c>
      <c r="K641" s="36">
        <v>41729</v>
      </c>
      <c r="L641" s="39">
        <v>10</v>
      </c>
      <c r="M641" s="5"/>
      <c r="N641" s="5"/>
      <c r="O641" s="42" t="s">
        <v>2344</v>
      </c>
      <c r="P641" s="43" t="s">
        <v>2170</v>
      </c>
      <c r="Q641" s="43" t="s">
        <v>2010</v>
      </c>
      <c r="R641" s="43" t="s">
        <v>219</v>
      </c>
      <c r="S641" s="43" t="b">
        <v>1</v>
      </c>
      <c r="T641" s="43">
        <v>10</v>
      </c>
      <c r="U641" s="35" t="s">
        <v>2347</v>
      </c>
      <c r="V641" s="196" t="s">
        <v>2377</v>
      </c>
    </row>
    <row r="642" spans="1:22" x14ac:dyDescent="0.25">
      <c r="A642" s="30">
        <v>641</v>
      </c>
      <c r="B642" s="49" t="s">
        <v>930</v>
      </c>
      <c r="C642" s="33">
        <f t="shared" si="9"/>
        <v>4</v>
      </c>
      <c r="D642" s="47" t="s">
        <v>278</v>
      </c>
      <c r="E642" s="47"/>
      <c r="F642" s="35" t="s">
        <v>255</v>
      </c>
      <c r="G642" s="36">
        <v>41729</v>
      </c>
      <c r="H642" s="82">
        <v>17292</v>
      </c>
      <c r="I642" s="37">
        <v>1729</v>
      </c>
      <c r="J642" s="38">
        <v>1729</v>
      </c>
      <c r="K642" s="36">
        <v>41729</v>
      </c>
      <c r="L642" s="39">
        <v>10</v>
      </c>
      <c r="M642" s="5"/>
      <c r="N642" s="5"/>
      <c r="O642" s="42" t="s">
        <v>2344</v>
      </c>
      <c r="P642" s="43" t="s">
        <v>2168</v>
      </c>
      <c r="Q642" s="43" t="s">
        <v>2010</v>
      </c>
      <c r="R642" s="43" t="s">
        <v>219</v>
      </c>
      <c r="S642" s="43" t="b">
        <v>1</v>
      </c>
      <c r="T642" s="43">
        <v>10</v>
      </c>
      <c r="U642" s="35" t="s">
        <v>2347</v>
      </c>
      <c r="V642" s="196" t="s">
        <v>2377</v>
      </c>
    </row>
    <row r="643" spans="1:22" x14ac:dyDescent="0.25">
      <c r="A643" s="30">
        <v>642</v>
      </c>
      <c r="B643" s="49" t="s">
        <v>1037</v>
      </c>
      <c r="C643" s="33">
        <f t="shared" ref="C643:C706" si="10">COUNTIF(B:B,B643)</f>
        <v>6</v>
      </c>
      <c r="D643" s="47" t="s">
        <v>279</v>
      </c>
      <c r="E643" s="47"/>
      <c r="F643" s="35" t="s">
        <v>255</v>
      </c>
      <c r="G643" s="36">
        <v>41729</v>
      </c>
      <c r="H643" s="82">
        <v>38295</v>
      </c>
      <c r="I643" s="37">
        <v>3830</v>
      </c>
      <c r="J643" s="38">
        <v>3830</v>
      </c>
      <c r="K643" s="36">
        <v>41729</v>
      </c>
      <c r="L643" s="39">
        <v>10</v>
      </c>
      <c r="M643" s="5"/>
      <c r="N643" s="5"/>
      <c r="O643" s="42" t="s">
        <v>2344</v>
      </c>
      <c r="P643" s="43" t="s">
        <v>2168</v>
      </c>
      <c r="Q643" s="43" t="s">
        <v>2010</v>
      </c>
      <c r="R643" s="43" t="s">
        <v>219</v>
      </c>
      <c r="S643" s="43" t="b">
        <v>1</v>
      </c>
      <c r="T643" s="43">
        <v>10</v>
      </c>
      <c r="U643" s="35" t="s">
        <v>2347</v>
      </c>
      <c r="V643" s="196" t="s">
        <v>2377</v>
      </c>
    </row>
    <row r="644" spans="1:22" x14ac:dyDescent="0.25">
      <c r="A644" s="30">
        <v>643</v>
      </c>
      <c r="B644" s="49" t="s">
        <v>1038</v>
      </c>
      <c r="C644" s="33">
        <f t="shared" si="10"/>
        <v>4</v>
      </c>
      <c r="D644" s="47" t="s">
        <v>280</v>
      </c>
      <c r="E644" s="47"/>
      <c r="F644" s="35" t="s">
        <v>255</v>
      </c>
      <c r="G644" s="36">
        <v>41729</v>
      </c>
      <c r="H644" s="82">
        <v>11326</v>
      </c>
      <c r="I644" s="37">
        <v>1133</v>
      </c>
      <c r="J644" s="38">
        <v>1133</v>
      </c>
      <c r="K644" s="36">
        <v>41729</v>
      </c>
      <c r="L644" s="39">
        <v>10</v>
      </c>
      <c r="M644" s="5"/>
      <c r="N644" s="5"/>
      <c r="O644" s="42" t="s">
        <v>2344</v>
      </c>
      <c r="P644" s="43" t="s">
        <v>2168</v>
      </c>
      <c r="Q644" s="43" t="s">
        <v>2010</v>
      </c>
      <c r="R644" s="43" t="s">
        <v>219</v>
      </c>
      <c r="S644" s="43" t="b">
        <v>1</v>
      </c>
      <c r="T644" s="43">
        <v>10</v>
      </c>
      <c r="U644" s="35" t="s">
        <v>2347</v>
      </c>
      <c r="V644" s="196" t="s">
        <v>2377</v>
      </c>
    </row>
    <row r="645" spans="1:22" x14ac:dyDescent="0.25">
      <c r="A645" s="30">
        <v>644</v>
      </c>
      <c r="B645" s="49" t="s">
        <v>811</v>
      </c>
      <c r="C645" s="33">
        <f t="shared" si="10"/>
        <v>5</v>
      </c>
      <c r="D645" s="47" t="s">
        <v>281</v>
      </c>
      <c r="E645" s="47"/>
      <c r="F645" s="35" t="s">
        <v>255</v>
      </c>
      <c r="G645" s="36">
        <v>41729</v>
      </c>
      <c r="H645" s="82">
        <v>15731</v>
      </c>
      <c r="I645" s="37">
        <v>1573</v>
      </c>
      <c r="J645" s="38">
        <v>1573</v>
      </c>
      <c r="K645" s="36">
        <v>41729</v>
      </c>
      <c r="L645" s="39">
        <v>10</v>
      </c>
      <c r="M645" s="5"/>
      <c r="N645" s="5"/>
      <c r="O645" s="42" t="s">
        <v>2344</v>
      </c>
      <c r="P645" s="43" t="s">
        <v>2168</v>
      </c>
      <c r="Q645" s="43" t="s">
        <v>2010</v>
      </c>
      <c r="R645" s="43" t="s">
        <v>219</v>
      </c>
      <c r="S645" s="43" t="b">
        <v>1</v>
      </c>
      <c r="T645" s="43">
        <v>10</v>
      </c>
      <c r="U645" s="35" t="s">
        <v>2347</v>
      </c>
      <c r="V645" s="196" t="s">
        <v>2377</v>
      </c>
    </row>
    <row r="646" spans="1:22" x14ac:dyDescent="0.25">
      <c r="A646" s="30">
        <v>645</v>
      </c>
      <c r="B646" s="49" t="s">
        <v>931</v>
      </c>
      <c r="C646" s="33">
        <f t="shared" si="10"/>
        <v>4</v>
      </c>
      <c r="D646" s="47" t="s">
        <v>282</v>
      </c>
      <c r="E646" s="47"/>
      <c r="F646" s="35" t="s">
        <v>255</v>
      </c>
      <c r="G646" s="36">
        <v>41729</v>
      </c>
      <c r="H646" s="82">
        <v>14721</v>
      </c>
      <c r="I646" s="37">
        <v>1472</v>
      </c>
      <c r="J646" s="38">
        <v>1472</v>
      </c>
      <c r="K646" s="36">
        <v>41729</v>
      </c>
      <c r="L646" s="39">
        <v>10</v>
      </c>
      <c r="M646" s="5"/>
      <c r="N646" s="5"/>
      <c r="O646" s="42" t="s">
        <v>2344</v>
      </c>
      <c r="P646" s="43" t="s">
        <v>2168</v>
      </c>
      <c r="Q646" s="43" t="s">
        <v>2010</v>
      </c>
      <c r="R646" s="43" t="s">
        <v>219</v>
      </c>
      <c r="S646" s="43" t="b">
        <v>1</v>
      </c>
      <c r="T646" s="43">
        <v>10</v>
      </c>
      <c r="U646" s="35" t="s">
        <v>2347</v>
      </c>
      <c r="V646" s="196" t="s">
        <v>2377</v>
      </c>
    </row>
    <row r="647" spans="1:22" x14ac:dyDescent="0.25">
      <c r="A647" s="30">
        <v>646</v>
      </c>
      <c r="B647" s="49" t="s">
        <v>937</v>
      </c>
      <c r="C647" s="33">
        <f t="shared" si="10"/>
        <v>4</v>
      </c>
      <c r="D647" s="47" t="s">
        <v>295</v>
      </c>
      <c r="E647" s="47"/>
      <c r="F647" s="35" t="s">
        <v>255</v>
      </c>
      <c r="G647" s="36">
        <v>41729</v>
      </c>
      <c r="H647" s="82">
        <v>9253</v>
      </c>
      <c r="I647" s="37">
        <v>925</v>
      </c>
      <c r="J647" s="38">
        <v>925</v>
      </c>
      <c r="K647" s="36">
        <v>41729</v>
      </c>
      <c r="L647" s="39">
        <v>10</v>
      </c>
      <c r="M647" s="5"/>
      <c r="N647" s="5"/>
      <c r="O647" s="42" t="s">
        <v>2344</v>
      </c>
      <c r="P647" s="43" t="s">
        <v>2169</v>
      </c>
      <c r="Q647" s="43" t="s">
        <v>2010</v>
      </c>
      <c r="R647" s="43" t="s">
        <v>219</v>
      </c>
      <c r="S647" s="43" t="b">
        <v>1</v>
      </c>
      <c r="T647" s="43">
        <v>10</v>
      </c>
      <c r="U647" s="35" t="s">
        <v>2347</v>
      </c>
      <c r="V647" s="196" t="s">
        <v>2377</v>
      </c>
    </row>
    <row r="648" spans="1:22" x14ac:dyDescent="0.25">
      <c r="A648" s="30">
        <v>647</v>
      </c>
      <c r="B648" s="49" t="s">
        <v>817</v>
      </c>
      <c r="C648" s="33">
        <f t="shared" si="10"/>
        <v>4</v>
      </c>
      <c r="D648" s="47" t="s">
        <v>315</v>
      </c>
      <c r="E648" s="47"/>
      <c r="F648" s="35" t="s">
        <v>255</v>
      </c>
      <c r="G648" s="36">
        <v>41729</v>
      </c>
      <c r="H648" s="82">
        <v>17154</v>
      </c>
      <c r="I648" s="37">
        <v>1715</v>
      </c>
      <c r="J648" s="38">
        <v>1715</v>
      </c>
      <c r="K648" s="36">
        <v>41729</v>
      </c>
      <c r="L648" s="39">
        <v>10</v>
      </c>
      <c r="M648" s="5"/>
      <c r="N648" s="5"/>
      <c r="O648" s="42" t="s">
        <v>2344</v>
      </c>
      <c r="P648" s="43" t="s">
        <v>2191</v>
      </c>
      <c r="Q648" s="43" t="s">
        <v>2010</v>
      </c>
      <c r="R648" s="43" t="s">
        <v>219</v>
      </c>
      <c r="S648" s="43" t="b">
        <v>1</v>
      </c>
      <c r="T648" s="43">
        <v>10</v>
      </c>
      <c r="U648" s="35" t="s">
        <v>2347</v>
      </c>
      <c r="V648" s="196" t="s">
        <v>2377</v>
      </c>
    </row>
    <row r="649" spans="1:22" x14ac:dyDescent="0.25">
      <c r="A649" s="30">
        <v>648</v>
      </c>
      <c r="B649" s="49" t="s">
        <v>802</v>
      </c>
      <c r="C649" s="33">
        <f t="shared" si="10"/>
        <v>5</v>
      </c>
      <c r="D649" s="47" t="s">
        <v>254</v>
      </c>
      <c r="E649" s="47"/>
      <c r="F649" s="35" t="s">
        <v>255</v>
      </c>
      <c r="G649" s="36">
        <v>41729</v>
      </c>
      <c r="H649" s="82">
        <v>18793</v>
      </c>
      <c r="I649" s="37">
        <v>1879</v>
      </c>
      <c r="J649" s="38">
        <v>1879</v>
      </c>
      <c r="K649" s="36">
        <v>41729</v>
      </c>
      <c r="L649" s="39">
        <v>10</v>
      </c>
      <c r="M649" s="5"/>
      <c r="N649" s="5"/>
      <c r="O649" s="42" t="s">
        <v>2344</v>
      </c>
      <c r="P649" s="43" t="s">
        <v>2168</v>
      </c>
      <c r="Q649" s="43" t="s">
        <v>2010</v>
      </c>
      <c r="R649" s="43" t="s">
        <v>219</v>
      </c>
      <c r="S649" s="43" t="b">
        <v>1</v>
      </c>
      <c r="T649" s="43">
        <v>10</v>
      </c>
      <c r="U649" s="35" t="s">
        <v>2347</v>
      </c>
      <c r="V649" s="196" t="s">
        <v>2377</v>
      </c>
    </row>
    <row r="650" spans="1:22" x14ac:dyDescent="0.25">
      <c r="A650" s="30">
        <v>649</v>
      </c>
      <c r="B650" s="49" t="s">
        <v>939</v>
      </c>
      <c r="C650" s="33">
        <f t="shared" si="10"/>
        <v>4</v>
      </c>
      <c r="D650" s="47" t="s">
        <v>301</v>
      </c>
      <c r="E650" s="47"/>
      <c r="F650" s="35" t="s">
        <v>255</v>
      </c>
      <c r="G650" s="36">
        <v>41729</v>
      </c>
      <c r="H650" s="82">
        <v>5042</v>
      </c>
      <c r="I650" s="37">
        <v>504</v>
      </c>
      <c r="J650" s="38">
        <v>504</v>
      </c>
      <c r="K650" s="36">
        <v>41729</v>
      </c>
      <c r="L650" s="39">
        <v>10</v>
      </c>
      <c r="M650" s="5"/>
      <c r="N650" s="5"/>
      <c r="O650" s="42" t="s">
        <v>2344</v>
      </c>
      <c r="P650" s="43" t="s">
        <v>2171</v>
      </c>
      <c r="Q650" s="43" t="s">
        <v>2010</v>
      </c>
      <c r="R650" s="43" t="s">
        <v>219</v>
      </c>
      <c r="S650" s="43" t="b">
        <v>1</v>
      </c>
      <c r="T650" s="43">
        <v>10</v>
      </c>
      <c r="U650" s="35" t="s">
        <v>2347</v>
      </c>
      <c r="V650" s="196" t="s">
        <v>2377</v>
      </c>
    </row>
    <row r="651" spans="1:22" x14ac:dyDescent="0.25">
      <c r="A651" s="30">
        <v>650</v>
      </c>
      <c r="B651" s="49" t="s">
        <v>256</v>
      </c>
      <c r="C651" s="33">
        <f t="shared" si="10"/>
        <v>6</v>
      </c>
      <c r="D651" s="47" t="s">
        <v>257</v>
      </c>
      <c r="E651" s="47"/>
      <c r="F651" s="35" t="s">
        <v>255</v>
      </c>
      <c r="G651" s="36">
        <v>41729</v>
      </c>
      <c r="H651" s="82">
        <v>4952</v>
      </c>
      <c r="I651" s="37">
        <v>495</v>
      </c>
      <c r="J651" s="38">
        <v>495</v>
      </c>
      <c r="K651" s="36">
        <v>41729</v>
      </c>
      <c r="L651" s="39">
        <v>10</v>
      </c>
      <c r="M651" s="5"/>
      <c r="N651" s="5"/>
      <c r="O651" s="42" t="s">
        <v>2344</v>
      </c>
      <c r="P651" s="43" t="s">
        <v>2169</v>
      </c>
      <c r="Q651" s="43" t="s">
        <v>2010</v>
      </c>
      <c r="R651" s="43" t="s">
        <v>219</v>
      </c>
      <c r="S651" s="43" t="b">
        <v>1</v>
      </c>
      <c r="T651" s="43">
        <v>10</v>
      </c>
      <c r="U651" s="35" t="s">
        <v>2347</v>
      </c>
      <c r="V651" s="196" t="s">
        <v>2377</v>
      </c>
    </row>
    <row r="652" spans="1:22" x14ac:dyDescent="0.25">
      <c r="A652" s="30">
        <v>651</v>
      </c>
      <c r="B652" s="49" t="s">
        <v>933</v>
      </c>
      <c r="C652" s="33">
        <f t="shared" si="10"/>
        <v>4</v>
      </c>
      <c r="D652" s="47" t="s">
        <v>284</v>
      </c>
      <c r="E652" s="47"/>
      <c r="F652" s="35" t="s">
        <v>255</v>
      </c>
      <c r="G652" s="36">
        <v>41729</v>
      </c>
      <c r="H652" s="82">
        <v>10923</v>
      </c>
      <c r="I652" s="37">
        <v>1092</v>
      </c>
      <c r="J652" s="38">
        <v>1092</v>
      </c>
      <c r="K652" s="36">
        <v>41729</v>
      </c>
      <c r="L652" s="39">
        <v>10</v>
      </c>
      <c r="M652" s="5"/>
      <c r="N652" s="5"/>
      <c r="O652" s="42" t="s">
        <v>2344</v>
      </c>
      <c r="P652" s="43" t="s">
        <v>2171</v>
      </c>
      <c r="Q652" s="43" t="s">
        <v>2010</v>
      </c>
      <c r="R652" s="43" t="s">
        <v>219</v>
      </c>
      <c r="S652" s="43" t="b">
        <v>1</v>
      </c>
      <c r="T652" s="43">
        <v>10</v>
      </c>
      <c r="U652" s="35" t="s">
        <v>2347</v>
      </c>
      <c r="V652" s="196" t="s">
        <v>2377</v>
      </c>
    </row>
    <row r="653" spans="1:22" x14ac:dyDescent="0.25">
      <c r="A653" s="30">
        <v>652</v>
      </c>
      <c r="B653" s="49" t="s">
        <v>1041</v>
      </c>
      <c r="C653" s="33">
        <f t="shared" si="10"/>
        <v>5</v>
      </c>
      <c r="D653" s="47" t="s">
        <v>292</v>
      </c>
      <c r="E653" s="47"/>
      <c r="F653" s="35" t="s">
        <v>255</v>
      </c>
      <c r="G653" s="36">
        <v>41729</v>
      </c>
      <c r="H653" s="82">
        <v>12892</v>
      </c>
      <c r="I653" s="37">
        <v>1289</v>
      </c>
      <c r="J653" s="38">
        <v>1289</v>
      </c>
      <c r="K653" s="36">
        <v>41729</v>
      </c>
      <c r="L653" s="39">
        <v>10</v>
      </c>
      <c r="M653" s="5"/>
      <c r="N653" s="5"/>
      <c r="O653" s="42" t="s">
        <v>2344</v>
      </c>
      <c r="P653" s="43" t="s">
        <v>2170</v>
      </c>
      <c r="Q653" s="43" t="s">
        <v>2010</v>
      </c>
      <c r="R653" s="43" t="s">
        <v>219</v>
      </c>
      <c r="S653" s="43" t="b">
        <v>1</v>
      </c>
      <c r="T653" s="43">
        <v>10</v>
      </c>
      <c r="U653" s="35" t="s">
        <v>2347</v>
      </c>
      <c r="V653" s="196" t="s">
        <v>2377</v>
      </c>
    </row>
    <row r="654" spans="1:22" x14ac:dyDescent="0.25">
      <c r="A654" s="30">
        <v>653</v>
      </c>
      <c r="B654" s="49" t="s">
        <v>1043</v>
      </c>
      <c r="C654" s="33">
        <f t="shared" si="10"/>
        <v>5</v>
      </c>
      <c r="D654" s="47" t="s">
        <v>296</v>
      </c>
      <c r="E654" s="47"/>
      <c r="F654" s="35" t="s">
        <v>255</v>
      </c>
      <c r="G654" s="36">
        <v>41729</v>
      </c>
      <c r="H654" s="82">
        <v>17687</v>
      </c>
      <c r="I654" s="37">
        <v>1769</v>
      </c>
      <c r="J654" s="38">
        <v>1769</v>
      </c>
      <c r="K654" s="36">
        <v>41729</v>
      </c>
      <c r="L654" s="39">
        <v>10</v>
      </c>
      <c r="M654" s="5"/>
      <c r="N654" s="5"/>
      <c r="O654" s="42" t="s">
        <v>2344</v>
      </c>
      <c r="P654" s="43" t="s">
        <v>2168</v>
      </c>
      <c r="Q654" s="43" t="s">
        <v>2010</v>
      </c>
      <c r="R654" s="43" t="s">
        <v>219</v>
      </c>
      <c r="S654" s="43" t="b">
        <v>1</v>
      </c>
      <c r="T654" s="43">
        <v>10</v>
      </c>
      <c r="U654" s="35" t="s">
        <v>2347</v>
      </c>
      <c r="V654" s="196" t="s">
        <v>2377</v>
      </c>
    </row>
    <row r="655" spans="1:22" x14ac:dyDescent="0.25">
      <c r="A655" s="30">
        <v>654</v>
      </c>
      <c r="B655" s="50" t="s">
        <v>316</v>
      </c>
      <c r="C655" s="33">
        <f t="shared" si="10"/>
        <v>4</v>
      </c>
      <c r="D655" s="31" t="s">
        <v>713</v>
      </c>
      <c r="E655" s="31"/>
      <c r="F655" s="35" t="s">
        <v>255</v>
      </c>
      <c r="G655" s="36">
        <v>41729</v>
      </c>
      <c r="H655" s="82">
        <v>8669</v>
      </c>
      <c r="I655" s="37">
        <v>867</v>
      </c>
      <c r="J655" s="38">
        <v>867</v>
      </c>
      <c r="K655" s="36">
        <v>41729</v>
      </c>
      <c r="L655" s="39">
        <v>10</v>
      </c>
      <c r="M655" s="5"/>
      <c r="N655" s="5"/>
      <c r="O655" s="42" t="s">
        <v>2344</v>
      </c>
      <c r="P655" s="43" t="s">
        <v>2170</v>
      </c>
      <c r="Q655" s="43" t="s">
        <v>2010</v>
      </c>
      <c r="R655" s="43" t="s">
        <v>219</v>
      </c>
      <c r="S655" s="43" t="b">
        <v>1</v>
      </c>
      <c r="T655" s="43">
        <v>10</v>
      </c>
      <c r="U655" s="35" t="s">
        <v>2347</v>
      </c>
      <c r="V655" s="196" t="s">
        <v>2377</v>
      </c>
    </row>
    <row r="656" spans="1:22" x14ac:dyDescent="0.25">
      <c r="A656" s="30">
        <v>655</v>
      </c>
      <c r="B656" s="50" t="s">
        <v>1039</v>
      </c>
      <c r="C656" s="33">
        <f t="shared" si="10"/>
        <v>4</v>
      </c>
      <c r="D656" s="31" t="s">
        <v>288</v>
      </c>
      <c r="E656" s="31"/>
      <c r="F656" s="35" t="s">
        <v>255</v>
      </c>
      <c r="G656" s="36">
        <v>41729</v>
      </c>
      <c r="H656" s="82">
        <v>7705</v>
      </c>
      <c r="I656" s="37">
        <v>771</v>
      </c>
      <c r="J656" s="38">
        <v>771</v>
      </c>
      <c r="K656" s="36">
        <v>41729</v>
      </c>
      <c r="L656" s="39">
        <v>10.01</v>
      </c>
      <c r="M656" s="5"/>
      <c r="N656" s="5"/>
      <c r="O656" s="42" t="s">
        <v>2344</v>
      </c>
      <c r="P656" s="43" t="s">
        <v>2192</v>
      </c>
      <c r="Q656" s="43" t="s">
        <v>2010</v>
      </c>
      <c r="R656" s="43" t="s">
        <v>219</v>
      </c>
      <c r="S656" s="43" t="b">
        <v>1</v>
      </c>
      <c r="T656" s="43">
        <v>10</v>
      </c>
      <c r="U656" s="35" t="s">
        <v>2347</v>
      </c>
      <c r="V656" s="196" t="s">
        <v>2377</v>
      </c>
    </row>
    <row r="657" spans="1:22" x14ac:dyDescent="0.25">
      <c r="A657" s="30">
        <v>656</v>
      </c>
      <c r="B657" s="50" t="s">
        <v>807</v>
      </c>
      <c r="C657" s="33">
        <f t="shared" si="10"/>
        <v>6</v>
      </c>
      <c r="D657" s="31" t="s">
        <v>270</v>
      </c>
      <c r="E657" s="31"/>
      <c r="F657" s="35" t="s">
        <v>255</v>
      </c>
      <c r="G657" s="36">
        <v>41729</v>
      </c>
      <c r="H657" s="82">
        <v>21344</v>
      </c>
      <c r="I657" s="37">
        <v>2134</v>
      </c>
      <c r="J657" s="38">
        <v>2134</v>
      </c>
      <c r="K657" s="36">
        <v>41729</v>
      </c>
      <c r="L657" s="39">
        <v>10</v>
      </c>
      <c r="M657" s="5"/>
      <c r="N657" s="5"/>
      <c r="O657" s="42" t="s">
        <v>2344</v>
      </c>
      <c r="P657" s="43" t="s">
        <v>2191</v>
      </c>
      <c r="Q657" s="43" t="s">
        <v>2010</v>
      </c>
      <c r="R657" s="43" t="s">
        <v>219</v>
      </c>
      <c r="S657" s="43" t="b">
        <v>1</v>
      </c>
      <c r="T657" s="43">
        <v>10</v>
      </c>
      <c r="U657" s="35" t="s">
        <v>2347</v>
      </c>
      <c r="V657" s="196" t="s">
        <v>2377</v>
      </c>
    </row>
    <row r="658" spans="1:22" x14ac:dyDescent="0.25">
      <c r="A658" s="30">
        <v>657</v>
      </c>
      <c r="B658" s="50" t="s">
        <v>263</v>
      </c>
      <c r="C658" s="33">
        <f t="shared" si="10"/>
        <v>4</v>
      </c>
      <c r="D658" s="31" t="s">
        <v>264</v>
      </c>
      <c r="E658" s="31"/>
      <c r="F658" s="35" t="s">
        <v>255</v>
      </c>
      <c r="G658" s="36">
        <v>41729</v>
      </c>
      <c r="H658" s="82">
        <v>10773</v>
      </c>
      <c r="I658" s="37">
        <v>1077</v>
      </c>
      <c r="J658" s="38">
        <v>1077</v>
      </c>
      <c r="K658" s="36">
        <v>41729</v>
      </c>
      <c r="L658" s="39">
        <v>10</v>
      </c>
      <c r="M658" s="5"/>
      <c r="N658" s="5"/>
      <c r="O658" s="42" t="s">
        <v>2344</v>
      </c>
      <c r="P658" s="43" t="s">
        <v>2171</v>
      </c>
      <c r="Q658" s="43" t="s">
        <v>2010</v>
      </c>
      <c r="R658" s="43" t="s">
        <v>219</v>
      </c>
      <c r="S658" s="43" t="b">
        <v>1</v>
      </c>
      <c r="T658" s="43">
        <v>10</v>
      </c>
      <c r="U658" s="35" t="s">
        <v>2347</v>
      </c>
      <c r="V658" s="196" t="s">
        <v>2377</v>
      </c>
    </row>
    <row r="659" spans="1:22" x14ac:dyDescent="0.25">
      <c r="A659" s="30">
        <v>658</v>
      </c>
      <c r="B659" s="50" t="s">
        <v>911</v>
      </c>
      <c r="C659" s="33">
        <f t="shared" si="10"/>
        <v>4</v>
      </c>
      <c r="D659" s="31" t="s">
        <v>265</v>
      </c>
      <c r="E659" s="31"/>
      <c r="F659" s="35" t="s">
        <v>255</v>
      </c>
      <c r="G659" s="36">
        <v>41729</v>
      </c>
      <c r="H659" s="82">
        <v>21887</v>
      </c>
      <c r="I659" s="37">
        <v>2189</v>
      </c>
      <c r="J659" s="38">
        <v>2189</v>
      </c>
      <c r="K659" s="36">
        <v>41729</v>
      </c>
      <c r="L659" s="39">
        <v>10</v>
      </c>
      <c r="M659" s="5"/>
      <c r="N659" s="5"/>
      <c r="O659" s="42" t="s">
        <v>2344</v>
      </c>
      <c r="P659" s="43" t="s">
        <v>2171</v>
      </c>
      <c r="Q659" s="43" t="s">
        <v>2010</v>
      </c>
      <c r="R659" s="43" t="s">
        <v>219</v>
      </c>
      <c r="S659" s="43" t="b">
        <v>1</v>
      </c>
      <c r="T659" s="43">
        <v>10</v>
      </c>
      <c r="U659" s="35" t="s">
        <v>2347</v>
      </c>
      <c r="V659" s="196" t="s">
        <v>2377</v>
      </c>
    </row>
    <row r="660" spans="1:22" x14ac:dyDescent="0.25">
      <c r="A660" s="30">
        <v>659</v>
      </c>
      <c r="B660" s="45" t="s">
        <v>940</v>
      </c>
      <c r="C660" s="33">
        <f t="shared" si="10"/>
        <v>4</v>
      </c>
      <c r="D660" s="31" t="s">
        <v>303</v>
      </c>
      <c r="E660" s="31"/>
      <c r="F660" s="35" t="s">
        <v>255</v>
      </c>
      <c r="G660" s="36">
        <v>41729</v>
      </c>
      <c r="H660" s="82">
        <v>16753</v>
      </c>
      <c r="I660" s="37">
        <v>1675</v>
      </c>
      <c r="J660" s="38">
        <v>1675</v>
      </c>
      <c r="K660" s="36">
        <v>41729</v>
      </c>
      <c r="L660" s="39">
        <v>10</v>
      </c>
      <c r="M660" s="5"/>
      <c r="N660" s="5"/>
      <c r="O660" s="42" t="s">
        <v>2344</v>
      </c>
      <c r="P660" s="43" t="s">
        <v>2171</v>
      </c>
      <c r="Q660" s="43" t="s">
        <v>2010</v>
      </c>
      <c r="R660" s="43" t="s">
        <v>219</v>
      </c>
      <c r="S660" s="43" t="b">
        <v>1</v>
      </c>
      <c r="T660" s="43">
        <v>10</v>
      </c>
      <c r="U660" s="35" t="s">
        <v>2347</v>
      </c>
      <c r="V660" s="196" t="s">
        <v>2377</v>
      </c>
    </row>
    <row r="661" spans="1:22" x14ac:dyDescent="0.25">
      <c r="A661" s="30">
        <v>660</v>
      </c>
      <c r="B661" s="50" t="s">
        <v>1046</v>
      </c>
      <c r="C661" s="33">
        <f t="shared" si="10"/>
        <v>5</v>
      </c>
      <c r="D661" s="31" t="s">
        <v>308</v>
      </c>
      <c r="E661" s="31"/>
      <c r="F661" s="35" t="s">
        <v>255</v>
      </c>
      <c r="G661" s="36">
        <v>41729</v>
      </c>
      <c r="H661" s="82">
        <v>32821</v>
      </c>
      <c r="I661" s="37">
        <v>3282</v>
      </c>
      <c r="J661" s="38">
        <v>3282</v>
      </c>
      <c r="K661" s="36">
        <v>41729</v>
      </c>
      <c r="L661" s="39">
        <v>10</v>
      </c>
      <c r="M661" s="5"/>
      <c r="N661" s="5"/>
      <c r="O661" s="42" t="s">
        <v>2344</v>
      </c>
      <c r="P661" s="43" t="s">
        <v>2194</v>
      </c>
      <c r="Q661" s="43" t="s">
        <v>2010</v>
      </c>
      <c r="R661" s="43" t="s">
        <v>219</v>
      </c>
      <c r="S661" s="43" t="b">
        <v>1</v>
      </c>
      <c r="T661" s="43">
        <v>10</v>
      </c>
      <c r="U661" s="35" t="s">
        <v>2347</v>
      </c>
      <c r="V661" s="196" t="s">
        <v>2377</v>
      </c>
    </row>
    <row r="662" spans="1:22" x14ac:dyDescent="0.25">
      <c r="A662" s="30">
        <v>661</v>
      </c>
      <c r="B662" s="50" t="s">
        <v>805</v>
      </c>
      <c r="C662" s="33">
        <f t="shared" si="10"/>
        <v>5</v>
      </c>
      <c r="D662" s="31" t="s">
        <v>267</v>
      </c>
      <c r="E662" s="31"/>
      <c r="F662" s="35" t="s">
        <v>255</v>
      </c>
      <c r="G662" s="36">
        <v>41729</v>
      </c>
      <c r="H662" s="82">
        <v>23499</v>
      </c>
      <c r="I662" s="37">
        <v>2350</v>
      </c>
      <c r="J662" s="38">
        <v>2350</v>
      </c>
      <c r="K662" s="36">
        <v>41729</v>
      </c>
      <c r="L662" s="39">
        <v>10</v>
      </c>
      <c r="M662" s="5"/>
      <c r="N662" s="5"/>
      <c r="O662" s="42" t="s">
        <v>2344</v>
      </c>
      <c r="P662" s="43" t="s">
        <v>2171</v>
      </c>
      <c r="Q662" s="43" t="s">
        <v>2010</v>
      </c>
      <c r="R662" s="43" t="s">
        <v>219</v>
      </c>
      <c r="S662" s="43" t="b">
        <v>1</v>
      </c>
      <c r="T662" s="43">
        <v>10</v>
      </c>
      <c r="U662" s="35" t="s">
        <v>2347</v>
      </c>
      <c r="V662" s="196" t="s">
        <v>2377</v>
      </c>
    </row>
    <row r="663" spans="1:22" x14ac:dyDescent="0.25">
      <c r="A663" s="30">
        <v>662</v>
      </c>
      <c r="B663" s="50" t="s">
        <v>928</v>
      </c>
      <c r="C663" s="33">
        <f t="shared" si="10"/>
        <v>5</v>
      </c>
      <c r="D663" s="31" t="s">
        <v>269</v>
      </c>
      <c r="E663" s="31"/>
      <c r="F663" s="35" t="s">
        <v>255</v>
      </c>
      <c r="G663" s="36">
        <v>41729</v>
      </c>
      <c r="H663" s="82">
        <v>28795</v>
      </c>
      <c r="I663" s="37">
        <v>2880</v>
      </c>
      <c r="J663" s="38">
        <v>2880</v>
      </c>
      <c r="K663" s="36">
        <v>41729</v>
      </c>
      <c r="L663" s="39">
        <v>10</v>
      </c>
      <c r="M663" s="5"/>
      <c r="N663" s="5"/>
      <c r="O663" s="42" t="s">
        <v>2344</v>
      </c>
      <c r="P663" s="43" t="s">
        <v>2191</v>
      </c>
      <c r="Q663" s="43" t="s">
        <v>2010</v>
      </c>
      <c r="R663" s="43" t="s">
        <v>219</v>
      </c>
      <c r="S663" s="43" t="b">
        <v>1</v>
      </c>
      <c r="T663" s="43">
        <v>10</v>
      </c>
      <c r="U663" s="35" t="s">
        <v>2347</v>
      </c>
      <c r="V663" s="196" t="s">
        <v>2377</v>
      </c>
    </row>
    <row r="664" spans="1:22" x14ac:dyDescent="0.25">
      <c r="A664" s="30">
        <v>663</v>
      </c>
      <c r="B664" s="50" t="s">
        <v>306</v>
      </c>
      <c r="C664" s="33">
        <f t="shared" si="10"/>
        <v>5</v>
      </c>
      <c r="D664" s="31" t="s">
        <v>307</v>
      </c>
      <c r="E664" s="31"/>
      <c r="F664" s="35" t="s">
        <v>255</v>
      </c>
      <c r="G664" s="36">
        <v>41729</v>
      </c>
      <c r="H664" s="82">
        <v>11729</v>
      </c>
      <c r="I664" s="37">
        <v>1173</v>
      </c>
      <c r="J664" s="38">
        <v>1173</v>
      </c>
      <c r="K664" s="36">
        <v>41729</v>
      </c>
      <c r="L664" s="39">
        <v>10</v>
      </c>
      <c r="M664" s="5"/>
      <c r="N664" s="5"/>
      <c r="O664" s="42" t="s">
        <v>2344</v>
      </c>
      <c r="P664" s="43" t="s">
        <v>2170</v>
      </c>
      <c r="Q664" s="43" t="s">
        <v>2010</v>
      </c>
      <c r="R664" s="43" t="s">
        <v>219</v>
      </c>
      <c r="S664" s="43" t="b">
        <v>1</v>
      </c>
      <c r="T664" s="43">
        <v>10</v>
      </c>
      <c r="U664" s="35" t="s">
        <v>2347</v>
      </c>
      <c r="V664" s="196" t="s">
        <v>2377</v>
      </c>
    </row>
    <row r="665" spans="1:22" x14ac:dyDescent="0.25">
      <c r="A665" s="30">
        <v>664</v>
      </c>
      <c r="B665" s="50" t="s">
        <v>322</v>
      </c>
      <c r="C665" s="33">
        <f t="shared" si="10"/>
        <v>4</v>
      </c>
      <c r="D665" s="31" t="s">
        <v>323</v>
      </c>
      <c r="E665" s="31"/>
      <c r="F665" s="35" t="s">
        <v>255</v>
      </c>
      <c r="G665" s="36">
        <v>41729</v>
      </c>
      <c r="H665" s="82">
        <v>8269</v>
      </c>
      <c r="I665" s="37">
        <v>827</v>
      </c>
      <c r="J665" s="38">
        <v>827</v>
      </c>
      <c r="K665" s="36">
        <v>41729</v>
      </c>
      <c r="L665" s="39">
        <v>10</v>
      </c>
      <c r="M665" s="5"/>
      <c r="N665" s="5"/>
      <c r="O665" s="42" t="s">
        <v>2344</v>
      </c>
      <c r="P665" s="43" t="s">
        <v>2194</v>
      </c>
      <c r="Q665" s="43" t="s">
        <v>2010</v>
      </c>
      <c r="R665" s="43" t="s">
        <v>219</v>
      </c>
      <c r="S665" s="43" t="b">
        <v>1</v>
      </c>
      <c r="T665" s="43">
        <v>10</v>
      </c>
      <c r="U665" s="35" t="s">
        <v>2347</v>
      </c>
      <c r="V665" s="196" t="s">
        <v>2377</v>
      </c>
    </row>
    <row r="666" spans="1:22" x14ac:dyDescent="0.25">
      <c r="A666" s="30">
        <v>665</v>
      </c>
      <c r="B666" s="50" t="s">
        <v>1044</v>
      </c>
      <c r="C666" s="33">
        <f t="shared" si="10"/>
        <v>6</v>
      </c>
      <c r="D666" s="31" t="s">
        <v>298</v>
      </c>
      <c r="E666" s="31"/>
      <c r="F666" s="35" t="s">
        <v>255</v>
      </c>
      <c r="G666" s="36">
        <v>41729</v>
      </c>
      <c r="H666" s="82">
        <v>31747</v>
      </c>
      <c r="I666" s="37">
        <v>3175</v>
      </c>
      <c r="J666" s="38">
        <v>3175</v>
      </c>
      <c r="K666" s="36">
        <v>41729</v>
      </c>
      <c r="L666" s="39">
        <v>10</v>
      </c>
      <c r="M666" s="5"/>
      <c r="N666" s="5"/>
      <c r="O666" s="42" t="s">
        <v>2344</v>
      </c>
      <c r="P666" s="43" t="s">
        <v>2170</v>
      </c>
      <c r="Q666" s="43" t="s">
        <v>2010</v>
      </c>
      <c r="R666" s="43" t="s">
        <v>219</v>
      </c>
      <c r="S666" s="43" t="b">
        <v>1</v>
      </c>
      <c r="T666" s="43">
        <v>10</v>
      </c>
      <c r="U666" s="35" t="s">
        <v>2347</v>
      </c>
      <c r="V666" s="196" t="s">
        <v>2377</v>
      </c>
    </row>
    <row r="667" spans="1:22" x14ac:dyDescent="0.25">
      <c r="A667" s="30">
        <v>666</v>
      </c>
      <c r="B667" s="50" t="s">
        <v>1047</v>
      </c>
      <c r="C667" s="33">
        <f t="shared" si="10"/>
        <v>6</v>
      </c>
      <c r="D667" s="31" t="s">
        <v>309</v>
      </c>
      <c r="E667" s="31"/>
      <c r="F667" s="35" t="s">
        <v>255</v>
      </c>
      <c r="G667" s="36">
        <v>41729</v>
      </c>
      <c r="H667" s="82">
        <v>33958</v>
      </c>
      <c r="I667" s="37">
        <v>3396</v>
      </c>
      <c r="J667" s="38">
        <v>3396</v>
      </c>
      <c r="K667" s="36">
        <v>41729</v>
      </c>
      <c r="L667" s="39">
        <v>10</v>
      </c>
      <c r="M667" s="5"/>
      <c r="N667" s="5"/>
      <c r="O667" s="42" t="s">
        <v>2344</v>
      </c>
      <c r="P667" s="43" t="s">
        <v>2195</v>
      </c>
      <c r="Q667" s="43" t="s">
        <v>2010</v>
      </c>
      <c r="R667" s="43" t="s">
        <v>219</v>
      </c>
      <c r="S667" s="43" t="b">
        <v>1</v>
      </c>
      <c r="T667" s="43">
        <v>10</v>
      </c>
      <c r="U667" s="35" t="s">
        <v>2347</v>
      </c>
      <c r="V667" s="196" t="s">
        <v>2377</v>
      </c>
    </row>
    <row r="668" spans="1:22" x14ac:dyDescent="0.25">
      <c r="A668" s="30">
        <v>667</v>
      </c>
      <c r="B668" s="50" t="s">
        <v>935</v>
      </c>
      <c r="C668" s="33">
        <f t="shared" si="10"/>
        <v>5</v>
      </c>
      <c r="D668" s="31" t="s">
        <v>289</v>
      </c>
      <c r="E668" s="31"/>
      <c r="F668" s="35" t="s">
        <v>255</v>
      </c>
      <c r="G668" s="36">
        <v>41729</v>
      </c>
      <c r="H668" s="82">
        <v>27572</v>
      </c>
      <c r="I668" s="37">
        <v>2757</v>
      </c>
      <c r="J668" s="38">
        <v>2757</v>
      </c>
      <c r="K668" s="36">
        <v>41729</v>
      </c>
      <c r="L668" s="39">
        <v>10</v>
      </c>
      <c r="M668" s="5"/>
      <c r="N668" s="5"/>
      <c r="O668" s="42" t="s">
        <v>2344</v>
      </c>
      <c r="P668" s="43" t="s">
        <v>2170</v>
      </c>
      <c r="Q668" s="43" t="s">
        <v>2010</v>
      </c>
      <c r="R668" s="43" t="s">
        <v>219</v>
      </c>
      <c r="S668" s="43" t="b">
        <v>1</v>
      </c>
      <c r="T668" s="43">
        <v>10</v>
      </c>
      <c r="U668" s="35" t="s">
        <v>2347</v>
      </c>
      <c r="V668" s="196" t="s">
        <v>2377</v>
      </c>
    </row>
    <row r="669" spans="1:22" x14ac:dyDescent="0.25">
      <c r="A669" s="30">
        <v>668</v>
      </c>
      <c r="B669" s="50" t="s">
        <v>806</v>
      </c>
      <c r="C669" s="33">
        <f t="shared" si="10"/>
        <v>4</v>
      </c>
      <c r="D669" s="31" t="s">
        <v>268</v>
      </c>
      <c r="E669" s="31"/>
      <c r="F669" s="35" t="s">
        <v>255</v>
      </c>
      <c r="G669" s="36">
        <v>41729</v>
      </c>
      <c r="H669" s="82">
        <v>8684</v>
      </c>
      <c r="I669" s="37">
        <v>868</v>
      </c>
      <c r="J669" s="38">
        <v>868</v>
      </c>
      <c r="K669" s="36">
        <v>41729</v>
      </c>
      <c r="L669" s="39">
        <v>10</v>
      </c>
      <c r="M669" s="5"/>
      <c r="N669" s="5"/>
      <c r="O669" s="42" t="s">
        <v>2344</v>
      </c>
      <c r="P669" s="43" t="s">
        <v>2191</v>
      </c>
      <c r="Q669" s="43" t="s">
        <v>2010</v>
      </c>
      <c r="R669" s="43" t="s">
        <v>219</v>
      </c>
      <c r="S669" s="43" t="b">
        <v>1</v>
      </c>
      <c r="T669" s="43">
        <v>10</v>
      </c>
      <c r="U669" s="35" t="s">
        <v>2347</v>
      </c>
      <c r="V669" s="196" t="s">
        <v>2377</v>
      </c>
    </row>
    <row r="670" spans="1:22" x14ac:dyDescent="0.25">
      <c r="A670" s="30">
        <v>669</v>
      </c>
      <c r="B670" s="50" t="s">
        <v>710</v>
      </c>
      <c r="C670" s="33">
        <f t="shared" si="10"/>
        <v>3</v>
      </c>
      <c r="D670" s="31" t="s">
        <v>711</v>
      </c>
      <c r="E670" s="31"/>
      <c r="F670" s="35" t="s">
        <v>255</v>
      </c>
      <c r="G670" s="36">
        <v>41729</v>
      </c>
      <c r="H670" s="82">
        <v>6733</v>
      </c>
      <c r="I670" s="37">
        <v>673</v>
      </c>
      <c r="J670" s="38">
        <v>673</v>
      </c>
      <c r="K670" s="36">
        <v>41729</v>
      </c>
      <c r="L670" s="39">
        <v>10</v>
      </c>
      <c r="M670" s="5"/>
      <c r="N670" s="5"/>
      <c r="O670" s="42" t="s">
        <v>2344</v>
      </c>
      <c r="P670" s="43" t="s">
        <v>2171</v>
      </c>
      <c r="Q670" s="43" t="s">
        <v>2010</v>
      </c>
      <c r="R670" s="43" t="s">
        <v>219</v>
      </c>
      <c r="S670" s="43" t="b">
        <v>1</v>
      </c>
      <c r="T670" s="43">
        <v>10</v>
      </c>
      <c r="U670" s="35" t="s">
        <v>2347</v>
      </c>
      <c r="V670" s="196" t="s">
        <v>2377</v>
      </c>
    </row>
    <row r="671" spans="1:22" x14ac:dyDescent="0.25">
      <c r="A671" s="30">
        <v>670</v>
      </c>
      <c r="B671" s="50" t="s">
        <v>1035</v>
      </c>
      <c r="C671" s="33">
        <f t="shared" si="10"/>
        <v>5</v>
      </c>
      <c r="D671" s="31" t="s">
        <v>266</v>
      </c>
      <c r="E671" s="31"/>
      <c r="F671" s="35" t="s">
        <v>255</v>
      </c>
      <c r="G671" s="36">
        <v>41729</v>
      </c>
      <c r="H671" s="82">
        <v>13852</v>
      </c>
      <c r="I671" s="37">
        <v>1385</v>
      </c>
      <c r="J671" s="38">
        <v>1385</v>
      </c>
      <c r="K671" s="36">
        <v>41729</v>
      </c>
      <c r="L671" s="39">
        <v>10</v>
      </c>
      <c r="M671" s="5"/>
      <c r="N671" s="5"/>
      <c r="O671" s="42" t="s">
        <v>2344</v>
      </c>
      <c r="P671" s="43" t="s">
        <v>2168</v>
      </c>
      <c r="Q671" s="43" t="s">
        <v>2010</v>
      </c>
      <c r="R671" s="43" t="s">
        <v>219</v>
      </c>
      <c r="S671" s="43" t="b">
        <v>1</v>
      </c>
      <c r="T671" s="43">
        <v>10</v>
      </c>
      <c r="U671" s="35" t="s">
        <v>2347</v>
      </c>
      <c r="V671" s="196" t="s">
        <v>2377</v>
      </c>
    </row>
    <row r="672" spans="1:22" x14ac:dyDescent="0.25">
      <c r="A672" s="30">
        <v>671</v>
      </c>
      <c r="B672" s="50" t="s">
        <v>812</v>
      </c>
      <c r="C672" s="33">
        <f t="shared" si="10"/>
        <v>6</v>
      </c>
      <c r="D672" s="31" t="s">
        <v>286</v>
      </c>
      <c r="E672" s="31"/>
      <c r="F672" s="35" t="s">
        <v>255</v>
      </c>
      <c r="G672" s="36">
        <v>41729</v>
      </c>
      <c r="H672" s="82">
        <v>12663</v>
      </c>
      <c r="I672" s="37">
        <v>1266</v>
      </c>
      <c r="J672" s="38">
        <v>1266</v>
      </c>
      <c r="K672" s="36">
        <v>41729</v>
      </c>
      <c r="L672" s="39">
        <v>10</v>
      </c>
      <c r="M672" s="5"/>
      <c r="N672" s="5"/>
      <c r="O672" s="42" t="s">
        <v>2344</v>
      </c>
      <c r="P672" s="43" t="s">
        <v>2171</v>
      </c>
      <c r="Q672" s="43" t="s">
        <v>2010</v>
      </c>
      <c r="R672" s="43" t="s">
        <v>219</v>
      </c>
      <c r="S672" s="43" t="b">
        <v>1</v>
      </c>
      <c r="T672" s="43">
        <v>10</v>
      </c>
      <c r="U672" s="35" t="s">
        <v>2347</v>
      </c>
      <c r="V672" s="196" t="s">
        <v>2377</v>
      </c>
    </row>
    <row r="673" spans="1:22" x14ac:dyDescent="0.25">
      <c r="A673" s="30">
        <v>672</v>
      </c>
      <c r="B673" s="50" t="s">
        <v>1045</v>
      </c>
      <c r="C673" s="33">
        <f t="shared" si="10"/>
        <v>4</v>
      </c>
      <c r="D673" s="31" t="s">
        <v>300</v>
      </c>
      <c r="E673" s="31"/>
      <c r="F673" s="35" t="s">
        <v>255</v>
      </c>
      <c r="G673" s="36">
        <v>41729</v>
      </c>
      <c r="H673" s="82">
        <v>8270</v>
      </c>
      <c r="I673" s="37">
        <v>827</v>
      </c>
      <c r="J673" s="38">
        <v>827</v>
      </c>
      <c r="K673" s="36">
        <v>41729</v>
      </c>
      <c r="L673" s="39">
        <v>10</v>
      </c>
      <c r="M673" s="5"/>
      <c r="N673" s="5"/>
      <c r="O673" s="42" t="s">
        <v>2344</v>
      </c>
      <c r="P673" s="43" t="s">
        <v>2169</v>
      </c>
      <c r="Q673" s="43" t="s">
        <v>2010</v>
      </c>
      <c r="R673" s="43" t="s">
        <v>219</v>
      </c>
      <c r="S673" s="43" t="b">
        <v>1</v>
      </c>
      <c r="T673" s="43">
        <v>10</v>
      </c>
      <c r="U673" s="35" t="s">
        <v>2347</v>
      </c>
      <c r="V673" s="196" t="s">
        <v>2377</v>
      </c>
    </row>
    <row r="674" spans="1:22" x14ac:dyDescent="0.25">
      <c r="A674" s="30">
        <v>673</v>
      </c>
      <c r="B674" s="50" t="s">
        <v>1033</v>
      </c>
      <c r="C674" s="33">
        <f t="shared" si="10"/>
        <v>4</v>
      </c>
      <c r="D674" s="31" t="s">
        <v>261</v>
      </c>
      <c r="E674" s="31"/>
      <c r="F674" s="35" t="s">
        <v>255</v>
      </c>
      <c r="G674" s="36">
        <v>41729</v>
      </c>
      <c r="H674" s="82">
        <v>11951</v>
      </c>
      <c r="I674" s="37">
        <v>1195</v>
      </c>
      <c r="J674" s="38">
        <v>1195</v>
      </c>
      <c r="K674" s="36">
        <v>41729</v>
      </c>
      <c r="L674" s="39">
        <v>10</v>
      </c>
      <c r="M674" s="5"/>
      <c r="N674" s="5"/>
      <c r="O674" s="42" t="s">
        <v>2344</v>
      </c>
      <c r="P674" s="43" t="s">
        <v>2168</v>
      </c>
      <c r="Q674" s="43" t="s">
        <v>2010</v>
      </c>
      <c r="R674" s="43" t="s">
        <v>219</v>
      </c>
      <c r="S674" s="43" t="b">
        <v>1</v>
      </c>
      <c r="T674" s="43">
        <v>10</v>
      </c>
      <c r="U674" s="35" t="s">
        <v>2347</v>
      </c>
      <c r="V674" s="196" t="s">
        <v>2377</v>
      </c>
    </row>
    <row r="675" spans="1:22" x14ac:dyDescent="0.25">
      <c r="A675" s="30">
        <v>674</v>
      </c>
      <c r="B675" s="45" t="s">
        <v>1034</v>
      </c>
      <c r="C675" s="33">
        <f t="shared" si="10"/>
        <v>4</v>
      </c>
      <c r="D675" s="31" t="s">
        <v>262</v>
      </c>
      <c r="E675" s="31"/>
      <c r="F675" s="35" t="s">
        <v>255</v>
      </c>
      <c r="G675" s="36">
        <v>41729</v>
      </c>
      <c r="H675" s="82">
        <v>11861</v>
      </c>
      <c r="I675" s="37">
        <v>1186</v>
      </c>
      <c r="J675" s="38">
        <v>1186</v>
      </c>
      <c r="K675" s="36">
        <v>41729</v>
      </c>
      <c r="L675" s="39">
        <v>10</v>
      </c>
      <c r="M675" s="5"/>
      <c r="N675" s="5"/>
      <c r="O675" s="42" t="s">
        <v>2344</v>
      </c>
      <c r="P675" s="43" t="s">
        <v>2171</v>
      </c>
      <c r="Q675" s="43" t="s">
        <v>2010</v>
      </c>
      <c r="R675" s="43" t="s">
        <v>219</v>
      </c>
      <c r="S675" s="43" t="b">
        <v>1</v>
      </c>
      <c r="T675" s="43">
        <v>10</v>
      </c>
      <c r="U675" s="35" t="s">
        <v>2347</v>
      </c>
      <c r="V675" s="196" t="s">
        <v>2377</v>
      </c>
    </row>
    <row r="676" spans="1:22" x14ac:dyDescent="0.25">
      <c r="A676" s="30">
        <v>675</v>
      </c>
      <c r="B676" s="50" t="s">
        <v>943</v>
      </c>
      <c r="C676" s="33">
        <f t="shared" si="10"/>
        <v>10</v>
      </c>
      <c r="D676" s="31" t="s">
        <v>318</v>
      </c>
      <c r="E676" s="31"/>
      <c r="F676" s="35" t="s">
        <v>255</v>
      </c>
      <c r="G676" s="36">
        <v>41729</v>
      </c>
      <c r="H676" s="82">
        <v>13358</v>
      </c>
      <c r="I676" s="37">
        <v>1336</v>
      </c>
      <c r="J676" s="38">
        <v>1336</v>
      </c>
      <c r="K676" s="36">
        <v>41729</v>
      </c>
      <c r="L676" s="39">
        <v>10</v>
      </c>
      <c r="M676" s="5"/>
      <c r="N676" s="5"/>
      <c r="O676" s="42" t="s">
        <v>2344</v>
      </c>
      <c r="P676" s="43" t="s">
        <v>2194</v>
      </c>
      <c r="Q676" s="43" t="s">
        <v>2010</v>
      </c>
      <c r="R676" s="43" t="s">
        <v>219</v>
      </c>
      <c r="S676" s="43" t="b">
        <v>1</v>
      </c>
      <c r="T676" s="43">
        <v>10</v>
      </c>
      <c r="U676" s="35" t="s">
        <v>2347</v>
      </c>
      <c r="V676" s="196" t="s">
        <v>2377</v>
      </c>
    </row>
    <row r="677" spans="1:22" x14ac:dyDescent="0.25">
      <c r="A677" s="30">
        <v>676</v>
      </c>
      <c r="B677" s="50" t="s">
        <v>943</v>
      </c>
      <c r="C677" s="33">
        <f t="shared" si="10"/>
        <v>10</v>
      </c>
      <c r="D677" s="31" t="s">
        <v>318</v>
      </c>
      <c r="E677" s="31"/>
      <c r="F677" s="35" t="s">
        <v>255</v>
      </c>
      <c r="G677" s="36">
        <v>41729</v>
      </c>
      <c r="H677" s="82">
        <v>14045</v>
      </c>
      <c r="I677" s="37">
        <v>1405</v>
      </c>
      <c r="J677" s="38">
        <v>1405</v>
      </c>
      <c r="K677" s="36">
        <v>41729</v>
      </c>
      <c r="L677" s="39">
        <v>10</v>
      </c>
      <c r="M677" s="5"/>
      <c r="N677" s="5"/>
      <c r="O677" s="42" t="s">
        <v>2344</v>
      </c>
      <c r="P677" s="43" t="s">
        <v>2194</v>
      </c>
      <c r="Q677" s="43" t="s">
        <v>2010</v>
      </c>
      <c r="R677" s="43" t="s">
        <v>219</v>
      </c>
      <c r="S677" s="43" t="b">
        <v>1</v>
      </c>
      <c r="T677" s="43">
        <v>10</v>
      </c>
      <c r="U677" s="35" t="s">
        <v>2347</v>
      </c>
      <c r="V677" s="196" t="s">
        <v>2377</v>
      </c>
    </row>
    <row r="678" spans="1:22" x14ac:dyDescent="0.25">
      <c r="A678" s="30">
        <v>677</v>
      </c>
      <c r="B678" s="50" t="s">
        <v>1050</v>
      </c>
      <c r="C678" s="33">
        <f t="shared" si="10"/>
        <v>4</v>
      </c>
      <c r="D678" s="31" t="s">
        <v>314</v>
      </c>
      <c r="E678" s="31"/>
      <c r="F678" s="35" t="s">
        <v>255</v>
      </c>
      <c r="G678" s="36">
        <v>41729</v>
      </c>
      <c r="H678" s="82">
        <v>452</v>
      </c>
      <c r="I678" s="37">
        <v>45</v>
      </c>
      <c r="J678" s="38">
        <v>45</v>
      </c>
      <c r="K678" s="36">
        <v>41729</v>
      </c>
      <c r="L678" s="39">
        <v>9.9600000000000009</v>
      </c>
      <c r="M678" s="5"/>
      <c r="N678" s="5"/>
      <c r="O678" s="42" t="s">
        <v>2344</v>
      </c>
      <c r="P678" s="43" t="s">
        <v>2193</v>
      </c>
      <c r="Q678" s="43" t="s">
        <v>2010</v>
      </c>
      <c r="R678" s="43" t="s">
        <v>219</v>
      </c>
      <c r="S678" s="43" t="b">
        <v>1</v>
      </c>
      <c r="T678" s="43">
        <v>10</v>
      </c>
      <c r="U678" s="35" t="s">
        <v>2347</v>
      </c>
      <c r="V678" s="196" t="s">
        <v>2377</v>
      </c>
    </row>
    <row r="679" spans="1:22" x14ac:dyDescent="0.25">
      <c r="A679" s="30">
        <v>678</v>
      </c>
      <c r="B679" s="50" t="s">
        <v>1051</v>
      </c>
      <c r="C679" s="33">
        <f t="shared" si="10"/>
        <v>4</v>
      </c>
      <c r="D679" s="31" t="s">
        <v>321</v>
      </c>
      <c r="E679" s="31"/>
      <c r="F679" s="35" t="s">
        <v>255</v>
      </c>
      <c r="G679" s="36">
        <v>41729</v>
      </c>
      <c r="H679" s="82">
        <v>1328</v>
      </c>
      <c r="I679" s="37">
        <v>133</v>
      </c>
      <c r="J679" s="38">
        <v>133</v>
      </c>
      <c r="K679" s="36">
        <v>41729</v>
      </c>
      <c r="L679" s="39">
        <v>10.02</v>
      </c>
      <c r="M679" s="5"/>
      <c r="N679" s="5"/>
      <c r="O679" s="42" t="s">
        <v>2344</v>
      </c>
      <c r="P679" s="43" t="s">
        <v>2170</v>
      </c>
      <c r="Q679" s="43" t="s">
        <v>2010</v>
      </c>
      <c r="R679" s="43" t="s">
        <v>219</v>
      </c>
      <c r="S679" s="43" t="b">
        <v>1</v>
      </c>
      <c r="T679" s="43">
        <v>10</v>
      </c>
      <c r="U679" s="35" t="s">
        <v>2347</v>
      </c>
      <c r="V679" s="196" t="s">
        <v>2377</v>
      </c>
    </row>
    <row r="680" spans="1:22" x14ac:dyDescent="0.25">
      <c r="A680" s="30">
        <v>679</v>
      </c>
      <c r="B680" s="50" t="s">
        <v>934</v>
      </c>
      <c r="C680" s="33">
        <f t="shared" si="10"/>
        <v>3</v>
      </c>
      <c r="D680" s="31" t="s">
        <v>285</v>
      </c>
      <c r="E680" s="31"/>
      <c r="F680" s="35" t="s">
        <v>255</v>
      </c>
      <c r="G680" s="36">
        <v>41729</v>
      </c>
      <c r="H680" s="82">
        <v>1702</v>
      </c>
      <c r="I680" s="37">
        <v>170</v>
      </c>
      <c r="J680" s="38">
        <v>170</v>
      </c>
      <c r="K680" s="36">
        <v>41729</v>
      </c>
      <c r="L680" s="39">
        <v>9.99</v>
      </c>
      <c r="M680" s="5"/>
      <c r="N680" s="5"/>
      <c r="O680" s="42" t="s">
        <v>2344</v>
      </c>
      <c r="P680" s="43" t="s">
        <v>2171</v>
      </c>
      <c r="Q680" s="43" t="s">
        <v>2010</v>
      </c>
      <c r="R680" s="43" t="s">
        <v>219</v>
      </c>
      <c r="S680" s="43" t="b">
        <v>1</v>
      </c>
      <c r="T680" s="43">
        <v>10</v>
      </c>
      <c r="U680" s="35" t="s">
        <v>2347</v>
      </c>
      <c r="V680" s="196" t="s">
        <v>2377</v>
      </c>
    </row>
    <row r="681" spans="1:22" x14ac:dyDescent="0.25">
      <c r="A681" s="30">
        <v>680</v>
      </c>
      <c r="B681" s="50" t="s">
        <v>938</v>
      </c>
      <c r="C681" s="33">
        <f t="shared" si="10"/>
        <v>4</v>
      </c>
      <c r="D681" s="31" t="s">
        <v>299</v>
      </c>
      <c r="E681" s="31"/>
      <c r="F681" s="35" t="s">
        <v>255</v>
      </c>
      <c r="G681" s="36">
        <v>41729</v>
      </c>
      <c r="H681" s="82">
        <v>7330</v>
      </c>
      <c r="I681" s="37">
        <v>733</v>
      </c>
      <c r="J681" s="38">
        <v>733</v>
      </c>
      <c r="K681" s="36">
        <v>41729</v>
      </c>
      <c r="L681" s="39">
        <v>10</v>
      </c>
      <c r="M681" s="5"/>
      <c r="N681" s="5"/>
      <c r="O681" s="42" t="s">
        <v>2344</v>
      </c>
      <c r="P681" s="43" t="s">
        <v>2193</v>
      </c>
      <c r="Q681" s="43" t="s">
        <v>2010</v>
      </c>
      <c r="R681" s="43" t="s">
        <v>219</v>
      </c>
      <c r="S681" s="43" t="b">
        <v>1</v>
      </c>
      <c r="T681" s="43">
        <v>10</v>
      </c>
      <c r="U681" s="35" t="s">
        <v>2347</v>
      </c>
      <c r="V681" s="196" t="s">
        <v>2377</v>
      </c>
    </row>
    <row r="682" spans="1:22" x14ac:dyDescent="0.25">
      <c r="A682" s="30">
        <v>681</v>
      </c>
      <c r="B682" s="50" t="s">
        <v>1141</v>
      </c>
      <c r="C682" s="33">
        <f t="shared" si="10"/>
        <v>2</v>
      </c>
      <c r="D682" s="31" t="s">
        <v>714</v>
      </c>
      <c r="E682" s="31"/>
      <c r="F682" s="35" t="s">
        <v>255</v>
      </c>
      <c r="G682" s="36">
        <v>41729</v>
      </c>
      <c r="H682" s="82">
        <v>2612</v>
      </c>
      <c r="I682" s="37">
        <v>261</v>
      </c>
      <c r="J682" s="38">
        <v>261</v>
      </c>
      <c r="K682" s="36">
        <v>41729</v>
      </c>
      <c r="L682" s="39">
        <v>9.99</v>
      </c>
      <c r="M682" s="5"/>
      <c r="N682" s="5"/>
      <c r="O682" s="42" t="s">
        <v>2344</v>
      </c>
      <c r="P682" s="43" t="s">
        <v>2171</v>
      </c>
      <c r="Q682" s="43" t="s">
        <v>2010</v>
      </c>
      <c r="R682" s="43" t="s">
        <v>219</v>
      </c>
      <c r="S682" s="43" t="b">
        <v>1</v>
      </c>
      <c r="T682" s="43">
        <v>10</v>
      </c>
      <c r="U682" s="35" t="s">
        <v>2347</v>
      </c>
      <c r="V682" s="196" t="s">
        <v>2377</v>
      </c>
    </row>
    <row r="683" spans="1:22" x14ac:dyDescent="0.25">
      <c r="A683" s="30">
        <v>682</v>
      </c>
      <c r="B683" s="50" t="s">
        <v>815</v>
      </c>
      <c r="C683" s="33">
        <f t="shared" si="10"/>
        <v>5</v>
      </c>
      <c r="D683" s="31" t="s">
        <v>297</v>
      </c>
      <c r="E683" s="31"/>
      <c r="F683" s="35" t="s">
        <v>255</v>
      </c>
      <c r="G683" s="36">
        <v>41729</v>
      </c>
      <c r="H683" s="82">
        <v>22174</v>
      </c>
      <c r="I683" s="37">
        <v>2217</v>
      </c>
      <c r="J683" s="38">
        <v>2217</v>
      </c>
      <c r="K683" s="36">
        <v>41729</v>
      </c>
      <c r="L683" s="39">
        <v>10</v>
      </c>
      <c r="M683" s="5"/>
      <c r="N683" s="5"/>
      <c r="O683" s="42" t="s">
        <v>2344</v>
      </c>
      <c r="P683" s="43" t="s">
        <v>2170</v>
      </c>
      <c r="Q683" s="43" t="s">
        <v>2010</v>
      </c>
      <c r="R683" s="43" t="s">
        <v>219</v>
      </c>
      <c r="S683" s="43" t="b">
        <v>1</v>
      </c>
      <c r="T683" s="43">
        <v>10</v>
      </c>
      <c r="U683" s="35" t="s">
        <v>2347</v>
      </c>
      <c r="V683" s="196" t="s">
        <v>2377</v>
      </c>
    </row>
    <row r="684" spans="1:22" x14ac:dyDescent="0.25">
      <c r="A684" s="30">
        <v>683</v>
      </c>
      <c r="B684" s="50" t="s">
        <v>932</v>
      </c>
      <c r="C684" s="33">
        <f t="shared" si="10"/>
        <v>6</v>
      </c>
      <c r="D684" s="31" t="s">
        <v>283</v>
      </c>
      <c r="E684" s="31"/>
      <c r="F684" s="35" t="s">
        <v>255</v>
      </c>
      <c r="G684" s="36">
        <v>41729</v>
      </c>
      <c r="H684" s="82">
        <v>11072</v>
      </c>
      <c r="I684" s="37">
        <v>1107</v>
      </c>
      <c r="J684" s="38">
        <v>1107</v>
      </c>
      <c r="K684" s="36">
        <v>41729</v>
      </c>
      <c r="L684" s="39">
        <v>10</v>
      </c>
      <c r="M684" s="5"/>
      <c r="N684" s="5"/>
      <c r="O684" s="42" t="s">
        <v>2344</v>
      </c>
      <c r="P684" s="43" t="s">
        <v>2169</v>
      </c>
      <c r="Q684" s="43" t="s">
        <v>2010</v>
      </c>
      <c r="R684" s="43" t="s">
        <v>219</v>
      </c>
      <c r="S684" s="43" t="b">
        <v>1</v>
      </c>
      <c r="T684" s="43">
        <v>10</v>
      </c>
      <c r="U684" s="35" t="s">
        <v>2347</v>
      </c>
      <c r="V684" s="196" t="s">
        <v>2377</v>
      </c>
    </row>
    <row r="685" spans="1:22" x14ac:dyDescent="0.25">
      <c r="A685" s="30">
        <v>684</v>
      </c>
      <c r="B685" s="50" t="s">
        <v>809</v>
      </c>
      <c r="C685" s="33">
        <f t="shared" si="10"/>
        <v>6</v>
      </c>
      <c r="D685" s="31" t="s">
        <v>276</v>
      </c>
      <c r="E685" s="31"/>
      <c r="F685" s="35" t="s">
        <v>255</v>
      </c>
      <c r="G685" s="36">
        <v>41729</v>
      </c>
      <c r="H685" s="82">
        <v>19656</v>
      </c>
      <c r="I685" s="37">
        <v>1966</v>
      </c>
      <c r="J685" s="38">
        <v>1966</v>
      </c>
      <c r="K685" s="36">
        <v>41729</v>
      </c>
      <c r="L685" s="39">
        <v>10</v>
      </c>
      <c r="M685" s="5"/>
      <c r="N685" s="5"/>
      <c r="O685" s="42" t="s">
        <v>2344</v>
      </c>
      <c r="P685" s="43" t="s">
        <v>2168</v>
      </c>
      <c r="Q685" s="43" t="s">
        <v>2010</v>
      </c>
      <c r="R685" s="43" t="s">
        <v>219</v>
      </c>
      <c r="S685" s="43" t="b">
        <v>1</v>
      </c>
      <c r="T685" s="43">
        <v>10</v>
      </c>
      <c r="U685" s="35" t="s">
        <v>2347</v>
      </c>
      <c r="V685" s="196" t="s">
        <v>2377</v>
      </c>
    </row>
    <row r="686" spans="1:22" x14ac:dyDescent="0.25">
      <c r="A686" s="30">
        <v>685</v>
      </c>
      <c r="B686" s="50" t="s">
        <v>818</v>
      </c>
      <c r="C686" s="33">
        <f t="shared" si="10"/>
        <v>4</v>
      </c>
      <c r="D686" s="31" t="s">
        <v>319</v>
      </c>
      <c r="E686" s="31"/>
      <c r="F686" s="35" t="s">
        <v>255</v>
      </c>
      <c r="G686" s="36">
        <v>41729</v>
      </c>
      <c r="H686" s="82">
        <v>6548</v>
      </c>
      <c r="I686" s="37">
        <v>655</v>
      </c>
      <c r="J686" s="38">
        <v>655</v>
      </c>
      <c r="K686" s="36">
        <v>41729</v>
      </c>
      <c r="L686" s="39">
        <v>10</v>
      </c>
      <c r="M686" s="5"/>
      <c r="N686" s="5"/>
      <c r="O686" s="42" t="s">
        <v>2344</v>
      </c>
      <c r="P686" s="43" t="s">
        <v>2171</v>
      </c>
      <c r="Q686" s="43" t="s">
        <v>2010</v>
      </c>
      <c r="R686" s="43" t="s">
        <v>219</v>
      </c>
      <c r="S686" s="43" t="b">
        <v>1</v>
      </c>
      <c r="T686" s="43">
        <v>10</v>
      </c>
      <c r="U686" s="35" t="s">
        <v>2347</v>
      </c>
      <c r="V686" s="196" t="s">
        <v>2377</v>
      </c>
    </row>
    <row r="687" spans="1:22" x14ac:dyDescent="0.25">
      <c r="A687" s="30">
        <v>686</v>
      </c>
      <c r="B687" s="50" t="s">
        <v>274</v>
      </c>
      <c r="C687" s="33">
        <f t="shared" si="10"/>
        <v>4</v>
      </c>
      <c r="D687" s="31" t="s">
        <v>275</v>
      </c>
      <c r="E687" s="31"/>
      <c r="F687" s="35" t="s">
        <v>255</v>
      </c>
      <c r="G687" s="36">
        <v>41729</v>
      </c>
      <c r="H687" s="82">
        <v>3857</v>
      </c>
      <c r="I687" s="37">
        <v>386</v>
      </c>
      <c r="J687" s="38">
        <v>386</v>
      </c>
      <c r="K687" s="36">
        <v>41729</v>
      </c>
      <c r="L687" s="39">
        <v>10.01</v>
      </c>
      <c r="M687" s="5"/>
      <c r="N687" s="5"/>
      <c r="O687" s="42" t="s">
        <v>2344</v>
      </c>
      <c r="P687" s="43" t="s">
        <v>2191</v>
      </c>
      <c r="Q687" s="43" t="s">
        <v>2010</v>
      </c>
      <c r="R687" s="43" t="s">
        <v>219</v>
      </c>
      <c r="S687" s="43" t="b">
        <v>1</v>
      </c>
      <c r="T687" s="43">
        <v>10</v>
      </c>
      <c r="U687" s="35" t="s">
        <v>2347</v>
      </c>
      <c r="V687" s="196" t="s">
        <v>2377</v>
      </c>
    </row>
    <row r="688" spans="1:22" x14ac:dyDescent="0.25">
      <c r="A688" s="30">
        <v>687</v>
      </c>
      <c r="B688" s="50" t="s">
        <v>808</v>
      </c>
      <c r="C688" s="33">
        <f t="shared" si="10"/>
        <v>7</v>
      </c>
      <c r="D688" s="31" t="s">
        <v>273</v>
      </c>
      <c r="E688" s="31"/>
      <c r="F688" s="35" t="s">
        <v>255</v>
      </c>
      <c r="G688" s="36">
        <v>41729</v>
      </c>
      <c r="H688" s="82">
        <v>39456</v>
      </c>
      <c r="I688" s="37">
        <v>3946</v>
      </c>
      <c r="J688" s="38">
        <v>3946</v>
      </c>
      <c r="K688" s="36">
        <v>41729</v>
      </c>
      <c r="L688" s="39">
        <v>10</v>
      </c>
      <c r="M688" s="5"/>
      <c r="N688" s="5"/>
      <c r="O688" s="42" t="s">
        <v>2344</v>
      </c>
      <c r="P688" s="43" t="s">
        <v>2191</v>
      </c>
      <c r="Q688" s="43" t="s">
        <v>2010</v>
      </c>
      <c r="R688" s="43" t="s">
        <v>219</v>
      </c>
      <c r="S688" s="43" t="b">
        <v>1</v>
      </c>
      <c r="T688" s="43">
        <v>10</v>
      </c>
      <c r="U688" s="35" t="s">
        <v>2347</v>
      </c>
      <c r="V688" s="196" t="s">
        <v>2377</v>
      </c>
    </row>
    <row r="689" spans="1:22" x14ac:dyDescent="0.25">
      <c r="A689" s="30">
        <v>688</v>
      </c>
      <c r="B689" s="50" t="s">
        <v>1040</v>
      </c>
      <c r="C689" s="33">
        <f t="shared" si="10"/>
        <v>5</v>
      </c>
      <c r="D689" s="31" t="s">
        <v>291</v>
      </c>
      <c r="E689" s="31"/>
      <c r="F689" s="35" t="s">
        <v>255</v>
      </c>
      <c r="G689" s="36">
        <v>41729</v>
      </c>
      <c r="H689" s="82">
        <v>19364</v>
      </c>
      <c r="I689" s="37">
        <v>1936</v>
      </c>
      <c r="J689" s="38">
        <v>1936</v>
      </c>
      <c r="K689" s="36">
        <v>41729</v>
      </c>
      <c r="L689" s="39">
        <v>10</v>
      </c>
      <c r="M689" s="5"/>
      <c r="N689" s="5"/>
      <c r="O689" s="42" t="s">
        <v>2344</v>
      </c>
      <c r="P689" s="43" t="s">
        <v>2170</v>
      </c>
      <c r="Q689" s="43" t="s">
        <v>2010</v>
      </c>
      <c r="R689" s="43" t="s">
        <v>219</v>
      </c>
      <c r="S689" s="43" t="b">
        <v>1</v>
      </c>
      <c r="T689" s="43">
        <v>10</v>
      </c>
      <c r="U689" s="35" t="s">
        <v>2347</v>
      </c>
      <c r="V689" s="196" t="s">
        <v>2377</v>
      </c>
    </row>
    <row r="690" spans="1:22" x14ac:dyDescent="0.25">
      <c r="A690" s="30">
        <v>689</v>
      </c>
      <c r="B690" s="50" t="s">
        <v>819</v>
      </c>
      <c r="C690" s="33">
        <f t="shared" si="10"/>
        <v>4</v>
      </c>
      <c r="D690" s="31" t="s">
        <v>320</v>
      </c>
      <c r="E690" s="31"/>
      <c r="F690" s="35" t="s">
        <v>255</v>
      </c>
      <c r="G690" s="36">
        <v>41729</v>
      </c>
      <c r="H690" s="82">
        <v>17684</v>
      </c>
      <c r="I690" s="37">
        <v>1768</v>
      </c>
      <c r="J690" s="38">
        <v>1768</v>
      </c>
      <c r="K690" s="36">
        <v>41729</v>
      </c>
      <c r="L690" s="39">
        <v>10</v>
      </c>
      <c r="M690" s="5"/>
      <c r="N690" s="5"/>
      <c r="O690" s="42" t="s">
        <v>2344</v>
      </c>
      <c r="P690" s="43" t="s">
        <v>2169</v>
      </c>
      <c r="Q690" s="43" t="s">
        <v>2010</v>
      </c>
      <c r="R690" s="43" t="s">
        <v>219</v>
      </c>
      <c r="S690" s="43" t="b">
        <v>1</v>
      </c>
      <c r="T690" s="43">
        <v>10</v>
      </c>
      <c r="U690" s="35" t="s">
        <v>2347</v>
      </c>
      <c r="V690" s="196" t="s">
        <v>2377</v>
      </c>
    </row>
    <row r="691" spans="1:22" x14ac:dyDescent="0.25">
      <c r="A691" s="30">
        <v>690</v>
      </c>
      <c r="B691" s="50" t="s">
        <v>810</v>
      </c>
      <c r="C691" s="33">
        <f t="shared" si="10"/>
        <v>6</v>
      </c>
      <c r="D691" s="31" t="s">
        <v>277</v>
      </c>
      <c r="E691" s="31"/>
      <c r="F691" s="35" t="s">
        <v>255</v>
      </c>
      <c r="G691" s="36">
        <v>41729</v>
      </c>
      <c r="H691" s="82">
        <v>11810</v>
      </c>
      <c r="I691" s="37">
        <v>1181</v>
      </c>
      <c r="J691" s="38">
        <v>1181</v>
      </c>
      <c r="K691" s="36">
        <v>41729</v>
      </c>
      <c r="L691" s="39">
        <v>10</v>
      </c>
      <c r="M691" s="5"/>
      <c r="N691" s="5"/>
      <c r="O691" s="42" t="s">
        <v>2344</v>
      </c>
      <c r="P691" s="43" t="s">
        <v>2170</v>
      </c>
      <c r="Q691" s="43" t="s">
        <v>2010</v>
      </c>
      <c r="R691" s="43" t="s">
        <v>219</v>
      </c>
      <c r="S691" s="43" t="b">
        <v>1</v>
      </c>
      <c r="T691" s="43">
        <v>10</v>
      </c>
      <c r="U691" s="35" t="s">
        <v>2347</v>
      </c>
      <c r="V691" s="196" t="s">
        <v>2377</v>
      </c>
    </row>
    <row r="692" spans="1:22" x14ac:dyDescent="0.25">
      <c r="A692" s="30">
        <v>691</v>
      </c>
      <c r="B692" s="45" t="s">
        <v>814</v>
      </c>
      <c r="C692" s="33">
        <f t="shared" si="10"/>
        <v>4</v>
      </c>
      <c r="D692" s="31" t="s">
        <v>293</v>
      </c>
      <c r="E692" s="31"/>
      <c r="F692" s="35" t="s">
        <v>255</v>
      </c>
      <c r="G692" s="36">
        <v>41729</v>
      </c>
      <c r="H692" s="82">
        <v>2554</v>
      </c>
      <c r="I692" s="37">
        <v>255</v>
      </c>
      <c r="J692" s="38">
        <v>255</v>
      </c>
      <c r="K692" s="36">
        <v>41729</v>
      </c>
      <c r="L692" s="39">
        <v>9.98</v>
      </c>
      <c r="M692" s="5"/>
      <c r="N692" s="5"/>
      <c r="O692" s="42" t="s">
        <v>2344</v>
      </c>
      <c r="P692" s="43" t="s">
        <v>2171</v>
      </c>
      <c r="Q692" s="43" t="s">
        <v>2010</v>
      </c>
      <c r="R692" s="43" t="s">
        <v>219</v>
      </c>
      <c r="S692" s="43" t="b">
        <v>1</v>
      </c>
      <c r="T692" s="43">
        <v>10</v>
      </c>
      <c r="U692" s="35" t="s">
        <v>2347</v>
      </c>
      <c r="V692" s="196" t="s">
        <v>2377</v>
      </c>
    </row>
    <row r="693" spans="1:22" x14ac:dyDescent="0.25">
      <c r="A693" s="30">
        <v>692</v>
      </c>
      <c r="B693" s="50" t="s">
        <v>942</v>
      </c>
      <c r="C693" s="33">
        <f t="shared" si="10"/>
        <v>7</v>
      </c>
      <c r="D693" s="31" t="s">
        <v>312</v>
      </c>
      <c r="E693" s="31"/>
      <c r="F693" s="35" t="s">
        <v>255</v>
      </c>
      <c r="G693" s="36">
        <v>41729</v>
      </c>
      <c r="H693" s="82">
        <v>9712</v>
      </c>
      <c r="I693" s="37">
        <v>971</v>
      </c>
      <c r="J693" s="38">
        <v>971</v>
      </c>
      <c r="K693" s="36">
        <v>41729</v>
      </c>
      <c r="L693" s="39">
        <v>10</v>
      </c>
      <c r="M693" s="5"/>
      <c r="N693" s="5"/>
      <c r="O693" s="42" t="s">
        <v>2344</v>
      </c>
      <c r="P693" s="43" t="s">
        <v>2168</v>
      </c>
      <c r="Q693" s="43" t="s">
        <v>2010</v>
      </c>
      <c r="R693" s="43" t="s">
        <v>219</v>
      </c>
      <c r="S693" s="43" t="b">
        <v>1</v>
      </c>
      <c r="T693" s="43">
        <v>10</v>
      </c>
      <c r="U693" s="35" t="s">
        <v>2347</v>
      </c>
      <c r="V693" s="196" t="s">
        <v>2377</v>
      </c>
    </row>
    <row r="694" spans="1:22" x14ac:dyDescent="0.25">
      <c r="A694" s="30">
        <v>693</v>
      </c>
      <c r="B694" s="50" t="s">
        <v>1036</v>
      </c>
      <c r="C694" s="33">
        <f t="shared" si="10"/>
        <v>6</v>
      </c>
      <c r="D694" s="31" t="s">
        <v>271</v>
      </c>
      <c r="E694" s="31"/>
      <c r="F694" s="35" t="s">
        <v>255</v>
      </c>
      <c r="G694" s="36">
        <v>41729</v>
      </c>
      <c r="H694" s="82">
        <v>23310</v>
      </c>
      <c r="I694" s="37">
        <v>2331</v>
      </c>
      <c r="J694" s="38">
        <v>2331</v>
      </c>
      <c r="K694" s="36">
        <v>41729</v>
      </c>
      <c r="L694" s="39">
        <v>10</v>
      </c>
      <c r="M694" s="5"/>
      <c r="N694" s="5"/>
      <c r="O694" s="42" t="s">
        <v>2344</v>
      </c>
      <c r="P694" s="43" t="s">
        <v>2171</v>
      </c>
      <c r="Q694" s="43" t="s">
        <v>2010</v>
      </c>
      <c r="R694" s="43" t="s">
        <v>219</v>
      </c>
      <c r="S694" s="43" t="b">
        <v>1</v>
      </c>
      <c r="T694" s="43">
        <v>10</v>
      </c>
      <c r="U694" s="35" t="s">
        <v>2347</v>
      </c>
      <c r="V694" s="196" t="s">
        <v>2377</v>
      </c>
    </row>
    <row r="695" spans="1:22" x14ac:dyDescent="0.25">
      <c r="A695" s="30">
        <v>694</v>
      </c>
      <c r="B695" s="50" t="s">
        <v>1049</v>
      </c>
      <c r="C695" s="33">
        <f t="shared" si="10"/>
        <v>5</v>
      </c>
      <c r="D695" s="31" t="s">
        <v>313</v>
      </c>
      <c r="E695" s="31"/>
      <c r="F695" s="35" t="s">
        <v>255</v>
      </c>
      <c r="G695" s="36">
        <v>41729</v>
      </c>
      <c r="H695" s="82">
        <v>6504</v>
      </c>
      <c r="I695" s="37">
        <v>650</v>
      </c>
      <c r="J695" s="38">
        <v>650</v>
      </c>
      <c r="K695" s="36">
        <v>41729</v>
      </c>
      <c r="L695" s="39">
        <v>9.99</v>
      </c>
      <c r="M695" s="5"/>
      <c r="N695" s="5"/>
      <c r="O695" s="42" t="s">
        <v>2344</v>
      </c>
      <c r="P695" s="43" t="s">
        <v>2170</v>
      </c>
      <c r="Q695" s="43" t="s">
        <v>2010</v>
      </c>
      <c r="R695" s="43" t="s">
        <v>219</v>
      </c>
      <c r="S695" s="43" t="b">
        <v>1</v>
      </c>
      <c r="T695" s="43">
        <v>10</v>
      </c>
      <c r="U695" s="35" t="s">
        <v>2347</v>
      </c>
      <c r="V695" s="196" t="s">
        <v>2377</v>
      </c>
    </row>
    <row r="696" spans="1:22" x14ac:dyDescent="0.25">
      <c r="A696" s="30">
        <v>695</v>
      </c>
      <c r="B696" s="50" t="s">
        <v>1048</v>
      </c>
      <c r="C696" s="33">
        <f t="shared" si="10"/>
        <v>4</v>
      </c>
      <c r="D696" s="31" t="s">
        <v>310</v>
      </c>
      <c r="E696" s="31"/>
      <c r="F696" s="35" t="s">
        <v>255</v>
      </c>
      <c r="G696" s="36">
        <v>41729</v>
      </c>
      <c r="H696" s="82">
        <v>2726</v>
      </c>
      <c r="I696" s="37">
        <v>273</v>
      </c>
      <c r="J696" s="38">
        <v>273</v>
      </c>
      <c r="K696" s="36">
        <v>41729</v>
      </c>
      <c r="L696" s="39">
        <v>10.01</v>
      </c>
      <c r="M696" s="5"/>
      <c r="N696" s="5"/>
      <c r="O696" s="42" t="s">
        <v>2344</v>
      </c>
      <c r="P696" s="43" t="s">
        <v>2170</v>
      </c>
      <c r="Q696" s="43" t="s">
        <v>2010</v>
      </c>
      <c r="R696" s="43" t="s">
        <v>219</v>
      </c>
      <c r="S696" s="43" t="b">
        <v>1</v>
      </c>
      <c r="T696" s="43">
        <v>10</v>
      </c>
      <c r="U696" s="35" t="s">
        <v>2347</v>
      </c>
      <c r="V696" s="196" t="s">
        <v>2377</v>
      </c>
    </row>
    <row r="697" spans="1:22" x14ac:dyDescent="0.25">
      <c r="A697" s="30">
        <v>696</v>
      </c>
      <c r="B697" s="50" t="s">
        <v>813</v>
      </c>
      <c r="C697" s="33">
        <f t="shared" si="10"/>
        <v>6</v>
      </c>
      <c r="D697" s="31" t="s">
        <v>287</v>
      </c>
      <c r="E697" s="31"/>
      <c r="F697" s="35" t="s">
        <v>255</v>
      </c>
      <c r="G697" s="36">
        <v>41729</v>
      </c>
      <c r="H697" s="82">
        <v>4406</v>
      </c>
      <c r="I697" s="37">
        <v>441</v>
      </c>
      <c r="J697" s="38">
        <v>441</v>
      </c>
      <c r="K697" s="36">
        <v>41729</v>
      </c>
      <c r="L697" s="39">
        <v>10.01</v>
      </c>
      <c r="M697" s="5"/>
      <c r="N697" s="5"/>
      <c r="O697" s="42" t="s">
        <v>2344</v>
      </c>
      <c r="P697" s="43" t="s">
        <v>2192</v>
      </c>
      <c r="Q697" s="43" t="s">
        <v>2010</v>
      </c>
      <c r="R697" s="43" t="s">
        <v>219</v>
      </c>
      <c r="S697" s="43" t="b">
        <v>1</v>
      </c>
      <c r="T697" s="43">
        <v>10</v>
      </c>
      <c r="U697" s="35" t="s">
        <v>2347</v>
      </c>
      <c r="V697" s="196" t="s">
        <v>2377</v>
      </c>
    </row>
    <row r="698" spans="1:22" x14ac:dyDescent="0.25">
      <c r="A698" s="30">
        <v>697</v>
      </c>
      <c r="B698" s="50" t="s">
        <v>929</v>
      </c>
      <c r="C698" s="33">
        <f t="shared" si="10"/>
        <v>5</v>
      </c>
      <c r="D698" s="31" t="s">
        <v>272</v>
      </c>
      <c r="E698" s="31"/>
      <c r="F698" s="35" t="s">
        <v>255</v>
      </c>
      <c r="G698" s="36">
        <v>41729</v>
      </c>
      <c r="H698" s="82">
        <v>13368</v>
      </c>
      <c r="I698" s="37">
        <v>1337</v>
      </c>
      <c r="J698" s="38">
        <v>1337</v>
      </c>
      <c r="K698" s="36">
        <v>41729</v>
      </c>
      <c r="L698" s="39">
        <v>10</v>
      </c>
      <c r="M698" s="5"/>
      <c r="N698" s="5"/>
      <c r="O698" s="42" t="s">
        <v>2344</v>
      </c>
      <c r="P698" s="43" t="s">
        <v>2171</v>
      </c>
      <c r="Q698" s="43" t="s">
        <v>2010</v>
      </c>
      <c r="R698" s="43" t="s">
        <v>219</v>
      </c>
      <c r="S698" s="43" t="b">
        <v>1</v>
      </c>
      <c r="T698" s="43">
        <v>10</v>
      </c>
      <c r="U698" s="35" t="s">
        <v>2347</v>
      </c>
      <c r="V698" s="196" t="s">
        <v>2377</v>
      </c>
    </row>
    <row r="699" spans="1:22" x14ac:dyDescent="0.25">
      <c r="A699" s="30">
        <v>698</v>
      </c>
      <c r="B699" s="50" t="s">
        <v>1042</v>
      </c>
      <c r="C699" s="33">
        <f t="shared" si="10"/>
        <v>6</v>
      </c>
      <c r="D699" s="31" t="s">
        <v>294</v>
      </c>
      <c r="E699" s="31"/>
      <c r="F699" s="35" t="s">
        <v>255</v>
      </c>
      <c r="G699" s="36">
        <v>41729</v>
      </c>
      <c r="H699" s="82">
        <v>13492</v>
      </c>
      <c r="I699" s="37">
        <v>1349</v>
      </c>
      <c r="J699" s="38">
        <v>1349</v>
      </c>
      <c r="K699" s="36">
        <v>41729</v>
      </c>
      <c r="L699" s="39">
        <v>10</v>
      </c>
      <c r="M699" s="5"/>
      <c r="N699" s="5"/>
      <c r="O699" s="42" t="s">
        <v>2344</v>
      </c>
      <c r="P699" s="43" t="s">
        <v>2169</v>
      </c>
      <c r="Q699" s="43" t="s">
        <v>2010</v>
      </c>
      <c r="R699" s="43" t="s">
        <v>219</v>
      </c>
      <c r="S699" s="43" t="b">
        <v>1</v>
      </c>
      <c r="T699" s="43">
        <v>10</v>
      </c>
      <c r="U699" s="35" t="s">
        <v>2347</v>
      </c>
      <c r="V699" s="196" t="s">
        <v>2377</v>
      </c>
    </row>
    <row r="700" spans="1:22" x14ac:dyDescent="0.25">
      <c r="A700" s="30">
        <v>699</v>
      </c>
      <c r="B700" s="50" t="s">
        <v>936</v>
      </c>
      <c r="C700" s="33">
        <f t="shared" si="10"/>
        <v>5</v>
      </c>
      <c r="D700" s="31" t="s">
        <v>290</v>
      </c>
      <c r="E700" s="31"/>
      <c r="F700" s="35" t="s">
        <v>255</v>
      </c>
      <c r="G700" s="36">
        <v>41729</v>
      </c>
      <c r="H700" s="82">
        <v>12343</v>
      </c>
      <c r="I700" s="37">
        <v>1234</v>
      </c>
      <c r="J700" s="38">
        <v>1234</v>
      </c>
      <c r="K700" s="36">
        <v>41729</v>
      </c>
      <c r="L700" s="39">
        <v>10</v>
      </c>
      <c r="M700" s="5"/>
      <c r="N700" s="5"/>
      <c r="O700" s="42" t="s">
        <v>2344</v>
      </c>
      <c r="P700" s="43" t="s">
        <v>2169</v>
      </c>
      <c r="Q700" s="43" t="s">
        <v>2010</v>
      </c>
      <c r="R700" s="43" t="s">
        <v>219</v>
      </c>
      <c r="S700" s="43" t="b">
        <v>1</v>
      </c>
      <c r="T700" s="43">
        <v>10</v>
      </c>
      <c r="U700" s="35" t="s">
        <v>2347</v>
      </c>
      <c r="V700" s="196" t="s">
        <v>2377</v>
      </c>
    </row>
    <row r="701" spans="1:22" x14ac:dyDescent="0.25">
      <c r="A701" s="30">
        <v>700</v>
      </c>
      <c r="B701" s="50" t="s">
        <v>938</v>
      </c>
      <c r="C701" s="33">
        <f t="shared" si="10"/>
        <v>4</v>
      </c>
      <c r="D701" s="31" t="s">
        <v>299</v>
      </c>
      <c r="E701" s="31"/>
      <c r="F701" s="35" t="s">
        <v>255</v>
      </c>
      <c r="G701" s="36">
        <v>41729</v>
      </c>
      <c r="H701" s="82">
        <v>8773</v>
      </c>
      <c r="I701" s="37">
        <v>878</v>
      </c>
      <c r="J701" s="38">
        <v>878</v>
      </c>
      <c r="K701" s="36">
        <v>41729</v>
      </c>
      <c r="L701" s="39">
        <v>10.01</v>
      </c>
      <c r="M701" s="5"/>
      <c r="N701" s="5"/>
      <c r="O701" s="42" t="s">
        <v>2344</v>
      </c>
      <c r="P701" s="43" t="s">
        <v>2193</v>
      </c>
      <c r="Q701" s="43" t="s">
        <v>2010</v>
      </c>
      <c r="R701" s="43" t="s">
        <v>219</v>
      </c>
      <c r="S701" s="43" t="b">
        <v>1</v>
      </c>
      <c r="T701" s="43">
        <v>10</v>
      </c>
      <c r="U701" s="35" t="s">
        <v>2347</v>
      </c>
      <c r="V701" s="196" t="s">
        <v>2377</v>
      </c>
    </row>
    <row r="702" spans="1:22" x14ac:dyDescent="0.25">
      <c r="A702" s="30">
        <v>701</v>
      </c>
      <c r="B702" s="50" t="s">
        <v>814</v>
      </c>
      <c r="C702" s="33">
        <f t="shared" si="10"/>
        <v>4</v>
      </c>
      <c r="D702" s="31" t="s">
        <v>293</v>
      </c>
      <c r="E702" s="31"/>
      <c r="F702" s="35" t="s">
        <v>255</v>
      </c>
      <c r="G702" s="36">
        <v>41729</v>
      </c>
      <c r="H702" s="82">
        <v>7676</v>
      </c>
      <c r="I702" s="37">
        <v>768</v>
      </c>
      <c r="J702" s="38">
        <v>768</v>
      </c>
      <c r="K702" s="36">
        <v>41729</v>
      </c>
      <c r="L702" s="39">
        <v>10.01</v>
      </c>
      <c r="M702" s="5"/>
      <c r="N702" s="5"/>
      <c r="O702" s="42" t="s">
        <v>2344</v>
      </c>
      <c r="P702" s="43" t="s">
        <v>2171</v>
      </c>
      <c r="Q702" s="43" t="s">
        <v>2010</v>
      </c>
      <c r="R702" s="43" t="s">
        <v>219</v>
      </c>
      <c r="S702" s="43" t="b">
        <v>1</v>
      </c>
      <c r="T702" s="43">
        <v>10</v>
      </c>
      <c r="U702" s="35" t="s">
        <v>2347</v>
      </c>
      <c r="V702" s="196" t="s">
        <v>2377</v>
      </c>
    </row>
    <row r="703" spans="1:22" x14ac:dyDescent="0.25">
      <c r="A703" s="30">
        <v>702</v>
      </c>
      <c r="B703" s="50" t="s">
        <v>942</v>
      </c>
      <c r="C703" s="33">
        <f t="shared" si="10"/>
        <v>7</v>
      </c>
      <c r="D703" s="31" t="s">
        <v>312</v>
      </c>
      <c r="E703" s="31"/>
      <c r="F703" s="35" t="s">
        <v>255</v>
      </c>
      <c r="G703" s="36">
        <v>41729</v>
      </c>
      <c r="H703" s="82">
        <v>11131</v>
      </c>
      <c r="I703" s="37">
        <v>1114</v>
      </c>
      <c r="J703" s="38">
        <v>1114</v>
      </c>
      <c r="K703" s="36">
        <v>41729</v>
      </c>
      <c r="L703" s="39">
        <v>10.01</v>
      </c>
      <c r="M703" s="5"/>
      <c r="N703" s="5"/>
      <c r="O703" s="42" t="s">
        <v>2344</v>
      </c>
      <c r="P703" s="43" t="s">
        <v>2168</v>
      </c>
      <c r="Q703" s="43" t="s">
        <v>2010</v>
      </c>
      <c r="R703" s="43" t="s">
        <v>219</v>
      </c>
      <c r="S703" s="43" t="b">
        <v>1</v>
      </c>
      <c r="T703" s="43">
        <v>10</v>
      </c>
      <c r="U703" s="35" t="s">
        <v>2347</v>
      </c>
      <c r="V703" s="196" t="s">
        <v>2377</v>
      </c>
    </row>
    <row r="704" spans="1:22" x14ac:dyDescent="0.25">
      <c r="A704" s="30">
        <v>703</v>
      </c>
      <c r="B704" s="50" t="s">
        <v>1141</v>
      </c>
      <c r="C704" s="33">
        <f t="shared" si="10"/>
        <v>2</v>
      </c>
      <c r="D704" s="31" t="s">
        <v>714</v>
      </c>
      <c r="E704" s="31"/>
      <c r="F704" s="35" t="s">
        <v>255</v>
      </c>
      <c r="G704" s="36">
        <v>41729</v>
      </c>
      <c r="H704" s="82">
        <v>4662</v>
      </c>
      <c r="I704" s="37">
        <v>467</v>
      </c>
      <c r="J704" s="38">
        <v>467</v>
      </c>
      <c r="K704" s="36">
        <v>41729</v>
      </c>
      <c r="L704" s="39">
        <v>10.02</v>
      </c>
      <c r="M704" s="5"/>
      <c r="N704" s="5"/>
      <c r="O704" s="42" t="s">
        <v>2344</v>
      </c>
      <c r="P704" s="43" t="s">
        <v>2171</v>
      </c>
      <c r="Q704" s="43" t="s">
        <v>2010</v>
      </c>
      <c r="R704" s="43" t="s">
        <v>219</v>
      </c>
      <c r="S704" s="43" t="b">
        <v>1</v>
      </c>
      <c r="T704" s="43">
        <v>10</v>
      </c>
      <c r="U704" s="35" t="s">
        <v>2347</v>
      </c>
      <c r="V704" s="196" t="s">
        <v>2377</v>
      </c>
    </row>
    <row r="705" spans="1:22" x14ac:dyDescent="0.25">
      <c r="A705" s="30">
        <v>704</v>
      </c>
      <c r="B705" s="50" t="s">
        <v>815</v>
      </c>
      <c r="C705" s="33">
        <f t="shared" si="10"/>
        <v>5</v>
      </c>
      <c r="D705" s="31" t="s">
        <v>297</v>
      </c>
      <c r="E705" s="31"/>
      <c r="F705" s="35" t="s">
        <v>255</v>
      </c>
      <c r="G705" s="36">
        <v>41729</v>
      </c>
      <c r="H705" s="82">
        <v>23446</v>
      </c>
      <c r="I705" s="37">
        <v>2345</v>
      </c>
      <c r="J705" s="38">
        <v>2345</v>
      </c>
      <c r="K705" s="36">
        <v>41729</v>
      </c>
      <c r="L705" s="39">
        <v>10</v>
      </c>
      <c r="M705" s="5"/>
      <c r="N705" s="5"/>
      <c r="O705" s="42" t="s">
        <v>2344</v>
      </c>
      <c r="P705" s="43" t="s">
        <v>2170</v>
      </c>
      <c r="Q705" s="43" t="s">
        <v>2010</v>
      </c>
      <c r="R705" s="43" t="s">
        <v>219</v>
      </c>
      <c r="S705" s="43" t="b">
        <v>1</v>
      </c>
      <c r="T705" s="43">
        <v>10</v>
      </c>
      <c r="U705" s="35" t="s">
        <v>2347</v>
      </c>
      <c r="V705" s="196" t="s">
        <v>2377</v>
      </c>
    </row>
    <row r="706" spans="1:22" x14ac:dyDescent="0.25">
      <c r="A706" s="30">
        <v>705</v>
      </c>
      <c r="B706" s="50" t="s">
        <v>263</v>
      </c>
      <c r="C706" s="33">
        <f t="shared" si="10"/>
        <v>4</v>
      </c>
      <c r="D706" s="31" t="s">
        <v>264</v>
      </c>
      <c r="E706" s="31"/>
      <c r="F706" s="35" t="s">
        <v>255</v>
      </c>
      <c r="G706" s="36">
        <v>41729</v>
      </c>
      <c r="H706" s="82">
        <v>24235</v>
      </c>
      <c r="I706" s="37">
        <v>2424</v>
      </c>
      <c r="J706" s="38">
        <v>2424</v>
      </c>
      <c r="K706" s="36">
        <v>41729</v>
      </c>
      <c r="L706" s="39">
        <v>10</v>
      </c>
      <c r="M706" s="5"/>
      <c r="N706" s="5"/>
      <c r="O706" s="42" t="s">
        <v>2344</v>
      </c>
      <c r="P706" s="43" t="s">
        <v>2171</v>
      </c>
      <c r="Q706" s="43" t="s">
        <v>2010</v>
      </c>
      <c r="R706" s="43" t="s">
        <v>219</v>
      </c>
      <c r="S706" s="43" t="b">
        <v>1</v>
      </c>
      <c r="T706" s="43">
        <v>10</v>
      </c>
      <c r="U706" s="35" t="s">
        <v>2347</v>
      </c>
      <c r="V706" s="196" t="s">
        <v>2377</v>
      </c>
    </row>
    <row r="707" spans="1:22" x14ac:dyDescent="0.25">
      <c r="A707" s="30">
        <v>706</v>
      </c>
      <c r="B707" s="50" t="s">
        <v>911</v>
      </c>
      <c r="C707" s="33">
        <f t="shared" ref="C707:C770" si="11">COUNTIF(B:B,B707)</f>
        <v>4</v>
      </c>
      <c r="D707" s="31" t="s">
        <v>265</v>
      </c>
      <c r="E707" s="31"/>
      <c r="F707" s="35" t="s">
        <v>255</v>
      </c>
      <c r="G707" s="36">
        <v>41729</v>
      </c>
      <c r="H707" s="82">
        <v>20091</v>
      </c>
      <c r="I707" s="37">
        <v>2010</v>
      </c>
      <c r="J707" s="38">
        <v>2010</v>
      </c>
      <c r="K707" s="36">
        <v>41729</v>
      </c>
      <c r="L707" s="39">
        <v>10</v>
      </c>
      <c r="M707" s="5"/>
      <c r="N707" s="5"/>
      <c r="O707" s="42" t="s">
        <v>2344</v>
      </c>
      <c r="P707" s="43" t="s">
        <v>2171</v>
      </c>
      <c r="Q707" s="43" t="s">
        <v>2010</v>
      </c>
      <c r="R707" s="43" t="s">
        <v>219</v>
      </c>
      <c r="S707" s="43" t="b">
        <v>1</v>
      </c>
      <c r="T707" s="43">
        <v>10</v>
      </c>
      <c r="U707" s="35" t="s">
        <v>2347</v>
      </c>
      <c r="V707" s="196" t="s">
        <v>2377</v>
      </c>
    </row>
    <row r="708" spans="1:22" x14ac:dyDescent="0.25">
      <c r="A708" s="30">
        <v>707</v>
      </c>
      <c r="B708" s="50" t="s">
        <v>304</v>
      </c>
      <c r="C708" s="33">
        <f t="shared" si="11"/>
        <v>4</v>
      </c>
      <c r="D708" s="31" t="s">
        <v>305</v>
      </c>
      <c r="E708" s="31"/>
      <c r="F708" s="35" t="s">
        <v>255</v>
      </c>
      <c r="G708" s="36">
        <v>41729</v>
      </c>
      <c r="H708" s="82">
        <v>3489</v>
      </c>
      <c r="I708" s="37">
        <v>349</v>
      </c>
      <c r="J708" s="38">
        <v>349</v>
      </c>
      <c r="K708" s="36">
        <v>41729</v>
      </c>
      <c r="L708" s="39">
        <v>10</v>
      </c>
      <c r="M708" s="5"/>
      <c r="N708" s="5"/>
      <c r="O708" s="42" t="s">
        <v>2344</v>
      </c>
      <c r="P708" s="43" t="s">
        <v>2170</v>
      </c>
      <c r="Q708" s="43" t="s">
        <v>2010</v>
      </c>
      <c r="R708" s="43" t="s">
        <v>219</v>
      </c>
      <c r="S708" s="43" t="b">
        <v>1</v>
      </c>
      <c r="T708" s="43">
        <v>10</v>
      </c>
      <c r="U708" s="35" t="s">
        <v>2347</v>
      </c>
      <c r="V708" s="196" t="s">
        <v>2377</v>
      </c>
    </row>
    <row r="709" spans="1:22" x14ac:dyDescent="0.25">
      <c r="A709" s="30">
        <v>708</v>
      </c>
      <c r="B709" s="50" t="s">
        <v>932</v>
      </c>
      <c r="C709" s="33">
        <f t="shared" si="11"/>
        <v>6</v>
      </c>
      <c r="D709" s="31" t="s">
        <v>283</v>
      </c>
      <c r="E709" s="31"/>
      <c r="F709" s="35" t="s">
        <v>255</v>
      </c>
      <c r="G709" s="36">
        <v>41729</v>
      </c>
      <c r="H709" s="82">
        <v>19751</v>
      </c>
      <c r="I709" s="37">
        <v>1976</v>
      </c>
      <c r="J709" s="38">
        <v>1976</v>
      </c>
      <c r="K709" s="36">
        <v>41729</v>
      </c>
      <c r="L709" s="39">
        <v>10</v>
      </c>
      <c r="M709" s="5"/>
      <c r="N709" s="5"/>
      <c r="O709" s="42" t="s">
        <v>2344</v>
      </c>
      <c r="P709" s="43" t="s">
        <v>2169</v>
      </c>
      <c r="Q709" s="43" t="s">
        <v>2010</v>
      </c>
      <c r="R709" s="43" t="s">
        <v>219</v>
      </c>
      <c r="S709" s="43" t="b">
        <v>1</v>
      </c>
      <c r="T709" s="43">
        <v>10</v>
      </c>
      <c r="U709" s="35" t="s">
        <v>2347</v>
      </c>
      <c r="V709" s="196" t="s">
        <v>2377</v>
      </c>
    </row>
    <row r="710" spans="1:22" x14ac:dyDescent="0.25">
      <c r="A710" s="30">
        <v>709</v>
      </c>
      <c r="B710" s="50" t="s">
        <v>803</v>
      </c>
      <c r="C710" s="33">
        <f t="shared" si="11"/>
        <v>5</v>
      </c>
      <c r="D710" s="31" t="s">
        <v>260</v>
      </c>
      <c r="E710" s="31"/>
      <c r="F710" s="35" t="s">
        <v>255</v>
      </c>
      <c r="G710" s="36">
        <v>41729</v>
      </c>
      <c r="H710" s="82">
        <v>13809</v>
      </c>
      <c r="I710" s="37">
        <v>1381</v>
      </c>
      <c r="J710" s="38">
        <v>1381</v>
      </c>
      <c r="K710" s="36">
        <v>41729</v>
      </c>
      <c r="L710" s="39">
        <v>10</v>
      </c>
      <c r="M710" s="5"/>
      <c r="N710" s="5"/>
      <c r="O710" s="42" t="s">
        <v>2344</v>
      </c>
      <c r="P710" s="43" t="s">
        <v>2170</v>
      </c>
      <c r="Q710" s="43" t="s">
        <v>2010</v>
      </c>
      <c r="R710" s="43" t="s">
        <v>219</v>
      </c>
      <c r="S710" s="43" t="b">
        <v>1</v>
      </c>
      <c r="T710" s="43">
        <v>10</v>
      </c>
      <c r="U710" s="35" t="s">
        <v>2347</v>
      </c>
      <c r="V710" s="196" t="s">
        <v>2377</v>
      </c>
    </row>
    <row r="711" spans="1:22" x14ac:dyDescent="0.25">
      <c r="A711" s="30">
        <v>710</v>
      </c>
      <c r="B711" s="50" t="s">
        <v>816</v>
      </c>
      <c r="C711" s="33">
        <f t="shared" si="11"/>
        <v>5</v>
      </c>
      <c r="D711" s="31" t="s">
        <v>302</v>
      </c>
      <c r="E711" s="31"/>
      <c r="F711" s="35" t="s">
        <v>255</v>
      </c>
      <c r="G711" s="36">
        <v>41729</v>
      </c>
      <c r="H711" s="82">
        <v>8620</v>
      </c>
      <c r="I711" s="37">
        <v>863</v>
      </c>
      <c r="J711" s="38">
        <v>863</v>
      </c>
      <c r="K711" s="36">
        <v>41729</v>
      </c>
      <c r="L711" s="39">
        <v>10.01</v>
      </c>
      <c r="M711" s="5"/>
      <c r="N711" s="5"/>
      <c r="O711" s="42" t="s">
        <v>2344</v>
      </c>
      <c r="P711" s="43" t="s">
        <v>2170</v>
      </c>
      <c r="Q711" s="43" t="s">
        <v>2010</v>
      </c>
      <c r="R711" s="43" t="s">
        <v>219</v>
      </c>
      <c r="S711" s="43" t="b">
        <v>1</v>
      </c>
      <c r="T711" s="43">
        <v>10</v>
      </c>
      <c r="U711" s="35" t="s">
        <v>2347</v>
      </c>
      <c r="V711" s="196" t="s">
        <v>2377</v>
      </c>
    </row>
    <row r="712" spans="1:22" x14ac:dyDescent="0.25">
      <c r="A712" s="30">
        <v>711</v>
      </c>
      <c r="B712" s="50" t="s">
        <v>1036</v>
      </c>
      <c r="C712" s="33">
        <f t="shared" si="11"/>
        <v>6</v>
      </c>
      <c r="D712" s="31" t="s">
        <v>271</v>
      </c>
      <c r="E712" s="31"/>
      <c r="F712" s="35" t="s">
        <v>255</v>
      </c>
      <c r="G712" s="36">
        <v>41729</v>
      </c>
      <c r="H712" s="82">
        <v>23453</v>
      </c>
      <c r="I712" s="37">
        <v>2346</v>
      </c>
      <c r="J712" s="38">
        <v>2346</v>
      </c>
      <c r="K712" s="36">
        <v>41729</v>
      </c>
      <c r="L712" s="39">
        <v>10</v>
      </c>
      <c r="M712" s="5"/>
      <c r="N712" s="5"/>
      <c r="O712" s="42" t="s">
        <v>2344</v>
      </c>
      <c r="P712" s="43" t="s">
        <v>2171</v>
      </c>
      <c r="Q712" s="43" t="s">
        <v>2010</v>
      </c>
      <c r="R712" s="43" t="s">
        <v>219</v>
      </c>
      <c r="S712" s="43" t="b">
        <v>1</v>
      </c>
      <c r="T712" s="43">
        <v>10</v>
      </c>
      <c r="U712" s="35" t="s">
        <v>2347</v>
      </c>
      <c r="V712" s="196" t="s">
        <v>2377</v>
      </c>
    </row>
    <row r="713" spans="1:22" x14ac:dyDescent="0.25">
      <c r="A713" s="30">
        <v>712</v>
      </c>
      <c r="B713" s="50" t="s">
        <v>940</v>
      </c>
      <c r="C713" s="33">
        <f t="shared" si="11"/>
        <v>4</v>
      </c>
      <c r="D713" s="31" t="s">
        <v>303</v>
      </c>
      <c r="E713" s="31"/>
      <c r="F713" s="35" t="s">
        <v>255</v>
      </c>
      <c r="G713" s="36">
        <v>41729</v>
      </c>
      <c r="H713" s="82">
        <v>17691</v>
      </c>
      <c r="I713" s="37">
        <v>1770</v>
      </c>
      <c r="J713" s="38">
        <v>1770</v>
      </c>
      <c r="K713" s="36">
        <v>41729</v>
      </c>
      <c r="L713" s="39">
        <v>10.01</v>
      </c>
      <c r="M713" s="5"/>
      <c r="N713" s="5"/>
      <c r="O713" s="42" t="s">
        <v>2344</v>
      </c>
      <c r="P713" s="43" t="s">
        <v>2171</v>
      </c>
      <c r="Q713" s="43" t="s">
        <v>2010</v>
      </c>
      <c r="R713" s="43" t="s">
        <v>219</v>
      </c>
      <c r="S713" s="43" t="b">
        <v>1</v>
      </c>
      <c r="T713" s="43">
        <v>10</v>
      </c>
      <c r="U713" s="35" t="s">
        <v>2347</v>
      </c>
      <c r="V713" s="196" t="s">
        <v>2377</v>
      </c>
    </row>
    <row r="714" spans="1:22" x14ac:dyDescent="0.25">
      <c r="A714" s="30">
        <v>713</v>
      </c>
      <c r="B714" s="50" t="s">
        <v>942</v>
      </c>
      <c r="C714" s="33">
        <f t="shared" si="11"/>
        <v>7</v>
      </c>
      <c r="D714" s="31" t="s">
        <v>312</v>
      </c>
      <c r="E714" s="31"/>
      <c r="F714" s="35" t="s">
        <v>255</v>
      </c>
      <c r="G714" s="36">
        <v>41729</v>
      </c>
      <c r="H714" s="82">
        <v>336</v>
      </c>
      <c r="I714" s="37">
        <v>34</v>
      </c>
      <c r="J714" s="38">
        <v>34</v>
      </c>
      <c r="K714" s="36">
        <v>41729</v>
      </c>
      <c r="L714" s="39">
        <v>10.119999999999999</v>
      </c>
      <c r="M714" s="5"/>
      <c r="N714" s="5"/>
      <c r="O714" s="42" t="s">
        <v>2344</v>
      </c>
      <c r="P714" s="43" t="s">
        <v>2168</v>
      </c>
      <c r="Q714" s="43" t="s">
        <v>2010</v>
      </c>
      <c r="R714" s="43" t="s">
        <v>219</v>
      </c>
      <c r="S714" s="43" t="b">
        <v>1</v>
      </c>
      <c r="T714" s="43">
        <v>10</v>
      </c>
      <c r="U714" s="35" t="s">
        <v>2347</v>
      </c>
      <c r="V714" s="196" t="s">
        <v>2377</v>
      </c>
    </row>
    <row r="715" spans="1:22" x14ac:dyDescent="0.25">
      <c r="A715" s="30">
        <v>714</v>
      </c>
      <c r="B715" s="50" t="s">
        <v>1049</v>
      </c>
      <c r="C715" s="33">
        <f t="shared" si="11"/>
        <v>5</v>
      </c>
      <c r="D715" s="31" t="s">
        <v>313</v>
      </c>
      <c r="E715" s="31"/>
      <c r="F715" s="35" t="s">
        <v>255</v>
      </c>
      <c r="G715" s="36">
        <v>41729</v>
      </c>
      <c r="H715" s="82">
        <v>5507</v>
      </c>
      <c r="I715" s="37">
        <v>551</v>
      </c>
      <c r="J715" s="38">
        <v>551</v>
      </c>
      <c r="K715" s="36">
        <v>41729</v>
      </c>
      <c r="L715" s="39">
        <v>10.01</v>
      </c>
      <c r="M715" s="5"/>
      <c r="N715" s="5"/>
      <c r="O715" s="42" t="s">
        <v>2344</v>
      </c>
      <c r="P715" s="43" t="s">
        <v>2170</v>
      </c>
      <c r="Q715" s="43" t="s">
        <v>2010</v>
      </c>
      <c r="R715" s="43" t="s">
        <v>219</v>
      </c>
      <c r="S715" s="43" t="b">
        <v>1</v>
      </c>
      <c r="T715" s="43">
        <v>10</v>
      </c>
      <c r="U715" s="35" t="s">
        <v>2347</v>
      </c>
      <c r="V715" s="196" t="s">
        <v>2377</v>
      </c>
    </row>
    <row r="716" spans="1:22" x14ac:dyDescent="0.25">
      <c r="A716" s="30">
        <v>715</v>
      </c>
      <c r="B716" s="50" t="s">
        <v>1048</v>
      </c>
      <c r="C716" s="33">
        <f t="shared" si="11"/>
        <v>4</v>
      </c>
      <c r="D716" s="31" t="s">
        <v>310</v>
      </c>
      <c r="E716" s="31"/>
      <c r="F716" s="35" t="s">
        <v>255</v>
      </c>
      <c r="G716" s="36">
        <v>41729</v>
      </c>
      <c r="H716" s="82">
        <v>2726</v>
      </c>
      <c r="I716" s="37">
        <v>273</v>
      </c>
      <c r="J716" s="38">
        <v>273</v>
      </c>
      <c r="K716" s="36">
        <v>41729</v>
      </c>
      <c r="L716" s="39">
        <v>10.01</v>
      </c>
      <c r="M716" s="5"/>
      <c r="N716" s="5"/>
      <c r="O716" s="42" t="s">
        <v>2344</v>
      </c>
      <c r="P716" s="43" t="s">
        <v>2170</v>
      </c>
      <c r="Q716" s="43" t="s">
        <v>2010</v>
      </c>
      <c r="R716" s="43" t="s">
        <v>219</v>
      </c>
      <c r="S716" s="43" t="b">
        <v>1</v>
      </c>
      <c r="T716" s="43">
        <v>10</v>
      </c>
      <c r="U716" s="35" t="s">
        <v>2347</v>
      </c>
      <c r="V716" s="196" t="s">
        <v>2377</v>
      </c>
    </row>
    <row r="717" spans="1:22" x14ac:dyDescent="0.25">
      <c r="A717" s="30">
        <v>716</v>
      </c>
      <c r="B717" s="50" t="s">
        <v>710</v>
      </c>
      <c r="C717" s="33">
        <f t="shared" si="11"/>
        <v>3</v>
      </c>
      <c r="D717" s="31" t="s">
        <v>711</v>
      </c>
      <c r="E717" s="31"/>
      <c r="F717" s="35" t="s">
        <v>255</v>
      </c>
      <c r="G717" s="36">
        <v>41729</v>
      </c>
      <c r="H717" s="82">
        <v>13557</v>
      </c>
      <c r="I717" s="37">
        <v>1356</v>
      </c>
      <c r="J717" s="38">
        <v>1356</v>
      </c>
      <c r="K717" s="36">
        <v>41729</v>
      </c>
      <c r="L717" s="39">
        <v>10</v>
      </c>
      <c r="M717" s="5"/>
      <c r="N717" s="5"/>
      <c r="O717" s="42" t="s">
        <v>2344</v>
      </c>
      <c r="P717" s="43" t="s">
        <v>2171</v>
      </c>
      <c r="Q717" s="43" t="s">
        <v>2010</v>
      </c>
      <c r="R717" s="43" t="s">
        <v>219</v>
      </c>
      <c r="S717" s="43" t="b">
        <v>1</v>
      </c>
      <c r="T717" s="43">
        <v>10</v>
      </c>
      <c r="U717" s="35" t="s">
        <v>2347</v>
      </c>
      <c r="V717" s="196" t="s">
        <v>2377</v>
      </c>
    </row>
    <row r="718" spans="1:22" x14ac:dyDescent="0.25">
      <c r="A718" s="30">
        <v>717</v>
      </c>
      <c r="B718" s="50" t="s">
        <v>1035</v>
      </c>
      <c r="C718" s="33">
        <f t="shared" si="11"/>
        <v>5</v>
      </c>
      <c r="D718" s="31" t="s">
        <v>266</v>
      </c>
      <c r="E718" s="31"/>
      <c r="F718" s="35" t="s">
        <v>255</v>
      </c>
      <c r="G718" s="36">
        <v>41729</v>
      </c>
      <c r="H718" s="82">
        <v>15523</v>
      </c>
      <c r="I718" s="37">
        <v>1553</v>
      </c>
      <c r="J718" s="38">
        <v>1553</v>
      </c>
      <c r="K718" s="36">
        <v>41729</v>
      </c>
      <c r="L718" s="39">
        <v>10</v>
      </c>
      <c r="M718" s="5"/>
      <c r="N718" s="5"/>
      <c r="O718" s="42" t="s">
        <v>2344</v>
      </c>
      <c r="P718" s="43" t="s">
        <v>2168</v>
      </c>
      <c r="Q718" s="43" t="s">
        <v>2010</v>
      </c>
      <c r="R718" s="43" t="s">
        <v>219</v>
      </c>
      <c r="S718" s="43" t="b">
        <v>1</v>
      </c>
      <c r="T718" s="43">
        <v>10</v>
      </c>
      <c r="U718" s="35" t="s">
        <v>2347</v>
      </c>
      <c r="V718" s="196" t="s">
        <v>2377</v>
      </c>
    </row>
    <row r="719" spans="1:22" x14ac:dyDescent="0.25">
      <c r="A719" s="30">
        <v>718</v>
      </c>
      <c r="B719" s="50" t="s">
        <v>812</v>
      </c>
      <c r="C719" s="33">
        <f t="shared" si="11"/>
        <v>6</v>
      </c>
      <c r="D719" s="31" t="s">
        <v>286</v>
      </c>
      <c r="E719" s="31"/>
      <c r="F719" s="35" t="s">
        <v>255</v>
      </c>
      <c r="G719" s="36">
        <v>41729</v>
      </c>
      <c r="H719" s="82">
        <v>10118</v>
      </c>
      <c r="I719" s="37">
        <v>1012</v>
      </c>
      <c r="J719" s="38">
        <v>1012</v>
      </c>
      <c r="K719" s="36">
        <v>41729</v>
      </c>
      <c r="L719" s="39">
        <v>10</v>
      </c>
      <c r="M719" s="5"/>
      <c r="N719" s="5"/>
      <c r="O719" s="42" t="s">
        <v>2344</v>
      </c>
      <c r="P719" s="43" t="s">
        <v>2171</v>
      </c>
      <c r="Q719" s="43" t="s">
        <v>2010</v>
      </c>
      <c r="R719" s="43" t="s">
        <v>219</v>
      </c>
      <c r="S719" s="43" t="b">
        <v>1</v>
      </c>
      <c r="T719" s="43">
        <v>10</v>
      </c>
      <c r="U719" s="35" t="s">
        <v>2347</v>
      </c>
      <c r="V719" s="196" t="s">
        <v>2377</v>
      </c>
    </row>
    <row r="720" spans="1:22" x14ac:dyDescent="0.25">
      <c r="A720" s="30">
        <v>719</v>
      </c>
      <c r="B720" s="50" t="s">
        <v>1045</v>
      </c>
      <c r="C720" s="33">
        <f t="shared" si="11"/>
        <v>4</v>
      </c>
      <c r="D720" s="31" t="s">
        <v>300</v>
      </c>
      <c r="E720" s="31"/>
      <c r="F720" s="35" t="s">
        <v>255</v>
      </c>
      <c r="G720" s="36">
        <v>41729</v>
      </c>
      <c r="H720" s="82">
        <v>9991</v>
      </c>
      <c r="I720" s="37">
        <v>1000</v>
      </c>
      <c r="J720" s="38">
        <v>1000</v>
      </c>
      <c r="K720" s="36">
        <v>41729</v>
      </c>
      <c r="L720" s="39">
        <v>10.01</v>
      </c>
      <c r="M720" s="5"/>
      <c r="N720" s="5"/>
      <c r="O720" s="42" t="s">
        <v>2344</v>
      </c>
      <c r="P720" s="43" t="s">
        <v>2169</v>
      </c>
      <c r="Q720" s="43" t="s">
        <v>2010</v>
      </c>
      <c r="R720" s="43" t="s">
        <v>219</v>
      </c>
      <c r="S720" s="43" t="b">
        <v>1</v>
      </c>
      <c r="T720" s="43">
        <v>10</v>
      </c>
      <c r="U720" s="35" t="s">
        <v>2347</v>
      </c>
      <c r="V720" s="196" t="s">
        <v>2377</v>
      </c>
    </row>
    <row r="721" spans="1:22" x14ac:dyDescent="0.25">
      <c r="A721" s="30">
        <v>720</v>
      </c>
      <c r="B721" s="50" t="s">
        <v>813</v>
      </c>
      <c r="C721" s="33">
        <f t="shared" si="11"/>
        <v>6</v>
      </c>
      <c r="D721" s="31" t="s">
        <v>287</v>
      </c>
      <c r="E721" s="31"/>
      <c r="F721" s="35" t="s">
        <v>255</v>
      </c>
      <c r="G721" s="36">
        <v>41729</v>
      </c>
      <c r="H721" s="82">
        <v>6300</v>
      </c>
      <c r="I721" s="37">
        <v>631</v>
      </c>
      <c r="J721" s="38">
        <v>631</v>
      </c>
      <c r="K721" s="36">
        <v>41729</v>
      </c>
      <c r="L721" s="39">
        <v>10.02</v>
      </c>
      <c r="M721" s="5"/>
      <c r="N721" s="5"/>
      <c r="O721" s="42" t="s">
        <v>2344</v>
      </c>
      <c r="P721" s="43" t="s">
        <v>2192</v>
      </c>
      <c r="Q721" s="43" t="s">
        <v>2010</v>
      </c>
      <c r="R721" s="43" t="s">
        <v>219</v>
      </c>
      <c r="S721" s="43" t="b">
        <v>1</v>
      </c>
      <c r="T721" s="43">
        <v>10</v>
      </c>
      <c r="U721" s="35" t="s">
        <v>2347</v>
      </c>
      <c r="V721" s="196" t="s">
        <v>2377</v>
      </c>
    </row>
    <row r="722" spans="1:22" x14ac:dyDescent="0.25">
      <c r="A722" s="30">
        <v>721</v>
      </c>
      <c r="B722" s="50" t="s">
        <v>930</v>
      </c>
      <c r="C722" s="33">
        <f t="shared" si="11"/>
        <v>4</v>
      </c>
      <c r="D722" s="31" t="s">
        <v>278</v>
      </c>
      <c r="E722" s="31"/>
      <c r="F722" s="35" t="s">
        <v>255</v>
      </c>
      <c r="G722" s="36">
        <v>41729</v>
      </c>
      <c r="H722" s="82">
        <v>7153</v>
      </c>
      <c r="I722" s="37">
        <v>716</v>
      </c>
      <c r="J722" s="38">
        <v>716</v>
      </c>
      <c r="K722" s="36">
        <v>41729</v>
      </c>
      <c r="L722" s="39">
        <v>10.01</v>
      </c>
      <c r="M722" s="5"/>
      <c r="N722" s="5"/>
      <c r="O722" s="42" t="s">
        <v>2344</v>
      </c>
      <c r="P722" s="43" t="s">
        <v>2168</v>
      </c>
      <c r="Q722" s="43" t="s">
        <v>2010</v>
      </c>
      <c r="R722" s="43" t="s">
        <v>219</v>
      </c>
      <c r="S722" s="43" t="b">
        <v>1</v>
      </c>
      <c r="T722" s="43">
        <v>10</v>
      </c>
      <c r="U722" s="35" t="s">
        <v>2347</v>
      </c>
      <c r="V722" s="196" t="s">
        <v>2377</v>
      </c>
    </row>
    <row r="723" spans="1:22" x14ac:dyDescent="0.25">
      <c r="A723" s="30">
        <v>722</v>
      </c>
      <c r="B723" s="50" t="s">
        <v>1037</v>
      </c>
      <c r="C723" s="33">
        <f t="shared" si="11"/>
        <v>6</v>
      </c>
      <c r="D723" s="31" t="s">
        <v>279</v>
      </c>
      <c r="E723" s="31"/>
      <c r="F723" s="35" t="s">
        <v>255</v>
      </c>
      <c r="G723" s="36">
        <v>41729</v>
      </c>
      <c r="H723" s="82">
        <v>28559</v>
      </c>
      <c r="I723" s="37">
        <v>2856</v>
      </c>
      <c r="J723" s="38">
        <v>2856</v>
      </c>
      <c r="K723" s="36">
        <v>41729</v>
      </c>
      <c r="L723" s="39">
        <v>10</v>
      </c>
      <c r="M723" s="5"/>
      <c r="N723" s="5"/>
      <c r="O723" s="42" t="s">
        <v>2344</v>
      </c>
      <c r="P723" s="43" t="s">
        <v>2168</v>
      </c>
      <c r="Q723" s="43" t="s">
        <v>2010</v>
      </c>
      <c r="R723" s="43" t="s">
        <v>219</v>
      </c>
      <c r="S723" s="43" t="b">
        <v>1</v>
      </c>
      <c r="T723" s="43">
        <v>10</v>
      </c>
      <c r="U723" s="35" t="s">
        <v>2347</v>
      </c>
      <c r="V723" s="196" t="s">
        <v>2377</v>
      </c>
    </row>
    <row r="724" spans="1:22" x14ac:dyDescent="0.25">
      <c r="A724" s="30">
        <v>723</v>
      </c>
      <c r="B724" s="50" t="s">
        <v>1038</v>
      </c>
      <c r="C724" s="33">
        <f t="shared" si="11"/>
        <v>4</v>
      </c>
      <c r="D724" s="31" t="s">
        <v>280</v>
      </c>
      <c r="E724" s="31"/>
      <c r="F724" s="35" t="s">
        <v>255</v>
      </c>
      <c r="G724" s="36">
        <v>41729</v>
      </c>
      <c r="H724" s="82">
        <v>19853</v>
      </c>
      <c r="I724" s="37">
        <v>1986</v>
      </c>
      <c r="J724" s="38">
        <v>1986</v>
      </c>
      <c r="K724" s="36">
        <v>41729</v>
      </c>
      <c r="L724" s="39">
        <v>10</v>
      </c>
      <c r="M724" s="5"/>
      <c r="N724" s="5"/>
      <c r="O724" s="42" t="s">
        <v>2344</v>
      </c>
      <c r="P724" s="43" t="s">
        <v>2168</v>
      </c>
      <c r="Q724" s="43" t="s">
        <v>2010</v>
      </c>
      <c r="R724" s="43" t="s">
        <v>219</v>
      </c>
      <c r="S724" s="43" t="b">
        <v>1</v>
      </c>
      <c r="T724" s="43">
        <v>10</v>
      </c>
      <c r="U724" s="35" t="s">
        <v>2347</v>
      </c>
      <c r="V724" s="196" t="s">
        <v>2377</v>
      </c>
    </row>
    <row r="725" spans="1:22" x14ac:dyDescent="0.25">
      <c r="A725" s="30">
        <v>724</v>
      </c>
      <c r="B725" s="50" t="s">
        <v>811</v>
      </c>
      <c r="C725" s="33">
        <f t="shared" si="11"/>
        <v>5</v>
      </c>
      <c r="D725" s="31" t="s">
        <v>281</v>
      </c>
      <c r="E725" s="31"/>
      <c r="F725" s="35" t="s">
        <v>255</v>
      </c>
      <c r="G725" s="36">
        <v>41729</v>
      </c>
      <c r="H725" s="82">
        <v>13930</v>
      </c>
      <c r="I725" s="37">
        <v>1394</v>
      </c>
      <c r="J725" s="38">
        <v>1394</v>
      </c>
      <c r="K725" s="36">
        <v>41729</v>
      </c>
      <c r="L725" s="39">
        <v>10.01</v>
      </c>
      <c r="M725" s="5"/>
      <c r="N725" s="5"/>
      <c r="O725" s="42" t="s">
        <v>2344</v>
      </c>
      <c r="P725" s="43" t="s">
        <v>2168</v>
      </c>
      <c r="Q725" s="43" t="s">
        <v>2010</v>
      </c>
      <c r="R725" s="43" t="s">
        <v>219</v>
      </c>
      <c r="S725" s="43" t="b">
        <v>1</v>
      </c>
      <c r="T725" s="43">
        <v>10</v>
      </c>
      <c r="U725" s="35" t="s">
        <v>2347</v>
      </c>
      <c r="V725" s="196" t="s">
        <v>2377</v>
      </c>
    </row>
    <row r="726" spans="1:22" x14ac:dyDescent="0.25">
      <c r="A726" s="30">
        <v>725</v>
      </c>
      <c r="B726" s="50" t="s">
        <v>931</v>
      </c>
      <c r="C726" s="33">
        <f t="shared" si="11"/>
        <v>4</v>
      </c>
      <c r="D726" s="31" t="s">
        <v>282</v>
      </c>
      <c r="E726" s="31"/>
      <c r="F726" s="35" t="s">
        <v>255</v>
      </c>
      <c r="G726" s="36">
        <v>41729</v>
      </c>
      <c r="H726" s="82">
        <v>11260</v>
      </c>
      <c r="I726" s="37">
        <v>1126</v>
      </c>
      <c r="J726" s="38">
        <v>1126</v>
      </c>
      <c r="K726" s="36">
        <v>41729</v>
      </c>
      <c r="L726" s="39">
        <v>10</v>
      </c>
      <c r="M726" s="5"/>
      <c r="N726" s="5"/>
      <c r="O726" s="42" t="s">
        <v>2344</v>
      </c>
      <c r="P726" s="43" t="s">
        <v>2168</v>
      </c>
      <c r="Q726" s="43" t="s">
        <v>2010</v>
      </c>
      <c r="R726" s="43" t="s">
        <v>219</v>
      </c>
      <c r="S726" s="43" t="b">
        <v>1</v>
      </c>
      <c r="T726" s="43">
        <v>10</v>
      </c>
      <c r="U726" s="35" t="s">
        <v>2347</v>
      </c>
      <c r="V726" s="196" t="s">
        <v>2377</v>
      </c>
    </row>
    <row r="727" spans="1:22" x14ac:dyDescent="0.25">
      <c r="A727" s="30">
        <v>726</v>
      </c>
      <c r="B727" s="50" t="s">
        <v>937</v>
      </c>
      <c r="C727" s="33">
        <f t="shared" si="11"/>
        <v>4</v>
      </c>
      <c r="D727" s="31" t="s">
        <v>295</v>
      </c>
      <c r="E727" s="31"/>
      <c r="F727" s="35" t="s">
        <v>255</v>
      </c>
      <c r="G727" s="36">
        <v>41729</v>
      </c>
      <c r="H727" s="82">
        <v>3557</v>
      </c>
      <c r="I727" s="37">
        <v>356</v>
      </c>
      <c r="J727" s="38">
        <v>356</v>
      </c>
      <c r="K727" s="36">
        <v>41729</v>
      </c>
      <c r="L727" s="39">
        <v>10.01</v>
      </c>
      <c r="M727" s="5"/>
      <c r="N727" s="5"/>
      <c r="O727" s="42" t="s">
        <v>2344</v>
      </c>
      <c r="P727" s="43" t="s">
        <v>2169</v>
      </c>
      <c r="Q727" s="43" t="s">
        <v>2010</v>
      </c>
      <c r="R727" s="43" t="s">
        <v>219</v>
      </c>
      <c r="S727" s="43" t="b">
        <v>1</v>
      </c>
      <c r="T727" s="43">
        <v>10</v>
      </c>
      <c r="U727" s="35" t="s">
        <v>2347</v>
      </c>
      <c r="V727" s="196" t="s">
        <v>2377</v>
      </c>
    </row>
    <row r="728" spans="1:22" x14ac:dyDescent="0.25">
      <c r="A728" s="30">
        <v>727</v>
      </c>
      <c r="B728" s="50" t="s">
        <v>817</v>
      </c>
      <c r="C728" s="33">
        <f t="shared" si="11"/>
        <v>4</v>
      </c>
      <c r="D728" s="31" t="s">
        <v>315</v>
      </c>
      <c r="E728" s="31"/>
      <c r="F728" s="35" t="s">
        <v>255</v>
      </c>
      <c r="G728" s="36">
        <v>41729</v>
      </c>
      <c r="H728" s="82">
        <v>13570</v>
      </c>
      <c r="I728" s="37">
        <v>1357</v>
      </c>
      <c r="J728" s="38">
        <v>1357</v>
      </c>
      <c r="K728" s="36">
        <v>41729</v>
      </c>
      <c r="L728" s="39">
        <v>10</v>
      </c>
      <c r="M728" s="5"/>
      <c r="N728" s="5"/>
      <c r="O728" s="42" t="s">
        <v>2344</v>
      </c>
      <c r="P728" s="43" t="s">
        <v>2191</v>
      </c>
      <c r="Q728" s="43" t="s">
        <v>2010</v>
      </c>
      <c r="R728" s="43" t="s">
        <v>219</v>
      </c>
      <c r="S728" s="43" t="b">
        <v>1</v>
      </c>
      <c r="T728" s="43">
        <v>10</v>
      </c>
      <c r="U728" s="35" t="s">
        <v>2347</v>
      </c>
      <c r="V728" s="196" t="s">
        <v>2377</v>
      </c>
    </row>
    <row r="729" spans="1:22" x14ac:dyDescent="0.25">
      <c r="A729" s="30">
        <v>728</v>
      </c>
      <c r="B729" s="50" t="s">
        <v>802</v>
      </c>
      <c r="C729" s="33">
        <f t="shared" si="11"/>
        <v>5</v>
      </c>
      <c r="D729" s="31" t="s">
        <v>254</v>
      </c>
      <c r="E729" s="31"/>
      <c r="F729" s="35" t="s">
        <v>255</v>
      </c>
      <c r="G729" s="36">
        <v>41729</v>
      </c>
      <c r="H729" s="82">
        <v>25915</v>
      </c>
      <c r="I729" s="37">
        <v>2592</v>
      </c>
      <c r="J729" s="38">
        <v>2592</v>
      </c>
      <c r="K729" s="36">
        <v>41729</v>
      </c>
      <c r="L729" s="39">
        <v>10</v>
      </c>
      <c r="M729" s="5"/>
      <c r="N729" s="5"/>
      <c r="O729" s="42" t="s">
        <v>2344</v>
      </c>
      <c r="P729" s="43" t="s">
        <v>2168</v>
      </c>
      <c r="Q729" s="43" t="s">
        <v>2010</v>
      </c>
      <c r="R729" s="43" t="s">
        <v>219</v>
      </c>
      <c r="S729" s="43" t="b">
        <v>1</v>
      </c>
      <c r="T729" s="43">
        <v>10</v>
      </c>
      <c r="U729" s="35" t="s">
        <v>2347</v>
      </c>
      <c r="V729" s="196" t="s">
        <v>2377</v>
      </c>
    </row>
    <row r="730" spans="1:22" x14ac:dyDescent="0.25">
      <c r="A730" s="30">
        <v>729</v>
      </c>
      <c r="B730" s="50" t="s">
        <v>929</v>
      </c>
      <c r="C730" s="33">
        <f t="shared" si="11"/>
        <v>5</v>
      </c>
      <c r="D730" s="31" t="s">
        <v>272</v>
      </c>
      <c r="E730" s="31"/>
      <c r="F730" s="35" t="s">
        <v>255</v>
      </c>
      <c r="G730" s="36">
        <v>41729</v>
      </c>
      <c r="H730" s="82">
        <v>13314</v>
      </c>
      <c r="I730" s="37">
        <v>1332</v>
      </c>
      <c r="J730" s="38">
        <v>1332</v>
      </c>
      <c r="K730" s="36">
        <v>41729</v>
      </c>
      <c r="L730" s="39">
        <v>10</v>
      </c>
      <c r="M730" s="5"/>
      <c r="N730" s="5"/>
      <c r="O730" s="42" t="s">
        <v>2344</v>
      </c>
      <c r="P730" s="43" t="s">
        <v>2171</v>
      </c>
      <c r="Q730" s="43" t="s">
        <v>2010</v>
      </c>
      <c r="R730" s="43" t="s">
        <v>219</v>
      </c>
      <c r="S730" s="43" t="b">
        <v>1</v>
      </c>
      <c r="T730" s="43">
        <v>10</v>
      </c>
      <c r="U730" s="35" t="s">
        <v>2347</v>
      </c>
      <c r="V730" s="196" t="s">
        <v>2377</v>
      </c>
    </row>
    <row r="731" spans="1:22" x14ac:dyDescent="0.25">
      <c r="A731" s="30">
        <v>730</v>
      </c>
      <c r="B731" s="50" t="s">
        <v>1046</v>
      </c>
      <c r="C731" s="33">
        <f t="shared" si="11"/>
        <v>5</v>
      </c>
      <c r="D731" s="31" t="s">
        <v>308</v>
      </c>
      <c r="E731" s="31"/>
      <c r="F731" s="35" t="s">
        <v>255</v>
      </c>
      <c r="G731" s="36">
        <v>41729</v>
      </c>
      <c r="H731" s="82">
        <v>40082</v>
      </c>
      <c r="I731" s="37">
        <v>4009</v>
      </c>
      <c r="J731" s="38">
        <v>4009</v>
      </c>
      <c r="K731" s="36">
        <v>41729</v>
      </c>
      <c r="L731" s="39">
        <v>10</v>
      </c>
      <c r="M731" s="5"/>
      <c r="N731" s="5"/>
      <c r="O731" s="42" t="s">
        <v>2344</v>
      </c>
      <c r="P731" s="43" t="s">
        <v>2194</v>
      </c>
      <c r="Q731" s="43" t="s">
        <v>2010</v>
      </c>
      <c r="R731" s="43" t="s">
        <v>219</v>
      </c>
      <c r="S731" s="43" t="b">
        <v>1</v>
      </c>
      <c r="T731" s="43">
        <v>10</v>
      </c>
      <c r="U731" s="35" t="s">
        <v>2347</v>
      </c>
      <c r="V731" s="196" t="s">
        <v>2377</v>
      </c>
    </row>
    <row r="732" spans="1:22" x14ac:dyDescent="0.25">
      <c r="A732" s="30">
        <v>731</v>
      </c>
      <c r="B732" s="50" t="s">
        <v>939</v>
      </c>
      <c r="C732" s="33">
        <f t="shared" si="11"/>
        <v>4</v>
      </c>
      <c r="D732" s="31" t="s">
        <v>301</v>
      </c>
      <c r="E732" s="31"/>
      <c r="F732" s="35" t="s">
        <v>255</v>
      </c>
      <c r="G732" s="36">
        <v>41729</v>
      </c>
      <c r="H732" s="82">
        <v>7488</v>
      </c>
      <c r="I732" s="37">
        <v>749</v>
      </c>
      <c r="J732" s="38">
        <v>749</v>
      </c>
      <c r="K732" s="36">
        <v>41729</v>
      </c>
      <c r="L732" s="39">
        <v>10</v>
      </c>
      <c r="M732" s="5"/>
      <c r="N732" s="5"/>
      <c r="O732" s="42" t="s">
        <v>2344</v>
      </c>
      <c r="P732" s="43" t="s">
        <v>2171</v>
      </c>
      <c r="Q732" s="43" t="s">
        <v>2010</v>
      </c>
      <c r="R732" s="43" t="s">
        <v>219</v>
      </c>
      <c r="S732" s="43" t="b">
        <v>1</v>
      </c>
      <c r="T732" s="43">
        <v>10</v>
      </c>
      <c r="U732" s="35" t="s">
        <v>2347</v>
      </c>
      <c r="V732" s="196" t="s">
        <v>2377</v>
      </c>
    </row>
    <row r="733" spans="1:22" x14ac:dyDescent="0.25">
      <c r="A733" s="30">
        <v>732</v>
      </c>
      <c r="B733" s="50" t="s">
        <v>805</v>
      </c>
      <c r="C733" s="33">
        <f t="shared" si="11"/>
        <v>5</v>
      </c>
      <c r="D733" s="31" t="s">
        <v>267</v>
      </c>
      <c r="E733" s="31"/>
      <c r="F733" s="35" t="s">
        <v>255</v>
      </c>
      <c r="G733" s="36">
        <v>41729</v>
      </c>
      <c r="H733" s="82">
        <v>32652</v>
      </c>
      <c r="I733" s="37">
        <v>3266</v>
      </c>
      <c r="J733" s="38">
        <v>3266</v>
      </c>
      <c r="K733" s="36">
        <v>41729</v>
      </c>
      <c r="L733" s="39">
        <v>10</v>
      </c>
      <c r="M733" s="5"/>
      <c r="N733" s="5"/>
      <c r="O733" s="42" t="s">
        <v>2344</v>
      </c>
      <c r="P733" s="43" t="s">
        <v>2171</v>
      </c>
      <c r="Q733" s="43" t="s">
        <v>2010</v>
      </c>
      <c r="R733" s="43" t="s">
        <v>219</v>
      </c>
      <c r="S733" s="43" t="b">
        <v>1</v>
      </c>
      <c r="T733" s="43">
        <v>10</v>
      </c>
      <c r="U733" s="35" t="s">
        <v>2347</v>
      </c>
      <c r="V733" s="196" t="s">
        <v>2377</v>
      </c>
    </row>
    <row r="734" spans="1:22" x14ac:dyDescent="0.25">
      <c r="A734" s="30">
        <v>733</v>
      </c>
      <c r="B734" s="50" t="s">
        <v>928</v>
      </c>
      <c r="C734" s="33">
        <f t="shared" si="11"/>
        <v>5</v>
      </c>
      <c r="D734" s="31" t="s">
        <v>269</v>
      </c>
      <c r="E734" s="31"/>
      <c r="F734" s="35" t="s">
        <v>255</v>
      </c>
      <c r="G734" s="36">
        <v>41729</v>
      </c>
      <c r="H734" s="82">
        <v>42701</v>
      </c>
      <c r="I734" s="37">
        <v>4271</v>
      </c>
      <c r="J734" s="38">
        <v>4271</v>
      </c>
      <c r="K734" s="36">
        <v>41729</v>
      </c>
      <c r="L734" s="39">
        <v>10</v>
      </c>
      <c r="M734" s="5"/>
      <c r="N734" s="5"/>
      <c r="O734" s="42" t="s">
        <v>2344</v>
      </c>
      <c r="P734" s="43" t="s">
        <v>2191</v>
      </c>
      <c r="Q734" s="43" t="s">
        <v>2010</v>
      </c>
      <c r="R734" s="43" t="s">
        <v>219</v>
      </c>
      <c r="S734" s="43" t="b">
        <v>1</v>
      </c>
      <c r="T734" s="43">
        <v>10</v>
      </c>
      <c r="U734" s="35" t="s">
        <v>2347</v>
      </c>
      <c r="V734" s="196" t="s">
        <v>2377</v>
      </c>
    </row>
    <row r="735" spans="1:22" x14ac:dyDescent="0.25">
      <c r="A735" s="30">
        <v>734</v>
      </c>
      <c r="B735" s="50" t="s">
        <v>306</v>
      </c>
      <c r="C735" s="33">
        <f t="shared" si="11"/>
        <v>5</v>
      </c>
      <c r="D735" s="31" t="s">
        <v>307</v>
      </c>
      <c r="E735" s="31"/>
      <c r="F735" s="35" t="s">
        <v>255</v>
      </c>
      <c r="G735" s="36">
        <v>41729</v>
      </c>
      <c r="H735" s="82">
        <v>32567</v>
      </c>
      <c r="I735" s="37">
        <v>3257</v>
      </c>
      <c r="J735" s="38">
        <v>3257</v>
      </c>
      <c r="K735" s="36">
        <v>41729</v>
      </c>
      <c r="L735" s="39">
        <v>10</v>
      </c>
      <c r="M735" s="5"/>
      <c r="N735" s="5"/>
      <c r="O735" s="42" t="s">
        <v>2344</v>
      </c>
      <c r="P735" s="43" t="s">
        <v>2170</v>
      </c>
      <c r="Q735" s="43" t="s">
        <v>2010</v>
      </c>
      <c r="R735" s="43" t="s">
        <v>219</v>
      </c>
      <c r="S735" s="43" t="b">
        <v>1</v>
      </c>
      <c r="T735" s="43">
        <v>10</v>
      </c>
      <c r="U735" s="35" t="s">
        <v>2347</v>
      </c>
      <c r="V735" s="196" t="s">
        <v>2377</v>
      </c>
    </row>
    <row r="736" spans="1:22" x14ac:dyDescent="0.25">
      <c r="A736" s="30">
        <v>735</v>
      </c>
      <c r="B736" s="50" t="s">
        <v>322</v>
      </c>
      <c r="C736" s="33">
        <f t="shared" si="11"/>
        <v>4</v>
      </c>
      <c r="D736" s="31" t="s">
        <v>323</v>
      </c>
      <c r="E736" s="31"/>
      <c r="F736" s="35" t="s">
        <v>255</v>
      </c>
      <c r="G736" s="36">
        <v>41729</v>
      </c>
      <c r="H736" s="82">
        <v>6330</v>
      </c>
      <c r="I736" s="37">
        <v>634</v>
      </c>
      <c r="J736" s="38">
        <v>634</v>
      </c>
      <c r="K736" s="36">
        <v>41729</v>
      </c>
      <c r="L736" s="39">
        <v>10.02</v>
      </c>
      <c r="M736" s="5"/>
      <c r="N736" s="5"/>
      <c r="O736" s="42" t="s">
        <v>2344</v>
      </c>
      <c r="P736" s="43" t="s">
        <v>2194</v>
      </c>
      <c r="Q736" s="43" t="s">
        <v>2010</v>
      </c>
      <c r="R736" s="43" t="s">
        <v>219</v>
      </c>
      <c r="S736" s="43" t="b">
        <v>1</v>
      </c>
      <c r="T736" s="43">
        <v>10</v>
      </c>
      <c r="U736" s="35" t="s">
        <v>2347</v>
      </c>
      <c r="V736" s="196" t="s">
        <v>2377</v>
      </c>
    </row>
    <row r="737" spans="1:22" x14ac:dyDescent="0.25">
      <c r="A737" s="30">
        <v>736</v>
      </c>
      <c r="B737" s="50" t="s">
        <v>809</v>
      </c>
      <c r="C737" s="33">
        <f t="shared" si="11"/>
        <v>6</v>
      </c>
      <c r="D737" s="31" t="s">
        <v>276</v>
      </c>
      <c r="E737" s="31"/>
      <c r="F737" s="35" t="s">
        <v>255</v>
      </c>
      <c r="G737" s="36">
        <v>41729</v>
      </c>
      <c r="H737" s="82">
        <v>20004</v>
      </c>
      <c r="I737" s="37">
        <v>2001</v>
      </c>
      <c r="J737" s="38">
        <v>2001</v>
      </c>
      <c r="K737" s="36">
        <v>41729</v>
      </c>
      <c r="L737" s="39">
        <v>10</v>
      </c>
      <c r="M737" s="5"/>
      <c r="N737" s="5"/>
      <c r="O737" s="42" t="s">
        <v>2344</v>
      </c>
      <c r="P737" s="43" t="s">
        <v>2168</v>
      </c>
      <c r="Q737" s="43" t="s">
        <v>2010</v>
      </c>
      <c r="R737" s="43" t="s">
        <v>219</v>
      </c>
      <c r="S737" s="43" t="b">
        <v>1</v>
      </c>
      <c r="T737" s="43">
        <v>10</v>
      </c>
      <c r="U737" s="35" t="s">
        <v>2347</v>
      </c>
      <c r="V737" s="196" t="s">
        <v>2377</v>
      </c>
    </row>
    <row r="738" spans="1:22" x14ac:dyDescent="0.25">
      <c r="A738" s="30">
        <v>737</v>
      </c>
      <c r="B738" s="50" t="s">
        <v>1042</v>
      </c>
      <c r="C738" s="33">
        <f t="shared" si="11"/>
        <v>6</v>
      </c>
      <c r="D738" s="31" t="s">
        <v>294</v>
      </c>
      <c r="E738" s="31"/>
      <c r="F738" s="35" t="s">
        <v>255</v>
      </c>
      <c r="G738" s="36">
        <v>41729</v>
      </c>
      <c r="H738" s="82">
        <v>22405</v>
      </c>
      <c r="I738" s="37">
        <v>2241</v>
      </c>
      <c r="J738" s="38">
        <v>2241</v>
      </c>
      <c r="K738" s="36">
        <v>41729</v>
      </c>
      <c r="L738" s="39">
        <v>10</v>
      </c>
      <c r="M738" s="5"/>
      <c r="N738" s="5"/>
      <c r="O738" s="42" t="s">
        <v>2344</v>
      </c>
      <c r="P738" s="43" t="s">
        <v>2169</v>
      </c>
      <c r="Q738" s="43" t="s">
        <v>2010</v>
      </c>
      <c r="R738" s="43" t="s">
        <v>219</v>
      </c>
      <c r="S738" s="43" t="b">
        <v>1</v>
      </c>
      <c r="T738" s="43">
        <v>10</v>
      </c>
      <c r="U738" s="35" t="s">
        <v>2347</v>
      </c>
      <c r="V738" s="196" t="s">
        <v>2377</v>
      </c>
    </row>
    <row r="739" spans="1:22" x14ac:dyDescent="0.25">
      <c r="A739" s="30">
        <v>738</v>
      </c>
      <c r="B739" s="50" t="s">
        <v>1033</v>
      </c>
      <c r="C739" s="33">
        <f t="shared" si="11"/>
        <v>4</v>
      </c>
      <c r="D739" s="31" t="s">
        <v>261</v>
      </c>
      <c r="E739" s="31"/>
      <c r="F739" s="35" t="s">
        <v>255</v>
      </c>
      <c r="G739" s="36">
        <v>41729</v>
      </c>
      <c r="H739" s="82">
        <v>24010</v>
      </c>
      <c r="I739" s="37">
        <v>2401</v>
      </c>
      <c r="J739" s="38">
        <v>2401</v>
      </c>
      <c r="K739" s="36">
        <v>41729</v>
      </c>
      <c r="L739" s="39">
        <v>10</v>
      </c>
      <c r="M739" s="5"/>
      <c r="N739" s="5"/>
      <c r="O739" s="42" t="s">
        <v>2344</v>
      </c>
      <c r="P739" s="43" t="s">
        <v>2168</v>
      </c>
      <c r="Q739" s="43" t="s">
        <v>2010</v>
      </c>
      <c r="R739" s="43" t="s">
        <v>219</v>
      </c>
      <c r="S739" s="43" t="b">
        <v>1</v>
      </c>
      <c r="T739" s="43">
        <v>10</v>
      </c>
      <c r="U739" s="35" t="s">
        <v>2347</v>
      </c>
      <c r="V739" s="196" t="s">
        <v>2377</v>
      </c>
    </row>
    <row r="740" spans="1:22" x14ac:dyDescent="0.25">
      <c r="A740" s="30">
        <v>739</v>
      </c>
      <c r="B740" s="50" t="s">
        <v>1034</v>
      </c>
      <c r="C740" s="33">
        <f t="shared" si="11"/>
        <v>4</v>
      </c>
      <c r="D740" s="31" t="s">
        <v>262</v>
      </c>
      <c r="E740" s="31"/>
      <c r="F740" s="35" t="s">
        <v>255</v>
      </c>
      <c r="G740" s="36">
        <v>41729</v>
      </c>
      <c r="H740" s="82">
        <v>17186</v>
      </c>
      <c r="I740" s="37">
        <v>1719</v>
      </c>
      <c r="J740" s="38">
        <v>1719</v>
      </c>
      <c r="K740" s="36">
        <v>41729</v>
      </c>
      <c r="L740" s="39">
        <v>10</v>
      </c>
      <c r="M740" s="5"/>
      <c r="N740" s="5"/>
      <c r="O740" s="42" t="s">
        <v>2344</v>
      </c>
      <c r="P740" s="43" t="s">
        <v>2171</v>
      </c>
      <c r="Q740" s="43" t="s">
        <v>2010</v>
      </c>
      <c r="R740" s="43" t="s">
        <v>219</v>
      </c>
      <c r="S740" s="43" t="b">
        <v>1</v>
      </c>
      <c r="T740" s="43">
        <v>10</v>
      </c>
      <c r="U740" s="35" t="s">
        <v>2347</v>
      </c>
      <c r="V740" s="196" t="s">
        <v>2377</v>
      </c>
    </row>
    <row r="741" spans="1:22" x14ac:dyDescent="0.25">
      <c r="A741" s="30">
        <v>740</v>
      </c>
      <c r="B741" s="50" t="s">
        <v>818</v>
      </c>
      <c r="C741" s="33">
        <f t="shared" si="11"/>
        <v>4</v>
      </c>
      <c r="D741" s="31" t="s">
        <v>319</v>
      </c>
      <c r="E741" s="31"/>
      <c r="F741" s="35" t="s">
        <v>255</v>
      </c>
      <c r="G741" s="36">
        <v>41729</v>
      </c>
      <c r="H741" s="82">
        <v>10138</v>
      </c>
      <c r="I741" s="37">
        <v>1014</v>
      </c>
      <c r="J741" s="38">
        <v>1014</v>
      </c>
      <c r="K741" s="36">
        <v>41729</v>
      </c>
      <c r="L741" s="39">
        <v>10</v>
      </c>
      <c r="M741" s="5"/>
      <c r="N741" s="5"/>
      <c r="O741" s="42" t="s">
        <v>2344</v>
      </c>
      <c r="P741" s="43" t="s">
        <v>2171</v>
      </c>
      <c r="Q741" s="43" t="s">
        <v>2010</v>
      </c>
      <c r="R741" s="43" t="s">
        <v>219</v>
      </c>
      <c r="S741" s="43" t="b">
        <v>1</v>
      </c>
      <c r="T741" s="43">
        <v>10</v>
      </c>
      <c r="U741" s="35" t="s">
        <v>2347</v>
      </c>
      <c r="V741" s="196" t="s">
        <v>2377</v>
      </c>
    </row>
    <row r="742" spans="1:22" x14ac:dyDescent="0.25">
      <c r="A742" s="30">
        <v>741</v>
      </c>
      <c r="B742" s="50" t="s">
        <v>274</v>
      </c>
      <c r="C742" s="33">
        <f t="shared" si="11"/>
        <v>4</v>
      </c>
      <c r="D742" s="31" t="s">
        <v>275</v>
      </c>
      <c r="E742" s="31"/>
      <c r="F742" s="35" t="s">
        <v>255</v>
      </c>
      <c r="G742" s="36">
        <v>41729</v>
      </c>
      <c r="H742" s="82">
        <v>9238</v>
      </c>
      <c r="I742" s="37">
        <v>924</v>
      </c>
      <c r="J742" s="38">
        <v>924</v>
      </c>
      <c r="K742" s="36">
        <v>41729</v>
      </c>
      <c r="L742" s="39">
        <v>10</v>
      </c>
      <c r="M742" s="5"/>
      <c r="N742" s="5"/>
      <c r="O742" s="42" t="s">
        <v>2344</v>
      </c>
      <c r="P742" s="43" t="s">
        <v>2191</v>
      </c>
      <c r="Q742" s="43" t="s">
        <v>2010</v>
      </c>
      <c r="R742" s="43" t="s">
        <v>219</v>
      </c>
      <c r="S742" s="43" t="b">
        <v>1</v>
      </c>
      <c r="T742" s="43">
        <v>10</v>
      </c>
      <c r="U742" s="35" t="s">
        <v>2347</v>
      </c>
      <c r="V742" s="196" t="s">
        <v>2377</v>
      </c>
    </row>
    <row r="743" spans="1:22" x14ac:dyDescent="0.25">
      <c r="A743" s="30">
        <v>742</v>
      </c>
      <c r="B743" s="50" t="s">
        <v>256</v>
      </c>
      <c r="C743" s="33">
        <f t="shared" si="11"/>
        <v>6</v>
      </c>
      <c r="D743" s="31" t="s">
        <v>257</v>
      </c>
      <c r="E743" s="31"/>
      <c r="F743" s="35" t="s">
        <v>255</v>
      </c>
      <c r="G743" s="36">
        <v>41729</v>
      </c>
      <c r="H743" s="82">
        <v>2906</v>
      </c>
      <c r="I743" s="37">
        <v>291</v>
      </c>
      <c r="J743" s="38">
        <v>291</v>
      </c>
      <c r="K743" s="36">
        <v>41729</v>
      </c>
      <c r="L743" s="39">
        <v>10.01</v>
      </c>
      <c r="M743" s="5"/>
      <c r="N743" s="5"/>
      <c r="O743" s="42" t="s">
        <v>2344</v>
      </c>
      <c r="P743" s="43" t="s">
        <v>2169</v>
      </c>
      <c r="Q743" s="43" t="s">
        <v>2010</v>
      </c>
      <c r="R743" s="43" t="s">
        <v>219</v>
      </c>
      <c r="S743" s="43" t="b">
        <v>1</v>
      </c>
      <c r="T743" s="43">
        <v>10</v>
      </c>
      <c r="U743" s="35" t="s">
        <v>2347</v>
      </c>
      <c r="V743" s="196" t="s">
        <v>2377</v>
      </c>
    </row>
    <row r="744" spans="1:22" x14ac:dyDescent="0.25">
      <c r="A744" s="30">
        <v>743</v>
      </c>
      <c r="B744" s="50" t="s">
        <v>1039</v>
      </c>
      <c r="C744" s="33">
        <f t="shared" si="11"/>
        <v>4</v>
      </c>
      <c r="D744" s="31" t="s">
        <v>288</v>
      </c>
      <c r="E744" s="31"/>
      <c r="F744" s="35" t="s">
        <v>255</v>
      </c>
      <c r="G744" s="36">
        <v>41729</v>
      </c>
      <c r="H744" s="82">
        <v>8211</v>
      </c>
      <c r="I744" s="37">
        <v>822</v>
      </c>
      <c r="J744" s="38">
        <v>822</v>
      </c>
      <c r="K744" s="36">
        <v>41729</v>
      </c>
      <c r="L744" s="39">
        <v>10.01</v>
      </c>
      <c r="M744" s="5"/>
      <c r="N744" s="5"/>
      <c r="O744" s="42" t="s">
        <v>2344</v>
      </c>
      <c r="P744" s="43" t="s">
        <v>2192</v>
      </c>
      <c r="Q744" s="43" t="s">
        <v>2010</v>
      </c>
      <c r="R744" s="43" t="s">
        <v>219</v>
      </c>
      <c r="S744" s="43" t="b">
        <v>1</v>
      </c>
      <c r="T744" s="43">
        <v>10</v>
      </c>
      <c r="U744" s="35" t="s">
        <v>2347</v>
      </c>
      <c r="V744" s="196" t="s">
        <v>2377</v>
      </c>
    </row>
    <row r="745" spans="1:22" x14ac:dyDescent="0.25">
      <c r="A745" s="30">
        <v>744</v>
      </c>
      <c r="B745" s="50" t="s">
        <v>943</v>
      </c>
      <c r="C745" s="33">
        <f t="shared" si="11"/>
        <v>10</v>
      </c>
      <c r="D745" s="31" t="s">
        <v>318</v>
      </c>
      <c r="E745" s="31"/>
      <c r="F745" s="35" t="s">
        <v>255</v>
      </c>
      <c r="G745" s="36">
        <v>41729</v>
      </c>
      <c r="H745" s="82">
        <v>18086</v>
      </c>
      <c r="I745" s="37">
        <v>1809</v>
      </c>
      <c r="J745" s="38">
        <v>1809</v>
      </c>
      <c r="K745" s="36">
        <v>41729</v>
      </c>
      <c r="L745" s="39">
        <v>10</v>
      </c>
      <c r="M745" s="5"/>
      <c r="N745" s="5"/>
      <c r="O745" s="42" t="s">
        <v>2344</v>
      </c>
      <c r="P745" s="43" t="s">
        <v>2194</v>
      </c>
      <c r="Q745" s="43" t="s">
        <v>2010</v>
      </c>
      <c r="R745" s="43" t="s">
        <v>219</v>
      </c>
      <c r="S745" s="43" t="b">
        <v>1</v>
      </c>
      <c r="T745" s="43">
        <v>10</v>
      </c>
      <c r="U745" s="35" t="s">
        <v>2347</v>
      </c>
      <c r="V745" s="196" t="s">
        <v>2377</v>
      </c>
    </row>
    <row r="746" spans="1:22" x14ac:dyDescent="0.25">
      <c r="A746" s="30">
        <v>745</v>
      </c>
      <c r="B746" s="50" t="s">
        <v>943</v>
      </c>
      <c r="C746" s="33">
        <f t="shared" si="11"/>
        <v>10</v>
      </c>
      <c r="D746" s="31" t="s">
        <v>318</v>
      </c>
      <c r="E746" s="31"/>
      <c r="F746" s="35" t="s">
        <v>255</v>
      </c>
      <c r="G746" s="36">
        <v>41729</v>
      </c>
      <c r="H746" s="82">
        <v>23095</v>
      </c>
      <c r="I746" s="37">
        <v>2310</v>
      </c>
      <c r="J746" s="38">
        <v>2310</v>
      </c>
      <c r="K746" s="36">
        <v>41729</v>
      </c>
      <c r="L746" s="39">
        <v>10</v>
      </c>
      <c r="M746" s="5"/>
      <c r="N746" s="5"/>
      <c r="O746" s="42" t="s">
        <v>2344</v>
      </c>
      <c r="P746" s="43" t="s">
        <v>2194</v>
      </c>
      <c r="Q746" s="43" t="s">
        <v>2010</v>
      </c>
      <c r="R746" s="43" t="s">
        <v>219</v>
      </c>
      <c r="S746" s="43" t="b">
        <v>1</v>
      </c>
      <c r="T746" s="43">
        <v>10</v>
      </c>
      <c r="U746" s="35" t="s">
        <v>2347</v>
      </c>
      <c r="V746" s="196" t="s">
        <v>2377</v>
      </c>
    </row>
    <row r="747" spans="1:22" x14ac:dyDescent="0.25">
      <c r="A747" s="30">
        <v>746</v>
      </c>
      <c r="B747" s="50" t="s">
        <v>933</v>
      </c>
      <c r="C747" s="33">
        <f t="shared" si="11"/>
        <v>4</v>
      </c>
      <c r="D747" s="31" t="s">
        <v>284</v>
      </c>
      <c r="E747" s="31"/>
      <c r="F747" s="35" t="s">
        <v>255</v>
      </c>
      <c r="G747" s="36">
        <v>41729</v>
      </c>
      <c r="H747" s="82">
        <v>5257</v>
      </c>
      <c r="I747" s="37">
        <v>526</v>
      </c>
      <c r="J747" s="38">
        <v>526</v>
      </c>
      <c r="K747" s="36">
        <v>41729</v>
      </c>
      <c r="L747" s="39">
        <v>10.01</v>
      </c>
      <c r="M747" s="5"/>
      <c r="N747" s="5"/>
      <c r="O747" s="42" t="s">
        <v>2344</v>
      </c>
      <c r="P747" s="43" t="s">
        <v>2171</v>
      </c>
      <c r="Q747" s="43" t="s">
        <v>2010</v>
      </c>
      <c r="R747" s="43" t="s">
        <v>219</v>
      </c>
      <c r="S747" s="43" t="b">
        <v>1</v>
      </c>
      <c r="T747" s="43">
        <v>10</v>
      </c>
      <c r="U747" s="35" t="s">
        <v>2347</v>
      </c>
      <c r="V747" s="196" t="s">
        <v>2377</v>
      </c>
    </row>
    <row r="748" spans="1:22" x14ac:dyDescent="0.25">
      <c r="A748" s="30">
        <v>747</v>
      </c>
      <c r="B748" s="50" t="s">
        <v>1041</v>
      </c>
      <c r="C748" s="33">
        <f t="shared" si="11"/>
        <v>5</v>
      </c>
      <c r="D748" s="31" t="s">
        <v>292</v>
      </c>
      <c r="E748" s="31"/>
      <c r="F748" s="35" t="s">
        <v>255</v>
      </c>
      <c r="G748" s="36">
        <v>41729</v>
      </c>
      <c r="H748" s="82">
        <v>18492</v>
      </c>
      <c r="I748" s="37">
        <v>1850</v>
      </c>
      <c r="J748" s="38">
        <v>1850</v>
      </c>
      <c r="K748" s="36">
        <v>41729</v>
      </c>
      <c r="L748" s="39">
        <v>10</v>
      </c>
      <c r="M748" s="5"/>
      <c r="N748" s="5"/>
      <c r="O748" s="42" t="s">
        <v>2344</v>
      </c>
      <c r="P748" s="43" t="s">
        <v>2170</v>
      </c>
      <c r="Q748" s="43" t="s">
        <v>2010</v>
      </c>
      <c r="R748" s="43" t="s">
        <v>219</v>
      </c>
      <c r="S748" s="43" t="b">
        <v>1</v>
      </c>
      <c r="T748" s="43">
        <v>10</v>
      </c>
      <c r="U748" s="35" t="s">
        <v>2347</v>
      </c>
      <c r="V748" s="196" t="s">
        <v>2377</v>
      </c>
    </row>
    <row r="749" spans="1:22" x14ac:dyDescent="0.25">
      <c r="A749" s="30">
        <v>748</v>
      </c>
      <c r="B749" s="50" t="s">
        <v>1044</v>
      </c>
      <c r="C749" s="33">
        <f t="shared" si="11"/>
        <v>6</v>
      </c>
      <c r="D749" s="31" t="s">
        <v>298</v>
      </c>
      <c r="E749" s="31"/>
      <c r="F749" s="35" t="s">
        <v>255</v>
      </c>
      <c r="G749" s="36">
        <v>41729</v>
      </c>
      <c r="H749" s="82">
        <v>30059</v>
      </c>
      <c r="I749" s="37">
        <v>3006</v>
      </c>
      <c r="J749" s="38">
        <v>3006</v>
      </c>
      <c r="K749" s="36">
        <v>41729</v>
      </c>
      <c r="L749" s="39">
        <v>10</v>
      </c>
      <c r="M749" s="5"/>
      <c r="N749" s="5"/>
      <c r="O749" s="42" t="s">
        <v>2344</v>
      </c>
      <c r="P749" s="43" t="s">
        <v>2170</v>
      </c>
      <c r="Q749" s="43" t="s">
        <v>2010</v>
      </c>
      <c r="R749" s="43" t="s">
        <v>219</v>
      </c>
      <c r="S749" s="43" t="b">
        <v>1</v>
      </c>
      <c r="T749" s="43">
        <v>10</v>
      </c>
      <c r="U749" s="35" t="s">
        <v>2347</v>
      </c>
      <c r="V749" s="196" t="s">
        <v>2377</v>
      </c>
    </row>
    <row r="750" spans="1:22" x14ac:dyDescent="0.25">
      <c r="A750" s="30">
        <v>749</v>
      </c>
      <c r="B750" s="50" t="s">
        <v>1047</v>
      </c>
      <c r="C750" s="33">
        <f t="shared" si="11"/>
        <v>6</v>
      </c>
      <c r="D750" s="31" t="s">
        <v>309</v>
      </c>
      <c r="E750" s="31"/>
      <c r="F750" s="35" t="s">
        <v>255</v>
      </c>
      <c r="G750" s="36">
        <v>41729</v>
      </c>
      <c r="H750" s="82">
        <v>55564</v>
      </c>
      <c r="I750" s="37">
        <v>5557</v>
      </c>
      <c r="J750" s="38">
        <v>5557</v>
      </c>
      <c r="K750" s="36">
        <v>41729</v>
      </c>
      <c r="L750" s="39">
        <v>10</v>
      </c>
      <c r="M750" s="5"/>
      <c r="N750" s="5"/>
      <c r="O750" s="42" t="s">
        <v>2344</v>
      </c>
      <c r="P750" s="43" t="s">
        <v>2195</v>
      </c>
      <c r="Q750" s="43" t="s">
        <v>2010</v>
      </c>
      <c r="R750" s="43" t="s">
        <v>219</v>
      </c>
      <c r="S750" s="43" t="b">
        <v>1</v>
      </c>
      <c r="T750" s="43">
        <v>10</v>
      </c>
      <c r="U750" s="35" t="s">
        <v>2347</v>
      </c>
      <c r="V750" s="196" t="s">
        <v>2377</v>
      </c>
    </row>
    <row r="751" spans="1:22" x14ac:dyDescent="0.25">
      <c r="A751" s="30">
        <v>750</v>
      </c>
      <c r="B751" s="50" t="s">
        <v>1043</v>
      </c>
      <c r="C751" s="33">
        <f t="shared" si="11"/>
        <v>5</v>
      </c>
      <c r="D751" s="31" t="s">
        <v>296</v>
      </c>
      <c r="E751" s="31"/>
      <c r="F751" s="35" t="s">
        <v>255</v>
      </c>
      <c r="G751" s="36">
        <v>41729</v>
      </c>
      <c r="H751" s="82">
        <v>24043</v>
      </c>
      <c r="I751" s="37">
        <v>2405</v>
      </c>
      <c r="J751" s="38">
        <v>2405</v>
      </c>
      <c r="K751" s="36">
        <v>41729</v>
      </c>
      <c r="L751" s="39">
        <v>10</v>
      </c>
      <c r="M751" s="5"/>
      <c r="N751" s="5"/>
      <c r="O751" s="42" t="s">
        <v>2344</v>
      </c>
      <c r="P751" s="43" t="s">
        <v>2168</v>
      </c>
      <c r="Q751" s="43" t="s">
        <v>2010</v>
      </c>
      <c r="R751" s="43" t="s">
        <v>219</v>
      </c>
      <c r="S751" s="43" t="b">
        <v>1</v>
      </c>
      <c r="T751" s="43">
        <v>10</v>
      </c>
      <c r="U751" s="35" t="s">
        <v>2347</v>
      </c>
      <c r="V751" s="196" t="s">
        <v>2377</v>
      </c>
    </row>
    <row r="752" spans="1:22" x14ac:dyDescent="0.25">
      <c r="A752" s="30">
        <v>751</v>
      </c>
      <c r="B752" s="50" t="s">
        <v>316</v>
      </c>
      <c r="C752" s="33">
        <f t="shared" si="11"/>
        <v>4</v>
      </c>
      <c r="D752" s="31" t="s">
        <v>713</v>
      </c>
      <c r="E752" s="31"/>
      <c r="F752" s="35" t="s">
        <v>255</v>
      </c>
      <c r="G752" s="36">
        <v>41729</v>
      </c>
      <c r="H752" s="82">
        <v>15450</v>
      </c>
      <c r="I752" s="37">
        <v>1545</v>
      </c>
      <c r="J752" s="38">
        <v>1545</v>
      </c>
      <c r="K752" s="36">
        <v>41729</v>
      </c>
      <c r="L752" s="39">
        <v>10</v>
      </c>
      <c r="M752" s="5"/>
      <c r="N752" s="5"/>
      <c r="O752" s="42" t="s">
        <v>2344</v>
      </c>
      <c r="P752" s="43" t="s">
        <v>2170</v>
      </c>
      <c r="Q752" s="43" t="s">
        <v>2010</v>
      </c>
      <c r="R752" s="43" t="s">
        <v>219</v>
      </c>
      <c r="S752" s="43" t="b">
        <v>1</v>
      </c>
      <c r="T752" s="43">
        <v>10</v>
      </c>
      <c r="U752" s="35" t="s">
        <v>2347</v>
      </c>
      <c r="V752" s="196" t="s">
        <v>2377</v>
      </c>
    </row>
    <row r="753" spans="1:22" x14ac:dyDescent="0.25">
      <c r="A753" s="30">
        <v>752</v>
      </c>
      <c r="B753" s="50" t="s">
        <v>1050</v>
      </c>
      <c r="C753" s="33">
        <f t="shared" si="11"/>
        <v>4</v>
      </c>
      <c r="D753" s="31" t="s">
        <v>314</v>
      </c>
      <c r="E753" s="31"/>
      <c r="F753" s="35" t="s">
        <v>255</v>
      </c>
      <c r="G753" s="36">
        <v>41729</v>
      </c>
      <c r="H753" s="82">
        <v>378</v>
      </c>
      <c r="I753" s="37">
        <v>38</v>
      </c>
      <c r="J753" s="38">
        <v>38</v>
      </c>
      <c r="K753" s="36">
        <v>41729</v>
      </c>
      <c r="L753" s="39">
        <v>10.050000000000001</v>
      </c>
      <c r="M753" s="5"/>
      <c r="N753" s="5"/>
      <c r="O753" s="42" t="s">
        <v>2344</v>
      </c>
      <c r="P753" s="43" t="s">
        <v>2193</v>
      </c>
      <c r="Q753" s="43" t="s">
        <v>2010</v>
      </c>
      <c r="R753" s="43" t="s">
        <v>219</v>
      </c>
      <c r="S753" s="43" t="b">
        <v>1</v>
      </c>
      <c r="T753" s="43">
        <v>10</v>
      </c>
      <c r="U753" s="35" t="s">
        <v>2347</v>
      </c>
      <c r="V753" s="196" t="s">
        <v>2377</v>
      </c>
    </row>
    <row r="754" spans="1:22" x14ac:dyDescent="0.25">
      <c r="A754" s="30">
        <v>753</v>
      </c>
      <c r="B754" s="50" t="s">
        <v>1051</v>
      </c>
      <c r="C754" s="33">
        <f t="shared" si="11"/>
        <v>4</v>
      </c>
      <c r="D754" s="31" t="s">
        <v>321</v>
      </c>
      <c r="E754" s="31"/>
      <c r="F754" s="35" t="s">
        <v>255</v>
      </c>
      <c r="G754" s="36">
        <v>41729</v>
      </c>
      <c r="H754" s="82">
        <v>5830</v>
      </c>
      <c r="I754" s="37">
        <v>584</v>
      </c>
      <c r="J754" s="38">
        <v>584</v>
      </c>
      <c r="K754" s="36">
        <v>41729</v>
      </c>
      <c r="L754" s="39">
        <v>10.02</v>
      </c>
      <c r="M754" s="5"/>
      <c r="N754" s="5"/>
      <c r="O754" s="42" t="s">
        <v>2344</v>
      </c>
      <c r="P754" s="43" t="s">
        <v>2170</v>
      </c>
      <c r="Q754" s="43" t="s">
        <v>2010</v>
      </c>
      <c r="R754" s="43" t="s">
        <v>219</v>
      </c>
      <c r="S754" s="43" t="b">
        <v>1</v>
      </c>
      <c r="T754" s="43">
        <v>10</v>
      </c>
      <c r="U754" s="35" t="s">
        <v>2347</v>
      </c>
      <c r="V754" s="196" t="s">
        <v>2377</v>
      </c>
    </row>
    <row r="755" spans="1:22" x14ac:dyDescent="0.25">
      <c r="A755" s="30">
        <v>754</v>
      </c>
      <c r="B755" s="50" t="s">
        <v>808</v>
      </c>
      <c r="C755" s="33">
        <f t="shared" si="11"/>
        <v>7</v>
      </c>
      <c r="D755" s="31" t="s">
        <v>273</v>
      </c>
      <c r="E755" s="31"/>
      <c r="F755" s="35" t="s">
        <v>255</v>
      </c>
      <c r="G755" s="36">
        <v>41729</v>
      </c>
      <c r="H755" s="82">
        <v>49306</v>
      </c>
      <c r="I755" s="37">
        <v>4931</v>
      </c>
      <c r="J755" s="38">
        <v>4931</v>
      </c>
      <c r="K755" s="36">
        <v>41729</v>
      </c>
      <c r="L755" s="39">
        <v>10</v>
      </c>
      <c r="M755" s="5"/>
      <c r="N755" s="5"/>
      <c r="O755" s="42" t="s">
        <v>2344</v>
      </c>
      <c r="P755" s="43" t="s">
        <v>2191</v>
      </c>
      <c r="Q755" s="43" t="s">
        <v>2010</v>
      </c>
      <c r="R755" s="43" t="s">
        <v>219</v>
      </c>
      <c r="S755" s="43" t="b">
        <v>1</v>
      </c>
      <c r="T755" s="43">
        <v>10</v>
      </c>
      <c r="U755" s="35" t="s">
        <v>2347</v>
      </c>
      <c r="V755" s="196" t="s">
        <v>2377</v>
      </c>
    </row>
    <row r="756" spans="1:22" x14ac:dyDescent="0.25">
      <c r="A756" s="30">
        <v>755</v>
      </c>
      <c r="B756" s="50" t="s">
        <v>1040</v>
      </c>
      <c r="C756" s="33">
        <f t="shared" si="11"/>
        <v>5</v>
      </c>
      <c r="D756" s="31" t="s">
        <v>291</v>
      </c>
      <c r="E756" s="31"/>
      <c r="F756" s="35" t="s">
        <v>255</v>
      </c>
      <c r="G756" s="36">
        <v>41729</v>
      </c>
      <c r="H756" s="82">
        <v>24365</v>
      </c>
      <c r="I756" s="37">
        <v>2437</v>
      </c>
      <c r="J756" s="38">
        <v>2437</v>
      </c>
      <c r="K756" s="36">
        <v>41729</v>
      </c>
      <c r="L756" s="39">
        <v>10</v>
      </c>
      <c r="M756" s="5"/>
      <c r="N756" s="5"/>
      <c r="O756" s="42" t="s">
        <v>2344</v>
      </c>
      <c r="P756" s="43" t="s">
        <v>2170</v>
      </c>
      <c r="Q756" s="43" t="s">
        <v>2010</v>
      </c>
      <c r="R756" s="43" t="s">
        <v>219</v>
      </c>
      <c r="S756" s="43" t="b">
        <v>1</v>
      </c>
      <c r="T756" s="43">
        <v>10</v>
      </c>
      <c r="U756" s="35" t="s">
        <v>2347</v>
      </c>
      <c r="V756" s="196" t="s">
        <v>2377</v>
      </c>
    </row>
    <row r="757" spans="1:22" x14ac:dyDescent="0.25">
      <c r="A757" s="30">
        <v>756</v>
      </c>
      <c r="B757" s="50" t="s">
        <v>819</v>
      </c>
      <c r="C757" s="33">
        <f t="shared" si="11"/>
        <v>4</v>
      </c>
      <c r="D757" s="31" t="s">
        <v>320</v>
      </c>
      <c r="E757" s="31"/>
      <c r="F757" s="35" t="s">
        <v>255</v>
      </c>
      <c r="G757" s="36">
        <v>41729</v>
      </c>
      <c r="H757" s="82">
        <v>17826</v>
      </c>
      <c r="I757" s="37">
        <v>1783</v>
      </c>
      <c r="J757" s="38">
        <v>1783</v>
      </c>
      <c r="K757" s="36">
        <v>41729</v>
      </c>
      <c r="L757" s="39">
        <v>10</v>
      </c>
      <c r="M757" s="5"/>
      <c r="N757" s="5"/>
      <c r="O757" s="42" t="s">
        <v>2344</v>
      </c>
      <c r="P757" s="43" t="s">
        <v>2169</v>
      </c>
      <c r="Q757" s="43" t="s">
        <v>2010</v>
      </c>
      <c r="R757" s="43" t="s">
        <v>219</v>
      </c>
      <c r="S757" s="43" t="b">
        <v>1</v>
      </c>
      <c r="T757" s="43">
        <v>10</v>
      </c>
      <c r="U757" s="35" t="s">
        <v>2347</v>
      </c>
      <c r="V757" s="196" t="s">
        <v>2377</v>
      </c>
    </row>
    <row r="758" spans="1:22" x14ac:dyDescent="0.25">
      <c r="A758" s="30">
        <v>757</v>
      </c>
      <c r="B758" s="50" t="s">
        <v>807</v>
      </c>
      <c r="C758" s="33">
        <f t="shared" si="11"/>
        <v>6</v>
      </c>
      <c r="D758" s="31" t="s">
        <v>270</v>
      </c>
      <c r="E758" s="31"/>
      <c r="F758" s="35" t="s">
        <v>255</v>
      </c>
      <c r="G758" s="36">
        <v>41729</v>
      </c>
      <c r="H758" s="82">
        <v>11266</v>
      </c>
      <c r="I758" s="37">
        <v>1127</v>
      </c>
      <c r="J758" s="38">
        <v>1127</v>
      </c>
      <c r="K758" s="36">
        <v>41729</v>
      </c>
      <c r="L758" s="39">
        <v>10</v>
      </c>
      <c r="M758" s="5"/>
      <c r="N758" s="5"/>
      <c r="O758" s="42" t="s">
        <v>2344</v>
      </c>
      <c r="P758" s="43" t="s">
        <v>2191</v>
      </c>
      <c r="Q758" s="43" t="s">
        <v>2010</v>
      </c>
      <c r="R758" s="43" t="s">
        <v>219</v>
      </c>
      <c r="S758" s="43" t="b">
        <v>1</v>
      </c>
      <c r="T758" s="43">
        <v>10</v>
      </c>
      <c r="U758" s="35" t="s">
        <v>2347</v>
      </c>
      <c r="V758" s="196" t="s">
        <v>2377</v>
      </c>
    </row>
    <row r="759" spans="1:22" x14ac:dyDescent="0.25">
      <c r="A759" s="30">
        <v>758</v>
      </c>
      <c r="B759" s="50" t="s">
        <v>936</v>
      </c>
      <c r="C759" s="33">
        <f t="shared" si="11"/>
        <v>5</v>
      </c>
      <c r="D759" s="31" t="s">
        <v>290</v>
      </c>
      <c r="E759" s="31"/>
      <c r="F759" s="35" t="s">
        <v>255</v>
      </c>
      <c r="G759" s="36">
        <v>41729</v>
      </c>
      <c r="H759" s="82">
        <v>12469</v>
      </c>
      <c r="I759" s="37">
        <v>1247</v>
      </c>
      <c r="J759" s="38">
        <v>1247</v>
      </c>
      <c r="K759" s="36">
        <v>41729</v>
      </c>
      <c r="L759" s="39">
        <v>10</v>
      </c>
      <c r="M759" s="5"/>
      <c r="N759" s="5"/>
      <c r="O759" s="42" t="s">
        <v>2344</v>
      </c>
      <c r="P759" s="43" t="s">
        <v>2169</v>
      </c>
      <c r="Q759" s="43" t="s">
        <v>2010</v>
      </c>
      <c r="R759" s="43" t="s">
        <v>219</v>
      </c>
      <c r="S759" s="43" t="b">
        <v>1</v>
      </c>
      <c r="T759" s="43">
        <v>10</v>
      </c>
      <c r="U759" s="35" t="s">
        <v>2347</v>
      </c>
      <c r="V759" s="196" t="s">
        <v>2377</v>
      </c>
    </row>
    <row r="760" spans="1:22" x14ac:dyDescent="0.25">
      <c r="A760" s="30">
        <v>759</v>
      </c>
      <c r="B760" s="50" t="s">
        <v>934</v>
      </c>
      <c r="C760" s="33">
        <f t="shared" si="11"/>
        <v>3</v>
      </c>
      <c r="D760" s="31" t="s">
        <v>285</v>
      </c>
      <c r="E760" s="31"/>
      <c r="F760" s="35" t="s">
        <v>255</v>
      </c>
      <c r="G760" s="36">
        <v>41729</v>
      </c>
      <c r="H760" s="82">
        <v>2332</v>
      </c>
      <c r="I760" s="37">
        <v>234</v>
      </c>
      <c r="J760" s="38">
        <v>234</v>
      </c>
      <c r="K760" s="36">
        <v>41729</v>
      </c>
      <c r="L760" s="39">
        <v>10.029999999999999</v>
      </c>
      <c r="M760" s="5"/>
      <c r="N760" s="5"/>
      <c r="O760" s="42" t="s">
        <v>2344</v>
      </c>
      <c r="P760" s="43" t="s">
        <v>2171</v>
      </c>
      <c r="Q760" s="43" t="s">
        <v>2010</v>
      </c>
      <c r="R760" s="43" t="s">
        <v>219</v>
      </c>
      <c r="S760" s="43" t="b">
        <v>1</v>
      </c>
      <c r="T760" s="43">
        <v>10</v>
      </c>
      <c r="U760" s="35" t="s">
        <v>2347</v>
      </c>
      <c r="V760" s="196" t="s">
        <v>2377</v>
      </c>
    </row>
    <row r="761" spans="1:22" x14ac:dyDescent="0.25">
      <c r="A761" s="30">
        <v>760</v>
      </c>
      <c r="B761" s="50" t="s">
        <v>810</v>
      </c>
      <c r="C761" s="33">
        <f t="shared" si="11"/>
        <v>6</v>
      </c>
      <c r="D761" s="31" t="s">
        <v>277</v>
      </c>
      <c r="E761" s="31"/>
      <c r="F761" s="35" t="s">
        <v>255</v>
      </c>
      <c r="G761" s="36">
        <v>41729</v>
      </c>
      <c r="H761" s="82">
        <v>13079</v>
      </c>
      <c r="I761" s="37">
        <v>1308</v>
      </c>
      <c r="J761" s="38">
        <v>1308</v>
      </c>
      <c r="K761" s="36">
        <v>41729</v>
      </c>
      <c r="L761" s="39">
        <v>10</v>
      </c>
      <c r="M761" s="5"/>
      <c r="N761" s="5"/>
      <c r="O761" s="42" t="s">
        <v>2344</v>
      </c>
      <c r="P761" s="43" t="s">
        <v>2170</v>
      </c>
      <c r="Q761" s="43" t="s">
        <v>2010</v>
      </c>
      <c r="R761" s="43" t="s">
        <v>219</v>
      </c>
      <c r="S761" s="43" t="b">
        <v>1</v>
      </c>
      <c r="T761" s="43">
        <v>10</v>
      </c>
      <c r="U761" s="35" t="s">
        <v>2347</v>
      </c>
      <c r="V761" s="196" t="s">
        <v>2377</v>
      </c>
    </row>
    <row r="762" spans="1:22" x14ac:dyDescent="0.25">
      <c r="A762" s="30">
        <v>761</v>
      </c>
      <c r="B762" s="50" t="s">
        <v>935</v>
      </c>
      <c r="C762" s="33">
        <f t="shared" si="11"/>
        <v>5</v>
      </c>
      <c r="D762" s="31" t="s">
        <v>289</v>
      </c>
      <c r="E762" s="31"/>
      <c r="F762" s="35" t="s">
        <v>255</v>
      </c>
      <c r="G762" s="36">
        <v>41729</v>
      </c>
      <c r="H762" s="82">
        <v>18572</v>
      </c>
      <c r="I762" s="37">
        <v>1858</v>
      </c>
      <c r="J762" s="38">
        <v>1858</v>
      </c>
      <c r="K762" s="36">
        <v>41729</v>
      </c>
      <c r="L762" s="39">
        <v>10</v>
      </c>
      <c r="M762" s="5"/>
      <c r="N762" s="5"/>
      <c r="O762" s="42" t="s">
        <v>2344</v>
      </c>
      <c r="P762" s="43" t="s">
        <v>2170</v>
      </c>
      <c r="Q762" s="43" t="s">
        <v>2010</v>
      </c>
      <c r="R762" s="43" t="s">
        <v>219</v>
      </c>
      <c r="S762" s="43" t="b">
        <v>1</v>
      </c>
      <c r="T762" s="43">
        <v>10</v>
      </c>
      <c r="U762" s="35" t="s">
        <v>2347</v>
      </c>
      <c r="V762" s="196" t="s">
        <v>2377</v>
      </c>
    </row>
    <row r="763" spans="1:22" x14ac:dyDescent="0.25">
      <c r="A763" s="30">
        <v>762</v>
      </c>
      <c r="B763" s="50" t="s">
        <v>806</v>
      </c>
      <c r="C763" s="33">
        <f t="shared" si="11"/>
        <v>4</v>
      </c>
      <c r="D763" s="31" t="s">
        <v>268</v>
      </c>
      <c r="E763" s="31"/>
      <c r="F763" s="35" t="s">
        <v>255</v>
      </c>
      <c r="G763" s="36">
        <v>41729</v>
      </c>
      <c r="H763" s="82">
        <v>8151</v>
      </c>
      <c r="I763" s="37">
        <v>816</v>
      </c>
      <c r="J763" s="38">
        <v>816</v>
      </c>
      <c r="K763" s="36">
        <v>41729</v>
      </c>
      <c r="L763" s="39">
        <v>10.01</v>
      </c>
      <c r="M763" s="5"/>
      <c r="N763" s="5"/>
      <c r="O763" s="42" t="s">
        <v>2344</v>
      </c>
      <c r="P763" s="43" t="s">
        <v>2191</v>
      </c>
      <c r="Q763" s="43" t="s">
        <v>2010</v>
      </c>
      <c r="R763" s="43" t="s">
        <v>219</v>
      </c>
      <c r="S763" s="43" t="b">
        <v>1</v>
      </c>
      <c r="T763" s="43">
        <v>10</v>
      </c>
      <c r="U763" s="35" t="s">
        <v>2347</v>
      </c>
      <c r="V763" s="196" t="s">
        <v>2377</v>
      </c>
    </row>
    <row r="764" spans="1:22" x14ac:dyDescent="0.25">
      <c r="A764" s="30">
        <v>763</v>
      </c>
      <c r="B764" s="50" t="s">
        <v>1037</v>
      </c>
      <c r="C764" s="33">
        <f t="shared" si="11"/>
        <v>6</v>
      </c>
      <c r="D764" s="31" t="s">
        <v>279</v>
      </c>
      <c r="E764" s="31"/>
      <c r="F764" s="35" t="s">
        <v>255</v>
      </c>
      <c r="G764" s="36">
        <v>41729</v>
      </c>
      <c r="H764" s="82">
        <v>101278</v>
      </c>
      <c r="I764" s="37">
        <v>10128</v>
      </c>
      <c r="J764" s="38">
        <v>10128</v>
      </c>
      <c r="K764" s="36">
        <v>41729</v>
      </c>
      <c r="L764" s="39">
        <v>10</v>
      </c>
      <c r="M764" s="5"/>
      <c r="N764" s="5"/>
      <c r="O764" s="42" t="s">
        <v>2344</v>
      </c>
      <c r="P764" s="43" t="s">
        <v>2168</v>
      </c>
      <c r="Q764" s="43" t="s">
        <v>2010</v>
      </c>
      <c r="R764" s="43" t="s">
        <v>219</v>
      </c>
      <c r="S764" s="43" t="b">
        <v>1</v>
      </c>
      <c r="T764" s="43">
        <v>10</v>
      </c>
      <c r="U764" s="35" t="s">
        <v>2347</v>
      </c>
      <c r="V764" s="196" t="s">
        <v>2377</v>
      </c>
    </row>
    <row r="765" spans="1:22" x14ac:dyDescent="0.25">
      <c r="A765" s="30">
        <v>764</v>
      </c>
      <c r="B765" s="50" t="s">
        <v>256</v>
      </c>
      <c r="C765" s="33">
        <f t="shared" si="11"/>
        <v>6</v>
      </c>
      <c r="D765" s="31" t="s">
        <v>257</v>
      </c>
      <c r="E765" s="31"/>
      <c r="F765" s="35" t="s">
        <v>255</v>
      </c>
      <c r="G765" s="36">
        <v>41729</v>
      </c>
      <c r="H765" s="82">
        <v>28933</v>
      </c>
      <c r="I765" s="37">
        <v>2894</v>
      </c>
      <c r="J765" s="38">
        <v>2894</v>
      </c>
      <c r="K765" s="36">
        <v>41729</v>
      </c>
      <c r="L765" s="39">
        <v>10</v>
      </c>
      <c r="M765" s="5"/>
      <c r="N765" s="5"/>
      <c r="O765" s="42" t="s">
        <v>2344</v>
      </c>
      <c r="P765" s="43" t="s">
        <v>2169</v>
      </c>
      <c r="Q765" s="43" t="s">
        <v>2010</v>
      </c>
      <c r="R765" s="43" t="s">
        <v>219</v>
      </c>
      <c r="S765" s="43" t="b">
        <v>1</v>
      </c>
      <c r="T765" s="43">
        <v>10</v>
      </c>
      <c r="U765" s="35" t="s">
        <v>2347</v>
      </c>
      <c r="V765" s="196" t="s">
        <v>2377</v>
      </c>
    </row>
    <row r="766" spans="1:22" x14ac:dyDescent="0.25">
      <c r="A766" s="30">
        <v>765</v>
      </c>
      <c r="B766" s="50" t="s">
        <v>258</v>
      </c>
      <c r="C766" s="33">
        <f t="shared" si="11"/>
        <v>3</v>
      </c>
      <c r="D766" s="31" t="s">
        <v>259</v>
      </c>
      <c r="E766" s="31"/>
      <c r="F766" s="35" t="s">
        <v>255</v>
      </c>
      <c r="G766" s="36">
        <v>41729</v>
      </c>
      <c r="H766" s="82">
        <v>5079</v>
      </c>
      <c r="I766" s="37">
        <v>508</v>
      </c>
      <c r="J766" s="38">
        <v>508</v>
      </c>
      <c r="K766" s="36">
        <v>41729</v>
      </c>
      <c r="L766" s="39">
        <v>10</v>
      </c>
      <c r="M766" s="5"/>
      <c r="N766" s="5"/>
      <c r="O766" s="42" t="s">
        <v>2344</v>
      </c>
      <c r="P766" s="43" t="s">
        <v>2171</v>
      </c>
      <c r="Q766" s="43" t="s">
        <v>2010</v>
      </c>
      <c r="R766" s="43" t="s">
        <v>219</v>
      </c>
      <c r="S766" s="43" t="b">
        <v>1</v>
      </c>
      <c r="T766" s="43">
        <v>10</v>
      </c>
      <c r="U766" s="35" t="s">
        <v>2347</v>
      </c>
      <c r="V766" s="196" t="s">
        <v>2377</v>
      </c>
    </row>
    <row r="767" spans="1:22" x14ac:dyDescent="0.25">
      <c r="A767" s="30">
        <v>766</v>
      </c>
      <c r="B767" s="50" t="s">
        <v>1041</v>
      </c>
      <c r="C767" s="33">
        <f t="shared" si="11"/>
        <v>5</v>
      </c>
      <c r="D767" s="31" t="s">
        <v>292</v>
      </c>
      <c r="E767" s="31"/>
      <c r="F767" s="35" t="s">
        <v>255</v>
      </c>
      <c r="G767" s="36">
        <v>41729</v>
      </c>
      <c r="H767" s="82">
        <v>28582</v>
      </c>
      <c r="I767" s="37">
        <v>2859</v>
      </c>
      <c r="J767" s="38">
        <v>2859</v>
      </c>
      <c r="K767" s="36">
        <v>41729</v>
      </c>
      <c r="L767" s="39">
        <v>10</v>
      </c>
      <c r="M767" s="5"/>
      <c r="N767" s="5"/>
      <c r="O767" s="42" t="s">
        <v>2344</v>
      </c>
      <c r="P767" s="43" t="s">
        <v>2170</v>
      </c>
      <c r="Q767" s="43" t="s">
        <v>2010</v>
      </c>
      <c r="R767" s="43" t="s">
        <v>219</v>
      </c>
      <c r="S767" s="43" t="b">
        <v>1</v>
      </c>
      <c r="T767" s="43">
        <v>10</v>
      </c>
      <c r="U767" s="35" t="s">
        <v>2347</v>
      </c>
      <c r="V767" s="196" t="s">
        <v>2377</v>
      </c>
    </row>
    <row r="768" spans="1:22" x14ac:dyDescent="0.25">
      <c r="A768" s="30">
        <v>767</v>
      </c>
      <c r="B768" s="50" t="s">
        <v>1043</v>
      </c>
      <c r="C768" s="33">
        <f t="shared" si="11"/>
        <v>5</v>
      </c>
      <c r="D768" s="31" t="s">
        <v>296</v>
      </c>
      <c r="E768" s="31"/>
      <c r="F768" s="35" t="s">
        <v>255</v>
      </c>
      <c r="G768" s="36">
        <v>41729</v>
      </c>
      <c r="H768" s="82">
        <v>59465</v>
      </c>
      <c r="I768" s="37">
        <v>5947</v>
      </c>
      <c r="J768" s="38">
        <v>5947</v>
      </c>
      <c r="K768" s="36">
        <v>41729</v>
      </c>
      <c r="L768" s="39">
        <v>10</v>
      </c>
      <c r="M768" s="5"/>
      <c r="N768" s="5"/>
      <c r="O768" s="42" t="s">
        <v>2344</v>
      </c>
      <c r="P768" s="43" t="s">
        <v>2168</v>
      </c>
      <c r="Q768" s="43" t="s">
        <v>2010</v>
      </c>
      <c r="R768" s="43" t="s">
        <v>219</v>
      </c>
      <c r="S768" s="43" t="b">
        <v>1</v>
      </c>
      <c r="T768" s="43">
        <v>10</v>
      </c>
      <c r="U768" s="35" t="s">
        <v>2347</v>
      </c>
      <c r="V768" s="196" t="s">
        <v>2377</v>
      </c>
    </row>
    <row r="769" spans="1:22" x14ac:dyDescent="0.25">
      <c r="A769" s="30">
        <v>768</v>
      </c>
      <c r="B769" s="50" t="s">
        <v>807</v>
      </c>
      <c r="C769" s="33">
        <f t="shared" si="11"/>
        <v>6</v>
      </c>
      <c r="D769" s="31" t="s">
        <v>270</v>
      </c>
      <c r="E769" s="31"/>
      <c r="F769" s="35" t="s">
        <v>255</v>
      </c>
      <c r="G769" s="36">
        <v>41729</v>
      </c>
      <c r="H769" s="82">
        <v>42838</v>
      </c>
      <c r="I769" s="37">
        <v>4284</v>
      </c>
      <c r="J769" s="38">
        <v>4284</v>
      </c>
      <c r="K769" s="36">
        <v>41729</v>
      </c>
      <c r="L769" s="39">
        <v>10</v>
      </c>
      <c r="M769" s="5"/>
      <c r="N769" s="5"/>
      <c r="O769" s="42" t="s">
        <v>2344</v>
      </c>
      <c r="P769" s="43" t="s">
        <v>2191</v>
      </c>
      <c r="Q769" s="43" t="s">
        <v>2010</v>
      </c>
      <c r="R769" s="43" t="s">
        <v>219</v>
      </c>
      <c r="S769" s="43" t="b">
        <v>1</v>
      </c>
      <c r="T769" s="43">
        <v>10</v>
      </c>
      <c r="U769" s="35" t="s">
        <v>2347</v>
      </c>
      <c r="V769" s="196" t="s">
        <v>2377</v>
      </c>
    </row>
    <row r="770" spans="1:22" x14ac:dyDescent="0.25">
      <c r="A770" s="30">
        <v>769</v>
      </c>
      <c r="B770" s="50" t="s">
        <v>911</v>
      </c>
      <c r="C770" s="33">
        <f t="shared" si="11"/>
        <v>4</v>
      </c>
      <c r="D770" s="31" t="s">
        <v>265</v>
      </c>
      <c r="E770" s="31"/>
      <c r="F770" s="35" t="s">
        <v>255</v>
      </c>
      <c r="G770" s="36">
        <v>41729</v>
      </c>
      <c r="H770" s="82">
        <v>37668</v>
      </c>
      <c r="I770" s="37">
        <v>3767</v>
      </c>
      <c r="J770" s="38">
        <v>3767</v>
      </c>
      <c r="K770" s="36">
        <v>41729</v>
      </c>
      <c r="L770" s="39">
        <v>10</v>
      </c>
      <c r="M770" s="5"/>
      <c r="N770" s="5"/>
      <c r="O770" s="42" t="s">
        <v>2344</v>
      </c>
      <c r="P770" s="43" t="s">
        <v>2171</v>
      </c>
      <c r="Q770" s="43" t="s">
        <v>2010</v>
      </c>
      <c r="R770" s="43" t="s">
        <v>219</v>
      </c>
      <c r="S770" s="43" t="b">
        <v>1</v>
      </c>
      <c r="T770" s="43">
        <v>10</v>
      </c>
      <c r="U770" s="35" t="s">
        <v>2347</v>
      </c>
      <c r="V770" s="196" t="s">
        <v>2377</v>
      </c>
    </row>
    <row r="771" spans="1:22" x14ac:dyDescent="0.25">
      <c r="A771" s="30">
        <v>770</v>
      </c>
      <c r="B771" s="50" t="s">
        <v>1046</v>
      </c>
      <c r="C771" s="33">
        <f t="shared" ref="C771:C834" si="12">COUNTIF(B:B,B771)</f>
        <v>5</v>
      </c>
      <c r="D771" s="31" t="s">
        <v>308</v>
      </c>
      <c r="E771" s="31"/>
      <c r="F771" s="35" t="s">
        <v>255</v>
      </c>
      <c r="G771" s="36">
        <v>41729</v>
      </c>
      <c r="H771" s="82">
        <v>70104</v>
      </c>
      <c r="I771" s="37">
        <v>7011</v>
      </c>
      <c r="J771" s="38">
        <v>7011</v>
      </c>
      <c r="K771" s="36">
        <v>41729</v>
      </c>
      <c r="L771" s="39">
        <v>10</v>
      </c>
      <c r="M771" s="5"/>
      <c r="N771" s="5"/>
      <c r="O771" s="42" t="s">
        <v>2344</v>
      </c>
      <c r="P771" s="43" t="s">
        <v>2194</v>
      </c>
      <c r="Q771" s="43" t="s">
        <v>2010</v>
      </c>
      <c r="R771" s="43" t="s">
        <v>219</v>
      </c>
      <c r="S771" s="43" t="b">
        <v>1</v>
      </c>
      <c r="T771" s="43">
        <v>10</v>
      </c>
      <c r="U771" s="35" t="s">
        <v>2347</v>
      </c>
      <c r="V771" s="196" t="s">
        <v>2377</v>
      </c>
    </row>
    <row r="772" spans="1:22" x14ac:dyDescent="0.25">
      <c r="A772" s="30">
        <v>771</v>
      </c>
      <c r="B772" s="50" t="s">
        <v>805</v>
      </c>
      <c r="C772" s="33">
        <f t="shared" si="12"/>
        <v>5</v>
      </c>
      <c r="D772" s="31" t="s">
        <v>267</v>
      </c>
      <c r="E772" s="31"/>
      <c r="F772" s="35" t="s">
        <v>255</v>
      </c>
      <c r="G772" s="36">
        <v>41729</v>
      </c>
      <c r="H772" s="82">
        <v>63369</v>
      </c>
      <c r="I772" s="37">
        <v>6337</v>
      </c>
      <c r="J772" s="38">
        <v>6337</v>
      </c>
      <c r="K772" s="36">
        <v>41729</v>
      </c>
      <c r="L772" s="39">
        <v>10</v>
      </c>
      <c r="M772" s="5"/>
      <c r="N772" s="5"/>
      <c r="O772" s="42" t="s">
        <v>2344</v>
      </c>
      <c r="P772" s="43" t="s">
        <v>2171</v>
      </c>
      <c r="Q772" s="43" t="s">
        <v>2010</v>
      </c>
      <c r="R772" s="43" t="s">
        <v>219</v>
      </c>
      <c r="S772" s="43" t="b">
        <v>1</v>
      </c>
      <c r="T772" s="43">
        <v>10</v>
      </c>
      <c r="U772" s="35" t="s">
        <v>2347</v>
      </c>
      <c r="V772" s="196" t="s">
        <v>2377</v>
      </c>
    </row>
    <row r="773" spans="1:22" x14ac:dyDescent="0.25">
      <c r="A773" s="30">
        <v>772</v>
      </c>
      <c r="B773" s="50" t="s">
        <v>928</v>
      </c>
      <c r="C773" s="33">
        <f t="shared" si="12"/>
        <v>5</v>
      </c>
      <c r="D773" s="31" t="s">
        <v>269</v>
      </c>
      <c r="E773" s="31"/>
      <c r="F773" s="35" t="s">
        <v>255</v>
      </c>
      <c r="G773" s="36">
        <v>41729</v>
      </c>
      <c r="H773" s="82">
        <v>98434</v>
      </c>
      <c r="I773" s="37">
        <v>9844</v>
      </c>
      <c r="J773" s="38">
        <v>9844</v>
      </c>
      <c r="K773" s="36">
        <v>41729</v>
      </c>
      <c r="L773" s="39">
        <v>10</v>
      </c>
      <c r="M773" s="5"/>
      <c r="N773" s="5"/>
      <c r="O773" s="42" t="s">
        <v>2344</v>
      </c>
      <c r="P773" s="43" t="s">
        <v>2191</v>
      </c>
      <c r="Q773" s="43" t="s">
        <v>2010</v>
      </c>
      <c r="R773" s="43" t="s">
        <v>219</v>
      </c>
      <c r="S773" s="43" t="b">
        <v>1</v>
      </c>
      <c r="T773" s="43">
        <v>10</v>
      </c>
      <c r="U773" s="35" t="s">
        <v>2347</v>
      </c>
      <c r="V773" s="196" t="s">
        <v>2377</v>
      </c>
    </row>
    <row r="774" spans="1:22" x14ac:dyDescent="0.25">
      <c r="A774" s="30">
        <v>773</v>
      </c>
      <c r="B774" s="50" t="s">
        <v>306</v>
      </c>
      <c r="C774" s="33">
        <f t="shared" si="12"/>
        <v>5</v>
      </c>
      <c r="D774" s="31" t="s">
        <v>307</v>
      </c>
      <c r="E774" s="31"/>
      <c r="F774" s="35" t="s">
        <v>255</v>
      </c>
      <c r="G774" s="36">
        <v>41729</v>
      </c>
      <c r="H774" s="82">
        <v>49793</v>
      </c>
      <c r="I774" s="37">
        <v>4980</v>
      </c>
      <c r="J774" s="38">
        <v>4980</v>
      </c>
      <c r="K774" s="36">
        <v>41729</v>
      </c>
      <c r="L774" s="39">
        <v>10</v>
      </c>
      <c r="M774" s="5"/>
      <c r="N774" s="5"/>
      <c r="O774" s="42" t="s">
        <v>2344</v>
      </c>
      <c r="P774" s="43" t="s">
        <v>2170</v>
      </c>
      <c r="Q774" s="43" t="s">
        <v>2010</v>
      </c>
      <c r="R774" s="43" t="s">
        <v>219</v>
      </c>
      <c r="S774" s="43" t="b">
        <v>1</v>
      </c>
      <c r="T774" s="43">
        <v>10</v>
      </c>
      <c r="U774" s="35" t="s">
        <v>2347</v>
      </c>
      <c r="V774" s="196" t="s">
        <v>2377</v>
      </c>
    </row>
    <row r="775" spans="1:22" x14ac:dyDescent="0.25">
      <c r="A775" s="30">
        <v>774</v>
      </c>
      <c r="B775" s="50" t="s">
        <v>1044</v>
      </c>
      <c r="C775" s="33">
        <f t="shared" si="12"/>
        <v>6</v>
      </c>
      <c r="D775" s="31" t="s">
        <v>298</v>
      </c>
      <c r="E775" s="31"/>
      <c r="F775" s="35" t="s">
        <v>255</v>
      </c>
      <c r="G775" s="36">
        <v>41729</v>
      </c>
      <c r="H775" s="82">
        <v>87626</v>
      </c>
      <c r="I775" s="37">
        <v>8763</v>
      </c>
      <c r="J775" s="38">
        <v>8763</v>
      </c>
      <c r="K775" s="36">
        <v>41729</v>
      </c>
      <c r="L775" s="39">
        <v>10</v>
      </c>
      <c r="M775" s="5"/>
      <c r="N775" s="5"/>
      <c r="O775" s="42" t="s">
        <v>2344</v>
      </c>
      <c r="P775" s="43" t="s">
        <v>2170</v>
      </c>
      <c r="Q775" s="43" t="s">
        <v>2010</v>
      </c>
      <c r="R775" s="43" t="s">
        <v>219</v>
      </c>
      <c r="S775" s="43" t="b">
        <v>1</v>
      </c>
      <c r="T775" s="43">
        <v>10</v>
      </c>
      <c r="U775" s="35" t="s">
        <v>2347</v>
      </c>
      <c r="V775" s="196" t="s">
        <v>2377</v>
      </c>
    </row>
    <row r="776" spans="1:22" x14ac:dyDescent="0.25">
      <c r="A776" s="30">
        <v>775</v>
      </c>
      <c r="B776" s="50" t="s">
        <v>1047</v>
      </c>
      <c r="C776" s="33">
        <f t="shared" si="12"/>
        <v>6</v>
      </c>
      <c r="D776" s="31" t="s">
        <v>309</v>
      </c>
      <c r="E776" s="31"/>
      <c r="F776" s="35" t="s">
        <v>255</v>
      </c>
      <c r="G776" s="36">
        <v>41729</v>
      </c>
      <c r="H776" s="82">
        <v>138364</v>
      </c>
      <c r="I776" s="37">
        <v>13837</v>
      </c>
      <c r="J776" s="38">
        <v>13837</v>
      </c>
      <c r="K776" s="36">
        <v>41729</v>
      </c>
      <c r="L776" s="39">
        <v>10</v>
      </c>
      <c r="M776" s="5"/>
      <c r="N776" s="5"/>
      <c r="O776" s="42" t="s">
        <v>2344</v>
      </c>
      <c r="P776" s="43" t="s">
        <v>2195</v>
      </c>
      <c r="Q776" s="43" t="s">
        <v>2010</v>
      </c>
      <c r="R776" s="43" t="s">
        <v>219</v>
      </c>
      <c r="S776" s="43" t="b">
        <v>1</v>
      </c>
      <c r="T776" s="43">
        <v>10</v>
      </c>
      <c r="U776" s="35" t="s">
        <v>2347</v>
      </c>
      <c r="V776" s="196" t="s">
        <v>2377</v>
      </c>
    </row>
    <row r="777" spans="1:22" x14ac:dyDescent="0.25">
      <c r="A777" s="30">
        <v>776</v>
      </c>
      <c r="B777" s="50" t="s">
        <v>935</v>
      </c>
      <c r="C777" s="33">
        <f t="shared" si="12"/>
        <v>5</v>
      </c>
      <c r="D777" s="31" t="s">
        <v>289</v>
      </c>
      <c r="E777" s="31"/>
      <c r="F777" s="35" t="s">
        <v>255</v>
      </c>
      <c r="G777" s="36">
        <v>41729</v>
      </c>
      <c r="H777" s="82">
        <v>43712</v>
      </c>
      <c r="I777" s="37">
        <v>4372</v>
      </c>
      <c r="J777" s="38">
        <v>4372</v>
      </c>
      <c r="K777" s="36">
        <v>41729</v>
      </c>
      <c r="L777" s="39">
        <v>10</v>
      </c>
      <c r="M777" s="5"/>
      <c r="N777" s="5"/>
      <c r="O777" s="42" t="s">
        <v>2344</v>
      </c>
      <c r="P777" s="43" t="s">
        <v>2170</v>
      </c>
      <c r="Q777" s="43" t="s">
        <v>2010</v>
      </c>
      <c r="R777" s="43" t="s">
        <v>219</v>
      </c>
      <c r="S777" s="43" t="b">
        <v>1</v>
      </c>
      <c r="T777" s="43">
        <v>10</v>
      </c>
      <c r="U777" s="35" t="s">
        <v>2347</v>
      </c>
      <c r="V777" s="196" t="s">
        <v>2377</v>
      </c>
    </row>
    <row r="778" spans="1:22" x14ac:dyDescent="0.25">
      <c r="A778" s="30">
        <v>777</v>
      </c>
      <c r="B778" s="50" t="s">
        <v>1035</v>
      </c>
      <c r="C778" s="33">
        <f t="shared" si="12"/>
        <v>5</v>
      </c>
      <c r="D778" s="31" t="s">
        <v>266</v>
      </c>
      <c r="E778" s="31"/>
      <c r="F778" s="35" t="s">
        <v>255</v>
      </c>
      <c r="G778" s="36">
        <v>41729</v>
      </c>
      <c r="H778" s="82">
        <v>27708</v>
      </c>
      <c r="I778" s="37">
        <v>2771</v>
      </c>
      <c r="J778" s="38">
        <v>2771</v>
      </c>
      <c r="K778" s="36">
        <v>41729</v>
      </c>
      <c r="L778" s="39">
        <v>10</v>
      </c>
      <c r="M778" s="5"/>
      <c r="N778" s="5"/>
      <c r="O778" s="42" t="s">
        <v>2344</v>
      </c>
      <c r="P778" s="43" t="s">
        <v>2168</v>
      </c>
      <c r="Q778" s="43" t="s">
        <v>2010</v>
      </c>
      <c r="R778" s="43" t="s">
        <v>219</v>
      </c>
      <c r="S778" s="43" t="b">
        <v>1</v>
      </c>
      <c r="T778" s="43">
        <v>10</v>
      </c>
      <c r="U778" s="35" t="s">
        <v>2347</v>
      </c>
      <c r="V778" s="196" t="s">
        <v>2377</v>
      </c>
    </row>
    <row r="779" spans="1:22" x14ac:dyDescent="0.25">
      <c r="A779" s="30">
        <v>778</v>
      </c>
      <c r="B779" s="50" t="s">
        <v>812</v>
      </c>
      <c r="C779" s="33">
        <f t="shared" si="12"/>
        <v>6</v>
      </c>
      <c r="D779" s="31" t="s">
        <v>286</v>
      </c>
      <c r="E779" s="31"/>
      <c r="F779" s="35" t="s">
        <v>255</v>
      </c>
      <c r="G779" s="36">
        <v>41729</v>
      </c>
      <c r="H779" s="82">
        <v>18786</v>
      </c>
      <c r="I779" s="37">
        <v>1879</v>
      </c>
      <c r="J779" s="38">
        <v>1879</v>
      </c>
      <c r="K779" s="36">
        <v>41729</v>
      </c>
      <c r="L779" s="39">
        <v>10</v>
      </c>
      <c r="M779" s="5"/>
      <c r="N779" s="5"/>
      <c r="O779" s="42" t="s">
        <v>2344</v>
      </c>
      <c r="P779" s="43" t="s">
        <v>2171</v>
      </c>
      <c r="Q779" s="43" t="s">
        <v>2010</v>
      </c>
      <c r="R779" s="43" t="s">
        <v>219</v>
      </c>
      <c r="S779" s="43" t="b">
        <v>1</v>
      </c>
      <c r="T779" s="43">
        <v>10</v>
      </c>
      <c r="U779" s="35" t="s">
        <v>2347</v>
      </c>
      <c r="V779" s="196" t="s">
        <v>2377</v>
      </c>
    </row>
    <row r="780" spans="1:22" x14ac:dyDescent="0.25">
      <c r="A780" s="30">
        <v>779</v>
      </c>
      <c r="B780" s="50" t="s">
        <v>943</v>
      </c>
      <c r="C780" s="33">
        <f t="shared" si="12"/>
        <v>10</v>
      </c>
      <c r="D780" s="31" t="s">
        <v>318</v>
      </c>
      <c r="E780" s="31"/>
      <c r="F780" s="35" t="s">
        <v>255</v>
      </c>
      <c r="G780" s="36">
        <v>41729</v>
      </c>
      <c r="H780" s="82">
        <v>30232</v>
      </c>
      <c r="I780" s="37">
        <v>3024</v>
      </c>
      <c r="J780" s="38">
        <v>3024</v>
      </c>
      <c r="K780" s="36">
        <v>41729</v>
      </c>
      <c r="L780" s="39">
        <v>10</v>
      </c>
      <c r="M780" s="5"/>
      <c r="N780" s="5"/>
      <c r="O780" s="42" t="s">
        <v>2344</v>
      </c>
      <c r="P780" s="43" t="s">
        <v>2194</v>
      </c>
      <c r="Q780" s="43" t="s">
        <v>2010</v>
      </c>
      <c r="R780" s="43" t="s">
        <v>219</v>
      </c>
      <c r="S780" s="43" t="b">
        <v>1</v>
      </c>
      <c r="T780" s="43">
        <v>10</v>
      </c>
      <c r="U780" s="35" t="s">
        <v>2347</v>
      </c>
      <c r="V780" s="196" t="s">
        <v>2377</v>
      </c>
    </row>
    <row r="781" spans="1:22" x14ac:dyDescent="0.25">
      <c r="A781" s="30">
        <v>780</v>
      </c>
      <c r="B781" s="50" t="s">
        <v>943</v>
      </c>
      <c r="C781" s="33">
        <f t="shared" si="12"/>
        <v>10</v>
      </c>
      <c r="D781" s="31" t="s">
        <v>318</v>
      </c>
      <c r="E781" s="31"/>
      <c r="F781" s="35" t="s">
        <v>255</v>
      </c>
      <c r="G781" s="36">
        <v>41729</v>
      </c>
      <c r="H781" s="82">
        <v>27628</v>
      </c>
      <c r="I781" s="37">
        <v>2763</v>
      </c>
      <c r="J781" s="38">
        <v>2763</v>
      </c>
      <c r="K781" s="36">
        <v>41729</v>
      </c>
      <c r="L781" s="39">
        <v>10</v>
      </c>
      <c r="M781" s="5"/>
      <c r="N781" s="5"/>
      <c r="O781" s="42" t="s">
        <v>2344</v>
      </c>
      <c r="P781" s="43" t="s">
        <v>2194</v>
      </c>
      <c r="Q781" s="43" t="s">
        <v>2010</v>
      </c>
      <c r="R781" s="43" t="s">
        <v>219</v>
      </c>
      <c r="S781" s="43" t="b">
        <v>1</v>
      </c>
      <c r="T781" s="43">
        <v>10</v>
      </c>
      <c r="U781" s="35" t="s">
        <v>2347</v>
      </c>
      <c r="V781" s="196" t="s">
        <v>2377</v>
      </c>
    </row>
    <row r="782" spans="1:22" x14ac:dyDescent="0.25">
      <c r="A782" s="30">
        <v>781</v>
      </c>
      <c r="B782" s="50" t="s">
        <v>815</v>
      </c>
      <c r="C782" s="33">
        <f t="shared" si="12"/>
        <v>5</v>
      </c>
      <c r="D782" s="31" t="s">
        <v>297</v>
      </c>
      <c r="E782" s="31"/>
      <c r="F782" s="35" t="s">
        <v>255</v>
      </c>
      <c r="G782" s="36">
        <v>41729</v>
      </c>
      <c r="H782" s="82">
        <v>31242</v>
      </c>
      <c r="I782" s="37">
        <v>3125</v>
      </c>
      <c r="J782" s="38">
        <v>3125</v>
      </c>
      <c r="K782" s="36">
        <v>41729</v>
      </c>
      <c r="L782" s="39">
        <v>10</v>
      </c>
      <c r="M782" s="5"/>
      <c r="N782" s="5"/>
      <c r="O782" s="42" t="s">
        <v>2344</v>
      </c>
      <c r="P782" s="43" t="s">
        <v>2170</v>
      </c>
      <c r="Q782" s="43" t="s">
        <v>2010</v>
      </c>
      <c r="R782" s="43" t="s">
        <v>219</v>
      </c>
      <c r="S782" s="43" t="b">
        <v>1</v>
      </c>
      <c r="T782" s="43">
        <v>10</v>
      </c>
      <c r="U782" s="35" t="s">
        <v>2347</v>
      </c>
      <c r="V782" s="196" t="s">
        <v>2377</v>
      </c>
    </row>
    <row r="783" spans="1:22" x14ac:dyDescent="0.25">
      <c r="A783" s="30">
        <v>782</v>
      </c>
      <c r="B783" s="50" t="s">
        <v>809</v>
      </c>
      <c r="C783" s="33">
        <f t="shared" si="12"/>
        <v>6</v>
      </c>
      <c r="D783" s="31" t="s">
        <v>276</v>
      </c>
      <c r="E783" s="31"/>
      <c r="F783" s="35" t="s">
        <v>255</v>
      </c>
      <c r="G783" s="36">
        <v>41729</v>
      </c>
      <c r="H783" s="82">
        <v>63468</v>
      </c>
      <c r="I783" s="37">
        <v>6347</v>
      </c>
      <c r="J783" s="38">
        <v>6347</v>
      </c>
      <c r="K783" s="36">
        <v>41729</v>
      </c>
      <c r="L783" s="39">
        <v>10</v>
      </c>
      <c r="M783" s="5"/>
      <c r="N783" s="5"/>
      <c r="O783" s="42" t="s">
        <v>2344</v>
      </c>
      <c r="P783" s="43" t="s">
        <v>2168</v>
      </c>
      <c r="Q783" s="43" t="s">
        <v>2010</v>
      </c>
      <c r="R783" s="43" t="s">
        <v>219</v>
      </c>
      <c r="S783" s="43" t="b">
        <v>1</v>
      </c>
      <c r="T783" s="43">
        <v>10</v>
      </c>
      <c r="U783" s="35" t="s">
        <v>2347</v>
      </c>
      <c r="V783" s="196" t="s">
        <v>2377</v>
      </c>
    </row>
    <row r="784" spans="1:22" x14ac:dyDescent="0.25">
      <c r="A784" s="30">
        <v>783</v>
      </c>
      <c r="B784" s="50" t="s">
        <v>808</v>
      </c>
      <c r="C784" s="33">
        <f t="shared" si="12"/>
        <v>7</v>
      </c>
      <c r="D784" s="31" t="s">
        <v>273</v>
      </c>
      <c r="E784" s="31"/>
      <c r="F784" s="35" t="s">
        <v>255</v>
      </c>
      <c r="G784" s="36">
        <v>41729</v>
      </c>
      <c r="H784" s="82">
        <v>56621</v>
      </c>
      <c r="I784" s="37">
        <v>5663</v>
      </c>
      <c r="J784" s="38">
        <v>5663</v>
      </c>
      <c r="K784" s="36">
        <v>41729</v>
      </c>
      <c r="L784" s="39">
        <v>10</v>
      </c>
      <c r="M784" s="5"/>
      <c r="N784" s="5"/>
      <c r="O784" s="42" t="s">
        <v>2344</v>
      </c>
      <c r="P784" s="43" t="s">
        <v>2191</v>
      </c>
      <c r="Q784" s="43" t="s">
        <v>2010</v>
      </c>
      <c r="R784" s="43" t="s">
        <v>219</v>
      </c>
      <c r="S784" s="43" t="b">
        <v>1</v>
      </c>
      <c r="T784" s="43">
        <v>10</v>
      </c>
      <c r="U784" s="35" t="s">
        <v>2347</v>
      </c>
      <c r="V784" s="196" t="s">
        <v>2377</v>
      </c>
    </row>
    <row r="785" spans="1:22" x14ac:dyDescent="0.25">
      <c r="A785" s="30">
        <v>784</v>
      </c>
      <c r="B785" s="50" t="s">
        <v>1040</v>
      </c>
      <c r="C785" s="33">
        <f t="shared" si="12"/>
        <v>5</v>
      </c>
      <c r="D785" s="31" t="s">
        <v>291</v>
      </c>
      <c r="E785" s="31"/>
      <c r="F785" s="35" t="s">
        <v>255</v>
      </c>
      <c r="G785" s="36">
        <v>41729</v>
      </c>
      <c r="H785" s="82">
        <v>33311</v>
      </c>
      <c r="I785" s="37">
        <v>3332</v>
      </c>
      <c r="J785" s="38">
        <v>3332</v>
      </c>
      <c r="K785" s="36">
        <v>41729</v>
      </c>
      <c r="L785" s="39">
        <v>10</v>
      </c>
      <c r="M785" s="5"/>
      <c r="N785" s="5"/>
      <c r="O785" s="42" t="s">
        <v>2344</v>
      </c>
      <c r="P785" s="43" t="s">
        <v>2170</v>
      </c>
      <c r="Q785" s="43" t="s">
        <v>2010</v>
      </c>
      <c r="R785" s="43" t="s">
        <v>219</v>
      </c>
      <c r="S785" s="43" t="b">
        <v>1</v>
      </c>
      <c r="T785" s="43">
        <v>10</v>
      </c>
      <c r="U785" s="35" t="s">
        <v>2347</v>
      </c>
      <c r="V785" s="196" t="s">
        <v>2377</v>
      </c>
    </row>
    <row r="786" spans="1:22" x14ac:dyDescent="0.25">
      <c r="A786" s="30">
        <v>785</v>
      </c>
      <c r="B786" s="50" t="s">
        <v>810</v>
      </c>
      <c r="C786" s="33">
        <f t="shared" si="12"/>
        <v>6</v>
      </c>
      <c r="D786" s="31" t="s">
        <v>277</v>
      </c>
      <c r="E786" s="31"/>
      <c r="F786" s="35" t="s">
        <v>255</v>
      </c>
      <c r="G786" s="36">
        <v>41729</v>
      </c>
      <c r="H786" s="82">
        <v>28930</v>
      </c>
      <c r="I786" s="37">
        <v>2893</v>
      </c>
      <c r="J786" s="38">
        <v>2893</v>
      </c>
      <c r="K786" s="36">
        <v>41729</v>
      </c>
      <c r="L786" s="39">
        <v>10</v>
      </c>
      <c r="M786" s="5"/>
      <c r="N786" s="5"/>
      <c r="O786" s="42" t="s">
        <v>2344</v>
      </c>
      <c r="P786" s="43" t="s">
        <v>2170</v>
      </c>
      <c r="Q786" s="43" t="s">
        <v>2010</v>
      </c>
      <c r="R786" s="43" t="s">
        <v>219</v>
      </c>
      <c r="S786" s="43" t="b">
        <v>1</v>
      </c>
      <c r="T786" s="43">
        <v>10</v>
      </c>
      <c r="U786" s="35" t="s">
        <v>2347</v>
      </c>
      <c r="V786" s="196" t="s">
        <v>2377</v>
      </c>
    </row>
    <row r="787" spans="1:22" x14ac:dyDescent="0.25">
      <c r="A787" s="30">
        <v>786</v>
      </c>
      <c r="B787" s="50" t="s">
        <v>942</v>
      </c>
      <c r="C787" s="33">
        <f t="shared" si="12"/>
        <v>7</v>
      </c>
      <c r="D787" s="31" t="s">
        <v>312</v>
      </c>
      <c r="E787" s="31"/>
      <c r="F787" s="35" t="s">
        <v>255</v>
      </c>
      <c r="G787" s="36">
        <v>41729</v>
      </c>
      <c r="H787" s="82">
        <v>6853</v>
      </c>
      <c r="I787" s="37">
        <v>686</v>
      </c>
      <c r="J787" s="38">
        <v>686</v>
      </c>
      <c r="K787" s="36">
        <v>41729</v>
      </c>
      <c r="L787" s="39">
        <v>10.01</v>
      </c>
      <c r="M787" s="5"/>
      <c r="N787" s="5"/>
      <c r="O787" s="42" t="s">
        <v>2344</v>
      </c>
      <c r="P787" s="43" t="s">
        <v>2168</v>
      </c>
      <c r="Q787" s="43" t="s">
        <v>2010</v>
      </c>
      <c r="R787" s="43" t="s">
        <v>219</v>
      </c>
      <c r="S787" s="43" t="b">
        <v>1</v>
      </c>
      <c r="T787" s="43">
        <v>10</v>
      </c>
      <c r="U787" s="35" t="s">
        <v>2347</v>
      </c>
      <c r="V787" s="196" t="s">
        <v>2377</v>
      </c>
    </row>
    <row r="788" spans="1:22" x14ac:dyDescent="0.25">
      <c r="A788" s="30">
        <v>787</v>
      </c>
      <c r="B788" s="50" t="s">
        <v>1036</v>
      </c>
      <c r="C788" s="33">
        <f t="shared" si="12"/>
        <v>6</v>
      </c>
      <c r="D788" s="31" t="s">
        <v>271</v>
      </c>
      <c r="E788" s="31"/>
      <c r="F788" s="35" t="s">
        <v>255</v>
      </c>
      <c r="G788" s="36">
        <v>41729</v>
      </c>
      <c r="H788" s="82">
        <v>71851</v>
      </c>
      <c r="I788" s="37">
        <v>7186</v>
      </c>
      <c r="J788" s="38">
        <v>7186</v>
      </c>
      <c r="K788" s="36">
        <v>41729</v>
      </c>
      <c r="L788" s="39">
        <v>10</v>
      </c>
      <c r="M788" s="5"/>
      <c r="N788" s="5"/>
      <c r="O788" s="42" t="s">
        <v>2344</v>
      </c>
      <c r="P788" s="43" t="s">
        <v>2171</v>
      </c>
      <c r="Q788" s="43" t="s">
        <v>2010</v>
      </c>
      <c r="R788" s="43" t="s">
        <v>219</v>
      </c>
      <c r="S788" s="43" t="b">
        <v>1</v>
      </c>
      <c r="T788" s="43">
        <v>10</v>
      </c>
      <c r="U788" s="35" t="s">
        <v>2347</v>
      </c>
      <c r="V788" s="196" t="s">
        <v>2377</v>
      </c>
    </row>
    <row r="789" spans="1:22" x14ac:dyDescent="0.25">
      <c r="A789" s="30">
        <v>788</v>
      </c>
      <c r="B789" s="50" t="s">
        <v>1049</v>
      </c>
      <c r="C789" s="33">
        <f t="shared" si="12"/>
        <v>5</v>
      </c>
      <c r="D789" s="31" t="s">
        <v>313</v>
      </c>
      <c r="E789" s="31"/>
      <c r="F789" s="35" t="s">
        <v>255</v>
      </c>
      <c r="G789" s="36">
        <v>41729</v>
      </c>
      <c r="H789" s="82">
        <v>1990</v>
      </c>
      <c r="I789" s="37">
        <v>199</v>
      </c>
      <c r="J789" s="38">
        <v>199</v>
      </c>
      <c r="K789" s="36">
        <v>41729</v>
      </c>
      <c r="L789" s="39">
        <v>10</v>
      </c>
      <c r="M789" s="5"/>
      <c r="N789" s="5"/>
      <c r="O789" s="42" t="s">
        <v>2344</v>
      </c>
      <c r="P789" s="43" t="s">
        <v>2170</v>
      </c>
      <c r="Q789" s="43" t="s">
        <v>2010</v>
      </c>
      <c r="R789" s="43" t="s">
        <v>219</v>
      </c>
      <c r="S789" s="43" t="b">
        <v>1</v>
      </c>
      <c r="T789" s="43">
        <v>10</v>
      </c>
      <c r="U789" s="35" t="s">
        <v>2347</v>
      </c>
      <c r="V789" s="196" t="s">
        <v>2377</v>
      </c>
    </row>
    <row r="790" spans="1:22" x14ac:dyDescent="0.25">
      <c r="A790" s="30">
        <v>789</v>
      </c>
      <c r="B790" s="50" t="s">
        <v>813</v>
      </c>
      <c r="C790" s="33">
        <f t="shared" si="12"/>
        <v>6</v>
      </c>
      <c r="D790" s="31" t="s">
        <v>287</v>
      </c>
      <c r="E790" s="31"/>
      <c r="F790" s="35" t="s">
        <v>255</v>
      </c>
      <c r="G790" s="36">
        <v>41729</v>
      </c>
      <c r="H790" s="82">
        <v>7483</v>
      </c>
      <c r="I790" s="37">
        <v>749</v>
      </c>
      <c r="J790" s="38">
        <v>749</v>
      </c>
      <c r="K790" s="36">
        <v>41729</v>
      </c>
      <c r="L790" s="39">
        <v>10.01</v>
      </c>
      <c r="M790" s="5"/>
      <c r="N790" s="5"/>
      <c r="O790" s="42" t="s">
        <v>2344</v>
      </c>
      <c r="P790" s="43" t="s">
        <v>2192</v>
      </c>
      <c r="Q790" s="43" t="s">
        <v>2010</v>
      </c>
      <c r="R790" s="43" t="s">
        <v>219</v>
      </c>
      <c r="S790" s="43" t="b">
        <v>1</v>
      </c>
      <c r="T790" s="43">
        <v>10</v>
      </c>
      <c r="U790" s="35" t="s">
        <v>2347</v>
      </c>
      <c r="V790" s="196" t="s">
        <v>2377</v>
      </c>
    </row>
    <row r="791" spans="1:22" x14ac:dyDescent="0.25">
      <c r="A791" s="30">
        <v>790</v>
      </c>
      <c r="B791" s="50" t="s">
        <v>929</v>
      </c>
      <c r="C791" s="33">
        <f t="shared" si="12"/>
        <v>5</v>
      </c>
      <c r="D791" s="31" t="s">
        <v>272</v>
      </c>
      <c r="E791" s="31"/>
      <c r="F791" s="35" t="s">
        <v>255</v>
      </c>
      <c r="G791" s="36">
        <v>41729</v>
      </c>
      <c r="H791" s="82">
        <v>37897</v>
      </c>
      <c r="I791" s="37">
        <v>3790</v>
      </c>
      <c r="J791" s="38">
        <v>3790</v>
      </c>
      <c r="K791" s="36">
        <v>41729</v>
      </c>
      <c r="L791" s="39">
        <v>10</v>
      </c>
      <c r="M791" s="5"/>
      <c r="N791" s="5"/>
      <c r="O791" s="42" t="s">
        <v>2344</v>
      </c>
      <c r="P791" s="43" t="s">
        <v>2171</v>
      </c>
      <c r="Q791" s="43" t="s">
        <v>2010</v>
      </c>
      <c r="R791" s="43" t="s">
        <v>219</v>
      </c>
      <c r="S791" s="43" t="b">
        <v>1</v>
      </c>
      <c r="T791" s="43">
        <v>10</v>
      </c>
      <c r="U791" s="35" t="s">
        <v>2347</v>
      </c>
      <c r="V791" s="196" t="s">
        <v>2377</v>
      </c>
    </row>
    <row r="792" spans="1:22" ht="24" x14ac:dyDescent="0.25">
      <c r="A792" s="30">
        <v>791</v>
      </c>
      <c r="B792" s="50" t="s">
        <v>1042</v>
      </c>
      <c r="C792" s="33">
        <f t="shared" si="12"/>
        <v>6</v>
      </c>
      <c r="D792" s="66" t="s">
        <v>294</v>
      </c>
      <c r="E792" s="66"/>
      <c r="F792" s="35" t="s">
        <v>255</v>
      </c>
      <c r="G792" s="36">
        <v>41729</v>
      </c>
      <c r="H792" s="82">
        <v>43608</v>
      </c>
      <c r="I792" s="37">
        <v>4362</v>
      </c>
      <c r="J792" s="38">
        <v>4362</v>
      </c>
      <c r="K792" s="36">
        <v>41729</v>
      </c>
      <c r="L792" s="39">
        <v>10</v>
      </c>
      <c r="M792" s="5"/>
      <c r="N792" s="5"/>
      <c r="O792" s="42" t="s">
        <v>2344</v>
      </c>
      <c r="P792" s="43" t="s">
        <v>2169</v>
      </c>
      <c r="Q792" s="43" t="s">
        <v>2010</v>
      </c>
      <c r="R792" s="43" t="s">
        <v>219</v>
      </c>
      <c r="S792" s="43" t="b">
        <v>1</v>
      </c>
      <c r="T792" s="43">
        <v>10</v>
      </c>
      <c r="U792" s="35" t="s">
        <v>2347</v>
      </c>
      <c r="V792" s="196" t="s">
        <v>2377</v>
      </c>
    </row>
    <row r="793" spans="1:22" x14ac:dyDescent="0.25">
      <c r="A793" s="30">
        <v>792</v>
      </c>
      <c r="B793" s="50" t="s">
        <v>936</v>
      </c>
      <c r="C793" s="33">
        <f t="shared" si="12"/>
        <v>5</v>
      </c>
      <c r="D793" s="31" t="s">
        <v>290</v>
      </c>
      <c r="E793" s="31"/>
      <c r="F793" s="35" t="s">
        <v>255</v>
      </c>
      <c r="G793" s="36">
        <v>41729</v>
      </c>
      <c r="H793" s="82">
        <v>35880</v>
      </c>
      <c r="I793" s="37">
        <v>3589</v>
      </c>
      <c r="J793" s="38">
        <v>3589</v>
      </c>
      <c r="K793" s="36">
        <v>41729</v>
      </c>
      <c r="L793" s="39">
        <v>10</v>
      </c>
      <c r="M793" s="5"/>
      <c r="N793" s="5"/>
      <c r="O793" s="42" t="s">
        <v>2344</v>
      </c>
      <c r="P793" s="43" t="s">
        <v>2169</v>
      </c>
      <c r="Q793" s="43" t="s">
        <v>2010</v>
      </c>
      <c r="R793" s="43" t="s">
        <v>219</v>
      </c>
      <c r="S793" s="43" t="b">
        <v>1</v>
      </c>
      <c r="T793" s="43">
        <v>10</v>
      </c>
      <c r="U793" s="35" t="s">
        <v>2347</v>
      </c>
      <c r="V793" s="196" t="s">
        <v>2377</v>
      </c>
    </row>
    <row r="794" spans="1:22" x14ac:dyDescent="0.25">
      <c r="A794" s="30">
        <v>793</v>
      </c>
      <c r="B794" s="50" t="s">
        <v>1052</v>
      </c>
      <c r="C794" s="33">
        <f t="shared" si="12"/>
        <v>4</v>
      </c>
      <c r="D794" s="31" t="s">
        <v>325</v>
      </c>
      <c r="E794" s="31"/>
      <c r="F794" s="35" t="s">
        <v>255</v>
      </c>
      <c r="G794" s="36">
        <v>41704</v>
      </c>
      <c r="H794" s="82">
        <v>7258</v>
      </c>
      <c r="I794" s="37">
        <v>726</v>
      </c>
      <c r="J794" s="38">
        <v>726</v>
      </c>
      <c r="K794" s="36">
        <v>41704</v>
      </c>
      <c r="L794" s="39">
        <v>10</v>
      </c>
      <c r="M794" s="5"/>
      <c r="N794" s="5"/>
      <c r="O794" s="42" t="s">
        <v>2344</v>
      </c>
      <c r="P794" s="43" t="s">
        <v>2197</v>
      </c>
      <c r="Q794" s="43" t="s">
        <v>2320</v>
      </c>
      <c r="R794" s="43" t="s">
        <v>229</v>
      </c>
      <c r="S794" s="43" t="b">
        <v>1</v>
      </c>
      <c r="T794" s="43">
        <v>10</v>
      </c>
      <c r="U794" s="35" t="s">
        <v>2347</v>
      </c>
      <c r="V794" s="196" t="s">
        <v>2394</v>
      </c>
    </row>
    <row r="795" spans="1:22" x14ac:dyDescent="0.25">
      <c r="A795" s="30">
        <v>794</v>
      </c>
      <c r="B795" s="50" t="s">
        <v>820</v>
      </c>
      <c r="C795" s="33">
        <f t="shared" si="12"/>
        <v>5</v>
      </c>
      <c r="D795" s="31" t="s">
        <v>326</v>
      </c>
      <c r="E795" s="31"/>
      <c r="F795" s="35" t="s">
        <v>255</v>
      </c>
      <c r="G795" s="36">
        <v>41704</v>
      </c>
      <c r="H795" s="82">
        <v>21448</v>
      </c>
      <c r="I795" s="37">
        <v>2145</v>
      </c>
      <c r="J795" s="38">
        <v>2145</v>
      </c>
      <c r="K795" s="36">
        <v>41704</v>
      </c>
      <c r="L795" s="39">
        <v>10</v>
      </c>
      <c r="M795" s="5"/>
      <c r="N795" s="5"/>
      <c r="O795" s="42" t="s">
        <v>2344</v>
      </c>
      <c r="P795" s="43" t="s">
        <v>2198</v>
      </c>
      <c r="Q795" s="43" t="s">
        <v>2320</v>
      </c>
      <c r="R795" s="43" t="s">
        <v>229</v>
      </c>
      <c r="S795" s="43" t="b">
        <v>1</v>
      </c>
      <c r="T795" s="43">
        <v>10</v>
      </c>
      <c r="U795" s="35" t="s">
        <v>2347</v>
      </c>
      <c r="V795" s="196" t="s">
        <v>2394</v>
      </c>
    </row>
    <row r="796" spans="1:22" x14ac:dyDescent="0.25">
      <c r="A796" s="30">
        <v>795</v>
      </c>
      <c r="B796" s="50" t="s">
        <v>327</v>
      </c>
      <c r="C796" s="33">
        <f t="shared" si="12"/>
        <v>4</v>
      </c>
      <c r="D796" s="31" t="s">
        <v>328</v>
      </c>
      <c r="E796" s="31"/>
      <c r="F796" s="35" t="s">
        <v>255</v>
      </c>
      <c r="G796" s="36">
        <v>41704</v>
      </c>
      <c r="H796" s="82">
        <v>17721</v>
      </c>
      <c r="I796" s="37">
        <v>1772</v>
      </c>
      <c r="J796" s="38">
        <v>1772</v>
      </c>
      <c r="K796" s="36">
        <v>41704</v>
      </c>
      <c r="L796" s="39">
        <v>10</v>
      </c>
      <c r="M796" s="5"/>
      <c r="N796" s="5"/>
      <c r="O796" s="42" t="s">
        <v>2344</v>
      </c>
      <c r="P796" s="43" t="s">
        <v>2199</v>
      </c>
      <c r="Q796" s="43" t="s">
        <v>2320</v>
      </c>
      <c r="R796" s="43" t="s">
        <v>229</v>
      </c>
      <c r="S796" s="43" t="b">
        <v>1</v>
      </c>
      <c r="T796" s="43">
        <v>10</v>
      </c>
      <c r="U796" s="35" t="s">
        <v>2347</v>
      </c>
      <c r="V796" s="196" t="s">
        <v>2394</v>
      </c>
    </row>
    <row r="797" spans="1:22" x14ac:dyDescent="0.25">
      <c r="A797" s="30">
        <v>796</v>
      </c>
      <c r="B797" s="50" t="s">
        <v>1053</v>
      </c>
      <c r="C797" s="33">
        <f t="shared" si="12"/>
        <v>4</v>
      </c>
      <c r="D797" s="31" t="s">
        <v>329</v>
      </c>
      <c r="E797" s="31"/>
      <c r="F797" s="35" t="s">
        <v>255</v>
      </c>
      <c r="G797" s="36">
        <v>41704</v>
      </c>
      <c r="H797" s="82">
        <v>7245</v>
      </c>
      <c r="I797" s="37">
        <v>725</v>
      </c>
      <c r="J797" s="38">
        <v>725</v>
      </c>
      <c r="K797" s="36">
        <v>41704</v>
      </c>
      <c r="L797" s="39">
        <v>10.01</v>
      </c>
      <c r="M797" s="5"/>
      <c r="N797" s="5"/>
      <c r="O797" s="42" t="s">
        <v>2344</v>
      </c>
      <c r="P797" s="43" t="s">
        <v>2200</v>
      </c>
      <c r="Q797" s="43" t="s">
        <v>2319</v>
      </c>
      <c r="R797" s="43" t="s">
        <v>229</v>
      </c>
      <c r="S797" s="43" t="b">
        <v>1</v>
      </c>
      <c r="T797" s="43">
        <v>10</v>
      </c>
      <c r="U797" s="35" t="s">
        <v>2347</v>
      </c>
      <c r="V797" s="196" t="s">
        <v>2394</v>
      </c>
    </row>
    <row r="798" spans="1:22" x14ac:dyDescent="0.25">
      <c r="A798" s="30">
        <v>797</v>
      </c>
      <c r="B798" s="50" t="s">
        <v>945</v>
      </c>
      <c r="C798" s="33">
        <f t="shared" si="12"/>
        <v>4</v>
      </c>
      <c r="D798" s="31" t="s">
        <v>330</v>
      </c>
      <c r="E798" s="31"/>
      <c r="F798" s="35" t="s">
        <v>255</v>
      </c>
      <c r="G798" s="36">
        <v>41704</v>
      </c>
      <c r="H798" s="82">
        <v>13958</v>
      </c>
      <c r="I798" s="37">
        <v>1396</v>
      </c>
      <c r="J798" s="38">
        <v>1396</v>
      </c>
      <c r="K798" s="36">
        <v>41704</v>
      </c>
      <c r="L798" s="39">
        <v>10</v>
      </c>
      <c r="M798" s="5"/>
      <c r="N798" s="5"/>
      <c r="O798" s="42" t="s">
        <v>2344</v>
      </c>
      <c r="P798" s="43" t="s">
        <v>2177</v>
      </c>
      <c r="Q798" s="43" t="s">
        <v>2320</v>
      </c>
      <c r="R798" s="43" t="s">
        <v>229</v>
      </c>
      <c r="S798" s="43" t="b">
        <v>1</v>
      </c>
      <c r="T798" s="43">
        <v>10</v>
      </c>
      <c r="U798" s="35" t="s">
        <v>2347</v>
      </c>
      <c r="V798" s="196" t="s">
        <v>2394</v>
      </c>
    </row>
    <row r="799" spans="1:22" x14ac:dyDescent="0.25">
      <c r="A799" s="30">
        <v>798</v>
      </c>
      <c r="B799" s="50" t="s">
        <v>331</v>
      </c>
      <c r="C799" s="33">
        <f t="shared" si="12"/>
        <v>3</v>
      </c>
      <c r="D799" s="31" t="s">
        <v>332</v>
      </c>
      <c r="E799" s="31"/>
      <c r="F799" s="35" t="s">
        <v>255</v>
      </c>
      <c r="G799" s="36">
        <v>41704</v>
      </c>
      <c r="H799" s="82">
        <v>5607</v>
      </c>
      <c r="I799" s="37">
        <v>561</v>
      </c>
      <c r="J799" s="38">
        <v>561</v>
      </c>
      <c r="K799" s="36">
        <v>41704</v>
      </c>
      <c r="L799" s="39">
        <v>10.01</v>
      </c>
      <c r="M799" s="5"/>
      <c r="N799" s="5"/>
      <c r="O799" s="42" t="s">
        <v>2344</v>
      </c>
      <c r="P799" s="43" t="s">
        <v>2197</v>
      </c>
      <c r="Q799" s="43" t="s">
        <v>2320</v>
      </c>
      <c r="R799" s="43" t="s">
        <v>229</v>
      </c>
      <c r="S799" s="43" t="b">
        <v>1</v>
      </c>
      <c r="T799" s="43">
        <v>10</v>
      </c>
      <c r="U799" s="35" t="s">
        <v>2347</v>
      </c>
      <c r="V799" s="196" t="s">
        <v>2394</v>
      </c>
    </row>
    <row r="800" spans="1:22" x14ac:dyDescent="0.25">
      <c r="A800" s="30">
        <v>799</v>
      </c>
      <c r="B800" s="50" t="s">
        <v>1054</v>
      </c>
      <c r="C800" s="33">
        <f t="shared" si="12"/>
        <v>5</v>
      </c>
      <c r="D800" s="31" t="s">
        <v>333</v>
      </c>
      <c r="E800" s="31"/>
      <c r="F800" s="35" t="s">
        <v>255</v>
      </c>
      <c r="G800" s="36">
        <v>41704</v>
      </c>
      <c r="H800" s="82">
        <v>16400</v>
      </c>
      <c r="I800" s="37">
        <v>1640</v>
      </c>
      <c r="J800" s="38">
        <v>1640</v>
      </c>
      <c r="K800" s="36">
        <v>41704</v>
      </c>
      <c r="L800" s="39">
        <v>10</v>
      </c>
      <c r="M800" s="5"/>
      <c r="N800" s="5"/>
      <c r="O800" s="42" t="s">
        <v>2344</v>
      </c>
      <c r="P800" s="43" t="s">
        <v>2177</v>
      </c>
      <c r="Q800" s="43" t="s">
        <v>2320</v>
      </c>
      <c r="R800" s="43" t="s">
        <v>229</v>
      </c>
      <c r="S800" s="43" t="b">
        <v>1</v>
      </c>
      <c r="T800" s="43">
        <v>10</v>
      </c>
      <c r="U800" s="35" t="s">
        <v>2347</v>
      </c>
      <c r="V800" s="196" t="s">
        <v>2394</v>
      </c>
    </row>
    <row r="801" spans="1:22" x14ac:dyDescent="0.25">
      <c r="A801" s="30">
        <v>800</v>
      </c>
      <c r="B801" s="50" t="s">
        <v>821</v>
      </c>
      <c r="C801" s="33">
        <f t="shared" si="12"/>
        <v>5</v>
      </c>
      <c r="D801" s="31" t="s">
        <v>334</v>
      </c>
      <c r="E801" s="31"/>
      <c r="F801" s="35" t="s">
        <v>255</v>
      </c>
      <c r="G801" s="36">
        <v>41704</v>
      </c>
      <c r="H801" s="82">
        <v>13607</v>
      </c>
      <c r="I801" s="37">
        <v>1361</v>
      </c>
      <c r="J801" s="38">
        <v>1361</v>
      </c>
      <c r="K801" s="36">
        <v>41704</v>
      </c>
      <c r="L801" s="39">
        <v>10</v>
      </c>
      <c r="M801" s="5"/>
      <c r="N801" s="5"/>
      <c r="O801" s="42" t="s">
        <v>2344</v>
      </c>
      <c r="P801" s="43" t="s">
        <v>2185</v>
      </c>
      <c r="Q801" s="43" t="s">
        <v>2320</v>
      </c>
      <c r="R801" s="43" t="s">
        <v>229</v>
      </c>
      <c r="S801" s="43" t="b">
        <v>1</v>
      </c>
      <c r="T801" s="43">
        <v>10</v>
      </c>
      <c r="U801" s="35" t="s">
        <v>2347</v>
      </c>
      <c r="V801" s="196" t="s">
        <v>2394</v>
      </c>
    </row>
    <row r="802" spans="1:22" x14ac:dyDescent="0.25">
      <c r="A802" s="30">
        <v>801</v>
      </c>
      <c r="B802" s="50" t="s">
        <v>1055</v>
      </c>
      <c r="C802" s="33">
        <f t="shared" si="12"/>
        <v>5</v>
      </c>
      <c r="D802" s="31" t="s">
        <v>335</v>
      </c>
      <c r="E802" s="31"/>
      <c r="F802" s="35" t="s">
        <v>255</v>
      </c>
      <c r="G802" s="36">
        <v>41704</v>
      </c>
      <c r="H802" s="82">
        <v>3162</v>
      </c>
      <c r="I802" s="37">
        <v>316</v>
      </c>
      <c r="J802" s="38">
        <v>316</v>
      </c>
      <c r="K802" s="36">
        <v>41704</v>
      </c>
      <c r="L802" s="39">
        <v>9.99</v>
      </c>
      <c r="M802" s="5"/>
      <c r="N802" s="5"/>
      <c r="O802" s="42" t="s">
        <v>2344</v>
      </c>
      <c r="P802" s="43" t="s">
        <v>2201</v>
      </c>
      <c r="Q802" s="43" t="s">
        <v>2319</v>
      </c>
      <c r="R802" s="43" t="s">
        <v>229</v>
      </c>
      <c r="S802" s="43" t="b">
        <v>1</v>
      </c>
      <c r="T802" s="43">
        <v>10</v>
      </c>
      <c r="U802" s="35" t="s">
        <v>2347</v>
      </c>
      <c r="V802" s="196" t="s">
        <v>2394</v>
      </c>
    </row>
    <row r="803" spans="1:22" x14ac:dyDescent="0.25">
      <c r="A803" s="30">
        <v>802</v>
      </c>
      <c r="B803" s="50" t="s">
        <v>822</v>
      </c>
      <c r="C803" s="33">
        <f t="shared" si="12"/>
        <v>5</v>
      </c>
      <c r="D803" s="31" t="s">
        <v>336</v>
      </c>
      <c r="E803" s="31"/>
      <c r="F803" s="35" t="s">
        <v>255</v>
      </c>
      <c r="G803" s="36">
        <v>41704</v>
      </c>
      <c r="H803" s="82">
        <v>20188</v>
      </c>
      <c r="I803" s="37">
        <v>2019</v>
      </c>
      <c r="J803" s="38">
        <v>2019</v>
      </c>
      <c r="K803" s="36">
        <v>41704</v>
      </c>
      <c r="L803" s="39">
        <v>10</v>
      </c>
      <c r="M803" s="5"/>
      <c r="N803" s="5"/>
      <c r="O803" s="42" t="s">
        <v>2344</v>
      </c>
      <c r="P803" s="43" t="s">
        <v>2177</v>
      </c>
      <c r="Q803" s="43" t="s">
        <v>2320</v>
      </c>
      <c r="R803" s="43" t="s">
        <v>229</v>
      </c>
      <c r="S803" s="43" t="b">
        <v>1</v>
      </c>
      <c r="T803" s="43">
        <v>10</v>
      </c>
      <c r="U803" s="35" t="s">
        <v>2347</v>
      </c>
      <c r="V803" s="196" t="s">
        <v>2394</v>
      </c>
    </row>
    <row r="804" spans="1:22" x14ac:dyDescent="0.25">
      <c r="A804" s="30">
        <v>803</v>
      </c>
      <c r="B804" s="50" t="s">
        <v>1056</v>
      </c>
      <c r="C804" s="33">
        <f t="shared" si="12"/>
        <v>6</v>
      </c>
      <c r="D804" s="31" t="s">
        <v>715</v>
      </c>
      <c r="E804" s="31"/>
      <c r="F804" s="35" t="s">
        <v>255</v>
      </c>
      <c r="G804" s="36">
        <v>41704</v>
      </c>
      <c r="H804" s="82">
        <v>18357</v>
      </c>
      <c r="I804" s="37">
        <v>1836</v>
      </c>
      <c r="J804" s="38">
        <v>1836</v>
      </c>
      <c r="K804" s="36">
        <v>41704</v>
      </c>
      <c r="L804" s="39">
        <v>10</v>
      </c>
      <c r="M804" s="5"/>
      <c r="N804" s="5"/>
      <c r="O804" s="42" t="s">
        <v>2344</v>
      </c>
      <c r="P804" s="43" t="s">
        <v>2202</v>
      </c>
      <c r="Q804" s="43" t="s">
        <v>2320</v>
      </c>
      <c r="R804" s="43" t="s">
        <v>229</v>
      </c>
      <c r="S804" s="43" t="b">
        <v>1</v>
      </c>
      <c r="T804" s="43">
        <v>10</v>
      </c>
      <c r="U804" s="35" t="s">
        <v>2347</v>
      </c>
      <c r="V804" s="196" t="s">
        <v>2394</v>
      </c>
    </row>
    <row r="805" spans="1:22" x14ac:dyDescent="0.25">
      <c r="A805" s="30">
        <v>804</v>
      </c>
      <c r="B805" s="50" t="s">
        <v>1057</v>
      </c>
      <c r="C805" s="33">
        <f t="shared" si="12"/>
        <v>5</v>
      </c>
      <c r="D805" s="31" t="s">
        <v>338</v>
      </c>
      <c r="E805" s="31"/>
      <c r="F805" s="35" t="s">
        <v>255</v>
      </c>
      <c r="G805" s="36">
        <v>41704</v>
      </c>
      <c r="H805" s="82">
        <v>31762</v>
      </c>
      <c r="I805" s="37">
        <v>3176</v>
      </c>
      <c r="J805" s="38">
        <v>3176</v>
      </c>
      <c r="K805" s="36">
        <v>41704</v>
      </c>
      <c r="L805" s="39">
        <v>10</v>
      </c>
      <c r="M805" s="5"/>
      <c r="N805" s="5"/>
      <c r="O805" s="42" t="s">
        <v>2344</v>
      </c>
      <c r="P805" s="43" t="s">
        <v>2203</v>
      </c>
      <c r="Q805" s="43" t="s">
        <v>2320</v>
      </c>
      <c r="R805" s="43" t="s">
        <v>229</v>
      </c>
      <c r="S805" s="43" t="b">
        <v>1</v>
      </c>
      <c r="T805" s="43">
        <v>10</v>
      </c>
      <c r="U805" s="35" t="s">
        <v>2347</v>
      </c>
      <c r="V805" s="196" t="s">
        <v>2394</v>
      </c>
    </row>
    <row r="806" spans="1:22" x14ac:dyDescent="0.25">
      <c r="A806" s="30">
        <v>805</v>
      </c>
      <c r="B806" s="50" t="s">
        <v>339</v>
      </c>
      <c r="C806" s="33">
        <f t="shared" si="12"/>
        <v>4</v>
      </c>
      <c r="D806" s="31" t="s">
        <v>340</v>
      </c>
      <c r="E806" s="31"/>
      <c r="F806" s="35" t="s">
        <v>255</v>
      </c>
      <c r="G806" s="36">
        <v>41704</v>
      </c>
      <c r="H806" s="82">
        <v>22058</v>
      </c>
      <c r="I806" s="37">
        <v>2206</v>
      </c>
      <c r="J806" s="38">
        <v>2206</v>
      </c>
      <c r="K806" s="36">
        <v>41704</v>
      </c>
      <c r="L806" s="39">
        <v>10</v>
      </c>
      <c r="M806" s="5"/>
      <c r="N806" s="5"/>
      <c r="O806" s="42" t="s">
        <v>2344</v>
      </c>
      <c r="P806" s="43" t="s">
        <v>2196</v>
      </c>
      <c r="Q806" s="43" t="s">
        <v>2319</v>
      </c>
      <c r="R806" s="43" t="s">
        <v>229</v>
      </c>
      <c r="S806" s="43" t="b">
        <v>1</v>
      </c>
      <c r="T806" s="43">
        <v>10</v>
      </c>
      <c r="U806" s="35" t="s">
        <v>2347</v>
      </c>
      <c r="V806" s="196" t="s">
        <v>2394</v>
      </c>
    </row>
    <row r="807" spans="1:22" x14ac:dyDescent="0.25">
      <c r="A807" s="30">
        <v>806</v>
      </c>
      <c r="B807" s="50" t="s">
        <v>1058</v>
      </c>
      <c r="C807" s="33">
        <f t="shared" si="12"/>
        <v>4</v>
      </c>
      <c r="D807" s="31" t="s">
        <v>341</v>
      </c>
      <c r="E807" s="31"/>
      <c r="F807" s="35" t="s">
        <v>255</v>
      </c>
      <c r="G807" s="36">
        <v>41704</v>
      </c>
      <c r="H807" s="82">
        <v>12371</v>
      </c>
      <c r="I807" s="37">
        <v>1237</v>
      </c>
      <c r="J807" s="38">
        <v>1237</v>
      </c>
      <c r="K807" s="36">
        <v>41704</v>
      </c>
      <c r="L807" s="39">
        <v>10</v>
      </c>
      <c r="M807" s="5"/>
      <c r="N807" s="5"/>
      <c r="O807" s="42" t="s">
        <v>2344</v>
      </c>
      <c r="P807" s="43" t="s">
        <v>2204</v>
      </c>
      <c r="Q807" s="43" t="s">
        <v>2320</v>
      </c>
      <c r="R807" s="43" t="s">
        <v>229</v>
      </c>
      <c r="S807" s="43" t="b">
        <v>1</v>
      </c>
      <c r="T807" s="43">
        <v>10</v>
      </c>
      <c r="U807" s="35" t="s">
        <v>2347</v>
      </c>
      <c r="V807" s="196" t="s">
        <v>2394</v>
      </c>
    </row>
    <row r="808" spans="1:22" x14ac:dyDescent="0.25">
      <c r="A808" s="30">
        <v>807</v>
      </c>
      <c r="B808" s="50" t="s">
        <v>946</v>
      </c>
      <c r="C808" s="33">
        <f t="shared" si="12"/>
        <v>4</v>
      </c>
      <c r="D808" s="31" t="s">
        <v>716</v>
      </c>
      <c r="E808" s="31"/>
      <c r="F808" s="35" t="s">
        <v>255</v>
      </c>
      <c r="G808" s="36">
        <v>41704</v>
      </c>
      <c r="H808" s="82">
        <v>13798</v>
      </c>
      <c r="I808" s="37">
        <v>1380</v>
      </c>
      <c r="J808" s="38">
        <v>1380</v>
      </c>
      <c r="K808" s="36">
        <v>41704</v>
      </c>
      <c r="L808" s="39">
        <v>10</v>
      </c>
      <c r="M808" s="5"/>
      <c r="N808" s="5"/>
      <c r="O808" s="42" t="s">
        <v>2344</v>
      </c>
      <c r="P808" s="43" t="s">
        <v>2205</v>
      </c>
      <c r="Q808" s="43" t="s">
        <v>2319</v>
      </c>
      <c r="R808" s="43" t="s">
        <v>229</v>
      </c>
      <c r="S808" s="43" t="b">
        <v>1</v>
      </c>
      <c r="T808" s="43">
        <v>10</v>
      </c>
      <c r="U808" s="35" t="s">
        <v>2347</v>
      </c>
      <c r="V808" s="196" t="s">
        <v>2394</v>
      </c>
    </row>
    <row r="809" spans="1:22" x14ac:dyDescent="0.25">
      <c r="A809" s="30">
        <v>808</v>
      </c>
      <c r="B809" s="50" t="s">
        <v>823</v>
      </c>
      <c r="C809" s="33">
        <f t="shared" si="12"/>
        <v>5</v>
      </c>
      <c r="D809" s="31" t="s">
        <v>717</v>
      </c>
      <c r="E809" s="31"/>
      <c r="F809" s="35" t="s">
        <v>255</v>
      </c>
      <c r="G809" s="36">
        <v>41704</v>
      </c>
      <c r="H809" s="82">
        <v>10486</v>
      </c>
      <c r="I809" s="37">
        <v>1049</v>
      </c>
      <c r="J809" s="38">
        <v>1049</v>
      </c>
      <c r="K809" s="36">
        <v>41704</v>
      </c>
      <c r="L809" s="39">
        <v>10</v>
      </c>
      <c r="M809" s="5"/>
      <c r="N809" s="5"/>
      <c r="O809" s="42" t="s">
        <v>2344</v>
      </c>
      <c r="P809" s="43" t="s">
        <v>2177</v>
      </c>
      <c r="Q809" s="43" t="s">
        <v>2320</v>
      </c>
      <c r="R809" s="43" t="s">
        <v>229</v>
      </c>
      <c r="S809" s="43" t="b">
        <v>1</v>
      </c>
      <c r="T809" s="43">
        <v>10</v>
      </c>
      <c r="U809" s="35" t="s">
        <v>2347</v>
      </c>
      <c r="V809" s="196" t="s">
        <v>2394</v>
      </c>
    </row>
    <row r="810" spans="1:22" x14ac:dyDescent="0.25">
      <c r="A810" s="30">
        <v>809</v>
      </c>
      <c r="B810" s="50" t="s">
        <v>947</v>
      </c>
      <c r="C810" s="33">
        <f t="shared" si="12"/>
        <v>6</v>
      </c>
      <c r="D810" s="31" t="s">
        <v>344</v>
      </c>
      <c r="E810" s="31"/>
      <c r="F810" s="35" t="s">
        <v>255</v>
      </c>
      <c r="G810" s="36">
        <v>41704</v>
      </c>
      <c r="H810" s="82">
        <v>18976</v>
      </c>
      <c r="I810" s="37">
        <v>1898</v>
      </c>
      <c r="J810" s="38">
        <v>1898</v>
      </c>
      <c r="K810" s="36">
        <v>41704</v>
      </c>
      <c r="L810" s="39">
        <v>10</v>
      </c>
      <c r="M810" s="5"/>
      <c r="N810" s="5"/>
      <c r="O810" s="42" t="s">
        <v>2344</v>
      </c>
      <c r="P810" s="43" t="s">
        <v>2197</v>
      </c>
      <c r="Q810" s="43" t="s">
        <v>2320</v>
      </c>
      <c r="R810" s="43" t="s">
        <v>229</v>
      </c>
      <c r="S810" s="43" t="b">
        <v>1</v>
      </c>
      <c r="T810" s="43">
        <v>10</v>
      </c>
      <c r="U810" s="35" t="s">
        <v>2347</v>
      </c>
      <c r="V810" s="196" t="s">
        <v>2394</v>
      </c>
    </row>
    <row r="811" spans="1:22" x14ac:dyDescent="0.25">
      <c r="A811" s="30">
        <v>810</v>
      </c>
      <c r="B811" s="50" t="s">
        <v>948</v>
      </c>
      <c r="C811" s="33">
        <f t="shared" si="12"/>
        <v>4</v>
      </c>
      <c r="D811" s="31" t="s">
        <v>345</v>
      </c>
      <c r="E811" s="31"/>
      <c r="F811" s="35" t="s">
        <v>255</v>
      </c>
      <c r="G811" s="36">
        <v>41704</v>
      </c>
      <c r="H811" s="82">
        <v>19019</v>
      </c>
      <c r="I811" s="37">
        <v>1902</v>
      </c>
      <c r="J811" s="38">
        <v>1902</v>
      </c>
      <c r="K811" s="36">
        <v>41704</v>
      </c>
      <c r="L811" s="39">
        <v>10</v>
      </c>
      <c r="M811" s="5"/>
      <c r="N811" s="5"/>
      <c r="O811" s="42" t="s">
        <v>2344</v>
      </c>
      <c r="P811" s="43" t="s">
        <v>2206</v>
      </c>
      <c r="Q811" s="43" t="s">
        <v>2320</v>
      </c>
      <c r="R811" s="43" t="s">
        <v>229</v>
      </c>
      <c r="S811" s="43" t="b">
        <v>1</v>
      </c>
      <c r="T811" s="43">
        <v>10</v>
      </c>
      <c r="U811" s="35" t="s">
        <v>2347</v>
      </c>
      <c r="V811" s="196" t="s">
        <v>2394</v>
      </c>
    </row>
    <row r="812" spans="1:22" x14ac:dyDescent="0.25">
      <c r="A812" s="30">
        <v>811</v>
      </c>
      <c r="B812" s="50" t="s">
        <v>346</v>
      </c>
      <c r="C812" s="33">
        <f t="shared" si="12"/>
        <v>6</v>
      </c>
      <c r="D812" s="31" t="s">
        <v>347</v>
      </c>
      <c r="E812" s="31"/>
      <c r="F812" s="35" t="s">
        <v>255</v>
      </c>
      <c r="G812" s="36">
        <v>41704</v>
      </c>
      <c r="H812" s="82">
        <v>10933</v>
      </c>
      <c r="I812" s="37">
        <v>1093</v>
      </c>
      <c r="J812" s="38">
        <v>1093</v>
      </c>
      <c r="K812" s="36">
        <v>41704</v>
      </c>
      <c r="L812" s="39">
        <v>10</v>
      </c>
      <c r="M812" s="5"/>
      <c r="N812" s="5"/>
      <c r="O812" s="42" t="s">
        <v>2344</v>
      </c>
      <c r="P812" s="43" t="s">
        <v>2207</v>
      </c>
      <c r="Q812" s="43" t="s">
        <v>2320</v>
      </c>
      <c r="R812" s="43" t="s">
        <v>229</v>
      </c>
      <c r="S812" s="43" t="b">
        <v>1</v>
      </c>
      <c r="T812" s="43">
        <v>10</v>
      </c>
      <c r="U812" s="35" t="s">
        <v>2347</v>
      </c>
      <c r="V812" s="196" t="s">
        <v>2394</v>
      </c>
    </row>
    <row r="813" spans="1:22" x14ac:dyDescent="0.25">
      <c r="A813" s="30">
        <v>812</v>
      </c>
      <c r="B813" s="50" t="s">
        <v>1059</v>
      </c>
      <c r="C813" s="33">
        <f t="shared" si="12"/>
        <v>5</v>
      </c>
      <c r="D813" s="31" t="s">
        <v>348</v>
      </c>
      <c r="E813" s="31"/>
      <c r="F813" s="35" t="s">
        <v>255</v>
      </c>
      <c r="G813" s="36">
        <v>41704</v>
      </c>
      <c r="H813" s="82">
        <v>28199</v>
      </c>
      <c r="I813" s="37">
        <v>2820</v>
      </c>
      <c r="J813" s="38">
        <v>2820</v>
      </c>
      <c r="K813" s="36">
        <v>41704</v>
      </c>
      <c r="L813" s="39">
        <v>10</v>
      </c>
      <c r="M813" s="5"/>
      <c r="N813" s="5"/>
      <c r="O813" s="42" t="s">
        <v>2344</v>
      </c>
      <c r="P813" s="43" t="s">
        <v>2197</v>
      </c>
      <c r="Q813" s="43" t="s">
        <v>2320</v>
      </c>
      <c r="R813" s="43" t="s">
        <v>229</v>
      </c>
      <c r="S813" s="43" t="b">
        <v>1</v>
      </c>
      <c r="T813" s="43">
        <v>10</v>
      </c>
      <c r="U813" s="35" t="s">
        <v>2347</v>
      </c>
      <c r="V813" s="196" t="s">
        <v>2394</v>
      </c>
    </row>
    <row r="814" spans="1:22" x14ac:dyDescent="0.25">
      <c r="A814" s="30">
        <v>813</v>
      </c>
      <c r="B814" s="50" t="s">
        <v>949</v>
      </c>
      <c r="C814" s="33">
        <f t="shared" si="12"/>
        <v>6</v>
      </c>
      <c r="D814" s="31" t="s">
        <v>349</v>
      </c>
      <c r="E814" s="31"/>
      <c r="F814" s="35" t="s">
        <v>255</v>
      </c>
      <c r="G814" s="36">
        <v>41704</v>
      </c>
      <c r="H814" s="82">
        <v>21036</v>
      </c>
      <c r="I814" s="37">
        <v>2104</v>
      </c>
      <c r="J814" s="38">
        <v>2104</v>
      </c>
      <c r="K814" s="36">
        <v>41704</v>
      </c>
      <c r="L814" s="39">
        <v>10</v>
      </c>
      <c r="M814" s="5"/>
      <c r="N814" s="5"/>
      <c r="O814" s="42" t="s">
        <v>2344</v>
      </c>
      <c r="P814" s="43" t="s">
        <v>2202</v>
      </c>
      <c r="Q814" s="43" t="s">
        <v>2320</v>
      </c>
      <c r="R814" s="43" t="s">
        <v>229</v>
      </c>
      <c r="S814" s="43" t="b">
        <v>1</v>
      </c>
      <c r="T814" s="43">
        <v>10</v>
      </c>
      <c r="U814" s="35" t="s">
        <v>2347</v>
      </c>
      <c r="V814" s="196" t="s">
        <v>2394</v>
      </c>
    </row>
    <row r="815" spans="1:22" x14ac:dyDescent="0.25">
      <c r="A815" s="30">
        <v>814</v>
      </c>
      <c r="B815" s="50" t="s">
        <v>950</v>
      </c>
      <c r="C815" s="33">
        <f t="shared" si="12"/>
        <v>3</v>
      </c>
      <c r="D815" s="31" t="s">
        <v>350</v>
      </c>
      <c r="E815" s="31"/>
      <c r="F815" s="35" t="s">
        <v>255</v>
      </c>
      <c r="G815" s="36">
        <v>41704</v>
      </c>
      <c r="H815" s="82">
        <v>4022</v>
      </c>
      <c r="I815" s="37">
        <v>402</v>
      </c>
      <c r="J815" s="38">
        <v>402</v>
      </c>
      <c r="K815" s="36">
        <v>41704</v>
      </c>
      <c r="L815" s="39">
        <v>10</v>
      </c>
      <c r="M815" s="5"/>
      <c r="N815" s="5"/>
      <c r="O815" s="42" t="s">
        <v>2344</v>
      </c>
      <c r="P815" s="43" t="s">
        <v>2202</v>
      </c>
      <c r="Q815" s="43" t="s">
        <v>2320</v>
      </c>
      <c r="R815" s="43" t="s">
        <v>229</v>
      </c>
      <c r="S815" s="43" t="b">
        <v>1</v>
      </c>
      <c r="T815" s="43">
        <v>10</v>
      </c>
      <c r="U815" s="35" t="s">
        <v>2347</v>
      </c>
      <c r="V815" s="196" t="s">
        <v>2394</v>
      </c>
    </row>
    <row r="816" spans="1:22" x14ac:dyDescent="0.25">
      <c r="A816" s="30">
        <v>815</v>
      </c>
      <c r="B816" s="50" t="s">
        <v>824</v>
      </c>
      <c r="C816" s="33">
        <f t="shared" si="12"/>
        <v>4</v>
      </c>
      <c r="D816" s="31" t="s">
        <v>351</v>
      </c>
      <c r="E816" s="31"/>
      <c r="F816" s="35" t="s">
        <v>255</v>
      </c>
      <c r="G816" s="36">
        <v>41704</v>
      </c>
      <c r="H816" s="82">
        <v>20563</v>
      </c>
      <c r="I816" s="37">
        <v>2056</v>
      </c>
      <c r="J816" s="38">
        <v>2056</v>
      </c>
      <c r="K816" s="36">
        <v>41704</v>
      </c>
      <c r="L816" s="39">
        <v>10</v>
      </c>
      <c r="M816" s="5"/>
      <c r="N816" s="5"/>
      <c r="O816" s="42" t="s">
        <v>2344</v>
      </c>
      <c r="P816" s="43" t="s">
        <v>2197</v>
      </c>
      <c r="Q816" s="43" t="s">
        <v>2320</v>
      </c>
      <c r="R816" s="43" t="s">
        <v>229</v>
      </c>
      <c r="S816" s="43" t="b">
        <v>1</v>
      </c>
      <c r="T816" s="43">
        <v>10</v>
      </c>
      <c r="U816" s="35" t="s">
        <v>2347</v>
      </c>
      <c r="V816" s="196" t="s">
        <v>2394</v>
      </c>
    </row>
    <row r="817" spans="1:22" x14ac:dyDescent="0.25">
      <c r="A817" s="30">
        <v>816</v>
      </c>
      <c r="B817" s="50" t="s">
        <v>1060</v>
      </c>
      <c r="C817" s="33">
        <f t="shared" si="12"/>
        <v>4</v>
      </c>
      <c r="D817" s="31" t="s">
        <v>352</v>
      </c>
      <c r="E817" s="31"/>
      <c r="F817" s="35" t="s">
        <v>255</v>
      </c>
      <c r="G817" s="36">
        <v>41704</v>
      </c>
      <c r="H817" s="82">
        <v>8979</v>
      </c>
      <c r="I817" s="37">
        <v>898</v>
      </c>
      <c r="J817" s="38">
        <v>898</v>
      </c>
      <c r="K817" s="36">
        <v>41704</v>
      </c>
      <c r="L817" s="39">
        <v>10</v>
      </c>
      <c r="M817" s="5"/>
      <c r="N817" s="5"/>
      <c r="O817" s="42" t="s">
        <v>2344</v>
      </c>
      <c r="P817" s="43" t="s">
        <v>2208</v>
      </c>
      <c r="Q817" s="43" t="s">
        <v>2319</v>
      </c>
      <c r="R817" s="43" t="s">
        <v>229</v>
      </c>
      <c r="S817" s="43" t="b">
        <v>1</v>
      </c>
      <c r="T817" s="43">
        <v>10</v>
      </c>
      <c r="U817" s="35" t="s">
        <v>2347</v>
      </c>
      <c r="V817" s="196" t="s">
        <v>2394</v>
      </c>
    </row>
    <row r="818" spans="1:22" x14ac:dyDescent="0.25">
      <c r="A818" s="30">
        <v>817</v>
      </c>
      <c r="B818" s="50" t="s">
        <v>951</v>
      </c>
      <c r="C818" s="33">
        <f t="shared" si="12"/>
        <v>5</v>
      </c>
      <c r="D818" s="31" t="s">
        <v>353</v>
      </c>
      <c r="E818" s="31"/>
      <c r="F818" s="35" t="s">
        <v>255</v>
      </c>
      <c r="G818" s="36">
        <v>41704</v>
      </c>
      <c r="H818" s="82">
        <v>7696</v>
      </c>
      <c r="I818" s="37">
        <v>770</v>
      </c>
      <c r="J818" s="38">
        <v>770</v>
      </c>
      <c r="K818" s="36">
        <v>41704</v>
      </c>
      <c r="L818" s="39">
        <v>10.01</v>
      </c>
      <c r="M818" s="5"/>
      <c r="N818" s="5"/>
      <c r="O818" s="42" t="s">
        <v>2344</v>
      </c>
      <c r="P818" s="43" t="s">
        <v>2209</v>
      </c>
      <c r="Q818" s="43" t="s">
        <v>2319</v>
      </c>
      <c r="R818" s="43" t="s">
        <v>229</v>
      </c>
      <c r="S818" s="43" t="b">
        <v>1</v>
      </c>
      <c r="T818" s="43">
        <v>10</v>
      </c>
      <c r="U818" s="35" t="s">
        <v>2347</v>
      </c>
      <c r="V818" s="196" t="s">
        <v>2394</v>
      </c>
    </row>
    <row r="819" spans="1:22" x14ac:dyDescent="0.25">
      <c r="A819" s="30">
        <v>818</v>
      </c>
      <c r="B819" s="50" t="s">
        <v>825</v>
      </c>
      <c r="C819" s="33">
        <f t="shared" si="12"/>
        <v>4</v>
      </c>
      <c r="D819" s="31" t="s">
        <v>354</v>
      </c>
      <c r="E819" s="31"/>
      <c r="F819" s="35" t="s">
        <v>255</v>
      </c>
      <c r="G819" s="36">
        <v>41704</v>
      </c>
      <c r="H819" s="82">
        <v>11862</v>
      </c>
      <c r="I819" s="37">
        <v>1186</v>
      </c>
      <c r="J819" s="38">
        <v>1186</v>
      </c>
      <c r="K819" s="36">
        <v>41704</v>
      </c>
      <c r="L819" s="39">
        <v>10</v>
      </c>
      <c r="M819" s="5"/>
      <c r="N819" s="5"/>
      <c r="O819" s="42" t="s">
        <v>2344</v>
      </c>
      <c r="P819" s="43" t="s">
        <v>2210</v>
      </c>
      <c r="Q819" s="43" t="s">
        <v>2319</v>
      </c>
      <c r="R819" s="43" t="s">
        <v>229</v>
      </c>
      <c r="S819" s="43" t="b">
        <v>1</v>
      </c>
      <c r="T819" s="43">
        <v>10</v>
      </c>
      <c r="U819" s="35" t="s">
        <v>2347</v>
      </c>
      <c r="V819" s="196" t="s">
        <v>2394</v>
      </c>
    </row>
    <row r="820" spans="1:22" x14ac:dyDescent="0.25">
      <c r="A820" s="30">
        <v>819</v>
      </c>
      <c r="B820" s="50" t="s">
        <v>1061</v>
      </c>
      <c r="C820" s="33">
        <f t="shared" si="12"/>
        <v>4</v>
      </c>
      <c r="D820" s="31" t="s">
        <v>355</v>
      </c>
      <c r="E820" s="31"/>
      <c r="F820" s="35" t="s">
        <v>255</v>
      </c>
      <c r="G820" s="36">
        <v>41704</v>
      </c>
      <c r="H820" s="82">
        <v>5515</v>
      </c>
      <c r="I820" s="37">
        <v>552</v>
      </c>
      <c r="J820" s="38">
        <v>552</v>
      </c>
      <c r="K820" s="36">
        <v>41704</v>
      </c>
      <c r="L820" s="39">
        <v>10.01</v>
      </c>
      <c r="M820" s="5"/>
      <c r="N820" s="5"/>
      <c r="O820" s="42" t="s">
        <v>2344</v>
      </c>
      <c r="P820" s="43" t="s">
        <v>2211</v>
      </c>
      <c r="Q820" s="43" t="s">
        <v>2319</v>
      </c>
      <c r="R820" s="43" t="s">
        <v>229</v>
      </c>
      <c r="S820" s="43" t="b">
        <v>1</v>
      </c>
      <c r="T820" s="43">
        <v>10</v>
      </c>
      <c r="U820" s="35" t="s">
        <v>2347</v>
      </c>
      <c r="V820" s="196" t="s">
        <v>2394</v>
      </c>
    </row>
    <row r="821" spans="1:22" x14ac:dyDescent="0.25">
      <c r="A821" s="30">
        <v>820</v>
      </c>
      <c r="B821" s="50" t="s">
        <v>952</v>
      </c>
      <c r="C821" s="33">
        <f t="shared" si="12"/>
        <v>5</v>
      </c>
      <c r="D821" s="31" t="s">
        <v>356</v>
      </c>
      <c r="E821" s="31"/>
      <c r="F821" s="35" t="s">
        <v>255</v>
      </c>
      <c r="G821" s="36">
        <v>41704</v>
      </c>
      <c r="H821" s="82">
        <v>19691</v>
      </c>
      <c r="I821" s="37">
        <v>1969</v>
      </c>
      <c r="J821" s="38">
        <v>1969</v>
      </c>
      <c r="K821" s="36">
        <v>41704</v>
      </c>
      <c r="L821" s="39">
        <v>10</v>
      </c>
      <c r="M821" s="5"/>
      <c r="N821" s="5"/>
      <c r="O821" s="42" t="s">
        <v>2344</v>
      </c>
      <c r="P821" s="43" t="s">
        <v>2212</v>
      </c>
      <c r="Q821" s="43" t="s">
        <v>2319</v>
      </c>
      <c r="R821" s="43" t="s">
        <v>229</v>
      </c>
      <c r="S821" s="43" t="b">
        <v>1</v>
      </c>
      <c r="T821" s="43">
        <v>10</v>
      </c>
      <c r="U821" s="35" t="s">
        <v>2347</v>
      </c>
      <c r="V821" s="196" t="s">
        <v>2394</v>
      </c>
    </row>
    <row r="822" spans="1:22" x14ac:dyDescent="0.25">
      <c r="A822" s="30">
        <v>821</v>
      </c>
      <c r="B822" s="50" t="s">
        <v>953</v>
      </c>
      <c r="C822" s="33">
        <f t="shared" si="12"/>
        <v>5</v>
      </c>
      <c r="D822" s="31" t="s">
        <v>357</v>
      </c>
      <c r="E822" s="31"/>
      <c r="F822" s="35" t="s">
        <v>255</v>
      </c>
      <c r="G822" s="36">
        <v>41704</v>
      </c>
      <c r="H822" s="82">
        <v>17277</v>
      </c>
      <c r="I822" s="37">
        <v>1728</v>
      </c>
      <c r="J822" s="38">
        <v>1728</v>
      </c>
      <c r="K822" s="36">
        <v>41704</v>
      </c>
      <c r="L822" s="39">
        <v>10</v>
      </c>
      <c r="M822" s="5"/>
      <c r="N822" s="5"/>
      <c r="O822" s="42" t="s">
        <v>2344</v>
      </c>
      <c r="P822" s="43" t="s">
        <v>2213</v>
      </c>
      <c r="Q822" s="43" t="s">
        <v>2319</v>
      </c>
      <c r="R822" s="43" t="s">
        <v>229</v>
      </c>
      <c r="S822" s="43" t="b">
        <v>1</v>
      </c>
      <c r="T822" s="43">
        <v>10</v>
      </c>
      <c r="U822" s="35" t="s">
        <v>2347</v>
      </c>
      <c r="V822" s="196" t="s">
        <v>2394</v>
      </c>
    </row>
    <row r="823" spans="1:22" x14ac:dyDescent="0.25">
      <c r="A823" s="30">
        <v>822</v>
      </c>
      <c r="B823" s="50" t="s">
        <v>826</v>
      </c>
      <c r="C823" s="33">
        <f t="shared" si="12"/>
        <v>4</v>
      </c>
      <c r="D823" s="31" t="s">
        <v>358</v>
      </c>
      <c r="E823" s="31"/>
      <c r="F823" s="35" t="s">
        <v>255</v>
      </c>
      <c r="G823" s="36">
        <v>41704</v>
      </c>
      <c r="H823" s="82">
        <v>3126</v>
      </c>
      <c r="I823" s="37">
        <v>313</v>
      </c>
      <c r="J823" s="38">
        <v>313</v>
      </c>
      <c r="K823" s="36">
        <v>41704</v>
      </c>
      <c r="L823" s="39">
        <v>10.01</v>
      </c>
      <c r="M823" s="5"/>
      <c r="N823" s="5"/>
      <c r="O823" s="42" t="s">
        <v>2344</v>
      </c>
      <c r="P823" s="43" t="s">
        <v>2207</v>
      </c>
      <c r="Q823" s="43" t="s">
        <v>2320</v>
      </c>
      <c r="R823" s="43" t="s">
        <v>229</v>
      </c>
      <c r="S823" s="43" t="b">
        <v>1</v>
      </c>
      <c r="T823" s="43">
        <v>10</v>
      </c>
      <c r="U823" s="35" t="s">
        <v>2347</v>
      </c>
      <c r="V823" s="196" t="s">
        <v>2394</v>
      </c>
    </row>
    <row r="824" spans="1:22" x14ac:dyDescent="0.25">
      <c r="A824" s="30">
        <v>823</v>
      </c>
      <c r="B824" s="50" t="s">
        <v>1062</v>
      </c>
      <c r="C824" s="33">
        <f t="shared" si="12"/>
        <v>4</v>
      </c>
      <c r="D824" s="31" t="s">
        <v>359</v>
      </c>
      <c r="E824" s="31"/>
      <c r="F824" s="35" t="s">
        <v>255</v>
      </c>
      <c r="G824" s="36">
        <v>41704</v>
      </c>
      <c r="H824" s="82">
        <v>16404</v>
      </c>
      <c r="I824" s="37">
        <v>1640</v>
      </c>
      <c r="J824" s="38">
        <v>1640</v>
      </c>
      <c r="K824" s="36">
        <v>41704</v>
      </c>
      <c r="L824" s="39">
        <v>10</v>
      </c>
      <c r="M824" s="5"/>
      <c r="N824" s="5"/>
      <c r="O824" s="42" t="s">
        <v>2344</v>
      </c>
      <c r="P824" s="43" t="s">
        <v>2214</v>
      </c>
      <c r="Q824" s="43" t="s">
        <v>2320</v>
      </c>
      <c r="R824" s="43" t="s">
        <v>229</v>
      </c>
      <c r="S824" s="43" t="b">
        <v>1</v>
      </c>
      <c r="T824" s="43">
        <v>10</v>
      </c>
      <c r="U824" s="35" t="s">
        <v>2347</v>
      </c>
      <c r="V824" s="196" t="s">
        <v>2394</v>
      </c>
    </row>
    <row r="825" spans="1:22" x14ac:dyDescent="0.25">
      <c r="A825" s="30">
        <v>824</v>
      </c>
      <c r="B825" s="50" t="s">
        <v>1063</v>
      </c>
      <c r="C825" s="33">
        <f t="shared" si="12"/>
        <v>4</v>
      </c>
      <c r="D825" s="31" t="s">
        <v>360</v>
      </c>
      <c r="E825" s="31"/>
      <c r="F825" s="35" t="s">
        <v>255</v>
      </c>
      <c r="G825" s="36">
        <v>41704</v>
      </c>
      <c r="H825" s="82">
        <v>10949</v>
      </c>
      <c r="I825" s="37">
        <v>1095</v>
      </c>
      <c r="J825" s="38">
        <v>1095</v>
      </c>
      <c r="K825" s="36">
        <v>41704</v>
      </c>
      <c r="L825" s="39">
        <v>10</v>
      </c>
      <c r="M825" s="5"/>
      <c r="N825" s="5"/>
      <c r="O825" s="42" t="s">
        <v>2344</v>
      </c>
      <c r="P825" s="43" t="s">
        <v>2215</v>
      </c>
      <c r="Q825" s="43" t="s">
        <v>2319</v>
      </c>
      <c r="R825" s="43" t="s">
        <v>229</v>
      </c>
      <c r="S825" s="43" t="b">
        <v>1</v>
      </c>
      <c r="T825" s="43">
        <v>10</v>
      </c>
      <c r="U825" s="35" t="s">
        <v>2347</v>
      </c>
      <c r="V825" s="196" t="s">
        <v>2394</v>
      </c>
    </row>
    <row r="826" spans="1:22" x14ac:dyDescent="0.25">
      <c r="A826" s="30">
        <v>825</v>
      </c>
      <c r="B826" s="50" t="s">
        <v>954</v>
      </c>
      <c r="C826" s="33">
        <f t="shared" si="12"/>
        <v>5</v>
      </c>
      <c r="D826" s="31" t="s">
        <v>361</v>
      </c>
      <c r="E826" s="31"/>
      <c r="F826" s="35" t="s">
        <v>255</v>
      </c>
      <c r="G826" s="36">
        <v>41704</v>
      </c>
      <c r="H826" s="82">
        <v>16137</v>
      </c>
      <c r="I826" s="37">
        <v>1614</v>
      </c>
      <c r="J826" s="38">
        <v>1614</v>
      </c>
      <c r="K826" s="36">
        <v>41704</v>
      </c>
      <c r="L826" s="39">
        <v>10</v>
      </c>
      <c r="M826" s="5"/>
      <c r="N826" s="5"/>
      <c r="O826" s="42" t="s">
        <v>2344</v>
      </c>
      <c r="P826" s="43" t="s">
        <v>2184</v>
      </c>
      <c r="Q826" s="43" t="s">
        <v>2320</v>
      </c>
      <c r="R826" s="43" t="s">
        <v>229</v>
      </c>
      <c r="S826" s="43" t="b">
        <v>1</v>
      </c>
      <c r="T826" s="43">
        <v>10</v>
      </c>
      <c r="U826" s="35" t="s">
        <v>2347</v>
      </c>
      <c r="V826" s="196" t="s">
        <v>2394</v>
      </c>
    </row>
    <row r="827" spans="1:22" x14ac:dyDescent="0.25">
      <c r="A827" s="30">
        <v>826</v>
      </c>
      <c r="B827" s="50" t="s">
        <v>1064</v>
      </c>
      <c r="C827" s="33">
        <f t="shared" si="12"/>
        <v>5</v>
      </c>
      <c r="D827" s="31" t="s">
        <v>718</v>
      </c>
      <c r="E827" s="31"/>
      <c r="F827" s="35" t="s">
        <v>255</v>
      </c>
      <c r="G827" s="36">
        <v>41704</v>
      </c>
      <c r="H827" s="82">
        <v>34855</v>
      </c>
      <c r="I827" s="37">
        <v>3486</v>
      </c>
      <c r="J827" s="38">
        <v>3486</v>
      </c>
      <c r="K827" s="36">
        <v>41704</v>
      </c>
      <c r="L827" s="39">
        <v>10</v>
      </c>
      <c r="M827" s="5"/>
      <c r="N827" s="5"/>
      <c r="O827" s="42" t="s">
        <v>2344</v>
      </c>
      <c r="P827" s="43" t="s">
        <v>2177</v>
      </c>
      <c r="Q827" s="43" t="s">
        <v>2320</v>
      </c>
      <c r="R827" s="43" t="s">
        <v>229</v>
      </c>
      <c r="S827" s="43" t="b">
        <v>1</v>
      </c>
      <c r="T827" s="43">
        <v>10</v>
      </c>
      <c r="U827" s="35" t="s">
        <v>2347</v>
      </c>
      <c r="V827" s="196" t="s">
        <v>2394</v>
      </c>
    </row>
    <row r="828" spans="1:22" x14ac:dyDescent="0.25">
      <c r="A828" s="30">
        <v>827</v>
      </c>
      <c r="B828" s="50" t="s">
        <v>1065</v>
      </c>
      <c r="C828" s="33">
        <f t="shared" si="12"/>
        <v>5</v>
      </c>
      <c r="D828" s="31" t="s">
        <v>363</v>
      </c>
      <c r="E828" s="31"/>
      <c r="F828" s="35" t="s">
        <v>255</v>
      </c>
      <c r="G828" s="36">
        <v>41704</v>
      </c>
      <c r="H828" s="82">
        <v>31808</v>
      </c>
      <c r="I828" s="37">
        <v>3181</v>
      </c>
      <c r="J828" s="38">
        <v>3181</v>
      </c>
      <c r="K828" s="36">
        <v>41704</v>
      </c>
      <c r="L828" s="39">
        <v>10</v>
      </c>
      <c r="M828" s="5"/>
      <c r="N828" s="5"/>
      <c r="O828" s="42" t="s">
        <v>2344</v>
      </c>
      <c r="P828" s="43" t="s">
        <v>2216</v>
      </c>
      <c r="Q828" s="43" t="s">
        <v>2319</v>
      </c>
      <c r="R828" s="43" t="s">
        <v>229</v>
      </c>
      <c r="S828" s="43" t="b">
        <v>1</v>
      </c>
      <c r="T828" s="43">
        <v>10</v>
      </c>
      <c r="U828" s="35" t="s">
        <v>2347</v>
      </c>
      <c r="V828" s="196" t="s">
        <v>2394</v>
      </c>
    </row>
    <row r="829" spans="1:22" x14ac:dyDescent="0.25">
      <c r="A829" s="30">
        <v>828</v>
      </c>
      <c r="B829" s="50" t="s">
        <v>955</v>
      </c>
      <c r="C829" s="33">
        <f t="shared" si="12"/>
        <v>5</v>
      </c>
      <c r="D829" s="31" t="s">
        <v>364</v>
      </c>
      <c r="E829" s="31"/>
      <c r="F829" s="35" t="s">
        <v>255</v>
      </c>
      <c r="G829" s="36">
        <v>41704</v>
      </c>
      <c r="H829" s="82">
        <v>35032</v>
      </c>
      <c r="I829" s="37">
        <v>3503</v>
      </c>
      <c r="J829" s="38">
        <v>3503</v>
      </c>
      <c r="K829" s="36">
        <v>41704</v>
      </c>
      <c r="L829" s="39">
        <v>10</v>
      </c>
      <c r="M829" s="5"/>
      <c r="N829" s="5"/>
      <c r="O829" s="42" t="s">
        <v>2344</v>
      </c>
      <c r="P829" s="43" t="s">
        <v>2207</v>
      </c>
      <c r="Q829" s="43" t="s">
        <v>2320</v>
      </c>
      <c r="R829" s="43" t="s">
        <v>229</v>
      </c>
      <c r="S829" s="43" t="b">
        <v>1</v>
      </c>
      <c r="T829" s="43">
        <v>10</v>
      </c>
      <c r="U829" s="35" t="s">
        <v>2347</v>
      </c>
      <c r="V829" s="196" t="s">
        <v>2394</v>
      </c>
    </row>
    <row r="830" spans="1:22" x14ac:dyDescent="0.25">
      <c r="A830" s="30">
        <v>829</v>
      </c>
      <c r="B830" s="50" t="s">
        <v>827</v>
      </c>
      <c r="C830" s="33">
        <f t="shared" si="12"/>
        <v>5</v>
      </c>
      <c r="D830" s="31" t="s">
        <v>365</v>
      </c>
      <c r="E830" s="31"/>
      <c r="F830" s="35" t="s">
        <v>255</v>
      </c>
      <c r="G830" s="36">
        <v>41704</v>
      </c>
      <c r="H830" s="82">
        <v>16978</v>
      </c>
      <c r="I830" s="37">
        <v>1698</v>
      </c>
      <c r="J830" s="38">
        <v>1698</v>
      </c>
      <c r="K830" s="36">
        <v>41704</v>
      </c>
      <c r="L830" s="39">
        <v>10</v>
      </c>
      <c r="M830" s="5"/>
      <c r="N830" s="5"/>
      <c r="O830" s="42" t="s">
        <v>2344</v>
      </c>
      <c r="P830" s="43" t="s">
        <v>2177</v>
      </c>
      <c r="Q830" s="43" t="s">
        <v>2320</v>
      </c>
      <c r="R830" s="43" t="s">
        <v>229</v>
      </c>
      <c r="S830" s="43" t="b">
        <v>1</v>
      </c>
      <c r="T830" s="43">
        <v>10</v>
      </c>
      <c r="U830" s="35" t="s">
        <v>2347</v>
      </c>
      <c r="V830" s="196" t="s">
        <v>2394</v>
      </c>
    </row>
    <row r="831" spans="1:22" x14ac:dyDescent="0.25">
      <c r="A831" s="30">
        <v>830</v>
      </c>
      <c r="B831" s="50" t="s">
        <v>956</v>
      </c>
      <c r="C831" s="33">
        <f t="shared" si="12"/>
        <v>5</v>
      </c>
      <c r="D831" s="31" t="s">
        <v>366</v>
      </c>
      <c r="E831" s="31"/>
      <c r="F831" s="35" t="s">
        <v>255</v>
      </c>
      <c r="G831" s="36">
        <v>41704</v>
      </c>
      <c r="H831" s="82">
        <v>14926</v>
      </c>
      <c r="I831" s="37">
        <v>1493</v>
      </c>
      <c r="J831" s="38">
        <v>1493</v>
      </c>
      <c r="K831" s="36">
        <v>41704</v>
      </c>
      <c r="L831" s="39">
        <v>10</v>
      </c>
      <c r="M831" s="5"/>
      <c r="N831" s="5"/>
      <c r="O831" s="42" t="s">
        <v>2344</v>
      </c>
      <c r="P831" s="43" t="s">
        <v>2217</v>
      </c>
      <c r="Q831" s="43" t="s">
        <v>2320</v>
      </c>
      <c r="R831" s="43" t="s">
        <v>229</v>
      </c>
      <c r="S831" s="43" t="b">
        <v>1</v>
      </c>
      <c r="T831" s="43">
        <v>10</v>
      </c>
      <c r="U831" s="35" t="s">
        <v>2347</v>
      </c>
      <c r="V831" s="196" t="s">
        <v>2394</v>
      </c>
    </row>
    <row r="832" spans="1:22" x14ac:dyDescent="0.25">
      <c r="A832" s="30">
        <v>831</v>
      </c>
      <c r="B832" s="50" t="s">
        <v>957</v>
      </c>
      <c r="C832" s="33">
        <f t="shared" si="12"/>
        <v>11</v>
      </c>
      <c r="D832" s="31" t="s">
        <v>719</v>
      </c>
      <c r="E832" s="31"/>
      <c r="F832" s="35" t="s">
        <v>255</v>
      </c>
      <c r="G832" s="36">
        <v>41704</v>
      </c>
      <c r="H832" s="82">
        <v>21734</v>
      </c>
      <c r="I832" s="37">
        <v>2173</v>
      </c>
      <c r="J832" s="38">
        <v>2173</v>
      </c>
      <c r="K832" s="36">
        <v>41704</v>
      </c>
      <c r="L832" s="39">
        <v>10</v>
      </c>
      <c r="M832" s="5"/>
      <c r="N832" s="5"/>
      <c r="O832" s="42" t="s">
        <v>2344</v>
      </c>
      <c r="P832" s="43" t="s">
        <v>2214</v>
      </c>
      <c r="Q832" s="43" t="s">
        <v>2320</v>
      </c>
      <c r="R832" s="43" t="s">
        <v>229</v>
      </c>
      <c r="S832" s="43" t="b">
        <v>1</v>
      </c>
      <c r="T832" s="43">
        <v>10</v>
      </c>
      <c r="U832" s="35" t="s">
        <v>2347</v>
      </c>
      <c r="V832" s="196" t="s">
        <v>2394</v>
      </c>
    </row>
    <row r="833" spans="1:22" x14ac:dyDescent="0.25">
      <c r="A833" s="30">
        <v>832</v>
      </c>
      <c r="B833" s="50" t="s">
        <v>368</v>
      </c>
      <c r="C833" s="33">
        <f t="shared" si="12"/>
        <v>4</v>
      </c>
      <c r="D833" s="31" t="s">
        <v>719</v>
      </c>
      <c r="E833" s="31"/>
      <c r="F833" s="35" t="s">
        <v>255</v>
      </c>
      <c r="G833" s="36">
        <v>41704</v>
      </c>
      <c r="H833" s="82">
        <v>10769</v>
      </c>
      <c r="I833" s="37">
        <v>1077</v>
      </c>
      <c r="J833" s="38">
        <v>1077</v>
      </c>
      <c r="K833" s="36">
        <v>41704</v>
      </c>
      <c r="L833" s="39">
        <v>10</v>
      </c>
      <c r="M833" s="5"/>
      <c r="N833" s="5"/>
      <c r="O833" s="42" t="s">
        <v>2344</v>
      </c>
      <c r="P833" s="43" t="s">
        <v>2218</v>
      </c>
      <c r="Q833" s="43" t="s">
        <v>2320</v>
      </c>
      <c r="R833" s="43" t="s">
        <v>229</v>
      </c>
      <c r="S833" s="43" t="b">
        <v>1</v>
      </c>
      <c r="T833" s="43">
        <v>10</v>
      </c>
      <c r="U833" s="35" t="s">
        <v>2347</v>
      </c>
      <c r="V833" s="196" t="s">
        <v>2394</v>
      </c>
    </row>
    <row r="834" spans="1:22" x14ac:dyDescent="0.25">
      <c r="A834" s="30">
        <v>833</v>
      </c>
      <c r="B834" s="50" t="s">
        <v>828</v>
      </c>
      <c r="C834" s="33">
        <f t="shared" si="12"/>
        <v>4</v>
      </c>
      <c r="D834" s="31" t="s">
        <v>370</v>
      </c>
      <c r="E834" s="31"/>
      <c r="F834" s="35" t="s">
        <v>255</v>
      </c>
      <c r="G834" s="36">
        <v>41704</v>
      </c>
      <c r="H834" s="82">
        <v>13218</v>
      </c>
      <c r="I834" s="37">
        <v>1322</v>
      </c>
      <c r="J834" s="38">
        <v>1322</v>
      </c>
      <c r="K834" s="36">
        <v>41704</v>
      </c>
      <c r="L834" s="39">
        <v>10</v>
      </c>
      <c r="M834" s="5"/>
      <c r="N834" s="5"/>
      <c r="O834" s="42" t="s">
        <v>2344</v>
      </c>
      <c r="P834" s="43" t="s">
        <v>2219</v>
      </c>
      <c r="Q834" s="43" t="s">
        <v>2319</v>
      </c>
      <c r="R834" s="43" t="s">
        <v>229</v>
      </c>
      <c r="S834" s="43" t="b">
        <v>1</v>
      </c>
      <c r="T834" s="43">
        <v>10</v>
      </c>
      <c r="U834" s="35" t="s">
        <v>2347</v>
      </c>
      <c r="V834" s="196" t="s">
        <v>2394</v>
      </c>
    </row>
    <row r="835" spans="1:22" x14ac:dyDescent="0.25">
      <c r="A835" s="30">
        <v>834</v>
      </c>
      <c r="B835" s="50" t="s">
        <v>1066</v>
      </c>
      <c r="C835" s="33">
        <f t="shared" ref="C835:C898" si="13">COUNTIF(B:B,B835)</f>
        <v>4</v>
      </c>
      <c r="D835" s="31" t="s">
        <v>371</v>
      </c>
      <c r="E835" s="31"/>
      <c r="F835" s="35" t="s">
        <v>255</v>
      </c>
      <c r="G835" s="36">
        <v>41704</v>
      </c>
      <c r="H835" s="82">
        <v>19795</v>
      </c>
      <c r="I835" s="37">
        <v>1980</v>
      </c>
      <c r="J835" s="38">
        <v>1980</v>
      </c>
      <c r="K835" s="36">
        <v>41704</v>
      </c>
      <c r="L835" s="39">
        <v>10</v>
      </c>
      <c r="M835" s="5"/>
      <c r="N835" s="5"/>
      <c r="O835" s="42" t="s">
        <v>2344</v>
      </c>
      <c r="P835" s="43" t="s">
        <v>2185</v>
      </c>
      <c r="Q835" s="43" t="s">
        <v>2320</v>
      </c>
      <c r="R835" s="43" t="s">
        <v>229</v>
      </c>
      <c r="S835" s="43" t="b">
        <v>1</v>
      </c>
      <c r="T835" s="43">
        <v>10</v>
      </c>
      <c r="U835" s="35" t="s">
        <v>2347</v>
      </c>
      <c r="V835" s="196" t="s">
        <v>2394</v>
      </c>
    </row>
    <row r="836" spans="1:22" x14ac:dyDescent="0.25">
      <c r="A836" s="30">
        <v>835</v>
      </c>
      <c r="B836" s="50" t="s">
        <v>958</v>
      </c>
      <c r="C836" s="33">
        <f t="shared" si="13"/>
        <v>5</v>
      </c>
      <c r="D836" s="31" t="s">
        <v>372</v>
      </c>
      <c r="E836" s="31"/>
      <c r="F836" s="35" t="s">
        <v>255</v>
      </c>
      <c r="G836" s="36">
        <v>41704</v>
      </c>
      <c r="H836" s="82">
        <v>12466</v>
      </c>
      <c r="I836" s="37">
        <v>1247</v>
      </c>
      <c r="J836" s="38">
        <v>1247</v>
      </c>
      <c r="K836" s="36">
        <v>41704</v>
      </c>
      <c r="L836" s="39">
        <v>10</v>
      </c>
      <c r="M836" s="5"/>
      <c r="N836" s="5"/>
      <c r="O836" s="42" t="s">
        <v>2344</v>
      </c>
      <c r="P836" s="43" t="s">
        <v>2220</v>
      </c>
      <c r="Q836" s="43" t="s">
        <v>2319</v>
      </c>
      <c r="R836" s="43" t="s">
        <v>229</v>
      </c>
      <c r="S836" s="43" t="b">
        <v>1</v>
      </c>
      <c r="T836" s="43">
        <v>10</v>
      </c>
      <c r="U836" s="35" t="s">
        <v>2347</v>
      </c>
      <c r="V836" s="196" t="s">
        <v>2394</v>
      </c>
    </row>
    <row r="837" spans="1:22" x14ac:dyDescent="0.25">
      <c r="A837" s="30">
        <v>836</v>
      </c>
      <c r="B837" s="50" t="s">
        <v>829</v>
      </c>
      <c r="C837" s="33">
        <f t="shared" si="13"/>
        <v>4</v>
      </c>
      <c r="D837" s="31" t="s">
        <v>373</v>
      </c>
      <c r="E837" s="31"/>
      <c r="F837" s="35" t="s">
        <v>255</v>
      </c>
      <c r="G837" s="36">
        <v>41704</v>
      </c>
      <c r="H837" s="82">
        <v>7066</v>
      </c>
      <c r="I837" s="37">
        <v>707</v>
      </c>
      <c r="J837" s="38">
        <v>707</v>
      </c>
      <c r="K837" s="36">
        <v>41704</v>
      </c>
      <c r="L837" s="39">
        <v>10.01</v>
      </c>
      <c r="M837" s="5"/>
      <c r="N837" s="5"/>
      <c r="O837" s="42" t="s">
        <v>2344</v>
      </c>
      <c r="P837" s="43" t="s">
        <v>2202</v>
      </c>
      <c r="Q837" s="43" t="s">
        <v>2320</v>
      </c>
      <c r="R837" s="43" t="s">
        <v>229</v>
      </c>
      <c r="S837" s="43" t="b">
        <v>1</v>
      </c>
      <c r="T837" s="43">
        <v>10</v>
      </c>
      <c r="U837" s="35" t="s">
        <v>2347</v>
      </c>
      <c r="V837" s="196" t="s">
        <v>2394</v>
      </c>
    </row>
    <row r="838" spans="1:22" x14ac:dyDescent="0.25">
      <c r="A838" s="30">
        <v>837</v>
      </c>
      <c r="B838" s="50" t="s">
        <v>1142</v>
      </c>
      <c r="C838" s="33">
        <f t="shared" si="13"/>
        <v>3</v>
      </c>
      <c r="D838" s="31" t="s">
        <v>720</v>
      </c>
      <c r="E838" s="31"/>
      <c r="F838" s="35" t="s">
        <v>255</v>
      </c>
      <c r="G838" s="36">
        <v>41704</v>
      </c>
      <c r="H838" s="82">
        <v>9835</v>
      </c>
      <c r="I838" s="37">
        <v>984</v>
      </c>
      <c r="J838" s="38">
        <v>984</v>
      </c>
      <c r="K838" s="36">
        <v>41704</v>
      </c>
      <c r="L838" s="39">
        <v>10.01</v>
      </c>
      <c r="M838" s="5"/>
      <c r="N838" s="5"/>
      <c r="O838" s="42" t="s">
        <v>2344</v>
      </c>
      <c r="P838" s="43" t="s">
        <v>2206</v>
      </c>
      <c r="Q838" s="43" t="s">
        <v>2320</v>
      </c>
      <c r="R838" s="43" t="s">
        <v>229</v>
      </c>
      <c r="S838" s="43" t="b">
        <v>1</v>
      </c>
      <c r="T838" s="43">
        <v>10</v>
      </c>
      <c r="U838" s="35" t="s">
        <v>2347</v>
      </c>
      <c r="V838" s="196" t="s">
        <v>2394</v>
      </c>
    </row>
    <row r="839" spans="1:22" x14ac:dyDescent="0.25">
      <c r="A839" s="30">
        <v>838</v>
      </c>
      <c r="B839" s="50" t="s">
        <v>830</v>
      </c>
      <c r="C839" s="33">
        <f t="shared" si="13"/>
        <v>4</v>
      </c>
      <c r="D839" s="31" t="s">
        <v>374</v>
      </c>
      <c r="E839" s="31"/>
      <c r="F839" s="35" t="s">
        <v>255</v>
      </c>
      <c r="G839" s="36">
        <v>41704</v>
      </c>
      <c r="H839" s="82">
        <v>7012</v>
      </c>
      <c r="I839" s="37">
        <v>701</v>
      </c>
      <c r="J839" s="38">
        <v>701</v>
      </c>
      <c r="K839" s="36">
        <v>41704</v>
      </c>
      <c r="L839" s="39">
        <v>10</v>
      </c>
      <c r="M839" s="5"/>
      <c r="N839" s="5"/>
      <c r="O839" s="42" t="s">
        <v>2344</v>
      </c>
      <c r="P839" s="43" t="s">
        <v>2177</v>
      </c>
      <c r="Q839" s="43" t="s">
        <v>2320</v>
      </c>
      <c r="R839" s="43" t="s">
        <v>229</v>
      </c>
      <c r="S839" s="43" t="b">
        <v>1</v>
      </c>
      <c r="T839" s="43">
        <v>10</v>
      </c>
      <c r="U839" s="35" t="s">
        <v>2347</v>
      </c>
      <c r="V839" s="196" t="s">
        <v>2394</v>
      </c>
    </row>
    <row r="840" spans="1:22" x14ac:dyDescent="0.25">
      <c r="A840" s="30">
        <v>839</v>
      </c>
      <c r="B840" s="50" t="s">
        <v>831</v>
      </c>
      <c r="C840" s="33">
        <f t="shared" si="13"/>
        <v>5</v>
      </c>
      <c r="D840" s="31" t="s">
        <v>721</v>
      </c>
      <c r="E840" s="31"/>
      <c r="F840" s="35" t="s">
        <v>255</v>
      </c>
      <c r="G840" s="36">
        <v>41704</v>
      </c>
      <c r="H840" s="82">
        <v>8308</v>
      </c>
      <c r="I840" s="37">
        <v>831</v>
      </c>
      <c r="J840" s="38">
        <v>831</v>
      </c>
      <c r="K840" s="36">
        <v>41704</v>
      </c>
      <c r="L840" s="39">
        <v>10</v>
      </c>
      <c r="M840" s="5"/>
      <c r="N840" s="5"/>
      <c r="O840" s="42" t="s">
        <v>2344</v>
      </c>
      <c r="P840" s="43" t="s">
        <v>2177</v>
      </c>
      <c r="Q840" s="43" t="s">
        <v>2320</v>
      </c>
      <c r="R840" s="43" t="s">
        <v>229</v>
      </c>
      <c r="S840" s="43" t="b">
        <v>1</v>
      </c>
      <c r="T840" s="43">
        <v>10</v>
      </c>
      <c r="U840" s="35" t="s">
        <v>2347</v>
      </c>
      <c r="V840" s="196" t="s">
        <v>2394</v>
      </c>
    </row>
    <row r="841" spans="1:22" x14ac:dyDescent="0.25">
      <c r="A841" s="30">
        <v>840</v>
      </c>
      <c r="B841" s="50" t="s">
        <v>959</v>
      </c>
      <c r="C841" s="33">
        <f t="shared" si="13"/>
        <v>4</v>
      </c>
      <c r="D841" s="31" t="s">
        <v>376</v>
      </c>
      <c r="E841" s="31"/>
      <c r="F841" s="35" t="s">
        <v>255</v>
      </c>
      <c r="G841" s="36">
        <v>41704</v>
      </c>
      <c r="H841" s="82">
        <v>19410</v>
      </c>
      <c r="I841" s="37">
        <v>1941</v>
      </c>
      <c r="J841" s="38">
        <v>1941</v>
      </c>
      <c r="K841" s="36">
        <v>41704</v>
      </c>
      <c r="L841" s="39">
        <v>10</v>
      </c>
      <c r="M841" s="5"/>
      <c r="N841" s="5"/>
      <c r="O841" s="42" t="s">
        <v>2344</v>
      </c>
      <c r="P841" s="43" t="s">
        <v>2221</v>
      </c>
      <c r="Q841" s="43" t="s">
        <v>2319</v>
      </c>
      <c r="R841" s="43" t="s">
        <v>229</v>
      </c>
      <c r="S841" s="43" t="b">
        <v>1</v>
      </c>
      <c r="T841" s="43">
        <v>10</v>
      </c>
      <c r="U841" s="35" t="s">
        <v>2347</v>
      </c>
      <c r="V841" s="196" t="s">
        <v>2394</v>
      </c>
    </row>
    <row r="842" spans="1:22" x14ac:dyDescent="0.25">
      <c r="A842" s="30">
        <v>841</v>
      </c>
      <c r="B842" s="50" t="s">
        <v>832</v>
      </c>
      <c r="C842" s="33">
        <f t="shared" si="13"/>
        <v>5</v>
      </c>
      <c r="D842" s="31" t="s">
        <v>377</v>
      </c>
      <c r="E842" s="31"/>
      <c r="F842" s="35" t="s">
        <v>255</v>
      </c>
      <c r="G842" s="36">
        <v>41704</v>
      </c>
      <c r="H842" s="82">
        <v>16185</v>
      </c>
      <c r="I842" s="37">
        <v>1619</v>
      </c>
      <c r="J842" s="38">
        <v>1619</v>
      </c>
      <c r="K842" s="36">
        <v>41704</v>
      </c>
      <c r="L842" s="39">
        <v>10</v>
      </c>
      <c r="M842" s="5"/>
      <c r="N842" s="5"/>
      <c r="O842" s="42" t="s">
        <v>2344</v>
      </c>
      <c r="P842" s="43" t="s">
        <v>2177</v>
      </c>
      <c r="Q842" s="43" t="s">
        <v>2320</v>
      </c>
      <c r="R842" s="43" t="s">
        <v>229</v>
      </c>
      <c r="S842" s="43" t="b">
        <v>1</v>
      </c>
      <c r="T842" s="43">
        <v>10</v>
      </c>
      <c r="U842" s="35" t="s">
        <v>2347</v>
      </c>
      <c r="V842" s="196" t="s">
        <v>2394</v>
      </c>
    </row>
    <row r="843" spans="1:22" x14ac:dyDescent="0.25">
      <c r="A843" s="30">
        <v>842</v>
      </c>
      <c r="B843" s="50" t="s">
        <v>833</v>
      </c>
      <c r="C843" s="33">
        <f t="shared" si="13"/>
        <v>4</v>
      </c>
      <c r="D843" s="31" t="s">
        <v>378</v>
      </c>
      <c r="E843" s="31"/>
      <c r="F843" s="35" t="s">
        <v>255</v>
      </c>
      <c r="G843" s="36">
        <v>41704</v>
      </c>
      <c r="H843" s="82">
        <v>11637</v>
      </c>
      <c r="I843" s="37">
        <v>1164</v>
      </c>
      <c r="J843" s="38">
        <v>1164</v>
      </c>
      <c r="K843" s="36">
        <v>41704</v>
      </c>
      <c r="L843" s="39">
        <v>10</v>
      </c>
      <c r="M843" s="5"/>
      <c r="N843" s="5"/>
      <c r="O843" s="42" t="s">
        <v>2344</v>
      </c>
      <c r="P843" s="43" t="s">
        <v>2185</v>
      </c>
      <c r="Q843" s="43" t="s">
        <v>2320</v>
      </c>
      <c r="R843" s="43" t="s">
        <v>229</v>
      </c>
      <c r="S843" s="43" t="b">
        <v>1</v>
      </c>
      <c r="T843" s="43">
        <v>10</v>
      </c>
      <c r="U843" s="35" t="s">
        <v>2347</v>
      </c>
      <c r="V843" s="196" t="s">
        <v>2394</v>
      </c>
    </row>
    <row r="844" spans="1:22" x14ac:dyDescent="0.25">
      <c r="A844" s="30">
        <v>843</v>
      </c>
      <c r="B844" s="50" t="s">
        <v>960</v>
      </c>
      <c r="C844" s="33">
        <f t="shared" si="13"/>
        <v>4</v>
      </c>
      <c r="D844" s="31" t="s">
        <v>379</v>
      </c>
      <c r="E844" s="31"/>
      <c r="F844" s="35" t="s">
        <v>255</v>
      </c>
      <c r="G844" s="36">
        <v>41704</v>
      </c>
      <c r="H844" s="82">
        <v>4232</v>
      </c>
      <c r="I844" s="37">
        <v>423</v>
      </c>
      <c r="J844" s="38">
        <v>423</v>
      </c>
      <c r="K844" s="36">
        <v>41704</v>
      </c>
      <c r="L844" s="39">
        <v>10</v>
      </c>
      <c r="M844" s="5"/>
      <c r="N844" s="5"/>
      <c r="O844" s="42" t="s">
        <v>2344</v>
      </c>
      <c r="P844" s="43" t="s">
        <v>2177</v>
      </c>
      <c r="Q844" s="43" t="s">
        <v>2320</v>
      </c>
      <c r="R844" s="43" t="s">
        <v>229</v>
      </c>
      <c r="S844" s="43" t="b">
        <v>1</v>
      </c>
      <c r="T844" s="43">
        <v>10</v>
      </c>
      <c r="U844" s="35" t="s">
        <v>2347</v>
      </c>
      <c r="V844" s="196" t="s">
        <v>2394</v>
      </c>
    </row>
    <row r="845" spans="1:22" x14ac:dyDescent="0.25">
      <c r="A845" s="30">
        <v>844</v>
      </c>
      <c r="B845" s="50" t="s">
        <v>1067</v>
      </c>
      <c r="C845" s="33">
        <f t="shared" si="13"/>
        <v>4</v>
      </c>
      <c r="D845" s="31" t="s">
        <v>380</v>
      </c>
      <c r="E845" s="31"/>
      <c r="F845" s="35" t="s">
        <v>255</v>
      </c>
      <c r="G845" s="36">
        <v>41704</v>
      </c>
      <c r="H845" s="82">
        <v>5419</v>
      </c>
      <c r="I845" s="37">
        <v>542</v>
      </c>
      <c r="J845" s="38">
        <v>542</v>
      </c>
      <c r="K845" s="36">
        <v>41704</v>
      </c>
      <c r="L845" s="39">
        <v>10</v>
      </c>
      <c r="M845" s="5"/>
      <c r="N845" s="5"/>
      <c r="O845" s="42" t="s">
        <v>2344</v>
      </c>
      <c r="P845" s="43" t="s">
        <v>2202</v>
      </c>
      <c r="Q845" s="43" t="s">
        <v>2320</v>
      </c>
      <c r="R845" s="43" t="s">
        <v>229</v>
      </c>
      <c r="S845" s="43" t="b">
        <v>1</v>
      </c>
      <c r="T845" s="43">
        <v>10</v>
      </c>
      <c r="U845" s="35" t="s">
        <v>2347</v>
      </c>
      <c r="V845" s="196" t="s">
        <v>2394</v>
      </c>
    </row>
    <row r="846" spans="1:22" x14ac:dyDescent="0.25">
      <c r="A846" s="30">
        <v>845</v>
      </c>
      <c r="B846" s="50" t="s">
        <v>1068</v>
      </c>
      <c r="C846" s="33">
        <f t="shared" si="13"/>
        <v>5</v>
      </c>
      <c r="D846" s="31" t="s">
        <v>381</v>
      </c>
      <c r="E846" s="31"/>
      <c r="F846" s="35" t="s">
        <v>255</v>
      </c>
      <c r="G846" s="36">
        <v>41704</v>
      </c>
      <c r="H846" s="82">
        <v>43598</v>
      </c>
      <c r="I846" s="37">
        <v>4360</v>
      </c>
      <c r="J846" s="38">
        <v>4360</v>
      </c>
      <c r="K846" s="36">
        <v>41704</v>
      </c>
      <c r="L846" s="39">
        <v>10</v>
      </c>
      <c r="M846" s="5"/>
      <c r="N846" s="5"/>
      <c r="O846" s="42" t="s">
        <v>2344</v>
      </c>
      <c r="P846" s="43" t="s">
        <v>2207</v>
      </c>
      <c r="Q846" s="43" t="s">
        <v>2320</v>
      </c>
      <c r="R846" s="43" t="s">
        <v>229</v>
      </c>
      <c r="S846" s="43" t="b">
        <v>1</v>
      </c>
      <c r="T846" s="43">
        <v>10</v>
      </c>
      <c r="U846" s="35" t="s">
        <v>2347</v>
      </c>
      <c r="V846" s="196" t="s">
        <v>2394</v>
      </c>
    </row>
    <row r="847" spans="1:22" x14ac:dyDescent="0.25">
      <c r="A847" s="30">
        <v>846</v>
      </c>
      <c r="B847" s="50" t="s">
        <v>834</v>
      </c>
      <c r="C847" s="33">
        <f t="shared" si="13"/>
        <v>4</v>
      </c>
      <c r="D847" s="31" t="s">
        <v>382</v>
      </c>
      <c r="E847" s="31"/>
      <c r="F847" s="35" t="s">
        <v>255</v>
      </c>
      <c r="G847" s="36">
        <v>41704</v>
      </c>
      <c r="H847" s="82">
        <v>12524</v>
      </c>
      <c r="I847" s="37">
        <v>1252</v>
      </c>
      <c r="J847" s="38">
        <v>1252</v>
      </c>
      <c r="K847" s="36">
        <v>41704</v>
      </c>
      <c r="L847" s="39">
        <v>10</v>
      </c>
      <c r="M847" s="5"/>
      <c r="N847" s="5"/>
      <c r="O847" s="42" t="s">
        <v>2344</v>
      </c>
      <c r="P847" s="43" t="s">
        <v>2185</v>
      </c>
      <c r="Q847" s="43" t="s">
        <v>2320</v>
      </c>
      <c r="R847" s="43" t="s">
        <v>229</v>
      </c>
      <c r="S847" s="43" t="b">
        <v>1</v>
      </c>
      <c r="T847" s="43">
        <v>10</v>
      </c>
      <c r="U847" s="35" t="s">
        <v>2347</v>
      </c>
      <c r="V847" s="196" t="s">
        <v>2394</v>
      </c>
    </row>
    <row r="848" spans="1:22" x14ac:dyDescent="0.25">
      <c r="A848" s="30">
        <v>847</v>
      </c>
      <c r="B848" s="50" t="s">
        <v>1069</v>
      </c>
      <c r="C848" s="33">
        <f t="shared" si="13"/>
        <v>4</v>
      </c>
      <c r="D848" s="31" t="s">
        <v>383</v>
      </c>
      <c r="E848" s="31"/>
      <c r="F848" s="35" t="s">
        <v>255</v>
      </c>
      <c r="G848" s="36">
        <v>41704</v>
      </c>
      <c r="H848" s="82">
        <v>16869</v>
      </c>
      <c r="I848" s="37">
        <v>1687</v>
      </c>
      <c r="J848" s="38">
        <v>1687</v>
      </c>
      <c r="K848" s="36">
        <v>41704</v>
      </c>
      <c r="L848" s="39">
        <v>10</v>
      </c>
      <c r="M848" s="5"/>
      <c r="N848" s="5"/>
      <c r="O848" s="42" t="s">
        <v>2344</v>
      </c>
      <c r="P848" s="43" t="s">
        <v>2197</v>
      </c>
      <c r="Q848" s="43" t="s">
        <v>2320</v>
      </c>
      <c r="R848" s="43" t="s">
        <v>229</v>
      </c>
      <c r="S848" s="43" t="b">
        <v>1</v>
      </c>
      <c r="T848" s="43">
        <v>10</v>
      </c>
      <c r="U848" s="35" t="s">
        <v>2347</v>
      </c>
      <c r="V848" s="196" t="s">
        <v>2394</v>
      </c>
    </row>
    <row r="849" spans="1:22" x14ac:dyDescent="0.25">
      <c r="A849" s="30">
        <v>848</v>
      </c>
      <c r="B849" s="50" t="s">
        <v>1070</v>
      </c>
      <c r="C849" s="33">
        <f t="shared" si="13"/>
        <v>6</v>
      </c>
      <c r="D849" s="31" t="s">
        <v>384</v>
      </c>
      <c r="E849" s="31"/>
      <c r="F849" s="35" t="s">
        <v>255</v>
      </c>
      <c r="G849" s="36">
        <v>41704</v>
      </c>
      <c r="H849" s="82">
        <v>59134</v>
      </c>
      <c r="I849" s="37">
        <v>5913</v>
      </c>
      <c r="J849" s="38">
        <v>5913</v>
      </c>
      <c r="K849" s="36">
        <v>41704</v>
      </c>
      <c r="L849" s="39">
        <v>10</v>
      </c>
      <c r="M849" s="5"/>
      <c r="N849" s="5"/>
      <c r="O849" s="42" t="s">
        <v>2344</v>
      </c>
      <c r="P849" s="43" t="s">
        <v>2207</v>
      </c>
      <c r="Q849" s="43" t="s">
        <v>2320</v>
      </c>
      <c r="R849" s="43" t="s">
        <v>229</v>
      </c>
      <c r="S849" s="43" t="b">
        <v>1</v>
      </c>
      <c r="T849" s="43">
        <v>10</v>
      </c>
      <c r="U849" s="35" t="s">
        <v>2347</v>
      </c>
      <c r="V849" s="196" t="s">
        <v>2394</v>
      </c>
    </row>
    <row r="850" spans="1:22" x14ac:dyDescent="0.25">
      <c r="A850" s="30">
        <v>849</v>
      </c>
      <c r="B850" s="50" t="s">
        <v>835</v>
      </c>
      <c r="C850" s="33">
        <f t="shared" si="13"/>
        <v>6</v>
      </c>
      <c r="D850" s="31" t="s">
        <v>722</v>
      </c>
      <c r="E850" s="31"/>
      <c r="F850" s="35" t="s">
        <v>255</v>
      </c>
      <c r="G850" s="36">
        <v>41704</v>
      </c>
      <c r="H850" s="82">
        <v>45750</v>
      </c>
      <c r="I850" s="37">
        <v>4575</v>
      </c>
      <c r="J850" s="38">
        <v>4575</v>
      </c>
      <c r="K850" s="36">
        <v>41704</v>
      </c>
      <c r="L850" s="39">
        <v>10</v>
      </c>
      <c r="M850" s="5"/>
      <c r="N850" s="5"/>
      <c r="O850" s="42" t="s">
        <v>2344</v>
      </c>
      <c r="P850" s="43" t="s">
        <v>2222</v>
      </c>
      <c r="Q850" s="43" t="s">
        <v>2320</v>
      </c>
      <c r="R850" s="43" t="s">
        <v>229</v>
      </c>
      <c r="S850" s="43" t="b">
        <v>1</v>
      </c>
      <c r="T850" s="43">
        <v>10</v>
      </c>
      <c r="U850" s="35" t="s">
        <v>2347</v>
      </c>
      <c r="V850" s="196" t="s">
        <v>2394</v>
      </c>
    </row>
    <row r="851" spans="1:22" x14ac:dyDescent="0.25">
      <c r="A851" s="30">
        <v>850</v>
      </c>
      <c r="B851" s="50" t="s">
        <v>836</v>
      </c>
      <c r="C851" s="33">
        <f t="shared" si="13"/>
        <v>5</v>
      </c>
      <c r="D851" s="31" t="s">
        <v>386</v>
      </c>
      <c r="E851" s="31"/>
      <c r="F851" s="35" t="s">
        <v>255</v>
      </c>
      <c r="G851" s="36">
        <v>41704</v>
      </c>
      <c r="H851" s="82">
        <v>11091</v>
      </c>
      <c r="I851" s="37">
        <v>1109</v>
      </c>
      <c r="J851" s="38">
        <v>1109</v>
      </c>
      <c r="K851" s="36">
        <v>41704</v>
      </c>
      <c r="L851" s="39">
        <v>10</v>
      </c>
      <c r="M851" s="5"/>
      <c r="N851" s="5"/>
      <c r="O851" s="42" t="s">
        <v>2344</v>
      </c>
      <c r="P851" s="43" t="s">
        <v>2207</v>
      </c>
      <c r="Q851" s="43" t="s">
        <v>2320</v>
      </c>
      <c r="R851" s="43" t="s">
        <v>229</v>
      </c>
      <c r="S851" s="43" t="b">
        <v>1</v>
      </c>
      <c r="T851" s="43">
        <v>10</v>
      </c>
      <c r="U851" s="35" t="s">
        <v>2347</v>
      </c>
      <c r="V851" s="196" t="s">
        <v>2394</v>
      </c>
    </row>
    <row r="852" spans="1:22" x14ac:dyDescent="0.25">
      <c r="A852" s="30">
        <v>851</v>
      </c>
      <c r="B852" s="50" t="s">
        <v>912</v>
      </c>
      <c r="C852" s="33">
        <f t="shared" si="13"/>
        <v>4</v>
      </c>
      <c r="D852" s="31" t="s">
        <v>723</v>
      </c>
      <c r="E852" s="31"/>
      <c r="F852" s="35" t="s">
        <v>255</v>
      </c>
      <c r="G852" s="36">
        <v>41704</v>
      </c>
      <c r="H852" s="82">
        <v>21249</v>
      </c>
      <c r="I852" s="37">
        <v>2125</v>
      </c>
      <c r="J852" s="38">
        <v>2125</v>
      </c>
      <c r="K852" s="36">
        <v>41704</v>
      </c>
      <c r="L852" s="39">
        <v>10</v>
      </c>
      <c r="M852" s="5"/>
      <c r="N852" s="5"/>
      <c r="O852" s="42" t="s">
        <v>2344</v>
      </c>
      <c r="P852" s="43" t="s">
        <v>2207</v>
      </c>
      <c r="Q852" s="43" t="s">
        <v>2320</v>
      </c>
      <c r="R852" s="43" t="s">
        <v>229</v>
      </c>
      <c r="S852" s="43" t="b">
        <v>1</v>
      </c>
      <c r="T852" s="43">
        <v>10</v>
      </c>
      <c r="U852" s="35" t="s">
        <v>2347</v>
      </c>
      <c r="V852" s="196" t="s">
        <v>2394</v>
      </c>
    </row>
    <row r="853" spans="1:22" x14ac:dyDescent="0.25">
      <c r="A853" s="30">
        <v>852</v>
      </c>
      <c r="B853" s="50" t="s">
        <v>962</v>
      </c>
      <c r="C853" s="33">
        <f t="shared" si="13"/>
        <v>4</v>
      </c>
      <c r="D853" s="31" t="s">
        <v>388</v>
      </c>
      <c r="E853" s="31"/>
      <c r="F853" s="35" t="s">
        <v>255</v>
      </c>
      <c r="G853" s="36">
        <v>41704</v>
      </c>
      <c r="H853" s="82">
        <v>12437</v>
      </c>
      <c r="I853" s="37">
        <v>1244</v>
      </c>
      <c r="J853" s="38">
        <v>1244</v>
      </c>
      <c r="K853" s="36">
        <v>41704</v>
      </c>
      <c r="L853" s="39">
        <v>10</v>
      </c>
      <c r="M853" s="5"/>
      <c r="N853" s="5"/>
      <c r="O853" s="42" t="s">
        <v>2344</v>
      </c>
      <c r="P853" s="43" t="s">
        <v>2224</v>
      </c>
      <c r="Q853" s="43" t="s">
        <v>2319</v>
      </c>
      <c r="R853" s="43" t="s">
        <v>229</v>
      </c>
      <c r="S853" s="43" t="b">
        <v>1</v>
      </c>
      <c r="T853" s="43">
        <v>10</v>
      </c>
      <c r="U853" s="35" t="s">
        <v>2347</v>
      </c>
      <c r="V853" s="196" t="s">
        <v>2394</v>
      </c>
    </row>
    <row r="854" spans="1:22" x14ac:dyDescent="0.25">
      <c r="A854" s="30">
        <v>853</v>
      </c>
      <c r="B854" s="50" t="s">
        <v>837</v>
      </c>
      <c r="C854" s="33">
        <f t="shared" si="13"/>
        <v>5</v>
      </c>
      <c r="D854" s="31" t="s">
        <v>389</v>
      </c>
      <c r="E854" s="31"/>
      <c r="F854" s="35" t="s">
        <v>255</v>
      </c>
      <c r="G854" s="36">
        <v>41704</v>
      </c>
      <c r="H854" s="82">
        <v>9350</v>
      </c>
      <c r="I854" s="37">
        <v>935</v>
      </c>
      <c r="J854" s="38">
        <v>935</v>
      </c>
      <c r="K854" s="36">
        <v>41704</v>
      </c>
      <c r="L854" s="39">
        <v>10</v>
      </c>
      <c r="M854" s="5"/>
      <c r="N854" s="5"/>
      <c r="O854" s="42" t="s">
        <v>2344</v>
      </c>
      <c r="P854" s="43" t="s">
        <v>2225</v>
      </c>
      <c r="Q854" s="43" t="s">
        <v>2319</v>
      </c>
      <c r="R854" s="43" t="s">
        <v>229</v>
      </c>
      <c r="S854" s="43" t="b">
        <v>1</v>
      </c>
      <c r="T854" s="43">
        <v>10</v>
      </c>
      <c r="U854" s="35" t="s">
        <v>2347</v>
      </c>
      <c r="V854" s="196" t="s">
        <v>2394</v>
      </c>
    </row>
    <row r="855" spans="1:22" x14ac:dyDescent="0.25">
      <c r="A855" s="30">
        <v>854</v>
      </c>
      <c r="B855" s="50" t="s">
        <v>963</v>
      </c>
      <c r="C855" s="33">
        <f t="shared" si="13"/>
        <v>4</v>
      </c>
      <c r="D855" s="31" t="s">
        <v>390</v>
      </c>
      <c r="E855" s="31"/>
      <c r="F855" s="35" t="s">
        <v>255</v>
      </c>
      <c r="G855" s="36">
        <v>41704</v>
      </c>
      <c r="H855" s="82">
        <v>5254</v>
      </c>
      <c r="I855" s="37">
        <v>525</v>
      </c>
      <c r="J855" s="38">
        <v>525</v>
      </c>
      <c r="K855" s="36">
        <v>41704</v>
      </c>
      <c r="L855" s="39">
        <v>9.99</v>
      </c>
      <c r="M855" s="5"/>
      <c r="N855" s="5"/>
      <c r="O855" s="42" t="s">
        <v>2344</v>
      </c>
      <c r="P855" s="43" t="s">
        <v>2222</v>
      </c>
      <c r="Q855" s="43" t="s">
        <v>2320</v>
      </c>
      <c r="R855" s="43" t="s">
        <v>229</v>
      </c>
      <c r="S855" s="43" t="b">
        <v>1</v>
      </c>
      <c r="T855" s="43">
        <v>10</v>
      </c>
      <c r="U855" s="35" t="s">
        <v>2347</v>
      </c>
      <c r="V855" s="196" t="s">
        <v>2394</v>
      </c>
    </row>
    <row r="856" spans="1:22" x14ac:dyDescent="0.25">
      <c r="A856" s="30">
        <v>855</v>
      </c>
      <c r="B856" s="50" t="s">
        <v>1071</v>
      </c>
      <c r="C856" s="33">
        <f t="shared" si="13"/>
        <v>6</v>
      </c>
      <c r="D856" s="31" t="s">
        <v>391</v>
      </c>
      <c r="E856" s="31"/>
      <c r="F856" s="35" t="s">
        <v>255</v>
      </c>
      <c r="G856" s="36">
        <v>41704</v>
      </c>
      <c r="H856" s="82">
        <v>10076</v>
      </c>
      <c r="I856" s="37">
        <v>1008</v>
      </c>
      <c r="J856" s="38">
        <v>1008</v>
      </c>
      <c r="K856" s="36">
        <v>41704</v>
      </c>
      <c r="L856" s="39">
        <v>10</v>
      </c>
      <c r="M856" s="5"/>
      <c r="N856" s="5"/>
      <c r="O856" s="42" t="s">
        <v>2344</v>
      </c>
      <c r="P856" s="43" t="s">
        <v>2202</v>
      </c>
      <c r="Q856" s="43" t="s">
        <v>2320</v>
      </c>
      <c r="R856" s="43" t="s">
        <v>229</v>
      </c>
      <c r="S856" s="43" t="b">
        <v>1</v>
      </c>
      <c r="T856" s="43">
        <v>10</v>
      </c>
      <c r="U856" s="35" t="s">
        <v>2347</v>
      </c>
      <c r="V856" s="196" t="s">
        <v>2394</v>
      </c>
    </row>
    <row r="857" spans="1:22" x14ac:dyDescent="0.25">
      <c r="A857" s="30">
        <v>856</v>
      </c>
      <c r="B857" s="50" t="s">
        <v>838</v>
      </c>
      <c r="C857" s="33">
        <f t="shared" si="13"/>
        <v>6</v>
      </c>
      <c r="D857" s="31" t="s">
        <v>724</v>
      </c>
      <c r="E857" s="31"/>
      <c r="F857" s="35" t="s">
        <v>255</v>
      </c>
      <c r="G857" s="36">
        <v>41704</v>
      </c>
      <c r="H857" s="82">
        <v>25336</v>
      </c>
      <c r="I857" s="37">
        <v>2534</v>
      </c>
      <c r="J857" s="38">
        <v>2534</v>
      </c>
      <c r="K857" s="36">
        <v>41704</v>
      </c>
      <c r="L857" s="39">
        <v>10</v>
      </c>
      <c r="M857" s="5"/>
      <c r="N857" s="5"/>
      <c r="O857" s="42" t="s">
        <v>2344</v>
      </c>
      <c r="P857" s="43" t="s">
        <v>2226</v>
      </c>
      <c r="Q857" s="43" t="s">
        <v>2320</v>
      </c>
      <c r="R857" s="43" t="s">
        <v>229</v>
      </c>
      <c r="S857" s="43" t="b">
        <v>1</v>
      </c>
      <c r="T857" s="43">
        <v>10</v>
      </c>
      <c r="U857" s="35" t="s">
        <v>2347</v>
      </c>
      <c r="V857" s="196" t="s">
        <v>2394</v>
      </c>
    </row>
    <row r="858" spans="1:22" x14ac:dyDescent="0.25">
      <c r="A858" s="30">
        <v>857</v>
      </c>
      <c r="B858" s="50" t="s">
        <v>964</v>
      </c>
      <c r="C858" s="33">
        <f t="shared" si="13"/>
        <v>4</v>
      </c>
      <c r="D858" s="31" t="s">
        <v>393</v>
      </c>
      <c r="E858" s="31"/>
      <c r="F858" s="35" t="s">
        <v>255</v>
      </c>
      <c r="G858" s="36">
        <v>41704</v>
      </c>
      <c r="H858" s="82">
        <v>11506</v>
      </c>
      <c r="I858" s="37">
        <v>1151</v>
      </c>
      <c r="J858" s="38">
        <v>1151</v>
      </c>
      <c r="K858" s="36">
        <v>41704</v>
      </c>
      <c r="L858" s="39">
        <v>10</v>
      </c>
      <c r="M858" s="5"/>
      <c r="N858" s="5"/>
      <c r="O858" s="42" t="s">
        <v>2344</v>
      </c>
      <c r="P858" s="43" t="s">
        <v>2207</v>
      </c>
      <c r="Q858" s="43" t="s">
        <v>2320</v>
      </c>
      <c r="R858" s="43" t="s">
        <v>229</v>
      </c>
      <c r="S858" s="43" t="b">
        <v>1</v>
      </c>
      <c r="T858" s="43">
        <v>10</v>
      </c>
      <c r="U858" s="35" t="s">
        <v>2347</v>
      </c>
      <c r="V858" s="196" t="s">
        <v>2394</v>
      </c>
    </row>
    <row r="859" spans="1:22" x14ac:dyDescent="0.25">
      <c r="A859" s="30">
        <v>858</v>
      </c>
      <c r="B859" s="50" t="s">
        <v>839</v>
      </c>
      <c r="C859" s="33">
        <f t="shared" si="13"/>
        <v>5</v>
      </c>
      <c r="D859" s="31" t="s">
        <v>394</v>
      </c>
      <c r="E859" s="31"/>
      <c r="F859" s="35" t="s">
        <v>255</v>
      </c>
      <c r="G859" s="36">
        <v>41704</v>
      </c>
      <c r="H859" s="82">
        <v>11659</v>
      </c>
      <c r="I859" s="37">
        <v>1166</v>
      </c>
      <c r="J859" s="38">
        <v>1166</v>
      </c>
      <c r="K859" s="36">
        <v>41704</v>
      </c>
      <c r="L859" s="39">
        <v>10</v>
      </c>
      <c r="M859" s="5"/>
      <c r="N859" s="5"/>
      <c r="O859" s="42" t="s">
        <v>2344</v>
      </c>
      <c r="P859" s="43" t="s">
        <v>2227</v>
      </c>
      <c r="Q859" s="43" t="s">
        <v>2319</v>
      </c>
      <c r="R859" s="43" t="s">
        <v>229</v>
      </c>
      <c r="S859" s="43" t="b">
        <v>1</v>
      </c>
      <c r="T859" s="43">
        <v>10</v>
      </c>
      <c r="U859" s="35" t="s">
        <v>2347</v>
      </c>
      <c r="V859" s="196" t="s">
        <v>2394</v>
      </c>
    </row>
    <row r="860" spans="1:22" x14ac:dyDescent="0.25">
      <c r="A860" s="30">
        <v>859</v>
      </c>
      <c r="B860" s="50" t="s">
        <v>1127</v>
      </c>
      <c r="C860" s="33">
        <f t="shared" si="13"/>
        <v>4</v>
      </c>
      <c r="D860" s="45" t="s">
        <v>725</v>
      </c>
      <c r="E860" s="45"/>
      <c r="F860" s="35" t="s">
        <v>255</v>
      </c>
      <c r="G860" s="36">
        <v>41704</v>
      </c>
      <c r="H860" s="82">
        <v>21534</v>
      </c>
      <c r="I860" s="37">
        <v>2153</v>
      </c>
      <c r="J860" s="38">
        <v>2153</v>
      </c>
      <c r="K860" s="36">
        <v>41704</v>
      </c>
      <c r="L860" s="39">
        <v>10</v>
      </c>
      <c r="M860" s="5"/>
      <c r="N860" s="5"/>
      <c r="O860" s="42" t="s">
        <v>2344</v>
      </c>
      <c r="P860" s="43" t="s">
        <v>2206</v>
      </c>
      <c r="Q860" s="43" t="s">
        <v>2320</v>
      </c>
      <c r="R860" s="43" t="s">
        <v>229</v>
      </c>
      <c r="S860" s="43" t="b">
        <v>1</v>
      </c>
      <c r="T860" s="43">
        <v>10</v>
      </c>
      <c r="U860" s="35" t="s">
        <v>2347</v>
      </c>
      <c r="V860" s="196" t="s">
        <v>2394</v>
      </c>
    </row>
    <row r="861" spans="1:22" x14ac:dyDescent="0.25">
      <c r="A861" s="30">
        <v>860</v>
      </c>
      <c r="B861" s="50" t="s">
        <v>840</v>
      </c>
      <c r="C861" s="33">
        <f t="shared" si="13"/>
        <v>6</v>
      </c>
      <c r="D861" s="45" t="s">
        <v>396</v>
      </c>
      <c r="E861" s="45"/>
      <c r="F861" s="35" t="s">
        <v>255</v>
      </c>
      <c r="G861" s="36">
        <v>41704</v>
      </c>
      <c r="H861" s="82">
        <v>20616</v>
      </c>
      <c r="I861" s="37">
        <v>2062</v>
      </c>
      <c r="J861" s="38">
        <v>2062</v>
      </c>
      <c r="K861" s="36">
        <v>41704</v>
      </c>
      <c r="L861" s="39">
        <v>10</v>
      </c>
      <c r="M861" s="5"/>
      <c r="N861" s="5"/>
      <c r="O861" s="42" t="s">
        <v>2344</v>
      </c>
      <c r="P861" s="43" t="s">
        <v>2207</v>
      </c>
      <c r="Q861" s="43" t="s">
        <v>2320</v>
      </c>
      <c r="R861" s="43" t="s">
        <v>229</v>
      </c>
      <c r="S861" s="43" t="b">
        <v>1</v>
      </c>
      <c r="T861" s="43">
        <v>10</v>
      </c>
      <c r="U861" s="35" t="s">
        <v>2347</v>
      </c>
      <c r="V861" s="196" t="s">
        <v>2394</v>
      </c>
    </row>
    <row r="862" spans="1:22" x14ac:dyDescent="0.25">
      <c r="A862" s="30">
        <v>861</v>
      </c>
      <c r="B862" s="50" t="s">
        <v>966</v>
      </c>
      <c r="C862" s="33">
        <f t="shared" si="13"/>
        <v>4</v>
      </c>
      <c r="D862" s="45" t="s">
        <v>397</v>
      </c>
      <c r="E862" s="45"/>
      <c r="F862" s="35" t="s">
        <v>255</v>
      </c>
      <c r="G862" s="36">
        <v>41704</v>
      </c>
      <c r="H862" s="82">
        <v>10588</v>
      </c>
      <c r="I862" s="37">
        <v>1059</v>
      </c>
      <c r="J862" s="38">
        <v>1059</v>
      </c>
      <c r="K862" s="36">
        <v>41704</v>
      </c>
      <c r="L862" s="39">
        <v>10</v>
      </c>
      <c r="M862" s="5"/>
      <c r="N862" s="5"/>
      <c r="O862" s="42" t="s">
        <v>2344</v>
      </c>
      <c r="P862" s="43" t="s">
        <v>2229</v>
      </c>
      <c r="Q862" s="43" t="s">
        <v>2319</v>
      </c>
      <c r="R862" s="43" t="s">
        <v>229</v>
      </c>
      <c r="S862" s="43" t="b">
        <v>1</v>
      </c>
      <c r="T862" s="43">
        <v>10</v>
      </c>
      <c r="U862" s="35" t="s">
        <v>2347</v>
      </c>
      <c r="V862" s="196" t="s">
        <v>2394</v>
      </c>
    </row>
    <row r="863" spans="1:22" x14ac:dyDescent="0.25">
      <c r="A863" s="30">
        <v>862</v>
      </c>
      <c r="B863" s="50" t="s">
        <v>398</v>
      </c>
      <c r="C863" s="33">
        <f t="shared" si="13"/>
        <v>6</v>
      </c>
      <c r="D863" s="45" t="s">
        <v>399</v>
      </c>
      <c r="E863" s="45"/>
      <c r="F863" s="35" t="s">
        <v>255</v>
      </c>
      <c r="G863" s="36">
        <v>41704</v>
      </c>
      <c r="H863" s="82">
        <v>67610</v>
      </c>
      <c r="I863" s="37">
        <v>6761</v>
      </c>
      <c r="J863" s="38">
        <v>6761</v>
      </c>
      <c r="K863" s="36">
        <v>41704</v>
      </c>
      <c r="L863" s="39">
        <v>10</v>
      </c>
      <c r="M863" s="5"/>
      <c r="N863" s="5"/>
      <c r="O863" s="42" t="s">
        <v>2344</v>
      </c>
      <c r="P863" s="43" t="s">
        <v>2177</v>
      </c>
      <c r="Q863" s="43" t="s">
        <v>2320</v>
      </c>
      <c r="R863" s="43" t="s">
        <v>229</v>
      </c>
      <c r="S863" s="43" t="b">
        <v>1</v>
      </c>
      <c r="T863" s="43">
        <v>10</v>
      </c>
      <c r="U863" s="35" t="s">
        <v>2347</v>
      </c>
      <c r="V863" s="196" t="s">
        <v>2394</v>
      </c>
    </row>
    <row r="864" spans="1:22" x14ac:dyDescent="0.25">
      <c r="A864" s="30">
        <v>863</v>
      </c>
      <c r="B864" s="50" t="s">
        <v>1072</v>
      </c>
      <c r="C864" s="33">
        <f t="shared" si="13"/>
        <v>4</v>
      </c>
      <c r="D864" s="45" t="s">
        <v>400</v>
      </c>
      <c r="E864" s="45"/>
      <c r="F864" s="35" t="s">
        <v>255</v>
      </c>
      <c r="G864" s="36">
        <v>41704</v>
      </c>
      <c r="H864" s="82">
        <v>17775</v>
      </c>
      <c r="I864" s="37">
        <v>1778</v>
      </c>
      <c r="J864" s="38">
        <v>1778</v>
      </c>
      <c r="K864" s="36">
        <v>41704</v>
      </c>
      <c r="L864" s="39">
        <v>10</v>
      </c>
      <c r="M864" s="5"/>
      <c r="N864" s="5"/>
      <c r="O864" s="42" t="s">
        <v>2344</v>
      </c>
      <c r="P864" s="43" t="s">
        <v>2230</v>
      </c>
      <c r="Q864" s="43" t="s">
        <v>2320</v>
      </c>
      <c r="R864" s="43" t="s">
        <v>229</v>
      </c>
      <c r="S864" s="43" t="b">
        <v>1</v>
      </c>
      <c r="T864" s="43">
        <v>10</v>
      </c>
      <c r="U864" s="35" t="s">
        <v>2347</v>
      </c>
      <c r="V864" s="196" t="s">
        <v>2394</v>
      </c>
    </row>
    <row r="865" spans="1:22" x14ac:dyDescent="0.25">
      <c r="A865" s="30">
        <v>864</v>
      </c>
      <c r="B865" s="50" t="s">
        <v>967</v>
      </c>
      <c r="C865" s="33">
        <f t="shared" si="13"/>
        <v>4</v>
      </c>
      <c r="D865" s="45" t="s">
        <v>401</v>
      </c>
      <c r="E865" s="45"/>
      <c r="F865" s="35" t="s">
        <v>255</v>
      </c>
      <c r="G865" s="36">
        <v>41704</v>
      </c>
      <c r="H865" s="82">
        <v>7699</v>
      </c>
      <c r="I865" s="37">
        <v>770</v>
      </c>
      <c r="J865" s="38">
        <v>770</v>
      </c>
      <c r="K865" s="36">
        <v>41704</v>
      </c>
      <c r="L865" s="39">
        <v>10</v>
      </c>
      <c r="M865" s="5"/>
      <c r="N865" s="5"/>
      <c r="O865" s="42" t="s">
        <v>2344</v>
      </c>
      <c r="P865" s="43" t="s">
        <v>2231</v>
      </c>
      <c r="Q865" s="43" t="s">
        <v>2320</v>
      </c>
      <c r="R865" s="43" t="s">
        <v>229</v>
      </c>
      <c r="S865" s="43" t="b">
        <v>1</v>
      </c>
      <c r="T865" s="43">
        <v>10</v>
      </c>
      <c r="U865" s="35" t="s">
        <v>2347</v>
      </c>
      <c r="V865" s="196" t="s">
        <v>2394</v>
      </c>
    </row>
    <row r="866" spans="1:22" x14ac:dyDescent="0.25">
      <c r="A866" s="30">
        <v>865</v>
      </c>
      <c r="B866" s="50" t="s">
        <v>1073</v>
      </c>
      <c r="C866" s="33">
        <f t="shared" si="13"/>
        <v>4</v>
      </c>
      <c r="D866" s="45" t="s">
        <v>718</v>
      </c>
      <c r="E866" s="45"/>
      <c r="F866" s="35" t="s">
        <v>255</v>
      </c>
      <c r="G866" s="36">
        <v>41704</v>
      </c>
      <c r="H866" s="82">
        <v>11402</v>
      </c>
      <c r="I866" s="37">
        <v>1140</v>
      </c>
      <c r="J866" s="38">
        <v>1140</v>
      </c>
      <c r="K866" s="36">
        <v>41704</v>
      </c>
      <c r="L866" s="39">
        <v>10</v>
      </c>
      <c r="M866" s="5"/>
      <c r="N866" s="5"/>
      <c r="O866" s="42" t="s">
        <v>2344</v>
      </c>
      <c r="P866" s="43" t="s">
        <v>2185</v>
      </c>
      <c r="Q866" s="43" t="s">
        <v>2320</v>
      </c>
      <c r="R866" s="43" t="s">
        <v>229</v>
      </c>
      <c r="S866" s="43" t="b">
        <v>1</v>
      </c>
      <c r="T866" s="43">
        <v>10</v>
      </c>
      <c r="U866" s="35" t="s">
        <v>2347</v>
      </c>
      <c r="V866" s="196" t="s">
        <v>2394</v>
      </c>
    </row>
    <row r="867" spans="1:22" x14ac:dyDescent="0.25">
      <c r="A867" s="30">
        <v>866</v>
      </c>
      <c r="B867" s="50" t="s">
        <v>1011</v>
      </c>
      <c r="C867" s="33">
        <f t="shared" si="13"/>
        <v>2</v>
      </c>
      <c r="D867" s="45" t="s">
        <v>726</v>
      </c>
      <c r="E867" s="45"/>
      <c r="F867" s="35" t="s">
        <v>255</v>
      </c>
      <c r="G867" s="36">
        <v>41704</v>
      </c>
      <c r="H867" s="82">
        <v>3447</v>
      </c>
      <c r="I867" s="37">
        <v>345</v>
      </c>
      <c r="J867" s="38">
        <v>345</v>
      </c>
      <c r="K867" s="36">
        <v>41704</v>
      </c>
      <c r="L867" s="39">
        <v>10.01</v>
      </c>
      <c r="M867" s="5"/>
      <c r="N867" s="5"/>
      <c r="O867" s="42" t="s">
        <v>2344</v>
      </c>
      <c r="P867" s="43" t="s">
        <v>2230</v>
      </c>
      <c r="Q867" s="43" t="s">
        <v>2320</v>
      </c>
      <c r="R867" s="43" t="s">
        <v>229</v>
      </c>
      <c r="S867" s="43" t="b">
        <v>1</v>
      </c>
      <c r="T867" s="43">
        <v>10</v>
      </c>
      <c r="U867" s="35" t="s">
        <v>2347</v>
      </c>
      <c r="V867" s="196" t="s">
        <v>2394</v>
      </c>
    </row>
    <row r="868" spans="1:22" x14ac:dyDescent="0.25">
      <c r="A868" s="30">
        <v>867</v>
      </c>
      <c r="B868" s="50" t="s">
        <v>913</v>
      </c>
      <c r="C868" s="33">
        <f t="shared" si="13"/>
        <v>3</v>
      </c>
      <c r="D868" s="45" t="s">
        <v>727</v>
      </c>
      <c r="E868" s="45"/>
      <c r="F868" s="35" t="s">
        <v>255</v>
      </c>
      <c r="G868" s="36">
        <v>41704</v>
      </c>
      <c r="H868" s="82">
        <v>2359</v>
      </c>
      <c r="I868" s="37">
        <v>236</v>
      </c>
      <c r="J868" s="38">
        <v>236</v>
      </c>
      <c r="K868" s="36">
        <v>41704</v>
      </c>
      <c r="L868" s="39">
        <v>10</v>
      </c>
      <c r="M868" s="5"/>
      <c r="N868" s="5"/>
      <c r="O868" s="42" t="s">
        <v>2344</v>
      </c>
      <c r="P868" s="43" t="s">
        <v>2197</v>
      </c>
      <c r="Q868" s="43" t="s">
        <v>2320</v>
      </c>
      <c r="R868" s="43" t="s">
        <v>229</v>
      </c>
      <c r="S868" s="43" t="b">
        <v>1</v>
      </c>
      <c r="T868" s="43">
        <v>10</v>
      </c>
      <c r="U868" s="35" t="s">
        <v>2347</v>
      </c>
      <c r="V868" s="196" t="s">
        <v>2394</v>
      </c>
    </row>
    <row r="869" spans="1:22" x14ac:dyDescent="0.25">
      <c r="A869" s="30">
        <v>868</v>
      </c>
      <c r="B869" s="50" t="s">
        <v>968</v>
      </c>
      <c r="C869" s="33">
        <f t="shared" si="13"/>
        <v>8</v>
      </c>
      <c r="D869" s="45" t="s">
        <v>728</v>
      </c>
      <c r="E869" s="45"/>
      <c r="F869" s="35" t="s">
        <v>255</v>
      </c>
      <c r="G869" s="36">
        <v>41704</v>
      </c>
      <c r="H869" s="82">
        <v>39730</v>
      </c>
      <c r="I869" s="37">
        <v>3973</v>
      </c>
      <c r="J869" s="38">
        <v>3973</v>
      </c>
      <c r="K869" s="36">
        <v>41704</v>
      </c>
      <c r="L869" s="39">
        <v>10</v>
      </c>
      <c r="M869" s="5"/>
      <c r="N869" s="5"/>
      <c r="O869" s="42" t="s">
        <v>2344</v>
      </c>
      <c r="P869" s="43" t="s">
        <v>2202</v>
      </c>
      <c r="Q869" s="43" t="s">
        <v>2320</v>
      </c>
      <c r="R869" s="43" t="s">
        <v>229</v>
      </c>
      <c r="S869" s="43" t="b">
        <v>1</v>
      </c>
      <c r="T869" s="43">
        <v>10</v>
      </c>
      <c r="U869" s="35" t="s">
        <v>2347</v>
      </c>
      <c r="V869" s="196" t="s">
        <v>2394</v>
      </c>
    </row>
    <row r="870" spans="1:22" x14ac:dyDescent="0.25">
      <c r="A870" s="30">
        <v>869</v>
      </c>
      <c r="B870" s="50" t="s">
        <v>841</v>
      </c>
      <c r="C870" s="33">
        <f t="shared" si="13"/>
        <v>5</v>
      </c>
      <c r="D870" s="45" t="s">
        <v>729</v>
      </c>
      <c r="E870" s="45"/>
      <c r="F870" s="35" t="s">
        <v>255</v>
      </c>
      <c r="G870" s="36">
        <v>41704</v>
      </c>
      <c r="H870" s="82">
        <v>20250</v>
      </c>
      <c r="I870" s="37">
        <v>2025</v>
      </c>
      <c r="J870" s="38">
        <v>2025</v>
      </c>
      <c r="K870" s="36">
        <v>41704</v>
      </c>
      <c r="L870" s="39">
        <v>10</v>
      </c>
      <c r="M870" s="5"/>
      <c r="N870" s="5"/>
      <c r="O870" s="42" t="s">
        <v>2344</v>
      </c>
      <c r="P870" s="43" t="s">
        <v>2184</v>
      </c>
      <c r="Q870" s="43" t="s">
        <v>2320</v>
      </c>
      <c r="R870" s="43" t="s">
        <v>229</v>
      </c>
      <c r="S870" s="43" t="b">
        <v>1</v>
      </c>
      <c r="T870" s="43">
        <v>10</v>
      </c>
      <c r="U870" s="35" t="s">
        <v>2347</v>
      </c>
      <c r="V870" s="196" t="s">
        <v>2394</v>
      </c>
    </row>
    <row r="871" spans="1:22" x14ac:dyDescent="0.25">
      <c r="A871" s="30">
        <v>870</v>
      </c>
      <c r="B871" s="50" t="s">
        <v>405</v>
      </c>
      <c r="C871" s="33">
        <f t="shared" si="13"/>
        <v>5</v>
      </c>
      <c r="D871" s="45" t="s">
        <v>406</v>
      </c>
      <c r="E871" s="45"/>
      <c r="F871" s="35" t="s">
        <v>255</v>
      </c>
      <c r="G871" s="36">
        <v>41704</v>
      </c>
      <c r="H871" s="82">
        <v>22686</v>
      </c>
      <c r="I871" s="37">
        <v>2269</v>
      </c>
      <c r="J871" s="38">
        <v>2269</v>
      </c>
      <c r="K871" s="36">
        <v>41704</v>
      </c>
      <c r="L871" s="39">
        <v>10</v>
      </c>
      <c r="M871" s="5"/>
      <c r="N871" s="5"/>
      <c r="O871" s="42" t="s">
        <v>2344</v>
      </c>
      <c r="P871" s="43" t="s">
        <v>2177</v>
      </c>
      <c r="Q871" s="43" t="s">
        <v>2320</v>
      </c>
      <c r="R871" s="43" t="s">
        <v>229</v>
      </c>
      <c r="S871" s="43" t="b">
        <v>1</v>
      </c>
      <c r="T871" s="43">
        <v>10</v>
      </c>
      <c r="U871" s="35" t="s">
        <v>2347</v>
      </c>
      <c r="V871" s="196" t="s">
        <v>2394</v>
      </c>
    </row>
    <row r="872" spans="1:22" x14ac:dyDescent="0.25">
      <c r="A872" s="30">
        <v>871</v>
      </c>
      <c r="B872" s="50" t="s">
        <v>969</v>
      </c>
      <c r="C872" s="33">
        <f t="shared" si="13"/>
        <v>4</v>
      </c>
      <c r="D872" s="45" t="s">
        <v>407</v>
      </c>
      <c r="E872" s="45"/>
      <c r="F872" s="35" t="s">
        <v>255</v>
      </c>
      <c r="G872" s="36">
        <v>41704</v>
      </c>
      <c r="H872" s="82">
        <v>10442</v>
      </c>
      <c r="I872" s="37">
        <v>1044</v>
      </c>
      <c r="J872" s="38">
        <v>1044</v>
      </c>
      <c r="K872" s="36">
        <v>41704</v>
      </c>
      <c r="L872" s="39">
        <v>10</v>
      </c>
      <c r="M872" s="5"/>
      <c r="N872" s="5"/>
      <c r="O872" s="42" t="s">
        <v>2344</v>
      </c>
      <c r="P872" s="43" t="s">
        <v>2185</v>
      </c>
      <c r="Q872" s="43" t="s">
        <v>2320</v>
      </c>
      <c r="R872" s="43" t="s">
        <v>229</v>
      </c>
      <c r="S872" s="43" t="b">
        <v>1</v>
      </c>
      <c r="T872" s="43">
        <v>10</v>
      </c>
      <c r="U872" s="35" t="s">
        <v>2347</v>
      </c>
      <c r="V872" s="196" t="s">
        <v>2394</v>
      </c>
    </row>
    <row r="873" spans="1:22" x14ac:dyDescent="0.25">
      <c r="A873" s="30">
        <v>872</v>
      </c>
      <c r="B873" s="50" t="s">
        <v>1074</v>
      </c>
      <c r="C873" s="33">
        <f t="shared" si="13"/>
        <v>4</v>
      </c>
      <c r="D873" s="45" t="s">
        <v>408</v>
      </c>
      <c r="E873" s="45"/>
      <c r="F873" s="35" t="s">
        <v>255</v>
      </c>
      <c r="G873" s="36">
        <v>41704</v>
      </c>
      <c r="H873" s="82">
        <v>15277</v>
      </c>
      <c r="I873" s="37">
        <v>1528</v>
      </c>
      <c r="J873" s="38">
        <v>1528</v>
      </c>
      <c r="K873" s="36">
        <v>41704</v>
      </c>
      <c r="L873" s="39">
        <v>10</v>
      </c>
      <c r="M873" s="5"/>
      <c r="N873" s="5"/>
      <c r="O873" s="42" t="s">
        <v>2344</v>
      </c>
      <c r="P873" s="43" t="s">
        <v>2199</v>
      </c>
      <c r="Q873" s="43" t="s">
        <v>2320</v>
      </c>
      <c r="R873" s="43" t="s">
        <v>229</v>
      </c>
      <c r="S873" s="43" t="b">
        <v>1</v>
      </c>
      <c r="T873" s="43">
        <v>10</v>
      </c>
      <c r="U873" s="35" t="s">
        <v>2347</v>
      </c>
      <c r="V873" s="196" t="s">
        <v>2394</v>
      </c>
    </row>
    <row r="874" spans="1:22" x14ac:dyDescent="0.25">
      <c r="A874" s="30">
        <v>873</v>
      </c>
      <c r="B874" s="50" t="s">
        <v>842</v>
      </c>
      <c r="C874" s="33">
        <f t="shared" si="13"/>
        <v>4</v>
      </c>
      <c r="D874" s="45" t="s">
        <v>409</v>
      </c>
      <c r="E874" s="45"/>
      <c r="F874" s="35" t="s">
        <v>255</v>
      </c>
      <c r="G874" s="36">
        <v>41704</v>
      </c>
      <c r="H874" s="82">
        <v>15513</v>
      </c>
      <c r="I874" s="37">
        <v>1551</v>
      </c>
      <c r="J874" s="38">
        <v>1551</v>
      </c>
      <c r="K874" s="36">
        <v>41704</v>
      </c>
      <c r="L874" s="39">
        <v>10</v>
      </c>
      <c r="M874" s="5"/>
      <c r="N874" s="5"/>
      <c r="O874" s="42" t="s">
        <v>2344</v>
      </c>
      <c r="P874" s="43" t="s">
        <v>2197</v>
      </c>
      <c r="Q874" s="43" t="s">
        <v>2320</v>
      </c>
      <c r="R874" s="43" t="s">
        <v>229</v>
      </c>
      <c r="S874" s="43" t="b">
        <v>1</v>
      </c>
      <c r="T874" s="43">
        <v>10</v>
      </c>
      <c r="U874" s="35" t="s">
        <v>2347</v>
      </c>
      <c r="V874" s="196" t="s">
        <v>2394</v>
      </c>
    </row>
    <row r="875" spans="1:22" x14ac:dyDescent="0.25">
      <c r="A875" s="30">
        <v>874</v>
      </c>
      <c r="B875" s="50" t="s">
        <v>843</v>
      </c>
      <c r="C875" s="33">
        <f t="shared" si="13"/>
        <v>4</v>
      </c>
      <c r="D875" s="45" t="s">
        <v>410</v>
      </c>
      <c r="E875" s="45"/>
      <c r="F875" s="35" t="s">
        <v>255</v>
      </c>
      <c r="G875" s="36">
        <v>41704</v>
      </c>
      <c r="H875" s="82">
        <v>18600</v>
      </c>
      <c r="I875" s="37">
        <v>1860</v>
      </c>
      <c r="J875" s="38">
        <v>1860</v>
      </c>
      <c r="K875" s="36">
        <v>41704</v>
      </c>
      <c r="L875" s="39">
        <v>10</v>
      </c>
      <c r="M875" s="5"/>
      <c r="N875" s="5"/>
      <c r="O875" s="42" t="s">
        <v>2344</v>
      </c>
      <c r="P875" s="43" t="s">
        <v>2232</v>
      </c>
      <c r="Q875" s="43" t="s">
        <v>2322</v>
      </c>
      <c r="R875" s="43" t="s">
        <v>229</v>
      </c>
      <c r="S875" s="43" t="b">
        <v>1</v>
      </c>
      <c r="T875" s="43">
        <v>10</v>
      </c>
      <c r="U875" s="35" t="s">
        <v>2347</v>
      </c>
      <c r="V875" s="196" t="s">
        <v>2394</v>
      </c>
    </row>
    <row r="876" spans="1:22" x14ac:dyDescent="0.25">
      <c r="A876" s="30">
        <v>875</v>
      </c>
      <c r="B876" s="50" t="s">
        <v>1075</v>
      </c>
      <c r="C876" s="33">
        <f t="shared" si="13"/>
        <v>4</v>
      </c>
      <c r="D876" s="45" t="s">
        <v>411</v>
      </c>
      <c r="E876" s="45"/>
      <c r="F876" s="35" t="s">
        <v>255</v>
      </c>
      <c r="G876" s="36">
        <v>41704</v>
      </c>
      <c r="H876" s="82">
        <v>22190</v>
      </c>
      <c r="I876" s="37">
        <v>2219</v>
      </c>
      <c r="J876" s="38">
        <v>2219</v>
      </c>
      <c r="K876" s="36">
        <v>41704</v>
      </c>
      <c r="L876" s="39">
        <v>10</v>
      </c>
      <c r="M876" s="5"/>
      <c r="N876" s="5"/>
      <c r="O876" s="42" t="s">
        <v>2344</v>
      </c>
      <c r="P876" s="43" t="s">
        <v>2197</v>
      </c>
      <c r="Q876" s="43" t="s">
        <v>2320</v>
      </c>
      <c r="R876" s="43" t="s">
        <v>229</v>
      </c>
      <c r="S876" s="43" t="b">
        <v>1</v>
      </c>
      <c r="T876" s="43">
        <v>10</v>
      </c>
      <c r="U876" s="35" t="s">
        <v>2347</v>
      </c>
      <c r="V876" s="196" t="s">
        <v>2394</v>
      </c>
    </row>
    <row r="877" spans="1:22" x14ac:dyDescent="0.25">
      <c r="A877" s="30">
        <v>876</v>
      </c>
      <c r="B877" s="50" t="s">
        <v>844</v>
      </c>
      <c r="C877" s="33">
        <f t="shared" si="13"/>
        <v>6</v>
      </c>
      <c r="D877" s="45" t="s">
        <v>412</v>
      </c>
      <c r="E877" s="45"/>
      <c r="F877" s="35" t="s">
        <v>255</v>
      </c>
      <c r="G877" s="36">
        <v>41704</v>
      </c>
      <c r="H877" s="82">
        <v>42422</v>
      </c>
      <c r="I877" s="37">
        <v>4242</v>
      </c>
      <c r="J877" s="38">
        <v>4242</v>
      </c>
      <c r="K877" s="36">
        <v>41704</v>
      </c>
      <c r="L877" s="39">
        <v>10</v>
      </c>
      <c r="M877" s="5"/>
      <c r="N877" s="5"/>
      <c r="O877" s="42" t="s">
        <v>2344</v>
      </c>
      <c r="P877" s="43" t="s">
        <v>2233</v>
      </c>
      <c r="Q877" s="43" t="s">
        <v>2319</v>
      </c>
      <c r="R877" s="43" t="s">
        <v>229</v>
      </c>
      <c r="S877" s="43" t="b">
        <v>1</v>
      </c>
      <c r="T877" s="43">
        <v>10</v>
      </c>
      <c r="U877" s="35" t="s">
        <v>2347</v>
      </c>
      <c r="V877" s="196" t="s">
        <v>2394</v>
      </c>
    </row>
    <row r="878" spans="1:22" x14ac:dyDescent="0.25">
      <c r="A878" s="30">
        <v>877</v>
      </c>
      <c r="B878" s="50" t="s">
        <v>845</v>
      </c>
      <c r="C878" s="33">
        <f t="shared" si="13"/>
        <v>4</v>
      </c>
      <c r="D878" s="45" t="s">
        <v>413</v>
      </c>
      <c r="E878" s="45"/>
      <c r="F878" s="35" t="s">
        <v>255</v>
      </c>
      <c r="G878" s="36">
        <v>41704</v>
      </c>
      <c r="H878" s="82">
        <v>9309</v>
      </c>
      <c r="I878" s="37">
        <v>931</v>
      </c>
      <c r="J878" s="38">
        <v>931</v>
      </c>
      <c r="K878" s="36">
        <v>41704</v>
      </c>
      <c r="L878" s="39">
        <v>10</v>
      </c>
      <c r="M878" s="5"/>
      <c r="N878" s="5"/>
      <c r="O878" s="42" t="s">
        <v>2344</v>
      </c>
      <c r="P878" s="43" t="s">
        <v>2185</v>
      </c>
      <c r="Q878" s="43" t="s">
        <v>2320</v>
      </c>
      <c r="R878" s="43" t="s">
        <v>229</v>
      </c>
      <c r="S878" s="43" t="b">
        <v>1</v>
      </c>
      <c r="T878" s="43">
        <v>10</v>
      </c>
      <c r="U878" s="35" t="s">
        <v>2347</v>
      </c>
      <c r="V878" s="196" t="s">
        <v>2394</v>
      </c>
    </row>
    <row r="879" spans="1:22" x14ac:dyDescent="0.25">
      <c r="A879" s="30">
        <v>878</v>
      </c>
      <c r="B879" s="50" t="s">
        <v>1076</v>
      </c>
      <c r="C879" s="33">
        <f t="shared" si="13"/>
        <v>9</v>
      </c>
      <c r="D879" s="45" t="s">
        <v>730</v>
      </c>
      <c r="E879" s="45"/>
      <c r="F879" s="35" t="s">
        <v>255</v>
      </c>
      <c r="G879" s="36">
        <v>41704</v>
      </c>
      <c r="H879" s="82">
        <v>61356</v>
      </c>
      <c r="I879" s="37">
        <v>6136</v>
      </c>
      <c r="J879" s="38">
        <v>6136</v>
      </c>
      <c r="K879" s="36">
        <v>41704</v>
      </c>
      <c r="L879" s="39">
        <v>10</v>
      </c>
      <c r="M879" s="5"/>
      <c r="N879" s="5"/>
      <c r="O879" s="42" t="s">
        <v>2344</v>
      </c>
      <c r="P879" s="43" t="s">
        <v>2197</v>
      </c>
      <c r="Q879" s="43" t="s">
        <v>2320</v>
      </c>
      <c r="R879" s="43" t="s">
        <v>229</v>
      </c>
      <c r="S879" s="43" t="b">
        <v>1</v>
      </c>
      <c r="T879" s="43">
        <v>10</v>
      </c>
      <c r="U879" s="35" t="s">
        <v>2347</v>
      </c>
      <c r="V879" s="196" t="s">
        <v>2394</v>
      </c>
    </row>
    <row r="880" spans="1:22" x14ac:dyDescent="0.25">
      <c r="A880" s="30">
        <v>879</v>
      </c>
      <c r="B880" s="50" t="s">
        <v>846</v>
      </c>
      <c r="C880" s="33">
        <f t="shared" si="13"/>
        <v>5</v>
      </c>
      <c r="D880" s="45" t="s">
        <v>415</v>
      </c>
      <c r="E880" s="45"/>
      <c r="F880" s="35" t="s">
        <v>255</v>
      </c>
      <c r="G880" s="36">
        <v>41704</v>
      </c>
      <c r="H880" s="82">
        <v>31026</v>
      </c>
      <c r="I880" s="37">
        <v>3103</v>
      </c>
      <c r="J880" s="38">
        <v>3103</v>
      </c>
      <c r="K880" s="36">
        <v>41704</v>
      </c>
      <c r="L880" s="39">
        <v>10</v>
      </c>
      <c r="M880" s="5"/>
      <c r="N880" s="5"/>
      <c r="O880" s="42" t="s">
        <v>2344</v>
      </c>
      <c r="P880" s="43" t="s">
        <v>2234</v>
      </c>
      <c r="Q880" s="43" t="s">
        <v>2320</v>
      </c>
      <c r="R880" s="43" t="s">
        <v>229</v>
      </c>
      <c r="S880" s="43" t="b">
        <v>1</v>
      </c>
      <c r="T880" s="43">
        <v>10</v>
      </c>
      <c r="U880" s="35" t="s">
        <v>2347</v>
      </c>
      <c r="V880" s="196" t="s">
        <v>2394</v>
      </c>
    </row>
    <row r="881" spans="1:22" x14ac:dyDescent="0.25">
      <c r="A881" s="30">
        <v>880</v>
      </c>
      <c r="B881" s="50" t="s">
        <v>416</v>
      </c>
      <c r="C881" s="33">
        <f t="shared" si="13"/>
        <v>7</v>
      </c>
      <c r="D881" s="45" t="s">
        <v>417</v>
      </c>
      <c r="E881" s="45"/>
      <c r="F881" s="35" t="s">
        <v>255</v>
      </c>
      <c r="G881" s="36">
        <v>41704</v>
      </c>
      <c r="H881" s="82">
        <v>67417</v>
      </c>
      <c r="I881" s="37">
        <v>6742</v>
      </c>
      <c r="J881" s="38">
        <v>6742</v>
      </c>
      <c r="K881" s="36">
        <v>41704</v>
      </c>
      <c r="L881" s="39">
        <v>10</v>
      </c>
      <c r="M881" s="5"/>
      <c r="N881" s="5"/>
      <c r="O881" s="42" t="s">
        <v>2344</v>
      </c>
      <c r="P881" s="43" t="s">
        <v>2206</v>
      </c>
      <c r="Q881" s="43" t="s">
        <v>2320</v>
      </c>
      <c r="R881" s="43" t="s">
        <v>229</v>
      </c>
      <c r="S881" s="43" t="b">
        <v>1</v>
      </c>
      <c r="T881" s="43">
        <v>10</v>
      </c>
      <c r="U881" s="35" t="s">
        <v>2347</v>
      </c>
      <c r="V881" s="196" t="s">
        <v>2394</v>
      </c>
    </row>
    <row r="882" spans="1:22" x14ac:dyDescent="0.25">
      <c r="A882" s="30">
        <v>881</v>
      </c>
      <c r="B882" s="50" t="s">
        <v>970</v>
      </c>
      <c r="C882" s="33">
        <f t="shared" si="13"/>
        <v>7</v>
      </c>
      <c r="D882" s="45" t="s">
        <v>418</v>
      </c>
      <c r="E882" s="45"/>
      <c r="F882" s="35" t="s">
        <v>255</v>
      </c>
      <c r="G882" s="36">
        <v>41704</v>
      </c>
      <c r="H882" s="82">
        <v>10286</v>
      </c>
      <c r="I882" s="37">
        <v>1029</v>
      </c>
      <c r="J882" s="38">
        <v>1029</v>
      </c>
      <c r="K882" s="36">
        <v>41704</v>
      </c>
      <c r="L882" s="39">
        <v>10</v>
      </c>
      <c r="M882" s="5"/>
      <c r="N882" s="5"/>
      <c r="O882" s="42" t="s">
        <v>2344</v>
      </c>
      <c r="P882" s="43" t="s">
        <v>2235</v>
      </c>
      <c r="Q882" s="43" t="s">
        <v>2320</v>
      </c>
      <c r="R882" s="43" t="s">
        <v>229</v>
      </c>
      <c r="S882" s="43" t="b">
        <v>1</v>
      </c>
      <c r="T882" s="43">
        <v>10</v>
      </c>
      <c r="U882" s="35" t="s">
        <v>2347</v>
      </c>
      <c r="V882" s="196" t="s">
        <v>2394</v>
      </c>
    </row>
    <row r="883" spans="1:22" x14ac:dyDescent="0.25">
      <c r="A883" s="30">
        <v>882</v>
      </c>
      <c r="B883" s="50" t="s">
        <v>1077</v>
      </c>
      <c r="C883" s="33">
        <f t="shared" si="13"/>
        <v>4</v>
      </c>
      <c r="D883" s="45" t="s">
        <v>419</v>
      </c>
      <c r="E883" s="45"/>
      <c r="F883" s="35" t="s">
        <v>255</v>
      </c>
      <c r="G883" s="36">
        <v>41704</v>
      </c>
      <c r="H883" s="82">
        <v>22110</v>
      </c>
      <c r="I883" s="37">
        <v>2211</v>
      </c>
      <c r="J883" s="38">
        <v>2211</v>
      </c>
      <c r="K883" s="36">
        <v>41704</v>
      </c>
      <c r="L883" s="39">
        <v>10</v>
      </c>
      <c r="M883" s="5"/>
      <c r="N883" s="5"/>
      <c r="O883" s="42" t="s">
        <v>2344</v>
      </c>
      <c r="P883" s="43" t="s">
        <v>2206</v>
      </c>
      <c r="Q883" s="43" t="s">
        <v>2320</v>
      </c>
      <c r="R883" s="43" t="s">
        <v>229</v>
      </c>
      <c r="S883" s="43" t="b">
        <v>1</v>
      </c>
      <c r="T883" s="43">
        <v>10</v>
      </c>
      <c r="U883" s="35" t="s">
        <v>2347</v>
      </c>
      <c r="V883" s="196" t="s">
        <v>2394</v>
      </c>
    </row>
    <row r="884" spans="1:22" x14ac:dyDescent="0.25">
      <c r="A884" s="30">
        <v>883</v>
      </c>
      <c r="B884" s="50" t="s">
        <v>902</v>
      </c>
      <c r="C884" s="33">
        <f t="shared" si="13"/>
        <v>5</v>
      </c>
      <c r="D884" s="45" t="s">
        <v>420</v>
      </c>
      <c r="E884" s="45"/>
      <c r="F884" s="35" t="s">
        <v>255</v>
      </c>
      <c r="G884" s="36">
        <v>41704</v>
      </c>
      <c r="H884" s="82">
        <v>43641</v>
      </c>
      <c r="I884" s="37">
        <v>4364</v>
      </c>
      <c r="J884" s="38">
        <v>4364</v>
      </c>
      <c r="K884" s="36">
        <v>41704</v>
      </c>
      <c r="L884" s="39">
        <v>10</v>
      </c>
      <c r="M884" s="5"/>
      <c r="N884" s="5"/>
      <c r="O884" s="42" t="s">
        <v>2344</v>
      </c>
      <c r="P884" s="43" t="s">
        <v>2185</v>
      </c>
      <c r="Q884" s="43" t="s">
        <v>2320</v>
      </c>
      <c r="R884" s="43" t="s">
        <v>229</v>
      </c>
      <c r="S884" s="43" t="b">
        <v>1</v>
      </c>
      <c r="T884" s="43">
        <v>10</v>
      </c>
      <c r="U884" s="35" t="s">
        <v>2347</v>
      </c>
      <c r="V884" s="196" t="s">
        <v>2394</v>
      </c>
    </row>
    <row r="885" spans="1:22" x14ac:dyDescent="0.25">
      <c r="A885" s="30">
        <v>884</v>
      </c>
      <c r="B885" s="50" t="s">
        <v>848</v>
      </c>
      <c r="C885" s="33">
        <f t="shared" si="13"/>
        <v>4</v>
      </c>
      <c r="D885" s="45" t="s">
        <v>421</v>
      </c>
      <c r="E885" s="45"/>
      <c r="F885" s="35" t="s">
        <v>255</v>
      </c>
      <c r="G885" s="36">
        <v>41704</v>
      </c>
      <c r="H885" s="82">
        <v>15366</v>
      </c>
      <c r="I885" s="37">
        <v>1537</v>
      </c>
      <c r="J885" s="38">
        <v>1537</v>
      </c>
      <c r="K885" s="36">
        <v>41704</v>
      </c>
      <c r="L885" s="39">
        <v>10</v>
      </c>
      <c r="M885" s="5"/>
      <c r="N885" s="5"/>
      <c r="O885" s="42" t="s">
        <v>2344</v>
      </c>
      <c r="P885" s="43" t="s">
        <v>2177</v>
      </c>
      <c r="Q885" s="43" t="s">
        <v>2320</v>
      </c>
      <c r="R885" s="43" t="s">
        <v>229</v>
      </c>
      <c r="S885" s="43" t="b">
        <v>1</v>
      </c>
      <c r="T885" s="43">
        <v>10</v>
      </c>
      <c r="U885" s="35" t="s">
        <v>2347</v>
      </c>
      <c r="V885" s="196" t="s">
        <v>2394</v>
      </c>
    </row>
    <row r="886" spans="1:22" x14ac:dyDescent="0.25">
      <c r="A886" s="30">
        <v>885</v>
      </c>
      <c r="B886" s="50" t="s">
        <v>422</v>
      </c>
      <c r="C886" s="33">
        <f t="shared" si="13"/>
        <v>4</v>
      </c>
      <c r="D886" s="45" t="s">
        <v>423</v>
      </c>
      <c r="E886" s="45"/>
      <c r="F886" s="35" t="s">
        <v>255</v>
      </c>
      <c r="G886" s="36">
        <v>41704</v>
      </c>
      <c r="H886" s="82">
        <v>10754</v>
      </c>
      <c r="I886" s="37">
        <v>1075</v>
      </c>
      <c r="J886" s="38">
        <v>1075</v>
      </c>
      <c r="K886" s="36">
        <v>41704</v>
      </c>
      <c r="L886" s="39">
        <v>10</v>
      </c>
      <c r="M886" s="5"/>
      <c r="N886" s="5"/>
      <c r="O886" s="42" t="s">
        <v>2344</v>
      </c>
      <c r="P886" s="43" t="s">
        <v>2177</v>
      </c>
      <c r="Q886" s="43" t="s">
        <v>2320</v>
      </c>
      <c r="R886" s="43" t="s">
        <v>229</v>
      </c>
      <c r="S886" s="43" t="b">
        <v>1</v>
      </c>
      <c r="T886" s="43">
        <v>10</v>
      </c>
      <c r="U886" s="35" t="s">
        <v>2347</v>
      </c>
      <c r="V886" s="196" t="s">
        <v>2394</v>
      </c>
    </row>
    <row r="887" spans="1:22" x14ac:dyDescent="0.25">
      <c r="A887" s="30">
        <v>886</v>
      </c>
      <c r="B887" s="50" t="s">
        <v>849</v>
      </c>
      <c r="C887" s="33">
        <f t="shared" si="13"/>
        <v>4</v>
      </c>
      <c r="D887" s="45" t="s">
        <v>424</v>
      </c>
      <c r="E887" s="45"/>
      <c r="F887" s="35" t="s">
        <v>255</v>
      </c>
      <c r="G887" s="36">
        <v>41704</v>
      </c>
      <c r="H887" s="82">
        <v>9632</v>
      </c>
      <c r="I887" s="37">
        <v>963</v>
      </c>
      <c r="J887" s="38">
        <v>963</v>
      </c>
      <c r="K887" s="36">
        <v>41704</v>
      </c>
      <c r="L887" s="39">
        <v>10</v>
      </c>
      <c r="M887" s="5"/>
      <c r="N887" s="5"/>
      <c r="O887" s="42" t="s">
        <v>2344</v>
      </c>
      <c r="P887" s="43" t="s">
        <v>2207</v>
      </c>
      <c r="Q887" s="43" t="s">
        <v>2320</v>
      </c>
      <c r="R887" s="43" t="s">
        <v>229</v>
      </c>
      <c r="S887" s="43" t="b">
        <v>1</v>
      </c>
      <c r="T887" s="43">
        <v>10</v>
      </c>
      <c r="U887" s="35" t="s">
        <v>2347</v>
      </c>
      <c r="V887" s="196" t="s">
        <v>2394</v>
      </c>
    </row>
    <row r="888" spans="1:22" x14ac:dyDescent="0.25">
      <c r="A888" s="30">
        <v>887</v>
      </c>
      <c r="B888" s="50" t="s">
        <v>850</v>
      </c>
      <c r="C888" s="33">
        <f t="shared" si="13"/>
        <v>4</v>
      </c>
      <c r="D888" s="45" t="s">
        <v>425</v>
      </c>
      <c r="E888" s="45"/>
      <c r="F888" s="35" t="s">
        <v>255</v>
      </c>
      <c r="G888" s="36">
        <v>41704</v>
      </c>
      <c r="H888" s="82">
        <v>14713</v>
      </c>
      <c r="I888" s="37">
        <v>1471</v>
      </c>
      <c r="J888" s="38">
        <v>1471</v>
      </c>
      <c r="K888" s="36">
        <v>41704</v>
      </c>
      <c r="L888" s="39">
        <v>10</v>
      </c>
      <c r="M888" s="5"/>
      <c r="N888" s="5"/>
      <c r="O888" s="42" t="s">
        <v>2344</v>
      </c>
      <c r="P888" s="43" t="s">
        <v>2207</v>
      </c>
      <c r="Q888" s="43" t="s">
        <v>2320</v>
      </c>
      <c r="R888" s="43" t="s">
        <v>229</v>
      </c>
      <c r="S888" s="43" t="b">
        <v>1</v>
      </c>
      <c r="T888" s="43">
        <v>10</v>
      </c>
      <c r="U888" s="35" t="s">
        <v>2347</v>
      </c>
      <c r="V888" s="196" t="s">
        <v>2394</v>
      </c>
    </row>
    <row r="889" spans="1:22" x14ac:dyDescent="0.25">
      <c r="A889" s="30">
        <v>888</v>
      </c>
      <c r="B889" s="50" t="s">
        <v>914</v>
      </c>
      <c r="C889" s="33">
        <f t="shared" si="13"/>
        <v>1</v>
      </c>
      <c r="D889" s="45" t="s">
        <v>426</v>
      </c>
      <c r="E889" s="45"/>
      <c r="F889" s="35" t="s">
        <v>255</v>
      </c>
      <c r="G889" s="36">
        <v>41704</v>
      </c>
      <c r="H889" s="82">
        <v>1954</v>
      </c>
      <c r="I889" s="37">
        <v>195</v>
      </c>
      <c r="J889" s="38">
        <v>195</v>
      </c>
      <c r="K889" s="36">
        <v>41704</v>
      </c>
      <c r="L889" s="39">
        <v>9.98</v>
      </c>
      <c r="M889" s="5"/>
      <c r="N889" s="5"/>
      <c r="O889" s="42" t="s">
        <v>2344</v>
      </c>
      <c r="P889" s="43" t="s">
        <v>2206</v>
      </c>
      <c r="Q889" s="43" t="s">
        <v>2320</v>
      </c>
      <c r="R889" s="43" t="s">
        <v>229</v>
      </c>
      <c r="S889" s="43" t="b">
        <v>1</v>
      </c>
      <c r="T889" s="43">
        <v>10</v>
      </c>
      <c r="U889" s="35" t="s">
        <v>2347</v>
      </c>
      <c r="V889" s="196" t="s">
        <v>2394</v>
      </c>
    </row>
    <row r="890" spans="1:22" x14ac:dyDescent="0.25">
      <c r="A890" s="30">
        <v>889</v>
      </c>
      <c r="B890" s="50" t="s">
        <v>1078</v>
      </c>
      <c r="C890" s="33">
        <f t="shared" si="13"/>
        <v>5</v>
      </c>
      <c r="D890" s="45" t="s">
        <v>427</v>
      </c>
      <c r="E890" s="45"/>
      <c r="F890" s="35" t="s">
        <v>255</v>
      </c>
      <c r="G890" s="36">
        <v>41704</v>
      </c>
      <c r="H890" s="82">
        <v>2930</v>
      </c>
      <c r="I890" s="37">
        <v>293</v>
      </c>
      <c r="J890" s="38">
        <v>293</v>
      </c>
      <c r="K890" s="36">
        <v>41704</v>
      </c>
      <c r="L890" s="39">
        <v>10</v>
      </c>
      <c r="M890" s="5"/>
      <c r="N890" s="5"/>
      <c r="O890" s="42" t="s">
        <v>2344</v>
      </c>
      <c r="P890" s="43" t="s">
        <v>2237</v>
      </c>
      <c r="Q890" s="43" t="s">
        <v>2319</v>
      </c>
      <c r="R890" s="43" t="s">
        <v>229</v>
      </c>
      <c r="S890" s="43" t="b">
        <v>1</v>
      </c>
      <c r="T890" s="43">
        <v>10</v>
      </c>
      <c r="U890" s="35" t="s">
        <v>2347</v>
      </c>
      <c r="V890" s="196" t="s">
        <v>2394</v>
      </c>
    </row>
    <row r="891" spans="1:22" x14ac:dyDescent="0.25">
      <c r="A891" s="30">
        <v>890</v>
      </c>
      <c r="B891" s="50" t="s">
        <v>1079</v>
      </c>
      <c r="C891" s="33">
        <f t="shared" si="13"/>
        <v>5</v>
      </c>
      <c r="D891" s="45" t="s">
        <v>428</v>
      </c>
      <c r="E891" s="45"/>
      <c r="F891" s="35" t="s">
        <v>255</v>
      </c>
      <c r="G891" s="36">
        <v>41704</v>
      </c>
      <c r="H891" s="82">
        <v>24882</v>
      </c>
      <c r="I891" s="37">
        <v>2488</v>
      </c>
      <c r="J891" s="38">
        <v>2488</v>
      </c>
      <c r="K891" s="36">
        <v>41704</v>
      </c>
      <c r="L891" s="39">
        <v>10</v>
      </c>
      <c r="M891" s="5"/>
      <c r="N891" s="5"/>
      <c r="O891" s="42" t="s">
        <v>2344</v>
      </c>
      <c r="P891" s="43" t="s">
        <v>2197</v>
      </c>
      <c r="Q891" s="43" t="s">
        <v>2320</v>
      </c>
      <c r="R891" s="43" t="s">
        <v>229</v>
      </c>
      <c r="S891" s="43" t="b">
        <v>1</v>
      </c>
      <c r="T891" s="43">
        <v>10</v>
      </c>
      <c r="U891" s="35" t="s">
        <v>2347</v>
      </c>
      <c r="V891" s="196" t="s">
        <v>2394</v>
      </c>
    </row>
    <row r="892" spans="1:22" x14ac:dyDescent="0.25">
      <c r="A892" s="30">
        <v>891</v>
      </c>
      <c r="B892" s="50" t="s">
        <v>971</v>
      </c>
      <c r="C892" s="33">
        <f t="shared" si="13"/>
        <v>6</v>
      </c>
      <c r="D892" s="45" t="s">
        <v>715</v>
      </c>
      <c r="E892" s="45"/>
      <c r="F892" s="35" t="s">
        <v>255</v>
      </c>
      <c r="G892" s="36">
        <v>41704</v>
      </c>
      <c r="H892" s="82">
        <v>17422</v>
      </c>
      <c r="I892" s="37">
        <v>1742</v>
      </c>
      <c r="J892" s="38">
        <v>1742</v>
      </c>
      <c r="K892" s="36">
        <v>41704</v>
      </c>
      <c r="L892" s="39">
        <v>10</v>
      </c>
      <c r="M892" s="5"/>
      <c r="N892" s="5"/>
      <c r="O892" s="42" t="s">
        <v>2344</v>
      </c>
      <c r="P892" s="43" t="s">
        <v>2197</v>
      </c>
      <c r="Q892" s="43" t="s">
        <v>2320</v>
      </c>
      <c r="R892" s="43" t="s">
        <v>229</v>
      </c>
      <c r="S892" s="43" t="b">
        <v>1</v>
      </c>
      <c r="T892" s="43">
        <v>10</v>
      </c>
      <c r="U892" s="35" t="s">
        <v>2347</v>
      </c>
      <c r="V892" s="196" t="s">
        <v>2394</v>
      </c>
    </row>
    <row r="893" spans="1:22" x14ac:dyDescent="0.25">
      <c r="A893" s="30">
        <v>892</v>
      </c>
      <c r="B893" s="50" t="s">
        <v>852</v>
      </c>
      <c r="C893" s="33">
        <f t="shared" si="13"/>
        <v>4</v>
      </c>
      <c r="D893" s="45" t="s">
        <v>731</v>
      </c>
      <c r="E893" s="45"/>
      <c r="F893" s="35" t="s">
        <v>255</v>
      </c>
      <c r="G893" s="36">
        <v>41704</v>
      </c>
      <c r="H893" s="82">
        <v>15290</v>
      </c>
      <c r="I893" s="37">
        <v>1529</v>
      </c>
      <c r="J893" s="38">
        <v>1529</v>
      </c>
      <c r="K893" s="36">
        <v>41704</v>
      </c>
      <c r="L893" s="39">
        <v>10</v>
      </c>
      <c r="M893" s="5"/>
      <c r="N893" s="5"/>
      <c r="O893" s="42" t="s">
        <v>2344</v>
      </c>
      <c r="P893" s="43" t="s">
        <v>2238</v>
      </c>
      <c r="Q893" s="43" t="s">
        <v>2319</v>
      </c>
      <c r="R893" s="43" t="s">
        <v>229</v>
      </c>
      <c r="S893" s="43" t="b">
        <v>1</v>
      </c>
      <c r="T893" s="43">
        <v>10</v>
      </c>
      <c r="U893" s="35" t="s">
        <v>2347</v>
      </c>
      <c r="V893" s="196" t="s">
        <v>2394</v>
      </c>
    </row>
    <row r="894" spans="1:22" x14ac:dyDescent="0.25">
      <c r="A894" s="30">
        <v>893</v>
      </c>
      <c r="B894" s="50" t="s">
        <v>1012</v>
      </c>
      <c r="C894" s="33">
        <f t="shared" si="13"/>
        <v>4</v>
      </c>
      <c r="D894" s="45" t="s">
        <v>732</v>
      </c>
      <c r="E894" s="45"/>
      <c r="F894" s="35" t="s">
        <v>255</v>
      </c>
      <c r="G894" s="36">
        <v>41704</v>
      </c>
      <c r="H894" s="82">
        <v>8388</v>
      </c>
      <c r="I894" s="37">
        <v>839</v>
      </c>
      <c r="J894" s="38">
        <v>839</v>
      </c>
      <c r="K894" s="36">
        <v>41704</v>
      </c>
      <c r="L894" s="39">
        <v>10</v>
      </c>
      <c r="M894" s="5"/>
      <c r="N894" s="5"/>
      <c r="O894" s="42" t="s">
        <v>2344</v>
      </c>
      <c r="P894" s="43" t="s">
        <v>2197</v>
      </c>
      <c r="Q894" s="43" t="s">
        <v>2320</v>
      </c>
      <c r="R894" s="43" t="s">
        <v>229</v>
      </c>
      <c r="S894" s="43" t="b">
        <v>1</v>
      </c>
      <c r="T894" s="43">
        <v>10</v>
      </c>
      <c r="U894" s="35" t="s">
        <v>2347</v>
      </c>
      <c r="V894" s="196" t="s">
        <v>2394</v>
      </c>
    </row>
    <row r="895" spans="1:22" x14ac:dyDescent="0.25">
      <c r="A895" s="30">
        <v>894</v>
      </c>
      <c r="B895" s="50" t="s">
        <v>1081</v>
      </c>
      <c r="C895" s="33">
        <f t="shared" si="13"/>
        <v>4</v>
      </c>
      <c r="D895" s="45" t="s">
        <v>433</v>
      </c>
      <c r="E895" s="45"/>
      <c r="F895" s="35" t="s">
        <v>255</v>
      </c>
      <c r="G895" s="36">
        <v>41704</v>
      </c>
      <c r="H895" s="82">
        <v>3947</v>
      </c>
      <c r="I895" s="37">
        <v>395</v>
      </c>
      <c r="J895" s="38">
        <v>395</v>
      </c>
      <c r="K895" s="36">
        <v>41704</v>
      </c>
      <c r="L895" s="39">
        <v>10.01</v>
      </c>
      <c r="M895" s="5"/>
      <c r="N895" s="5"/>
      <c r="O895" s="42" t="s">
        <v>2344</v>
      </c>
      <c r="P895" s="43" t="s">
        <v>2240</v>
      </c>
      <c r="Q895" s="43" t="s">
        <v>2320</v>
      </c>
      <c r="R895" s="43" t="s">
        <v>229</v>
      </c>
      <c r="S895" s="43" t="b">
        <v>1</v>
      </c>
      <c r="T895" s="43">
        <v>10</v>
      </c>
      <c r="U895" s="35" t="s">
        <v>2347</v>
      </c>
      <c r="V895" s="196" t="s">
        <v>2394</v>
      </c>
    </row>
    <row r="896" spans="1:22" x14ac:dyDescent="0.25">
      <c r="A896" s="30">
        <v>895</v>
      </c>
      <c r="B896" s="50" t="s">
        <v>1082</v>
      </c>
      <c r="C896" s="33">
        <f t="shared" si="13"/>
        <v>4</v>
      </c>
      <c r="D896" s="45" t="s">
        <v>434</v>
      </c>
      <c r="E896" s="45"/>
      <c r="F896" s="35" t="s">
        <v>255</v>
      </c>
      <c r="G896" s="36">
        <v>41704</v>
      </c>
      <c r="H896" s="82">
        <v>6253</v>
      </c>
      <c r="I896" s="37">
        <v>625</v>
      </c>
      <c r="J896" s="38">
        <v>625</v>
      </c>
      <c r="K896" s="36">
        <v>41704</v>
      </c>
      <c r="L896" s="39">
        <v>10</v>
      </c>
      <c r="M896" s="5"/>
      <c r="N896" s="5"/>
      <c r="O896" s="42" t="s">
        <v>2344</v>
      </c>
      <c r="P896" s="43" t="s">
        <v>2241</v>
      </c>
      <c r="Q896" s="43" t="s">
        <v>2319</v>
      </c>
      <c r="R896" s="43" t="s">
        <v>229</v>
      </c>
      <c r="S896" s="43" t="b">
        <v>1</v>
      </c>
      <c r="T896" s="43">
        <v>10</v>
      </c>
      <c r="U896" s="35" t="s">
        <v>2347</v>
      </c>
      <c r="V896" s="196" t="s">
        <v>2394</v>
      </c>
    </row>
    <row r="897" spans="1:22" x14ac:dyDescent="0.25">
      <c r="A897" s="30">
        <v>896</v>
      </c>
      <c r="B897" s="50" t="s">
        <v>853</v>
      </c>
      <c r="C897" s="33">
        <f t="shared" si="13"/>
        <v>4</v>
      </c>
      <c r="D897" s="45" t="s">
        <v>435</v>
      </c>
      <c r="E897" s="45"/>
      <c r="F897" s="35" t="s">
        <v>255</v>
      </c>
      <c r="G897" s="36">
        <v>41704</v>
      </c>
      <c r="H897" s="82">
        <v>10840</v>
      </c>
      <c r="I897" s="37">
        <v>1084</v>
      </c>
      <c r="J897" s="38">
        <v>1084</v>
      </c>
      <c r="K897" s="36">
        <v>41704</v>
      </c>
      <c r="L897" s="39">
        <v>10</v>
      </c>
      <c r="M897" s="5"/>
      <c r="N897" s="5"/>
      <c r="O897" s="42" t="s">
        <v>2344</v>
      </c>
      <c r="P897" s="43" t="s">
        <v>2177</v>
      </c>
      <c r="Q897" s="43" t="s">
        <v>2320</v>
      </c>
      <c r="R897" s="43" t="s">
        <v>229</v>
      </c>
      <c r="S897" s="43" t="b">
        <v>1</v>
      </c>
      <c r="T897" s="43">
        <v>10</v>
      </c>
      <c r="U897" s="35" t="s">
        <v>2347</v>
      </c>
      <c r="V897" s="196" t="s">
        <v>2394</v>
      </c>
    </row>
    <row r="898" spans="1:22" x14ac:dyDescent="0.25">
      <c r="A898" s="30">
        <v>897</v>
      </c>
      <c r="B898" s="50" t="s">
        <v>972</v>
      </c>
      <c r="C898" s="33">
        <f t="shared" si="13"/>
        <v>4</v>
      </c>
      <c r="D898" s="45" t="s">
        <v>436</v>
      </c>
      <c r="E898" s="45"/>
      <c r="F898" s="35" t="s">
        <v>255</v>
      </c>
      <c r="G898" s="36">
        <v>41704</v>
      </c>
      <c r="H898" s="82">
        <v>11461</v>
      </c>
      <c r="I898" s="37">
        <v>1146</v>
      </c>
      <c r="J898" s="38">
        <v>1146</v>
      </c>
      <c r="K898" s="36">
        <v>41704</v>
      </c>
      <c r="L898" s="39">
        <v>10</v>
      </c>
      <c r="M898" s="5"/>
      <c r="N898" s="5"/>
      <c r="O898" s="42" t="s">
        <v>2344</v>
      </c>
      <c r="P898" s="43" t="s">
        <v>2235</v>
      </c>
      <c r="Q898" s="43" t="s">
        <v>2320</v>
      </c>
      <c r="R898" s="43" t="s">
        <v>229</v>
      </c>
      <c r="S898" s="43" t="b">
        <v>1</v>
      </c>
      <c r="T898" s="43">
        <v>10</v>
      </c>
      <c r="U898" s="35" t="s">
        <v>2347</v>
      </c>
      <c r="V898" s="196" t="s">
        <v>2394</v>
      </c>
    </row>
    <row r="899" spans="1:22" x14ac:dyDescent="0.25">
      <c r="A899" s="30">
        <v>898</v>
      </c>
      <c r="B899" s="50" t="s">
        <v>854</v>
      </c>
      <c r="C899" s="33">
        <f t="shared" ref="C899:C962" si="14">COUNTIF(B:B,B899)</f>
        <v>6</v>
      </c>
      <c r="D899" s="45" t="s">
        <v>437</v>
      </c>
      <c r="E899" s="45"/>
      <c r="F899" s="35" t="s">
        <v>255</v>
      </c>
      <c r="G899" s="36">
        <v>41704</v>
      </c>
      <c r="H899" s="82">
        <v>28575</v>
      </c>
      <c r="I899" s="37">
        <v>2858</v>
      </c>
      <c r="J899" s="38">
        <v>2858</v>
      </c>
      <c r="K899" s="36">
        <v>41704</v>
      </c>
      <c r="L899" s="39">
        <v>10</v>
      </c>
      <c r="M899" s="5"/>
      <c r="N899" s="5"/>
      <c r="O899" s="42" t="s">
        <v>2344</v>
      </c>
      <c r="P899" s="43" t="s">
        <v>2198</v>
      </c>
      <c r="Q899" s="43" t="s">
        <v>2320</v>
      </c>
      <c r="R899" s="43" t="s">
        <v>229</v>
      </c>
      <c r="S899" s="43" t="b">
        <v>1</v>
      </c>
      <c r="T899" s="43">
        <v>10</v>
      </c>
      <c r="U899" s="35" t="s">
        <v>2347</v>
      </c>
      <c r="V899" s="196" t="s">
        <v>2394</v>
      </c>
    </row>
    <row r="900" spans="1:22" x14ac:dyDescent="0.25">
      <c r="A900" s="30">
        <v>899</v>
      </c>
      <c r="B900" s="50" t="s">
        <v>855</v>
      </c>
      <c r="C900" s="33">
        <f t="shared" si="14"/>
        <v>4</v>
      </c>
      <c r="D900" s="45" t="s">
        <v>438</v>
      </c>
      <c r="E900" s="45"/>
      <c r="F900" s="35" t="s">
        <v>255</v>
      </c>
      <c r="G900" s="36">
        <v>41704</v>
      </c>
      <c r="H900" s="82">
        <v>7206</v>
      </c>
      <c r="I900" s="37">
        <v>721</v>
      </c>
      <c r="J900" s="38">
        <v>721</v>
      </c>
      <c r="K900" s="36">
        <v>41704</v>
      </c>
      <c r="L900" s="39">
        <v>10.01</v>
      </c>
      <c r="M900" s="5"/>
      <c r="N900" s="5"/>
      <c r="O900" s="42" t="s">
        <v>2344</v>
      </c>
      <c r="P900" s="43" t="s">
        <v>2184</v>
      </c>
      <c r="Q900" s="43" t="s">
        <v>2320</v>
      </c>
      <c r="R900" s="43" t="s">
        <v>229</v>
      </c>
      <c r="S900" s="43" t="b">
        <v>1</v>
      </c>
      <c r="T900" s="43">
        <v>10</v>
      </c>
      <c r="U900" s="35" t="s">
        <v>2347</v>
      </c>
      <c r="V900" s="196" t="s">
        <v>2394</v>
      </c>
    </row>
    <row r="901" spans="1:22" x14ac:dyDescent="0.25">
      <c r="A901" s="30">
        <v>900</v>
      </c>
      <c r="B901" s="50" t="s">
        <v>439</v>
      </c>
      <c r="C901" s="33">
        <f t="shared" si="14"/>
        <v>4</v>
      </c>
      <c r="D901" s="45" t="s">
        <v>733</v>
      </c>
      <c r="E901" s="45"/>
      <c r="F901" s="35" t="s">
        <v>255</v>
      </c>
      <c r="G901" s="36">
        <v>41704</v>
      </c>
      <c r="H901" s="82">
        <v>5266</v>
      </c>
      <c r="I901" s="37">
        <v>527</v>
      </c>
      <c r="J901" s="38">
        <v>527</v>
      </c>
      <c r="K901" s="36">
        <v>41704</v>
      </c>
      <c r="L901" s="39">
        <v>10.01</v>
      </c>
      <c r="M901" s="5"/>
      <c r="N901" s="5"/>
      <c r="O901" s="42" t="s">
        <v>2344</v>
      </c>
      <c r="P901" s="43" t="s">
        <v>2206</v>
      </c>
      <c r="Q901" s="43" t="s">
        <v>2320</v>
      </c>
      <c r="R901" s="43" t="s">
        <v>229</v>
      </c>
      <c r="S901" s="43" t="b">
        <v>1</v>
      </c>
      <c r="T901" s="43">
        <v>10</v>
      </c>
      <c r="U901" s="35" t="s">
        <v>2347</v>
      </c>
      <c r="V901" s="196" t="s">
        <v>2394</v>
      </c>
    </row>
    <row r="902" spans="1:22" x14ac:dyDescent="0.25">
      <c r="A902" s="30">
        <v>901</v>
      </c>
      <c r="B902" s="50" t="s">
        <v>856</v>
      </c>
      <c r="C902" s="33">
        <f t="shared" si="14"/>
        <v>4</v>
      </c>
      <c r="D902" s="45" t="s">
        <v>441</v>
      </c>
      <c r="E902" s="45"/>
      <c r="F902" s="35" t="s">
        <v>255</v>
      </c>
      <c r="G902" s="36">
        <v>41704</v>
      </c>
      <c r="H902" s="82">
        <v>5050</v>
      </c>
      <c r="I902" s="37">
        <v>505</v>
      </c>
      <c r="J902" s="38">
        <v>505</v>
      </c>
      <c r="K902" s="36">
        <v>41704</v>
      </c>
      <c r="L902" s="39">
        <v>10</v>
      </c>
      <c r="M902" s="5"/>
      <c r="N902" s="5"/>
      <c r="O902" s="42" t="s">
        <v>2344</v>
      </c>
      <c r="P902" s="43" t="s">
        <v>2242</v>
      </c>
      <c r="Q902" s="43" t="s">
        <v>2319</v>
      </c>
      <c r="R902" s="43" t="s">
        <v>229</v>
      </c>
      <c r="S902" s="43" t="b">
        <v>1</v>
      </c>
      <c r="T902" s="43">
        <v>10</v>
      </c>
      <c r="U902" s="35" t="s">
        <v>2347</v>
      </c>
      <c r="V902" s="196" t="s">
        <v>2394</v>
      </c>
    </row>
    <row r="903" spans="1:22" x14ac:dyDescent="0.25">
      <c r="A903" s="30">
        <v>902</v>
      </c>
      <c r="B903" s="50" t="s">
        <v>857</v>
      </c>
      <c r="C903" s="33">
        <f t="shared" si="14"/>
        <v>4</v>
      </c>
      <c r="D903" s="45" t="s">
        <v>442</v>
      </c>
      <c r="E903" s="45"/>
      <c r="F903" s="35" t="s">
        <v>255</v>
      </c>
      <c r="G903" s="36">
        <v>41704</v>
      </c>
      <c r="H903" s="82">
        <v>8539</v>
      </c>
      <c r="I903" s="37">
        <v>854</v>
      </c>
      <c r="J903" s="38">
        <v>854</v>
      </c>
      <c r="K903" s="36">
        <v>41704</v>
      </c>
      <c r="L903" s="39">
        <v>10</v>
      </c>
      <c r="M903" s="5"/>
      <c r="N903" s="5"/>
      <c r="O903" s="42" t="s">
        <v>2344</v>
      </c>
      <c r="P903" s="43" t="s">
        <v>2243</v>
      </c>
      <c r="Q903" s="43" t="s">
        <v>2319</v>
      </c>
      <c r="R903" s="43" t="s">
        <v>229</v>
      </c>
      <c r="S903" s="43" t="b">
        <v>1</v>
      </c>
      <c r="T903" s="43">
        <v>10</v>
      </c>
      <c r="U903" s="35" t="s">
        <v>2347</v>
      </c>
      <c r="V903" s="196" t="s">
        <v>2394</v>
      </c>
    </row>
    <row r="904" spans="1:22" x14ac:dyDescent="0.25">
      <c r="A904" s="30">
        <v>903</v>
      </c>
      <c r="B904" s="50" t="s">
        <v>973</v>
      </c>
      <c r="C904" s="33">
        <f t="shared" si="14"/>
        <v>4</v>
      </c>
      <c r="D904" s="45" t="s">
        <v>443</v>
      </c>
      <c r="E904" s="45"/>
      <c r="F904" s="35" t="s">
        <v>255</v>
      </c>
      <c r="G904" s="36">
        <v>41704</v>
      </c>
      <c r="H904" s="82">
        <v>28712</v>
      </c>
      <c r="I904" s="37">
        <v>2871</v>
      </c>
      <c r="J904" s="38">
        <v>2871</v>
      </c>
      <c r="K904" s="36">
        <v>41704</v>
      </c>
      <c r="L904" s="39">
        <v>10</v>
      </c>
      <c r="M904" s="5"/>
      <c r="N904" s="5"/>
      <c r="O904" s="42" t="s">
        <v>2344</v>
      </c>
      <c r="P904" s="43" t="s">
        <v>2182</v>
      </c>
      <c r="Q904" s="43" t="s">
        <v>2319</v>
      </c>
      <c r="R904" s="43" t="s">
        <v>229</v>
      </c>
      <c r="S904" s="43" t="b">
        <v>1</v>
      </c>
      <c r="T904" s="43">
        <v>10</v>
      </c>
      <c r="U904" s="35" t="s">
        <v>2347</v>
      </c>
      <c r="V904" s="196" t="s">
        <v>2394</v>
      </c>
    </row>
    <row r="905" spans="1:22" x14ac:dyDescent="0.25">
      <c r="A905" s="30">
        <v>904</v>
      </c>
      <c r="B905" s="50" t="s">
        <v>444</v>
      </c>
      <c r="C905" s="33">
        <f t="shared" si="14"/>
        <v>7</v>
      </c>
      <c r="D905" s="45" t="s">
        <v>445</v>
      </c>
      <c r="E905" s="45"/>
      <c r="F905" s="35" t="s">
        <v>255</v>
      </c>
      <c r="G905" s="36">
        <v>41704</v>
      </c>
      <c r="H905" s="82">
        <v>29229</v>
      </c>
      <c r="I905" s="37">
        <v>2923</v>
      </c>
      <c r="J905" s="38">
        <v>2923</v>
      </c>
      <c r="K905" s="36">
        <v>41704</v>
      </c>
      <c r="L905" s="39">
        <v>10</v>
      </c>
      <c r="M905" s="5"/>
      <c r="N905" s="5"/>
      <c r="O905" s="42" t="s">
        <v>2344</v>
      </c>
      <c r="P905" s="43" t="s">
        <v>2206</v>
      </c>
      <c r="Q905" s="43" t="s">
        <v>2320</v>
      </c>
      <c r="R905" s="43" t="s">
        <v>229</v>
      </c>
      <c r="S905" s="43" t="b">
        <v>1</v>
      </c>
      <c r="T905" s="43">
        <v>10</v>
      </c>
      <c r="U905" s="35" t="s">
        <v>2347</v>
      </c>
      <c r="V905" s="196" t="s">
        <v>2394</v>
      </c>
    </row>
    <row r="906" spans="1:22" x14ac:dyDescent="0.25">
      <c r="A906" s="30">
        <v>905</v>
      </c>
      <c r="B906" s="50" t="s">
        <v>446</v>
      </c>
      <c r="C906" s="33">
        <f t="shared" si="14"/>
        <v>4</v>
      </c>
      <c r="D906" s="45" t="s">
        <v>447</v>
      </c>
      <c r="E906" s="45"/>
      <c r="F906" s="35" t="s">
        <v>255</v>
      </c>
      <c r="G906" s="36">
        <v>41704</v>
      </c>
      <c r="H906" s="82">
        <v>3603</v>
      </c>
      <c r="I906" s="37">
        <v>360</v>
      </c>
      <c r="J906" s="38">
        <v>360</v>
      </c>
      <c r="K906" s="36">
        <v>41704</v>
      </c>
      <c r="L906" s="39">
        <v>9.99</v>
      </c>
      <c r="M906" s="5"/>
      <c r="N906" s="5"/>
      <c r="O906" s="42" t="s">
        <v>2344</v>
      </c>
      <c r="P906" s="43" t="s">
        <v>2204</v>
      </c>
      <c r="Q906" s="43" t="s">
        <v>2320</v>
      </c>
      <c r="R906" s="43" t="s">
        <v>229</v>
      </c>
      <c r="S906" s="43" t="b">
        <v>1</v>
      </c>
      <c r="T906" s="43">
        <v>10</v>
      </c>
      <c r="U906" s="35" t="s">
        <v>2347</v>
      </c>
      <c r="V906" s="196" t="s">
        <v>2394</v>
      </c>
    </row>
    <row r="907" spans="1:22" x14ac:dyDescent="0.25">
      <c r="A907" s="30">
        <v>906</v>
      </c>
      <c r="B907" s="50" t="s">
        <v>858</v>
      </c>
      <c r="C907" s="33">
        <f t="shared" si="14"/>
        <v>7</v>
      </c>
      <c r="D907" s="45" t="s">
        <v>448</v>
      </c>
      <c r="E907" s="45"/>
      <c r="F907" s="35" t="s">
        <v>255</v>
      </c>
      <c r="G907" s="36">
        <v>41704</v>
      </c>
      <c r="H907" s="82">
        <v>24755</v>
      </c>
      <c r="I907" s="37">
        <v>2476</v>
      </c>
      <c r="J907" s="38">
        <v>2476</v>
      </c>
      <c r="K907" s="36">
        <v>41704</v>
      </c>
      <c r="L907" s="39">
        <v>10</v>
      </c>
      <c r="M907" s="5"/>
      <c r="N907" s="5"/>
      <c r="O907" s="42" t="s">
        <v>2344</v>
      </c>
      <c r="P907" s="43" t="s">
        <v>2244</v>
      </c>
      <c r="Q907" s="43" t="s">
        <v>2319</v>
      </c>
      <c r="R907" s="43" t="s">
        <v>229</v>
      </c>
      <c r="S907" s="43" t="b">
        <v>1</v>
      </c>
      <c r="T907" s="43">
        <v>10</v>
      </c>
      <c r="U907" s="35" t="s">
        <v>2347</v>
      </c>
      <c r="V907" s="196" t="s">
        <v>2394</v>
      </c>
    </row>
    <row r="908" spans="1:22" x14ac:dyDescent="0.25">
      <c r="A908" s="30">
        <v>907</v>
      </c>
      <c r="B908" s="50" t="s">
        <v>1083</v>
      </c>
      <c r="C908" s="33">
        <f t="shared" si="14"/>
        <v>5</v>
      </c>
      <c r="D908" s="45" t="s">
        <v>449</v>
      </c>
      <c r="E908" s="45"/>
      <c r="F908" s="35" t="s">
        <v>255</v>
      </c>
      <c r="G908" s="36">
        <v>41704</v>
      </c>
      <c r="H908" s="82">
        <v>31649</v>
      </c>
      <c r="I908" s="37">
        <v>3165</v>
      </c>
      <c r="J908" s="38">
        <v>3165</v>
      </c>
      <c r="K908" s="36">
        <v>41704</v>
      </c>
      <c r="L908" s="39">
        <v>10</v>
      </c>
      <c r="M908" s="5"/>
      <c r="N908" s="5"/>
      <c r="O908" s="42" t="s">
        <v>2344</v>
      </c>
      <c r="P908" s="43" t="s">
        <v>2245</v>
      </c>
      <c r="Q908" s="43" t="s">
        <v>2319</v>
      </c>
      <c r="R908" s="43" t="s">
        <v>229</v>
      </c>
      <c r="S908" s="43" t="b">
        <v>1</v>
      </c>
      <c r="T908" s="43">
        <v>10</v>
      </c>
      <c r="U908" s="35" t="s">
        <v>2347</v>
      </c>
      <c r="V908" s="196" t="s">
        <v>2394</v>
      </c>
    </row>
    <row r="909" spans="1:22" x14ac:dyDescent="0.25">
      <c r="A909" s="30">
        <v>908</v>
      </c>
      <c r="B909" s="50" t="s">
        <v>1084</v>
      </c>
      <c r="C909" s="33">
        <f t="shared" si="14"/>
        <v>5</v>
      </c>
      <c r="D909" s="45" t="s">
        <v>734</v>
      </c>
      <c r="E909" s="45"/>
      <c r="F909" s="35" t="s">
        <v>255</v>
      </c>
      <c r="G909" s="36">
        <v>41704</v>
      </c>
      <c r="H909" s="82">
        <v>32985</v>
      </c>
      <c r="I909" s="37">
        <v>3299</v>
      </c>
      <c r="J909" s="38">
        <v>3299</v>
      </c>
      <c r="K909" s="36">
        <v>41704</v>
      </c>
      <c r="L909" s="39">
        <v>10</v>
      </c>
      <c r="M909" s="5"/>
      <c r="N909" s="5"/>
      <c r="O909" s="42" t="s">
        <v>2344</v>
      </c>
      <c r="P909" s="43" t="s">
        <v>2235</v>
      </c>
      <c r="Q909" s="43" t="s">
        <v>2320</v>
      </c>
      <c r="R909" s="43" t="s">
        <v>229</v>
      </c>
      <c r="S909" s="43" t="b">
        <v>1</v>
      </c>
      <c r="T909" s="43">
        <v>10</v>
      </c>
      <c r="U909" s="35" t="s">
        <v>2347</v>
      </c>
      <c r="V909" s="196" t="s">
        <v>2394</v>
      </c>
    </row>
    <row r="910" spans="1:22" x14ac:dyDescent="0.25">
      <c r="A910" s="30">
        <v>909</v>
      </c>
      <c r="B910" s="50" t="s">
        <v>859</v>
      </c>
      <c r="C910" s="33">
        <f t="shared" si="14"/>
        <v>4</v>
      </c>
      <c r="D910" s="45" t="s">
        <v>451</v>
      </c>
      <c r="E910" s="45"/>
      <c r="F910" s="35" t="s">
        <v>255</v>
      </c>
      <c r="G910" s="36">
        <v>41704</v>
      </c>
      <c r="H910" s="82">
        <v>10797</v>
      </c>
      <c r="I910" s="37">
        <v>1080</v>
      </c>
      <c r="J910" s="38">
        <v>1080</v>
      </c>
      <c r="K910" s="36">
        <v>41704</v>
      </c>
      <c r="L910" s="39">
        <v>10</v>
      </c>
      <c r="M910" s="5"/>
      <c r="N910" s="5"/>
      <c r="O910" s="42" t="s">
        <v>2344</v>
      </c>
      <c r="P910" s="43" t="s">
        <v>2218</v>
      </c>
      <c r="Q910" s="43" t="s">
        <v>2320</v>
      </c>
      <c r="R910" s="43" t="s">
        <v>229</v>
      </c>
      <c r="S910" s="43" t="b">
        <v>1</v>
      </c>
      <c r="T910" s="43">
        <v>10</v>
      </c>
      <c r="U910" s="35" t="s">
        <v>2347</v>
      </c>
      <c r="V910" s="196" t="s">
        <v>2394</v>
      </c>
    </row>
    <row r="911" spans="1:22" x14ac:dyDescent="0.25">
      <c r="A911" s="30">
        <v>910</v>
      </c>
      <c r="B911" s="50" t="s">
        <v>452</v>
      </c>
      <c r="C911" s="33">
        <f t="shared" si="14"/>
        <v>4</v>
      </c>
      <c r="D911" s="45" t="s">
        <v>453</v>
      </c>
      <c r="E911" s="45"/>
      <c r="F911" s="35" t="s">
        <v>255</v>
      </c>
      <c r="G911" s="36">
        <v>41704</v>
      </c>
      <c r="H911" s="82">
        <v>7830</v>
      </c>
      <c r="I911" s="37">
        <v>783</v>
      </c>
      <c r="J911" s="38">
        <v>783</v>
      </c>
      <c r="K911" s="36">
        <v>41704</v>
      </c>
      <c r="L911" s="39">
        <v>10</v>
      </c>
      <c r="M911" s="5"/>
      <c r="N911" s="5"/>
      <c r="O911" s="42" t="s">
        <v>2344</v>
      </c>
      <c r="P911" s="43" t="s">
        <v>2246</v>
      </c>
      <c r="Q911" s="43" t="s">
        <v>2319</v>
      </c>
      <c r="R911" s="43" t="s">
        <v>229</v>
      </c>
      <c r="S911" s="43" t="b">
        <v>1</v>
      </c>
      <c r="T911" s="43">
        <v>10</v>
      </c>
      <c r="U911" s="35" t="s">
        <v>2347</v>
      </c>
      <c r="V911" s="196" t="s">
        <v>2394</v>
      </c>
    </row>
    <row r="912" spans="1:22" x14ac:dyDescent="0.25">
      <c r="A912" s="30">
        <v>911</v>
      </c>
      <c r="B912" s="50" t="s">
        <v>1085</v>
      </c>
      <c r="C912" s="33">
        <f t="shared" si="14"/>
        <v>4</v>
      </c>
      <c r="D912" s="45" t="s">
        <v>454</v>
      </c>
      <c r="E912" s="45"/>
      <c r="F912" s="35" t="s">
        <v>255</v>
      </c>
      <c r="G912" s="36">
        <v>41704</v>
      </c>
      <c r="H912" s="82">
        <v>5859</v>
      </c>
      <c r="I912" s="37">
        <v>586</v>
      </c>
      <c r="J912" s="38">
        <v>586</v>
      </c>
      <c r="K912" s="36">
        <v>41704</v>
      </c>
      <c r="L912" s="39">
        <v>10</v>
      </c>
      <c r="M912" s="5"/>
      <c r="N912" s="5"/>
      <c r="O912" s="42" t="s">
        <v>2344</v>
      </c>
      <c r="P912" s="43" t="s">
        <v>2206</v>
      </c>
      <c r="Q912" s="43" t="s">
        <v>2320</v>
      </c>
      <c r="R912" s="43" t="s">
        <v>229</v>
      </c>
      <c r="S912" s="43" t="b">
        <v>1</v>
      </c>
      <c r="T912" s="43">
        <v>10</v>
      </c>
      <c r="U912" s="35" t="s">
        <v>2347</v>
      </c>
      <c r="V912" s="196" t="s">
        <v>2394</v>
      </c>
    </row>
    <row r="913" spans="1:22" x14ac:dyDescent="0.25">
      <c r="A913" s="30">
        <v>912</v>
      </c>
      <c r="B913" s="50" t="s">
        <v>860</v>
      </c>
      <c r="C913" s="33">
        <f t="shared" si="14"/>
        <v>4</v>
      </c>
      <c r="D913" s="45" t="s">
        <v>455</v>
      </c>
      <c r="E913" s="45"/>
      <c r="F913" s="35" t="s">
        <v>255</v>
      </c>
      <c r="G913" s="36">
        <v>41704</v>
      </c>
      <c r="H913" s="82">
        <v>7671</v>
      </c>
      <c r="I913" s="37">
        <v>767</v>
      </c>
      <c r="J913" s="38">
        <v>767</v>
      </c>
      <c r="K913" s="36">
        <v>41704</v>
      </c>
      <c r="L913" s="39">
        <v>10</v>
      </c>
      <c r="M913" s="5"/>
      <c r="N913" s="5"/>
      <c r="O913" s="42" t="s">
        <v>2344</v>
      </c>
      <c r="P913" s="43" t="s">
        <v>2247</v>
      </c>
      <c r="Q913" s="43" t="s">
        <v>2322</v>
      </c>
      <c r="R913" s="43" t="s">
        <v>229</v>
      </c>
      <c r="S913" s="43" t="b">
        <v>1</v>
      </c>
      <c r="T913" s="43">
        <v>10</v>
      </c>
      <c r="U913" s="35" t="s">
        <v>2347</v>
      </c>
      <c r="V913" s="196" t="s">
        <v>2394</v>
      </c>
    </row>
    <row r="914" spans="1:22" x14ac:dyDescent="0.25">
      <c r="A914" s="30">
        <v>913</v>
      </c>
      <c r="B914" s="50" t="s">
        <v>456</v>
      </c>
      <c r="C914" s="33">
        <f t="shared" si="14"/>
        <v>4</v>
      </c>
      <c r="D914" s="45" t="s">
        <v>457</v>
      </c>
      <c r="E914" s="45"/>
      <c r="F914" s="35" t="s">
        <v>255</v>
      </c>
      <c r="G914" s="36">
        <v>41704</v>
      </c>
      <c r="H914" s="82">
        <v>14087</v>
      </c>
      <c r="I914" s="37">
        <v>1409</v>
      </c>
      <c r="J914" s="38">
        <v>1409</v>
      </c>
      <c r="K914" s="36">
        <v>41704</v>
      </c>
      <c r="L914" s="39">
        <v>10</v>
      </c>
      <c r="M914" s="5"/>
      <c r="N914" s="5"/>
      <c r="O914" s="42" t="s">
        <v>2344</v>
      </c>
      <c r="P914" s="43" t="s">
        <v>2248</v>
      </c>
      <c r="Q914" s="43" t="s">
        <v>2319</v>
      </c>
      <c r="R914" s="43" t="s">
        <v>229</v>
      </c>
      <c r="S914" s="43" t="b">
        <v>1</v>
      </c>
      <c r="T914" s="43">
        <v>10</v>
      </c>
      <c r="U914" s="35" t="s">
        <v>2347</v>
      </c>
      <c r="V914" s="196" t="s">
        <v>2394</v>
      </c>
    </row>
    <row r="915" spans="1:22" x14ac:dyDescent="0.25">
      <c r="A915" s="30">
        <v>914</v>
      </c>
      <c r="B915" s="50" t="s">
        <v>1086</v>
      </c>
      <c r="C915" s="33">
        <f t="shared" si="14"/>
        <v>4</v>
      </c>
      <c r="D915" s="45" t="s">
        <v>458</v>
      </c>
      <c r="E915" s="45"/>
      <c r="F915" s="35" t="s">
        <v>255</v>
      </c>
      <c r="G915" s="36">
        <v>41704</v>
      </c>
      <c r="H915" s="82">
        <v>8180</v>
      </c>
      <c r="I915" s="37">
        <v>818</v>
      </c>
      <c r="J915" s="38">
        <v>818</v>
      </c>
      <c r="K915" s="36">
        <v>41704</v>
      </c>
      <c r="L915" s="39">
        <v>10</v>
      </c>
      <c r="M915" s="5"/>
      <c r="N915" s="5"/>
      <c r="O915" s="42" t="s">
        <v>2344</v>
      </c>
      <c r="P915" s="43" t="s">
        <v>2206</v>
      </c>
      <c r="Q915" s="43" t="s">
        <v>2320</v>
      </c>
      <c r="R915" s="43" t="s">
        <v>229</v>
      </c>
      <c r="S915" s="43" t="b">
        <v>1</v>
      </c>
      <c r="T915" s="43">
        <v>10</v>
      </c>
      <c r="U915" s="35" t="s">
        <v>2347</v>
      </c>
      <c r="V915" s="196" t="s">
        <v>2394</v>
      </c>
    </row>
    <row r="916" spans="1:22" x14ac:dyDescent="0.25">
      <c r="A916" s="30">
        <v>915</v>
      </c>
      <c r="B916" s="50" t="s">
        <v>459</v>
      </c>
      <c r="C916" s="33">
        <f t="shared" si="14"/>
        <v>5</v>
      </c>
      <c r="D916" s="45" t="s">
        <v>460</v>
      </c>
      <c r="E916" s="45"/>
      <c r="F916" s="35" t="s">
        <v>255</v>
      </c>
      <c r="G916" s="36">
        <v>41704</v>
      </c>
      <c r="H916" s="82">
        <v>18241</v>
      </c>
      <c r="I916" s="37">
        <v>1824</v>
      </c>
      <c r="J916" s="38">
        <v>1824</v>
      </c>
      <c r="K916" s="36">
        <v>41704</v>
      </c>
      <c r="L916" s="39">
        <v>10</v>
      </c>
      <c r="M916" s="5"/>
      <c r="N916" s="5"/>
      <c r="O916" s="42" t="s">
        <v>2344</v>
      </c>
      <c r="P916" s="43" t="s">
        <v>2249</v>
      </c>
      <c r="Q916" s="43" t="s">
        <v>2319</v>
      </c>
      <c r="R916" s="43" t="s">
        <v>229</v>
      </c>
      <c r="S916" s="43" t="b">
        <v>1</v>
      </c>
      <c r="T916" s="43">
        <v>10</v>
      </c>
      <c r="U916" s="35" t="s">
        <v>2347</v>
      </c>
      <c r="V916" s="196" t="s">
        <v>2394</v>
      </c>
    </row>
    <row r="917" spans="1:22" x14ac:dyDescent="0.25">
      <c r="A917" s="30">
        <v>916</v>
      </c>
      <c r="B917" s="50" t="s">
        <v>1087</v>
      </c>
      <c r="C917" s="33">
        <f t="shared" si="14"/>
        <v>4</v>
      </c>
      <c r="D917" s="45" t="s">
        <v>461</v>
      </c>
      <c r="E917" s="45"/>
      <c r="F917" s="35" t="s">
        <v>255</v>
      </c>
      <c r="G917" s="36">
        <v>41704</v>
      </c>
      <c r="H917" s="82">
        <v>12670</v>
      </c>
      <c r="I917" s="37">
        <v>1267</v>
      </c>
      <c r="J917" s="38">
        <v>1267</v>
      </c>
      <c r="K917" s="36">
        <v>41704</v>
      </c>
      <c r="L917" s="39">
        <v>10</v>
      </c>
      <c r="M917" s="5"/>
      <c r="N917" s="5"/>
      <c r="O917" s="42" t="s">
        <v>2344</v>
      </c>
      <c r="P917" s="43" t="s">
        <v>2185</v>
      </c>
      <c r="Q917" s="43" t="s">
        <v>2320</v>
      </c>
      <c r="R917" s="43" t="s">
        <v>229</v>
      </c>
      <c r="S917" s="43" t="b">
        <v>1</v>
      </c>
      <c r="T917" s="43">
        <v>10</v>
      </c>
      <c r="U917" s="35" t="s">
        <v>2347</v>
      </c>
      <c r="V917" s="196" t="s">
        <v>2394</v>
      </c>
    </row>
    <row r="918" spans="1:22" x14ac:dyDescent="0.25">
      <c r="A918" s="30">
        <v>917</v>
      </c>
      <c r="B918" s="50" t="s">
        <v>915</v>
      </c>
      <c r="C918" s="33">
        <f t="shared" si="14"/>
        <v>4</v>
      </c>
      <c r="D918" s="45" t="s">
        <v>735</v>
      </c>
      <c r="E918" s="45"/>
      <c r="F918" s="35" t="s">
        <v>255</v>
      </c>
      <c r="G918" s="36">
        <v>41704</v>
      </c>
      <c r="H918" s="82">
        <v>13453</v>
      </c>
      <c r="I918" s="37">
        <v>1345</v>
      </c>
      <c r="J918" s="38">
        <v>1345</v>
      </c>
      <c r="K918" s="36">
        <v>41704</v>
      </c>
      <c r="L918" s="39">
        <v>10</v>
      </c>
      <c r="M918" s="5"/>
      <c r="N918" s="5"/>
      <c r="O918" s="42" t="s">
        <v>2344</v>
      </c>
      <c r="P918" s="43" t="s">
        <v>2207</v>
      </c>
      <c r="Q918" s="43" t="s">
        <v>2320</v>
      </c>
      <c r="R918" s="43" t="s">
        <v>229</v>
      </c>
      <c r="S918" s="43" t="b">
        <v>1</v>
      </c>
      <c r="T918" s="43">
        <v>10</v>
      </c>
      <c r="U918" s="35" t="s">
        <v>2347</v>
      </c>
      <c r="V918" s="196" t="s">
        <v>2394</v>
      </c>
    </row>
    <row r="919" spans="1:22" x14ac:dyDescent="0.25">
      <c r="A919" s="30">
        <v>918</v>
      </c>
      <c r="B919" s="50" t="s">
        <v>1013</v>
      </c>
      <c r="C919" s="33">
        <f t="shared" si="14"/>
        <v>3</v>
      </c>
      <c r="D919" s="45" t="s">
        <v>462</v>
      </c>
      <c r="E919" s="45"/>
      <c r="F919" s="35" t="s">
        <v>255</v>
      </c>
      <c r="G919" s="36">
        <v>41704</v>
      </c>
      <c r="H919" s="82">
        <v>4594</v>
      </c>
      <c r="I919" s="37">
        <v>459</v>
      </c>
      <c r="J919" s="38">
        <v>459</v>
      </c>
      <c r="K919" s="36">
        <v>41704</v>
      </c>
      <c r="L919" s="39">
        <v>9.99</v>
      </c>
      <c r="M919" s="5"/>
      <c r="N919" s="5"/>
      <c r="O919" s="42" t="s">
        <v>2344</v>
      </c>
      <c r="P919" s="43" t="s">
        <v>2311</v>
      </c>
      <c r="Q919" s="43" t="s">
        <v>2319</v>
      </c>
      <c r="R919" s="43" t="s">
        <v>229</v>
      </c>
      <c r="S919" s="43" t="b">
        <v>1</v>
      </c>
      <c r="T919" s="43">
        <v>10</v>
      </c>
      <c r="U919" s="35" t="s">
        <v>2347</v>
      </c>
      <c r="V919" s="196" t="s">
        <v>2394</v>
      </c>
    </row>
    <row r="920" spans="1:22" x14ac:dyDescent="0.25">
      <c r="A920" s="30">
        <v>919</v>
      </c>
      <c r="B920" s="50" t="s">
        <v>1088</v>
      </c>
      <c r="C920" s="33">
        <f t="shared" si="14"/>
        <v>5</v>
      </c>
      <c r="D920" s="45" t="s">
        <v>463</v>
      </c>
      <c r="E920" s="45"/>
      <c r="F920" s="35" t="s">
        <v>255</v>
      </c>
      <c r="G920" s="36">
        <v>41704</v>
      </c>
      <c r="H920" s="82">
        <v>6465</v>
      </c>
      <c r="I920" s="37">
        <v>647</v>
      </c>
      <c r="J920" s="38">
        <v>647</v>
      </c>
      <c r="K920" s="36">
        <v>41704</v>
      </c>
      <c r="L920" s="39">
        <v>10.01</v>
      </c>
      <c r="M920" s="5"/>
      <c r="N920" s="5"/>
      <c r="O920" s="42" t="s">
        <v>2344</v>
      </c>
      <c r="P920" s="43" t="s">
        <v>2251</v>
      </c>
      <c r="Q920" s="43" t="s">
        <v>2319</v>
      </c>
      <c r="R920" s="43" t="s">
        <v>229</v>
      </c>
      <c r="S920" s="43" t="b">
        <v>1</v>
      </c>
      <c r="T920" s="43">
        <v>10</v>
      </c>
      <c r="U920" s="35" t="s">
        <v>2347</v>
      </c>
      <c r="V920" s="196" t="s">
        <v>2394</v>
      </c>
    </row>
    <row r="921" spans="1:22" x14ac:dyDescent="0.25">
      <c r="A921" s="30">
        <v>920</v>
      </c>
      <c r="B921" s="50" t="s">
        <v>1089</v>
      </c>
      <c r="C921" s="33">
        <f t="shared" si="14"/>
        <v>4</v>
      </c>
      <c r="D921" s="45" t="s">
        <v>464</v>
      </c>
      <c r="E921" s="45"/>
      <c r="F921" s="35" t="s">
        <v>255</v>
      </c>
      <c r="G921" s="36">
        <v>41704</v>
      </c>
      <c r="H921" s="82">
        <v>38529</v>
      </c>
      <c r="I921" s="37">
        <v>3853</v>
      </c>
      <c r="J921" s="38">
        <v>3853</v>
      </c>
      <c r="K921" s="36">
        <v>41704</v>
      </c>
      <c r="L921" s="39">
        <v>10</v>
      </c>
      <c r="M921" s="5"/>
      <c r="N921" s="5"/>
      <c r="O921" s="42" t="s">
        <v>2344</v>
      </c>
      <c r="P921" s="43" t="s">
        <v>2249</v>
      </c>
      <c r="Q921" s="43" t="s">
        <v>2319</v>
      </c>
      <c r="R921" s="43" t="s">
        <v>229</v>
      </c>
      <c r="S921" s="43" t="b">
        <v>1</v>
      </c>
      <c r="T921" s="43">
        <v>10</v>
      </c>
      <c r="U921" s="35" t="s">
        <v>2347</v>
      </c>
      <c r="V921" s="196" t="s">
        <v>2394</v>
      </c>
    </row>
    <row r="922" spans="1:22" x14ac:dyDescent="0.25">
      <c r="A922" s="30">
        <v>921</v>
      </c>
      <c r="B922" s="50" t="s">
        <v>916</v>
      </c>
      <c r="C922" s="33">
        <f t="shared" si="14"/>
        <v>3</v>
      </c>
      <c r="D922" s="45" t="s">
        <v>736</v>
      </c>
      <c r="E922" s="45"/>
      <c r="F922" s="35" t="s">
        <v>255</v>
      </c>
      <c r="G922" s="36">
        <v>41704</v>
      </c>
      <c r="H922" s="82">
        <v>3286</v>
      </c>
      <c r="I922" s="37">
        <v>329</v>
      </c>
      <c r="J922" s="38">
        <v>329</v>
      </c>
      <c r="K922" s="36">
        <v>41704</v>
      </c>
      <c r="L922" s="39">
        <v>10.01</v>
      </c>
      <c r="M922" s="5"/>
      <c r="N922" s="5"/>
      <c r="O922" s="42" t="s">
        <v>2344</v>
      </c>
      <c r="P922" s="43" t="s">
        <v>2312</v>
      </c>
      <c r="Q922" s="43" t="s">
        <v>2319</v>
      </c>
      <c r="R922" s="43" t="s">
        <v>229</v>
      </c>
      <c r="S922" s="43" t="b">
        <v>1</v>
      </c>
      <c r="T922" s="43">
        <v>10</v>
      </c>
      <c r="U922" s="35" t="s">
        <v>2347</v>
      </c>
      <c r="V922" s="196" t="s">
        <v>2394</v>
      </c>
    </row>
    <row r="923" spans="1:22" x14ac:dyDescent="0.25">
      <c r="A923" s="30">
        <v>922</v>
      </c>
      <c r="B923" s="50" t="s">
        <v>1090</v>
      </c>
      <c r="C923" s="33">
        <f t="shared" si="14"/>
        <v>4</v>
      </c>
      <c r="D923" s="45" t="s">
        <v>465</v>
      </c>
      <c r="E923" s="45"/>
      <c r="F923" s="35" t="s">
        <v>255</v>
      </c>
      <c r="G923" s="36">
        <v>41704</v>
      </c>
      <c r="H923" s="82">
        <v>21480</v>
      </c>
      <c r="I923" s="37">
        <v>2148</v>
      </c>
      <c r="J923" s="38">
        <v>2148</v>
      </c>
      <c r="K923" s="36">
        <v>41704</v>
      </c>
      <c r="L923" s="39">
        <v>10</v>
      </c>
      <c r="M923" s="5"/>
      <c r="N923" s="5"/>
      <c r="O923" s="42" t="s">
        <v>2344</v>
      </c>
      <c r="P923" s="43" t="s">
        <v>2197</v>
      </c>
      <c r="Q923" s="43" t="s">
        <v>2320</v>
      </c>
      <c r="R923" s="43" t="s">
        <v>229</v>
      </c>
      <c r="S923" s="43" t="b">
        <v>1</v>
      </c>
      <c r="T923" s="43">
        <v>10</v>
      </c>
      <c r="U923" s="35" t="s">
        <v>2347</v>
      </c>
      <c r="V923" s="196" t="s">
        <v>2394</v>
      </c>
    </row>
    <row r="924" spans="1:22" x14ac:dyDescent="0.25">
      <c r="A924" s="30">
        <v>923</v>
      </c>
      <c r="B924" s="50" t="s">
        <v>975</v>
      </c>
      <c r="C924" s="33">
        <f t="shared" si="14"/>
        <v>4</v>
      </c>
      <c r="D924" s="45" t="s">
        <v>466</v>
      </c>
      <c r="E924" s="45"/>
      <c r="F924" s="35" t="s">
        <v>255</v>
      </c>
      <c r="G924" s="36">
        <v>41704</v>
      </c>
      <c r="H924" s="82">
        <v>15313</v>
      </c>
      <c r="I924" s="37">
        <v>1531</v>
      </c>
      <c r="J924" s="38">
        <v>1531</v>
      </c>
      <c r="K924" s="36">
        <v>41704</v>
      </c>
      <c r="L924" s="39">
        <v>10</v>
      </c>
      <c r="M924" s="5"/>
      <c r="N924" s="5"/>
      <c r="O924" s="42" t="s">
        <v>2344</v>
      </c>
      <c r="P924" s="43" t="s">
        <v>2206</v>
      </c>
      <c r="Q924" s="43" t="s">
        <v>2320</v>
      </c>
      <c r="R924" s="43" t="s">
        <v>229</v>
      </c>
      <c r="S924" s="43" t="b">
        <v>1</v>
      </c>
      <c r="T924" s="43">
        <v>10</v>
      </c>
      <c r="U924" s="35" t="s">
        <v>2347</v>
      </c>
      <c r="V924" s="196" t="s">
        <v>2394</v>
      </c>
    </row>
    <row r="925" spans="1:22" x14ac:dyDescent="0.25">
      <c r="A925" s="30">
        <v>924</v>
      </c>
      <c r="B925" s="50" t="s">
        <v>861</v>
      </c>
      <c r="C925" s="33">
        <f t="shared" si="14"/>
        <v>4</v>
      </c>
      <c r="D925" s="45" t="s">
        <v>467</v>
      </c>
      <c r="E925" s="45"/>
      <c r="F925" s="35" t="s">
        <v>255</v>
      </c>
      <c r="G925" s="36">
        <v>41704</v>
      </c>
      <c r="H925" s="82">
        <v>19759</v>
      </c>
      <c r="I925" s="37">
        <v>1976</v>
      </c>
      <c r="J925" s="38">
        <v>1976</v>
      </c>
      <c r="K925" s="36">
        <v>41704</v>
      </c>
      <c r="L925" s="39">
        <v>10</v>
      </c>
      <c r="M925" s="5"/>
      <c r="N925" s="5"/>
      <c r="O925" s="42" t="s">
        <v>2344</v>
      </c>
      <c r="P925" s="43" t="s">
        <v>2252</v>
      </c>
      <c r="Q925" s="43" t="s">
        <v>2319</v>
      </c>
      <c r="R925" s="43" t="s">
        <v>229</v>
      </c>
      <c r="S925" s="43" t="b">
        <v>1</v>
      </c>
      <c r="T925" s="43">
        <v>10</v>
      </c>
      <c r="U925" s="35" t="s">
        <v>2347</v>
      </c>
      <c r="V925" s="196" t="s">
        <v>2394</v>
      </c>
    </row>
    <row r="926" spans="1:22" x14ac:dyDescent="0.25">
      <c r="A926" s="30">
        <v>925</v>
      </c>
      <c r="B926" s="50" t="s">
        <v>976</v>
      </c>
      <c r="C926" s="33">
        <f t="shared" si="14"/>
        <v>5</v>
      </c>
      <c r="D926" s="45" t="s">
        <v>737</v>
      </c>
      <c r="E926" s="45"/>
      <c r="F926" s="35" t="s">
        <v>255</v>
      </c>
      <c r="G926" s="36">
        <v>41704</v>
      </c>
      <c r="H926" s="82">
        <v>29761</v>
      </c>
      <c r="I926" s="37">
        <v>2976</v>
      </c>
      <c r="J926" s="38">
        <v>2976</v>
      </c>
      <c r="K926" s="36">
        <v>41704</v>
      </c>
      <c r="L926" s="39">
        <v>10</v>
      </c>
      <c r="M926" s="5"/>
      <c r="N926" s="5"/>
      <c r="O926" s="42" t="s">
        <v>2344</v>
      </c>
      <c r="P926" s="43" t="s">
        <v>2226</v>
      </c>
      <c r="Q926" s="43" t="s">
        <v>2320</v>
      </c>
      <c r="R926" s="43" t="s">
        <v>229</v>
      </c>
      <c r="S926" s="43" t="b">
        <v>1</v>
      </c>
      <c r="T926" s="43">
        <v>10</v>
      </c>
      <c r="U926" s="35" t="s">
        <v>2347</v>
      </c>
      <c r="V926" s="196" t="s">
        <v>2394</v>
      </c>
    </row>
    <row r="927" spans="1:22" x14ac:dyDescent="0.25">
      <c r="A927" s="30">
        <v>926</v>
      </c>
      <c r="B927" s="50" t="s">
        <v>977</v>
      </c>
      <c r="C927" s="33">
        <f t="shared" si="14"/>
        <v>4</v>
      </c>
      <c r="D927" s="45" t="s">
        <v>469</v>
      </c>
      <c r="E927" s="45"/>
      <c r="F927" s="35" t="s">
        <v>255</v>
      </c>
      <c r="G927" s="36">
        <v>41704</v>
      </c>
      <c r="H927" s="82">
        <v>11697</v>
      </c>
      <c r="I927" s="37">
        <v>1170</v>
      </c>
      <c r="J927" s="38">
        <v>1170</v>
      </c>
      <c r="K927" s="36">
        <v>41704</v>
      </c>
      <c r="L927" s="39">
        <v>10</v>
      </c>
      <c r="M927" s="5"/>
      <c r="N927" s="5"/>
      <c r="O927" s="42" t="s">
        <v>2344</v>
      </c>
      <c r="P927" s="43" t="s">
        <v>2253</v>
      </c>
      <c r="Q927" s="43" t="s">
        <v>2319</v>
      </c>
      <c r="R927" s="43" t="s">
        <v>229</v>
      </c>
      <c r="S927" s="43" t="b">
        <v>1</v>
      </c>
      <c r="T927" s="43">
        <v>10</v>
      </c>
      <c r="U927" s="35" t="s">
        <v>2347</v>
      </c>
      <c r="V927" s="196" t="s">
        <v>2394</v>
      </c>
    </row>
    <row r="928" spans="1:22" x14ac:dyDescent="0.25">
      <c r="A928" s="30">
        <v>927</v>
      </c>
      <c r="B928" s="50" t="s">
        <v>978</v>
      </c>
      <c r="C928" s="33">
        <f t="shared" si="14"/>
        <v>7</v>
      </c>
      <c r="D928" s="45" t="s">
        <v>470</v>
      </c>
      <c r="E928" s="45"/>
      <c r="F928" s="35" t="s">
        <v>255</v>
      </c>
      <c r="G928" s="36">
        <v>41704</v>
      </c>
      <c r="H928" s="82">
        <v>15876</v>
      </c>
      <c r="I928" s="37">
        <v>1588</v>
      </c>
      <c r="J928" s="38">
        <v>1588</v>
      </c>
      <c r="K928" s="36">
        <v>41704</v>
      </c>
      <c r="L928" s="39">
        <v>10</v>
      </c>
      <c r="M928" s="5"/>
      <c r="N928" s="5"/>
      <c r="O928" s="42" t="s">
        <v>2344</v>
      </c>
      <c r="P928" s="43" t="s">
        <v>2222</v>
      </c>
      <c r="Q928" s="43" t="s">
        <v>2320</v>
      </c>
      <c r="R928" s="43" t="s">
        <v>229</v>
      </c>
      <c r="S928" s="43" t="b">
        <v>1</v>
      </c>
      <c r="T928" s="43">
        <v>10</v>
      </c>
      <c r="U928" s="35" t="s">
        <v>2347</v>
      </c>
      <c r="V928" s="196" t="s">
        <v>2394</v>
      </c>
    </row>
    <row r="929" spans="1:22" x14ac:dyDescent="0.25">
      <c r="A929" s="30">
        <v>928</v>
      </c>
      <c r="B929" s="50" t="s">
        <v>862</v>
      </c>
      <c r="C929" s="33">
        <f t="shared" si="14"/>
        <v>5</v>
      </c>
      <c r="D929" s="45" t="s">
        <v>471</v>
      </c>
      <c r="E929" s="45"/>
      <c r="F929" s="35" t="s">
        <v>255</v>
      </c>
      <c r="G929" s="36">
        <v>41704</v>
      </c>
      <c r="H929" s="82">
        <v>10350</v>
      </c>
      <c r="I929" s="37">
        <v>1035</v>
      </c>
      <c r="J929" s="38">
        <v>1035</v>
      </c>
      <c r="K929" s="36">
        <v>41704</v>
      </c>
      <c r="L929" s="39">
        <v>10</v>
      </c>
      <c r="M929" s="5"/>
      <c r="N929" s="5"/>
      <c r="O929" s="42" t="s">
        <v>2344</v>
      </c>
      <c r="P929" s="43" t="s">
        <v>2254</v>
      </c>
      <c r="Q929" s="43" t="s">
        <v>2319</v>
      </c>
      <c r="R929" s="43" t="s">
        <v>229</v>
      </c>
      <c r="S929" s="43" t="b">
        <v>1</v>
      </c>
      <c r="T929" s="43">
        <v>10</v>
      </c>
      <c r="U929" s="35" t="s">
        <v>2347</v>
      </c>
      <c r="V929" s="196" t="s">
        <v>2394</v>
      </c>
    </row>
    <row r="930" spans="1:22" x14ac:dyDescent="0.25">
      <c r="A930" s="30">
        <v>929</v>
      </c>
      <c r="B930" s="50" t="s">
        <v>1091</v>
      </c>
      <c r="C930" s="33">
        <f t="shared" si="14"/>
        <v>6</v>
      </c>
      <c r="D930" s="45" t="s">
        <v>472</v>
      </c>
      <c r="E930" s="45"/>
      <c r="F930" s="35" t="s">
        <v>255</v>
      </c>
      <c r="G930" s="36">
        <v>41704</v>
      </c>
      <c r="H930" s="82">
        <v>35724</v>
      </c>
      <c r="I930" s="37">
        <v>3572</v>
      </c>
      <c r="J930" s="38">
        <v>3572</v>
      </c>
      <c r="K930" s="36">
        <v>41704</v>
      </c>
      <c r="L930" s="39">
        <v>10</v>
      </c>
      <c r="M930" s="5"/>
      <c r="N930" s="5"/>
      <c r="O930" s="42" t="s">
        <v>2344</v>
      </c>
      <c r="P930" s="43" t="s">
        <v>2255</v>
      </c>
      <c r="Q930" s="43" t="s">
        <v>2319</v>
      </c>
      <c r="R930" s="43" t="s">
        <v>229</v>
      </c>
      <c r="S930" s="43" t="b">
        <v>1</v>
      </c>
      <c r="T930" s="43">
        <v>10</v>
      </c>
      <c r="U930" s="35" t="s">
        <v>2347</v>
      </c>
      <c r="V930" s="196" t="s">
        <v>2394</v>
      </c>
    </row>
    <row r="931" spans="1:22" x14ac:dyDescent="0.25">
      <c r="A931" s="30">
        <v>930</v>
      </c>
      <c r="B931" s="50" t="s">
        <v>863</v>
      </c>
      <c r="C931" s="33">
        <f t="shared" si="14"/>
        <v>8</v>
      </c>
      <c r="D931" s="45" t="s">
        <v>473</v>
      </c>
      <c r="E931" s="45"/>
      <c r="F931" s="35" t="s">
        <v>255</v>
      </c>
      <c r="G931" s="36">
        <v>41704</v>
      </c>
      <c r="H931" s="82">
        <v>9354</v>
      </c>
      <c r="I931" s="37">
        <v>935</v>
      </c>
      <c r="J931" s="38">
        <v>935</v>
      </c>
      <c r="K931" s="36">
        <v>41704</v>
      </c>
      <c r="L931" s="39">
        <v>10</v>
      </c>
      <c r="M931" s="5"/>
      <c r="N931" s="5"/>
      <c r="O931" s="42" t="s">
        <v>2344</v>
      </c>
      <c r="P931" s="43" t="s">
        <v>2256</v>
      </c>
      <c r="Q931" s="43" t="s">
        <v>2319</v>
      </c>
      <c r="R931" s="43" t="s">
        <v>229</v>
      </c>
      <c r="S931" s="43" t="b">
        <v>1</v>
      </c>
      <c r="T931" s="43">
        <v>10</v>
      </c>
      <c r="U931" s="35" t="s">
        <v>2347</v>
      </c>
      <c r="V931" s="196" t="s">
        <v>2394</v>
      </c>
    </row>
    <row r="932" spans="1:22" x14ac:dyDescent="0.25">
      <c r="A932" s="30">
        <v>931</v>
      </c>
      <c r="B932" s="50" t="s">
        <v>1092</v>
      </c>
      <c r="C932" s="33">
        <f t="shared" si="14"/>
        <v>4</v>
      </c>
      <c r="D932" s="45" t="s">
        <v>474</v>
      </c>
      <c r="E932" s="45"/>
      <c r="F932" s="35" t="s">
        <v>255</v>
      </c>
      <c r="G932" s="36">
        <v>41704</v>
      </c>
      <c r="H932" s="82">
        <v>9423</v>
      </c>
      <c r="I932" s="37">
        <v>942</v>
      </c>
      <c r="J932" s="38">
        <v>942</v>
      </c>
      <c r="K932" s="36">
        <v>41704</v>
      </c>
      <c r="L932" s="39">
        <v>10</v>
      </c>
      <c r="M932" s="5"/>
      <c r="N932" s="5"/>
      <c r="O932" s="42" t="s">
        <v>2344</v>
      </c>
      <c r="P932" s="43" t="s">
        <v>2257</v>
      </c>
      <c r="Q932" s="43" t="s">
        <v>2320</v>
      </c>
      <c r="R932" s="43" t="s">
        <v>229</v>
      </c>
      <c r="S932" s="43" t="b">
        <v>1</v>
      </c>
      <c r="T932" s="43">
        <v>10</v>
      </c>
      <c r="U932" s="35" t="s">
        <v>2347</v>
      </c>
      <c r="V932" s="196" t="s">
        <v>2394</v>
      </c>
    </row>
    <row r="933" spans="1:22" x14ac:dyDescent="0.25">
      <c r="A933" s="30">
        <v>932</v>
      </c>
      <c r="B933" s="50" t="s">
        <v>979</v>
      </c>
      <c r="C933" s="33">
        <f t="shared" si="14"/>
        <v>7</v>
      </c>
      <c r="D933" s="45" t="s">
        <v>475</v>
      </c>
      <c r="E933" s="45"/>
      <c r="F933" s="35" t="s">
        <v>255</v>
      </c>
      <c r="G933" s="36">
        <v>41704</v>
      </c>
      <c r="H933" s="82">
        <v>35686</v>
      </c>
      <c r="I933" s="37">
        <v>3569</v>
      </c>
      <c r="J933" s="38">
        <v>3569</v>
      </c>
      <c r="K933" s="36">
        <v>41704</v>
      </c>
      <c r="L933" s="39">
        <v>10</v>
      </c>
      <c r="M933" s="5"/>
      <c r="N933" s="5"/>
      <c r="O933" s="42" t="s">
        <v>2344</v>
      </c>
      <c r="P933" s="43" t="s">
        <v>2206</v>
      </c>
      <c r="Q933" s="43" t="s">
        <v>2320</v>
      </c>
      <c r="R933" s="43" t="s">
        <v>229</v>
      </c>
      <c r="S933" s="43" t="b">
        <v>1</v>
      </c>
      <c r="T933" s="43">
        <v>10</v>
      </c>
      <c r="U933" s="35" t="s">
        <v>2347</v>
      </c>
      <c r="V933" s="196" t="s">
        <v>2394</v>
      </c>
    </row>
    <row r="934" spans="1:22" x14ac:dyDescent="0.25">
      <c r="A934" s="30">
        <v>933</v>
      </c>
      <c r="B934" s="50" t="s">
        <v>980</v>
      </c>
      <c r="C934" s="33">
        <f t="shared" si="14"/>
        <v>4</v>
      </c>
      <c r="D934" s="45" t="s">
        <v>734</v>
      </c>
      <c r="E934" s="45"/>
      <c r="F934" s="35" t="s">
        <v>255</v>
      </c>
      <c r="G934" s="36">
        <v>41704</v>
      </c>
      <c r="H934" s="82">
        <v>24329</v>
      </c>
      <c r="I934" s="37">
        <v>2433</v>
      </c>
      <c r="J934" s="38">
        <v>2433</v>
      </c>
      <c r="K934" s="36">
        <v>41704</v>
      </c>
      <c r="L934" s="39">
        <v>10</v>
      </c>
      <c r="M934" s="5"/>
      <c r="N934" s="5"/>
      <c r="O934" s="42" t="s">
        <v>2344</v>
      </c>
      <c r="P934" s="43" t="s">
        <v>2258</v>
      </c>
      <c r="Q934" s="43" t="s">
        <v>2319</v>
      </c>
      <c r="R934" s="43" t="s">
        <v>229</v>
      </c>
      <c r="S934" s="43" t="b">
        <v>1</v>
      </c>
      <c r="T934" s="43">
        <v>10</v>
      </c>
      <c r="U934" s="35" t="s">
        <v>2347</v>
      </c>
      <c r="V934" s="196" t="s">
        <v>2394</v>
      </c>
    </row>
    <row r="935" spans="1:22" x14ac:dyDescent="0.25">
      <c r="A935" s="30">
        <v>934</v>
      </c>
      <c r="B935" s="50" t="s">
        <v>477</v>
      </c>
      <c r="C935" s="33">
        <f t="shared" si="14"/>
        <v>3</v>
      </c>
      <c r="D935" s="45" t="s">
        <v>478</v>
      </c>
      <c r="E935" s="45"/>
      <c r="F935" s="35" t="s">
        <v>255</v>
      </c>
      <c r="G935" s="36">
        <v>41704</v>
      </c>
      <c r="H935" s="82">
        <v>6358</v>
      </c>
      <c r="I935" s="37">
        <v>636</v>
      </c>
      <c r="J935" s="38">
        <v>636</v>
      </c>
      <c r="K935" s="36">
        <v>41704</v>
      </c>
      <c r="L935" s="39">
        <v>10</v>
      </c>
      <c r="M935" s="5"/>
      <c r="N935" s="5"/>
      <c r="O935" s="42" t="s">
        <v>2344</v>
      </c>
      <c r="P935" s="43" t="s">
        <v>2185</v>
      </c>
      <c r="Q935" s="43" t="s">
        <v>2320</v>
      </c>
      <c r="R935" s="43" t="s">
        <v>229</v>
      </c>
      <c r="S935" s="43" t="b">
        <v>1</v>
      </c>
      <c r="T935" s="43">
        <v>10</v>
      </c>
      <c r="U935" s="35" t="s">
        <v>2347</v>
      </c>
      <c r="V935" s="196" t="s">
        <v>2394</v>
      </c>
    </row>
    <row r="936" spans="1:22" x14ac:dyDescent="0.25">
      <c r="A936" s="30">
        <v>935</v>
      </c>
      <c r="B936" s="50" t="s">
        <v>1093</v>
      </c>
      <c r="C936" s="33">
        <f t="shared" si="14"/>
        <v>3</v>
      </c>
      <c r="D936" s="45" t="s">
        <v>479</v>
      </c>
      <c r="E936" s="45"/>
      <c r="F936" s="35" t="s">
        <v>255</v>
      </c>
      <c r="G936" s="36">
        <v>41704</v>
      </c>
      <c r="H936" s="82">
        <v>4977</v>
      </c>
      <c r="I936" s="37">
        <v>498</v>
      </c>
      <c r="J936" s="38">
        <v>498</v>
      </c>
      <c r="K936" s="36">
        <v>41704</v>
      </c>
      <c r="L936" s="39">
        <v>10.01</v>
      </c>
      <c r="M936" s="5"/>
      <c r="N936" s="5"/>
      <c r="O936" s="42" t="s">
        <v>2344</v>
      </c>
      <c r="P936" s="43" t="s">
        <v>2259</v>
      </c>
      <c r="Q936" s="43" t="s">
        <v>2319</v>
      </c>
      <c r="R936" s="43" t="s">
        <v>229</v>
      </c>
      <c r="S936" s="43" t="b">
        <v>1</v>
      </c>
      <c r="T936" s="43">
        <v>10</v>
      </c>
      <c r="U936" s="35" t="s">
        <v>2347</v>
      </c>
      <c r="V936" s="196" t="s">
        <v>2394</v>
      </c>
    </row>
    <row r="937" spans="1:22" x14ac:dyDescent="0.25">
      <c r="A937" s="30">
        <v>936</v>
      </c>
      <c r="B937" s="50" t="s">
        <v>480</v>
      </c>
      <c r="C937" s="33">
        <f t="shared" si="14"/>
        <v>4</v>
      </c>
      <c r="D937" s="45" t="s">
        <v>728</v>
      </c>
      <c r="E937" s="45"/>
      <c r="F937" s="35" t="s">
        <v>255</v>
      </c>
      <c r="G937" s="36">
        <v>41704</v>
      </c>
      <c r="H937" s="82">
        <v>8829</v>
      </c>
      <c r="I937" s="37">
        <v>883</v>
      </c>
      <c r="J937" s="38">
        <v>883</v>
      </c>
      <c r="K937" s="36">
        <v>41704</v>
      </c>
      <c r="L937" s="39">
        <v>10</v>
      </c>
      <c r="M937" s="5"/>
      <c r="N937" s="5"/>
      <c r="O937" s="42" t="s">
        <v>2344</v>
      </c>
      <c r="P937" s="43" t="s">
        <v>2226</v>
      </c>
      <c r="Q937" s="43" t="s">
        <v>2320</v>
      </c>
      <c r="R937" s="43" t="s">
        <v>229</v>
      </c>
      <c r="S937" s="43" t="b">
        <v>1</v>
      </c>
      <c r="T937" s="43">
        <v>10</v>
      </c>
      <c r="U937" s="35" t="s">
        <v>2347</v>
      </c>
      <c r="V937" s="196" t="s">
        <v>2394</v>
      </c>
    </row>
    <row r="938" spans="1:22" x14ac:dyDescent="0.25">
      <c r="A938" s="30">
        <v>937</v>
      </c>
      <c r="B938" s="50" t="s">
        <v>981</v>
      </c>
      <c r="C938" s="33">
        <f t="shared" si="14"/>
        <v>4</v>
      </c>
      <c r="D938" s="45" t="s">
        <v>482</v>
      </c>
      <c r="E938" s="45"/>
      <c r="F938" s="35" t="s">
        <v>255</v>
      </c>
      <c r="G938" s="36">
        <v>41704</v>
      </c>
      <c r="H938" s="82">
        <v>8539</v>
      </c>
      <c r="I938" s="37">
        <v>854</v>
      </c>
      <c r="J938" s="38">
        <v>854</v>
      </c>
      <c r="K938" s="36">
        <v>41704</v>
      </c>
      <c r="L938" s="39">
        <v>10</v>
      </c>
      <c r="M938" s="5"/>
      <c r="N938" s="5"/>
      <c r="O938" s="42" t="s">
        <v>2344</v>
      </c>
      <c r="P938" s="43" t="s">
        <v>2217</v>
      </c>
      <c r="Q938" s="43" t="s">
        <v>2320</v>
      </c>
      <c r="R938" s="43" t="s">
        <v>229</v>
      </c>
      <c r="S938" s="43" t="b">
        <v>1</v>
      </c>
      <c r="T938" s="43">
        <v>10</v>
      </c>
      <c r="U938" s="35" t="s">
        <v>2347</v>
      </c>
      <c r="V938" s="196" t="s">
        <v>2394</v>
      </c>
    </row>
    <row r="939" spans="1:22" x14ac:dyDescent="0.25">
      <c r="A939" s="30">
        <v>938</v>
      </c>
      <c r="B939" s="50" t="s">
        <v>1094</v>
      </c>
      <c r="C939" s="33">
        <f t="shared" si="14"/>
        <v>4</v>
      </c>
      <c r="D939" s="45" t="s">
        <v>722</v>
      </c>
      <c r="E939" s="45"/>
      <c r="F939" s="35" t="s">
        <v>255</v>
      </c>
      <c r="G939" s="36">
        <v>41704</v>
      </c>
      <c r="H939" s="82">
        <v>2308</v>
      </c>
      <c r="I939" s="37">
        <v>231</v>
      </c>
      <c r="J939" s="38">
        <v>231</v>
      </c>
      <c r="K939" s="36">
        <v>41704</v>
      </c>
      <c r="L939" s="39">
        <v>10.01</v>
      </c>
      <c r="M939" s="5"/>
      <c r="N939" s="5"/>
      <c r="O939" s="42" t="s">
        <v>2344</v>
      </c>
      <c r="P939" s="43" t="s">
        <v>2260</v>
      </c>
      <c r="Q939" s="43" t="s">
        <v>2320</v>
      </c>
      <c r="R939" s="43" t="s">
        <v>229</v>
      </c>
      <c r="S939" s="43" t="b">
        <v>1</v>
      </c>
      <c r="T939" s="43">
        <v>10</v>
      </c>
      <c r="U939" s="35" t="s">
        <v>2347</v>
      </c>
      <c r="V939" s="196" t="s">
        <v>2394</v>
      </c>
    </row>
    <row r="940" spans="1:22" x14ac:dyDescent="0.25">
      <c r="A940" s="30">
        <v>939</v>
      </c>
      <c r="B940" s="50" t="s">
        <v>864</v>
      </c>
      <c r="C940" s="33">
        <f t="shared" si="14"/>
        <v>4</v>
      </c>
      <c r="D940" s="45" t="s">
        <v>484</v>
      </c>
      <c r="E940" s="45"/>
      <c r="F940" s="35" t="s">
        <v>255</v>
      </c>
      <c r="G940" s="36">
        <v>41704</v>
      </c>
      <c r="H940" s="82">
        <v>14160</v>
      </c>
      <c r="I940" s="37">
        <v>1416</v>
      </c>
      <c r="J940" s="38">
        <v>1416</v>
      </c>
      <c r="K940" s="36">
        <v>41704</v>
      </c>
      <c r="L940" s="39">
        <v>10</v>
      </c>
      <c r="M940" s="5"/>
      <c r="N940" s="5"/>
      <c r="O940" s="42" t="s">
        <v>2344</v>
      </c>
      <c r="P940" s="43" t="s">
        <v>2206</v>
      </c>
      <c r="Q940" s="43" t="s">
        <v>2320</v>
      </c>
      <c r="R940" s="43" t="s">
        <v>229</v>
      </c>
      <c r="S940" s="43" t="b">
        <v>1</v>
      </c>
      <c r="T940" s="43">
        <v>10</v>
      </c>
      <c r="U940" s="35" t="s">
        <v>2347</v>
      </c>
      <c r="V940" s="196" t="s">
        <v>2394</v>
      </c>
    </row>
    <row r="941" spans="1:22" x14ac:dyDescent="0.25">
      <c r="A941" s="30">
        <v>940</v>
      </c>
      <c r="B941" s="50" t="s">
        <v>982</v>
      </c>
      <c r="C941" s="33">
        <f t="shared" si="14"/>
        <v>4</v>
      </c>
      <c r="D941" s="45" t="s">
        <v>485</v>
      </c>
      <c r="E941" s="45"/>
      <c r="F941" s="35" t="s">
        <v>255</v>
      </c>
      <c r="G941" s="36">
        <v>41704</v>
      </c>
      <c r="H941" s="82">
        <v>11985</v>
      </c>
      <c r="I941" s="37">
        <v>1199</v>
      </c>
      <c r="J941" s="38">
        <v>1199</v>
      </c>
      <c r="K941" s="36">
        <v>41704</v>
      </c>
      <c r="L941" s="39">
        <v>10</v>
      </c>
      <c r="M941" s="5"/>
      <c r="N941" s="5"/>
      <c r="O941" s="42" t="s">
        <v>2344</v>
      </c>
      <c r="P941" s="43" t="s">
        <v>2249</v>
      </c>
      <c r="Q941" s="43" t="s">
        <v>2319</v>
      </c>
      <c r="R941" s="43" t="s">
        <v>229</v>
      </c>
      <c r="S941" s="43" t="b">
        <v>1</v>
      </c>
      <c r="T941" s="43">
        <v>10</v>
      </c>
      <c r="U941" s="35" t="s">
        <v>2347</v>
      </c>
      <c r="V941" s="196" t="s">
        <v>2394</v>
      </c>
    </row>
    <row r="942" spans="1:22" x14ac:dyDescent="0.25">
      <c r="A942" s="30">
        <v>941</v>
      </c>
      <c r="B942" s="50" t="s">
        <v>1095</v>
      </c>
      <c r="C942" s="33">
        <f t="shared" si="14"/>
        <v>4</v>
      </c>
      <c r="D942" s="45" t="s">
        <v>486</v>
      </c>
      <c r="E942" s="45"/>
      <c r="F942" s="35" t="s">
        <v>255</v>
      </c>
      <c r="G942" s="36">
        <v>41704</v>
      </c>
      <c r="H942" s="82">
        <v>9285</v>
      </c>
      <c r="I942" s="37">
        <v>929</v>
      </c>
      <c r="J942" s="38">
        <v>929</v>
      </c>
      <c r="K942" s="36">
        <v>41704</v>
      </c>
      <c r="L942" s="39">
        <v>10.01</v>
      </c>
      <c r="M942" s="5"/>
      <c r="N942" s="5"/>
      <c r="O942" s="42" t="s">
        <v>2344</v>
      </c>
      <c r="P942" s="43" t="s">
        <v>2261</v>
      </c>
      <c r="Q942" s="43" t="s">
        <v>2320</v>
      </c>
      <c r="R942" s="43" t="s">
        <v>229</v>
      </c>
      <c r="S942" s="43" t="b">
        <v>1</v>
      </c>
      <c r="T942" s="43">
        <v>10</v>
      </c>
      <c r="U942" s="35" t="s">
        <v>2347</v>
      </c>
      <c r="V942" s="196" t="s">
        <v>2394</v>
      </c>
    </row>
    <row r="943" spans="1:22" x14ac:dyDescent="0.25">
      <c r="A943" s="30">
        <v>942</v>
      </c>
      <c r="B943" s="50" t="s">
        <v>1096</v>
      </c>
      <c r="C943" s="33">
        <f t="shared" si="14"/>
        <v>3</v>
      </c>
      <c r="D943" s="45" t="s">
        <v>738</v>
      </c>
      <c r="E943" s="45"/>
      <c r="F943" s="35" t="s">
        <v>255</v>
      </c>
      <c r="G943" s="36">
        <v>41704</v>
      </c>
      <c r="H943" s="82">
        <v>3499</v>
      </c>
      <c r="I943" s="37">
        <v>350</v>
      </c>
      <c r="J943" s="38">
        <v>350</v>
      </c>
      <c r="K943" s="36">
        <v>41704</v>
      </c>
      <c r="L943" s="39">
        <v>10</v>
      </c>
      <c r="M943" s="5"/>
      <c r="N943" s="5"/>
      <c r="O943" s="42" t="s">
        <v>2344</v>
      </c>
      <c r="P943" s="43" t="s">
        <v>2207</v>
      </c>
      <c r="Q943" s="43" t="s">
        <v>2320</v>
      </c>
      <c r="R943" s="43" t="s">
        <v>229</v>
      </c>
      <c r="S943" s="43" t="b">
        <v>1</v>
      </c>
      <c r="T943" s="43">
        <v>10</v>
      </c>
      <c r="U943" s="35" t="s">
        <v>2347</v>
      </c>
      <c r="V943" s="196" t="s">
        <v>2394</v>
      </c>
    </row>
    <row r="944" spans="1:22" x14ac:dyDescent="0.25">
      <c r="A944" s="30">
        <v>943</v>
      </c>
      <c r="B944" s="50" t="s">
        <v>983</v>
      </c>
      <c r="C944" s="33">
        <f t="shared" si="14"/>
        <v>4</v>
      </c>
      <c r="D944" s="45" t="s">
        <v>488</v>
      </c>
      <c r="E944" s="45"/>
      <c r="F944" s="35" t="s">
        <v>255</v>
      </c>
      <c r="G944" s="36">
        <v>41704</v>
      </c>
      <c r="H944" s="82">
        <v>7097</v>
      </c>
      <c r="I944" s="37">
        <v>710</v>
      </c>
      <c r="J944" s="38">
        <v>710</v>
      </c>
      <c r="K944" s="36">
        <v>41704</v>
      </c>
      <c r="L944" s="39">
        <v>10</v>
      </c>
      <c r="M944" s="5"/>
      <c r="N944" s="5"/>
      <c r="O944" s="42" t="s">
        <v>2344</v>
      </c>
      <c r="P944" s="43" t="s">
        <v>2206</v>
      </c>
      <c r="Q944" s="43" t="s">
        <v>2320</v>
      </c>
      <c r="R944" s="43" t="s">
        <v>229</v>
      </c>
      <c r="S944" s="43" t="b">
        <v>1</v>
      </c>
      <c r="T944" s="43">
        <v>10</v>
      </c>
      <c r="U944" s="35" t="s">
        <v>2347</v>
      </c>
      <c r="V944" s="196" t="s">
        <v>2394</v>
      </c>
    </row>
    <row r="945" spans="1:22" x14ac:dyDescent="0.25">
      <c r="A945" s="30">
        <v>944</v>
      </c>
      <c r="B945" s="50" t="s">
        <v>865</v>
      </c>
      <c r="C945" s="33">
        <f t="shared" si="14"/>
        <v>6</v>
      </c>
      <c r="D945" s="45" t="s">
        <v>489</v>
      </c>
      <c r="E945" s="45"/>
      <c r="F945" s="35" t="s">
        <v>255</v>
      </c>
      <c r="G945" s="36">
        <v>41704</v>
      </c>
      <c r="H945" s="82">
        <v>21864</v>
      </c>
      <c r="I945" s="37">
        <v>2186</v>
      </c>
      <c r="J945" s="38">
        <v>2186</v>
      </c>
      <c r="K945" s="36">
        <v>41704</v>
      </c>
      <c r="L945" s="39">
        <v>10</v>
      </c>
      <c r="M945" s="5"/>
      <c r="N945" s="5"/>
      <c r="O945" s="42" t="s">
        <v>2344</v>
      </c>
      <c r="P945" s="43" t="s">
        <v>2262</v>
      </c>
      <c r="Q945" s="43" t="s">
        <v>2319</v>
      </c>
      <c r="R945" s="43" t="s">
        <v>229</v>
      </c>
      <c r="S945" s="43" t="b">
        <v>1</v>
      </c>
      <c r="T945" s="43">
        <v>10</v>
      </c>
      <c r="U945" s="35" t="s">
        <v>2347</v>
      </c>
      <c r="V945" s="196" t="s">
        <v>2394</v>
      </c>
    </row>
    <row r="946" spans="1:22" x14ac:dyDescent="0.25">
      <c r="A946" s="30">
        <v>945</v>
      </c>
      <c r="B946" s="45" t="s">
        <v>1097</v>
      </c>
      <c r="C946" s="33">
        <f t="shared" si="14"/>
        <v>4</v>
      </c>
      <c r="D946" s="45" t="s">
        <v>490</v>
      </c>
      <c r="E946" s="45"/>
      <c r="F946" s="35" t="s">
        <v>255</v>
      </c>
      <c r="G946" s="36">
        <v>41704</v>
      </c>
      <c r="H946" s="82">
        <v>2093</v>
      </c>
      <c r="I946" s="37">
        <v>209</v>
      </c>
      <c r="J946" s="38">
        <v>209</v>
      </c>
      <c r="K946" s="36">
        <v>41704</v>
      </c>
      <c r="L946" s="39">
        <v>9.99</v>
      </c>
      <c r="M946" s="5"/>
      <c r="N946" s="5"/>
      <c r="O946" s="42" t="s">
        <v>2344</v>
      </c>
      <c r="P946" s="43" t="s">
        <v>2263</v>
      </c>
      <c r="Q946" s="43" t="s">
        <v>2320</v>
      </c>
      <c r="R946" s="43" t="s">
        <v>229</v>
      </c>
      <c r="S946" s="43" t="b">
        <v>1</v>
      </c>
      <c r="T946" s="43">
        <v>10</v>
      </c>
      <c r="U946" s="35" t="s">
        <v>2347</v>
      </c>
      <c r="V946" s="196" t="s">
        <v>2394</v>
      </c>
    </row>
    <row r="947" spans="1:22" x14ac:dyDescent="0.25">
      <c r="A947" s="30">
        <v>946</v>
      </c>
      <c r="B947" s="45" t="s">
        <v>866</v>
      </c>
      <c r="C947" s="33">
        <f t="shared" si="14"/>
        <v>5</v>
      </c>
      <c r="D947" s="45" t="s">
        <v>491</v>
      </c>
      <c r="E947" s="45"/>
      <c r="F947" s="35" t="s">
        <v>255</v>
      </c>
      <c r="G947" s="36">
        <v>41704</v>
      </c>
      <c r="H947" s="82">
        <v>13055</v>
      </c>
      <c r="I947" s="37">
        <v>1306</v>
      </c>
      <c r="J947" s="38">
        <v>1306</v>
      </c>
      <c r="K947" s="36">
        <v>41704</v>
      </c>
      <c r="L947" s="39">
        <v>10</v>
      </c>
      <c r="M947" s="5"/>
      <c r="N947" s="5"/>
      <c r="O947" s="42" t="s">
        <v>2344</v>
      </c>
      <c r="P947" s="43" t="s">
        <v>2184</v>
      </c>
      <c r="Q947" s="43" t="s">
        <v>2320</v>
      </c>
      <c r="R947" s="43" t="s">
        <v>229</v>
      </c>
      <c r="S947" s="43" t="b">
        <v>1</v>
      </c>
      <c r="T947" s="43">
        <v>10</v>
      </c>
      <c r="U947" s="35" t="s">
        <v>2347</v>
      </c>
      <c r="V947" s="196" t="s">
        <v>2394</v>
      </c>
    </row>
    <row r="948" spans="1:22" x14ac:dyDescent="0.25">
      <c r="A948" s="30">
        <v>947</v>
      </c>
      <c r="B948" s="45" t="s">
        <v>867</v>
      </c>
      <c r="C948" s="33">
        <f t="shared" si="14"/>
        <v>4</v>
      </c>
      <c r="D948" s="45" t="s">
        <v>492</v>
      </c>
      <c r="E948" s="45"/>
      <c r="F948" s="35" t="s">
        <v>255</v>
      </c>
      <c r="G948" s="36">
        <v>41704</v>
      </c>
      <c r="H948" s="82">
        <v>12112</v>
      </c>
      <c r="I948" s="37">
        <v>1211</v>
      </c>
      <c r="J948" s="38">
        <v>1211</v>
      </c>
      <c r="K948" s="36">
        <v>41704</v>
      </c>
      <c r="L948" s="39">
        <v>10</v>
      </c>
      <c r="M948" s="5"/>
      <c r="N948" s="5"/>
      <c r="O948" s="42" t="s">
        <v>2344</v>
      </c>
      <c r="P948" s="43" t="s">
        <v>2264</v>
      </c>
      <c r="Q948" s="43" t="s">
        <v>2319</v>
      </c>
      <c r="R948" s="43" t="s">
        <v>229</v>
      </c>
      <c r="S948" s="43" t="b">
        <v>1</v>
      </c>
      <c r="T948" s="43">
        <v>10</v>
      </c>
      <c r="U948" s="35" t="s">
        <v>2347</v>
      </c>
      <c r="V948" s="196" t="s">
        <v>2394</v>
      </c>
    </row>
    <row r="949" spans="1:22" x14ac:dyDescent="0.25">
      <c r="A949" s="30">
        <v>948</v>
      </c>
      <c r="B949" s="45" t="s">
        <v>1098</v>
      </c>
      <c r="C949" s="33">
        <f t="shared" si="14"/>
        <v>4</v>
      </c>
      <c r="D949" s="45" t="s">
        <v>493</v>
      </c>
      <c r="E949" s="45"/>
      <c r="F949" s="35" t="s">
        <v>255</v>
      </c>
      <c r="G949" s="36">
        <v>41704</v>
      </c>
      <c r="H949" s="82">
        <v>12879</v>
      </c>
      <c r="I949" s="37">
        <v>1288</v>
      </c>
      <c r="J949" s="38">
        <v>1288</v>
      </c>
      <c r="K949" s="36">
        <v>41704</v>
      </c>
      <c r="L949" s="39">
        <v>10</v>
      </c>
      <c r="M949" s="5"/>
      <c r="N949" s="5"/>
      <c r="O949" s="42" t="s">
        <v>2344</v>
      </c>
      <c r="P949" s="43" t="s">
        <v>2206</v>
      </c>
      <c r="Q949" s="43" t="s">
        <v>2320</v>
      </c>
      <c r="R949" s="43" t="s">
        <v>229</v>
      </c>
      <c r="S949" s="43" t="b">
        <v>1</v>
      </c>
      <c r="T949" s="43">
        <v>10</v>
      </c>
      <c r="U949" s="35" t="s">
        <v>2347</v>
      </c>
      <c r="V949" s="196" t="s">
        <v>2394</v>
      </c>
    </row>
    <row r="950" spans="1:22" x14ac:dyDescent="0.25">
      <c r="A950" s="30">
        <v>949</v>
      </c>
      <c r="B950" s="45" t="s">
        <v>494</v>
      </c>
      <c r="C950" s="33">
        <f t="shared" si="14"/>
        <v>4</v>
      </c>
      <c r="D950" s="45" t="s">
        <v>716</v>
      </c>
      <c r="E950" s="45"/>
      <c r="F950" s="35" t="s">
        <v>255</v>
      </c>
      <c r="G950" s="36">
        <v>41704</v>
      </c>
      <c r="H950" s="82">
        <v>13466</v>
      </c>
      <c r="I950" s="37">
        <v>1347</v>
      </c>
      <c r="J950" s="38">
        <v>1347</v>
      </c>
      <c r="K950" s="36">
        <v>41704</v>
      </c>
      <c r="L950" s="39">
        <v>10</v>
      </c>
      <c r="M950" s="5"/>
      <c r="N950" s="5"/>
      <c r="O950" s="42" t="s">
        <v>2344</v>
      </c>
      <c r="P950" s="43" t="s">
        <v>2214</v>
      </c>
      <c r="Q950" s="43" t="s">
        <v>2320</v>
      </c>
      <c r="R950" s="43" t="s">
        <v>229</v>
      </c>
      <c r="S950" s="43" t="b">
        <v>1</v>
      </c>
      <c r="T950" s="43">
        <v>10</v>
      </c>
      <c r="U950" s="35" t="s">
        <v>2347</v>
      </c>
      <c r="V950" s="196" t="s">
        <v>2394</v>
      </c>
    </row>
    <row r="951" spans="1:22" x14ac:dyDescent="0.25">
      <c r="A951" s="30">
        <v>950</v>
      </c>
      <c r="B951" s="45" t="s">
        <v>868</v>
      </c>
      <c r="C951" s="33">
        <f t="shared" si="14"/>
        <v>4</v>
      </c>
      <c r="D951" s="45" t="s">
        <v>496</v>
      </c>
      <c r="E951" s="45"/>
      <c r="F951" s="35" t="s">
        <v>255</v>
      </c>
      <c r="G951" s="36">
        <v>41704</v>
      </c>
      <c r="H951" s="82">
        <v>11957</v>
      </c>
      <c r="I951" s="37">
        <v>1196</v>
      </c>
      <c r="J951" s="38">
        <v>1196</v>
      </c>
      <c r="K951" s="36">
        <v>41704</v>
      </c>
      <c r="L951" s="39">
        <v>10</v>
      </c>
      <c r="M951" s="5"/>
      <c r="N951" s="5"/>
      <c r="O951" s="42" t="s">
        <v>2344</v>
      </c>
      <c r="P951" s="43" t="s">
        <v>2265</v>
      </c>
      <c r="Q951" s="43" t="s">
        <v>2319</v>
      </c>
      <c r="R951" s="43" t="s">
        <v>229</v>
      </c>
      <c r="S951" s="43" t="b">
        <v>1</v>
      </c>
      <c r="T951" s="43">
        <v>10</v>
      </c>
      <c r="U951" s="35" t="s">
        <v>2347</v>
      </c>
      <c r="V951" s="196" t="s">
        <v>2394</v>
      </c>
    </row>
    <row r="952" spans="1:22" x14ac:dyDescent="0.25">
      <c r="A952" s="30">
        <v>951</v>
      </c>
      <c r="B952" s="45" t="s">
        <v>869</v>
      </c>
      <c r="C952" s="33">
        <f t="shared" si="14"/>
        <v>4</v>
      </c>
      <c r="D952" s="45" t="s">
        <v>497</v>
      </c>
      <c r="E952" s="45"/>
      <c r="F952" s="35" t="s">
        <v>255</v>
      </c>
      <c r="G952" s="36">
        <v>41704</v>
      </c>
      <c r="H952" s="82">
        <v>7521</v>
      </c>
      <c r="I952" s="37">
        <v>752</v>
      </c>
      <c r="J952" s="38">
        <v>752</v>
      </c>
      <c r="K952" s="36">
        <v>41704</v>
      </c>
      <c r="L952" s="39">
        <v>10</v>
      </c>
      <c r="M952" s="5"/>
      <c r="N952" s="5"/>
      <c r="O952" s="42" t="s">
        <v>2344</v>
      </c>
      <c r="P952" s="43" t="s">
        <v>2266</v>
      </c>
      <c r="Q952" s="43" t="s">
        <v>2319</v>
      </c>
      <c r="R952" s="43" t="s">
        <v>229</v>
      </c>
      <c r="S952" s="43" t="b">
        <v>1</v>
      </c>
      <c r="T952" s="43">
        <v>10</v>
      </c>
      <c r="U952" s="35" t="s">
        <v>2347</v>
      </c>
      <c r="V952" s="196" t="s">
        <v>2394</v>
      </c>
    </row>
    <row r="953" spans="1:22" x14ac:dyDescent="0.25">
      <c r="A953" s="30">
        <v>952</v>
      </c>
      <c r="B953" s="45" t="s">
        <v>498</v>
      </c>
      <c r="C953" s="33">
        <f t="shared" si="14"/>
        <v>4</v>
      </c>
      <c r="D953" s="45" t="s">
        <v>499</v>
      </c>
      <c r="E953" s="45"/>
      <c r="F953" s="35" t="s">
        <v>255</v>
      </c>
      <c r="G953" s="36">
        <v>41704</v>
      </c>
      <c r="H953" s="82">
        <v>7194</v>
      </c>
      <c r="I953" s="37">
        <v>719</v>
      </c>
      <c r="J953" s="38">
        <v>719</v>
      </c>
      <c r="K953" s="36">
        <v>41704</v>
      </c>
      <c r="L953" s="39">
        <v>9.99</v>
      </c>
      <c r="M953" s="5"/>
      <c r="N953" s="5"/>
      <c r="O953" s="42" t="s">
        <v>2344</v>
      </c>
      <c r="P953" s="43" t="s">
        <v>2206</v>
      </c>
      <c r="Q953" s="43" t="s">
        <v>2320</v>
      </c>
      <c r="R953" s="43" t="s">
        <v>229</v>
      </c>
      <c r="S953" s="43" t="b">
        <v>1</v>
      </c>
      <c r="T953" s="43">
        <v>10</v>
      </c>
      <c r="U953" s="35" t="s">
        <v>2347</v>
      </c>
      <c r="V953" s="196" t="s">
        <v>2394</v>
      </c>
    </row>
    <row r="954" spans="1:22" x14ac:dyDescent="0.25">
      <c r="A954" s="30">
        <v>953</v>
      </c>
      <c r="B954" s="45" t="s">
        <v>870</v>
      </c>
      <c r="C954" s="33">
        <f t="shared" si="14"/>
        <v>4</v>
      </c>
      <c r="D954" s="45" t="s">
        <v>500</v>
      </c>
      <c r="E954" s="45"/>
      <c r="F954" s="35" t="s">
        <v>255</v>
      </c>
      <c r="G954" s="36">
        <v>41704</v>
      </c>
      <c r="H954" s="82">
        <v>18334</v>
      </c>
      <c r="I954" s="37">
        <v>1833</v>
      </c>
      <c r="J954" s="38">
        <v>1833</v>
      </c>
      <c r="K954" s="36">
        <v>41704</v>
      </c>
      <c r="L954" s="39">
        <v>10</v>
      </c>
      <c r="M954" s="5"/>
      <c r="N954" s="5"/>
      <c r="O954" s="42" t="s">
        <v>2344</v>
      </c>
      <c r="P954" s="43" t="s">
        <v>2267</v>
      </c>
      <c r="Q954" s="43" t="s">
        <v>2322</v>
      </c>
      <c r="R954" s="43" t="s">
        <v>229</v>
      </c>
      <c r="S954" s="43" t="b">
        <v>1</v>
      </c>
      <c r="T954" s="43">
        <v>10</v>
      </c>
      <c r="U954" s="35" t="s">
        <v>2347</v>
      </c>
      <c r="V954" s="196" t="s">
        <v>2394</v>
      </c>
    </row>
    <row r="955" spans="1:22" x14ac:dyDescent="0.25">
      <c r="A955" s="30">
        <v>954</v>
      </c>
      <c r="B955" s="45" t="s">
        <v>1099</v>
      </c>
      <c r="C955" s="33">
        <f t="shared" si="14"/>
        <v>5</v>
      </c>
      <c r="D955" s="45" t="s">
        <v>501</v>
      </c>
      <c r="E955" s="45"/>
      <c r="F955" s="35" t="s">
        <v>255</v>
      </c>
      <c r="G955" s="36">
        <v>41704</v>
      </c>
      <c r="H955" s="82">
        <v>19444</v>
      </c>
      <c r="I955" s="37">
        <v>1944</v>
      </c>
      <c r="J955" s="38">
        <v>1944</v>
      </c>
      <c r="K955" s="36">
        <v>41704</v>
      </c>
      <c r="L955" s="39">
        <v>10</v>
      </c>
      <c r="M955" s="5"/>
      <c r="N955" s="5"/>
      <c r="O955" s="42" t="s">
        <v>2344</v>
      </c>
      <c r="P955" s="43" t="s">
        <v>2230</v>
      </c>
      <c r="Q955" s="43" t="s">
        <v>2320</v>
      </c>
      <c r="R955" s="43" t="s">
        <v>229</v>
      </c>
      <c r="S955" s="43" t="b">
        <v>1</v>
      </c>
      <c r="T955" s="43">
        <v>10</v>
      </c>
      <c r="U955" s="35" t="s">
        <v>2347</v>
      </c>
      <c r="V955" s="196" t="s">
        <v>2394</v>
      </c>
    </row>
    <row r="956" spans="1:22" x14ac:dyDescent="0.25">
      <c r="A956" s="30">
        <v>955</v>
      </c>
      <c r="B956" s="45" t="s">
        <v>1100</v>
      </c>
      <c r="C956" s="33">
        <f t="shared" si="14"/>
        <v>7</v>
      </c>
      <c r="D956" s="45" t="s">
        <v>502</v>
      </c>
      <c r="E956" s="45"/>
      <c r="F956" s="35" t="s">
        <v>255</v>
      </c>
      <c r="G956" s="36">
        <v>41704</v>
      </c>
      <c r="H956" s="82">
        <v>41134</v>
      </c>
      <c r="I956" s="37">
        <v>4113</v>
      </c>
      <c r="J956" s="38">
        <v>4113</v>
      </c>
      <c r="K956" s="36">
        <v>41704</v>
      </c>
      <c r="L956" s="39">
        <v>10</v>
      </c>
      <c r="M956" s="5"/>
      <c r="N956" s="5"/>
      <c r="O956" s="42" t="s">
        <v>2344</v>
      </c>
      <c r="P956" s="43" t="s">
        <v>2230</v>
      </c>
      <c r="Q956" s="43" t="s">
        <v>2320</v>
      </c>
      <c r="R956" s="43" t="s">
        <v>229</v>
      </c>
      <c r="S956" s="43" t="b">
        <v>1</v>
      </c>
      <c r="T956" s="43">
        <v>10</v>
      </c>
      <c r="U956" s="35" t="s">
        <v>2347</v>
      </c>
      <c r="V956" s="196" t="s">
        <v>2394</v>
      </c>
    </row>
    <row r="957" spans="1:22" x14ac:dyDescent="0.25">
      <c r="A957" s="30">
        <v>956</v>
      </c>
      <c r="B957" s="45" t="s">
        <v>1101</v>
      </c>
      <c r="C957" s="33">
        <f t="shared" si="14"/>
        <v>5</v>
      </c>
      <c r="D957" s="45" t="s">
        <v>734</v>
      </c>
      <c r="E957" s="45"/>
      <c r="F957" s="35" t="s">
        <v>255</v>
      </c>
      <c r="G957" s="36">
        <v>41704</v>
      </c>
      <c r="H957" s="82">
        <v>11107</v>
      </c>
      <c r="I957" s="37">
        <v>1111</v>
      </c>
      <c r="J957" s="38">
        <v>1111</v>
      </c>
      <c r="K957" s="36">
        <v>41704</v>
      </c>
      <c r="L957" s="39">
        <v>10</v>
      </c>
      <c r="M957" s="5"/>
      <c r="N957" s="5"/>
      <c r="O957" s="42" t="s">
        <v>2344</v>
      </c>
      <c r="P957" s="43" t="s">
        <v>2268</v>
      </c>
      <c r="Q957" s="43" t="s">
        <v>2320</v>
      </c>
      <c r="R957" s="43" t="s">
        <v>229</v>
      </c>
      <c r="S957" s="43" t="b">
        <v>1</v>
      </c>
      <c r="T957" s="43">
        <v>10</v>
      </c>
      <c r="U957" s="35" t="s">
        <v>2347</v>
      </c>
      <c r="V957" s="196" t="s">
        <v>2394</v>
      </c>
    </row>
    <row r="958" spans="1:22" x14ac:dyDescent="0.25">
      <c r="A958" s="30">
        <v>957</v>
      </c>
      <c r="B958" s="45" t="s">
        <v>1102</v>
      </c>
      <c r="C958" s="33">
        <f t="shared" si="14"/>
        <v>4</v>
      </c>
      <c r="D958" s="45" t="s">
        <v>504</v>
      </c>
      <c r="E958" s="45"/>
      <c r="F958" s="35" t="s">
        <v>255</v>
      </c>
      <c r="G958" s="36">
        <v>41704</v>
      </c>
      <c r="H958" s="82">
        <v>7072</v>
      </c>
      <c r="I958" s="37">
        <v>707</v>
      </c>
      <c r="J958" s="38">
        <v>707</v>
      </c>
      <c r="K958" s="36">
        <v>41704</v>
      </c>
      <c r="L958" s="39">
        <v>10</v>
      </c>
      <c r="M958" s="5"/>
      <c r="N958" s="5"/>
      <c r="O958" s="42" t="s">
        <v>2344</v>
      </c>
      <c r="P958" s="43" t="s">
        <v>2214</v>
      </c>
      <c r="Q958" s="43" t="s">
        <v>2320</v>
      </c>
      <c r="R958" s="43" t="s">
        <v>229</v>
      </c>
      <c r="S958" s="43" t="b">
        <v>1</v>
      </c>
      <c r="T958" s="43">
        <v>10</v>
      </c>
      <c r="U958" s="35" t="s">
        <v>2347</v>
      </c>
      <c r="V958" s="196" t="s">
        <v>2394</v>
      </c>
    </row>
    <row r="959" spans="1:22" x14ac:dyDescent="0.25">
      <c r="A959" s="30">
        <v>958</v>
      </c>
      <c r="B959" s="45" t="s">
        <v>1103</v>
      </c>
      <c r="C959" s="33">
        <f t="shared" si="14"/>
        <v>4</v>
      </c>
      <c r="D959" s="45" t="s">
        <v>505</v>
      </c>
      <c r="E959" s="45"/>
      <c r="F959" s="35" t="s">
        <v>255</v>
      </c>
      <c r="G959" s="36">
        <v>41704</v>
      </c>
      <c r="H959" s="82">
        <v>6798</v>
      </c>
      <c r="I959" s="37">
        <v>680</v>
      </c>
      <c r="J959" s="38">
        <v>680</v>
      </c>
      <c r="K959" s="36">
        <v>41704</v>
      </c>
      <c r="L959" s="39">
        <v>10</v>
      </c>
      <c r="M959" s="5"/>
      <c r="N959" s="5"/>
      <c r="O959" s="42" t="s">
        <v>2344</v>
      </c>
      <c r="P959" s="43" t="s">
        <v>2202</v>
      </c>
      <c r="Q959" s="43" t="s">
        <v>2320</v>
      </c>
      <c r="R959" s="43" t="s">
        <v>229</v>
      </c>
      <c r="S959" s="43" t="b">
        <v>1</v>
      </c>
      <c r="T959" s="43">
        <v>10</v>
      </c>
      <c r="U959" s="35" t="s">
        <v>2347</v>
      </c>
      <c r="V959" s="196" t="s">
        <v>2394</v>
      </c>
    </row>
    <row r="960" spans="1:22" x14ac:dyDescent="0.25">
      <c r="A960" s="30">
        <v>959</v>
      </c>
      <c r="B960" s="45" t="s">
        <v>506</v>
      </c>
      <c r="C960" s="33">
        <f t="shared" si="14"/>
        <v>6</v>
      </c>
      <c r="D960" s="45" t="s">
        <v>507</v>
      </c>
      <c r="E960" s="45"/>
      <c r="F960" s="35" t="s">
        <v>255</v>
      </c>
      <c r="G960" s="36">
        <v>41704</v>
      </c>
      <c r="H960" s="82">
        <v>42426</v>
      </c>
      <c r="I960" s="37">
        <v>4243</v>
      </c>
      <c r="J960" s="38">
        <v>4243</v>
      </c>
      <c r="K960" s="36">
        <v>41704</v>
      </c>
      <c r="L960" s="39">
        <v>10</v>
      </c>
      <c r="M960" s="5"/>
      <c r="N960" s="5"/>
      <c r="O960" s="42" t="s">
        <v>2344</v>
      </c>
      <c r="P960" s="43" t="s">
        <v>2269</v>
      </c>
      <c r="Q960" s="43" t="s">
        <v>2319</v>
      </c>
      <c r="R960" s="43" t="s">
        <v>229</v>
      </c>
      <c r="S960" s="43" t="b">
        <v>1</v>
      </c>
      <c r="T960" s="43">
        <v>10</v>
      </c>
      <c r="U960" s="35" t="s">
        <v>2347</v>
      </c>
      <c r="V960" s="196" t="s">
        <v>2394</v>
      </c>
    </row>
    <row r="961" spans="1:22" x14ac:dyDescent="0.25">
      <c r="A961" s="30">
        <v>960</v>
      </c>
      <c r="B961" s="45" t="s">
        <v>984</v>
      </c>
      <c r="C961" s="33">
        <f t="shared" si="14"/>
        <v>6</v>
      </c>
      <c r="D961" s="45" t="s">
        <v>508</v>
      </c>
      <c r="E961" s="45"/>
      <c r="F961" s="35" t="s">
        <v>255</v>
      </c>
      <c r="G961" s="36">
        <v>41704</v>
      </c>
      <c r="H961" s="82">
        <v>42712</v>
      </c>
      <c r="I961" s="37">
        <v>4271</v>
      </c>
      <c r="J961" s="38">
        <v>4271</v>
      </c>
      <c r="K961" s="36">
        <v>41704</v>
      </c>
      <c r="L961" s="39">
        <v>10</v>
      </c>
      <c r="M961" s="5"/>
      <c r="N961" s="5"/>
      <c r="O961" s="42" t="s">
        <v>2344</v>
      </c>
      <c r="P961" s="43" t="s">
        <v>2270</v>
      </c>
      <c r="Q961" s="43" t="s">
        <v>2319</v>
      </c>
      <c r="R961" s="43" t="s">
        <v>229</v>
      </c>
      <c r="S961" s="43" t="b">
        <v>1</v>
      </c>
      <c r="T961" s="43">
        <v>10</v>
      </c>
      <c r="U961" s="35" t="s">
        <v>2347</v>
      </c>
      <c r="V961" s="196" t="s">
        <v>2394</v>
      </c>
    </row>
    <row r="962" spans="1:22" x14ac:dyDescent="0.25">
      <c r="A962" s="30">
        <v>961</v>
      </c>
      <c r="B962" s="45" t="s">
        <v>863</v>
      </c>
      <c r="C962" s="33">
        <f t="shared" si="14"/>
        <v>8</v>
      </c>
      <c r="D962" s="45" t="s">
        <v>509</v>
      </c>
      <c r="E962" s="45"/>
      <c r="F962" s="35" t="s">
        <v>255</v>
      </c>
      <c r="G962" s="36">
        <v>41704</v>
      </c>
      <c r="H962" s="82">
        <v>12856</v>
      </c>
      <c r="I962" s="37">
        <v>1286</v>
      </c>
      <c r="J962" s="38">
        <v>1286</v>
      </c>
      <c r="K962" s="36">
        <v>41704</v>
      </c>
      <c r="L962" s="39">
        <v>10</v>
      </c>
      <c r="M962" s="5"/>
      <c r="N962" s="5"/>
      <c r="O962" s="42" t="s">
        <v>2344</v>
      </c>
      <c r="P962" s="43" t="s">
        <v>2256</v>
      </c>
      <c r="Q962" s="43" t="s">
        <v>2319</v>
      </c>
      <c r="R962" s="43" t="s">
        <v>229</v>
      </c>
      <c r="S962" s="43" t="b">
        <v>1</v>
      </c>
      <c r="T962" s="43">
        <v>10</v>
      </c>
      <c r="U962" s="35" t="s">
        <v>2347</v>
      </c>
      <c r="V962" s="196" t="s">
        <v>2394</v>
      </c>
    </row>
    <row r="963" spans="1:22" x14ac:dyDescent="0.25">
      <c r="A963" s="30">
        <v>962</v>
      </c>
      <c r="B963" s="45" t="s">
        <v>986</v>
      </c>
      <c r="C963" s="33">
        <f t="shared" ref="C963:C1026" si="15">COUNTIF(B:B,B963)</f>
        <v>4</v>
      </c>
      <c r="D963" s="45" t="s">
        <v>511</v>
      </c>
      <c r="E963" s="45"/>
      <c r="F963" s="35" t="s">
        <v>255</v>
      </c>
      <c r="G963" s="36">
        <v>41704</v>
      </c>
      <c r="H963" s="82">
        <v>5394</v>
      </c>
      <c r="I963" s="37">
        <v>539</v>
      </c>
      <c r="J963" s="38">
        <v>539</v>
      </c>
      <c r="K963" s="36">
        <v>41704</v>
      </c>
      <c r="L963" s="39">
        <v>9.99</v>
      </c>
      <c r="M963" s="5"/>
      <c r="N963" s="5"/>
      <c r="O963" s="42" t="s">
        <v>2344</v>
      </c>
      <c r="P963" s="43" t="s">
        <v>2257</v>
      </c>
      <c r="Q963" s="43" t="s">
        <v>2320</v>
      </c>
      <c r="R963" s="43" t="s">
        <v>229</v>
      </c>
      <c r="S963" s="43" t="b">
        <v>1</v>
      </c>
      <c r="T963" s="43">
        <v>10</v>
      </c>
      <c r="U963" s="35" t="s">
        <v>2347</v>
      </c>
      <c r="V963" s="196" t="s">
        <v>2394</v>
      </c>
    </row>
    <row r="964" spans="1:22" x14ac:dyDescent="0.25">
      <c r="A964" s="30">
        <v>963</v>
      </c>
      <c r="B964" s="45" t="s">
        <v>871</v>
      </c>
      <c r="C964" s="33">
        <f t="shared" si="15"/>
        <v>4</v>
      </c>
      <c r="D964" s="45" t="s">
        <v>512</v>
      </c>
      <c r="E964" s="45"/>
      <c r="F964" s="35" t="s">
        <v>255</v>
      </c>
      <c r="G964" s="36">
        <v>41704</v>
      </c>
      <c r="H964" s="82">
        <v>16757</v>
      </c>
      <c r="I964" s="37">
        <v>1676</v>
      </c>
      <c r="J964" s="38">
        <v>1676</v>
      </c>
      <c r="K964" s="36">
        <v>41704</v>
      </c>
      <c r="L964" s="39">
        <v>10</v>
      </c>
      <c r="M964" s="5"/>
      <c r="N964" s="5"/>
      <c r="O964" s="42" t="s">
        <v>2344</v>
      </c>
      <c r="P964" s="43" t="s">
        <v>2214</v>
      </c>
      <c r="Q964" s="43" t="s">
        <v>2320</v>
      </c>
      <c r="R964" s="43" t="s">
        <v>229</v>
      </c>
      <c r="S964" s="43" t="b">
        <v>1</v>
      </c>
      <c r="T964" s="43">
        <v>10</v>
      </c>
      <c r="U964" s="35" t="s">
        <v>2347</v>
      </c>
      <c r="V964" s="196" t="s">
        <v>2394</v>
      </c>
    </row>
    <row r="965" spans="1:22" x14ac:dyDescent="0.25">
      <c r="A965" s="30">
        <v>964</v>
      </c>
      <c r="B965" s="45" t="s">
        <v>872</v>
      </c>
      <c r="C965" s="33">
        <f t="shared" si="15"/>
        <v>4</v>
      </c>
      <c r="D965" s="45" t="s">
        <v>514</v>
      </c>
      <c r="E965" s="45"/>
      <c r="F965" s="35" t="s">
        <v>255</v>
      </c>
      <c r="G965" s="36">
        <v>41704</v>
      </c>
      <c r="H965" s="82">
        <v>3430</v>
      </c>
      <c r="I965" s="37">
        <v>343</v>
      </c>
      <c r="J965" s="38">
        <v>343</v>
      </c>
      <c r="K965" s="36">
        <v>41704</v>
      </c>
      <c r="L965" s="39">
        <v>10</v>
      </c>
      <c r="M965" s="5"/>
      <c r="N965" s="5"/>
      <c r="O965" s="42" t="s">
        <v>2344</v>
      </c>
      <c r="P965" s="43" t="s">
        <v>2272</v>
      </c>
      <c r="Q965" s="43" t="s">
        <v>2008</v>
      </c>
      <c r="R965" s="43" t="s">
        <v>229</v>
      </c>
      <c r="S965" s="43" t="b">
        <v>1</v>
      </c>
      <c r="T965" s="43">
        <v>10</v>
      </c>
      <c r="U965" s="35" t="s">
        <v>2347</v>
      </c>
      <c r="V965" s="196" t="s">
        <v>2394</v>
      </c>
    </row>
    <row r="966" spans="1:22" x14ac:dyDescent="0.25">
      <c r="A966" s="30">
        <v>965</v>
      </c>
      <c r="B966" s="45" t="s">
        <v>1104</v>
      </c>
      <c r="C966" s="33">
        <f t="shared" si="15"/>
        <v>4</v>
      </c>
      <c r="D966" s="45" t="s">
        <v>515</v>
      </c>
      <c r="E966" s="45"/>
      <c r="F966" s="35" t="s">
        <v>255</v>
      </c>
      <c r="G966" s="36">
        <v>41704</v>
      </c>
      <c r="H966" s="82">
        <v>9516</v>
      </c>
      <c r="I966" s="37">
        <v>952</v>
      </c>
      <c r="J966" s="38">
        <v>952</v>
      </c>
      <c r="K966" s="36">
        <v>41704</v>
      </c>
      <c r="L966" s="39">
        <v>10</v>
      </c>
      <c r="M966" s="5"/>
      <c r="N966" s="5"/>
      <c r="O966" s="42" t="s">
        <v>2344</v>
      </c>
      <c r="P966" s="43" t="s">
        <v>2207</v>
      </c>
      <c r="Q966" s="43" t="s">
        <v>2320</v>
      </c>
      <c r="R966" s="43" t="s">
        <v>229</v>
      </c>
      <c r="S966" s="43" t="b">
        <v>1</v>
      </c>
      <c r="T966" s="43">
        <v>10</v>
      </c>
      <c r="U966" s="35" t="s">
        <v>2347</v>
      </c>
      <c r="V966" s="196" t="s">
        <v>2394</v>
      </c>
    </row>
    <row r="967" spans="1:22" x14ac:dyDescent="0.25">
      <c r="A967" s="30">
        <v>966</v>
      </c>
      <c r="B967" s="45" t="s">
        <v>873</v>
      </c>
      <c r="C967" s="33">
        <f t="shared" si="15"/>
        <v>4</v>
      </c>
      <c r="D967" s="45" t="s">
        <v>516</v>
      </c>
      <c r="E967" s="45"/>
      <c r="F967" s="35" t="s">
        <v>255</v>
      </c>
      <c r="G967" s="36">
        <v>41704</v>
      </c>
      <c r="H967" s="82">
        <v>10699</v>
      </c>
      <c r="I967" s="37">
        <v>1070</v>
      </c>
      <c r="J967" s="38">
        <v>1070</v>
      </c>
      <c r="K967" s="36">
        <v>41704</v>
      </c>
      <c r="L967" s="39">
        <v>10</v>
      </c>
      <c r="M967" s="5"/>
      <c r="N967" s="5"/>
      <c r="O967" s="42" t="s">
        <v>2344</v>
      </c>
      <c r="P967" s="43" t="s">
        <v>2273</v>
      </c>
      <c r="Q967" s="43" t="s">
        <v>2320</v>
      </c>
      <c r="R967" s="43" t="s">
        <v>229</v>
      </c>
      <c r="S967" s="43" t="b">
        <v>1</v>
      </c>
      <c r="T967" s="43">
        <v>10</v>
      </c>
      <c r="U967" s="35" t="s">
        <v>2347</v>
      </c>
      <c r="V967" s="196" t="s">
        <v>2394</v>
      </c>
    </row>
    <row r="968" spans="1:22" x14ac:dyDescent="0.25">
      <c r="A968" s="30">
        <v>967</v>
      </c>
      <c r="B968" s="45" t="s">
        <v>874</v>
      </c>
      <c r="C968" s="33">
        <f t="shared" si="15"/>
        <v>5</v>
      </c>
      <c r="D968" s="45" t="s">
        <v>739</v>
      </c>
      <c r="E968" s="45"/>
      <c r="F968" s="35" t="s">
        <v>255</v>
      </c>
      <c r="G968" s="36">
        <v>41704</v>
      </c>
      <c r="H968" s="82">
        <v>25170</v>
      </c>
      <c r="I968" s="37">
        <v>2517</v>
      </c>
      <c r="J968" s="38">
        <v>2517</v>
      </c>
      <c r="K968" s="36">
        <v>41704</v>
      </c>
      <c r="L968" s="39">
        <v>10</v>
      </c>
      <c r="M968" s="5"/>
      <c r="N968" s="5"/>
      <c r="O968" s="42" t="s">
        <v>2344</v>
      </c>
      <c r="P968" s="43" t="s">
        <v>2206</v>
      </c>
      <c r="Q968" s="43" t="s">
        <v>2320</v>
      </c>
      <c r="R968" s="43" t="s">
        <v>229</v>
      </c>
      <c r="S968" s="43" t="b">
        <v>1</v>
      </c>
      <c r="T968" s="43">
        <v>10</v>
      </c>
      <c r="U968" s="35" t="s">
        <v>2347</v>
      </c>
      <c r="V968" s="196" t="s">
        <v>2394</v>
      </c>
    </row>
    <row r="969" spans="1:22" x14ac:dyDescent="0.25">
      <c r="A969" s="30">
        <v>968</v>
      </c>
      <c r="B969" s="45" t="s">
        <v>988</v>
      </c>
      <c r="C969" s="33">
        <f t="shared" si="15"/>
        <v>5</v>
      </c>
      <c r="D969" s="45" t="s">
        <v>518</v>
      </c>
      <c r="E969" s="45"/>
      <c r="F969" s="35" t="s">
        <v>255</v>
      </c>
      <c r="G969" s="36">
        <v>41704</v>
      </c>
      <c r="H969" s="82">
        <v>9500</v>
      </c>
      <c r="I969" s="37">
        <v>950</v>
      </c>
      <c r="J969" s="38">
        <v>950</v>
      </c>
      <c r="K969" s="36">
        <v>41704</v>
      </c>
      <c r="L969" s="39">
        <v>10</v>
      </c>
      <c r="M969" s="5"/>
      <c r="N969" s="5"/>
      <c r="O969" s="42" t="s">
        <v>2344</v>
      </c>
      <c r="P969" s="43" t="s">
        <v>2206</v>
      </c>
      <c r="Q969" s="43" t="s">
        <v>2320</v>
      </c>
      <c r="R969" s="43" t="s">
        <v>229</v>
      </c>
      <c r="S969" s="43" t="b">
        <v>1</v>
      </c>
      <c r="T969" s="43">
        <v>10</v>
      </c>
      <c r="U969" s="35" t="s">
        <v>2347</v>
      </c>
      <c r="V969" s="196" t="s">
        <v>2394</v>
      </c>
    </row>
    <row r="970" spans="1:22" x14ac:dyDescent="0.25">
      <c r="A970" s="30">
        <v>969</v>
      </c>
      <c r="B970" s="45" t="s">
        <v>875</v>
      </c>
      <c r="C970" s="33">
        <f t="shared" si="15"/>
        <v>5</v>
      </c>
      <c r="D970" s="45" t="s">
        <v>519</v>
      </c>
      <c r="E970" s="45"/>
      <c r="F970" s="35" t="s">
        <v>255</v>
      </c>
      <c r="G970" s="36">
        <v>41704</v>
      </c>
      <c r="H970" s="82">
        <v>15015</v>
      </c>
      <c r="I970" s="37">
        <v>1502</v>
      </c>
      <c r="J970" s="38">
        <v>1502</v>
      </c>
      <c r="K970" s="36">
        <v>41704</v>
      </c>
      <c r="L970" s="39">
        <v>10</v>
      </c>
      <c r="M970" s="5"/>
      <c r="N970" s="5"/>
      <c r="O970" s="42" t="s">
        <v>2344</v>
      </c>
      <c r="P970" s="43" t="s">
        <v>2274</v>
      </c>
      <c r="Q970" s="43" t="s">
        <v>2319</v>
      </c>
      <c r="R970" s="43" t="s">
        <v>229</v>
      </c>
      <c r="S970" s="43" t="b">
        <v>1</v>
      </c>
      <c r="T970" s="43">
        <v>10</v>
      </c>
      <c r="U970" s="35" t="s">
        <v>2347</v>
      </c>
      <c r="V970" s="196" t="s">
        <v>2394</v>
      </c>
    </row>
    <row r="971" spans="1:22" x14ac:dyDescent="0.25">
      <c r="A971" s="30">
        <v>970</v>
      </c>
      <c r="B971" s="45" t="s">
        <v>989</v>
      </c>
      <c r="C971" s="33">
        <f t="shared" si="15"/>
        <v>5</v>
      </c>
      <c r="D971" s="45" t="s">
        <v>522</v>
      </c>
      <c r="E971" s="45"/>
      <c r="F971" s="35" t="s">
        <v>255</v>
      </c>
      <c r="G971" s="36">
        <v>41704</v>
      </c>
      <c r="H971" s="82">
        <v>25544</v>
      </c>
      <c r="I971" s="37">
        <v>2554</v>
      </c>
      <c r="J971" s="38">
        <v>2554</v>
      </c>
      <c r="K971" s="36">
        <v>41704</v>
      </c>
      <c r="L971" s="39">
        <v>10</v>
      </c>
      <c r="M971" s="5"/>
      <c r="N971" s="5"/>
      <c r="O971" s="42" t="s">
        <v>2344</v>
      </c>
      <c r="P971" s="43" t="s">
        <v>2259</v>
      </c>
      <c r="Q971" s="43" t="s">
        <v>2319</v>
      </c>
      <c r="R971" s="43" t="s">
        <v>229</v>
      </c>
      <c r="S971" s="43" t="b">
        <v>1</v>
      </c>
      <c r="T971" s="43">
        <v>10</v>
      </c>
      <c r="U971" s="35" t="s">
        <v>2347</v>
      </c>
      <c r="V971" s="196" t="s">
        <v>2394</v>
      </c>
    </row>
    <row r="972" spans="1:22" x14ac:dyDescent="0.25">
      <c r="A972" s="30">
        <v>971</v>
      </c>
      <c r="B972" s="45" t="s">
        <v>876</v>
      </c>
      <c r="C972" s="33">
        <f t="shared" si="15"/>
        <v>5</v>
      </c>
      <c r="D972" s="45" t="s">
        <v>523</v>
      </c>
      <c r="E972" s="45"/>
      <c r="F972" s="35" t="s">
        <v>255</v>
      </c>
      <c r="G972" s="36">
        <v>41704</v>
      </c>
      <c r="H972" s="82">
        <v>8656</v>
      </c>
      <c r="I972" s="37">
        <v>866</v>
      </c>
      <c r="J972" s="38">
        <v>866</v>
      </c>
      <c r="K972" s="36">
        <v>41704</v>
      </c>
      <c r="L972" s="39">
        <v>10</v>
      </c>
      <c r="M972" s="5"/>
      <c r="N972" s="5"/>
      <c r="O972" s="42" t="s">
        <v>2344</v>
      </c>
      <c r="P972" s="43" t="s">
        <v>2214</v>
      </c>
      <c r="Q972" s="43" t="s">
        <v>2320</v>
      </c>
      <c r="R972" s="43" t="s">
        <v>229</v>
      </c>
      <c r="S972" s="43" t="b">
        <v>1</v>
      </c>
      <c r="T972" s="43">
        <v>10</v>
      </c>
      <c r="U972" s="35" t="s">
        <v>2347</v>
      </c>
      <c r="V972" s="196" t="s">
        <v>2394</v>
      </c>
    </row>
    <row r="973" spans="1:22" x14ac:dyDescent="0.25">
      <c r="A973" s="30">
        <v>972</v>
      </c>
      <c r="B973" s="45" t="s">
        <v>877</v>
      </c>
      <c r="C973" s="33">
        <f t="shared" si="15"/>
        <v>5</v>
      </c>
      <c r="D973" s="45" t="s">
        <v>524</v>
      </c>
      <c r="E973" s="45"/>
      <c r="F973" s="35" t="s">
        <v>255</v>
      </c>
      <c r="G973" s="36">
        <v>41704</v>
      </c>
      <c r="H973" s="82">
        <v>30514</v>
      </c>
      <c r="I973" s="37">
        <v>3051</v>
      </c>
      <c r="J973" s="38">
        <v>3051</v>
      </c>
      <c r="K973" s="36">
        <v>41704</v>
      </c>
      <c r="L973" s="39">
        <v>10</v>
      </c>
      <c r="M973" s="5"/>
      <c r="N973" s="5"/>
      <c r="O973" s="42" t="s">
        <v>2344</v>
      </c>
      <c r="P973" s="43" t="s">
        <v>2276</v>
      </c>
      <c r="Q973" s="43" t="s">
        <v>2319</v>
      </c>
      <c r="R973" s="43" t="s">
        <v>229</v>
      </c>
      <c r="S973" s="43" t="b">
        <v>1</v>
      </c>
      <c r="T973" s="43">
        <v>10</v>
      </c>
      <c r="U973" s="35" t="s">
        <v>2347</v>
      </c>
      <c r="V973" s="196" t="s">
        <v>2394</v>
      </c>
    </row>
    <row r="974" spans="1:22" x14ac:dyDescent="0.25">
      <c r="A974" s="30">
        <v>973</v>
      </c>
      <c r="B974" s="45" t="s">
        <v>878</v>
      </c>
      <c r="C974" s="33">
        <f t="shared" si="15"/>
        <v>5</v>
      </c>
      <c r="D974" s="45" t="s">
        <v>525</v>
      </c>
      <c r="E974" s="45"/>
      <c r="F974" s="35" t="s">
        <v>255</v>
      </c>
      <c r="G974" s="36">
        <v>41704</v>
      </c>
      <c r="H974" s="82">
        <v>15442</v>
      </c>
      <c r="I974" s="37">
        <v>1544</v>
      </c>
      <c r="J974" s="38">
        <v>1544</v>
      </c>
      <c r="K974" s="36">
        <v>41704</v>
      </c>
      <c r="L974" s="39">
        <v>10</v>
      </c>
      <c r="M974" s="5"/>
      <c r="N974" s="5"/>
      <c r="O974" s="42" t="s">
        <v>2344</v>
      </c>
      <c r="P974" s="43" t="s">
        <v>2230</v>
      </c>
      <c r="Q974" s="43" t="s">
        <v>2320</v>
      </c>
      <c r="R974" s="43" t="s">
        <v>229</v>
      </c>
      <c r="S974" s="43" t="b">
        <v>1</v>
      </c>
      <c r="T974" s="43">
        <v>10</v>
      </c>
      <c r="U974" s="35" t="s">
        <v>2347</v>
      </c>
      <c r="V974" s="196" t="s">
        <v>2394</v>
      </c>
    </row>
    <row r="975" spans="1:22" x14ac:dyDescent="0.25">
      <c r="A975" s="30">
        <v>974</v>
      </c>
      <c r="B975" s="45" t="s">
        <v>879</v>
      </c>
      <c r="C975" s="33">
        <f t="shared" si="15"/>
        <v>5</v>
      </c>
      <c r="D975" s="45" t="s">
        <v>526</v>
      </c>
      <c r="E975" s="45"/>
      <c r="F975" s="35" t="s">
        <v>255</v>
      </c>
      <c r="G975" s="36">
        <v>41704</v>
      </c>
      <c r="H975" s="82">
        <v>17854</v>
      </c>
      <c r="I975" s="37">
        <v>1785</v>
      </c>
      <c r="J975" s="38">
        <v>1785</v>
      </c>
      <c r="K975" s="36">
        <v>41704</v>
      </c>
      <c r="L975" s="39">
        <v>10</v>
      </c>
      <c r="M975" s="5"/>
      <c r="N975" s="5"/>
      <c r="O975" s="42" t="s">
        <v>2344</v>
      </c>
      <c r="P975" s="43" t="s">
        <v>2198</v>
      </c>
      <c r="Q975" s="43" t="s">
        <v>2320</v>
      </c>
      <c r="R975" s="43" t="s">
        <v>229</v>
      </c>
      <c r="S975" s="43" t="b">
        <v>1</v>
      </c>
      <c r="T975" s="43">
        <v>10</v>
      </c>
      <c r="U975" s="35" t="s">
        <v>2347</v>
      </c>
      <c r="V975" s="196" t="s">
        <v>2394</v>
      </c>
    </row>
    <row r="976" spans="1:22" x14ac:dyDescent="0.25">
      <c r="A976" s="30">
        <v>975</v>
      </c>
      <c r="B976" s="45" t="s">
        <v>1014</v>
      </c>
      <c r="C976" s="33">
        <f t="shared" si="15"/>
        <v>3</v>
      </c>
      <c r="D976" s="45" t="s">
        <v>527</v>
      </c>
      <c r="E976" s="45"/>
      <c r="F976" s="35" t="s">
        <v>255</v>
      </c>
      <c r="G976" s="36">
        <v>41704</v>
      </c>
      <c r="H976" s="82">
        <v>8124</v>
      </c>
      <c r="I976" s="37">
        <v>812</v>
      </c>
      <c r="J976" s="38">
        <v>812</v>
      </c>
      <c r="K976" s="36">
        <v>41704</v>
      </c>
      <c r="L976" s="39">
        <v>10</v>
      </c>
      <c r="M976" s="5"/>
      <c r="N976" s="5"/>
      <c r="O976" s="42" t="s">
        <v>2344</v>
      </c>
      <c r="P976" s="43" t="s">
        <v>2261</v>
      </c>
      <c r="Q976" s="43" t="s">
        <v>2320</v>
      </c>
      <c r="R976" s="43" t="s">
        <v>229</v>
      </c>
      <c r="S976" s="43" t="b">
        <v>1</v>
      </c>
      <c r="T976" s="43">
        <v>10</v>
      </c>
      <c r="U976" s="35" t="s">
        <v>2347</v>
      </c>
      <c r="V976" s="196" t="s">
        <v>2394</v>
      </c>
    </row>
    <row r="977" spans="1:22" x14ac:dyDescent="0.25">
      <c r="A977" s="30">
        <v>976</v>
      </c>
      <c r="B977" s="45" t="s">
        <v>528</v>
      </c>
      <c r="C977" s="33">
        <f t="shared" si="15"/>
        <v>4</v>
      </c>
      <c r="D977" s="45" t="s">
        <v>529</v>
      </c>
      <c r="E977" s="45"/>
      <c r="F977" s="35" t="s">
        <v>255</v>
      </c>
      <c r="G977" s="36">
        <v>41704</v>
      </c>
      <c r="H977" s="82">
        <v>13921</v>
      </c>
      <c r="I977" s="37">
        <v>1392</v>
      </c>
      <c r="J977" s="38">
        <v>1392</v>
      </c>
      <c r="K977" s="36">
        <v>41704</v>
      </c>
      <c r="L977" s="39">
        <v>10</v>
      </c>
      <c r="M977" s="5"/>
      <c r="N977" s="5"/>
      <c r="O977" s="42" t="s">
        <v>2344</v>
      </c>
      <c r="P977" s="43" t="s">
        <v>2206</v>
      </c>
      <c r="Q977" s="43" t="s">
        <v>2320</v>
      </c>
      <c r="R977" s="43" t="s">
        <v>229</v>
      </c>
      <c r="S977" s="43" t="b">
        <v>1</v>
      </c>
      <c r="T977" s="43">
        <v>10</v>
      </c>
      <c r="U977" s="35" t="s">
        <v>2347</v>
      </c>
      <c r="V977" s="196" t="s">
        <v>2394</v>
      </c>
    </row>
    <row r="978" spans="1:22" x14ac:dyDescent="0.25">
      <c r="A978" s="30">
        <v>977</v>
      </c>
      <c r="B978" s="45" t="s">
        <v>1105</v>
      </c>
      <c r="C978" s="33">
        <f t="shared" si="15"/>
        <v>4</v>
      </c>
      <c r="D978" s="45" t="s">
        <v>530</v>
      </c>
      <c r="E978" s="45"/>
      <c r="F978" s="35" t="s">
        <v>255</v>
      </c>
      <c r="G978" s="36">
        <v>41704</v>
      </c>
      <c r="H978" s="82">
        <v>8039</v>
      </c>
      <c r="I978" s="37">
        <v>804</v>
      </c>
      <c r="J978" s="38">
        <v>804</v>
      </c>
      <c r="K978" s="36">
        <v>41704</v>
      </c>
      <c r="L978" s="39">
        <v>10</v>
      </c>
      <c r="M978" s="5"/>
      <c r="N978" s="5"/>
      <c r="O978" s="42" t="s">
        <v>2344</v>
      </c>
      <c r="P978" s="43" t="s">
        <v>2277</v>
      </c>
      <c r="Q978" s="43" t="s">
        <v>2320</v>
      </c>
      <c r="R978" s="43" t="s">
        <v>229</v>
      </c>
      <c r="S978" s="43" t="b">
        <v>1</v>
      </c>
      <c r="T978" s="43">
        <v>10</v>
      </c>
      <c r="U978" s="35" t="s">
        <v>2347</v>
      </c>
      <c r="V978" s="196" t="s">
        <v>2394</v>
      </c>
    </row>
    <row r="979" spans="1:22" x14ac:dyDescent="0.25">
      <c r="A979" s="30">
        <v>978</v>
      </c>
      <c r="B979" s="45" t="s">
        <v>1106</v>
      </c>
      <c r="C979" s="33">
        <f t="shared" si="15"/>
        <v>4</v>
      </c>
      <c r="D979" s="45" t="s">
        <v>531</v>
      </c>
      <c r="E979" s="45"/>
      <c r="F979" s="35" t="s">
        <v>255</v>
      </c>
      <c r="G979" s="36">
        <v>41704</v>
      </c>
      <c r="H979" s="82">
        <v>16679</v>
      </c>
      <c r="I979" s="37">
        <v>1668</v>
      </c>
      <c r="J979" s="38">
        <v>1668</v>
      </c>
      <c r="K979" s="36">
        <v>41704</v>
      </c>
      <c r="L979" s="39">
        <v>10</v>
      </c>
      <c r="M979" s="5"/>
      <c r="N979" s="5"/>
      <c r="O979" s="42" t="s">
        <v>2344</v>
      </c>
      <c r="P979" s="43" t="s">
        <v>2207</v>
      </c>
      <c r="Q979" s="43" t="s">
        <v>2320</v>
      </c>
      <c r="R979" s="43" t="s">
        <v>229</v>
      </c>
      <c r="S979" s="43" t="b">
        <v>1</v>
      </c>
      <c r="T979" s="43">
        <v>10</v>
      </c>
      <c r="U979" s="35" t="s">
        <v>2347</v>
      </c>
      <c r="V979" s="196" t="s">
        <v>2394</v>
      </c>
    </row>
    <row r="980" spans="1:22" x14ac:dyDescent="0.25">
      <c r="A980" s="30">
        <v>979</v>
      </c>
      <c r="B980" s="45" t="s">
        <v>1107</v>
      </c>
      <c r="C980" s="33">
        <f t="shared" si="15"/>
        <v>4</v>
      </c>
      <c r="D980" s="45" t="s">
        <v>532</v>
      </c>
      <c r="E980" s="45"/>
      <c r="F980" s="35" t="s">
        <v>255</v>
      </c>
      <c r="G980" s="36">
        <v>41704</v>
      </c>
      <c r="H980" s="82">
        <v>12899</v>
      </c>
      <c r="I980" s="37">
        <v>1290</v>
      </c>
      <c r="J980" s="38">
        <v>1290</v>
      </c>
      <c r="K980" s="36">
        <v>41704</v>
      </c>
      <c r="L980" s="39">
        <v>10</v>
      </c>
      <c r="M980" s="5"/>
      <c r="N980" s="5"/>
      <c r="O980" s="42" t="s">
        <v>2344</v>
      </c>
      <c r="P980" s="43" t="s">
        <v>2278</v>
      </c>
      <c r="Q980" s="43" t="s">
        <v>2320</v>
      </c>
      <c r="R980" s="43" t="s">
        <v>229</v>
      </c>
      <c r="S980" s="43" t="b">
        <v>1</v>
      </c>
      <c r="T980" s="43">
        <v>10</v>
      </c>
      <c r="U980" s="35" t="s">
        <v>2347</v>
      </c>
      <c r="V980" s="196" t="s">
        <v>2394</v>
      </c>
    </row>
    <row r="981" spans="1:22" x14ac:dyDescent="0.25">
      <c r="A981" s="30">
        <v>980</v>
      </c>
      <c r="B981" s="45" t="s">
        <v>991</v>
      </c>
      <c r="C981" s="33">
        <f t="shared" si="15"/>
        <v>5</v>
      </c>
      <c r="D981" s="45" t="s">
        <v>533</v>
      </c>
      <c r="E981" s="45"/>
      <c r="F981" s="35" t="s">
        <v>255</v>
      </c>
      <c r="G981" s="36">
        <v>41704</v>
      </c>
      <c r="H981" s="82">
        <v>10282</v>
      </c>
      <c r="I981" s="37">
        <v>1028</v>
      </c>
      <c r="J981" s="38">
        <v>1028</v>
      </c>
      <c r="K981" s="36">
        <v>41704</v>
      </c>
      <c r="L981" s="39">
        <v>10</v>
      </c>
      <c r="M981" s="5"/>
      <c r="N981" s="5"/>
      <c r="O981" s="42" t="s">
        <v>2344</v>
      </c>
      <c r="P981" s="43" t="s">
        <v>2279</v>
      </c>
      <c r="Q981" s="43" t="s">
        <v>2319</v>
      </c>
      <c r="R981" s="43" t="s">
        <v>229</v>
      </c>
      <c r="S981" s="43" t="b">
        <v>1</v>
      </c>
      <c r="T981" s="43">
        <v>10</v>
      </c>
      <c r="U981" s="35" t="s">
        <v>2347</v>
      </c>
      <c r="V981" s="196" t="s">
        <v>2394</v>
      </c>
    </row>
    <row r="982" spans="1:22" x14ac:dyDescent="0.25">
      <c r="A982" s="30">
        <v>981</v>
      </c>
      <c r="B982" s="45" t="s">
        <v>1108</v>
      </c>
      <c r="C982" s="33">
        <f t="shared" si="15"/>
        <v>6</v>
      </c>
      <c r="D982" s="45" t="s">
        <v>534</v>
      </c>
      <c r="E982" s="45"/>
      <c r="F982" s="35" t="s">
        <v>255</v>
      </c>
      <c r="G982" s="36">
        <v>41704</v>
      </c>
      <c r="H982" s="82">
        <v>22623</v>
      </c>
      <c r="I982" s="37">
        <v>2262</v>
      </c>
      <c r="J982" s="38">
        <v>2262</v>
      </c>
      <c r="K982" s="36">
        <v>41704</v>
      </c>
      <c r="L982" s="39">
        <v>10</v>
      </c>
      <c r="M982" s="5"/>
      <c r="N982" s="5"/>
      <c r="O982" s="42" t="s">
        <v>2344</v>
      </c>
      <c r="P982" s="43" t="s">
        <v>2278</v>
      </c>
      <c r="Q982" s="43" t="s">
        <v>2320</v>
      </c>
      <c r="R982" s="43" t="s">
        <v>229</v>
      </c>
      <c r="S982" s="43" t="b">
        <v>1</v>
      </c>
      <c r="T982" s="43">
        <v>10</v>
      </c>
      <c r="U982" s="35" t="s">
        <v>2347</v>
      </c>
      <c r="V982" s="196" t="s">
        <v>2394</v>
      </c>
    </row>
    <row r="983" spans="1:22" x14ac:dyDescent="0.25">
      <c r="A983" s="30">
        <v>982</v>
      </c>
      <c r="B983" s="45" t="s">
        <v>992</v>
      </c>
      <c r="C983" s="33">
        <f t="shared" si="15"/>
        <v>5</v>
      </c>
      <c r="D983" s="45" t="s">
        <v>535</v>
      </c>
      <c r="E983" s="45"/>
      <c r="F983" s="35" t="s">
        <v>255</v>
      </c>
      <c r="G983" s="36">
        <v>41704</v>
      </c>
      <c r="H983" s="82">
        <v>14549</v>
      </c>
      <c r="I983" s="37">
        <v>1455</v>
      </c>
      <c r="J983" s="38">
        <v>1455</v>
      </c>
      <c r="K983" s="36">
        <v>41704</v>
      </c>
      <c r="L983" s="39">
        <v>10</v>
      </c>
      <c r="M983" s="5"/>
      <c r="N983" s="5"/>
      <c r="O983" s="42" t="s">
        <v>2344</v>
      </c>
      <c r="P983" s="43" t="s">
        <v>2280</v>
      </c>
      <c r="Q983" s="43" t="s">
        <v>2319</v>
      </c>
      <c r="R983" s="43" t="s">
        <v>229</v>
      </c>
      <c r="S983" s="43" t="b">
        <v>1</v>
      </c>
      <c r="T983" s="43">
        <v>10</v>
      </c>
      <c r="U983" s="35" t="s">
        <v>2347</v>
      </c>
      <c r="V983" s="196" t="s">
        <v>2394</v>
      </c>
    </row>
    <row r="984" spans="1:22" x14ac:dyDescent="0.25">
      <c r="A984" s="30">
        <v>983</v>
      </c>
      <c r="B984" s="45" t="s">
        <v>880</v>
      </c>
      <c r="C984" s="33">
        <f t="shared" si="15"/>
        <v>4</v>
      </c>
      <c r="D984" s="45" t="s">
        <v>536</v>
      </c>
      <c r="E984" s="45"/>
      <c r="F984" s="35" t="s">
        <v>255</v>
      </c>
      <c r="G984" s="36">
        <v>41704</v>
      </c>
      <c r="H984" s="82">
        <v>7886</v>
      </c>
      <c r="I984" s="37">
        <v>789</v>
      </c>
      <c r="J984" s="38">
        <v>789</v>
      </c>
      <c r="K984" s="36">
        <v>41704</v>
      </c>
      <c r="L984" s="39">
        <v>10.01</v>
      </c>
      <c r="M984" s="5"/>
      <c r="N984" s="5"/>
      <c r="O984" s="42" t="s">
        <v>2344</v>
      </c>
      <c r="P984" s="43" t="s">
        <v>2184</v>
      </c>
      <c r="Q984" s="43" t="s">
        <v>2320</v>
      </c>
      <c r="R984" s="43" t="s">
        <v>229</v>
      </c>
      <c r="S984" s="43" t="b">
        <v>1</v>
      </c>
      <c r="T984" s="43">
        <v>10</v>
      </c>
      <c r="U984" s="35" t="s">
        <v>2347</v>
      </c>
      <c r="V984" s="196" t="s">
        <v>2394</v>
      </c>
    </row>
    <row r="985" spans="1:22" x14ac:dyDescent="0.25">
      <c r="A985" s="30">
        <v>984</v>
      </c>
      <c r="B985" s="45" t="s">
        <v>1109</v>
      </c>
      <c r="C985" s="33">
        <f t="shared" si="15"/>
        <v>5</v>
      </c>
      <c r="D985" s="45" t="s">
        <v>537</v>
      </c>
      <c r="E985" s="45"/>
      <c r="F985" s="35" t="s">
        <v>255</v>
      </c>
      <c r="G985" s="36">
        <v>41704</v>
      </c>
      <c r="H985" s="82">
        <v>20761</v>
      </c>
      <c r="I985" s="37">
        <v>2076</v>
      </c>
      <c r="J985" s="38">
        <v>2076</v>
      </c>
      <c r="K985" s="36">
        <v>41704</v>
      </c>
      <c r="L985" s="39">
        <v>10</v>
      </c>
      <c r="M985" s="5"/>
      <c r="N985" s="5"/>
      <c r="O985" s="42" t="s">
        <v>2344</v>
      </c>
      <c r="P985" s="43" t="s">
        <v>2281</v>
      </c>
      <c r="Q985" s="43" t="s">
        <v>2320</v>
      </c>
      <c r="R985" s="43" t="s">
        <v>229</v>
      </c>
      <c r="S985" s="43" t="b">
        <v>1</v>
      </c>
      <c r="T985" s="43">
        <v>10</v>
      </c>
      <c r="U985" s="35" t="s">
        <v>2347</v>
      </c>
      <c r="V985" s="196" t="s">
        <v>2394</v>
      </c>
    </row>
    <row r="986" spans="1:22" x14ac:dyDescent="0.25">
      <c r="A986" s="30">
        <v>985</v>
      </c>
      <c r="B986" s="45" t="s">
        <v>993</v>
      </c>
      <c r="C986" s="33">
        <f t="shared" si="15"/>
        <v>5</v>
      </c>
      <c r="D986" s="45" t="s">
        <v>538</v>
      </c>
      <c r="E986" s="45"/>
      <c r="F986" s="35" t="s">
        <v>255</v>
      </c>
      <c r="G986" s="36">
        <v>41704</v>
      </c>
      <c r="H986" s="82">
        <v>11951</v>
      </c>
      <c r="I986" s="37">
        <v>1195</v>
      </c>
      <c r="J986" s="38">
        <v>1195</v>
      </c>
      <c r="K986" s="36">
        <v>41704</v>
      </c>
      <c r="L986" s="39">
        <v>10</v>
      </c>
      <c r="M986" s="5"/>
      <c r="N986" s="5"/>
      <c r="O986" s="42" t="s">
        <v>2344</v>
      </c>
      <c r="P986" s="43" t="s">
        <v>2281</v>
      </c>
      <c r="Q986" s="43" t="s">
        <v>2320</v>
      </c>
      <c r="R986" s="43" t="s">
        <v>229</v>
      </c>
      <c r="S986" s="43" t="b">
        <v>1</v>
      </c>
      <c r="T986" s="43">
        <v>10</v>
      </c>
      <c r="U986" s="35" t="s">
        <v>2347</v>
      </c>
      <c r="V986" s="196" t="s">
        <v>2394</v>
      </c>
    </row>
    <row r="987" spans="1:22" x14ac:dyDescent="0.25">
      <c r="A987" s="30">
        <v>986</v>
      </c>
      <c r="B987" s="45" t="s">
        <v>1110</v>
      </c>
      <c r="C987" s="33">
        <f t="shared" si="15"/>
        <v>3</v>
      </c>
      <c r="D987" s="45" t="s">
        <v>539</v>
      </c>
      <c r="E987" s="45"/>
      <c r="F987" s="35" t="s">
        <v>255</v>
      </c>
      <c r="G987" s="36">
        <v>41704</v>
      </c>
      <c r="H987" s="82">
        <v>660</v>
      </c>
      <c r="I987" s="37">
        <v>66</v>
      </c>
      <c r="J987" s="38">
        <v>66</v>
      </c>
      <c r="K987" s="36">
        <v>41704</v>
      </c>
      <c r="L987" s="39">
        <v>10</v>
      </c>
      <c r="M987" s="5"/>
      <c r="N987" s="5"/>
      <c r="O987" s="42" t="s">
        <v>2344</v>
      </c>
      <c r="P987" s="43" t="s">
        <v>2282</v>
      </c>
      <c r="Q987" s="43" t="s">
        <v>2319</v>
      </c>
      <c r="R987" s="43" t="s">
        <v>229</v>
      </c>
      <c r="S987" s="43" t="b">
        <v>1</v>
      </c>
      <c r="T987" s="43">
        <v>10</v>
      </c>
      <c r="U987" s="35" t="s">
        <v>2347</v>
      </c>
      <c r="V987" s="196" t="s">
        <v>2394</v>
      </c>
    </row>
    <row r="988" spans="1:22" x14ac:dyDescent="0.25">
      <c r="A988" s="30">
        <v>987</v>
      </c>
      <c r="B988" s="45" t="s">
        <v>994</v>
      </c>
      <c r="C988" s="33">
        <f t="shared" si="15"/>
        <v>5</v>
      </c>
      <c r="D988" s="45" t="s">
        <v>540</v>
      </c>
      <c r="E988" s="45"/>
      <c r="F988" s="35" t="s">
        <v>255</v>
      </c>
      <c r="G988" s="36">
        <v>41704</v>
      </c>
      <c r="H988" s="82">
        <v>10153</v>
      </c>
      <c r="I988" s="37">
        <v>1015</v>
      </c>
      <c r="J988" s="38">
        <v>1015</v>
      </c>
      <c r="K988" s="36">
        <v>41704</v>
      </c>
      <c r="L988" s="39">
        <v>10</v>
      </c>
      <c r="M988" s="5"/>
      <c r="N988" s="5"/>
      <c r="O988" s="42" t="s">
        <v>2344</v>
      </c>
      <c r="P988" s="43" t="s">
        <v>2261</v>
      </c>
      <c r="Q988" s="43" t="s">
        <v>2320</v>
      </c>
      <c r="R988" s="43" t="s">
        <v>229</v>
      </c>
      <c r="S988" s="43" t="b">
        <v>1</v>
      </c>
      <c r="T988" s="43">
        <v>10</v>
      </c>
      <c r="U988" s="35" t="s">
        <v>2347</v>
      </c>
      <c r="V988" s="196" t="s">
        <v>2394</v>
      </c>
    </row>
    <row r="989" spans="1:22" x14ac:dyDescent="0.25">
      <c r="A989" s="30">
        <v>988</v>
      </c>
      <c r="B989" s="45" t="s">
        <v>995</v>
      </c>
      <c r="C989" s="33">
        <f t="shared" si="15"/>
        <v>5</v>
      </c>
      <c r="D989" s="45" t="s">
        <v>541</v>
      </c>
      <c r="E989" s="45"/>
      <c r="F989" s="35" t="s">
        <v>255</v>
      </c>
      <c r="G989" s="36">
        <v>41704</v>
      </c>
      <c r="H989" s="82">
        <v>22420</v>
      </c>
      <c r="I989" s="37">
        <v>2242</v>
      </c>
      <c r="J989" s="38">
        <v>2242</v>
      </c>
      <c r="K989" s="36">
        <v>41704</v>
      </c>
      <c r="L989" s="39">
        <v>10</v>
      </c>
      <c r="M989" s="5"/>
      <c r="N989" s="5"/>
      <c r="O989" s="42" t="s">
        <v>2344</v>
      </c>
      <c r="P989" s="43" t="s">
        <v>2226</v>
      </c>
      <c r="Q989" s="43" t="s">
        <v>2320</v>
      </c>
      <c r="R989" s="43" t="s">
        <v>229</v>
      </c>
      <c r="S989" s="43" t="b">
        <v>1</v>
      </c>
      <c r="T989" s="43">
        <v>10</v>
      </c>
      <c r="U989" s="35" t="s">
        <v>2347</v>
      </c>
      <c r="V989" s="196" t="s">
        <v>2394</v>
      </c>
    </row>
    <row r="990" spans="1:22" x14ac:dyDescent="0.25">
      <c r="A990" s="30">
        <v>989</v>
      </c>
      <c r="B990" s="45" t="s">
        <v>1111</v>
      </c>
      <c r="C990" s="33">
        <f t="shared" si="15"/>
        <v>4</v>
      </c>
      <c r="D990" s="45" t="s">
        <v>542</v>
      </c>
      <c r="E990" s="45"/>
      <c r="F990" s="35" t="s">
        <v>255</v>
      </c>
      <c r="G990" s="36">
        <v>41704</v>
      </c>
      <c r="H990" s="82">
        <v>7648</v>
      </c>
      <c r="I990" s="37">
        <v>765</v>
      </c>
      <c r="J990" s="38">
        <v>765</v>
      </c>
      <c r="K990" s="36">
        <v>41704</v>
      </c>
      <c r="L990" s="39">
        <v>10</v>
      </c>
      <c r="M990" s="5"/>
      <c r="N990" s="5"/>
      <c r="O990" s="42" t="s">
        <v>2344</v>
      </c>
      <c r="P990" s="43" t="s">
        <v>2283</v>
      </c>
      <c r="Q990" s="43" t="s">
        <v>2319</v>
      </c>
      <c r="R990" s="43" t="s">
        <v>229</v>
      </c>
      <c r="S990" s="43" t="b">
        <v>1</v>
      </c>
      <c r="T990" s="43">
        <v>10</v>
      </c>
      <c r="U990" s="35" t="s">
        <v>2347</v>
      </c>
      <c r="V990" s="196" t="s">
        <v>2394</v>
      </c>
    </row>
    <row r="991" spans="1:22" x14ac:dyDescent="0.25">
      <c r="A991" s="30">
        <v>990</v>
      </c>
      <c r="B991" s="45" t="s">
        <v>996</v>
      </c>
      <c r="C991" s="33">
        <f t="shared" si="15"/>
        <v>4</v>
      </c>
      <c r="D991" s="45" t="s">
        <v>544</v>
      </c>
      <c r="E991" s="45"/>
      <c r="F991" s="35" t="s">
        <v>255</v>
      </c>
      <c r="G991" s="36">
        <v>41704</v>
      </c>
      <c r="H991" s="82">
        <v>10170</v>
      </c>
      <c r="I991" s="37">
        <v>1017</v>
      </c>
      <c r="J991" s="38">
        <v>1017</v>
      </c>
      <c r="K991" s="36">
        <v>41704</v>
      </c>
      <c r="L991" s="39">
        <v>10</v>
      </c>
      <c r="M991" s="5"/>
      <c r="N991" s="5"/>
      <c r="O991" s="42" t="s">
        <v>2344</v>
      </c>
      <c r="P991" s="43" t="s">
        <v>2285</v>
      </c>
      <c r="Q991" s="43" t="s">
        <v>2320</v>
      </c>
      <c r="R991" s="43" t="s">
        <v>229</v>
      </c>
      <c r="S991" s="43" t="b">
        <v>1</v>
      </c>
      <c r="T991" s="43">
        <v>10</v>
      </c>
      <c r="U991" s="35" t="s">
        <v>2347</v>
      </c>
      <c r="V991" s="196" t="s">
        <v>2394</v>
      </c>
    </row>
    <row r="992" spans="1:22" x14ac:dyDescent="0.25">
      <c r="A992" s="30">
        <v>991</v>
      </c>
      <c r="B992" s="45" t="s">
        <v>1015</v>
      </c>
      <c r="C992" s="33">
        <f t="shared" si="15"/>
        <v>3</v>
      </c>
      <c r="D992" s="45" t="s">
        <v>545</v>
      </c>
      <c r="E992" s="45"/>
      <c r="F992" s="35" t="s">
        <v>255</v>
      </c>
      <c r="G992" s="36">
        <v>41704</v>
      </c>
      <c r="H992" s="82">
        <v>19938</v>
      </c>
      <c r="I992" s="37">
        <v>1994</v>
      </c>
      <c r="J992" s="38">
        <v>1994</v>
      </c>
      <c r="K992" s="36">
        <v>41704</v>
      </c>
      <c r="L992" s="39">
        <v>10</v>
      </c>
      <c r="M992" s="5"/>
      <c r="N992" s="5"/>
      <c r="O992" s="42" t="s">
        <v>2344</v>
      </c>
      <c r="P992" s="43" t="s">
        <v>2214</v>
      </c>
      <c r="Q992" s="43" t="s">
        <v>2320</v>
      </c>
      <c r="R992" s="43" t="s">
        <v>229</v>
      </c>
      <c r="S992" s="43" t="b">
        <v>1</v>
      </c>
      <c r="T992" s="43">
        <v>10</v>
      </c>
      <c r="U992" s="35" t="s">
        <v>2347</v>
      </c>
      <c r="V992" s="196" t="s">
        <v>2394</v>
      </c>
    </row>
    <row r="993" spans="1:22" x14ac:dyDescent="0.25">
      <c r="A993" s="30">
        <v>992</v>
      </c>
      <c r="B993" s="45" t="s">
        <v>998</v>
      </c>
      <c r="C993" s="33">
        <f t="shared" si="15"/>
        <v>4</v>
      </c>
      <c r="D993" s="45" t="s">
        <v>546</v>
      </c>
      <c r="E993" s="45"/>
      <c r="F993" s="35" t="s">
        <v>255</v>
      </c>
      <c r="G993" s="36">
        <v>41704</v>
      </c>
      <c r="H993" s="82">
        <v>16768</v>
      </c>
      <c r="I993" s="37">
        <v>1677</v>
      </c>
      <c r="J993" s="38">
        <v>1677</v>
      </c>
      <c r="K993" s="36">
        <v>41704</v>
      </c>
      <c r="L993" s="39">
        <v>10</v>
      </c>
      <c r="M993" s="5"/>
      <c r="N993" s="5"/>
      <c r="O993" s="42" t="s">
        <v>2344</v>
      </c>
      <c r="P993" s="43" t="s">
        <v>2184</v>
      </c>
      <c r="Q993" s="43" t="s">
        <v>2320</v>
      </c>
      <c r="R993" s="43" t="s">
        <v>229</v>
      </c>
      <c r="S993" s="43" t="b">
        <v>1</v>
      </c>
      <c r="T993" s="43">
        <v>10</v>
      </c>
      <c r="U993" s="35" t="s">
        <v>2347</v>
      </c>
      <c r="V993" s="196" t="s">
        <v>2394</v>
      </c>
    </row>
    <row r="994" spans="1:22" x14ac:dyDescent="0.25">
      <c r="A994" s="30">
        <v>993</v>
      </c>
      <c r="B994" s="45" t="s">
        <v>882</v>
      </c>
      <c r="C994" s="33">
        <f t="shared" si="15"/>
        <v>4</v>
      </c>
      <c r="D994" s="45" t="s">
        <v>547</v>
      </c>
      <c r="E994" s="45"/>
      <c r="F994" s="35" t="s">
        <v>255</v>
      </c>
      <c r="G994" s="36">
        <v>41704</v>
      </c>
      <c r="H994" s="82">
        <v>8070</v>
      </c>
      <c r="I994" s="37">
        <v>807</v>
      </c>
      <c r="J994" s="38">
        <v>807</v>
      </c>
      <c r="K994" s="36">
        <v>41704</v>
      </c>
      <c r="L994" s="39">
        <v>10</v>
      </c>
      <c r="M994" s="5"/>
      <c r="N994" s="5"/>
      <c r="O994" s="42" t="s">
        <v>2344</v>
      </c>
      <c r="P994" s="43" t="s">
        <v>2286</v>
      </c>
      <c r="Q994" s="43" t="s">
        <v>2319</v>
      </c>
      <c r="R994" s="43" t="s">
        <v>229</v>
      </c>
      <c r="S994" s="43" t="b">
        <v>1</v>
      </c>
      <c r="T994" s="43">
        <v>10</v>
      </c>
      <c r="U994" s="35" t="s">
        <v>2347</v>
      </c>
      <c r="V994" s="196" t="s">
        <v>2394</v>
      </c>
    </row>
    <row r="995" spans="1:22" x14ac:dyDescent="0.25">
      <c r="A995" s="30">
        <v>994</v>
      </c>
      <c r="B995" s="45" t="s">
        <v>1112</v>
      </c>
      <c r="C995" s="33">
        <f t="shared" si="15"/>
        <v>4</v>
      </c>
      <c r="D995" s="45" t="s">
        <v>740</v>
      </c>
      <c r="E995" s="45"/>
      <c r="F995" s="35" t="s">
        <v>255</v>
      </c>
      <c r="G995" s="36">
        <v>41704</v>
      </c>
      <c r="H995" s="82">
        <v>11435</v>
      </c>
      <c r="I995" s="37">
        <v>1144</v>
      </c>
      <c r="J995" s="38">
        <v>1144</v>
      </c>
      <c r="K995" s="36">
        <v>41704</v>
      </c>
      <c r="L995" s="39">
        <v>10</v>
      </c>
      <c r="M995" s="5"/>
      <c r="N995" s="5"/>
      <c r="O995" s="42" t="s">
        <v>2344</v>
      </c>
      <c r="P995" s="43" t="s">
        <v>2227</v>
      </c>
      <c r="Q995" s="43" t="s">
        <v>2319</v>
      </c>
      <c r="R995" s="43" t="s">
        <v>229</v>
      </c>
      <c r="S995" s="43" t="b">
        <v>1</v>
      </c>
      <c r="T995" s="43">
        <v>10</v>
      </c>
      <c r="U995" s="35" t="s">
        <v>2347</v>
      </c>
      <c r="V995" s="196" t="s">
        <v>2394</v>
      </c>
    </row>
    <row r="996" spans="1:22" x14ac:dyDescent="0.25">
      <c r="A996" s="30">
        <v>995</v>
      </c>
      <c r="B996" s="45" t="s">
        <v>883</v>
      </c>
      <c r="C996" s="33">
        <f t="shared" si="15"/>
        <v>4</v>
      </c>
      <c r="D996" s="45" t="s">
        <v>549</v>
      </c>
      <c r="E996" s="45"/>
      <c r="F996" s="35" t="s">
        <v>255</v>
      </c>
      <c r="G996" s="36">
        <v>41704</v>
      </c>
      <c r="H996" s="82">
        <v>15664</v>
      </c>
      <c r="I996" s="37">
        <v>1566</v>
      </c>
      <c r="J996" s="38">
        <v>1566</v>
      </c>
      <c r="K996" s="36">
        <v>41704</v>
      </c>
      <c r="L996" s="39">
        <v>10</v>
      </c>
      <c r="M996" s="5"/>
      <c r="N996" s="5"/>
      <c r="O996" s="42" t="s">
        <v>2344</v>
      </c>
      <c r="P996" s="43" t="s">
        <v>2216</v>
      </c>
      <c r="Q996" s="43" t="s">
        <v>2319</v>
      </c>
      <c r="R996" s="43" t="s">
        <v>229</v>
      </c>
      <c r="S996" s="43" t="b">
        <v>1</v>
      </c>
      <c r="T996" s="43">
        <v>10</v>
      </c>
      <c r="U996" s="35" t="s">
        <v>2347</v>
      </c>
      <c r="V996" s="196" t="s">
        <v>2394</v>
      </c>
    </row>
    <row r="997" spans="1:22" x14ac:dyDescent="0.25">
      <c r="A997" s="30">
        <v>996</v>
      </c>
      <c r="B997" s="45" t="s">
        <v>550</v>
      </c>
      <c r="C997" s="33">
        <f t="shared" si="15"/>
        <v>7</v>
      </c>
      <c r="D997" s="45" t="s">
        <v>551</v>
      </c>
      <c r="E997" s="45"/>
      <c r="F997" s="35" t="s">
        <v>255</v>
      </c>
      <c r="G997" s="36">
        <v>41704</v>
      </c>
      <c r="H997" s="82">
        <v>41663</v>
      </c>
      <c r="I997" s="37">
        <v>4166</v>
      </c>
      <c r="J997" s="38">
        <v>4166</v>
      </c>
      <c r="K997" s="36">
        <v>41704</v>
      </c>
      <c r="L997" s="39">
        <v>10</v>
      </c>
      <c r="M997" s="5"/>
      <c r="N997" s="5"/>
      <c r="O997" s="42" t="s">
        <v>2344</v>
      </c>
      <c r="P997" s="43" t="s">
        <v>2206</v>
      </c>
      <c r="Q997" s="43" t="s">
        <v>2320</v>
      </c>
      <c r="R997" s="43" t="s">
        <v>229</v>
      </c>
      <c r="S997" s="43" t="b">
        <v>1</v>
      </c>
      <c r="T997" s="43">
        <v>10</v>
      </c>
      <c r="U997" s="35" t="s">
        <v>2347</v>
      </c>
      <c r="V997" s="196" t="s">
        <v>2394</v>
      </c>
    </row>
    <row r="998" spans="1:22" x14ac:dyDescent="0.25">
      <c r="A998" s="30">
        <v>997</v>
      </c>
      <c r="B998" s="45" t="s">
        <v>884</v>
      </c>
      <c r="C998" s="33">
        <f t="shared" si="15"/>
        <v>4</v>
      </c>
      <c r="D998" s="45" t="s">
        <v>552</v>
      </c>
      <c r="E998" s="45"/>
      <c r="F998" s="35" t="s">
        <v>255</v>
      </c>
      <c r="G998" s="36">
        <v>41704</v>
      </c>
      <c r="H998" s="82">
        <v>10348</v>
      </c>
      <c r="I998" s="37">
        <v>1035</v>
      </c>
      <c r="J998" s="38">
        <v>1035</v>
      </c>
      <c r="K998" s="36">
        <v>41704</v>
      </c>
      <c r="L998" s="39">
        <v>10</v>
      </c>
      <c r="M998" s="5"/>
      <c r="N998" s="5"/>
      <c r="O998" s="42" t="s">
        <v>2344</v>
      </c>
      <c r="P998" s="43" t="s">
        <v>2287</v>
      </c>
      <c r="Q998" s="43" t="s">
        <v>2320</v>
      </c>
      <c r="R998" s="43" t="s">
        <v>229</v>
      </c>
      <c r="S998" s="43" t="b">
        <v>1</v>
      </c>
      <c r="T998" s="43">
        <v>10</v>
      </c>
      <c r="U998" s="35" t="s">
        <v>2347</v>
      </c>
      <c r="V998" s="196" t="s">
        <v>2394</v>
      </c>
    </row>
    <row r="999" spans="1:22" x14ac:dyDescent="0.25">
      <c r="A999" s="30">
        <v>998</v>
      </c>
      <c r="B999" s="45" t="s">
        <v>1113</v>
      </c>
      <c r="C999" s="33">
        <f t="shared" si="15"/>
        <v>4</v>
      </c>
      <c r="D999" s="45" t="s">
        <v>553</v>
      </c>
      <c r="E999" s="45"/>
      <c r="F999" s="35" t="s">
        <v>255</v>
      </c>
      <c r="G999" s="36">
        <v>41704</v>
      </c>
      <c r="H999" s="82">
        <v>12880</v>
      </c>
      <c r="I999" s="37">
        <v>1288</v>
      </c>
      <c r="J999" s="38">
        <v>1288</v>
      </c>
      <c r="K999" s="36">
        <v>41704</v>
      </c>
      <c r="L999" s="39">
        <v>10</v>
      </c>
      <c r="M999" s="5"/>
      <c r="N999" s="5"/>
      <c r="O999" s="42" t="s">
        <v>2344</v>
      </c>
      <c r="P999" s="43" t="s">
        <v>2217</v>
      </c>
      <c r="Q999" s="43" t="s">
        <v>2320</v>
      </c>
      <c r="R999" s="43" t="s">
        <v>229</v>
      </c>
      <c r="S999" s="43" t="b">
        <v>1</v>
      </c>
      <c r="T999" s="43">
        <v>10</v>
      </c>
      <c r="U999" s="35" t="s">
        <v>2347</v>
      </c>
      <c r="V999" s="196" t="s">
        <v>2394</v>
      </c>
    </row>
    <row r="1000" spans="1:22" x14ac:dyDescent="0.25">
      <c r="A1000" s="30">
        <v>999</v>
      </c>
      <c r="B1000" s="45" t="s">
        <v>885</v>
      </c>
      <c r="C1000" s="33">
        <f t="shared" si="15"/>
        <v>4</v>
      </c>
      <c r="D1000" s="45" t="s">
        <v>554</v>
      </c>
      <c r="E1000" s="45"/>
      <c r="F1000" s="35" t="s">
        <v>255</v>
      </c>
      <c r="G1000" s="36">
        <v>41704</v>
      </c>
      <c r="H1000" s="82">
        <v>8959</v>
      </c>
      <c r="I1000" s="37">
        <v>896</v>
      </c>
      <c r="J1000" s="38">
        <v>896</v>
      </c>
      <c r="K1000" s="36">
        <v>41704</v>
      </c>
      <c r="L1000" s="39">
        <v>10</v>
      </c>
      <c r="M1000" s="5"/>
      <c r="N1000" s="5"/>
      <c r="O1000" s="42" t="s">
        <v>2344</v>
      </c>
      <c r="P1000" s="43" t="s">
        <v>2288</v>
      </c>
      <c r="Q1000" s="43" t="s">
        <v>2320</v>
      </c>
      <c r="R1000" s="43" t="s">
        <v>229</v>
      </c>
      <c r="S1000" s="43" t="b">
        <v>1</v>
      </c>
      <c r="T1000" s="43">
        <v>10</v>
      </c>
      <c r="U1000" s="35" t="s">
        <v>2347</v>
      </c>
      <c r="V1000" s="196" t="s">
        <v>2394</v>
      </c>
    </row>
    <row r="1001" spans="1:22" x14ac:dyDescent="0.25">
      <c r="A1001" s="30">
        <v>1000</v>
      </c>
      <c r="B1001" s="45" t="s">
        <v>886</v>
      </c>
      <c r="C1001" s="33">
        <f t="shared" si="15"/>
        <v>4</v>
      </c>
      <c r="D1001" s="45" t="s">
        <v>555</v>
      </c>
      <c r="E1001" s="45"/>
      <c r="F1001" s="35" t="s">
        <v>255</v>
      </c>
      <c r="G1001" s="36">
        <v>41704</v>
      </c>
      <c r="H1001" s="82">
        <v>20370</v>
      </c>
      <c r="I1001" s="37">
        <v>2037</v>
      </c>
      <c r="J1001" s="38">
        <v>2037</v>
      </c>
      <c r="K1001" s="36">
        <v>41704</v>
      </c>
      <c r="L1001" s="39">
        <v>10</v>
      </c>
      <c r="M1001" s="5"/>
      <c r="N1001" s="5"/>
      <c r="O1001" s="42" t="s">
        <v>2344</v>
      </c>
      <c r="P1001" s="43" t="s">
        <v>2185</v>
      </c>
      <c r="Q1001" s="43" t="s">
        <v>2320</v>
      </c>
      <c r="R1001" s="43" t="s">
        <v>229</v>
      </c>
      <c r="S1001" s="43" t="b">
        <v>1</v>
      </c>
      <c r="T1001" s="43">
        <v>10</v>
      </c>
      <c r="U1001" s="35" t="s">
        <v>2347</v>
      </c>
      <c r="V1001" s="196" t="s">
        <v>2394</v>
      </c>
    </row>
    <row r="1002" spans="1:22" x14ac:dyDescent="0.25">
      <c r="A1002" s="30">
        <v>1001</v>
      </c>
      <c r="B1002" s="45" t="s">
        <v>1016</v>
      </c>
      <c r="C1002" s="33">
        <f t="shared" si="15"/>
        <v>4</v>
      </c>
      <c r="D1002" s="45" t="s">
        <v>741</v>
      </c>
      <c r="E1002" s="45"/>
      <c r="F1002" s="35" t="s">
        <v>255</v>
      </c>
      <c r="G1002" s="36">
        <v>41704</v>
      </c>
      <c r="H1002" s="82">
        <v>17409</v>
      </c>
      <c r="I1002" s="37">
        <v>1741</v>
      </c>
      <c r="J1002" s="38">
        <v>1741</v>
      </c>
      <c r="K1002" s="36">
        <v>41704</v>
      </c>
      <c r="L1002" s="39">
        <v>10</v>
      </c>
      <c r="M1002" s="5"/>
      <c r="N1002" s="5"/>
      <c r="O1002" s="42" t="s">
        <v>2344</v>
      </c>
      <c r="P1002" s="43" t="s">
        <v>2313</v>
      </c>
      <c r="Q1002" s="43" t="s">
        <v>2320</v>
      </c>
      <c r="R1002" s="43" t="s">
        <v>229</v>
      </c>
      <c r="S1002" s="43" t="b">
        <v>1</v>
      </c>
      <c r="T1002" s="43">
        <v>10</v>
      </c>
      <c r="U1002" s="35" t="s">
        <v>2347</v>
      </c>
      <c r="V1002" s="196" t="s">
        <v>2394</v>
      </c>
    </row>
    <row r="1003" spans="1:22" x14ac:dyDescent="0.25">
      <c r="A1003" s="30">
        <v>1002</v>
      </c>
      <c r="B1003" s="45" t="s">
        <v>887</v>
      </c>
      <c r="C1003" s="33">
        <f t="shared" si="15"/>
        <v>6</v>
      </c>
      <c r="D1003" s="45" t="s">
        <v>556</v>
      </c>
      <c r="E1003" s="45"/>
      <c r="F1003" s="35" t="s">
        <v>255</v>
      </c>
      <c r="G1003" s="36">
        <v>41704</v>
      </c>
      <c r="H1003" s="82">
        <v>20015</v>
      </c>
      <c r="I1003" s="37">
        <v>2002</v>
      </c>
      <c r="J1003" s="38">
        <v>2002</v>
      </c>
      <c r="K1003" s="36">
        <v>41704</v>
      </c>
      <c r="L1003" s="39">
        <v>10</v>
      </c>
      <c r="M1003" s="5"/>
      <c r="N1003" s="5"/>
      <c r="O1003" s="42" t="s">
        <v>2344</v>
      </c>
      <c r="P1003" s="43" t="s">
        <v>2204</v>
      </c>
      <c r="Q1003" s="43" t="s">
        <v>2320</v>
      </c>
      <c r="R1003" s="43" t="s">
        <v>229</v>
      </c>
      <c r="S1003" s="43" t="b">
        <v>1</v>
      </c>
      <c r="T1003" s="43">
        <v>10</v>
      </c>
      <c r="U1003" s="35" t="s">
        <v>2347</v>
      </c>
      <c r="V1003" s="196" t="s">
        <v>2394</v>
      </c>
    </row>
    <row r="1004" spans="1:22" x14ac:dyDescent="0.25">
      <c r="A1004" s="30">
        <v>1003</v>
      </c>
      <c r="B1004" s="45" t="s">
        <v>1114</v>
      </c>
      <c r="C1004" s="33">
        <f t="shared" si="15"/>
        <v>6</v>
      </c>
      <c r="D1004" s="45" t="s">
        <v>557</v>
      </c>
      <c r="E1004" s="45"/>
      <c r="F1004" s="35" t="s">
        <v>255</v>
      </c>
      <c r="G1004" s="36">
        <v>41704</v>
      </c>
      <c r="H1004" s="82">
        <v>24959</v>
      </c>
      <c r="I1004" s="37">
        <v>2496</v>
      </c>
      <c r="J1004" s="38">
        <v>2496</v>
      </c>
      <c r="K1004" s="36">
        <v>41704</v>
      </c>
      <c r="L1004" s="39">
        <v>10</v>
      </c>
      <c r="M1004" s="5"/>
      <c r="N1004" s="5"/>
      <c r="O1004" s="42" t="s">
        <v>2344</v>
      </c>
      <c r="P1004" s="43" t="s">
        <v>2289</v>
      </c>
      <c r="Q1004" s="43" t="s">
        <v>2320</v>
      </c>
      <c r="R1004" s="43" t="s">
        <v>229</v>
      </c>
      <c r="S1004" s="43" t="b">
        <v>1</v>
      </c>
      <c r="T1004" s="43">
        <v>10</v>
      </c>
      <c r="U1004" s="35" t="s">
        <v>2347</v>
      </c>
      <c r="V1004" s="196" t="s">
        <v>2394</v>
      </c>
    </row>
    <row r="1005" spans="1:22" x14ac:dyDescent="0.25">
      <c r="A1005" s="30">
        <v>1004</v>
      </c>
      <c r="B1005" s="45" t="s">
        <v>888</v>
      </c>
      <c r="C1005" s="33">
        <f t="shared" si="15"/>
        <v>5</v>
      </c>
      <c r="D1005" s="45" t="s">
        <v>558</v>
      </c>
      <c r="E1005" s="45"/>
      <c r="F1005" s="35" t="s">
        <v>255</v>
      </c>
      <c r="G1005" s="36">
        <v>41704</v>
      </c>
      <c r="H1005" s="82">
        <v>16717</v>
      </c>
      <c r="I1005" s="37">
        <v>1672</v>
      </c>
      <c r="J1005" s="38">
        <v>1672</v>
      </c>
      <c r="K1005" s="36">
        <v>41704</v>
      </c>
      <c r="L1005" s="39">
        <v>10</v>
      </c>
      <c r="M1005" s="5"/>
      <c r="N1005" s="5"/>
      <c r="O1005" s="42" t="s">
        <v>2344</v>
      </c>
      <c r="P1005" s="43" t="s">
        <v>2290</v>
      </c>
      <c r="Q1005" s="43" t="s">
        <v>2320</v>
      </c>
      <c r="R1005" s="43" t="s">
        <v>229</v>
      </c>
      <c r="S1005" s="43" t="b">
        <v>1</v>
      </c>
      <c r="T1005" s="43">
        <v>10</v>
      </c>
      <c r="U1005" s="35" t="s">
        <v>2347</v>
      </c>
      <c r="V1005" s="196" t="s">
        <v>2394</v>
      </c>
    </row>
    <row r="1006" spans="1:22" x14ac:dyDescent="0.25">
      <c r="A1006" s="30">
        <v>1005</v>
      </c>
      <c r="B1006" s="45" t="s">
        <v>917</v>
      </c>
      <c r="C1006" s="33">
        <f t="shared" si="15"/>
        <v>4</v>
      </c>
      <c r="D1006" s="45" t="s">
        <v>521</v>
      </c>
      <c r="E1006" s="45"/>
      <c r="F1006" s="35" t="s">
        <v>255</v>
      </c>
      <c r="G1006" s="36">
        <v>41704</v>
      </c>
      <c r="H1006" s="82">
        <v>39079</v>
      </c>
      <c r="I1006" s="37">
        <v>3908</v>
      </c>
      <c r="J1006" s="38">
        <v>3908</v>
      </c>
      <c r="K1006" s="36">
        <v>41704</v>
      </c>
      <c r="L1006" s="39">
        <v>10</v>
      </c>
      <c r="M1006" s="5"/>
      <c r="N1006" s="5"/>
      <c r="O1006" s="42" t="s">
        <v>2344</v>
      </c>
      <c r="P1006" s="43" t="s">
        <v>2314</v>
      </c>
      <c r="Q1006" s="43" t="s">
        <v>2319</v>
      </c>
      <c r="R1006" s="43" t="s">
        <v>229</v>
      </c>
      <c r="S1006" s="43" t="b">
        <v>1</v>
      </c>
      <c r="T1006" s="43">
        <v>10</v>
      </c>
      <c r="U1006" s="35" t="s">
        <v>2347</v>
      </c>
      <c r="V1006" s="196" t="s">
        <v>2394</v>
      </c>
    </row>
    <row r="1007" spans="1:22" x14ac:dyDescent="0.25">
      <c r="A1007" s="30">
        <v>1006</v>
      </c>
      <c r="B1007" s="45" t="s">
        <v>957</v>
      </c>
      <c r="C1007" s="33">
        <f t="shared" si="15"/>
        <v>11</v>
      </c>
      <c r="D1007" s="45" t="s">
        <v>719</v>
      </c>
      <c r="E1007" s="45"/>
      <c r="F1007" s="35" t="s">
        <v>255</v>
      </c>
      <c r="G1007" s="36">
        <v>41704</v>
      </c>
      <c r="H1007" s="82">
        <v>7234</v>
      </c>
      <c r="I1007" s="37">
        <v>723</v>
      </c>
      <c r="J1007" s="38">
        <v>723</v>
      </c>
      <c r="K1007" s="36">
        <v>41704</v>
      </c>
      <c r="L1007" s="39">
        <v>9.99</v>
      </c>
      <c r="M1007" s="5"/>
      <c r="N1007" s="5"/>
      <c r="O1007" s="42" t="s">
        <v>2344</v>
      </c>
      <c r="P1007" s="43" t="s">
        <v>2214</v>
      </c>
      <c r="Q1007" s="43" t="s">
        <v>2320</v>
      </c>
      <c r="R1007" s="43" t="s">
        <v>229</v>
      </c>
      <c r="S1007" s="43" t="b">
        <v>1</v>
      </c>
      <c r="T1007" s="43">
        <v>10</v>
      </c>
      <c r="U1007" s="35" t="s">
        <v>2347</v>
      </c>
      <c r="V1007" s="196" t="s">
        <v>2394</v>
      </c>
    </row>
    <row r="1008" spans="1:22" x14ac:dyDescent="0.25">
      <c r="A1008" s="30">
        <v>1007</v>
      </c>
      <c r="B1008" s="45" t="s">
        <v>978</v>
      </c>
      <c r="C1008" s="33">
        <f t="shared" si="15"/>
        <v>7</v>
      </c>
      <c r="D1008" s="45" t="s">
        <v>742</v>
      </c>
      <c r="E1008" s="45"/>
      <c r="F1008" s="35" t="s">
        <v>255</v>
      </c>
      <c r="G1008" s="36">
        <v>41704</v>
      </c>
      <c r="H1008" s="82">
        <v>5091</v>
      </c>
      <c r="I1008" s="37">
        <v>509</v>
      </c>
      <c r="J1008" s="38">
        <v>509</v>
      </c>
      <c r="K1008" s="36">
        <v>41704</v>
      </c>
      <c r="L1008" s="39">
        <v>10</v>
      </c>
      <c r="M1008" s="5"/>
      <c r="N1008" s="5"/>
      <c r="O1008" s="42" t="s">
        <v>2344</v>
      </c>
      <c r="P1008" s="43" t="s">
        <v>2222</v>
      </c>
      <c r="Q1008" s="43" t="s">
        <v>2320</v>
      </c>
      <c r="R1008" s="43" t="s">
        <v>229</v>
      </c>
      <c r="S1008" s="43" t="b">
        <v>1</v>
      </c>
      <c r="T1008" s="43">
        <v>10</v>
      </c>
      <c r="U1008" s="35" t="s">
        <v>2347</v>
      </c>
      <c r="V1008" s="196" t="s">
        <v>2394</v>
      </c>
    </row>
    <row r="1009" spans="1:22" x14ac:dyDescent="0.25">
      <c r="A1009" s="30">
        <v>1008</v>
      </c>
      <c r="B1009" s="45" t="s">
        <v>1143</v>
      </c>
      <c r="C1009" s="33">
        <f t="shared" si="15"/>
        <v>3</v>
      </c>
      <c r="D1009" s="45" t="s">
        <v>715</v>
      </c>
      <c r="E1009" s="45"/>
      <c r="F1009" s="35" t="s">
        <v>255</v>
      </c>
      <c r="G1009" s="36">
        <v>41704</v>
      </c>
      <c r="H1009" s="82">
        <v>1468</v>
      </c>
      <c r="I1009" s="37">
        <v>147</v>
      </c>
      <c r="J1009" s="38">
        <v>147</v>
      </c>
      <c r="K1009" s="36">
        <v>41704</v>
      </c>
      <c r="L1009" s="39">
        <v>10.01</v>
      </c>
      <c r="M1009" s="5"/>
      <c r="N1009" s="5"/>
      <c r="O1009" s="42" t="s">
        <v>2344</v>
      </c>
      <c r="P1009" s="43" t="s">
        <v>2207</v>
      </c>
      <c r="Q1009" s="43" t="s">
        <v>2320</v>
      </c>
      <c r="R1009" s="43" t="s">
        <v>229</v>
      </c>
      <c r="S1009" s="43" t="b">
        <v>1</v>
      </c>
      <c r="T1009" s="43">
        <v>10</v>
      </c>
      <c r="U1009" s="35" t="s">
        <v>2347</v>
      </c>
      <c r="V1009" s="196" t="s">
        <v>2394</v>
      </c>
    </row>
    <row r="1010" spans="1:22" x14ac:dyDescent="0.25">
      <c r="A1010" s="30">
        <v>1009</v>
      </c>
      <c r="B1010" s="45" t="s">
        <v>1017</v>
      </c>
      <c r="C1010" s="33">
        <f t="shared" si="15"/>
        <v>3</v>
      </c>
      <c r="D1010" s="45" t="s">
        <v>743</v>
      </c>
      <c r="E1010" s="45"/>
      <c r="F1010" s="35" t="s">
        <v>255</v>
      </c>
      <c r="G1010" s="36">
        <v>41704</v>
      </c>
      <c r="H1010" s="82">
        <v>2443</v>
      </c>
      <c r="I1010" s="37">
        <v>244</v>
      </c>
      <c r="J1010" s="38">
        <v>244</v>
      </c>
      <c r="K1010" s="36">
        <v>41704</v>
      </c>
      <c r="L1010" s="39">
        <v>9.99</v>
      </c>
      <c r="M1010" s="5"/>
      <c r="N1010" s="5"/>
      <c r="O1010" s="42" t="s">
        <v>2344</v>
      </c>
      <c r="P1010" s="43" t="s">
        <v>2189</v>
      </c>
      <c r="Q1010" s="43" t="s">
        <v>2319</v>
      </c>
      <c r="R1010" s="43" t="s">
        <v>229</v>
      </c>
      <c r="S1010" s="43" t="b">
        <v>1</v>
      </c>
      <c r="T1010" s="43">
        <v>10</v>
      </c>
      <c r="U1010" s="35" t="s">
        <v>2347</v>
      </c>
      <c r="V1010" s="196" t="s">
        <v>2394</v>
      </c>
    </row>
    <row r="1011" spans="1:22" x14ac:dyDescent="0.25">
      <c r="A1011" s="30">
        <v>1010</v>
      </c>
      <c r="B1011" s="45" t="s">
        <v>944</v>
      </c>
      <c r="C1011" s="33">
        <f t="shared" si="15"/>
        <v>24</v>
      </c>
      <c r="D1011" s="45" t="s">
        <v>744</v>
      </c>
      <c r="E1011" s="45"/>
      <c r="F1011" s="35" t="s">
        <v>255</v>
      </c>
      <c r="G1011" s="36">
        <v>41708</v>
      </c>
      <c r="H1011" s="82">
        <v>20400</v>
      </c>
      <c r="I1011" s="37">
        <v>2040</v>
      </c>
      <c r="J1011" s="38">
        <v>2040</v>
      </c>
      <c r="K1011" s="36">
        <v>41708</v>
      </c>
      <c r="L1011" s="39">
        <v>10</v>
      </c>
      <c r="M1011" s="5"/>
      <c r="N1011" s="5"/>
      <c r="O1011" s="42" t="s">
        <v>2344</v>
      </c>
      <c r="P1011" s="43" t="s">
        <v>2196</v>
      </c>
      <c r="Q1011" s="43" t="s">
        <v>2319</v>
      </c>
      <c r="R1011" s="43" t="s">
        <v>229</v>
      </c>
      <c r="S1011" s="43" t="b">
        <v>1</v>
      </c>
      <c r="T1011" s="43">
        <v>10</v>
      </c>
      <c r="U1011" s="35" t="s">
        <v>2347</v>
      </c>
      <c r="V1011" s="196" t="s">
        <v>2395</v>
      </c>
    </row>
    <row r="1012" spans="1:22" x14ac:dyDescent="0.25">
      <c r="A1012" s="30">
        <v>1011</v>
      </c>
      <c r="B1012" s="45" t="s">
        <v>944</v>
      </c>
      <c r="C1012" s="33">
        <f t="shared" si="15"/>
        <v>24</v>
      </c>
      <c r="D1012" s="45" t="s">
        <v>744</v>
      </c>
      <c r="E1012" s="45"/>
      <c r="F1012" s="35" t="s">
        <v>255</v>
      </c>
      <c r="G1012" s="36">
        <v>41709</v>
      </c>
      <c r="H1012" s="82">
        <v>18000</v>
      </c>
      <c r="I1012" s="37">
        <v>1800</v>
      </c>
      <c r="J1012" s="38">
        <v>1800</v>
      </c>
      <c r="K1012" s="36">
        <v>41709</v>
      </c>
      <c r="L1012" s="39">
        <v>10</v>
      </c>
      <c r="M1012" s="5"/>
      <c r="N1012" s="5"/>
      <c r="O1012" s="42" t="s">
        <v>2344</v>
      </c>
      <c r="P1012" s="43" t="s">
        <v>2196</v>
      </c>
      <c r="Q1012" s="43" t="s">
        <v>2319</v>
      </c>
      <c r="R1012" s="43" t="s">
        <v>229</v>
      </c>
      <c r="S1012" s="43" t="b">
        <v>1</v>
      </c>
      <c r="T1012" s="43">
        <v>10</v>
      </c>
      <c r="U1012" s="35" t="s">
        <v>2347</v>
      </c>
      <c r="V1012" s="196" t="s">
        <v>2390</v>
      </c>
    </row>
    <row r="1013" spans="1:22" x14ac:dyDescent="0.25">
      <c r="A1013" s="30">
        <v>1012</v>
      </c>
      <c r="B1013" s="45" t="s">
        <v>944</v>
      </c>
      <c r="C1013" s="33">
        <f t="shared" si="15"/>
        <v>24</v>
      </c>
      <c r="D1013" s="45" t="s">
        <v>744</v>
      </c>
      <c r="E1013" s="45"/>
      <c r="F1013" s="35" t="s">
        <v>255</v>
      </c>
      <c r="G1013" s="36">
        <v>41711</v>
      </c>
      <c r="H1013" s="82">
        <v>21600</v>
      </c>
      <c r="I1013" s="37">
        <v>2160</v>
      </c>
      <c r="J1013" s="38">
        <v>2160</v>
      </c>
      <c r="K1013" s="36">
        <v>41711</v>
      </c>
      <c r="L1013" s="39">
        <v>10</v>
      </c>
      <c r="M1013" s="5"/>
      <c r="N1013" s="5"/>
      <c r="O1013" s="42" t="s">
        <v>2344</v>
      </c>
      <c r="P1013" s="43" t="s">
        <v>2196</v>
      </c>
      <c r="Q1013" s="43" t="s">
        <v>2319</v>
      </c>
      <c r="R1013" s="43" t="s">
        <v>229</v>
      </c>
      <c r="S1013" s="43" t="b">
        <v>1</v>
      </c>
      <c r="T1013" s="43">
        <v>10</v>
      </c>
      <c r="U1013" s="35" t="s">
        <v>2347</v>
      </c>
      <c r="V1013" s="196" t="s">
        <v>2379</v>
      </c>
    </row>
    <row r="1014" spans="1:22" x14ac:dyDescent="0.25">
      <c r="A1014" s="30">
        <v>1013</v>
      </c>
      <c r="B1014" s="45" t="s">
        <v>944</v>
      </c>
      <c r="C1014" s="33">
        <f t="shared" si="15"/>
        <v>24</v>
      </c>
      <c r="D1014" s="45" t="s">
        <v>744</v>
      </c>
      <c r="E1014" s="45"/>
      <c r="F1014" s="35" t="s">
        <v>255</v>
      </c>
      <c r="G1014" s="36">
        <v>41712</v>
      </c>
      <c r="H1014" s="82">
        <v>24000</v>
      </c>
      <c r="I1014" s="37">
        <v>2400</v>
      </c>
      <c r="J1014" s="38">
        <v>2400</v>
      </c>
      <c r="K1014" s="36">
        <v>41712</v>
      </c>
      <c r="L1014" s="39">
        <v>10</v>
      </c>
      <c r="M1014" s="5"/>
      <c r="N1014" s="5"/>
      <c r="O1014" s="42" t="s">
        <v>2344</v>
      </c>
      <c r="P1014" s="43" t="s">
        <v>2196</v>
      </c>
      <c r="Q1014" s="43" t="s">
        <v>2319</v>
      </c>
      <c r="R1014" s="43" t="s">
        <v>229</v>
      </c>
      <c r="S1014" s="43" t="b">
        <v>1</v>
      </c>
      <c r="T1014" s="43">
        <v>10</v>
      </c>
      <c r="U1014" s="35" t="s">
        <v>2347</v>
      </c>
      <c r="V1014" s="196" t="s">
        <v>2391</v>
      </c>
    </row>
    <row r="1015" spans="1:22" x14ac:dyDescent="0.25">
      <c r="A1015" s="30">
        <v>1014</v>
      </c>
      <c r="B1015" s="45" t="s">
        <v>944</v>
      </c>
      <c r="C1015" s="33">
        <f t="shared" si="15"/>
        <v>24</v>
      </c>
      <c r="D1015" s="45" t="s">
        <v>744</v>
      </c>
      <c r="E1015" s="45"/>
      <c r="F1015" s="35" t="s">
        <v>255</v>
      </c>
      <c r="G1015" s="36">
        <v>41716</v>
      </c>
      <c r="H1015" s="82">
        <v>12000</v>
      </c>
      <c r="I1015" s="37">
        <v>1200</v>
      </c>
      <c r="J1015" s="38">
        <v>1200</v>
      </c>
      <c r="K1015" s="36">
        <v>41716</v>
      </c>
      <c r="L1015" s="39">
        <v>10</v>
      </c>
      <c r="M1015" s="5"/>
      <c r="N1015" s="5"/>
      <c r="O1015" s="42" t="s">
        <v>2344</v>
      </c>
      <c r="P1015" s="43" t="s">
        <v>2196</v>
      </c>
      <c r="Q1015" s="43" t="s">
        <v>2319</v>
      </c>
      <c r="R1015" s="43" t="s">
        <v>229</v>
      </c>
      <c r="S1015" s="43" t="b">
        <v>1</v>
      </c>
      <c r="T1015" s="43">
        <v>10</v>
      </c>
      <c r="U1015" s="35" t="s">
        <v>2347</v>
      </c>
      <c r="V1015" s="196" t="s">
        <v>2393</v>
      </c>
    </row>
    <row r="1016" spans="1:22" x14ac:dyDescent="0.25">
      <c r="A1016" s="30">
        <v>1015</v>
      </c>
      <c r="B1016" s="45" t="s">
        <v>944</v>
      </c>
      <c r="C1016" s="33">
        <f t="shared" si="15"/>
        <v>24</v>
      </c>
      <c r="D1016" s="45" t="s">
        <v>744</v>
      </c>
      <c r="E1016" s="45"/>
      <c r="F1016" s="35" t="s">
        <v>255</v>
      </c>
      <c r="G1016" s="36">
        <v>41718</v>
      </c>
      <c r="H1016" s="82">
        <v>30000</v>
      </c>
      <c r="I1016" s="37">
        <v>3000</v>
      </c>
      <c r="J1016" s="38">
        <v>3000</v>
      </c>
      <c r="K1016" s="36">
        <v>41718</v>
      </c>
      <c r="L1016" s="39">
        <v>10</v>
      </c>
      <c r="M1016" s="5"/>
      <c r="N1016" s="5"/>
      <c r="O1016" s="42" t="s">
        <v>2344</v>
      </c>
      <c r="P1016" s="43" t="s">
        <v>2196</v>
      </c>
      <c r="Q1016" s="43" t="s">
        <v>2319</v>
      </c>
      <c r="R1016" s="43" t="s">
        <v>229</v>
      </c>
      <c r="S1016" s="43" t="b">
        <v>1</v>
      </c>
      <c r="T1016" s="43">
        <v>10</v>
      </c>
      <c r="U1016" s="35" t="s">
        <v>2347</v>
      </c>
      <c r="V1016" s="196" t="s">
        <v>2381</v>
      </c>
    </row>
    <row r="1017" spans="1:22" x14ac:dyDescent="0.25">
      <c r="A1017" s="30">
        <v>1016</v>
      </c>
      <c r="B1017" s="45" t="s">
        <v>944</v>
      </c>
      <c r="C1017" s="33">
        <f t="shared" si="15"/>
        <v>24</v>
      </c>
      <c r="D1017" s="45" t="s">
        <v>744</v>
      </c>
      <c r="E1017" s="45"/>
      <c r="F1017" s="35" t="s">
        <v>255</v>
      </c>
      <c r="G1017" s="36">
        <v>41718</v>
      </c>
      <c r="H1017" s="82">
        <v>12000</v>
      </c>
      <c r="I1017" s="37">
        <v>1200</v>
      </c>
      <c r="J1017" s="38">
        <v>1200</v>
      </c>
      <c r="K1017" s="36">
        <v>41718</v>
      </c>
      <c r="L1017" s="39">
        <v>10</v>
      </c>
      <c r="M1017" s="5"/>
      <c r="N1017" s="5"/>
      <c r="O1017" s="42" t="s">
        <v>2344</v>
      </c>
      <c r="P1017" s="43" t="s">
        <v>2196</v>
      </c>
      <c r="Q1017" s="43" t="s">
        <v>2319</v>
      </c>
      <c r="R1017" s="43" t="s">
        <v>229</v>
      </c>
      <c r="S1017" s="43" t="b">
        <v>1</v>
      </c>
      <c r="T1017" s="43">
        <v>10</v>
      </c>
      <c r="U1017" s="35" t="s">
        <v>2347</v>
      </c>
      <c r="V1017" s="196" t="s">
        <v>2381</v>
      </c>
    </row>
    <row r="1018" spans="1:22" x14ac:dyDescent="0.25">
      <c r="A1018" s="30">
        <v>1017</v>
      </c>
      <c r="B1018" s="45" t="s">
        <v>951</v>
      </c>
      <c r="C1018" s="33">
        <f t="shared" si="15"/>
        <v>5</v>
      </c>
      <c r="D1018" s="45" t="s">
        <v>745</v>
      </c>
      <c r="E1018" s="45"/>
      <c r="F1018" s="35" t="s">
        <v>255</v>
      </c>
      <c r="G1018" s="36">
        <v>41729</v>
      </c>
      <c r="H1018" s="82">
        <v>50000</v>
      </c>
      <c r="I1018" s="37">
        <v>5000</v>
      </c>
      <c r="J1018" s="38">
        <v>5000</v>
      </c>
      <c r="K1018" s="36">
        <v>41729</v>
      </c>
      <c r="L1018" s="39">
        <v>10</v>
      </c>
      <c r="M1018" s="5"/>
      <c r="N1018" s="5"/>
      <c r="O1018" s="42" t="s">
        <v>2344</v>
      </c>
      <c r="P1018" s="43" t="s">
        <v>2209</v>
      </c>
      <c r="Q1018" s="43" t="s">
        <v>2319</v>
      </c>
      <c r="R1018" s="43" t="s">
        <v>229</v>
      </c>
      <c r="S1018" s="43" t="b">
        <v>1</v>
      </c>
      <c r="T1018" s="43">
        <v>10</v>
      </c>
      <c r="U1018" s="35" t="s">
        <v>2347</v>
      </c>
      <c r="V1018" s="196" t="s">
        <v>2377</v>
      </c>
    </row>
    <row r="1019" spans="1:22" x14ac:dyDescent="0.25">
      <c r="A1019" s="30">
        <v>1018</v>
      </c>
      <c r="B1019" s="45" t="s">
        <v>1109</v>
      </c>
      <c r="C1019" s="33">
        <f t="shared" si="15"/>
        <v>5</v>
      </c>
      <c r="D1019" s="45" t="s">
        <v>746</v>
      </c>
      <c r="E1019" s="45"/>
      <c r="F1019" s="35" t="s">
        <v>255</v>
      </c>
      <c r="G1019" s="36">
        <v>41729</v>
      </c>
      <c r="H1019" s="82">
        <v>50000</v>
      </c>
      <c r="I1019" s="37">
        <v>5000</v>
      </c>
      <c r="J1019" s="38">
        <v>5000</v>
      </c>
      <c r="K1019" s="36">
        <v>41729</v>
      </c>
      <c r="L1019" s="39">
        <v>10</v>
      </c>
      <c r="M1019" s="5"/>
      <c r="N1019" s="5"/>
      <c r="O1019" s="42" t="s">
        <v>2344</v>
      </c>
      <c r="P1019" s="43" t="s">
        <v>2281</v>
      </c>
      <c r="Q1019" s="43" t="s">
        <v>2320</v>
      </c>
      <c r="R1019" s="43" t="s">
        <v>229</v>
      </c>
      <c r="S1019" s="43" t="b">
        <v>1</v>
      </c>
      <c r="T1019" s="43">
        <v>10</v>
      </c>
      <c r="U1019" s="35" t="s">
        <v>2347</v>
      </c>
      <c r="V1019" s="196" t="s">
        <v>2377</v>
      </c>
    </row>
    <row r="1020" spans="1:22" x14ac:dyDescent="0.25">
      <c r="A1020" s="30">
        <v>1019</v>
      </c>
      <c r="B1020" s="45" t="s">
        <v>865</v>
      </c>
      <c r="C1020" s="33">
        <f t="shared" si="15"/>
        <v>6</v>
      </c>
      <c r="D1020" s="45" t="s">
        <v>747</v>
      </c>
      <c r="E1020" s="45"/>
      <c r="F1020" s="35" t="s">
        <v>255</v>
      </c>
      <c r="G1020" s="36">
        <v>41729</v>
      </c>
      <c r="H1020" s="82">
        <v>50000</v>
      </c>
      <c r="I1020" s="37">
        <v>5000</v>
      </c>
      <c r="J1020" s="38">
        <v>5000</v>
      </c>
      <c r="K1020" s="36">
        <v>41729</v>
      </c>
      <c r="L1020" s="39">
        <v>10</v>
      </c>
      <c r="M1020" s="5"/>
      <c r="N1020" s="5"/>
      <c r="O1020" s="42" t="s">
        <v>2344</v>
      </c>
      <c r="P1020" s="43" t="s">
        <v>2262</v>
      </c>
      <c r="Q1020" s="43" t="s">
        <v>2319</v>
      </c>
      <c r="R1020" s="43" t="s">
        <v>229</v>
      </c>
      <c r="S1020" s="43" t="b">
        <v>1</v>
      </c>
      <c r="T1020" s="43">
        <v>10</v>
      </c>
      <c r="U1020" s="35" t="s">
        <v>2347</v>
      </c>
      <c r="V1020" s="196" t="s">
        <v>2377</v>
      </c>
    </row>
    <row r="1021" spans="1:22" x14ac:dyDescent="0.25">
      <c r="A1021" s="30">
        <v>1020</v>
      </c>
      <c r="B1021" s="45" t="s">
        <v>835</v>
      </c>
      <c r="C1021" s="33">
        <f t="shared" si="15"/>
        <v>6</v>
      </c>
      <c r="D1021" s="45" t="s">
        <v>748</v>
      </c>
      <c r="E1021" s="45"/>
      <c r="F1021" s="35" t="s">
        <v>255</v>
      </c>
      <c r="G1021" s="36">
        <v>41729</v>
      </c>
      <c r="H1021" s="82">
        <v>60000</v>
      </c>
      <c r="I1021" s="37">
        <v>6000</v>
      </c>
      <c r="J1021" s="38">
        <v>6000</v>
      </c>
      <c r="K1021" s="36">
        <v>41729</v>
      </c>
      <c r="L1021" s="39">
        <v>10</v>
      </c>
      <c r="M1021" s="5"/>
      <c r="N1021" s="5"/>
      <c r="O1021" s="42" t="s">
        <v>2344</v>
      </c>
      <c r="P1021" s="43" t="s">
        <v>2222</v>
      </c>
      <c r="Q1021" s="43" t="s">
        <v>2320</v>
      </c>
      <c r="R1021" s="43" t="s">
        <v>229</v>
      </c>
      <c r="S1021" s="43" t="b">
        <v>1</v>
      </c>
      <c r="T1021" s="43">
        <v>10</v>
      </c>
      <c r="U1021" s="35" t="s">
        <v>2347</v>
      </c>
      <c r="V1021" s="196" t="s">
        <v>2377</v>
      </c>
    </row>
    <row r="1022" spans="1:22" x14ac:dyDescent="0.25">
      <c r="A1022" s="30">
        <v>1021</v>
      </c>
      <c r="B1022" s="45" t="s">
        <v>979</v>
      </c>
      <c r="C1022" s="33">
        <f t="shared" si="15"/>
        <v>7</v>
      </c>
      <c r="D1022" s="45" t="s">
        <v>665</v>
      </c>
      <c r="E1022" s="45"/>
      <c r="F1022" s="35" t="s">
        <v>255</v>
      </c>
      <c r="G1022" s="36">
        <v>41729</v>
      </c>
      <c r="H1022" s="82">
        <v>50000</v>
      </c>
      <c r="I1022" s="37">
        <v>5000</v>
      </c>
      <c r="J1022" s="38">
        <v>5000</v>
      </c>
      <c r="K1022" s="36">
        <v>41729</v>
      </c>
      <c r="L1022" s="39">
        <v>10</v>
      </c>
      <c r="M1022" s="5"/>
      <c r="N1022" s="5"/>
      <c r="O1022" s="42" t="s">
        <v>2344</v>
      </c>
      <c r="P1022" s="43" t="s">
        <v>2206</v>
      </c>
      <c r="Q1022" s="43" t="s">
        <v>2320</v>
      </c>
      <c r="R1022" s="43" t="s">
        <v>229</v>
      </c>
      <c r="S1022" s="43" t="b">
        <v>1</v>
      </c>
      <c r="T1022" s="43">
        <v>10</v>
      </c>
      <c r="U1022" s="35" t="s">
        <v>2347</v>
      </c>
      <c r="V1022" s="196" t="s">
        <v>2377</v>
      </c>
    </row>
    <row r="1023" spans="1:22" x14ac:dyDescent="0.25">
      <c r="A1023" s="30">
        <v>1022</v>
      </c>
      <c r="B1023" s="45" t="s">
        <v>1070</v>
      </c>
      <c r="C1023" s="33">
        <f t="shared" si="15"/>
        <v>6</v>
      </c>
      <c r="D1023" s="45" t="s">
        <v>749</v>
      </c>
      <c r="E1023" s="45"/>
      <c r="F1023" s="35" t="s">
        <v>255</v>
      </c>
      <c r="G1023" s="36">
        <v>41729</v>
      </c>
      <c r="H1023" s="82">
        <v>50000</v>
      </c>
      <c r="I1023" s="37">
        <v>5000</v>
      </c>
      <c r="J1023" s="38">
        <v>5000</v>
      </c>
      <c r="K1023" s="36">
        <v>41729</v>
      </c>
      <c r="L1023" s="39">
        <v>10</v>
      </c>
      <c r="M1023" s="5"/>
      <c r="N1023" s="5"/>
      <c r="O1023" s="42" t="s">
        <v>2344</v>
      </c>
      <c r="P1023" s="43" t="s">
        <v>2207</v>
      </c>
      <c r="Q1023" s="43" t="s">
        <v>2320</v>
      </c>
      <c r="R1023" s="43" t="s">
        <v>229</v>
      </c>
      <c r="S1023" s="43" t="b">
        <v>1</v>
      </c>
      <c r="T1023" s="43">
        <v>10</v>
      </c>
      <c r="U1023" s="35" t="s">
        <v>2347</v>
      </c>
      <c r="V1023" s="196" t="s">
        <v>2377</v>
      </c>
    </row>
    <row r="1024" spans="1:22" x14ac:dyDescent="0.25">
      <c r="A1024" s="30">
        <v>1023</v>
      </c>
      <c r="B1024" s="45" t="s">
        <v>346</v>
      </c>
      <c r="C1024" s="33">
        <f t="shared" si="15"/>
        <v>6</v>
      </c>
      <c r="D1024" s="45" t="s">
        <v>347</v>
      </c>
      <c r="E1024" s="45"/>
      <c r="F1024" s="35" t="s">
        <v>255</v>
      </c>
      <c r="G1024" s="36">
        <v>41729</v>
      </c>
      <c r="H1024" s="82">
        <v>1987</v>
      </c>
      <c r="I1024" s="37">
        <v>199</v>
      </c>
      <c r="J1024" s="38">
        <v>199</v>
      </c>
      <c r="K1024" s="36">
        <v>41729</v>
      </c>
      <c r="L1024" s="39">
        <v>10.02</v>
      </c>
      <c r="M1024" s="5"/>
      <c r="N1024" s="5"/>
      <c r="O1024" s="42" t="s">
        <v>2344</v>
      </c>
      <c r="P1024" s="43" t="s">
        <v>2207</v>
      </c>
      <c r="Q1024" s="43" t="s">
        <v>2320</v>
      </c>
      <c r="R1024" s="43" t="s">
        <v>229</v>
      </c>
      <c r="S1024" s="43" t="b">
        <v>1</v>
      </c>
      <c r="T1024" s="43">
        <v>10</v>
      </c>
      <c r="U1024" s="35" t="s">
        <v>2347</v>
      </c>
      <c r="V1024" s="196" t="s">
        <v>2377</v>
      </c>
    </row>
    <row r="1025" spans="1:22" x14ac:dyDescent="0.25">
      <c r="A1025" s="30">
        <v>1024</v>
      </c>
      <c r="B1025" s="45" t="s">
        <v>1096</v>
      </c>
      <c r="C1025" s="33">
        <f t="shared" si="15"/>
        <v>3</v>
      </c>
      <c r="D1025" s="45" t="s">
        <v>487</v>
      </c>
      <c r="E1025" s="45"/>
      <c r="F1025" s="35" t="s">
        <v>255</v>
      </c>
      <c r="G1025" s="36">
        <v>41729</v>
      </c>
      <c r="H1025" s="82">
        <v>6111</v>
      </c>
      <c r="I1025" s="37">
        <v>611</v>
      </c>
      <c r="J1025" s="38">
        <v>611</v>
      </c>
      <c r="K1025" s="36">
        <v>41729</v>
      </c>
      <c r="L1025" s="39">
        <v>10</v>
      </c>
      <c r="M1025" s="5"/>
      <c r="N1025" s="5"/>
      <c r="O1025" s="42" t="s">
        <v>2344</v>
      </c>
      <c r="P1025" s="43" t="s">
        <v>2207</v>
      </c>
      <c r="Q1025" s="43" t="s">
        <v>2320</v>
      </c>
      <c r="R1025" s="43" t="s">
        <v>229</v>
      </c>
      <c r="S1025" s="43" t="b">
        <v>1</v>
      </c>
      <c r="T1025" s="43">
        <v>10</v>
      </c>
      <c r="U1025" s="35" t="s">
        <v>2347</v>
      </c>
      <c r="V1025" s="196" t="s">
        <v>2377</v>
      </c>
    </row>
    <row r="1026" spans="1:22" x14ac:dyDescent="0.25">
      <c r="A1026" s="30">
        <v>1025</v>
      </c>
      <c r="B1026" s="45" t="s">
        <v>994</v>
      </c>
      <c r="C1026" s="33">
        <f t="shared" si="15"/>
        <v>5</v>
      </c>
      <c r="D1026" s="45" t="s">
        <v>540</v>
      </c>
      <c r="E1026" s="45"/>
      <c r="F1026" s="35" t="s">
        <v>255</v>
      </c>
      <c r="G1026" s="36">
        <v>41729</v>
      </c>
      <c r="H1026" s="82">
        <v>300</v>
      </c>
      <c r="I1026" s="37">
        <v>30</v>
      </c>
      <c r="J1026" s="38">
        <v>30</v>
      </c>
      <c r="K1026" s="36">
        <v>41729</v>
      </c>
      <c r="L1026" s="39">
        <v>10</v>
      </c>
      <c r="M1026" s="5"/>
      <c r="N1026" s="5"/>
      <c r="O1026" s="42" t="s">
        <v>2344</v>
      </c>
      <c r="P1026" s="43" t="s">
        <v>2261</v>
      </c>
      <c r="Q1026" s="43" t="s">
        <v>2320</v>
      </c>
      <c r="R1026" s="43" t="s">
        <v>229</v>
      </c>
      <c r="S1026" s="43" t="b">
        <v>1</v>
      </c>
      <c r="T1026" s="43">
        <v>10</v>
      </c>
      <c r="U1026" s="35" t="s">
        <v>2347</v>
      </c>
      <c r="V1026" s="196" t="s">
        <v>2377</v>
      </c>
    </row>
    <row r="1027" spans="1:22" x14ac:dyDescent="0.25">
      <c r="A1027" s="30">
        <v>1026</v>
      </c>
      <c r="B1027" s="45" t="s">
        <v>1059</v>
      </c>
      <c r="C1027" s="33">
        <f t="shared" ref="C1027:C1090" si="16">COUNTIF(B:B,B1027)</f>
        <v>5</v>
      </c>
      <c r="D1027" s="45" t="s">
        <v>348</v>
      </c>
      <c r="E1027" s="45"/>
      <c r="F1027" s="35" t="s">
        <v>255</v>
      </c>
      <c r="G1027" s="36">
        <v>41729</v>
      </c>
      <c r="H1027" s="82">
        <v>21057</v>
      </c>
      <c r="I1027" s="37">
        <v>2106</v>
      </c>
      <c r="J1027" s="38">
        <v>2106</v>
      </c>
      <c r="K1027" s="36">
        <v>41729</v>
      </c>
      <c r="L1027" s="39">
        <v>10</v>
      </c>
      <c r="M1027" s="5"/>
      <c r="N1027" s="5"/>
      <c r="O1027" s="42" t="s">
        <v>2344</v>
      </c>
      <c r="P1027" s="43" t="s">
        <v>2197</v>
      </c>
      <c r="Q1027" s="43" t="s">
        <v>2320</v>
      </c>
      <c r="R1027" s="43" t="s">
        <v>229</v>
      </c>
      <c r="S1027" s="43" t="b">
        <v>1</v>
      </c>
      <c r="T1027" s="43">
        <v>10</v>
      </c>
      <c r="U1027" s="35" t="s">
        <v>2347</v>
      </c>
      <c r="V1027" s="196" t="s">
        <v>2377</v>
      </c>
    </row>
    <row r="1028" spans="1:22" x14ac:dyDescent="0.25">
      <c r="A1028" s="30">
        <v>1027</v>
      </c>
      <c r="B1028" s="45" t="s">
        <v>1079</v>
      </c>
      <c r="C1028" s="33">
        <f t="shared" si="16"/>
        <v>5</v>
      </c>
      <c r="D1028" s="45" t="s">
        <v>428</v>
      </c>
      <c r="E1028" s="45"/>
      <c r="F1028" s="35" t="s">
        <v>255</v>
      </c>
      <c r="G1028" s="36">
        <v>41729</v>
      </c>
      <c r="H1028" s="82">
        <v>17665</v>
      </c>
      <c r="I1028" s="37">
        <v>1766</v>
      </c>
      <c r="J1028" s="38">
        <v>1766</v>
      </c>
      <c r="K1028" s="36">
        <v>41729</v>
      </c>
      <c r="L1028" s="39">
        <v>10</v>
      </c>
      <c r="M1028" s="5"/>
      <c r="N1028" s="5"/>
      <c r="O1028" s="42" t="s">
        <v>2344</v>
      </c>
      <c r="P1028" s="43" t="s">
        <v>2197</v>
      </c>
      <c r="Q1028" s="43" t="s">
        <v>2320</v>
      </c>
      <c r="R1028" s="43" t="s">
        <v>229</v>
      </c>
      <c r="S1028" s="43" t="b">
        <v>1</v>
      </c>
      <c r="T1028" s="43">
        <v>10</v>
      </c>
      <c r="U1028" s="35" t="s">
        <v>2347</v>
      </c>
      <c r="V1028" s="196" t="s">
        <v>2377</v>
      </c>
    </row>
    <row r="1029" spans="1:22" x14ac:dyDescent="0.25">
      <c r="A1029" s="30">
        <v>1028</v>
      </c>
      <c r="B1029" s="45" t="s">
        <v>971</v>
      </c>
      <c r="C1029" s="33">
        <f t="shared" si="16"/>
        <v>6</v>
      </c>
      <c r="D1029" s="45" t="s">
        <v>430</v>
      </c>
      <c r="E1029" s="45"/>
      <c r="F1029" s="35" t="s">
        <v>255</v>
      </c>
      <c r="G1029" s="36">
        <v>41729</v>
      </c>
      <c r="H1029" s="82">
        <v>17352</v>
      </c>
      <c r="I1029" s="37">
        <v>1735</v>
      </c>
      <c r="J1029" s="38">
        <v>1735</v>
      </c>
      <c r="K1029" s="36">
        <v>41729</v>
      </c>
      <c r="L1029" s="39">
        <v>10</v>
      </c>
      <c r="M1029" s="5"/>
      <c r="N1029" s="5"/>
      <c r="O1029" s="42" t="s">
        <v>2344</v>
      </c>
      <c r="P1029" s="43" t="s">
        <v>2197</v>
      </c>
      <c r="Q1029" s="43" t="s">
        <v>2320</v>
      </c>
      <c r="R1029" s="43" t="s">
        <v>229</v>
      </c>
      <c r="S1029" s="43" t="b">
        <v>1</v>
      </c>
      <c r="T1029" s="43">
        <v>10</v>
      </c>
      <c r="U1029" s="35" t="s">
        <v>2347</v>
      </c>
      <c r="V1029" s="196" t="s">
        <v>2377</v>
      </c>
    </row>
    <row r="1030" spans="1:22" x14ac:dyDescent="0.25">
      <c r="A1030" s="30">
        <v>1029</v>
      </c>
      <c r="B1030" s="45" t="s">
        <v>916</v>
      </c>
      <c r="C1030" s="33">
        <f t="shared" si="16"/>
        <v>3</v>
      </c>
      <c r="D1030" s="45" t="s">
        <v>736</v>
      </c>
      <c r="E1030" s="45"/>
      <c r="F1030" s="35" t="s">
        <v>255</v>
      </c>
      <c r="G1030" s="36">
        <v>41729</v>
      </c>
      <c r="H1030" s="82">
        <v>8141</v>
      </c>
      <c r="I1030" s="37">
        <v>814</v>
      </c>
      <c r="J1030" s="38">
        <v>814</v>
      </c>
      <c r="K1030" s="36">
        <v>41729</v>
      </c>
      <c r="L1030" s="39">
        <v>10</v>
      </c>
      <c r="M1030" s="5"/>
      <c r="N1030" s="5"/>
      <c r="O1030" s="42" t="s">
        <v>2344</v>
      </c>
      <c r="P1030" s="43" t="s">
        <v>2312</v>
      </c>
      <c r="Q1030" s="43" t="s">
        <v>2319</v>
      </c>
      <c r="R1030" s="43" t="s">
        <v>229</v>
      </c>
      <c r="S1030" s="43" t="b">
        <v>1</v>
      </c>
      <c r="T1030" s="43">
        <v>10</v>
      </c>
      <c r="U1030" s="35" t="s">
        <v>2347</v>
      </c>
      <c r="V1030" s="196" t="s">
        <v>2377</v>
      </c>
    </row>
    <row r="1031" spans="1:22" x14ac:dyDescent="0.25">
      <c r="A1031" s="30">
        <v>1030</v>
      </c>
      <c r="B1031" s="45" t="s">
        <v>861</v>
      </c>
      <c r="C1031" s="33">
        <f t="shared" si="16"/>
        <v>4</v>
      </c>
      <c r="D1031" s="45" t="s">
        <v>467</v>
      </c>
      <c r="E1031" s="45"/>
      <c r="F1031" s="35" t="s">
        <v>255</v>
      </c>
      <c r="G1031" s="36">
        <v>41729</v>
      </c>
      <c r="H1031" s="82">
        <v>11370</v>
      </c>
      <c r="I1031" s="37">
        <v>1137</v>
      </c>
      <c r="J1031" s="38">
        <v>1137</v>
      </c>
      <c r="K1031" s="36">
        <v>41729</v>
      </c>
      <c r="L1031" s="39">
        <v>10</v>
      </c>
      <c r="M1031" s="5"/>
      <c r="N1031" s="5"/>
      <c r="O1031" s="42" t="s">
        <v>2344</v>
      </c>
      <c r="P1031" s="43" t="s">
        <v>2252</v>
      </c>
      <c r="Q1031" s="43" t="s">
        <v>2319</v>
      </c>
      <c r="R1031" s="43" t="s">
        <v>229</v>
      </c>
      <c r="S1031" s="43" t="b">
        <v>1</v>
      </c>
      <c r="T1031" s="43">
        <v>10</v>
      </c>
      <c r="U1031" s="35" t="s">
        <v>2347</v>
      </c>
      <c r="V1031" s="196" t="s">
        <v>2377</v>
      </c>
    </row>
    <row r="1032" spans="1:22" x14ac:dyDescent="0.25">
      <c r="A1032" s="30">
        <v>1031</v>
      </c>
      <c r="B1032" s="45" t="s">
        <v>480</v>
      </c>
      <c r="C1032" s="33">
        <f t="shared" si="16"/>
        <v>4</v>
      </c>
      <c r="D1032" s="45" t="s">
        <v>481</v>
      </c>
      <c r="E1032" s="45"/>
      <c r="F1032" s="35" t="s">
        <v>255</v>
      </c>
      <c r="G1032" s="36">
        <v>41729</v>
      </c>
      <c r="H1032" s="82">
        <v>2229</v>
      </c>
      <c r="I1032" s="37">
        <v>223</v>
      </c>
      <c r="J1032" s="38">
        <v>223</v>
      </c>
      <c r="K1032" s="36">
        <v>41729</v>
      </c>
      <c r="L1032" s="39">
        <v>10</v>
      </c>
      <c r="M1032" s="5"/>
      <c r="N1032" s="5"/>
      <c r="O1032" s="42" t="s">
        <v>2344</v>
      </c>
      <c r="P1032" s="43" t="s">
        <v>2226</v>
      </c>
      <c r="Q1032" s="43" t="s">
        <v>2320</v>
      </c>
      <c r="R1032" s="43" t="s">
        <v>229</v>
      </c>
      <c r="S1032" s="43" t="b">
        <v>1</v>
      </c>
      <c r="T1032" s="43">
        <v>10</v>
      </c>
      <c r="U1032" s="35" t="s">
        <v>2347</v>
      </c>
      <c r="V1032" s="196" t="s">
        <v>2377</v>
      </c>
    </row>
    <row r="1033" spans="1:22" x14ac:dyDescent="0.25">
      <c r="A1033" s="30">
        <v>1032</v>
      </c>
      <c r="B1033" s="45" t="s">
        <v>868</v>
      </c>
      <c r="C1033" s="33">
        <f t="shared" si="16"/>
        <v>4</v>
      </c>
      <c r="D1033" s="45" t="s">
        <v>496</v>
      </c>
      <c r="E1033" s="45"/>
      <c r="F1033" s="35" t="s">
        <v>255</v>
      </c>
      <c r="G1033" s="36">
        <v>41729</v>
      </c>
      <c r="H1033" s="82">
        <v>10507</v>
      </c>
      <c r="I1033" s="37">
        <v>1051</v>
      </c>
      <c r="J1033" s="38">
        <v>1051</v>
      </c>
      <c r="K1033" s="36">
        <v>41729</v>
      </c>
      <c r="L1033" s="39">
        <v>10</v>
      </c>
      <c r="M1033" s="5"/>
      <c r="N1033" s="5"/>
      <c r="O1033" s="42" t="s">
        <v>2344</v>
      </c>
      <c r="P1033" s="43" t="s">
        <v>2265</v>
      </c>
      <c r="Q1033" s="43" t="s">
        <v>2319</v>
      </c>
      <c r="R1033" s="43" t="s">
        <v>229</v>
      </c>
      <c r="S1033" s="43" t="b">
        <v>1</v>
      </c>
      <c r="T1033" s="43">
        <v>10</v>
      </c>
      <c r="U1033" s="35" t="s">
        <v>2347</v>
      </c>
      <c r="V1033" s="196" t="s">
        <v>2377</v>
      </c>
    </row>
    <row r="1034" spans="1:22" x14ac:dyDescent="0.25">
      <c r="A1034" s="30">
        <v>1033</v>
      </c>
      <c r="B1034" s="45" t="s">
        <v>989</v>
      </c>
      <c r="C1034" s="33">
        <f t="shared" si="16"/>
        <v>5</v>
      </c>
      <c r="D1034" s="45" t="s">
        <v>522</v>
      </c>
      <c r="E1034" s="45"/>
      <c r="F1034" s="35" t="s">
        <v>255</v>
      </c>
      <c r="G1034" s="36">
        <v>41729</v>
      </c>
      <c r="H1034" s="82">
        <v>30100</v>
      </c>
      <c r="I1034" s="37">
        <v>3010</v>
      </c>
      <c r="J1034" s="38">
        <v>3010</v>
      </c>
      <c r="K1034" s="36">
        <v>41729</v>
      </c>
      <c r="L1034" s="39">
        <v>10</v>
      </c>
      <c r="M1034" s="5"/>
      <c r="N1034" s="5"/>
      <c r="O1034" s="42" t="s">
        <v>2344</v>
      </c>
      <c r="P1034" s="43" t="s">
        <v>2259</v>
      </c>
      <c r="Q1034" s="43" t="s">
        <v>2319</v>
      </c>
      <c r="R1034" s="43" t="s">
        <v>229</v>
      </c>
      <c r="S1034" s="43" t="b">
        <v>1</v>
      </c>
      <c r="T1034" s="43">
        <v>10</v>
      </c>
      <c r="U1034" s="35" t="s">
        <v>2347</v>
      </c>
      <c r="V1034" s="196" t="s">
        <v>2377</v>
      </c>
    </row>
    <row r="1035" spans="1:22" x14ac:dyDescent="0.25">
      <c r="A1035" s="30">
        <v>1034</v>
      </c>
      <c r="B1035" s="45" t="s">
        <v>1111</v>
      </c>
      <c r="C1035" s="33">
        <f t="shared" si="16"/>
        <v>4</v>
      </c>
      <c r="D1035" s="45" t="s">
        <v>542</v>
      </c>
      <c r="E1035" s="45"/>
      <c r="F1035" s="35" t="s">
        <v>255</v>
      </c>
      <c r="G1035" s="36">
        <v>41729</v>
      </c>
      <c r="H1035" s="82">
        <v>4110</v>
      </c>
      <c r="I1035" s="37">
        <v>411</v>
      </c>
      <c r="J1035" s="38">
        <v>411</v>
      </c>
      <c r="K1035" s="36">
        <v>41729</v>
      </c>
      <c r="L1035" s="39">
        <v>10</v>
      </c>
      <c r="M1035" s="5"/>
      <c r="N1035" s="5"/>
      <c r="O1035" s="42" t="s">
        <v>2344</v>
      </c>
      <c r="P1035" s="43" t="s">
        <v>2283</v>
      </c>
      <c r="Q1035" s="43" t="s">
        <v>2319</v>
      </c>
      <c r="R1035" s="43" t="s">
        <v>229</v>
      </c>
      <c r="S1035" s="43" t="b">
        <v>1</v>
      </c>
      <c r="T1035" s="43">
        <v>10</v>
      </c>
      <c r="U1035" s="35" t="s">
        <v>2347</v>
      </c>
      <c r="V1035" s="196" t="s">
        <v>2377</v>
      </c>
    </row>
    <row r="1036" spans="1:22" x14ac:dyDescent="0.25">
      <c r="A1036" s="30">
        <v>1035</v>
      </c>
      <c r="B1036" s="45" t="s">
        <v>883</v>
      </c>
      <c r="C1036" s="33">
        <f t="shared" si="16"/>
        <v>4</v>
      </c>
      <c r="D1036" s="45" t="s">
        <v>549</v>
      </c>
      <c r="E1036" s="45"/>
      <c r="F1036" s="35" t="s">
        <v>255</v>
      </c>
      <c r="G1036" s="36">
        <v>41729</v>
      </c>
      <c r="H1036" s="82">
        <v>13934</v>
      </c>
      <c r="I1036" s="37">
        <v>1393</v>
      </c>
      <c r="J1036" s="38">
        <v>1393</v>
      </c>
      <c r="K1036" s="36">
        <v>41729</v>
      </c>
      <c r="L1036" s="39">
        <v>10</v>
      </c>
      <c r="M1036" s="5"/>
      <c r="N1036" s="5"/>
      <c r="O1036" s="42" t="s">
        <v>2344</v>
      </c>
      <c r="P1036" s="43" t="s">
        <v>2216</v>
      </c>
      <c r="Q1036" s="43" t="s">
        <v>2319</v>
      </c>
      <c r="R1036" s="43" t="s">
        <v>229</v>
      </c>
      <c r="S1036" s="43" t="b">
        <v>1</v>
      </c>
      <c r="T1036" s="43">
        <v>10</v>
      </c>
      <c r="U1036" s="35" t="s">
        <v>2347</v>
      </c>
      <c r="V1036" s="196" t="s">
        <v>2377</v>
      </c>
    </row>
    <row r="1037" spans="1:22" x14ac:dyDescent="0.25">
      <c r="A1037" s="30">
        <v>1036</v>
      </c>
      <c r="B1037" s="45" t="s">
        <v>1102</v>
      </c>
      <c r="C1037" s="33">
        <f t="shared" si="16"/>
        <v>4</v>
      </c>
      <c r="D1037" s="45" t="s">
        <v>504</v>
      </c>
      <c r="E1037" s="45"/>
      <c r="F1037" s="35" t="s">
        <v>255</v>
      </c>
      <c r="G1037" s="36">
        <v>41729</v>
      </c>
      <c r="H1037" s="82">
        <v>7809</v>
      </c>
      <c r="I1037" s="37">
        <v>781</v>
      </c>
      <c r="J1037" s="38">
        <v>781</v>
      </c>
      <c r="K1037" s="36">
        <v>41729</v>
      </c>
      <c r="L1037" s="39">
        <v>10</v>
      </c>
      <c r="M1037" s="5"/>
      <c r="N1037" s="5"/>
      <c r="O1037" s="42" t="s">
        <v>2344</v>
      </c>
      <c r="P1037" s="43" t="s">
        <v>2214</v>
      </c>
      <c r="Q1037" s="43" t="s">
        <v>2320</v>
      </c>
      <c r="R1037" s="43" t="s">
        <v>229</v>
      </c>
      <c r="S1037" s="43" t="b">
        <v>1</v>
      </c>
      <c r="T1037" s="43">
        <v>10</v>
      </c>
      <c r="U1037" s="35" t="s">
        <v>2347</v>
      </c>
      <c r="V1037" s="196" t="s">
        <v>2377</v>
      </c>
    </row>
    <row r="1038" spans="1:22" x14ac:dyDescent="0.25">
      <c r="A1038" s="30">
        <v>1037</v>
      </c>
      <c r="B1038" s="45" t="s">
        <v>825</v>
      </c>
      <c r="C1038" s="33">
        <f t="shared" si="16"/>
        <v>4</v>
      </c>
      <c r="D1038" s="45" t="s">
        <v>354</v>
      </c>
      <c r="E1038" s="45"/>
      <c r="F1038" s="35" t="s">
        <v>255</v>
      </c>
      <c r="G1038" s="36">
        <v>41729</v>
      </c>
      <c r="H1038" s="82">
        <v>7721</v>
      </c>
      <c r="I1038" s="37">
        <v>772</v>
      </c>
      <c r="J1038" s="38">
        <v>772</v>
      </c>
      <c r="K1038" s="36">
        <v>41729</v>
      </c>
      <c r="L1038" s="39">
        <v>10</v>
      </c>
      <c r="M1038" s="5"/>
      <c r="N1038" s="5"/>
      <c r="O1038" s="42" t="s">
        <v>2344</v>
      </c>
      <c r="P1038" s="43" t="s">
        <v>2210</v>
      </c>
      <c r="Q1038" s="43" t="s">
        <v>2319</v>
      </c>
      <c r="R1038" s="43" t="s">
        <v>229</v>
      </c>
      <c r="S1038" s="43" t="b">
        <v>1</v>
      </c>
      <c r="T1038" s="43">
        <v>10</v>
      </c>
      <c r="U1038" s="35" t="s">
        <v>2347</v>
      </c>
      <c r="V1038" s="196" t="s">
        <v>2377</v>
      </c>
    </row>
    <row r="1039" spans="1:22" x14ac:dyDescent="0.25">
      <c r="A1039" s="30">
        <v>1038</v>
      </c>
      <c r="B1039" s="45" t="s">
        <v>856</v>
      </c>
      <c r="C1039" s="33">
        <f t="shared" si="16"/>
        <v>4</v>
      </c>
      <c r="D1039" s="45" t="s">
        <v>441</v>
      </c>
      <c r="E1039" s="45"/>
      <c r="F1039" s="35" t="s">
        <v>255</v>
      </c>
      <c r="G1039" s="36">
        <v>41729</v>
      </c>
      <c r="H1039" s="82">
        <v>1774</v>
      </c>
      <c r="I1039" s="37">
        <v>177</v>
      </c>
      <c r="J1039" s="38">
        <v>177</v>
      </c>
      <c r="K1039" s="36">
        <v>41729</v>
      </c>
      <c r="L1039" s="39">
        <v>9.98</v>
      </c>
      <c r="M1039" s="5"/>
      <c r="N1039" s="5"/>
      <c r="O1039" s="42" t="s">
        <v>2344</v>
      </c>
      <c r="P1039" s="43" t="s">
        <v>2242</v>
      </c>
      <c r="Q1039" s="43" t="s">
        <v>2319</v>
      </c>
      <c r="R1039" s="43" t="s">
        <v>229</v>
      </c>
      <c r="S1039" s="43" t="b">
        <v>1</v>
      </c>
      <c r="T1039" s="43">
        <v>10</v>
      </c>
      <c r="U1039" s="35" t="s">
        <v>2347</v>
      </c>
      <c r="V1039" s="196" t="s">
        <v>2377</v>
      </c>
    </row>
    <row r="1040" spans="1:22" x14ac:dyDescent="0.25">
      <c r="A1040" s="30">
        <v>1039</v>
      </c>
      <c r="B1040" s="45" t="s">
        <v>826</v>
      </c>
      <c r="C1040" s="33">
        <f t="shared" si="16"/>
        <v>4</v>
      </c>
      <c r="D1040" s="45" t="s">
        <v>358</v>
      </c>
      <c r="E1040" s="45"/>
      <c r="F1040" s="35" t="s">
        <v>255</v>
      </c>
      <c r="G1040" s="36">
        <v>41729</v>
      </c>
      <c r="H1040" s="82">
        <v>1783</v>
      </c>
      <c r="I1040" s="37">
        <v>178</v>
      </c>
      <c r="J1040" s="38">
        <v>178</v>
      </c>
      <c r="K1040" s="36">
        <v>41729</v>
      </c>
      <c r="L1040" s="39">
        <v>9.98</v>
      </c>
      <c r="M1040" s="5"/>
      <c r="N1040" s="5"/>
      <c r="O1040" s="42" t="s">
        <v>2344</v>
      </c>
      <c r="P1040" s="43" t="s">
        <v>2207</v>
      </c>
      <c r="Q1040" s="43" t="s">
        <v>2320</v>
      </c>
      <c r="R1040" s="43" t="s">
        <v>229</v>
      </c>
      <c r="S1040" s="43" t="b">
        <v>1</v>
      </c>
      <c r="T1040" s="43">
        <v>10</v>
      </c>
      <c r="U1040" s="35" t="s">
        <v>2347</v>
      </c>
      <c r="V1040" s="196" t="s">
        <v>2377</v>
      </c>
    </row>
    <row r="1041" spans="1:22" x14ac:dyDescent="0.25">
      <c r="A1041" s="30">
        <v>1040</v>
      </c>
      <c r="B1041" s="45" t="s">
        <v>824</v>
      </c>
      <c r="C1041" s="33">
        <f t="shared" si="16"/>
        <v>4</v>
      </c>
      <c r="D1041" s="45" t="s">
        <v>351</v>
      </c>
      <c r="E1041" s="45"/>
      <c r="F1041" s="35" t="s">
        <v>255</v>
      </c>
      <c r="G1041" s="36">
        <v>41729</v>
      </c>
      <c r="H1041" s="82">
        <v>10896</v>
      </c>
      <c r="I1041" s="37">
        <v>1090</v>
      </c>
      <c r="J1041" s="38">
        <v>1090</v>
      </c>
      <c r="K1041" s="36">
        <v>41729</v>
      </c>
      <c r="L1041" s="39">
        <v>10</v>
      </c>
      <c r="M1041" s="5"/>
      <c r="N1041" s="5"/>
      <c r="O1041" s="42" t="s">
        <v>2344</v>
      </c>
      <c r="P1041" s="43" t="s">
        <v>2197</v>
      </c>
      <c r="Q1041" s="43" t="s">
        <v>2320</v>
      </c>
      <c r="R1041" s="43" t="s">
        <v>229</v>
      </c>
      <c r="S1041" s="43" t="b">
        <v>1</v>
      </c>
      <c r="T1041" s="43">
        <v>10</v>
      </c>
      <c r="U1041" s="35" t="s">
        <v>2347</v>
      </c>
      <c r="V1041" s="196" t="s">
        <v>2377</v>
      </c>
    </row>
    <row r="1042" spans="1:22" x14ac:dyDescent="0.25">
      <c r="A1042" s="30">
        <v>1041</v>
      </c>
      <c r="B1042" s="45" t="s">
        <v>859</v>
      </c>
      <c r="C1042" s="33">
        <f t="shared" si="16"/>
        <v>4</v>
      </c>
      <c r="D1042" s="45" t="s">
        <v>451</v>
      </c>
      <c r="E1042" s="45"/>
      <c r="F1042" s="35" t="s">
        <v>255</v>
      </c>
      <c r="G1042" s="36">
        <v>41729</v>
      </c>
      <c r="H1042" s="82">
        <v>5157</v>
      </c>
      <c r="I1042" s="37">
        <v>516</v>
      </c>
      <c r="J1042" s="38">
        <v>516</v>
      </c>
      <c r="K1042" s="36">
        <v>41729</v>
      </c>
      <c r="L1042" s="39">
        <v>10.01</v>
      </c>
      <c r="M1042" s="5"/>
      <c r="N1042" s="5"/>
      <c r="O1042" s="42" t="s">
        <v>2344</v>
      </c>
      <c r="P1042" s="43" t="s">
        <v>2218</v>
      </c>
      <c r="Q1042" s="43" t="s">
        <v>2320</v>
      </c>
      <c r="R1042" s="43" t="s">
        <v>229</v>
      </c>
      <c r="S1042" s="43" t="b">
        <v>1</v>
      </c>
      <c r="T1042" s="43">
        <v>10</v>
      </c>
      <c r="U1042" s="35" t="s">
        <v>2347</v>
      </c>
      <c r="V1042" s="196" t="s">
        <v>2377</v>
      </c>
    </row>
    <row r="1043" spans="1:22" x14ac:dyDescent="0.25">
      <c r="A1043" s="30">
        <v>1042</v>
      </c>
      <c r="B1043" s="45" t="s">
        <v>869</v>
      </c>
      <c r="C1043" s="33">
        <f t="shared" si="16"/>
        <v>4</v>
      </c>
      <c r="D1043" s="45" t="s">
        <v>497</v>
      </c>
      <c r="E1043" s="45"/>
      <c r="F1043" s="35" t="s">
        <v>255</v>
      </c>
      <c r="G1043" s="36">
        <v>41729</v>
      </c>
      <c r="H1043" s="82">
        <v>6194</v>
      </c>
      <c r="I1043" s="37">
        <v>619</v>
      </c>
      <c r="J1043" s="38">
        <v>619</v>
      </c>
      <c r="K1043" s="36">
        <v>41729</v>
      </c>
      <c r="L1043" s="39">
        <v>9.99</v>
      </c>
      <c r="M1043" s="5"/>
      <c r="N1043" s="5"/>
      <c r="O1043" s="42" t="s">
        <v>2344</v>
      </c>
      <c r="P1043" s="43" t="s">
        <v>2266</v>
      </c>
      <c r="Q1043" s="43" t="s">
        <v>2319</v>
      </c>
      <c r="R1043" s="43" t="s">
        <v>229</v>
      </c>
      <c r="S1043" s="43" t="b">
        <v>1</v>
      </c>
      <c r="T1043" s="43">
        <v>10</v>
      </c>
      <c r="U1043" s="35" t="s">
        <v>2347</v>
      </c>
      <c r="V1043" s="196" t="s">
        <v>2377</v>
      </c>
    </row>
    <row r="1044" spans="1:22" x14ac:dyDescent="0.25">
      <c r="A1044" s="30">
        <v>1043</v>
      </c>
      <c r="B1044" s="45" t="s">
        <v>854</v>
      </c>
      <c r="C1044" s="33">
        <f t="shared" si="16"/>
        <v>6</v>
      </c>
      <c r="D1044" s="45" t="s">
        <v>437</v>
      </c>
      <c r="E1044" s="45"/>
      <c r="F1044" s="35" t="s">
        <v>255</v>
      </c>
      <c r="G1044" s="36">
        <v>41729</v>
      </c>
      <c r="H1044" s="82">
        <v>29172</v>
      </c>
      <c r="I1044" s="37">
        <v>2917</v>
      </c>
      <c r="J1044" s="38">
        <v>2917</v>
      </c>
      <c r="K1044" s="36">
        <v>41729</v>
      </c>
      <c r="L1044" s="39">
        <v>10</v>
      </c>
      <c r="M1044" s="5"/>
      <c r="N1044" s="5"/>
      <c r="O1044" s="42" t="s">
        <v>2344</v>
      </c>
      <c r="P1044" s="43" t="s">
        <v>2198</v>
      </c>
      <c r="Q1044" s="43" t="s">
        <v>2320</v>
      </c>
      <c r="R1044" s="43" t="s">
        <v>229</v>
      </c>
      <c r="S1044" s="43" t="b">
        <v>1</v>
      </c>
      <c r="T1044" s="43">
        <v>10</v>
      </c>
      <c r="U1044" s="35" t="s">
        <v>2347</v>
      </c>
      <c r="V1044" s="196" t="s">
        <v>2377</v>
      </c>
    </row>
    <row r="1045" spans="1:22" x14ac:dyDescent="0.25">
      <c r="A1045" s="30">
        <v>1044</v>
      </c>
      <c r="B1045" s="45" t="s">
        <v>339</v>
      </c>
      <c r="C1045" s="33">
        <f t="shared" si="16"/>
        <v>4</v>
      </c>
      <c r="D1045" s="45" t="s">
        <v>340</v>
      </c>
      <c r="E1045" s="45"/>
      <c r="F1045" s="35" t="s">
        <v>255</v>
      </c>
      <c r="G1045" s="36">
        <v>41729</v>
      </c>
      <c r="H1045" s="82">
        <v>10156</v>
      </c>
      <c r="I1045" s="37">
        <v>1016</v>
      </c>
      <c r="J1045" s="38">
        <v>1016</v>
      </c>
      <c r="K1045" s="36">
        <v>41729</v>
      </c>
      <c r="L1045" s="39">
        <v>10</v>
      </c>
      <c r="M1045" s="5"/>
      <c r="N1045" s="5"/>
      <c r="O1045" s="42" t="s">
        <v>2344</v>
      </c>
      <c r="P1045" s="43" t="s">
        <v>2196</v>
      </c>
      <c r="Q1045" s="43" t="s">
        <v>2319</v>
      </c>
      <c r="R1045" s="43" t="s">
        <v>229</v>
      </c>
      <c r="S1045" s="43" t="b">
        <v>1</v>
      </c>
      <c r="T1045" s="43">
        <v>10</v>
      </c>
      <c r="U1045" s="35" t="s">
        <v>2347</v>
      </c>
      <c r="V1045" s="196" t="s">
        <v>2377</v>
      </c>
    </row>
    <row r="1046" spans="1:22" x14ac:dyDescent="0.25">
      <c r="A1046" s="30">
        <v>1045</v>
      </c>
      <c r="B1046" s="45" t="s">
        <v>1061</v>
      </c>
      <c r="C1046" s="33">
        <f t="shared" si="16"/>
        <v>4</v>
      </c>
      <c r="D1046" s="45" t="s">
        <v>355</v>
      </c>
      <c r="E1046" s="45"/>
      <c r="F1046" s="35" t="s">
        <v>255</v>
      </c>
      <c r="G1046" s="36">
        <v>41729</v>
      </c>
      <c r="H1046" s="82">
        <v>5001</v>
      </c>
      <c r="I1046" s="37">
        <v>500</v>
      </c>
      <c r="J1046" s="38">
        <v>500</v>
      </c>
      <c r="K1046" s="36">
        <v>41729</v>
      </c>
      <c r="L1046" s="39">
        <v>10</v>
      </c>
      <c r="M1046" s="5"/>
      <c r="N1046" s="5"/>
      <c r="O1046" s="42" t="s">
        <v>2344</v>
      </c>
      <c r="P1046" s="43" t="s">
        <v>2211</v>
      </c>
      <c r="Q1046" s="43" t="s">
        <v>2319</v>
      </c>
      <c r="R1046" s="43" t="s">
        <v>229</v>
      </c>
      <c r="S1046" s="43" t="b">
        <v>1</v>
      </c>
      <c r="T1046" s="43">
        <v>10</v>
      </c>
      <c r="U1046" s="35" t="s">
        <v>2347</v>
      </c>
      <c r="V1046" s="196" t="s">
        <v>2377</v>
      </c>
    </row>
    <row r="1047" spans="1:22" x14ac:dyDescent="0.25">
      <c r="A1047" s="30">
        <v>1046</v>
      </c>
      <c r="B1047" s="45" t="s">
        <v>947</v>
      </c>
      <c r="C1047" s="33">
        <f t="shared" si="16"/>
        <v>6</v>
      </c>
      <c r="D1047" s="45" t="s">
        <v>344</v>
      </c>
      <c r="E1047" s="45"/>
      <c r="F1047" s="35" t="s">
        <v>255</v>
      </c>
      <c r="G1047" s="36">
        <v>41729</v>
      </c>
      <c r="H1047" s="82">
        <v>18951</v>
      </c>
      <c r="I1047" s="37">
        <v>1895</v>
      </c>
      <c r="J1047" s="38">
        <v>1895</v>
      </c>
      <c r="K1047" s="36">
        <v>41729</v>
      </c>
      <c r="L1047" s="39">
        <v>10</v>
      </c>
      <c r="M1047" s="5"/>
      <c r="N1047" s="5"/>
      <c r="O1047" s="42" t="s">
        <v>2344</v>
      </c>
      <c r="P1047" s="43" t="s">
        <v>2197</v>
      </c>
      <c r="Q1047" s="43" t="s">
        <v>2320</v>
      </c>
      <c r="R1047" s="43" t="s">
        <v>229</v>
      </c>
      <c r="S1047" s="43" t="b">
        <v>1</v>
      </c>
      <c r="T1047" s="43">
        <v>10</v>
      </c>
      <c r="U1047" s="35" t="s">
        <v>2347</v>
      </c>
      <c r="V1047" s="196" t="s">
        <v>2377</v>
      </c>
    </row>
    <row r="1048" spans="1:22" x14ac:dyDescent="0.25">
      <c r="A1048" s="30">
        <v>1047</v>
      </c>
      <c r="B1048" s="45" t="s">
        <v>948</v>
      </c>
      <c r="C1048" s="33">
        <f t="shared" si="16"/>
        <v>4</v>
      </c>
      <c r="D1048" s="45" t="s">
        <v>345</v>
      </c>
      <c r="E1048" s="45"/>
      <c r="F1048" s="35" t="s">
        <v>255</v>
      </c>
      <c r="G1048" s="36">
        <v>41729</v>
      </c>
      <c r="H1048" s="82">
        <v>20769</v>
      </c>
      <c r="I1048" s="37">
        <v>2077</v>
      </c>
      <c r="J1048" s="38">
        <v>2077</v>
      </c>
      <c r="K1048" s="36">
        <v>41729</v>
      </c>
      <c r="L1048" s="39">
        <v>10</v>
      </c>
      <c r="M1048" s="5"/>
      <c r="N1048" s="5"/>
      <c r="O1048" s="42" t="s">
        <v>2344</v>
      </c>
      <c r="P1048" s="43" t="s">
        <v>2206</v>
      </c>
      <c r="Q1048" s="43" t="s">
        <v>2320</v>
      </c>
      <c r="R1048" s="43" t="s">
        <v>229</v>
      </c>
      <c r="S1048" s="43" t="b">
        <v>1</v>
      </c>
      <c r="T1048" s="43">
        <v>10</v>
      </c>
      <c r="U1048" s="35" t="s">
        <v>2347</v>
      </c>
      <c r="V1048" s="196" t="s">
        <v>2377</v>
      </c>
    </row>
    <row r="1049" spans="1:22" x14ac:dyDescent="0.25">
      <c r="A1049" s="30">
        <v>1048</v>
      </c>
      <c r="B1049" s="45" t="s">
        <v>972</v>
      </c>
      <c r="C1049" s="33">
        <f t="shared" si="16"/>
        <v>4</v>
      </c>
      <c r="D1049" s="45" t="s">
        <v>436</v>
      </c>
      <c r="E1049" s="45"/>
      <c r="F1049" s="35" t="s">
        <v>255</v>
      </c>
      <c r="G1049" s="36">
        <v>41729</v>
      </c>
      <c r="H1049" s="82">
        <v>9146</v>
      </c>
      <c r="I1049" s="37">
        <v>915</v>
      </c>
      <c r="J1049" s="38">
        <v>915</v>
      </c>
      <c r="K1049" s="36">
        <v>41729</v>
      </c>
      <c r="L1049" s="39">
        <v>10</v>
      </c>
      <c r="M1049" s="5"/>
      <c r="N1049" s="5"/>
      <c r="O1049" s="42" t="s">
        <v>2344</v>
      </c>
      <c r="P1049" s="43" t="s">
        <v>2235</v>
      </c>
      <c r="Q1049" s="43" t="s">
        <v>2320</v>
      </c>
      <c r="R1049" s="43" t="s">
        <v>229</v>
      </c>
      <c r="S1049" s="43" t="b">
        <v>1</v>
      </c>
      <c r="T1049" s="43">
        <v>10</v>
      </c>
      <c r="U1049" s="35" t="s">
        <v>2347</v>
      </c>
      <c r="V1049" s="196" t="s">
        <v>2377</v>
      </c>
    </row>
    <row r="1050" spans="1:22" x14ac:dyDescent="0.25">
      <c r="A1050" s="30">
        <v>1049</v>
      </c>
      <c r="B1050" s="45" t="s">
        <v>528</v>
      </c>
      <c r="C1050" s="33">
        <f t="shared" si="16"/>
        <v>4</v>
      </c>
      <c r="D1050" s="45" t="s">
        <v>529</v>
      </c>
      <c r="E1050" s="45"/>
      <c r="F1050" s="35" t="s">
        <v>255</v>
      </c>
      <c r="G1050" s="36">
        <v>41729</v>
      </c>
      <c r="H1050" s="82">
        <v>10113</v>
      </c>
      <c r="I1050" s="37">
        <v>1011</v>
      </c>
      <c r="J1050" s="38">
        <v>1011</v>
      </c>
      <c r="K1050" s="36">
        <v>41729</v>
      </c>
      <c r="L1050" s="39">
        <v>10</v>
      </c>
      <c r="M1050" s="5"/>
      <c r="N1050" s="5"/>
      <c r="O1050" s="42" t="s">
        <v>2344</v>
      </c>
      <c r="P1050" s="43" t="s">
        <v>2206</v>
      </c>
      <c r="Q1050" s="43" t="s">
        <v>2320</v>
      </c>
      <c r="R1050" s="43" t="s">
        <v>229</v>
      </c>
      <c r="S1050" s="43" t="b">
        <v>1</v>
      </c>
      <c r="T1050" s="43">
        <v>10</v>
      </c>
      <c r="U1050" s="35" t="s">
        <v>2347</v>
      </c>
      <c r="V1050" s="196" t="s">
        <v>2377</v>
      </c>
    </row>
    <row r="1051" spans="1:22" x14ac:dyDescent="0.25">
      <c r="A1051" s="30">
        <v>1050</v>
      </c>
      <c r="B1051" s="45" t="s">
        <v>951</v>
      </c>
      <c r="C1051" s="33">
        <f t="shared" si="16"/>
        <v>5</v>
      </c>
      <c r="D1051" s="45" t="s">
        <v>353</v>
      </c>
      <c r="E1051" s="45"/>
      <c r="F1051" s="35" t="s">
        <v>255</v>
      </c>
      <c r="G1051" s="36">
        <v>41729</v>
      </c>
      <c r="H1051" s="82">
        <v>931</v>
      </c>
      <c r="I1051" s="37">
        <v>93</v>
      </c>
      <c r="J1051" s="38">
        <v>93</v>
      </c>
      <c r="K1051" s="36">
        <v>41729</v>
      </c>
      <c r="L1051" s="39">
        <v>9.99</v>
      </c>
      <c r="M1051" s="5"/>
      <c r="N1051" s="5"/>
      <c r="O1051" s="42" t="s">
        <v>2344</v>
      </c>
      <c r="P1051" s="43" t="s">
        <v>2209</v>
      </c>
      <c r="Q1051" s="43" t="s">
        <v>2319</v>
      </c>
      <c r="R1051" s="43" t="s">
        <v>229</v>
      </c>
      <c r="S1051" s="43" t="b">
        <v>1</v>
      </c>
      <c r="T1051" s="43">
        <v>10</v>
      </c>
      <c r="U1051" s="35" t="s">
        <v>2347</v>
      </c>
      <c r="V1051" s="196" t="s">
        <v>2377</v>
      </c>
    </row>
    <row r="1052" spans="1:22" x14ac:dyDescent="0.25">
      <c r="A1052" s="30">
        <v>1051</v>
      </c>
      <c r="B1052" s="45" t="s">
        <v>865</v>
      </c>
      <c r="C1052" s="33">
        <f t="shared" si="16"/>
        <v>6</v>
      </c>
      <c r="D1052" s="45" t="s">
        <v>489</v>
      </c>
      <c r="E1052" s="45"/>
      <c r="F1052" s="35" t="s">
        <v>255</v>
      </c>
      <c r="G1052" s="36">
        <v>41729</v>
      </c>
      <c r="H1052" s="82">
        <v>18345</v>
      </c>
      <c r="I1052" s="37">
        <v>1834</v>
      </c>
      <c r="J1052" s="38">
        <v>1834</v>
      </c>
      <c r="K1052" s="36">
        <v>41729</v>
      </c>
      <c r="L1052" s="39">
        <v>10</v>
      </c>
      <c r="M1052" s="5"/>
      <c r="N1052" s="5"/>
      <c r="O1052" s="42" t="s">
        <v>2344</v>
      </c>
      <c r="P1052" s="43" t="s">
        <v>2262</v>
      </c>
      <c r="Q1052" s="43" t="s">
        <v>2319</v>
      </c>
      <c r="R1052" s="43" t="s">
        <v>229</v>
      </c>
      <c r="S1052" s="43" t="b">
        <v>1</v>
      </c>
      <c r="T1052" s="43">
        <v>10</v>
      </c>
      <c r="U1052" s="35" t="s">
        <v>2347</v>
      </c>
      <c r="V1052" s="196" t="s">
        <v>2377</v>
      </c>
    </row>
    <row r="1053" spans="1:22" x14ac:dyDescent="0.25">
      <c r="A1053" s="30">
        <v>1052</v>
      </c>
      <c r="B1053" s="45" t="s">
        <v>875</v>
      </c>
      <c r="C1053" s="33">
        <f t="shared" si="16"/>
        <v>5</v>
      </c>
      <c r="D1053" s="45" t="s">
        <v>519</v>
      </c>
      <c r="E1053" s="45"/>
      <c r="F1053" s="35" t="s">
        <v>255</v>
      </c>
      <c r="G1053" s="36">
        <v>41729</v>
      </c>
      <c r="H1053" s="82">
        <v>6487</v>
      </c>
      <c r="I1053" s="37">
        <v>649</v>
      </c>
      <c r="J1053" s="38">
        <v>649</v>
      </c>
      <c r="K1053" s="36">
        <v>41729</v>
      </c>
      <c r="L1053" s="39">
        <v>10</v>
      </c>
      <c r="M1053" s="5"/>
      <c r="N1053" s="5"/>
      <c r="O1053" s="42" t="s">
        <v>2344</v>
      </c>
      <c r="P1053" s="43" t="s">
        <v>2274</v>
      </c>
      <c r="Q1053" s="43" t="s">
        <v>2319</v>
      </c>
      <c r="R1053" s="43" t="s">
        <v>229</v>
      </c>
      <c r="S1053" s="43" t="b">
        <v>1</v>
      </c>
      <c r="T1053" s="43">
        <v>10</v>
      </c>
      <c r="U1053" s="35" t="s">
        <v>2347</v>
      </c>
      <c r="V1053" s="196" t="s">
        <v>2377</v>
      </c>
    </row>
    <row r="1054" spans="1:22" x14ac:dyDescent="0.25">
      <c r="A1054" s="30">
        <v>1053</v>
      </c>
      <c r="B1054" s="45" t="s">
        <v>1109</v>
      </c>
      <c r="C1054" s="33">
        <f t="shared" si="16"/>
        <v>5</v>
      </c>
      <c r="D1054" s="45" t="s">
        <v>537</v>
      </c>
      <c r="E1054" s="45"/>
      <c r="F1054" s="35" t="s">
        <v>255</v>
      </c>
      <c r="G1054" s="36">
        <v>41729</v>
      </c>
      <c r="H1054" s="82">
        <v>15381</v>
      </c>
      <c r="I1054" s="37">
        <v>1538</v>
      </c>
      <c r="J1054" s="38">
        <v>1538</v>
      </c>
      <c r="K1054" s="36">
        <v>41729</v>
      </c>
      <c r="L1054" s="39">
        <v>10</v>
      </c>
      <c r="M1054" s="5"/>
      <c r="N1054" s="5"/>
      <c r="O1054" s="42" t="s">
        <v>2344</v>
      </c>
      <c r="P1054" s="43" t="s">
        <v>2281</v>
      </c>
      <c r="Q1054" s="43" t="s">
        <v>2320</v>
      </c>
      <c r="R1054" s="43" t="s">
        <v>229</v>
      </c>
      <c r="S1054" s="43" t="b">
        <v>1</v>
      </c>
      <c r="T1054" s="43">
        <v>10</v>
      </c>
      <c r="U1054" s="35" t="s">
        <v>2347</v>
      </c>
      <c r="V1054" s="196" t="s">
        <v>2377</v>
      </c>
    </row>
    <row r="1055" spans="1:22" x14ac:dyDescent="0.25">
      <c r="A1055" s="30">
        <v>1054</v>
      </c>
      <c r="B1055" s="45" t="s">
        <v>1018</v>
      </c>
      <c r="C1055" s="33">
        <f t="shared" si="16"/>
        <v>2</v>
      </c>
      <c r="D1055" s="45" t="s">
        <v>750</v>
      </c>
      <c r="E1055" s="45"/>
      <c r="F1055" s="35" t="s">
        <v>255</v>
      </c>
      <c r="G1055" s="36">
        <v>41729</v>
      </c>
      <c r="H1055" s="82">
        <v>252</v>
      </c>
      <c r="I1055" s="37">
        <v>25</v>
      </c>
      <c r="J1055" s="38">
        <v>25</v>
      </c>
      <c r="K1055" s="36">
        <v>41729</v>
      </c>
      <c r="L1055" s="39">
        <v>9.92</v>
      </c>
      <c r="M1055" s="5"/>
      <c r="N1055" s="5"/>
      <c r="O1055" s="42" t="s">
        <v>2344</v>
      </c>
      <c r="P1055" s="43" t="s">
        <v>2290</v>
      </c>
      <c r="Q1055" s="43" t="s">
        <v>2320</v>
      </c>
      <c r="R1055" s="43" t="s">
        <v>229</v>
      </c>
      <c r="S1055" s="43" t="b">
        <v>1</v>
      </c>
      <c r="T1055" s="43">
        <v>10</v>
      </c>
      <c r="U1055" s="35" t="s">
        <v>2347</v>
      </c>
      <c r="V1055" s="196" t="s">
        <v>2377</v>
      </c>
    </row>
    <row r="1056" spans="1:22" x14ac:dyDescent="0.25">
      <c r="A1056" s="30">
        <v>1055</v>
      </c>
      <c r="B1056" s="45" t="s">
        <v>498</v>
      </c>
      <c r="C1056" s="33">
        <f t="shared" si="16"/>
        <v>4</v>
      </c>
      <c r="D1056" s="45" t="s">
        <v>499</v>
      </c>
      <c r="E1056" s="45"/>
      <c r="F1056" s="35" t="s">
        <v>255</v>
      </c>
      <c r="G1056" s="36">
        <v>41729</v>
      </c>
      <c r="H1056" s="82">
        <v>5298</v>
      </c>
      <c r="I1056" s="37">
        <v>530</v>
      </c>
      <c r="J1056" s="38">
        <v>530</v>
      </c>
      <c r="K1056" s="36">
        <v>41729</v>
      </c>
      <c r="L1056" s="39">
        <v>10</v>
      </c>
      <c r="M1056" s="5"/>
      <c r="N1056" s="5"/>
      <c r="O1056" s="42" t="s">
        <v>2344</v>
      </c>
      <c r="P1056" s="43" t="s">
        <v>2206</v>
      </c>
      <c r="Q1056" s="43" t="s">
        <v>2320</v>
      </c>
      <c r="R1056" s="43" t="s">
        <v>229</v>
      </c>
      <c r="S1056" s="43" t="b">
        <v>1</v>
      </c>
      <c r="T1056" s="43">
        <v>10</v>
      </c>
      <c r="U1056" s="35" t="s">
        <v>2347</v>
      </c>
      <c r="V1056" s="196" t="s">
        <v>2377</v>
      </c>
    </row>
    <row r="1057" spans="1:22" x14ac:dyDescent="0.25">
      <c r="A1057" s="30">
        <v>1056</v>
      </c>
      <c r="B1057" s="45" t="s">
        <v>949</v>
      </c>
      <c r="C1057" s="33">
        <f t="shared" si="16"/>
        <v>6</v>
      </c>
      <c r="D1057" s="45" t="s">
        <v>349</v>
      </c>
      <c r="E1057" s="45"/>
      <c r="F1057" s="35" t="s">
        <v>255</v>
      </c>
      <c r="G1057" s="36">
        <v>41729</v>
      </c>
      <c r="H1057" s="82">
        <v>17119</v>
      </c>
      <c r="I1057" s="37">
        <v>1712</v>
      </c>
      <c r="J1057" s="38">
        <v>1712</v>
      </c>
      <c r="K1057" s="36">
        <v>41729</v>
      </c>
      <c r="L1057" s="39">
        <v>10</v>
      </c>
      <c r="M1057" s="5"/>
      <c r="N1057" s="5"/>
      <c r="O1057" s="42" t="s">
        <v>2344</v>
      </c>
      <c r="P1057" s="43" t="s">
        <v>2202</v>
      </c>
      <c r="Q1057" s="43" t="s">
        <v>2320</v>
      </c>
      <c r="R1057" s="43" t="s">
        <v>229</v>
      </c>
      <c r="S1057" s="43" t="b">
        <v>1</v>
      </c>
      <c r="T1057" s="43">
        <v>10</v>
      </c>
      <c r="U1057" s="35" t="s">
        <v>2347</v>
      </c>
      <c r="V1057" s="196" t="s">
        <v>2377</v>
      </c>
    </row>
    <row r="1058" spans="1:22" x14ac:dyDescent="0.25">
      <c r="A1058" s="30">
        <v>1057</v>
      </c>
      <c r="B1058" s="45" t="s">
        <v>950</v>
      </c>
      <c r="C1058" s="33">
        <f t="shared" si="16"/>
        <v>3</v>
      </c>
      <c r="D1058" s="45" t="s">
        <v>350</v>
      </c>
      <c r="E1058" s="45"/>
      <c r="F1058" s="35" t="s">
        <v>255</v>
      </c>
      <c r="G1058" s="36">
        <v>41729</v>
      </c>
      <c r="H1058" s="82">
        <v>1580</v>
      </c>
      <c r="I1058" s="37">
        <v>158</v>
      </c>
      <c r="J1058" s="38">
        <v>158</v>
      </c>
      <c r="K1058" s="36">
        <v>41729</v>
      </c>
      <c r="L1058" s="39">
        <v>10</v>
      </c>
      <c r="M1058" s="5"/>
      <c r="N1058" s="5"/>
      <c r="O1058" s="42" t="s">
        <v>2344</v>
      </c>
      <c r="P1058" s="43" t="s">
        <v>2202</v>
      </c>
      <c r="Q1058" s="43" t="s">
        <v>2320</v>
      </c>
      <c r="R1058" s="43" t="s">
        <v>229</v>
      </c>
      <c r="S1058" s="43" t="b">
        <v>1</v>
      </c>
      <c r="T1058" s="43">
        <v>10</v>
      </c>
      <c r="U1058" s="35" t="s">
        <v>2347</v>
      </c>
      <c r="V1058" s="196" t="s">
        <v>2377</v>
      </c>
    </row>
    <row r="1059" spans="1:22" x14ac:dyDescent="0.25">
      <c r="A1059" s="30">
        <v>1058</v>
      </c>
      <c r="B1059" s="45" t="s">
        <v>953</v>
      </c>
      <c r="C1059" s="33">
        <f t="shared" si="16"/>
        <v>5</v>
      </c>
      <c r="D1059" s="45" t="s">
        <v>357</v>
      </c>
      <c r="E1059" s="45"/>
      <c r="F1059" s="35" t="s">
        <v>255</v>
      </c>
      <c r="G1059" s="36">
        <v>41729</v>
      </c>
      <c r="H1059" s="82">
        <v>11775</v>
      </c>
      <c r="I1059" s="37">
        <v>1178</v>
      </c>
      <c r="J1059" s="38">
        <v>1178</v>
      </c>
      <c r="K1059" s="36">
        <v>41729</v>
      </c>
      <c r="L1059" s="39">
        <v>10</v>
      </c>
      <c r="M1059" s="5"/>
      <c r="N1059" s="5"/>
      <c r="O1059" s="42" t="s">
        <v>2344</v>
      </c>
      <c r="P1059" s="43" t="s">
        <v>2213</v>
      </c>
      <c r="Q1059" s="43" t="s">
        <v>2319</v>
      </c>
      <c r="R1059" s="43" t="s">
        <v>229</v>
      </c>
      <c r="S1059" s="43" t="b">
        <v>1</v>
      </c>
      <c r="T1059" s="43">
        <v>10</v>
      </c>
      <c r="U1059" s="35" t="s">
        <v>2347</v>
      </c>
      <c r="V1059" s="196" t="s">
        <v>2377</v>
      </c>
    </row>
    <row r="1060" spans="1:22" x14ac:dyDescent="0.25">
      <c r="A1060" s="30">
        <v>1059</v>
      </c>
      <c r="B1060" s="45" t="s">
        <v>952</v>
      </c>
      <c r="C1060" s="33">
        <f t="shared" si="16"/>
        <v>5</v>
      </c>
      <c r="D1060" s="45" t="s">
        <v>356</v>
      </c>
      <c r="E1060" s="45"/>
      <c r="F1060" s="35" t="s">
        <v>255</v>
      </c>
      <c r="G1060" s="36">
        <v>41729</v>
      </c>
      <c r="H1060" s="82">
        <v>14418</v>
      </c>
      <c r="I1060" s="37">
        <v>1442</v>
      </c>
      <c r="J1060" s="38">
        <v>1442</v>
      </c>
      <c r="K1060" s="36">
        <v>41729</v>
      </c>
      <c r="L1060" s="39">
        <v>10</v>
      </c>
      <c r="M1060" s="5"/>
      <c r="N1060" s="5"/>
      <c r="O1060" s="42" t="s">
        <v>2344</v>
      </c>
      <c r="P1060" s="43" t="s">
        <v>2212</v>
      </c>
      <c r="Q1060" s="43" t="s">
        <v>2319</v>
      </c>
      <c r="R1060" s="43" t="s">
        <v>229</v>
      </c>
      <c r="S1060" s="43" t="b">
        <v>1</v>
      </c>
      <c r="T1060" s="43">
        <v>10</v>
      </c>
      <c r="U1060" s="35" t="s">
        <v>2347</v>
      </c>
      <c r="V1060" s="196" t="s">
        <v>2377</v>
      </c>
    </row>
    <row r="1061" spans="1:22" x14ac:dyDescent="0.25">
      <c r="A1061" s="30">
        <v>1060</v>
      </c>
      <c r="B1061" s="45" t="s">
        <v>1015</v>
      </c>
      <c r="C1061" s="33">
        <f t="shared" si="16"/>
        <v>3</v>
      </c>
      <c r="D1061" s="45" t="s">
        <v>545</v>
      </c>
      <c r="E1061" s="45"/>
      <c r="F1061" s="35" t="s">
        <v>255</v>
      </c>
      <c r="G1061" s="36">
        <v>41729</v>
      </c>
      <c r="H1061" s="82">
        <v>17667</v>
      </c>
      <c r="I1061" s="37">
        <v>1767</v>
      </c>
      <c r="J1061" s="38">
        <v>1767</v>
      </c>
      <c r="K1061" s="36">
        <v>41729</v>
      </c>
      <c r="L1061" s="39">
        <v>10</v>
      </c>
      <c r="M1061" s="5"/>
      <c r="N1061" s="5"/>
      <c r="O1061" s="42" t="s">
        <v>2344</v>
      </c>
      <c r="P1061" s="43" t="s">
        <v>2214</v>
      </c>
      <c r="Q1061" s="43" t="s">
        <v>2320</v>
      </c>
      <c r="R1061" s="43" t="s">
        <v>229</v>
      </c>
      <c r="S1061" s="43" t="b">
        <v>1</v>
      </c>
      <c r="T1061" s="43">
        <v>10</v>
      </c>
      <c r="U1061" s="35" t="s">
        <v>2347</v>
      </c>
      <c r="V1061" s="196" t="s">
        <v>2377</v>
      </c>
    </row>
    <row r="1062" spans="1:22" x14ac:dyDescent="0.25">
      <c r="A1062" s="30">
        <v>1061</v>
      </c>
      <c r="B1062" s="45" t="s">
        <v>1060</v>
      </c>
      <c r="C1062" s="33">
        <f t="shared" si="16"/>
        <v>4</v>
      </c>
      <c r="D1062" s="45" t="s">
        <v>352</v>
      </c>
      <c r="E1062" s="45"/>
      <c r="F1062" s="35" t="s">
        <v>255</v>
      </c>
      <c r="G1062" s="36">
        <v>41729</v>
      </c>
      <c r="H1062" s="82">
        <v>8876</v>
      </c>
      <c r="I1062" s="37">
        <v>888</v>
      </c>
      <c r="J1062" s="38">
        <v>888</v>
      </c>
      <c r="K1062" s="36">
        <v>41729</v>
      </c>
      <c r="L1062" s="39">
        <v>10</v>
      </c>
      <c r="M1062" s="5"/>
      <c r="N1062" s="5"/>
      <c r="O1062" s="42" t="s">
        <v>2344</v>
      </c>
      <c r="P1062" s="43" t="s">
        <v>2208</v>
      </c>
      <c r="Q1062" s="43" t="s">
        <v>2319</v>
      </c>
      <c r="R1062" s="43" t="s">
        <v>229</v>
      </c>
      <c r="S1062" s="43" t="b">
        <v>1</v>
      </c>
      <c r="T1062" s="43">
        <v>10</v>
      </c>
      <c r="U1062" s="35" t="s">
        <v>2347</v>
      </c>
      <c r="V1062" s="196" t="s">
        <v>2377</v>
      </c>
    </row>
    <row r="1063" spans="1:22" x14ac:dyDescent="0.25">
      <c r="A1063" s="30">
        <v>1062</v>
      </c>
      <c r="B1063" s="45" t="s">
        <v>1085</v>
      </c>
      <c r="C1063" s="33">
        <f t="shared" si="16"/>
        <v>4</v>
      </c>
      <c r="D1063" s="45" t="s">
        <v>454</v>
      </c>
      <c r="E1063" s="45"/>
      <c r="F1063" s="35" t="s">
        <v>255</v>
      </c>
      <c r="G1063" s="36">
        <v>41729</v>
      </c>
      <c r="H1063" s="82">
        <v>5180</v>
      </c>
      <c r="I1063" s="37">
        <v>518</v>
      </c>
      <c r="J1063" s="38">
        <v>518</v>
      </c>
      <c r="K1063" s="36">
        <v>41729</v>
      </c>
      <c r="L1063" s="39">
        <v>10</v>
      </c>
      <c r="M1063" s="5"/>
      <c r="N1063" s="5"/>
      <c r="O1063" s="42" t="s">
        <v>2344</v>
      </c>
      <c r="P1063" s="43" t="s">
        <v>2206</v>
      </c>
      <c r="Q1063" s="43" t="s">
        <v>2320</v>
      </c>
      <c r="R1063" s="43" t="s">
        <v>229</v>
      </c>
      <c r="S1063" s="43" t="b">
        <v>1</v>
      </c>
      <c r="T1063" s="43">
        <v>10</v>
      </c>
      <c r="U1063" s="35" t="s">
        <v>2347</v>
      </c>
      <c r="V1063" s="196" t="s">
        <v>2377</v>
      </c>
    </row>
    <row r="1064" spans="1:22" x14ac:dyDescent="0.25">
      <c r="A1064" s="30">
        <v>1063</v>
      </c>
      <c r="B1064" s="45" t="s">
        <v>821</v>
      </c>
      <c r="C1064" s="33">
        <f t="shared" si="16"/>
        <v>5</v>
      </c>
      <c r="D1064" s="45" t="s">
        <v>334</v>
      </c>
      <c r="E1064" s="45"/>
      <c r="F1064" s="35" t="s">
        <v>255</v>
      </c>
      <c r="G1064" s="36">
        <v>41729</v>
      </c>
      <c r="H1064" s="82">
        <v>3343</v>
      </c>
      <c r="I1064" s="37">
        <v>334</v>
      </c>
      <c r="J1064" s="38">
        <v>334</v>
      </c>
      <c r="K1064" s="36">
        <v>41729</v>
      </c>
      <c r="L1064" s="39">
        <v>9.99</v>
      </c>
      <c r="M1064" s="5"/>
      <c r="N1064" s="5"/>
      <c r="O1064" s="42" t="s">
        <v>2344</v>
      </c>
      <c r="P1064" s="43" t="s">
        <v>2185</v>
      </c>
      <c r="Q1064" s="43" t="s">
        <v>2320</v>
      </c>
      <c r="R1064" s="43" t="s">
        <v>229</v>
      </c>
      <c r="S1064" s="43" t="b">
        <v>1</v>
      </c>
      <c r="T1064" s="43">
        <v>10</v>
      </c>
      <c r="U1064" s="35" t="s">
        <v>2347</v>
      </c>
      <c r="V1064" s="196" t="s">
        <v>2377</v>
      </c>
    </row>
    <row r="1065" spans="1:22" x14ac:dyDescent="0.25">
      <c r="A1065" s="30">
        <v>1064</v>
      </c>
      <c r="B1065" s="45" t="s">
        <v>1057</v>
      </c>
      <c r="C1065" s="33">
        <f t="shared" si="16"/>
        <v>5</v>
      </c>
      <c r="D1065" s="45" t="s">
        <v>338</v>
      </c>
      <c r="E1065" s="45"/>
      <c r="F1065" s="35" t="s">
        <v>255</v>
      </c>
      <c r="G1065" s="36">
        <v>41729</v>
      </c>
      <c r="H1065" s="82">
        <v>17006</v>
      </c>
      <c r="I1065" s="37">
        <v>1701</v>
      </c>
      <c r="J1065" s="38">
        <v>1701</v>
      </c>
      <c r="K1065" s="36">
        <v>41729</v>
      </c>
      <c r="L1065" s="39">
        <v>10</v>
      </c>
      <c r="M1065" s="5"/>
      <c r="N1065" s="5"/>
      <c r="O1065" s="42" t="s">
        <v>2344</v>
      </c>
      <c r="P1065" s="43" t="s">
        <v>2203</v>
      </c>
      <c r="Q1065" s="43" t="s">
        <v>2320</v>
      </c>
      <c r="R1065" s="43" t="s">
        <v>229</v>
      </c>
      <c r="S1065" s="43" t="b">
        <v>1</v>
      </c>
      <c r="T1065" s="43">
        <v>10</v>
      </c>
      <c r="U1065" s="35" t="s">
        <v>2347</v>
      </c>
      <c r="V1065" s="196" t="s">
        <v>2377</v>
      </c>
    </row>
    <row r="1066" spans="1:22" x14ac:dyDescent="0.25">
      <c r="A1066" s="30">
        <v>1065</v>
      </c>
      <c r="B1066" s="45" t="s">
        <v>1114</v>
      </c>
      <c r="C1066" s="33">
        <f t="shared" si="16"/>
        <v>6</v>
      </c>
      <c r="D1066" s="45" t="s">
        <v>557</v>
      </c>
      <c r="E1066" s="45"/>
      <c r="F1066" s="35" t="s">
        <v>255</v>
      </c>
      <c r="G1066" s="36">
        <v>41729</v>
      </c>
      <c r="H1066" s="82">
        <v>24974</v>
      </c>
      <c r="I1066" s="37">
        <v>2497</v>
      </c>
      <c r="J1066" s="38">
        <v>2497</v>
      </c>
      <c r="K1066" s="36">
        <v>41729</v>
      </c>
      <c r="L1066" s="39">
        <v>10</v>
      </c>
      <c r="M1066" s="5"/>
      <c r="N1066" s="5"/>
      <c r="O1066" s="42" t="s">
        <v>2344</v>
      </c>
      <c r="P1066" s="43" t="s">
        <v>2289</v>
      </c>
      <c r="Q1066" s="43" t="s">
        <v>2320</v>
      </c>
      <c r="R1066" s="43" t="s">
        <v>229</v>
      </c>
      <c r="S1066" s="43" t="b">
        <v>1</v>
      </c>
      <c r="T1066" s="43">
        <v>10</v>
      </c>
      <c r="U1066" s="35" t="s">
        <v>2347</v>
      </c>
      <c r="V1066" s="196" t="s">
        <v>2377</v>
      </c>
    </row>
    <row r="1067" spans="1:22" x14ac:dyDescent="0.25">
      <c r="A1067" s="30">
        <v>1066</v>
      </c>
      <c r="B1067" s="45" t="s">
        <v>820</v>
      </c>
      <c r="C1067" s="33">
        <f t="shared" si="16"/>
        <v>5</v>
      </c>
      <c r="D1067" s="45" t="s">
        <v>326</v>
      </c>
      <c r="E1067" s="45"/>
      <c r="F1067" s="35" t="s">
        <v>255</v>
      </c>
      <c r="G1067" s="36">
        <v>41729</v>
      </c>
      <c r="H1067" s="82">
        <v>5592</v>
      </c>
      <c r="I1067" s="37">
        <v>559</v>
      </c>
      <c r="J1067" s="38">
        <v>559</v>
      </c>
      <c r="K1067" s="36">
        <v>41729</v>
      </c>
      <c r="L1067" s="39">
        <v>10</v>
      </c>
      <c r="M1067" s="5"/>
      <c r="N1067" s="5"/>
      <c r="O1067" s="42" t="s">
        <v>2344</v>
      </c>
      <c r="P1067" s="43" t="s">
        <v>2198</v>
      </c>
      <c r="Q1067" s="43" t="s">
        <v>2320</v>
      </c>
      <c r="R1067" s="43" t="s">
        <v>229</v>
      </c>
      <c r="S1067" s="43" t="b">
        <v>1</v>
      </c>
      <c r="T1067" s="43">
        <v>10</v>
      </c>
      <c r="U1067" s="35" t="s">
        <v>2347</v>
      </c>
      <c r="V1067" s="196" t="s">
        <v>2377</v>
      </c>
    </row>
    <row r="1068" spans="1:22" x14ac:dyDescent="0.25">
      <c r="A1068" s="30">
        <v>1067</v>
      </c>
      <c r="B1068" s="45" t="s">
        <v>439</v>
      </c>
      <c r="C1068" s="33">
        <f t="shared" si="16"/>
        <v>4</v>
      </c>
      <c r="D1068" s="45" t="s">
        <v>440</v>
      </c>
      <c r="E1068" s="45"/>
      <c r="F1068" s="35" t="s">
        <v>255</v>
      </c>
      <c r="G1068" s="36">
        <v>41729</v>
      </c>
      <c r="H1068" s="82">
        <v>3375</v>
      </c>
      <c r="I1068" s="37">
        <v>337</v>
      </c>
      <c r="J1068" s="38">
        <v>337</v>
      </c>
      <c r="K1068" s="36">
        <v>41729</v>
      </c>
      <c r="L1068" s="39">
        <v>9.99</v>
      </c>
      <c r="M1068" s="5"/>
      <c r="N1068" s="5"/>
      <c r="O1068" s="42" t="s">
        <v>2344</v>
      </c>
      <c r="P1068" s="43" t="s">
        <v>2206</v>
      </c>
      <c r="Q1068" s="43" t="s">
        <v>2320</v>
      </c>
      <c r="R1068" s="43" t="s">
        <v>229</v>
      </c>
      <c r="S1068" s="43" t="b">
        <v>1</v>
      </c>
      <c r="T1068" s="43">
        <v>10</v>
      </c>
      <c r="U1068" s="35" t="s">
        <v>2347</v>
      </c>
      <c r="V1068" s="196" t="s">
        <v>2377</v>
      </c>
    </row>
    <row r="1069" spans="1:22" x14ac:dyDescent="0.25">
      <c r="A1069" s="30">
        <v>1068</v>
      </c>
      <c r="B1069" s="45" t="s">
        <v>945</v>
      </c>
      <c r="C1069" s="33">
        <f t="shared" si="16"/>
        <v>4</v>
      </c>
      <c r="D1069" s="45" t="s">
        <v>330</v>
      </c>
      <c r="E1069" s="45"/>
      <c r="F1069" s="35" t="s">
        <v>255</v>
      </c>
      <c r="G1069" s="36">
        <v>41729</v>
      </c>
      <c r="H1069" s="82">
        <v>10791</v>
      </c>
      <c r="I1069" s="37">
        <v>1079</v>
      </c>
      <c r="J1069" s="38">
        <v>1079</v>
      </c>
      <c r="K1069" s="36">
        <v>41729</v>
      </c>
      <c r="L1069" s="39">
        <v>10</v>
      </c>
      <c r="M1069" s="5"/>
      <c r="N1069" s="5"/>
      <c r="O1069" s="42" t="s">
        <v>2344</v>
      </c>
      <c r="P1069" s="43" t="s">
        <v>2177</v>
      </c>
      <c r="Q1069" s="43" t="s">
        <v>2320</v>
      </c>
      <c r="R1069" s="43" t="s">
        <v>229</v>
      </c>
      <c r="S1069" s="43" t="b">
        <v>1</v>
      </c>
      <c r="T1069" s="43">
        <v>10</v>
      </c>
      <c r="U1069" s="35" t="s">
        <v>2347</v>
      </c>
      <c r="V1069" s="196" t="s">
        <v>2377</v>
      </c>
    </row>
    <row r="1070" spans="1:22" x14ac:dyDescent="0.25">
      <c r="A1070" s="30">
        <v>1069</v>
      </c>
      <c r="B1070" s="45" t="s">
        <v>881</v>
      </c>
      <c r="C1070" s="33">
        <f t="shared" si="16"/>
        <v>3</v>
      </c>
      <c r="D1070" s="45" t="s">
        <v>543</v>
      </c>
      <c r="E1070" s="45"/>
      <c r="F1070" s="35" t="s">
        <v>255</v>
      </c>
      <c r="G1070" s="36">
        <v>41729</v>
      </c>
      <c r="H1070" s="82">
        <v>523</v>
      </c>
      <c r="I1070" s="37">
        <v>52</v>
      </c>
      <c r="J1070" s="38">
        <v>52</v>
      </c>
      <c r="K1070" s="36">
        <v>41729</v>
      </c>
      <c r="L1070" s="39">
        <v>9.94</v>
      </c>
      <c r="M1070" s="5"/>
      <c r="N1070" s="5"/>
      <c r="O1070" s="42" t="s">
        <v>2344</v>
      </c>
      <c r="P1070" s="43" t="s">
        <v>2284</v>
      </c>
      <c r="Q1070" s="43" t="s">
        <v>2319</v>
      </c>
      <c r="R1070" s="43" t="s">
        <v>229</v>
      </c>
      <c r="S1070" s="43" t="b">
        <v>1</v>
      </c>
      <c r="T1070" s="43">
        <v>10</v>
      </c>
      <c r="U1070" s="35" t="s">
        <v>2347</v>
      </c>
      <c r="V1070" s="196" t="s">
        <v>2377</v>
      </c>
    </row>
    <row r="1071" spans="1:22" x14ac:dyDescent="0.25">
      <c r="A1071" s="30">
        <v>1070</v>
      </c>
      <c r="B1071" s="45" t="s">
        <v>852</v>
      </c>
      <c r="C1071" s="33">
        <f t="shared" si="16"/>
        <v>4</v>
      </c>
      <c r="D1071" s="45" t="s">
        <v>431</v>
      </c>
      <c r="E1071" s="45"/>
      <c r="F1071" s="35" t="s">
        <v>255</v>
      </c>
      <c r="G1071" s="36">
        <v>41729</v>
      </c>
      <c r="H1071" s="82">
        <v>9732</v>
      </c>
      <c r="I1071" s="37">
        <v>973</v>
      </c>
      <c r="J1071" s="38">
        <v>973</v>
      </c>
      <c r="K1071" s="36">
        <v>41729</v>
      </c>
      <c r="L1071" s="39">
        <v>10</v>
      </c>
      <c r="M1071" s="5"/>
      <c r="N1071" s="5"/>
      <c r="O1071" s="42" t="s">
        <v>2344</v>
      </c>
      <c r="P1071" s="43" t="s">
        <v>2238</v>
      </c>
      <c r="Q1071" s="43" t="s">
        <v>2319</v>
      </c>
      <c r="R1071" s="43" t="s">
        <v>229</v>
      </c>
      <c r="S1071" s="43" t="b">
        <v>1</v>
      </c>
      <c r="T1071" s="43">
        <v>10</v>
      </c>
      <c r="U1071" s="35" t="s">
        <v>2347</v>
      </c>
      <c r="V1071" s="196" t="s">
        <v>2377</v>
      </c>
    </row>
    <row r="1072" spans="1:22" x14ac:dyDescent="0.25">
      <c r="A1072" s="30">
        <v>1071</v>
      </c>
      <c r="B1072" s="45" t="s">
        <v>880</v>
      </c>
      <c r="C1072" s="33">
        <f t="shared" si="16"/>
        <v>4</v>
      </c>
      <c r="D1072" s="45" t="s">
        <v>536</v>
      </c>
      <c r="E1072" s="45"/>
      <c r="F1072" s="35" t="s">
        <v>255</v>
      </c>
      <c r="G1072" s="36">
        <v>41729</v>
      </c>
      <c r="H1072" s="82">
        <v>3796</v>
      </c>
      <c r="I1072" s="37">
        <v>380</v>
      </c>
      <c r="J1072" s="38">
        <v>380</v>
      </c>
      <c r="K1072" s="36">
        <v>41729</v>
      </c>
      <c r="L1072" s="39">
        <v>10.01</v>
      </c>
      <c r="M1072" s="5"/>
      <c r="N1072" s="5"/>
      <c r="O1072" s="42" t="s">
        <v>2344</v>
      </c>
      <c r="P1072" s="43" t="s">
        <v>2184</v>
      </c>
      <c r="Q1072" s="43" t="s">
        <v>2320</v>
      </c>
      <c r="R1072" s="43" t="s">
        <v>229</v>
      </c>
      <c r="S1072" s="43" t="b">
        <v>1</v>
      </c>
      <c r="T1072" s="43">
        <v>10</v>
      </c>
      <c r="U1072" s="35" t="s">
        <v>2347</v>
      </c>
      <c r="V1072" s="196" t="s">
        <v>2377</v>
      </c>
    </row>
    <row r="1073" spans="1:22" x14ac:dyDescent="0.25">
      <c r="A1073" s="30">
        <v>1072</v>
      </c>
      <c r="B1073" s="45" t="s">
        <v>1056</v>
      </c>
      <c r="C1073" s="33">
        <f t="shared" si="16"/>
        <v>6</v>
      </c>
      <c r="D1073" s="45" t="s">
        <v>337</v>
      </c>
      <c r="E1073" s="45"/>
      <c r="F1073" s="35" t="s">
        <v>255</v>
      </c>
      <c r="G1073" s="36">
        <v>41729</v>
      </c>
      <c r="H1073" s="82">
        <v>20708</v>
      </c>
      <c r="I1073" s="37">
        <v>2071</v>
      </c>
      <c r="J1073" s="38">
        <v>2071</v>
      </c>
      <c r="K1073" s="36">
        <v>41729</v>
      </c>
      <c r="L1073" s="39">
        <v>10</v>
      </c>
      <c r="M1073" s="5"/>
      <c r="N1073" s="5"/>
      <c r="O1073" s="42" t="s">
        <v>2344</v>
      </c>
      <c r="P1073" s="43" t="s">
        <v>2202</v>
      </c>
      <c r="Q1073" s="43" t="s">
        <v>2320</v>
      </c>
      <c r="R1073" s="43" t="s">
        <v>229</v>
      </c>
      <c r="S1073" s="43" t="b">
        <v>1</v>
      </c>
      <c r="T1073" s="43">
        <v>10</v>
      </c>
      <c r="U1073" s="35" t="s">
        <v>2347</v>
      </c>
      <c r="V1073" s="196" t="s">
        <v>2377</v>
      </c>
    </row>
    <row r="1074" spans="1:22" x14ac:dyDescent="0.25">
      <c r="A1074" s="30">
        <v>1073</v>
      </c>
      <c r="B1074" s="45" t="s">
        <v>1052</v>
      </c>
      <c r="C1074" s="33">
        <f t="shared" si="16"/>
        <v>4</v>
      </c>
      <c r="D1074" s="45" t="s">
        <v>325</v>
      </c>
      <c r="E1074" s="45"/>
      <c r="F1074" s="35" t="s">
        <v>255</v>
      </c>
      <c r="G1074" s="36">
        <v>41729</v>
      </c>
      <c r="H1074" s="82">
        <v>13883</v>
      </c>
      <c r="I1074" s="37">
        <v>1388</v>
      </c>
      <c r="J1074" s="38">
        <v>1388</v>
      </c>
      <c r="K1074" s="36">
        <v>41729</v>
      </c>
      <c r="L1074" s="39">
        <v>10</v>
      </c>
      <c r="M1074" s="5"/>
      <c r="N1074" s="5"/>
      <c r="O1074" s="42" t="s">
        <v>2344</v>
      </c>
      <c r="P1074" s="43" t="s">
        <v>2197</v>
      </c>
      <c r="Q1074" s="43" t="s">
        <v>2320</v>
      </c>
      <c r="R1074" s="43" t="s">
        <v>229</v>
      </c>
      <c r="S1074" s="43" t="b">
        <v>1</v>
      </c>
      <c r="T1074" s="43">
        <v>10</v>
      </c>
      <c r="U1074" s="35" t="s">
        <v>2347</v>
      </c>
      <c r="V1074" s="196" t="s">
        <v>2377</v>
      </c>
    </row>
    <row r="1075" spans="1:22" x14ac:dyDescent="0.25">
      <c r="A1075" s="30">
        <v>1074</v>
      </c>
      <c r="B1075" s="45" t="s">
        <v>331</v>
      </c>
      <c r="C1075" s="33">
        <f t="shared" si="16"/>
        <v>3</v>
      </c>
      <c r="D1075" s="45" t="s">
        <v>332</v>
      </c>
      <c r="E1075" s="45"/>
      <c r="F1075" s="35" t="s">
        <v>255</v>
      </c>
      <c r="G1075" s="36">
        <v>41729</v>
      </c>
      <c r="H1075" s="82">
        <v>6767</v>
      </c>
      <c r="I1075" s="37">
        <v>677</v>
      </c>
      <c r="J1075" s="38">
        <v>677</v>
      </c>
      <c r="K1075" s="36">
        <v>41729</v>
      </c>
      <c r="L1075" s="39">
        <v>10</v>
      </c>
      <c r="M1075" s="5"/>
      <c r="N1075" s="5"/>
      <c r="O1075" s="42" t="s">
        <v>2344</v>
      </c>
      <c r="P1075" s="43" t="s">
        <v>2197</v>
      </c>
      <c r="Q1075" s="43" t="s">
        <v>2320</v>
      </c>
      <c r="R1075" s="43" t="s">
        <v>229</v>
      </c>
      <c r="S1075" s="43" t="b">
        <v>1</v>
      </c>
      <c r="T1075" s="43">
        <v>10</v>
      </c>
      <c r="U1075" s="35" t="s">
        <v>2347</v>
      </c>
      <c r="V1075" s="196" t="s">
        <v>2377</v>
      </c>
    </row>
    <row r="1076" spans="1:22" x14ac:dyDescent="0.25">
      <c r="A1076" s="30">
        <v>1075</v>
      </c>
      <c r="B1076" s="45" t="s">
        <v>879</v>
      </c>
      <c r="C1076" s="33">
        <f t="shared" si="16"/>
        <v>5</v>
      </c>
      <c r="D1076" s="45" t="s">
        <v>526</v>
      </c>
      <c r="E1076" s="45"/>
      <c r="F1076" s="35" t="s">
        <v>255</v>
      </c>
      <c r="G1076" s="36">
        <v>41729</v>
      </c>
      <c r="H1076" s="82">
        <v>12167</v>
      </c>
      <c r="I1076" s="37">
        <v>1217</v>
      </c>
      <c r="J1076" s="38">
        <v>1217</v>
      </c>
      <c r="K1076" s="36">
        <v>41729</v>
      </c>
      <c r="L1076" s="39">
        <v>10</v>
      </c>
      <c r="M1076" s="5"/>
      <c r="N1076" s="5"/>
      <c r="O1076" s="42" t="s">
        <v>2344</v>
      </c>
      <c r="P1076" s="43" t="s">
        <v>2198</v>
      </c>
      <c r="Q1076" s="43" t="s">
        <v>2320</v>
      </c>
      <c r="R1076" s="43" t="s">
        <v>229</v>
      </c>
      <c r="S1076" s="43" t="b">
        <v>1</v>
      </c>
      <c r="T1076" s="43">
        <v>10</v>
      </c>
      <c r="U1076" s="35" t="s">
        <v>2347</v>
      </c>
      <c r="V1076" s="196" t="s">
        <v>2377</v>
      </c>
    </row>
    <row r="1077" spans="1:22" x14ac:dyDescent="0.25">
      <c r="A1077" s="30">
        <v>1076</v>
      </c>
      <c r="B1077" s="45" t="s">
        <v>823</v>
      </c>
      <c r="C1077" s="33">
        <f t="shared" si="16"/>
        <v>5</v>
      </c>
      <c r="D1077" s="45" t="s">
        <v>343</v>
      </c>
      <c r="E1077" s="45"/>
      <c r="F1077" s="35" t="s">
        <v>255</v>
      </c>
      <c r="G1077" s="36">
        <v>41729</v>
      </c>
      <c r="H1077" s="82">
        <v>8061</v>
      </c>
      <c r="I1077" s="37">
        <v>806</v>
      </c>
      <c r="J1077" s="38">
        <v>806</v>
      </c>
      <c r="K1077" s="36">
        <v>41729</v>
      </c>
      <c r="L1077" s="39">
        <v>10</v>
      </c>
      <c r="M1077" s="5"/>
      <c r="N1077" s="5"/>
      <c r="O1077" s="42" t="s">
        <v>2344</v>
      </c>
      <c r="P1077" s="43" t="s">
        <v>2177</v>
      </c>
      <c r="Q1077" s="43" t="s">
        <v>2320</v>
      </c>
      <c r="R1077" s="43" t="s">
        <v>229</v>
      </c>
      <c r="S1077" s="43" t="b">
        <v>1</v>
      </c>
      <c r="T1077" s="43">
        <v>10</v>
      </c>
      <c r="U1077" s="35" t="s">
        <v>2347</v>
      </c>
      <c r="V1077" s="196" t="s">
        <v>2377</v>
      </c>
    </row>
    <row r="1078" spans="1:22" x14ac:dyDescent="0.25">
      <c r="A1078" s="30">
        <v>1077</v>
      </c>
      <c r="B1078" s="45" t="s">
        <v>822</v>
      </c>
      <c r="C1078" s="33">
        <f t="shared" si="16"/>
        <v>5</v>
      </c>
      <c r="D1078" s="45" t="s">
        <v>336</v>
      </c>
      <c r="E1078" s="45"/>
      <c r="F1078" s="35" t="s">
        <v>255</v>
      </c>
      <c r="G1078" s="36">
        <v>41729</v>
      </c>
      <c r="H1078" s="82">
        <v>24998</v>
      </c>
      <c r="I1078" s="37">
        <v>2500</v>
      </c>
      <c r="J1078" s="38">
        <v>2500</v>
      </c>
      <c r="K1078" s="36">
        <v>41729</v>
      </c>
      <c r="L1078" s="39">
        <v>10</v>
      </c>
      <c r="M1078" s="5"/>
      <c r="N1078" s="5"/>
      <c r="O1078" s="42" t="s">
        <v>2344</v>
      </c>
      <c r="P1078" s="43" t="s">
        <v>2177</v>
      </c>
      <c r="Q1078" s="43" t="s">
        <v>2320</v>
      </c>
      <c r="R1078" s="43" t="s">
        <v>229</v>
      </c>
      <c r="S1078" s="43" t="b">
        <v>1</v>
      </c>
      <c r="T1078" s="43">
        <v>10</v>
      </c>
      <c r="U1078" s="35" t="s">
        <v>2347</v>
      </c>
      <c r="V1078" s="196" t="s">
        <v>2377</v>
      </c>
    </row>
    <row r="1079" spans="1:22" x14ac:dyDescent="0.25">
      <c r="A1079" s="30">
        <v>1078</v>
      </c>
      <c r="B1079" s="45" t="s">
        <v>946</v>
      </c>
      <c r="C1079" s="33">
        <f t="shared" si="16"/>
        <v>4</v>
      </c>
      <c r="D1079" s="45" t="s">
        <v>342</v>
      </c>
      <c r="E1079" s="45"/>
      <c r="F1079" s="35" t="s">
        <v>255</v>
      </c>
      <c r="G1079" s="36">
        <v>41729</v>
      </c>
      <c r="H1079" s="82">
        <v>6609</v>
      </c>
      <c r="I1079" s="37">
        <v>661</v>
      </c>
      <c r="J1079" s="38">
        <v>661</v>
      </c>
      <c r="K1079" s="36">
        <v>41729</v>
      </c>
      <c r="L1079" s="39">
        <v>10</v>
      </c>
      <c r="M1079" s="5"/>
      <c r="N1079" s="5"/>
      <c r="O1079" s="42" t="s">
        <v>2344</v>
      </c>
      <c r="P1079" s="43" t="s">
        <v>2205</v>
      </c>
      <c r="Q1079" s="43" t="s">
        <v>2319</v>
      </c>
      <c r="R1079" s="43" t="s">
        <v>229</v>
      </c>
      <c r="S1079" s="43" t="b">
        <v>1</v>
      </c>
      <c r="T1079" s="43">
        <v>10</v>
      </c>
      <c r="U1079" s="35" t="s">
        <v>2347</v>
      </c>
      <c r="V1079" s="196" t="s">
        <v>2377</v>
      </c>
    </row>
    <row r="1080" spans="1:22" x14ac:dyDescent="0.25">
      <c r="A1080" s="30">
        <v>1079</v>
      </c>
      <c r="B1080" s="45" t="s">
        <v>1143</v>
      </c>
      <c r="C1080" s="33">
        <f t="shared" si="16"/>
        <v>3</v>
      </c>
      <c r="D1080" s="45" t="s">
        <v>751</v>
      </c>
      <c r="E1080" s="45"/>
      <c r="F1080" s="35" t="s">
        <v>255</v>
      </c>
      <c r="G1080" s="36">
        <v>41729</v>
      </c>
      <c r="H1080" s="82">
        <v>3150</v>
      </c>
      <c r="I1080" s="37">
        <v>315</v>
      </c>
      <c r="J1080" s="38">
        <v>315</v>
      </c>
      <c r="K1080" s="36">
        <v>41729</v>
      </c>
      <c r="L1080" s="39">
        <v>10</v>
      </c>
      <c r="M1080" s="5"/>
      <c r="N1080" s="5"/>
      <c r="O1080" s="42" t="s">
        <v>2344</v>
      </c>
      <c r="P1080" s="43" t="s">
        <v>2207</v>
      </c>
      <c r="Q1080" s="43" t="s">
        <v>2320</v>
      </c>
      <c r="R1080" s="43" t="s">
        <v>229</v>
      </c>
      <c r="S1080" s="43" t="b">
        <v>1</v>
      </c>
      <c r="T1080" s="43">
        <v>10</v>
      </c>
      <c r="U1080" s="35" t="s">
        <v>2347</v>
      </c>
      <c r="V1080" s="196" t="s">
        <v>2377</v>
      </c>
    </row>
    <row r="1081" spans="1:22" x14ac:dyDescent="0.25">
      <c r="A1081" s="30">
        <v>1080</v>
      </c>
      <c r="B1081" s="45" t="s">
        <v>1053</v>
      </c>
      <c r="C1081" s="33">
        <f t="shared" si="16"/>
        <v>4</v>
      </c>
      <c r="D1081" s="45" t="s">
        <v>329</v>
      </c>
      <c r="E1081" s="45"/>
      <c r="F1081" s="35" t="s">
        <v>255</v>
      </c>
      <c r="G1081" s="36">
        <v>41729</v>
      </c>
      <c r="H1081" s="82">
        <v>6289</v>
      </c>
      <c r="I1081" s="37">
        <v>629</v>
      </c>
      <c r="J1081" s="38">
        <v>629</v>
      </c>
      <c r="K1081" s="36">
        <v>41729</v>
      </c>
      <c r="L1081" s="39">
        <v>10</v>
      </c>
      <c r="M1081" s="5"/>
      <c r="N1081" s="5"/>
      <c r="O1081" s="42" t="s">
        <v>2344</v>
      </c>
      <c r="P1081" s="43" t="s">
        <v>2200</v>
      </c>
      <c r="Q1081" s="43" t="s">
        <v>2319</v>
      </c>
      <c r="R1081" s="43" t="s">
        <v>229</v>
      </c>
      <c r="S1081" s="43" t="b">
        <v>1</v>
      </c>
      <c r="T1081" s="43">
        <v>10</v>
      </c>
      <c r="U1081" s="35" t="s">
        <v>2347</v>
      </c>
      <c r="V1081" s="196" t="s">
        <v>2377</v>
      </c>
    </row>
    <row r="1082" spans="1:22" x14ac:dyDescent="0.25">
      <c r="A1082" s="30">
        <v>1081</v>
      </c>
      <c r="B1082" s="45" t="s">
        <v>1054</v>
      </c>
      <c r="C1082" s="33">
        <f t="shared" si="16"/>
        <v>5</v>
      </c>
      <c r="D1082" s="45" t="s">
        <v>333</v>
      </c>
      <c r="E1082" s="45"/>
      <c r="F1082" s="35" t="s">
        <v>255</v>
      </c>
      <c r="G1082" s="36">
        <v>41729</v>
      </c>
      <c r="H1082" s="82">
        <v>10181</v>
      </c>
      <c r="I1082" s="37">
        <v>1018</v>
      </c>
      <c r="J1082" s="38">
        <v>1018</v>
      </c>
      <c r="K1082" s="36">
        <v>41729</v>
      </c>
      <c r="L1082" s="39">
        <v>10</v>
      </c>
      <c r="M1082" s="5"/>
      <c r="N1082" s="5"/>
      <c r="O1082" s="42" t="s">
        <v>2344</v>
      </c>
      <c r="P1082" s="43" t="s">
        <v>2177</v>
      </c>
      <c r="Q1082" s="43" t="s">
        <v>2320</v>
      </c>
      <c r="R1082" s="43" t="s">
        <v>229</v>
      </c>
      <c r="S1082" s="43" t="b">
        <v>1</v>
      </c>
      <c r="T1082" s="43">
        <v>10</v>
      </c>
      <c r="U1082" s="35" t="s">
        <v>2347</v>
      </c>
      <c r="V1082" s="196" t="s">
        <v>2377</v>
      </c>
    </row>
    <row r="1083" spans="1:22" x14ac:dyDescent="0.25">
      <c r="A1083" s="30">
        <v>1082</v>
      </c>
      <c r="B1083" s="45" t="s">
        <v>980</v>
      </c>
      <c r="C1083" s="33">
        <f t="shared" si="16"/>
        <v>4</v>
      </c>
      <c r="D1083" s="45" t="s">
        <v>476</v>
      </c>
      <c r="E1083" s="45"/>
      <c r="F1083" s="35" t="s">
        <v>255</v>
      </c>
      <c r="G1083" s="36">
        <v>41729</v>
      </c>
      <c r="H1083" s="82">
        <v>18475</v>
      </c>
      <c r="I1083" s="37">
        <v>1847</v>
      </c>
      <c r="J1083" s="38">
        <v>1847</v>
      </c>
      <c r="K1083" s="36">
        <v>41729</v>
      </c>
      <c r="L1083" s="39">
        <v>10</v>
      </c>
      <c r="M1083" s="5"/>
      <c r="N1083" s="5"/>
      <c r="O1083" s="42" t="s">
        <v>2344</v>
      </c>
      <c r="P1083" s="43" t="s">
        <v>2258</v>
      </c>
      <c r="Q1083" s="43" t="s">
        <v>2319</v>
      </c>
      <c r="R1083" s="43" t="s">
        <v>229</v>
      </c>
      <c r="S1083" s="43" t="b">
        <v>1</v>
      </c>
      <c r="T1083" s="43">
        <v>10</v>
      </c>
      <c r="U1083" s="35" t="s">
        <v>2347</v>
      </c>
      <c r="V1083" s="196" t="s">
        <v>2377</v>
      </c>
    </row>
    <row r="1084" spans="1:22" x14ac:dyDescent="0.25">
      <c r="A1084" s="30">
        <v>1083</v>
      </c>
      <c r="B1084" s="45" t="s">
        <v>917</v>
      </c>
      <c r="C1084" s="33">
        <f t="shared" si="16"/>
        <v>4</v>
      </c>
      <c r="D1084" s="45" t="s">
        <v>521</v>
      </c>
      <c r="E1084" s="45"/>
      <c r="F1084" s="35" t="s">
        <v>255</v>
      </c>
      <c r="G1084" s="36">
        <v>41729</v>
      </c>
      <c r="H1084" s="82">
        <v>35630</v>
      </c>
      <c r="I1084" s="37">
        <v>3563</v>
      </c>
      <c r="J1084" s="38">
        <v>3563</v>
      </c>
      <c r="K1084" s="36">
        <v>41729</v>
      </c>
      <c r="L1084" s="39">
        <v>10</v>
      </c>
      <c r="M1084" s="5"/>
      <c r="N1084" s="5"/>
      <c r="O1084" s="42" t="s">
        <v>2344</v>
      </c>
      <c r="P1084" s="43" t="s">
        <v>2314</v>
      </c>
      <c r="Q1084" s="43" t="s">
        <v>2319</v>
      </c>
      <c r="R1084" s="43" t="s">
        <v>229</v>
      </c>
      <c r="S1084" s="43" t="b">
        <v>1</v>
      </c>
      <c r="T1084" s="43">
        <v>10</v>
      </c>
      <c r="U1084" s="35" t="s">
        <v>2347</v>
      </c>
      <c r="V1084" s="196" t="s">
        <v>2377</v>
      </c>
    </row>
    <row r="1085" spans="1:22" x14ac:dyDescent="0.25">
      <c r="A1085" s="30">
        <v>1084</v>
      </c>
      <c r="B1085" s="45" t="s">
        <v>1013</v>
      </c>
      <c r="C1085" s="33">
        <f t="shared" si="16"/>
        <v>3</v>
      </c>
      <c r="D1085" s="45" t="s">
        <v>462</v>
      </c>
      <c r="E1085" s="45"/>
      <c r="F1085" s="35" t="s">
        <v>255</v>
      </c>
      <c r="G1085" s="36">
        <v>41729</v>
      </c>
      <c r="H1085" s="82">
        <v>9668</v>
      </c>
      <c r="I1085" s="37">
        <v>967</v>
      </c>
      <c r="J1085" s="38">
        <v>967</v>
      </c>
      <c r="K1085" s="36">
        <v>41729</v>
      </c>
      <c r="L1085" s="39">
        <v>10</v>
      </c>
      <c r="M1085" s="5"/>
      <c r="N1085" s="5"/>
      <c r="O1085" s="42" t="s">
        <v>2344</v>
      </c>
      <c r="P1085" s="43" t="s">
        <v>2311</v>
      </c>
      <c r="Q1085" s="43" t="s">
        <v>2319</v>
      </c>
      <c r="R1085" s="43" t="s">
        <v>229</v>
      </c>
      <c r="S1085" s="43" t="b">
        <v>1</v>
      </c>
      <c r="T1085" s="43">
        <v>10</v>
      </c>
      <c r="U1085" s="35" t="s">
        <v>2347</v>
      </c>
      <c r="V1085" s="196" t="s">
        <v>2377</v>
      </c>
    </row>
    <row r="1086" spans="1:22" x14ac:dyDescent="0.25">
      <c r="A1086" s="30">
        <v>1085</v>
      </c>
      <c r="B1086" s="45" t="s">
        <v>1058</v>
      </c>
      <c r="C1086" s="33">
        <f t="shared" si="16"/>
        <v>4</v>
      </c>
      <c r="D1086" s="45" t="s">
        <v>341</v>
      </c>
      <c r="E1086" s="45"/>
      <c r="F1086" s="35" t="s">
        <v>255</v>
      </c>
      <c r="G1086" s="36">
        <v>41729</v>
      </c>
      <c r="H1086" s="82">
        <v>10137</v>
      </c>
      <c r="I1086" s="37">
        <v>1014</v>
      </c>
      <c r="J1086" s="38">
        <v>1014</v>
      </c>
      <c r="K1086" s="36">
        <v>41729</v>
      </c>
      <c r="L1086" s="39">
        <v>10</v>
      </c>
      <c r="M1086" s="5"/>
      <c r="N1086" s="5"/>
      <c r="O1086" s="42" t="s">
        <v>2344</v>
      </c>
      <c r="P1086" s="43" t="s">
        <v>2204</v>
      </c>
      <c r="Q1086" s="43" t="s">
        <v>2320</v>
      </c>
      <c r="R1086" s="43" t="s">
        <v>229</v>
      </c>
      <c r="S1086" s="43" t="b">
        <v>1</v>
      </c>
      <c r="T1086" s="43">
        <v>10</v>
      </c>
      <c r="U1086" s="35" t="s">
        <v>2347</v>
      </c>
      <c r="V1086" s="196" t="s">
        <v>2377</v>
      </c>
    </row>
    <row r="1087" spans="1:22" x14ac:dyDescent="0.25">
      <c r="A1087" s="30">
        <v>1086</v>
      </c>
      <c r="B1087" s="45" t="s">
        <v>456</v>
      </c>
      <c r="C1087" s="33">
        <f t="shared" si="16"/>
        <v>4</v>
      </c>
      <c r="D1087" s="45" t="s">
        <v>457</v>
      </c>
      <c r="E1087" s="45"/>
      <c r="F1087" s="35" t="s">
        <v>255</v>
      </c>
      <c r="G1087" s="36">
        <v>41729</v>
      </c>
      <c r="H1087" s="82">
        <v>7034</v>
      </c>
      <c r="I1087" s="37">
        <v>703</v>
      </c>
      <c r="J1087" s="38">
        <v>703</v>
      </c>
      <c r="K1087" s="36">
        <v>41729</v>
      </c>
      <c r="L1087" s="39">
        <v>9.99</v>
      </c>
      <c r="M1087" s="5"/>
      <c r="N1087" s="5"/>
      <c r="O1087" s="42" t="s">
        <v>2344</v>
      </c>
      <c r="P1087" s="43" t="s">
        <v>2248</v>
      </c>
      <c r="Q1087" s="43" t="s">
        <v>2319</v>
      </c>
      <c r="R1087" s="43" t="s">
        <v>229</v>
      </c>
      <c r="S1087" s="43" t="b">
        <v>1</v>
      </c>
      <c r="T1087" s="43">
        <v>10</v>
      </c>
      <c r="U1087" s="35" t="s">
        <v>2347</v>
      </c>
      <c r="V1087" s="196" t="s">
        <v>2377</v>
      </c>
    </row>
    <row r="1088" spans="1:22" x14ac:dyDescent="0.25">
      <c r="A1088" s="30">
        <v>1087</v>
      </c>
      <c r="B1088" s="45" t="s">
        <v>327</v>
      </c>
      <c r="C1088" s="33">
        <f t="shared" si="16"/>
        <v>4</v>
      </c>
      <c r="D1088" s="45" t="s">
        <v>328</v>
      </c>
      <c r="E1088" s="45"/>
      <c r="F1088" s="35" t="s">
        <v>255</v>
      </c>
      <c r="G1088" s="36">
        <v>41729</v>
      </c>
      <c r="H1088" s="82">
        <v>6339</v>
      </c>
      <c r="I1088" s="37">
        <v>634</v>
      </c>
      <c r="J1088" s="38">
        <v>634</v>
      </c>
      <c r="K1088" s="36">
        <v>41729</v>
      </c>
      <c r="L1088" s="39">
        <v>10</v>
      </c>
      <c r="M1088" s="5"/>
      <c r="N1088" s="5"/>
      <c r="O1088" s="42" t="s">
        <v>2344</v>
      </c>
      <c r="P1088" s="43" t="s">
        <v>2199</v>
      </c>
      <c r="Q1088" s="43" t="s">
        <v>2320</v>
      </c>
      <c r="R1088" s="43" t="s">
        <v>229</v>
      </c>
      <c r="S1088" s="43" t="b">
        <v>1</v>
      </c>
      <c r="T1088" s="43">
        <v>10</v>
      </c>
      <c r="U1088" s="35" t="s">
        <v>2347</v>
      </c>
      <c r="V1088" s="196" t="s">
        <v>2377</v>
      </c>
    </row>
    <row r="1089" spans="1:22" x14ac:dyDescent="0.25">
      <c r="A1089" s="30">
        <v>1088</v>
      </c>
      <c r="B1089" s="45" t="s">
        <v>1112</v>
      </c>
      <c r="C1089" s="33">
        <f t="shared" si="16"/>
        <v>4</v>
      </c>
      <c r="D1089" s="45" t="s">
        <v>548</v>
      </c>
      <c r="E1089" s="45"/>
      <c r="F1089" s="35" t="s">
        <v>255</v>
      </c>
      <c r="G1089" s="36">
        <v>41729</v>
      </c>
      <c r="H1089" s="82">
        <v>12830</v>
      </c>
      <c r="I1089" s="37">
        <v>1283</v>
      </c>
      <c r="J1089" s="38">
        <v>1283</v>
      </c>
      <c r="K1089" s="36">
        <v>41729</v>
      </c>
      <c r="L1089" s="39">
        <v>10</v>
      </c>
      <c r="M1089" s="5"/>
      <c r="N1089" s="5"/>
      <c r="O1089" s="42" t="s">
        <v>2344</v>
      </c>
      <c r="P1089" s="43" t="s">
        <v>2227</v>
      </c>
      <c r="Q1089" s="43" t="s">
        <v>2319</v>
      </c>
      <c r="R1089" s="43" t="s">
        <v>229</v>
      </c>
      <c r="S1089" s="43" t="b">
        <v>1</v>
      </c>
      <c r="T1089" s="43">
        <v>10</v>
      </c>
      <c r="U1089" s="35" t="s">
        <v>2347</v>
      </c>
      <c r="V1089" s="196" t="s">
        <v>2377</v>
      </c>
    </row>
    <row r="1090" spans="1:22" x14ac:dyDescent="0.25">
      <c r="A1090" s="30">
        <v>1089</v>
      </c>
      <c r="B1090" s="45" t="s">
        <v>1081</v>
      </c>
      <c r="C1090" s="33">
        <f t="shared" si="16"/>
        <v>4</v>
      </c>
      <c r="D1090" s="45" t="s">
        <v>433</v>
      </c>
      <c r="E1090" s="45"/>
      <c r="F1090" s="35" t="s">
        <v>255</v>
      </c>
      <c r="G1090" s="36">
        <v>41729</v>
      </c>
      <c r="H1090" s="82">
        <v>2598</v>
      </c>
      <c r="I1090" s="37">
        <v>260</v>
      </c>
      <c r="J1090" s="38">
        <v>260</v>
      </c>
      <c r="K1090" s="36">
        <v>41729</v>
      </c>
      <c r="L1090" s="39">
        <v>10.01</v>
      </c>
      <c r="M1090" s="5"/>
      <c r="N1090" s="5"/>
      <c r="O1090" s="42" t="s">
        <v>2344</v>
      </c>
      <c r="P1090" s="43" t="s">
        <v>2240</v>
      </c>
      <c r="Q1090" s="43" t="s">
        <v>2320</v>
      </c>
      <c r="R1090" s="43" t="s">
        <v>229</v>
      </c>
      <c r="S1090" s="43" t="b">
        <v>1</v>
      </c>
      <c r="T1090" s="43">
        <v>10</v>
      </c>
      <c r="U1090" s="35" t="s">
        <v>2347</v>
      </c>
      <c r="V1090" s="196" t="s">
        <v>2377</v>
      </c>
    </row>
    <row r="1091" spans="1:22" x14ac:dyDescent="0.25">
      <c r="A1091" s="30">
        <v>1090</v>
      </c>
      <c r="B1091" s="45" t="s">
        <v>1014</v>
      </c>
      <c r="C1091" s="33">
        <f t="shared" ref="C1091:C1154" si="17">COUNTIF(B:B,B1091)</f>
        <v>3</v>
      </c>
      <c r="D1091" s="45" t="s">
        <v>527</v>
      </c>
      <c r="E1091" s="45"/>
      <c r="F1091" s="35" t="s">
        <v>255</v>
      </c>
      <c r="G1091" s="36">
        <v>41729</v>
      </c>
      <c r="H1091" s="82">
        <v>5279</v>
      </c>
      <c r="I1091" s="37">
        <v>528</v>
      </c>
      <c r="J1091" s="38">
        <v>528</v>
      </c>
      <c r="K1091" s="36">
        <v>41729</v>
      </c>
      <c r="L1091" s="39">
        <v>10</v>
      </c>
      <c r="M1091" s="5"/>
      <c r="N1091" s="5"/>
      <c r="O1091" s="42" t="s">
        <v>2344</v>
      </c>
      <c r="P1091" s="43" t="s">
        <v>2261</v>
      </c>
      <c r="Q1091" s="43" t="s">
        <v>2320</v>
      </c>
      <c r="R1091" s="43" t="s">
        <v>229</v>
      </c>
      <c r="S1091" s="43" t="b">
        <v>1</v>
      </c>
      <c r="T1091" s="43">
        <v>10</v>
      </c>
      <c r="U1091" s="35" t="s">
        <v>2347</v>
      </c>
      <c r="V1091" s="196" t="s">
        <v>2377</v>
      </c>
    </row>
    <row r="1092" spans="1:22" x14ac:dyDescent="0.25">
      <c r="A1092" s="30">
        <v>1091</v>
      </c>
      <c r="B1092" s="45" t="s">
        <v>1055</v>
      </c>
      <c r="C1092" s="33">
        <f t="shared" si="17"/>
        <v>5</v>
      </c>
      <c r="D1092" s="45" t="s">
        <v>335</v>
      </c>
      <c r="E1092" s="45"/>
      <c r="F1092" s="35" t="s">
        <v>255</v>
      </c>
      <c r="G1092" s="36">
        <v>41729</v>
      </c>
      <c r="H1092" s="82">
        <v>2319</v>
      </c>
      <c r="I1092" s="37">
        <v>232</v>
      </c>
      <c r="J1092" s="38">
        <v>232</v>
      </c>
      <c r="K1092" s="36">
        <v>41729</v>
      </c>
      <c r="L1092" s="39">
        <v>10</v>
      </c>
      <c r="M1092" s="5"/>
      <c r="N1092" s="5"/>
      <c r="O1092" s="42" t="s">
        <v>2344</v>
      </c>
      <c r="P1092" s="43" t="s">
        <v>2201</v>
      </c>
      <c r="Q1092" s="43" t="s">
        <v>2319</v>
      </c>
      <c r="R1092" s="43" t="s">
        <v>229</v>
      </c>
      <c r="S1092" s="43" t="b">
        <v>1</v>
      </c>
      <c r="T1092" s="43">
        <v>10</v>
      </c>
      <c r="U1092" s="35" t="s">
        <v>2347</v>
      </c>
      <c r="V1092" s="196" t="s">
        <v>2377</v>
      </c>
    </row>
    <row r="1093" spans="1:22" x14ac:dyDescent="0.25">
      <c r="A1093" s="30">
        <v>1092</v>
      </c>
      <c r="B1093" s="45" t="s">
        <v>1082</v>
      </c>
      <c r="C1093" s="33">
        <f t="shared" si="17"/>
        <v>4</v>
      </c>
      <c r="D1093" s="45" t="s">
        <v>434</v>
      </c>
      <c r="E1093" s="45"/>
      <c r="F1093" s="35" t="s">
        <v>255</v>
      </c>
      <c r="G1093" s="36">
        <v>41729</v>
      </c>
      <c r="H1093" s="82">
        <v>2211</v>
      </c>
      <c r="I1093" s="37">
        <v>221</v>
      </c>
      <c r="J1093" s="38">
        <v>221</v>
      </c>
      <c r="K1093" s="36">
        <v>41729</v>
      </c>
      <c r="L1093" s="39">
        <v>10</v>
      </c>
      <c r="M1093" s="5"/>
      <c r="N1093" s="5"/>
      <c r="O1093" s="42" t="s">
        <v>2344</v>
      </c>
      <c r="P1093" s="43" t="s">
        <v>2241</v>
      </c>
      <c r="Q1093" s="43" t="s">
        <v>2319</v>
      </c>
      <c r="R1093" s="43" t="s">
        <v>229</v>
      </c>
      <c r="S1093" s="43" t="b">
        <v>1</v>
      </c>
      <c r="T1093" s="43">
        <v>10</v>
      </c>
      <c r="U1093" s="35" t="s">
        <v>2347</v>
      </c>
      <c r="V1093" s="196" t="s">
        <v>2377</v>
      </c>
    </row>
    <row r="1094" spans="1:22" x14ac:dyDescent="0.25">
      <c r="A1094" s="30">
        <v>1093</v>
      </c>
      <c r="B1094" s="45" t="s">
        <v>1064</v>
      </c>
      <c r="C1094" s="33">
        <f t="shared" si="17"/>
        <v>5</v>
      </c>
      <c r="D1094" s="45" t="s">
        <v>362</v>
      </c>
      <c r="E1094" s="45"/>
      <c r="F1094" s="35" t="s">
        <v>255</v>
      </c>
      <c r="G1094" s="36">
        <v>41729</v>
      </c>
      <c r="H1094" s="82">
        <v>17461</v>
      </c>
      <c r="I1094" s="37">
        <v>1746</v>
      </c>
      <c r="J1094" s="38">
        <v>1746</v>
      </c>
      <c r="K1094" s="36">
        <v>41729</v>
      </c>
      <c r="L1094" s="39">
        <v>10</v>
      </c>
      <c r="M1094" s="5"/>
      <c r="N1094" s="5"/>
      <c r="O1094" s="42" t="s">
        <v>2344</v>
      </c>
      <c r="P1094" s="43" t="s">
        <v>2177</v>
      </c>
      <c r="Q1094" s="43" t="s">
        <v>2320</v>
      </c>
      <c r="R1094" s="43" t="s">
        <v>229</v>
      </c>
      <c r="S1094" s="43" t="b">
        <v>1</v>
      </c>
      <c r="T1094" s="43">
        <v>10</v>
      </c>
      <c r="U1094" s="35" t="s">
        <v>2347</v>
      </c>
      <c r="V1094" s="196" t="s">
        <v>2377</v>
      </c>
    </row>
    <row r="1095" spans="1:22" x14ac:dyDescent="0.25">
      <c r="A1095" s="30">
        <v>1094</v>
      </c>
      <c r="B1095" s="45" t="s">
        <v>1065</v>
      </c>
      <c r="C1095" s="33">
        <f t="shared" si="17"/>
        <v>5</v>
      </c>
      <c r="D1095" s="45" t="s">
        <v>363</v>
      </c>
      <c r="E1095" s="45"/>
      <c r="F1095" s="35" t="s">
        <v>255</v>
      </c>
      <c r="G1095" s="36">
        <v>41729</v>
      </c>
      <c r="H1095" s="82">
        <v>26205</v>
      </c>
      <c r="I1095" s="37">
        <v>2621</v>
      </c>
      <c r="J1095" s="38">
        <v>2621</v>
      </c>
      <c r="K1095" s="36">
        <v>41729</v>
      </c>
      <c r="L1095" s="39">
        <v>10</v>
      </c>
      <c r="M1095" s="5"/>
      <c r="N1095" s="5"/>
      <c r="O1095" s="42" t="s">
        <v>2344</v>
      </c>
      <c r="P1095" s="43" t="s">
        <v>2216</v>
      </c>
      <c r="Q1095" s="43" t="s">
        <v>2319</v>
      </c>
      <c r="R1095" s="43" t="s">
        <v>229</v>
      </c>
      <c r="S1095" s="43" t="b">
        <v>1</v>
      </c>
      <c r="T1095" s="43">
        <v>10</v>
      </c>
      <c r="U1095" s="35" t="s">
        <v>2347</v>
      </c>
      <c r="V1095" s="196" t="s">
        <v>2377</v>
      </c>
    </row>
    <row r="1096" spans="1:22" x14ac:dyDescent="0.25">
      <c r="A1096" s="30">
        <v>1095</v>
      </c>
      <c r="B1096" s="45" t="s">
        <v>1084</v>
      </c>
      <c r="C1096" s="33">
        <f t="shared" si="17"/>
        <v>5</v>
      </c>
      <c r="D1096" s="45" t="s">
        <v>450</v>
      </c>
      <c r="E1096" s="45"/>
      <c r="F1096" s="35" t="s">
        <v>255</v>
      </c>
      <c r="G1096" s="36">
        <v>41729</v>
      </c>
      <c r="H1096" s="82">
        <v>31174</v>
      </c>
      <c r="I1096" s="37">
        <v>3117</v>
      </c>
      <c r="J1096" s="38">
        <v>3117</v>
      </c>
      <c r="K1096" s="36">
        <v>41729</v>
      </c>
      <c r="L1096" s="39">
        <v>10</v>
      </c>
      <c r="M1096" s="5"/>
      <c r="N1096" s="5"/>
      <c r="O1096" s="42" t="s">
        <v>2344</v>
      </c>
      <c r="P1096" s="43" t="s">
        <v>2235</v>
      </c>
      <c r="Q1096" s="43" t="s">
        <v>2320</v>
      </c>
      <c r="R1096" s="43" t="s">
        <v>229</v>
      </c>
      <c r="S1096" s="43" t="b">
        <v>1</v>
      </c>
      <c r="T1096" s="43">
        <v>10</v>
      </c>
      <c r="U1096" s="35" t="s">
        <v>2347</v>
      </c>
      <c r="V1096" s="196" t="s">
        <v>2377</v>
      </c>
    </row>
    <row r="1097" spans="1:22" x14ac:dyDescent="0.25">
      <c r="A1097" s="30">
        <v>1096</v>
      </c>
      <c r="B1097" s="45" t="s">
        <v>1086</v>
      </c>
      <c r="C1097" s="33">
        <f t="shared" si="17"/>
        <v>4</v>
      </c>
      <c r="D1097" s="45" t="s">
        <v>458</v>
      </c>
      <c r="E1097" s="45"/>
      <c r="F1097" s="35" t="s">
        <v>255</v>
      </c>
      <c r="G1097" s="36">
        <v>41729</v>
      </c>
      <c r="H1097" s="82">
        <v>12762</v>
      </c>
      <c r="I1097" s="37">
        <v>1276</v>
      </c>
      <c r="J1097" s="38">
        <v>1276</v>
      </c>
      <c r="K1097" s="36">
        <v>41729</v>
      </c>
      <c r="L1097" s="39">
        <v>10</v>
      </c>
      <c r="M1097" s="5"/>
      <c r="N1097" s="5"/>
      <c r="O1097" s="42" t="s">
        <v>2344</v>
      </c>
      <c r="P1097" s="43" t="s">
        <v>2206</v>
      </c>
      <c r="Q1097" s="43" t="s">
        <v>2320</v>
      </c>
      <c r="R1097" s="43" t="s">
        <v>229</v>
      </c>
      <c r="S1097" s="43" t="b">
        <v>1</v>
      </c>
      <c r="T1097" s="43">
        <v>10</v>
      </c>
      <c r="U1097" s="35" t="s">
        <v>2347</v>
      </c>
      <c r="V1097" s="196" t="s">
        <v>2377</v>
      </c>
    </row>
    <row r="1098" spans="1:22" x14ac:dyDescent="0.25">
      <c r="A1098" s="30">
        <v>1097</v>
      </c>
      <c r="B1098" s="45" t="s">
        <v>877</v>
      </c>
      <c r="C1098" s="33">
        <f t="shared" si="17"/>
        <v>5</v>
      </c>
      <c r="D1098" s="45" t="s">
        <v>524</v>
      </c>
      <c r="E1098" s="45"/>
      <c r="F1098" s="35" t="s">
        <v>255</v>
      </c>
      <c r="G1098" s="36">
        <v>41729</v>
      </c>
      <c r="H1098" s="82">
        <v>31781</v>
      </c>
      <c r="I1098" s="37">
        <v>3178</v>
      </c>
      <c r="J1098" s="38">
        <v>3178</v>
      </c>
      <c r="K1098" s="36">
        <v>41729</v>
      </c>
      <c r="L1098" s="39">
        <v>10</v>
      </c>
      <c r="M1098" s="5"/>
      <c r="N1098" s="5"/>
      <c r="O1098" s="42" t="s">
        <v>2344</v>
      </c>
      <c r="P1098" s="43" t="s">
        <v>2276</v>
      </c>
      <c r="Q1098" s="43" t="s">
        <v>2319</v>
      </c>
      <c r="R1098" s="43" t="s">
        <v>229</v>
      </c>
      <c r="S1098" s="43" t="b">
        <v>1</v>
      </c>
      <c r="T1098" s="43">
        <v>10</v>
      </c>
      <c r="U1098" s="35" t="s">
        <v>2347</v>
      </c>
      <c r="V1098" s="196" t="s">
        <v>2377</v>
      </c>
    </row>
    <row r="1099" spans="1:22" x14ac:dyDescent="0.25">
      <c r="A1099" s="30">
        <v>1098</v>
      </c>
      <c r="B1099" s="45" t="s">
        <v>878</v>
      </c>
      <c r="C1099" s="33">
        <f t="shared" si="17"/>
        <v>5</v>
      </c>
      <c r="D1099" s="45" t="s">
        <v>525</v>
      </c>
      <c r="E1099" s="45"/>
      <c r="F1099" s="35" t="s">
        <v>255</v>
      </c>
      <c r="G1099" s="36">
        <v>41729</v>
      </c>
      <c r="H1099" s="82">
        <v>8678</v>
      </c>
      <c r="I1099" s="37">
        <v>868</v>
      </c>
      <c r="J1099" s="38">
        <v>868</v>
      </c>
      <c r="K1099" s="36">
        <v>41729</v>
      </c>
      <c r="L1099" s="39">
        <v>10</v>
      </c>
      <c r="M1099" s="5"/>
      <c r="N1099" s="5"/>
      <c r="O1099" s="42" t="s">
        <v>2344</v>
      </c>
      <c r="P1099" s="43" t="s">
        <v>2230</v>
      </c>
      <c r="Q1099" s="43" t="s">
        <v>2320</v>
      </c>
      <c r="R1099" s="43" t="s">
        <v>229</v>
      </c>
      <c r="S1099" s="43" t="b">
        <v>1</v>
      </c>
      <c r="T1099" s="43">
        <v>10</v>
      </c>
      <c r="U1099" s="35" t="s">
        <v>2347</v>
      </c>
      <c r="V1099" s="196" t="s">
        <v>2377</v>
      </c>
    </row>
    <row r="1100" spans="1:22" x14ac:dyDescent="0.25">
      <c r="A1100" s="30">
        <v>1099</v>
      </c>
      <c r="B1100" s="45" t="s">
        <v>992</v>
      </c>
      <c r="C1100" s="33">
        <f t="shared" si="17"/>
        <v>5</v>
      </c>
      <c r="D1100" s="45" t="s">
        <v>535</v>
      </c>
      <c r="E1100" s="45"/>
      <c r="F1100" s="35" t="s">
        <v>255</v>
      </c>
      <c r="G1100" s="36">
        <v>41729</v>
      </c>
      <c r="H1100" s="82">
        <v>14583</v>
      </c>
      <c r="I1100" s="37">
        <v>1458</v>
      </c>
      <c r="J1100" s="38">
        <v>1458</v>
      </c>
      <c r="K1100" s="36">
        <v>41729</v>
      </c>
      <c r="L1100" s="39">
        <v>10</v>
      </c>
      <c r="M1100" s="5"/>
      <c r="N1100" s="5"/>
      <c r="O1100" s="42" t="s">
        <v>2344</v>
      </c>
      <c r="P1100" s="43" t="s">
        <v>2280</v>
      </c>
      <c r="Q1100" s="43" t="s">
        <v>2319</v>
      </c>
      <c r="R1100" s="43" t="s">
        <v>229</v>
      </c>
      <c r="S1100" s="43" t="b">
        <v>1</v>
      </c>
      <c r="T1100" s="43">
        <v>10</v>
      </c>
      <c r="U1100" s="35" t="s">
        <v>2347</v>
      </c>
      <c r="V1100" s="196" t="s">
        <v>2377</v>
      </c>
    </row>
    <row r="1101" spans="1:22" x14ac:dyDescent="0.25">
      <c r="A1101" s="30">
        <v>1100</v>
      </c>
      <c r="B1101" s="45" t="s">
        <v>1016</v>
      </c>
      <c r="C1101" s="33">
        <f t="shared" si="17"/>
        <v>4</v>
      </c>
      <c r="D1101" s="45" t="s">
        <v>741</v>
      </c>
      <c r="E1101" s="45"/>
      <c r="F1101" s="35" t="s">
        <v>255</v>
      </c>
      <c r="G1101" s="36">
        <v>41729</v>
      </c>
      <c r="H1101" s="82">
        <v>27440</v>
      </c>
      <c r="I1101" s="37">
        <v>2744</v>
      </c>
      <c r="J1101" s="38">
        <v>2744</v>
      </c>
      <c r="K1101" s="36">
        <v>41729</v>
      </c>
      <c r="L1101" s="39">
        <v>10</v>
      </c>
      <c r="M1101" s="5"/>
      <c r="N1101" s="5"/>
      <c r="O1101" s="42" t="s">
        <v>2344</v>
      </c>
      <c r="P1101" s="43" t="s">
        <v>2313</v>
      </c>
      <c r="Q1101" s="43" t="s">
        <v>2320</v>
      </c>
      <c r="R1101" s="43" t="s">
        <v>229</v>
      </c>
      <c r="S1101" s="43" t="b">
        <v>1</v>
      </c>
      <c r="T1101" s="43">
        <v>10</v>
      </c>
      <c r="U1101" s="35" t="s">
        <v>2347</v>
      </c>
      <c r="V1101" s="196" t="s">
        <v>2377</v>
      </c>
    </row>
    <row r="1102" spans="1:22" x14ac:dyDescent="0.25">
      <c r="A1102" s="30">
        <v>1101</v>
      </c>
      <c r="B1102" s="45" t="s">
        <v>827</v>
      </c>
      <c r="C1102" s="33">
        <f t="shared" si="17"/>
        <v>5</v>
      </c>
      <c r="D1102" s="45" t="s">
        <v>365</v>
      </c>
      <c r="E1102" s="45"/>
      <c r="F1102" s="35" t="s">
        <v>255</v>
      </c>
      <c r="G1102" s="36">
        <v>41729</v>
      </c>
      <c r="H1102" s="82">
        <v>25247</v>
      </c>
      <c r="I1102" s="37">
        <v>2525</v>
      </c>
      <c r="J1102" s="38">
        <v>2525</v>
      </c>
      <c r="K1102" s="36">
        <v>41729</v>
      </c>
      <c r="L1102" s="39">
        <v>10</v>
      </c>
      <c r="M1102" s="5"/>
      <c r="N1102" s="5"/>
      <c r="O1102" s="42" t="s">
        <v>2344</v>
      </c>
      <c r="P1102" s="43" t="s">
        <v>2177</v>
      </c>
      <c r="Q1102" s="43" t="s">
        <v>2320</v>
      </c>
      <c r="R1102" s="43" t="s">
        <v>229</v>
      </c>
      <c r="S1102" s="43" t="b">
        <v>1</v>
      </c>
      <c r="T1102" s="43">
        <v>10</v>
      </c>
      <c r="U1102" s="35" t="s">
        <v>2347</v>
      </c>
      <c r="V1102" s="196" t="s">
        <v>2377</v>
      </c>
    </row>
    <row r="1103" spans="1:22" x14ac:dyDescent="0.25">
      <c r="A1103" s="30">
        <v>1102</v>
      </c>
      <c r="B1103" s="45" t="s">
        <v>1094</v>
      </c>
      <c r="C1103" s="33">
        <f t="shared" si="17"/>
        <v>4</v>
      </c>
      <c r="D1103" s="45" t="s">
        <v>483</v>
      </c>
      <c r="E1103" s="45"/>
      <c r="F1103" s="35" t="s">
        <v>255</v>
      </c>
      <c r="G1103" s="36">
        <v>41729</v>
      </c>
      <c r="H1103" s="82">
        <v>6136</v>
      </c>
      <c r="I1103" s="37">
        <v>614</v>
      </c>
      <c r="J1103" s="38">
        <v>614</v>
      </c>
      <c r="K1103" s="36">
        <v>41729</v>
      </c>
      <c r="L1103" s="39">
        <v>10.01</v>
      </c>
      <c r="M1103" s="5"/>
      <c r="N1103" s="5"/>
      <c r="O1103" s="42" t="s">
        <v>2344</v>
      </c>
      <c r="P1103" s="43" t="s">
        <v>2260</v>
      </c>
      <c r="Q1103" s="43" t="s">
        <v>2320</v>
      </c>
      <c r="R1103" s="43" t="s">
        <v>229</v>
      </c>
      <c r="S1103" s="43" t="b">
        <v>1</v>
      </c>
      <c r="T1103" s="43">
        <v>10</v>
      </c>
      <c r="U1103" s="35" t="s">
        <v>2347</v>
      </c>
      <c r="V1103" s="196" t="s">
        <v>2377</v>
      </c>
    </row>
    <row r="1104" spans="1:22" x14ac:dyDescent="0.25">
      <c r="A1104" s="30">
        <v>1103</v>
      </c>
      <c r="B1104" s="45" t="s">
        <v>1090</v>
      </c>
      <c r="C1104" s="33">
        <f t="shared" si="17"/>
        <v>4</v>
      </c>
      <c r="D1104" s="45" t="s">
        <v>465</v>
      </c>
      <c r="E1104" s="45"/>
      <c r="F1104" s="35" t="s">
        <v>255</v>
      </c>
      <c r="G1104" s="36">
        <v>41729</v>
      </c>
      <c r="H1104" s="82">
        <v>16502</v>
      </c>
      <c r="I1104" s="37">
        <v>1650</v>
      </c>
      <c r="J1104" s="38">
        <v>1650</v>
      </c>
      <c r="K1104" s="36">
        <v>41729</v>
      </c>
      <c r="L1104" s="39">
        <v>10</v>
      </c>
      <c r="M1104" s="5"/>
      <c r="N1104" s="5"/>
      <c r="O1104" s="42" t="s">
        <v>2344</v>
      </c>
      <c r="P1104" s="43" t="s">
        <v>2197</v>
      </c>
      <c r="Q1104" s="43" t="s">
        <v>2320</v>
      </c>
      <c r="R1104" s="43" t="s">
        <v>229</v>
      </c>
      <c r="S1104" s="43" t="b">
        <v>1</v>
      </c>
      <c r="T1104" s="43">
        <v>10</v>
      </c>
      <c r="U1104" s="35" t="s">
        <v>2347</v>
      </c>
      <c r="V1104" s="196" t="s">
        <v>2377</v>
      </c>
    </row>
    <row r="1105" spans="1:22" x14ac:dyDescent="0.25">
      <c r="A1105" s="30">
        <v>1104</v>
      </c>
      <c r="B1105" s="45" t="s">
        <v>955</v>
      </c>
      <c r="C1105" s="33">
        <f t="shared" si="17"/>
        <v>5</v>
      </c>
      <c r="D1105" s="45" t="s">
        <v>364</v>
      </c>
      <c r="E1105" s="45"/>
      <c r="F1105" s="35" t="s">
        <v>255</v>
      </c>
      <c r="G1105" s="36">
        <v>41729</v>
      </c>
      <c r="H1105" s="82">
        <v>29266</v>
      </c>
      <c r="I1105" s="37">
        <v>2927</v>
      </c>
      <c r="J1105" s="38">
        <v>2927</v>
      </c>
      <c r="K1105" s="36">
        <v>41729</v>
      </c>
      <c r="L1105" s="39">
        <v>10</v>
      </c>
      <c r="M1105" s="5"/>
      <c r="N1105" s="5"/>
      <c r="O1105" s="42" t="s">
        <v>2344</v>
      </c>
      <c r="P1105" s="43" t="s">
        <v>2207</v>
      </c>
      <c r="Q1105" s="43" t="s">
        <v>2320</v>
      </c>
      <c r="R1105" s="43" t="s">
        <v>229</v>
      </c>
      <c r="S1105" s="43" t="b">
        <v>1</v>
      </c>
      <c r="T1105" s="43">
        <v>10</v>
      </c>
      <c r="U1105" s="35" t="s">
        <v>2347</v>
      </c>
      <c r="V1105" s="196" t="s">
        <v>2377</v>
      </c>
    </row>
    <row r="1106" spans="1:22" x14ac:dyDescent="0.25">
      <c r="A1106" s="30">
        <v>1105</v>
      </c>
      <c r="B1106" s="45" t="s">
        <v>1091</v>
      </c>
      <c r="C1106" s="33">
        <f t="shared" si="17"/>
        <v>6</v>
      </c>
      <c r="D1106" s="45" t="s">
        <v>472</v>
      </c>
      <c r="E1106" s="45"/>
      <c r="F1106" s="35" t="s">
        <v>255</v>
      </c>
      <c r="G1106" s="36">
        <v>41729</v>
      </c>
      <c r="H1106" s="82">
        <v>20163</v>
      </c>
      <c r="I1106" s="37">
        <v>2016</v>
      </c>
      <c r="J1106" s="38">
        <v>2016</v>
      </c>
      <c r="K1106" s="36">
        <v>41729</v>
      </c>
      <c r="L1106" s="39">
        <v>10</v>
      </c>
      <c r="M1106" s="5"/>
      <c r="N1106" s="5"/>
      <c r="O1106" s="42" t="s">
        <v>2344</v>
      </c>
      <c r="P1106" s="43" t="s">
        <v>2255</v>
      </c>
      <c r="Q1106" s="43" t="s">
        <v>2319</v>
      </c>
      <c r="R1106" s="43" t="s">
        <v>229</v>
      </c>
      <c r="S1106" s="43" t="b">
        <v>1</v>
      </c>
      <c r="T1106" s="43">
        <v>10</v>
      </c>
      <c r="U1106" s="35" t="s">
        <v>2347</v>
      </c>
      <c r="V1106" s="196" t="s">
        <v>2377</v>
      </c>
    </row>
    <row r="1107" spans="1:22" x14ac:dyDescent="0.25">
      <c r="A1107" s="30">
        <v>1106</v>
      </c>
      <c r="B1107" s="45" t="s">
        <v>1068</v>
      </c>
      <c r="C1107" s="33">
        <f t="shared" si="17"/>
        <v>5</v>
      </c>
      <c r="D1107" s="45" t="s">
        <v>381</v>
      </c>
      <c r="E1107" s="45"/>
      <c r="F1107" s="35" t="s">
        <v>255</v>
      </c>
      <c r="G1107" s="36">
        <v>41729</v>
      </c>
      <c r="H1107" s="82">
        <v>46436</v>
      </c>
      <c r="I1107" s="37">
        <v>4644</v>
      </c>
      <c r="J1107" s="38">
        <v>4644</v>
      </c>
      <c r="K1107" s="36">
        <v>41729</v>
      </c>
      <c r="L1107" s="39">
        <v>10</v>
      </c>
      <c r="M1107" s="5"/>
      <c r="N1107" s="5"/>
      <c r="O1107" s="42" t="s">
        <v>2344</v>
      </c>
      <c r="P1107" s="43" t="s">
        <v>2207</v>
      </c>
      <c r="Q1107" s="43" t="s">
        <v>2320</v>
      </c>
      <c r="R1107" s="43" t="s">
        <v>229</v>
      </c>
      <c r="S1107" s="43" t="b">
        <v>1</v>
      </c>
      <c r="T1107" s="43">
        <v>10</v>
      </c>
      <c r="U1107" s="35" t="s">
        <v>2347</v>
      </c>
      <c r="V1107" s="196" t="s">
        <v>2377</v>
      </c>
    </row>
    <row r="1108" spans="1:22" x14ac:dyDescent="0.25">
      <c r="A1108" s="30">
        <v>1107</v>
      </c>
      <c r="B1108" s="45" t="s">
        <v>834</v>
      </c>
      <c r="C1108" s="33">
        <f t="shared" si="17"/>
        <v>4</v>
      </c>
      <c r="D1108" s="45" t="s">
        <v>382</v>
      </c>
      <c r="E1108" s="45"/>
      <c r="F1108" s="35" t="s">
        <v>255</v>
      </c>
      <c r="G1108" s="36">
        <v>41729</v>
      </c>
      <c r="H1108" s="82">
        <v>19149</v>
      </c>
      <c r="I1108" s="37">
        <v>1915</v>
      </c>
      <c r="J1108" s="38">
        <v>1915</v>
      </c>
      <c r="K1108" s="36">
        <v>41729</v>
      </c>
      <c r="L1108" s="39">
        <v>10</v>
      </c>
      <c r="M1108" s="5"/>
      <c r="N1108" s="5"/>
      <c r="O1108" s="42" t="s">
        <v>2344</v>
      </c>
      <c r="P1108" s="43" t="s">
        <v>2185</v>
      </c>
      <c r="Q1108" s="43" t="s">
        <v>2320</v>
      </c>
      <c r="R1108" s="43" t="s">
        <v>229</v>
      </c>
      <c r="S1108" s="43" t="b">
        <v>1</v>
      </c>
      <c r="T1108" s="43">
        <v>10</v>
      </c>
      <c r="U1108" s="35" t="s">
        <v>2347</v>
      </c>
      <c r="V1108" s="196" t="s">
        <v>2377</v>
      </c>
    </row>
    <row r="1109" spans="1:22" x14ac:dyDescent="0.25">
      <c r="A1109" s="30">
        <v>1108</v>
      </c>
      <c r="B1109" s="45" t="s">
        <v>1069</v>
      </c>
      <c r="C1109" s="33">
        <f t="shared" si="17"/>
        <v>4</v>
      </c>
      <c r="D1109" s="45" t="s">
        <v>383</v>
      </c>
      <c r="E1109" s="45"/>
      <c r="F1109" s="35" t="s">
        <v>255</v>
      </c>
      <c r="G1109" s="36">
        <v>41729</v>
      </c>
      <c r="H1109" s="82">
        <v>17936</v>
      </c>
      <c r="I1109" s="37">
        <v>1794</v>
      </c>
      <c r="J1109" s="38">
        <v>1794</v>
      </c>
      <c r="K1109" s="36">
        <v>41729</v>
      </c>
      <c r="L1109" s="39">
        <v>10</v>
      </c>
      <c r="M1109" s="5"/>
      <c r="N1109" s="5"/>
      <c r="O1109" s="42" t="s">
        <v>2344</v>
      </c>
      <c r="P1109" s="43" t="s">
        <v>2197</v>
      </c>
      <c r="Q1109" s="43" t="s">
        <v>2320</v>
      </c>
      <c r="R1109" s="43" t="s">
        <v>229</v>
      </c>
      <c r="S1109" s="43" t="b">
        <v>1</v>
      </c>
      <c r="T1109" s="43">
        <v>10</v>
      </c>
      <c r="U1109" s="35" t="s">
        <v>2347</v>
      </c>
      <c r="V1109" s="196" t="s">
        <v>2377</v>
      </c>
    </row>
    <row r="1110" spans="1:22" x14ac:dyDescent="0.25">
      <c r="A1110" s="30">
        <v>1109</v>
      </c>
      <c r="B1110" s="45" t="s">
        <v>835</v>
      </c>
      <c r="C1110" s="33">
        <f t="shared" si="17"/>
        <v>6</v>
      </c>
      <c r="D1110" s="45" t="s">
        <v>385</v>
      </c>
      <c r="E1110" s="45"/>
      <c r="F1110" s="35" t="s">
        <v>255</v>
      </c>
      <c r="G1110" s="36">
        <v>41729</v>
      </c>
      <c r="H1110" s="82">
        <v>41828</v>
      </c>
      <c r="I1110" s="37">
        <v>4183</v>
      </c>
      <c r="J1110" s="38">
        <v>4183</v>
      </c>
      <c r="K1110" s="36">
        <v>41729</v>
      </c>
      <c r="L1110" s="39">
        <v>10</v>
      </c>
      <c r="M1110" s="5"/>
      <c r="N1110" s="5"/>
      <c r="O1110" s="42" t="s">
        <v>2344</v>
      </c>
      <c r="P1110" s="43" t="s">
        <v>2222</v>
      </c>
      <c r="Q1110" s="43" t="s">
        <v>2320</v>
      </c>
      <c r="R1110" s="43" t="s">
        <v>229</v>
      </c>
      <c r="S1110" s="43" t="b">
        <v>1</v>
      </c>
      <c r="T1110" s="43">
        <v>10</v>
      </c>
      <c r="U1110" s="35" t="s">
        <v>2347</v>
      </c>
      <c r="V1110" s="196" t="s">
        <v>2377</v>
      </c>
    </row>
    <row r="1111" spans="1:22" x14ac:dyDescent="0.25">
      <c r="A1111" s="30">
        <v>1110</v>
      </c>
      <c r="B1111" s="45" t="s">
        <v>1099</v>
      </c>
      <c r="C1111" s="33">
        <f t="shared" si="17"/>
        <v>5</v>
      </c>
      <c r="D1111" s="45" t="s">
        <v>501</v>
      </c>
      <c r="E1111" s="45"/>
      <c r="F1111" s="35" t="s">
        <v>255</v>
      </c>
      <c r="G1111" s="36">
        <v>41729</v>
      </c>
      <c r="H1111" s="82">
        <v>21882</v>
      </c>
      <c r="I1111" s="37">
        <v>2188</v>
      </c>
      <c r="J1111" s="38">
        <v>2188</v>
      </c>
      <c r="K1111" s="36">
        <v>41729</v>
      </c>
      <c r="L1111" s="39">
        <v>10</v>
      </c>
      <c r="M1111" s="5"/>
      <c r="N1111" s="5"/>
      <c r="O1111" s="42" t="s">
        <v>2344</v>
      </c>
      <c r="P1111" s="43" t="s">
        <v>2230</v>
      </c>
      <c r="Q1111" s="43" t="s">
        <v>2320</v>
      </c>
      <c r="R1111" s="43" t="s">
        <v>229</v>
      </c>
      <c r="S1111" s="43" t="b">
        <v>1</v>
      </c>
      <c r="T1111" s="43">
        <v>10</v>
      </c>
      <c r="U1111" s="35" t="s">
        <v>2347</v>
      </c>
      <c r="V1111" s="196" t="s">
        <v>2377</v>
      </c>
    </row>
    <row r="1112" spans="1:22" x14ac:dyDescent="0.25">
      <c r="A1112" s="30">
        <v>1111</v>
      </c>
      <c r="B1112" s="45" t="s">
        <v>886</v>
      </c>
      <c r="C1112" s="33">
        <f t="shared" si="17"/>
        <v>4</v>
      </c>
      <c r="D1112" s="45" t="s">
        <v>555</v>
      </c>
      <c r="E1112" s="45"/>
      <c r="F1112" s="35" t="s">
        <v>255</v>
      </c>
      <c r="G1112" s="36">
        <v>41729</v>
      </c>
      <c r="H1112" s="82">
        <v>11167</v>
      </c>
      <c r="I1112" s="37">
        <v>1117</v>
      </c>
      <c r="J1112" s="38">
        <v>1117</v>
      </c>
      <c r="K1112" s="36">
        <v>41729</v>
      </c>
      <c r="L1112" s="39">
        <v>10</v>
      </c>
      <c r="M1112" s="5"/>
      <c r="N1112" s="5"/>
      <c r="O1112" s="42" t="s">
        <v>2344</v>
      </c>
      <c r="P1112" s="43" t="s">
        <v>2185</v>
      </c>
      <c r="Q1112" s="43" t="s">
        <v>2320</v>
      </c>
      <c r="R1112" s="43" t="s">
        <v>229</v>
      </c>
      <c r="S1112" s="43" t="b">
        <v>1</v>
      </c>
      <c r="T1112" s="43">
        <v>10</v>
      </c>
      <c r="U1112" s="35" t="s">
        <v>2347</v>
      </c>
      <c r="V1112" s="196" t="s">
        <v>2377</v>
      </c>
    </row>
    <row r="1113" spans="1:22" x14ac:dyDescent="0.25">
      <c r="A1113" s="30">
        <v>1112</v>
      </c>
      <c r="B1113" s="45" t="s">
        <v>1070</v>
      </c>
      <c r="C1113" s="33">
        <f t="shared" si="17"/>
        <v>6</v>
      </c>
      <c r="D1113" s="45" t="s">
        <v>384</v>
      </c>
      <c r="E1113" s="45"/>
      <c r="F1113" s="35" t="s">
        <v>255</v>
      </c>
      <c r="G1113" s="36">
        <v>41729</v>
      </c>
      <c r="H1113" s="82">
        <v>30918</v>
      </c>
      <c r="I1113" s="37">
        <v>3092</v>
      </c>
      <c r="J1113" s="38">
        <v>3092</v>
      </c>
      <c r="K1113" s="36">
        <v>41729</v>
      </c>
      <c r="L1113" s="39">
        <v>10</v>
      </c>
      <c r="M1113" s="5"/>
      <c r="N1113" s="5"/>
      <c r="O1113" s="42" t="s">
        <v>2344</v>
      </c>
      <c r="P1113" s="43" t="s">
        <v>2207</v>
      </c>
      <c r="Q1113" s="43" t="s">
        <v>2320</v>
      </c>
      <c r="R1113" s="43" t="s">
        <v>229</v>
      </c>
      <c r="S1113" s="43" t="b">
        <v>1</v>
      </c>
      <c r="T1113" s="43">
        <v>10</v>
      </c>
      <c r="U1113" s="35" t="s">
        <v>2347</v>
      </c>
      <c r="V1113" s="196" t="s">
        <v>2377</v>
      </c>
    </row>
    <row r="1114" spans="1:22" x14ac:dyDescent="0.25">
      <c r="A1114" s="30">
        <v>1113</v>
      </c>
      <c r="B1114" s="45" t="s">
        <v>1098</v>
      </c>
      <c r="C1114" s="33">
        <f t="shared" si="17"/>
        <v>4</v>
      </c>
      <c r="D1114" s="45" t="s">
        <v>493</v>
      </c>
      <c r="E1114" s="45"/>
      <c r="F1114" s="35" t="s">
        <v>255</v>
      </c>
      <c r="G1114" s="36">
        <v>41729</v>
      </c>
      <c r="H1114" s="82">
        <v>8018</v>
      </c>
      <c r="I1114" s="37">
        <v>802</v>
      </c>
      <c r="J1114" s="38">
        <v>802</v>
      </c>
      <c r="K1114" s="36">
        <v>41729</v>
      </c>
      <c r="L1114" s="39">
        <v>10</v>
      </c>
      <c r="M1114" s="5"/>
      <c r="N1114" s="5"/>
      <c r="O1114" s="42" t="s">
        <v>2344</v>
      </c>
      <c r="P1114" s="43" t="s">
        <v>2206</v>
      </c>
      <c r="Q1114" s="43" t="s">
        <v>2320</v>
      </c>
      <c r="R1114" s="43" t="s">
        <v>229</v>
      </c>
      <c r="S1114" s="43" t="b">
        <v>1</v>
      </c>
      <c r="T1114" s="43">
        <v>10</v>
      </c>
      <c r="U1114" s="35" t="s">
        <v>2347</v>
      </c>
      <c r="V1114" s="196" t="s">
        <v>2377</v>
      </c>
    </row>
    <row r="1115" spans="1:22" x14ac:dyDescent="0.25">
      <c r="A1115" s="30">
        <v>1114</v>
      </c>
      <c r="B1115" s="45" t="s">
        <v>1113</v>
      </c>
      <c r="C1115" s="33">
        <f t="shared" si="17"/>
        <v>4</v>
      </c>
      <c r="D1115" s="45" t="s">
        <v>553</v>
      </c>
      <c r="E1115" s="45"/>
      <c r="F1115" s="35" t="s">
        <v>255</v>
      </c>
      <c r="G1115" s="36">
        <v>41729</v>
      </c>
      <c r="H1115" s="82">
        <v>14177</v>
      </c>
      <c r="I1115" s="37">
        <v>1418</v>
      </c>
      <c r="J1115" s="38">
        <v>1418</v>
      </c>
      <c r="K1115" s="36">
        <v>41729</v>
      </c>
      <c r="L1115" s="39">
        <v>10</v>
      </c>
      <c r="M1115" s="5"/>
      <c r="N1115" s="5"/>
      <c r="O1115" s="42" t="s">
        <v>2344</v>
      </c>
      <c r="P1115" s="43" t="s">
        <v>2217</v>
      </c>
      <c r="Q1115" s="43" t="s">
        <v>2320</v>
      </c>
      <c r="R1115" s="43" t="s">
        <v>229</v>
      </c>
      <c r="S1115" s="43" t="b">
        <v>1</v>
      </c>
      <c r="T1115" s="43">
        <v>10</v>
      </c>
      <c r="U1115" s="35" t="s">
        <v>2347</v>
      </c>
      <c r="V1115" s="196" t="s">
        <v>2377</v>
      </c>
    </row>
    <row r="1116" spans="1:22" x14ac:dyDescent="0.25">
      <c r="A1116" s="30">
        <v>1115</v>
      </c>
      <c r="B1116" s="45" t="s">
        <v>836</v>
      </c>
      <c r="C1116" s="33">
        <f t="shared" si="17"/>
        <v>5</v>
      </c>
      <c r="D1116" s="45" t="s">
        <v>386</v>
      </c>
      <c r="E1116" s="45"/>
      <c r="F1116" s="35" t="s">
        <v>255</v>
      </c>
      <c r="G1116" s="36">
        <v>41729</v>
      </c>
      <c r="H1116" s="82">
        <v>9508</v>
      </c>
      <c r="I1116" s="37">
        <v>951</v>
      </c>
      <c r="J1116" s="38">
        <v>951</v>
      </c>
      <c r="K1116" s="36">
        <v>41729</v>
      </c>
      <c r="L1116" s="39">
        <v>10</v>
      </c>
      <c r="M1116" s="5"/>
      <c r="N1116" s="5"/>
      <c r="O1116" s="42" t="s">
        <v>2344</v>
      </c>
      <c r="P1116" s="43" t="s">
        <v>2207</v>
      </c>
      <c r="Q1116" s="43" t="s">
        <v>2320</v>
      </c>
      <c r="R1116" s="43" t="s">
        <v>229</v>
      </c>
      <c r="S1116" s="43" t="b">
        <v>1</v>
      </c>
      <c r="T1116" s="43">
        <v>10</v>
      </c>
      <c r="U1116" s="35" t="s">
        <v>2347</v>
      </c>
      <c r="V1116" s="196" t="s">
        <v>2377</v>
      </c>
    </row>
    <row r="1117" spans="1:22" x14ac:dyDescent="0.25">
      <c r="A1117" s="30">
        <v>1116</v>
      </c>
      <c r="B1117" s="45" t="s">
        <v>864</v>
      </c>
      <c r="C1117" s="33">
        <f t="shared" si="17"/>
        <v>4</v>
      </c>
      <c r="D1117" s="45" t="s">
        <v>484</v>
      </c>
      <c r="E1117" s="45"/>
      <c r="F1117" s="35" t="s">
        <v>255</v>
      </c>
      <c r="G1117" s="36">
        <v>41729</v>
      </c>
      <c r="H1117" s="82">
        <v>16612</v>
      </c>
      <c r="I1117" s="37">
        <v>1661</v>
      </c>
      <c r="J1117" s="38">
        <v>1661</v>
      </c>
      <c r="K1117" s="36">
        <v>41729</v>
      </c>
      <c r="L1117" s="39">
        <v>10</v>
      </c>
      <c r="M1117" s="5"/>
      <c r="N1117" s="5"/>
      <c r="O1117" s="42" t="s">
        <v>2344</v>
      </c>
      <c r="P1117" s="43" t="s">
        <v>2206</v>
      </c>
      <c r="Q1117" s="43" t="s">
        <v>2320</v>
      </c>
      <c r="R1117" s="43" t="s">
        <v>229</v>
      </c>
      <c r="S1117" s="43" t="b">
        <v>1</v>
      </c>
      <c r="T1117" s="43">
        <v>10</v>
      </c>
      <c r="U1117" s="35" t="s">
        <v>2347</v>
      </c>
      <c r="V1117" s="196" t="s">
        <v>2377</v>
      </c>
    </row>
    <row r="1118" spans="1:22" x14ac:dyDescent="0.25">
      <c r="A1118" s="30">
        <v>1117</v>
      </c>
      <c r="B1118" s="45" t="s">
        <v>979</v>
      </c>
      <c r="C1118" s="33">
        <f t="shared" si="17"/>
        <v>7</v>
      </c>
      <c r="D1118" s="45" t="s">
        <v>475</v>
      </c>
      <c r="E1118" s="45"/>
      <c r="F1118" s="35" t="s">
        <v>255</v>
      </c>
      <c r="G1118" s="36">
        <v>41729</v>
      </c>
      <c r="H1118" s="82">
        <v>30070</v>
      </c>
      <c r="I1118" s="37">
        <v>3007</v>
      </c>
      <c r="J1118" s="38">
        <v>3007</v>
      </c>
      <c r="K1118" s="36">
        <v>41729</v>
      </c>
      <c r="L1118" s="39">
        <v>10</v>
      </c>
      <c r="M1118" s="5"/>
      <c r="N1118" s="5"/>
      <c r="O1118" s="42" t="s">
        <v>2344</v>
      </c>
      <c r="P1118" s="43" t="s">
        <v>2206</v>
      </c>
      <c r="Q1118" s="43" t="s">
        <v>2320</v>
      </c>
      <c r="R1118" s="43" t="s">
        <v>229</v>
      </c>
      <c r="S1118" s="43" t="b">
        <v>1</v>
      </c>
      <c r="T1118" s="43">
        <v>10</v>
      </c>
      <c r="U1118" s="35" t="s">
        <v>2347</v>
      </c>
      <c r="V1118" s="196" t="s">
        <v>2377</v>
      </c>
    </row>
    <row r="1119" spans="1:22" x14ac:dyDescent="0.25">
      <c r="A1119" s="30">
        <v>1118</v>
      </c>
      <c r="B1119" s="45" t="s">
        <v>1067</v>
      </c>
      <c r="C1119" s="33">
        <f t="shared" si="17"/>
        <v>4</v>
      </c>
      <c r="D1119" s="45" t="s">
        <v>380</v>
      </c>
      <c r="E1119" s="45"/>
      <c r="F1119" s="35" t="s">
        <v>255</v>
      </c>
      <c r="G1119" s="36">
        <v>41729</v>
      </c>
      <c r="H1119" s="82">
        <v>2675</v>
      </c>
      <c r="I1119" s="37">
        <v>268</v>
      </c>
      <c r="J1119" s="38">
        <v>268</v>
      </c>
      <c r="K1119" s="36">
        <v>41729</v>
      </c>
      <c r="L1119" s="39">
        <v>10.02</v>
      </c>
      <c r="M1119" s="5"/>
      <c r="N1119" s="5"/>
      <c r="O1119" s="42" t="s">
        <v>2344</v>
      </c>
      <c r="P1119" s="43" t="s">
        <v>2202</v>
      </c>
      <c r="Q1119" s="43" t="s">
        <v>2320</v>
      </c>
      <c r="R1119" s="43" t="s">
        <v>229</v>
      </c>
      <c r="S1119" s="43" t="b">
        <v>1</v>
      </c>
      <c r="T1119" s="43">
        <v>10</v>
      </c>
      <c r="U1119" s="35" t="s">
        <v>2347</v>
      </c>
      <c r="V1119" s="196" t="s">
        <v>2377</v>
      </c>
    </row>
    <row r="1120" spans="1:22" x14ac:dyDescent="0.25">
      <c r="A1120" s="30">
        <v>1119</v>
      </c>
      <c r="B1120" s="45" t="s">
        <v>1092</v>
      </c>
      <c r="C1120" s="33">
        <f t="shared" si="17"/>
        <v>4</v>
      </c>
      <c r="D1120" s="45" t="s">
        <v>474</v>
      </c>
      <c r="E1120" s="45"/>
      <c r="F1120" s="35" t="s">
        <v>255</v>
      </c>
      <c r="G1120" s="36">
        <v>41729</v>
      </c>
      <c r="H1120" s="82">
        <v>4651</v>
      </c>
      <c r="I1120" s="37">
        <v>465</v>
      </c>
      <c r="J1120" s="38">
        <v>465</v>
      </c>
      <c r="K1120" s="36">
        <v>41729</v>
      </c>
      <c r="L1120" s="39">
        <v>10</v>
      </c>
      <c r="M1120" s="5"/>
      <c r="N1120" s="5"/>
      <c r="O1120" s="42" t="s">
        <v>2344</v>
      </c>
      <c r="P1120" s="43" t="s">
        <v>2257</v>
      </c>
      <c r="Q1120" s="43" t="s">
        <v>2320</v>
      </c>
      <c r="R1120" s="43" t="s">
        <v>229</v>
      </c>
      <c r="S1120" s="43" t="b">
        <v>1</v>
      </c>
      <c r="T1120" s="43">
        <v>10</v>
      </c>
      <c r="U1120" s="35" t="s">
        <v>2347</v>
      </c>
      <c r="V1120" s="196" t="s">
        <v>2377</v>
      </c>
    </row>
    <row r="1121" spans="1:22" x14ac:dyDescent="0.25">
      <c r="A1121" s="30">
        <v>1120</v>
      </c>
      <c r="B1121" s="45" t="s">
        <v>1063</v>
      </c>
      <c r="C1121" s="33">
        <f t="shared" si="17"/>
        <v>4</v>
      </c>
      <c r="D1121" s="45" t="s">
        <v>360</v>
      </c>
      <c r="E1121" s="45"/>
      <c r="F1121" s="35" t="s">
        <v>255</v>
      </c>
      <c r="G1121" s="36">
        <v>41729</v>
      </c>
      <c r="H1121" s="82">
        <v>10478</v>
      </c>
      <c r="I1121" s="37">
        <v>1048</v>
      </c>
      <c r="J1121" s="38">
        <v>1048</v>
      </c>
      <c r="K1121" s="36">
        <v>41729</v>
      </c>
      <c r="L1121" s="39">
        <v>10</v>
      </c>
      <c r="M1121" s="5"/>
      <c r="N1121" s="5"/>
      <c r="O1121" s="42" t="s">
        <v>2344</v>
      </c>
      <c r="P1121" s="43" t="s">
        <v>2215</v>
      </c>
      <c r="Q1121" s="43" t="s">
        <v>2319</v>
      </c>
      <c r="R1121" s="43" t="s">
        <v>229</v>
      </c>
      <c r="S1121" s="43" t="b">
        <v>1</v>
      </c>
      <c r="T1121" s="43">
        <v>10</v>
      </c>
      <c r="U1121" s="35" t="s">
        <v>2347</v>
      </c>
      <c r="V1121" s="196" t="s">
        <v>2377</v>
      </c>
    </row>
    <row r="1122" spans="1:22" x14ac:dyDescent="0.25">
      <c r="A1122" s="30">
        <v>1121</v>
      </c>
      <c r="B1122" s="45" t="s">
        <v>1062</v>
      </c>
      <c r="C1122" s="33">
        <f t="shared" si="17"/>
        <v>4</v>
      </c>
      <c r="D1122" s="45" t="s">
        <v>359</v>
      </c>
      <c r="E1122" s="45"/>
      <c r="F1122" s="35" t="s">
        <v>255</v>
      </c>
      <c r="G1122" s="36">
        <v>41729</v>
      </c>
      <c r="H1122" s="82">
        <v>10268</v>
      </c>
      <c r="I1122" s="37">
        <v>1027</v>
      </c>
      <c r="J1122" s="38">
        <v>1027</v>
      </c>
      <c r="K1122" s="36">
        <v>41729</v>
      </c>
      <c r="L1122" s="39">
        <v>10</v>
      </c>
      <c r="M1122" s="5"/>
      <c r="N1122" s="5"/>
      <c r="O1122" s="42" t="s">
        <v>2344</v>
      </c>
      <c r="P1122" s="43" t="s">
        <v>2214</v>
      </c>
      <c r="Q1122" s="43" t="s">
        <v>2320</v>
      </c>
      <c r="R1122" s="43" t="s">
        <v>229</v>
      </c>
      <c r="S1122" s="43" t="b">
        <v>1</v>
      </c>
      <c r="T1122" s="43">
        <v>10</v>
      </c>
      <c r="U1122" s="35" t="s">
        <v>2347</v>
      </c>
      <c r="V1122" s="196" t="s">
        <v>2377</v>
      </c>
    </row>
    <row r="1123" spans="1:22" x14ac:dyDescent="0.25">
      <c r="A1123" s="30">
        <v>1122</v>
      </c>
      <c r="B1123" s="45" t="s">
        <v>1103</v>
      </c>
      <c r="C1123" s="33">
        <f t="shared" si="17"/>
        <v>4</v>
      </c>
      <c r="D1123" s="45" t="s">
        <v>505</v>
      </c>
      <c r="E1123" s="45"/>
      <c r="F1123" s="35" t="s">
        <v>255</v>
      </c>
      <c r="G1123" s="36">
        <v>41729</v>
      </c>
      <c r="H1123" s="82">
        <v>7944</v>
      </c>
      <c r="I1123" s="37">
        <v>794</v>
      </c>
      <c r="J1123" s="38">
        <v>794</v>
      </c>
      <c r="K1123" s="36">
        <v>41729</v>
      </c>
      <c r="L1123" s="39">
        <v>9.99</v>
      </c>
      <c r="M1123" s="5"/>
      <c r="N1123" s="5"/>
      <c r="O1123" s="42" t="s">
        <v>2344</v>
      </c>
      <c r="P1123" s="43" t="s">
        <v>2202</v>
      </c>
      <c r="Q1123" s="43" t="s">
        <v>2320</v>
      </c>
      <c r="R1123" s="43" t="s">
        <v>229</v>
      </c>
      <c r="S1123" s="43" t="b">
        <v>1</v>
      </c>
      <c r="T1123" s="43">
        <v>10</v>
      </c>
      <c r="U1123" s="35" t="s">
        <v>2347</v>
      </c>
      <c r="V1123" s="196" t="s">
        <v>2377</v>
      </c>
    </row>
    <row r="1124" spans="1:22" x14ac:dyDescent="0.25">
      <c r="A1124" s="30">
        <v>1123</v>
      </c>
      <c r="B1124" s="45" t="s">
        <v>956</v>
      </c>
      <c r="C1124" s="33">
        <f t="shared" si="17"/>
        <v>5</v>
      </c>
      <c r="D1124" s="45" t="s">
        <v>366</v>
      </c>
      <c r="E1124" s="45"/>
      <c r="F1124" s="35" t="s">
        <v>255</v>
      </c>
      <c r="G1124" s="36">
        <v>41729</v>
      </c>
      <c r="H1124" s="82">
        <v>7551</v>
      </c>
      <c r="I1124" s="37">
        <v>755</v>
      </c>
      <c r="J1124" s="38">
        <v>755</v>
      </c>
      <c r="K1124" s="36">
        <v>41729</v>
      </c>
      <c r="L1124" s="39">
        <v>10</v>
      </c>
      <c r="M1124" s="5"/>
      <c r="N1124" s="5"/>
      <c r="O1124" s="42" t="s">
        <v>2344</v>
      </c>
      <c r="P1124" s="43" t="s">
        <v>2217</v>
      </c>
      <c r="Q1124" s="43" t="s">
        <v>2320</v>
      </c>
      <c r="R1124" s="43" t="s">
        <v>229</v>
      </c>
      <c r="S1124" s="43" t="b">
        <v>1</v>
      </c>
      <c r="T1124" s="43">
        <v>10</v>
      </c>
      <c r="U1124" s="35" t="s">
        <v>2347</v>
      </c>
      <c r="V1124" s="196" t="s">
        <v>2377</v>
      </c>
    </row>
    <row r="1125" spans="1:22" x14ac:dyDescent="0.25">
      <c r="A1125" s="30">
        <v>1124</v>
      </c>
      <c r="B1125" s="45" t="s">
        <v>833</v>
      </c>
      <c r="C1125" s="33">
        <f t="shared" si="17"/>
        <v>4</v>
      </c>
      <c r="D1125" s="45" t="s">
        <v>378</v>
      </c>
      <c r="E1125" s="45"/>
      <c r="F1125" s="35" t="s">
        <v>255</v>
      </c>
      <c r="G1125" s="36">
        <v>41729</v>
      </c>
      <c r="H1125" s="82">
        <v>10096</v>
      </c>
      <c r="I1125" s="37">
        <v>1010</v>
      </c>
      <c r="J1125" s="38">
        <v>1010</v>
      </c>
      <c r="K1125" s="36">
        <v>41729</v>
      </c>
      <c r="L1125" s="39">
        <v>10</v>
      </c>
      <c r="M1125" s="5"/>
      <c r="N1125" s="5"/>
      <c r="O1125" s="42" t="s">
        <v>2344</v>
      </c>
      <c r="P1125" s="43" t="s">
        <v>2185</v>
      </c>
      <c r="Q1125" s="43" t="s">
        <v>2320</v>
      </c>
      <c r="R1125" s="43" t="s">
        <v>229</v>
      </c>
      <c r="S1125" s="43" t="b">
        <v>1</v>
      </c>
      <c r="T1125" s="43">
        <v>10</v>
      </c>
      <c r="U1125" s="35" t="s">
        <v>2347</v>
      </c>
      <c r="V1125" s="196" t="s">
        <v>2377</v>
      </c>
    </row>
    <row r="1126" spans="1:22" x14ac:dyDescent="0.25">
      <c r="A1126" s="30">
        <v>1125</v>
      </c>
      <c r="B1126" s="45" t="s">
        <v>863</v>
      </c>
      <c r="C1126" s="33">
        <f t="shared" si="17"/>
        <v>8</v>
      </c>
      <c r="D1126" s="45" t="s">
        <v>473</v>
      </c>
      <c r="E1126" s="45"/>
      <c r="F1126" s="35" t="s">
        <v>255</v>
      </c>
      <c r="G1126" s="36">
        <v>41729</v>
      </c>
      <c r="H1126" s="82">
        <v>10797</v>
      </c>
      <c r="I1126" s="37">
        <v>1080</v>
      </c>
      <c r="J1126" s="38">
        <v>1080</v>
      </c>
      <c r="K1126" s="36">
        <v>41729</v>
      </c>
      <c r="L1126" s="39">
        <v>10</v>
      </c>
      <c r="M1126" s="5"/>
      <c r="N1126" s="5"/>
      <c r="O1126" s="42" t="s">
        <v>2344</v>
      </c>
      <c r="P1126" s="43" t="s">
        <v>2256</v>
      </c>
      <c r="Q1126" s="43" t="s">
        <v>2319</v>
      </c>
      <c r="R1126" s="43" t="s">
        <v>229</v>
      </c>
      <c r="S1126" s="43" t="b">
        <v>1</v>
      </c>
      <c r="T1126" s="43">
        <v>10</v>
      </c>
      <c r="U1126" s="35" t="s">
        <v>2347</v>
      </c>
      <c r="V1126" s="196" t="s">
        <v>2377</v>
      </c>
    </row>
    <row r="1127" spans="1:22" x14ac:dyDescent="0.25">
      <c r="A1127" s="30">
        <v>1126</v>
      </c>
      <c r="B1127" s="45" t="s">
        <v>863</v>
      </c>
      <c r="C1127" s="33">
        <f t="shared" si="17"/>
        <v>8</v>
      </c>
      <c r="D1127" s="45" t="s">
        <v>509</v>
      </c>
      <c r="E1127" s="45"/>
      <c r="F1127" s="35" t="s">
        <v>255</v>
      </c>
      <c r="G1127" s="36">
        <v>41729</v>
      </c>
      <c r="H1127" s="82">
        <v>12271</v>
      </c>
      <c r="I1127" s="37">
        <v>1227</v>
      </c>
      <c r="J1127" s="38">
        <v>1227</v>
      </c>
      <c r="K1127" s="36">
        <v>41729</v>
      </c>
      <c r="L1127" s="39">
        <v>10</v>
      </c>
      <c r="M1127" s="5"/>
      <c r="N1127" s="5"/>
      <c r="O1127" s="42" t="s">
        <v>2344</v>
      </c>
      <c r="P1127" s="43" t="s">
        <v>2256</v>
      </c>
      <c r="Q1127" s="43" t="s">
        <v>2319</v>
      </c>
      <c r="R1127" s="43" t="s">
        <v>229</v>
      </c>
      <c r="S1127" s="43" t="b">
        <v>1</v>
      </c>
      <c r="T1127" s="43">
        <v>10</v>
      </c>
      <c r="U1127" s="35" t="s">
        <v>2347</v>
      </c>
      <c r="V1127" s="196" t="s">
        <v>2377</v>
      </c>
    </row>
    <row r="1128" spans="1:22" x14ac:dyDescent="0.25">
      <c r="A1128" s="30">
        <v>1127</v>
      </c>
      <c r="B1128" s="45" t="s">
        <v>874</v>
      </c>
      <c r="C1128" s="33">
        <f t="shared" si="17"/>
        <v>5</v>
      </c>
      <c r="D1128" s="45" t="s">
        <v>517</v>
      </c>
      <c r="E1128" s="45"/>
      <c r="F1128" s="35" t="s">
        <v>255</v>
      </c>
      <c r="G1128" s="36">
        <v>41729</v>
      </c>
      <c r="H1128" s="82">
        <v>12531</v>
      </c>
      <c r="I1128" s="37">
        <v>1253</v>
      </c>
      <c r="J1128" s="38">
        <v>1253</v>
      </c>
      <c r="K1128" s="36">
        <v>41729</v>
      </c>
      <c r="L1128" s="39">
        <v>10</v>
      </c>
      <c r="M1128" s="5"/>
      <c r="N1128" s="5"/>
      <c r="O1128" s="42" t="s">
        <v>2344</v>
      </c>
      <c r="P1128" s="43" t="s">
        <v>2206</v>
      </c>
      <c r="Q1128" s="43" t="s">
        <v>2320</v>
      </c>
      <c r="R1128" s="43" t="s">
        <v>229</v>
      </c>
      <c r="S1128" s="43" t="b">
        <v>1</v>
      </c>
      <c r="T1128" s="43">
        <v>10</v>
      </c>
      <c r="U1128" s="35" t="s">
        <v>2347</v>
      </c>
      <c r="V1128" s="196" t="s">
        <v>2377</v>
      </c>
    </row>
    <row r="1129" spans="1:22" x14ac:dyDescent="0.25">
      <c r="A1129" s="30">
        <v>1128</v>
      </c>
      <c r="B1129" s="45" t="s">
        <v>1106</v>
      </c>
      <c r="C1129" s="33">
        <f t="shared" si="17"/>
        <v>4</v>
      </c>
      <c r="D1129" s="45" t="s">
        <v>531</v>
      </c>
      <c r="E1129" s="45"/>
      <c r="F1129" s="35" t="s">
        <v>255</v>
      </c>
      <c r="G1129" s="36">
        <v>41729</v>
      </c>
      <c r="H1129" s="82">
        <v>7450</v>
      </c>
      <c r="I1129" s="37">
        <v>745</v>
      </c>
      <c r="J1129" s="38">
        <v>745</v>
      </c>
      <c r="K1129" s="36">
        <v>41729</v>
      </c>
      <c r="L1129" s="39">
        <v>10</v>
      </c>
      <c r="M1129" s="5"/>
      <c r="N1129" s="5"/>
      <c r="O1129" s="42" t="s">
        <v>2344</v>
      </c>
      <c r="P1129" s="43" t="s">
        <v>2207</v>
      </c>
      <c r="Q1129" s="43" t="s">
        <v>2320</v>
      </c>
      <c r="R1129" s="43" t="s">
        <v>229</v>
      </c>
      <c r="S1129" s="43" t="b">
        <v>1</v>
      </c>
      <c r="T1129" s="43">
        <v>10</v>
      </c>
      <c r="U1129" s="35" t="s">
        <v>2347</v>
      </c>
      <c r="V1129" s="196" t="s">
        <v>2377</v>
      </c>
    </row>
    <row r="1130" spans="1:22" x14ac:dyDescent="0.25">
      <c r="A1130" s="30">
        <v>1129</v>
      </c>
      <c r="B1130" s="45" t="s">
        <v>957</v>
      </c>
      <c r="C1130" s="33">
        <f t="shared" si="17"/>
        <v>11</v>
      </c>
      <c r="D1130" s="45" t="s">
        <v>367</v>
      </c>
      <c r="E1130" s="45"/>
      <c r="F1130" s="35" t="s">
        <v>255</v>
      </c>
      <c r="G1130" s="36">
        <v>41729</v>
      </c>
      <c r="H1130" s="82">
        <v>15841</v>
      </c>
      <c r="I1130" s="37">
        <v>1584</v>
      </c>
      <c r="J1130" s="38">
        <v>1584</v>
      </c>
      <c r="K1130" s="36">
        <v>41729</v>
      </c>
      <c r="L1130" s="39">
        <v>10</v>
      </c>
      <c r="M1130" s="5"/>
      <c r="N1130" s="5"/>
      <c r="O1130" s="42" t="s">
        <v>2344</v>
      </c>
      <c r="P1130" s="43" t="s">
        <v>2214</v>
      </c>
      <c r="Q1130" s="43" t="s">
        <v>2320</v>
      </c>
      <c r="R1130" s="43" t="s">
        <v>229</v>
      </c>
      <c r="S1130" s="43" t="b">
        <v>1</v>
      </c>
      <c r="T1130" s="43">
        <v>10</v>
      </c>
      <c r="U1130" s="35" t="s">
        <v>2347</v>
      </c>
      <c r="V1130" s="196" t="s">
        <v>2377</v>
      </c>
    </row>
    <row r="1131" spans="1:22" x14ac:dyDescent="0.25">
      <c r="A1131" s="30">
        <v>1130</v>
      </c>
      <c r="B1131" s="45" t="s">
        <v>368</v>
      </c>
      <c r="C1131" s="33">
        <f t="shared" si="17"/>
        <v>4</v>
      </c>
      <c r="D1131" s="45" t="s">
        <v>369</v>
      </c>
      <c r="E1131" s="45"/>
      <c r="F1131" s="35" t="s">
        <v>255</v>
      </c>
      <c r="G1131" s="36">
        <v>41729</v>
      </c>
      <c r="H1131" s="82">
        <v>9397</v>
      </c>
      <c r="I1131" s="37">
        <v>940</v>
      </c>
      <c r="J1131" s="38">
        <v>940</v>
      </c>
      <c r="K1131" s="36">
        <v>41729</v>
      </c>
      <c r="L1131" s="39">
        <v>10</v>
      </c>
      <c r="M1131" s="5"/>
      <c r="N1131" s="5"/>
      <c r="O1131" s="42" t="s">
        <v>2344</v>
      </c>
      <c r="P1131" s="43" t="s">
        <v>2218</v>
      </c>
      <c r="Q1131" s="43" t="s">
        <v>2320</v>
      </c>
      <c r="R1131" s="43" t="s">
        <v>229</v>
      </c>
      <c r="S1131" s="43" t="b">
        <v>1</v>
      </c>
      <c r="T1131" s="43">
        <v>10</v>
      </c>
      <c r="U1131" s="35" t="s">
        <v>2347</v>
      </c>
      <c r="V1131" s="196" t="s">
        <v>2377</v>
      </c>
    </row>
    <row r="1132" spans="1:22" x14ac:dyDescent="0.25">
      <c r="A1132" s="30">
        <v>1131</v>
      </c>
      <c r="B1132" s="45" t="s">
        <v>1066</v>
      </c>
      <c r="C1132" s="33">
        <f t="shared" si="17"/>
        <v>4</v>
      </c>
      <c r="D1132" s="45" t="s">
        <v>371</v>
      </c>
      <c r="E1132" s="45"/>
      <c r="F1132" s="35" t="s">
        <v>255</v>
      </c>
      <c r="G1132" s="36">
        <v>41729</v>
      </c>
      <c r="H1132" s="82">
        <v>12794</v>
      </c>
      <c r="I1132" s="37">
        <v>1279</v>
      </c>
      <c r="J1132" s="38">
        <v>1279</v>
      </c>
      <c r="K1132" s="36">
        <v>41729</v>
      </c>
      <c r="L1132" s="39">
        <v>10</v>
      </c>
      <c r="M1132" s="5"/>
      <c r="N1132" s="5"/>
      <c r="O1132" s="42" t="s">
        <v>2344</v>
      </c>
      <c r="P1132" s="43" t="s">
        <v>2185</v>
      </c>
      <c r="Q1132" s="43" t="s">
        <v>2320</v>
      </c>
      <c r="R1132" s="43" t="s">
        <v>229</v>
      </c>
      <c r="S1132" s="43" t="b">
        <v>1</v>
      </c>
      <c r="T1132" s="43">
        <v>10</v>
      </c>
      <c r="U1132" s="35" t="s">
        <v>2347</v>
      </c>
      <c r="V1132" s="196" t="s">
        <v>2377</v>
      </c>
    </row>
    <row r="1133" spans="1:22" x14ac:dyDescent="0.25">
      <c r="A1133" s="30">
        <v>1132</v>
      </c>
      <c r="B1133" s="45" t="s">
        <v>876</v>
      </c>
      <c r="C1133" s="33">
        <f t="shared" si="17"/>
        <v>5</v>
      </c>
      <c r="D1133" s="45" t="s">
        <v>523</v>
      </c>
      <c r="E1133" s="45"/>
      <c r="F1133" s="35" t="s">
        <v>255</v>
      </c>
      <c r="G1133" s="36">
        <v>41729</v>
      </c>
      <c r="H1133" s="82">
        <v>13947</v>
      </c>
      <c r="I1133" s="37">
        <v>1395</v>
      </c>
      <c r="J1133" s="38">
        <v>1395</v>
      </c>
      <c r="K1133" s="36">
        <v>41729</v>
      </c>
      <c r="L1133" s="39">
        <v>10</v>
      </c>
      <c r="M1133" s="5"/>
      <c r="N1133" s="5"/>
      <c r="O1133" s="42" t="s">
        <v>2344</v>
      </c>
      <c r="P1133" s="43" t="s">
        <v>2214</v>
      </c>
      <c r="Q1133" s="43" t="s">
        <v>2320</v>
      </c>
      <c r="R1133" s="43" t="s">
        <v>229</v>
      </c>
      <c r="S1133" s="43" t="b">
        <v>1</v>
      </c>
      <c r="T1133" s="43">
        <v>10</v>
      </c>
      <c r="U1133" s="35" t="s">
        <v>2347</v>
      </c>
      <c r="V1133" s="196" t="s">
        <v>2377</v>
      </c>
    </row>
    <row r="1134" spans="1:22" x14ac:dyDescent="0.25">
      <c r="A1134" s="30">
        <v>1133</v>
      </c>
      <c r="B1134" s="45" t="s">
        <v>957</v>
      </c>
      <c r="C1134" s="33">
        <f t="shared" si="17"/>
        <v>11</v>
      </c>
      <c r="D1134" s="45" t="s">
        <v>559</v>
      </c>
      <c r="E1134" s="45"/>
      <c r="F1134" s="35" t="s">
        <v>255</v>
      </c>
      <c r="G1134" s="36">
        <v>41729</v>
      </c>
      <c r="H1134" s="82">
        <v>4326</v>
      </c>
      <c r="I1134" s="37">
        <v>433</v>
      </c>
      <c r="J1134" s="38">
        <v>433</v>
      </c>
      <c r="K1134" s="36">
        <v>41729</v>
      </c>
      <c r="L1134" s="39">
        <v>10.01</v>
      </c>
      <c r="M1134" s="5"/>
      <c r="N1134" s="5"/>
      <c r="O1134" s="42" t="s">
        <v>2344</v>
      </c>
      <c r="P1134" s="43" t="s">
        <v>2214</v>
      </c>
      <c r="Q1134" s="43" t="s">
        <v>2320</v>
      </c>
      <c r="R1134" s="43" t="s">
        <v>229</v>
      </c>
      <c r="S1134" s="43" t="b">
        <v>1</v>
      </c>
      <c r="T1134" s="43">
        <v>10</v>
      </c>
      <c r="U1134" s="35" t="s">
        <v>2347</v>
      </c>
      <c r="V1134" s="196" t="s">
        <v>2377</v>
      </c>
    </row>
    <row r="1135" spans="1:22" x14ac:dyDescent="0.25">
      <c r="A1135" s="30">
        <v>1134</v>
      </c>
      <c r="B1135" s="45" t="s">
        <v>1142</v>
      </c>
      <c r="C1135" s="33">
        <f t="shared" si="17"/>
        <v>3</v>
      </c>
      <c r="D1135" s="45" t="s">
        <v>720</v>
      </c>
      <c r="E1135" s="45"/>
      <c r="F1135" s="35" t="s">
        <v>255</v>
      </c>
      <c r="G1135" s="36">
        <v>41729</v>
      </c>
      <c r="H1135" s="82">
        <v>6050</v>
      </c>
      <c r="I1135" s="37">
        <v>605</v>
      </c>
      <c r="J1135" s="38">
        <v>605</v>
      </c>
      <c r="K1135" s="36">
        <v>41729</v>
      </c>
      <c r="L1135" s="39">
        <v>10</v>
      </c>
      <c r="M1135" s="5"/>
      <c r="N1135" s="5"/>
      <c r="O1135" s="42" t="s">
        <v>2344</v>
      </c>
      <c r="P1135" s="43" t="s">
        <v>2206</v>
      </c>
      <c r="Q1135" s="43" t="s">
        <v>2320</v>
      </c>
      <c r="R1135" s="43" t="s">
        <v>229</v>
      </c>
      <c r="S1135" s="43" t="b">
        <v>1</v>
      </c>
      <c r="T1135" s="43">
        <v>10</v>
      </c>
      <c r="U1135" s="35" t="s">
        <v>2347</v>
      </c>
      <c r="V1135" s="196" t="s">
        <v>2377</v>
      </c>
    </row>
    <row r="1136" spans="1:22" x14ac:dyDescent="0.25">
      <c r="A1136" s="30">
        <v>1135</v>
      </c>
      <c r="B1136" s="45" t="s">
        <v>978</v>
      </c>
      <c r="C1136" s="33">
        <f t="shared" si="17"/>
        <v>7</v>
      </c>
      <c r="D1136" s="45" t="s">
        <v>470</v>
      </c>
      <c r="E1136" s="45"/>
      <c r="F1136" s="35" t="s">
        <v>255</v>
      </c>
      <c r="G1136" s="36">
        <v>41729</v>
      </c>
      <c r="H1136" s="82">
        <v>6390</v>
      </c>
      <c r="I1136" s="37">
        <v>639</v>
      </c>
      <c r="J1136" s="38">
        <v>639</v>
      </c>
      <c r="K1136" s="36">
        <v>41729</v>
      </c>
      <c r="L1136" s="39">
        <v>10</v>
      </c>
      <c r="M1136" s="5"/>
      <c r="N1136" s="5"/>
      <c r="O1136" s="42" t="s">
        <v>2344</v>
      </c>
      <c r="P1136" s="43" t="s">
        <v>2222</v>
      </c>
      <c r="Q1136" s="43" t="s">
        <v>2320</v>
      </c>
      <c r="R1136" s="43" t="s">
        <v>229</v>
      </c>
      <c r="S1136" s="43" t="b">
        <v>1</v>
      </c>
      <c r="T1136" s="43">
        <v>10</v>
      </c>
      <c r="U1136" s="35" t="s">
        <v>2347</v>
      </c>
      <c r="V1136" s="196" t="s">
        <v>2377</v>
      </c>
    </row>
    <row r="1137" spans="1:22" x14ac:dyDescent="0.25">
      <c r="A1137" s="30">
        <v>1136</v>
      </c>
      <c r="B1137" s="45" t="s">
        <v>978</v>
      </c>
      <c r="C1137" s="33">
        <f t="shared" si="17"/>
        <v>7</v>
      </c>
      <c r="D1137" s="45" t="s">
        <v>742</v>
      </c>
      <c r="E1137" s="45"/>
      <c r="F1137" s="35" t="s">
        <v>255</v>
      </c>
      <c r="G1137" s="36">
        <v>41729</v>
      </c>
      <c r="H1137" s="82">
        <v>1005</v>
      </c>
      <c r="I1137" s="37">
        <v>100</v>
      </c>
      <c r="J1137" s="38">
        <v>100</v>
      </c>
      <c r="K1137" s="36">
        <v>41729</v>
      </c>
      <c r="L1137" s="39">
        <v>9.9499999999999993</v>
      </c>
      <c r="M1137" s="5"/>
      <c r="N1137" s="5"/>
      <c r="O1137" s="42" t="s">
        <v>2344</v>
      </c>
      <c r="P1137" s="43" t="s">
        <v>2222</v>
      </c>
      <c r="Q1137" s="43" t="s">
        <v>2320</v>
      </c>
      <c r="R1137" s="43" t="s">
        <v>229</v>
      </c>
      <c r="S1137" s="43" t="b">
        <v>1</v>
      </c>
      <c r="T1137" s="43">
        <v>10</v>
      </c>
      <c r="U1137" s="35" t="s">
        <v>2347</v>
      </c>
      <c r="V1137" s="196" t="s">
        <v>2377</v>
      </c>
    </row>
    <row r="1138" spans="1:22" x14ac:dyDescent="0.25">
      <c r="A1138" s="30">
        <v>1137</v>
      </c>
      <c r="B1138" s="45" t="s">
        <v>991</v>
      </c>
      <c r="C1138" s="33">
        <f t="shared" si="17"/>
        <v>5</v>
      </c>
      <c r="D1138" s="45" t="s">
        <v>533</v>
      </c>
      <c r="E1138" s="45"/>
      <c r="F1138" s="35" t="s">
        <v>255</v>
      </c>
      <c r="G1138" s="36">
        <v>41729</v>
      </c>
      <c r="H1138" s="82">
        <v>9786</v>
      </c>
      <c r="I1138" s="37">
        <v>979</v>
      </c>
      <c r="J1138" s="38">
        <v>979</v>
      </c>
      <c r="K1138" s="36">
        <v>41729</v>
      </c>
      <c r="L1138" s="39">
        <v>10</v>
      </c>
      <c r="M1138" s="5"/>
      <c r="N1138" s="5"/>
      <c r="O1138" s="42" t="s">
        <v>2344</v>
      </c>
      <c r="P1138" s="43" t="s">
        <v>2279</v>
      </c>
      <c r="Q1138" s="43" t="s">
        <v>2319</v>
      </c>
      <c r="R1138" s="43" t="s">
        <v>229</v>
      </c>
      <c r="S1138" s="43" t="b">
        <v>1</v>
      </c>
      <c r="T1138" s="43">
        <v>10</v>
      </c>
      <c r="U1138" s="35" t="s">
        <v>2347</v>
      </c>
      <c r="V1138" s="196" t="s">
        <v>2377</v>
      </c>
    </row>
    <row r="1139" spans="1:22" x14ac:dyDescent="0.25">
      <c r="A1139" s="30">
        <v>1138</v>
      </c>
      <c r="B1139" s="45" t="s">
        <v>959</v>
      </c>
      <c r="C1139" s="33">
        <f t="shared" si="17"/>
        <v>4</v>
      </c>
      <c r="D1139" s="45" t="s">
        <v>376</v>
      </c>
      <c r="E1139" s="45"/>
      <c r="F1139" s="35" t="s">
        <v>255</v>
      </c>
      <c r="G1139" s="36">
        <v>41729</v>
      </c>
      <c r="H1139" s="82">
        <v>13418</v>
      </c>
      <c r="I1139" s="37">
        <v>1342</v>
      </c>
      <c r="J1139" s="38">
        <v>1342</v>
      </c>
      <c r="K1139" s="36">
        <v>41729</v>
      </c>
      <c r="L1139" s="39">
        <v>10</v>
      </c>
      <c r="M1139" s="5"/>
      <c r="N1139" s="5"/>
      <c r="O1139" s="42" t="s">
        <v>2344</v>
      </c>
      <c r="P1139" s="43" t="s">
        <v>2221</v>
      </c>
      <c r="Q1139" s="43" t="s">
        <v>2319</v>
      </c>
      <c r="R1139" s="43" t="s">
        <v>229</v>
      </c>
      <c r="S1139" s="43" t="b">
        <v>1</v>
      </c>
      <c r="T1139" s="43">
        <v>10</v>
      </c>
      <c r="U1139" s="35" t="s">
        <v>2347</v>
      </c>
      <c r="V1139" s="196" t="s">
        <v>2377</v>
      </c>
    </row>
    <row r="1140" spans="1:22" x14ac:dyDescent="0.25">
      <c r="A1140" s="30">
        <v>1139</v>
      </c>
      <c r="B1140" s="45" t="s">
        <v>830</v>
      </c>
      <c r="C1140" s="33">
        <f t="shared" si="17"/>
        <v>4</v>
      </c>
      <c r="D1140" s="45" t="s">
        <v>374</v>
      </c>
      <c r="E1140" s="45"/>
      <c r="F1140" s="35" t="s">
        <v>255</v>
      </c>
      <c r="G1140" s="36">
        <v>41729</v>
      </c>
      <c r="H1140" s="82">
        <v>2894</v>
      </c>
      <c r="I1140" s="37">
        <v>289</v>
      </c>
      <c r="J1140" s="38">
        <v>289</v>
      </c>
      <c r="K1140" s="36">
        <v>41729</v>
      </c>
      <c r="L1140" s="39">
        <v>9.99</v>
      </c>
      <c r="M1140" s="5"/>
      <c r="N1140" s="5"/>
      <c r="O1140" s="42" t="s">
        <v>2344</v>
      </c>
      <c r="P1140" s="43" t="s">
        <v>2177</v>
      </c>
      <c r="Q1140" s="43" t="s">
        <v>2320</v>
      </c>
      <c r="R1140" s="43" t="s">
        <v>229</v>
      </c>
      <c r="S1140" s="43" t="b">
        <v>1</v>
      </c>
      <c r="T1140" s="43">
        <v>10</v>
      </c>
      <c r="U1140" s="35" t="s">
        <v>2347</v>
      </c>
      <c r="V1140" s="196" t="s">
        <v>2377</v>
      </c>
    </row>
    <row r="1141" spans="1:22" x14ac:dyDescent="0.25">
      <c r="A1141" s="30">
        <v>1140</v>
      </c>
      <c r="B1141" s="45" t="s">
        <v>828</v>
      </c>
      <c r="C1141" s="33">
        <f t="shared" si="17"/>
        <v>4</v>
      </c>
      <c r="D1141" s="45" t="s">
        <v>370</v>
      </c>
      <c r="E1141" s="45"/>
      <c r="F1141" s="35" t="s">
        <v>255</v>
      </c>
      <c r="G1141" s="36">
        <v>41729</v>
      </c>
      <c r="H1141" s="82">
        <v>8316</v>
      </c>
      <c r="I1141" s="37">
        <v>832</v>
      </c>
      <c r="J1141" s="38">
        <v>832</v>
      </c>
      <c r="K1141" s="36">
        <v>41729</v>
      </c>
      <c r="L1141" s="39">
        <v>10</v>
      </c>
      <c r="M1141" s="5"/>
      <c r="N1141" s="5"/>
      <c r="O1141" s="42" t="s">
        <v>2344</v>
      </c>
      <c r="P1141" s="43" t="s">
        <v>2219</v>
      </c>
      <c r="Q1141" s="43" t="s">
        <v>2319</v>
      </c>
      <c r="R1141" s="43" t="s">
        <v>229</v>
      </c>
      <c r="S1141" s="43" t="b">
        <v>1</v>
      </c>
      <c r="T1141" s="43">
        <v>10</v>
      </c>
      <c r="U1141" s="35" t="s">
        <v>2347</v>
      </c>
      <c r="V1141" s="196" t="s">
        <v>2377</v>
      </c>
    </row>
    <row r="1142" spans="1:22" x14ac:dyDescent="0.25">
      <c r="A1142" s="30">
        <v>1141</v>
      </c>
      <c r="B1142" s="45" t="s">
        <v>960</v>
      </c>
      <c r="C1142" s="33">
        <f t="shared" si="17"/>
        <v>4</v>
      </c>
      <c r="D1142" s="45" t="s">
        <v>379</v>
      </c>
      <c r="E1142" s="45"/>
      <c r="F1142" s="35" t="s">
        <v>255</v>
      </c>
      <c r="G1142" s="36">
        <v>41729</v>
      </c>
      <c r="H1142" s="82">
        <v>3568</v>
      </c>
      <c r="I1142" s="37">
        <v>357</v>
      </c>
      <c r="J1142" s="38">
        <v>357</v>
      </c>
      <c r="K1142" s="36">
        <v>41729</v>
      </c>
      <c r="L1142" s="39">
        <v>10.01</v>
      </c>
      <c r="M1142" s="5"/>
      <c r="N1142" s="5"/>
      <c r="O1142" s="42" t="s">
        <v>2344</v>
      </c>
      <c r="P1142" s="43" t="s">
        <v>2177</v>
      </c>
      <c r="Q1142" s="43" t="s">
        <v>2320</v>
      </c>
      <c r="R1142" s="43" t="s">
        <v>229</v>
      </c>
      <c r="S1142" s="43" t="b">
        <v>1</v>
      </c>
      <c r="T1142" s="43">
        <v>10</v>
      </c>
      <c r="U1142" s="35" t="s">
        <v>2347</v>
      </c>
      <c r="V1142" s="196" t="s">
        <v>2377</v>
      </c>
    </row>
    <row r="1143" spans="1:22" x14ac:dyDescent="0.25">
      <c r="A1143" s="30">
        <v>1142</v>
      </c>
      <c r="B1143" s="45" t="s">
        <v>831</v>
      </c>
      <c r="C1143" s="33">
        <f t="shared" si="17"/>
        <v>5</v>
      </c>
      <c r="D1143" s="45" t="s">
        <v>375</v>
      </c>
      <c r="E1143" s="45"/>
      <c r="F1143" s="35" t="s">
        <v>255</v>
      </c>
      <c r="G1143" s="36">
        <v>41729</v>
      </c>
      <c r="H1143" s="82">
        <v>8949</v>
      </c>
      <c r="I1143" s="37">
        <v>895</v>
      </c>
      <c r="J1143" s="38">
        <v>895</v>
      </c>
      <c r="K1143" s="36">
        <v>41729</v>
      </c>
      <c r="L1143" s="39">
        <v>10</v>
      </c>
      <c r="M1143" s="5"/>
      <c r="N1143" s="5"/>
      <c r="O1143" s="42" t="s">
        <v>2344</v>
      </c>
      <c r="P1143" s="43" t="s">
        <v>2177</v>
      </c>
      <c r="Q1143" s="43" t="s">
        <v>2320</v>
      </c>
      <c r="R1143" s="43" t="s">
        <v>229</v>
      </c>
      <c r="S1143" s="43" t="b">
        <v>1</v>
      </c>
      <c r="T1143" s="43">
        <v>10</v>
      </c>
      <c r="U1143" s="35" t="s">
        <v>2347</v>
      </c>
      <c r="V1143" s="196" t="s">
        <v>2377</v>
      </c>
    </row>
    <row r="1144" spans="1:22" x14ac:dyDescent="0.25">
      <c r="A1144" s="30">
        <v>1143</v>
      </c>
      <c r="B1144" s="45" t="s">
        <v>1012</v>
      </c>
      <c r="C1144" s="33">
        <f t="shared" si="17"/>
        <v>4</v>
      </c>
      <c r="D1144" s="45" t="s">
        <v>432</v>
      </c>
      <c r="E1144" s="45"/>
      <c r="F1144" s="35" t="s">
        <v>255</v>
      </c>
      <c r="G1144" s="36">
        <v>41729</v>
      </c>
      <c r="H1144" s="82">
        <v>7174</v>
      </c>
      <c r="I1144" s="37">
        <v>717</v>
      </c>
      <c r="J1144" s="38">
        <v>717</v>
      </c>
      <c r="K1144" s="36">
        <v>41729</v>
      </c>
      <c r="L1144" s="39">
        <v>9.99</v>
      </c>
      <c r="M1144" s="5"/>
      <c r="N1144" s="5"/>
      <c r="O1144" s="42" t="s">
        <v>2344</v>
      </c>
      <c r="P1144" s="43" t="s">
        <v>2197</v>
      </c>
      <c r="Q1144" s="43" t="s">
        <v>2320</v>
      </c>
      <c r="R1144" s="43" t="s">
        <v>229</v>
      </c>
      <c r="S1144" s="43" t="b">
        <v>1</v>
      </c>
      <c r="T1144" s="43">
        <v>10</v>
      </c>
      <c r="U1144" s="35" t="s">
        <v>2347</v>
      </c>
      <c r="V1144" s="196" t="s">
        <v>2377</v>
      </c>
    </row>
    <row r="1145" spans="1:22" x14ac:dyDescent="0.25">
      <c r="A1145" s="30">
        <v>1144</v>
      </c>
      <c r="B1145" s="45" t="s">
        <v>446</v>
      </c>
      <c r="C1145" s="33">
        <f t="shared" si="17"/>
        <v>4</v>
      </c>
      <c r="D1145" s="45" t="s">
        <v>447</v>
      </c>
      <c r="E1145" s="45"/>
      <c r="F1145" s="35" t="s">
        <v>255</v>
      </c>
      <c r="G1145" s="36">
        <v>41729</v>
      </c>
      <c r="H1145" s="82">
        <v>2441</v>
      </c>
      <c r="I1145" s="37">
        <v>244</v>
      </c>
      <c r="J1145" s="38">
        <v>244</v>
      </c>
      <c r="K1145" s="36">
        <v>41729</v>
      </c>
      <c r="L1145" s="39">
        <v>10</v>
      </c>
      <c r="M1145" s="5"/>
      <c r="N1145" s="5"/>
      <c r="O1145" s="42" t="s">
        <v>2344</v>
      </c>
      <c r="P1145" s="43" t="s">
        <v>2204</v>
      </c>
      <c r="Q1145" s="43" t="s">
        <v>2320</v>
      </c>
      <c r="R1145" s="43" t="s">
        <v>229</v>
      </c>
      <c r="S1145" s="43" t="b">
        <v>1</v>
      </c>
      <c r="T1145" s="43">
        <v>10</v>
      </c>
      <c r="U1145" s="35" t="s">
        <v>2347</v>
      </c>
      <c r="V1145" s="196" t="s">
        <v>2377</v>
      </c>
    </row>
    <row r="1146" spans="1:22" x14ac:dyDescent="0.25">
      <c r="A1146" s="30">
        <v>1145</v>
      </c>
      <c r="B1146" s="45" t="s">
        <v>977</v>
      </c>
      <c r="C1146" s="33">
        <f t="shared" si="17"/>
        <v>4</v>
      </c>
      <c r="D1146" s="45" t="s">
        <v>469</v>
      </c>
      <c r="E1146" s="45"/>
      <c r="F1146" s="35" t="s">
        <v>255</v>
      </c>
      <c r="G1146" s="36">
        <v>41729</v>
      </c>
      <c r="H1146" s="82">
        <v>11784</v>
      </c>
      <c r="I1146" s="37">
        <v>1178</v>
      </c>
      <c r="J1146" s="38">
        <v>1178</v>
      </c>
      <c r="K1146" s="36">
        <v>41729</v>
      </c>
      <c r="L1146" s="39">
        <v>10</v>
      </c>
      <c r="M1146" s="5"/>
      <c r="N1146" s="5"/>
      <c r="O1146" s="42" t="s">
        <v>2344</v>
      </c>
      <c r="P1146" s="43" t="s">
        <v>2253</v>
      </c>
      <c r="Q1146" s="43" t="s">
        <v>2319</v>
      </c>
      <c r="R1146" s="43" t="s">
        <v>229</v>
      </c>
      <c r="S1146" s="43" t="b">
        <v>1</v>
      </c>
      <c r="T1146" s="43">
        <v>10</v>
      </c>
      <c r="U1146" s="35" t="s">
        <v>2347</v>
      </c>
      <c r="V1146" s="196" t="s">
        <v>2377</v>
      </c>
    </row>
    <row r="1147" spans="1:22" x14ac:dyDescent="0.25">
      <c r="A1147" s="30">
        <v>1146</v>
      </c>
      <c r="B1147" s="45" t="s">
        <v>829</v>
      </c>
      <c r="C1147" s="33">
        <f t="shared" si="17"/>
        <v>4</v>
      </c>
      <c r="D1147" s="45" t="s">
        <v>373</v>
      </c>
      <c r="E1147" s="45"/>
      <c r="F1147" s="35" t="s">
        <v>255</v>
      </c>
      <c r="G1147" s="36">
        <v>41729</v>
      </c>
      <c r="H1147" s="82">
        <v>6184</v>
      </c>
      <c r="I1147" s="37">
        <v>618</v>
      </c>
      <c r="J1147" s="38">
        <v>618</v>
      </c>
      <c r="K1147" s="36">
        <v>41729</v>
      </c>
      <c r="L1147" s="39">
        <v>9.99</v>
      </c>
      <c r="M1147" s="5"/>
      <c r="N1147" s="5"/>
      <c r="O1147" s="42" t="s">
        <v>2344</v>
      </c>
      <c r="P1147" s="43" t="s">
        <v>2202</v>
      </c>
      <c r="Q1147" s="43" t="s">
        <v>2320</v>
      </c>
      <c r="R1147" s="43" t="s">
        <v>229</v>
      </c>
      <c r="S1147" s="43" t="b">
        <v>1</v>
      </c>
      <c r="T1147" s="43">
        <v>10</v>
      </c>
      <c r="U1147" s="35" t="s">
        <v>2347</v>
      </c>
      <c r="V1147" s="196" t="s">
        <v>2377</v>
      </c>
    </row>
    <row r="1148" spans="1:22" x14ac:dyDescent="0.25">
      <c r="A1148" s="30">
        <v>1147</v>
      </c>
      <c r="B1148" s="45" t="s">
        <v>459</v>
      </c>
      <c r="C1148" s="33">
        <f t="shared" si="17"/>
        <v>5</v>
      </c>
      <c r="D1148" s="45" t="s">
        <v>460</v>
      </c>
      <c r="E1148" s="45"/>
      <c r="F1148" s="35" t="s">
        <v>255</v>
      </c>
      <c r="G1148" s="36">
        <v>41729</v>
      </c>
      <c r="H1148" s="82">
        <v>11442</v>
      </c>
      <c r="I1148" s="37">
        <v>1144</v>
      </c>
      <c r="J1148" s="38">
        <v>1144</v>
      </c>
      <c r="K1148" s="36">
        <v>41729</v>
      </c>
      <c r="L1148" s="39">
        <v>10</v>
      </c>
      <c r="M1148" s="5"/>
      <c r="N1148" s="5"/>
      <c r="O1148" s="42" t="s">
        <v>2344</v>
      </c>
      <c r="P1148" s="43" t="s">
        <v>2249</v>
      </c>
      <c r="Q1148" s="43" t="s">
        <v>2319</v>
      </c>
      <c r="R1148" s="43" t="s">
        <v>229</v>
      </c>
      <c r="S1148" s="43" t="b">
        <v>1</v>
      </c>
      <c r="T1148" s="43">
        <v>10</v>
      </c>
      <c r="U1148" s="35" t="s">
        <v>2347</v>
      </c>
      <c r="V1148" s="196" t="s">
        <v>2377</v>
      </c>
    </row>
    <row r="1149" spans="1:22" x14ac:dyDescent="0.25">
      <c r="A1149" s="30">
        <v>1148</v>
      </c>
      <c r="B1149" s="45" t="s">
        <v>954</v>
      </c>
      <c r="C1149" s="33">
        <f t="shared" si="17"/>
        <v>5</v>
      </c>
      <c r="D1149" s="45" t="s">
        <v>361</v>
      </c>
      <c r="E1149" s="45"/>
      <c r="F1149" s="35" t="s">
        <v>255</v>
      </c>
      <c r="G1149" s="36">
        <v>41729</v>
      </c>
      <c r="H1149" s="82">
        <v>16585</v>
      </c>
      <c r="I1149" s="37">
        <v>1658</v>
      </c>
      <c r="J1149" s="38">
        <v>1658</v>
      </c>
      <c r="K1149" s="36">
        <v>41729</v>
      </c>
      <c r="L1149" s="39">
        <v>10</v>
      </c>
      <c r="M1149" s="5"/>
      <c r="N1149" s="5"/>
      <c r="O1149" s="42" t="s">
        <v>2344</v>
      </c>
      <c r="P1149" s="43" t="s">
        <v>2184</v>
      </c>
      <c r="Q1149" s="43" t="s">
        <v>2320</v>
      </c>
      <c r="R1149" s="43" t="s">
        <v>229</v>
      </c>
      <c r="S1149" s="43" t="b">
        <v>1</v>
      </c>
      <c r="T1149" s="43">
        <v>10</v>
      </c>
      <c r="U1149" s="35" t="s">
        <v>2347</v>
      </c>
      <c r="V1149" s="196" t="s">
        <v>2377</v>
      </c>
    </row>
    <row r="1150" spans="1:22" x14ac:dyDescent="0.25">
      <c r="A1150" s="30">
        <v>1149</v>
      </c>
      <c r="B1150" s="45" t="s">
        <v>975</v>
      </c>
      <c r="C1150" s="33">
        <f t="shared" si="17"/>
        <v>4</v>
      </c>
      <c r="D1150" s="45" t="s">
        <v>466</v>
      </c>
      <c r="E1150" s="45"/>
      <c r="F1150" s="35" t="s">
        <v>255</v>
      </c>
      <c r="G1150" s="36">
        <v>41729</v>
      </c>
      <c r="H1150" s="82">
        <v>11091</v>
      </c>
      <c r="I1150" s="37">
        <v>1109</v>
      </c>
      <c r="J1150" s="38">
        <v>1109</v>
      </c>
      <c r="K1150" s="36">
        <v>41729</v>
      </c>
      <c r="L1150" s="39">
        <v>10</v>
      </c>
      <c r="M1150" s="5"/>
      <c r="N1150" s="5"/>
      <c r="O1150" s="42" t="s">
        <v>2344</v>
      </c>
      <c r="P1150" s="43" t="s">
        <v>2206</v>
      </c>
      <c r="Q1150" s="43" t="s">
        <v>2320</v>
      </c>
      <c r="R1150" s="43" t="s">
        <v>229</v>
      </c>
      <c r="S1150" s="43" t="b">
        <v>1</v>
      </c>
      <c r="T1150" s="43">
        <v>10</v>
      </c>
      <c r="U1150" s="35" t="s">
        <v>2347</v>
      </c>
      <c r="V1150" s="196" t="s">
        <v>2377</v>
      </c>
    </row>
    <row r="1151" spans="1:22" x14ac:dyDescent="0.25">
      <c r="A1151" s="30">
        <v>1150</v>
      </c>
      <c r="B1151" s="45" t="s">
        <v>1105</v>
      </c>
      <c r="C1151" s="33">
        <f t="shared" si="17"/>
        <v>4</v>
      </c>
      <c r="D1151" s="45" t="s">
        <v>530</v>
      </c>
      <c r="E1151" s="45"/>
      <c r="F1151" s="35" t="s">
        <v>255</v>
      </c>
      <c r="G1151" s="36">
        <v>41729</v>
      </c>
      <c r="H1151" s="82">
        <v>5693</v>
      </c>
      <c r="I1151" s="37">
        <v>569</v>
      </c>
      <c r="J1151" s="38">
        <v>569</v>
      </c>
      <c r="K1151" s="36">
        <v>41729</v>
      </c>
      <c r="L1151" s="39">
        <v>9.99</v>
      </c>
      <c r="M1151" s="5"/>
      <c r="N1151" s="5"/>
      <c r="O1151" s="42" t="s">
        <v>2344</v>
      </c>
      <c r="P1151" s="43" t="s">
        <v>2277</v>
      </c>
      <c r="Q1151" s="43" t="s">
        <v>2320</v>
      </c>
      <c r="R1151" s="43" t="s">
        <v>229</v>
      </c>
      <c r="S1151" s="43" t="b">
        <v>1</v>
      </c>
      <c r="T1151" s="43">
        <v>10</v>
      </c>
      <c r="U1151" s="35" t="s">
        <v>2347</v>
      </c>
      <c r="V1151" s="196" t="s">
        <v>2377</v>
      </c>
    </row>
    <row r="1152" spans="1:22" x14ac:dyDescent="0.25">
      <c r="A1152" s="30">
        <v>1151</v>
      </c>
      <c r="B1152" s="45" t="s">
        <v>832</v>
      </c>
      <c r="C1152" s="33">
        <f t="shared" si="17"/>
        <v>5</v>
      </c>
      <c r="D1152" s="45" t="s">
        <v>377</v>
      </c>
      <c r="E1152" s="45"/>
      <c r="F1152" s="35" t="s">
        <v>255</v>
      </c>
      <c r="G1152" s="36">
        <v>41729</v>
      </c>
      <c r="H1152" s="82">
        <v>16617</v>
      </c>
      <c r="I1152" s="37">
        <v>1662</v>
      </c>
      <c r="J1152" s="38">
        <v>1662</v>
      </c>
      <c r="K1152" s="36">
        <v>41729</v>
      </c>
      <c r="L1152" s="39">
        <v>10</v>
      </c>
      <c r="M1152" s="5"/>
      <c r="N1152" s="5"/>
      <c r="O1152" s="42" t="s">
        <v>2344</v>
      </c>
      <c r="P1152" s="43" t="s">
        <v>2177</v>
      </c>
      <c r="Q1152" s="43" t="s">
        <v>2320</v>
      </c>
      <c r="R1152" s="43" t="s">
        <v>229</v>
      </c>
      <c r="S1152" s="43" t="b">
        <v>1</v>
      </c>
      <c r="T1152" s="43">
        <v>10</v>
      </c>
      <c r="U1152" s="35" t="s">
        <v>2347</v>
      </c>
      <c r="V1152" s="196" t="s">
        <v>2377</v>
      </c>
    </row>
    <row r="1153" spans="1:22" x14ac:dyDescent="0.25">
      <c r="A1153" s="30">
        <v>1152</v>
      </c>
      <c r="B1153" s="45" t="s">
        <v>1087</v>
      </c>
      <c r="C1153" s="33">
        <f t="shared" si="17"/>
        <v>4</v>
      </c>
      <c r="D1153" s="45" t="s">
        <v>461</v>
      </c>
      <c r="E1153" s="45"/>
      <c r="F1153" s="35" t="s">
        <v>255</v>
      </c>
      <c r="G1153" s="36">
        <v>41729</v>
      </c>
      <c r="H1153" s="82">
        <v>7148</v>
      </c>
      <c r="I1153" s="37">
        <v>715</v>
      </c>
      <c r="J1153" s="38">
        <v>715</v>
      </c>
      <c r="K1153" s="36">
        <v>41729</v>
      </c>
      <c r="L1153" s="39">
        <v>10</v>
      </c>
      <c r="M1153" s="5"/>
      <c r="N1153" s="5"/>
      <c r="O1153" s="42" t="s">
        <v>2344</v>
      </c>
      <c r="P1153" s="43" t="s">
        <v>2185</v>
      </c>
      <c r="Q1153" s="43" t="s">
        <v>2320</v>
      </c>
      <c r="R1153" s="43" t="s">
        <v>229</v>
      </c>
      <c r="S1153" s="43" t="b">
        <v>1</v>
      </c>
      <c r="T1153" s="43">
        <v>10</v>
      </c>
      <c r="U1153" s="35" t="s">
        <v>2347</v>
      </c>
      <c r="V1153" s="196" t="s">
        <v>2377</v>
      </c>
    </row>
    <row r="1154" spans="1:22" x14ac:dyDescent="0.25">
      <c r="A1154" s="30">
        <v>1153</v>
      </c>
      <c r="B1154" s="45" t="s">
        <v>958</v>
      </c>
      <c r="C1154" s="33">
        <f t="shared" si="17"/>
        <v>5</v>
      </c>
      <c r="D1154" s="45" t="s">
        <v>372</v>
      </c>
      <c r="E1154" s="45"/>
      <c r="F1154" s="35" t="s">
        <v>255</v>
      </c>
      <c r="G1154" s="36">
        <v>41729</v>
      </c>
      <c r="H1154" s="82">
        <v>4330</v>
      </c>
      <c r="I1154" s="37">
        <v>433</v>
      </c>
      <c r="J1154" s="38">
        <v>433</v>
      </c>
      <c r="K1154" s="36">
        <v>41729</v>
      </c>
      <c r="L1154" s="39">
        <v>10</v>
      </c>
      <c r="M1154" s="5"/>
      <c r="N1154" s="5"/>
      <c r="O1154" s="42" t="s">
        <v>2344</v>
      </c>
      <c r="P1154" s="43" t="s">
        <v>2220</v>
      </c>
      <c r="Q1154" s="43" t="s">
        <v>2319</v>
      </c>
      <c r="R1154" s="43" t="s">
        <v>229</v>
      </c>
      <c r="S1154" s="43" t="b">
        <v>1</v>
      </c>
      <c r="T1154" s="43">
        <v>10</v>
      </c>
      <c r="U1154" s="35" t="s">
        <v>2347</v>
      </c>
      <c r="V1154" s="196" t="s">
        <v>2377</v>
      </c>
    </row>
    <row r="1155" spans="1:22" x14ac:dyDescent="0.25">
      <c r="A1155" s="30">
        <v>1154</v>
      </c>
      <c r="B1155" s="45" t="s">
        <v>988</v>
      </c>
      <c r="C1155" s="33">
        <f t="shared" ref="C1155:C1218" si="18">COUNTIF(B:B,B1155)</f>
        <v>5</v>
      </c>
      <c r="D1155" s="45" t="s">
        <v>518</v>
      </c>
      <c r="E1155" s="45"/>
      <c r="F1155" s="35" t="s">
        <v>255</v>
      </c>
      <c r="G1155" s="36">
        <v>41729</v>
      </c>
      <c r="H1155" s="82">
        <v>8966</v>
      </c>
      <c r="I1155" s="37">
        <v>897</v>
      </c>
      <c r="J1155" s="38">
        <v>897</v>
      </c>
      <c r="K1155" s="36">
        <v>41729</v>
      </c>
      <c r="L1155" s="39">
        <v>10</v>
      </c>
      <c r="M1155" s="5"/>
      <c r="N1155" s="5"/>
      <c r="O1155" s="42" t="s">
        <v>2344</v>
      </c>
      <c r="P1155" s="43" t="s">
        <v>2206</v>
      </c>
      <c r="Q1155" s="43" t="s">
        <v>2320</v>
      </c>
      <c r="R1155" s="43" t="s">
        <v>229</v>
      </c>
      <c r="S1155" s="43" t="b">
        <v>1</v>
      </c>
      <c r="T1155" s="43">
        <v>10</v>
      </c>
      <c r="U1155" s="35" t="s">
        <v>2347</v>
      </c>
      <c r="V1155" s="196" t="s">
        <v>2377</v>
      </c>
    </row>
    <row r="1156" spans="1:22" x14ac:dyDescent="0.25">
      <c r="A1156" s="30">
        <v>1155</v>
      </c>
      <c r="B1156" s="45" t="s">
        <v>853</v>
      </c>
      <c r="C1156" s="33">
        <f t="shared" si="18"/>
        <v>4</v>
      </c>
      <c r="D1156" s="45" t="s">
        <v>435</v>
      </c>
      <c r="E1156" s="45"/>
      <c r="F1156" s="35" t="s">
        <v>255</v>
      </c>
      <c r="G1156" s="36">
        <v>41729</v>
      </c>
      <c r="H1156" s="82">
        <v>13728</v>
      </c>
      <c r="I1156" s="37">
        <v>1373</v>
      </c>
      <c r="J1156" s="38">
        <v>1373</v>
      </c>
      <c r="K1156" s="36">
        <v>41729</v>
      </c>
      <c r="L1156" s="39">
        <v>10</v>
      </c>
      <c r="M1156" s="5"/>
      <c r="N1156" s="5"/>
      <c r="O1156" s="42" t="s">
        <v>2344</v>
      </c>
      <c r="P1156" s="43" t="s">
        <v>2177</v>
      </c>
      <c r="Q1156" s="43" t="s">
        <v>2320</v>
      </c>
      <c r="R1156" s="43" t="s">
        <v>229</v>
      </c>
      <c r="S1156" s="43" t="b">
        <v>1</v>
      </c>
      <c r="T1156" s="43">
        <v>10</v>
      </c>
      <c r="U1156" s="35" t="s">
        <v>2347</v>
      </c>
      <c r="V1156" s="196" t="s">
        <v>2377</v>
      </c>
    </row>
    <row r="1157" spans="1:22" x14ac:dyDescent="0.25">
      <c r="A1157" s="30">
        <v>1156</v>
      </c>
      <c r="B1157" s="45" t="s">
        <v>970</v>
      </c>
      <c r="C1157" s="33">
        <f t="shared" si="18"/>
        <v>7</v>
      </c>
      <c r="D1157" s="45" t="s">
        <v>418</v>
      </c>
      <c r="E1157" s="45"/>
      <c r="F1157" s="35" t="s">
        <v>255</v>
      </c>
      <c r="G1157" s="36">
        <v>41729</v>
      </c>
      <c r="H1157" s="82">
        <v>8818</v>
      </c>
      <c r="I1157" s="37">
        <v>882</v>
      </c>
      <c r="J1157" s="38">
        <v>882</v>
      </c>
      <c r="K1157" s="36">
        <v>41729</v>
      </c>
      <c r="L1157" s="39">
        <v>10</v>
      </c>
      <c r="M1157" s="5"/>
      <c r="N1157" s="5"/>
      <c r="O1157" s="42" t="s">
        <v>2344</v>
      </c>
      <c r="P1157" s="43" t="s">
        <v>2235</v>
      </c>
      <c r="Q1157" s="43" t="s">
        <v>2320</v>
      </c>
      <c r="R1157" s="43" t="s">
        <v>229</v>
      </c>
      <c r="S1157" s="43" t="b">
        <v>1</v>
      </c>
      <c r="T1157" s="43">
        <v>10</v>
      </c>
      <c r="U1157" s="35" t="s">
        <v>2347</v>
      </c>
      <c r="V1157" s="196" t="s">
        <v>2377</v>
      </c>
    </row>
    <row r="1158" spans="1:22" x14ac:dyDescent="0.25">
      <c r="A1158" s="30">
        <v>1157</v>
      </c>
      <c r="B1158" s="45" t="s">
        <v>1089</v>
      </c>
      <c r="C1158" s="33">
        <f t="shared" si="18"/>
        <v>4</v>
      </c>
      <c r="D1158" s="45" t="s">
        <v>464</v>
      </c>
      <c r="E1158" s="45"/>
      <c r="F1158" s="35" t="s">
        <v>255</v>
      </c>
      <c r="G1158" s="36">
        <v>41729</v>
      </c>
      <c r="H1158" s="82">
        <v>13792</v>
      </c>
      <c r="I1158" s="37">
        <v>1379</v>
      </c>
      <c r="J1158" s="38">
        <v>1379</v>
      </c>
      <c r="K1158" s="36">
        <v>41729</v>
      </c>
      <c r="L1158" s="39">
        <v>10</v>
      </c>
      <c r="M1158" s="5"/>
      <c r="N1158" s="5"/>
      <c r="O1158" s="42" t="s">
        <v>2344</v>
      </c>
      <c r="P1158" s="43" t="s">
        <v>2249</v>
      </c>
      <c r="Q1158" s="43" t="s">
        <v>2319</v>
      </c>
      <c r="R1158" s="43" t="s">
        <v>229</v>
      </c>
      <c r="S1158" s="43" t="b">
        <v>1</v>
      </c>
      <c r="T1158" s="43">
        <v>10</v>
      </c>
      <c r="U1158" s="35" t="s">
        <v>2347</v>
      </c>
      <c r="V1158" s="196" t="s">
        <v>2377</v>
      </c>
    </row>
    <row r="1159" spans="1:22" x14ac:dyDescent="0.25">
      <c r="A1159" s="30">
        <v>1158</v>
      </c>
      <c r="B1159" s="45" t="s">
        <v>846</v>
      </c>
      <c r="C1159" s="33">
        <f t="shared" si="18"/>
        <v>5</v>
      </c>
      <c r="D1159" s="45" t="s">
        <v>415</v>
      </c>
      <c r="E1159" s="45"/>
      <c r="F1159" s="35" t="s">
        <v>255</v>
      </c>
      <c r="G1159" s="36">
        <v>41729</v>
      </c>
      <c r="H1159" s="82">
        <v>9847</v>
      </c>
      <c r="I1159" s="37">
        <v>985</v>
      </c>
      <c r="J1159" s="38">
        <v>985</v>
      </c>
      <c r="K1159" s="36">
        <v>41729</v>
      </c>
      <c r="L1159" s="39">
        <v>10</v>
      </c>
      <c r="M1159" s="5"/>
      <c r="N1159" s="5"/>
      <c r="O1159" s="42" t="s">
        <v>2344</v>
      </c>
      <c r="P1159" s="43" t="s">
        <v>2234</v>
      </c>
      <c r="Q1159" s="43" t="s">
        <v>2320</v>
      </c>
      <c r="R1159" s="43" t="s">
        <v>229</v>
      </c>
      <c r="S1159" s="43" t="b">
        <v>1</v>
      </c>
      <c r="T1159" s="43">
        <v>10</v>
      </c>
      <c r="U1159" s="35" t="s">
        <v>2347</v>
      </c>
      <c r="V1159" s="196" t="s">
        <v>2377</v>
      </c>
    </row>
    <row r="1160" spans="1:22" x14ac:dyDescent="0.25">
      <c r="A1160" s="30">
        <v>1159</v>
      </c>
      <c r="B1160" s="45" t="s">
        <v>844</v>
      </c>
      <c r="C1160" s="33">
        <f t="shared" si="18"/>
        <v>6</v>
      </c>
      <c r="D1160" s="45" t="s">
        <v>412</v>
      </c>
      <c r="E1160" s="45"/>
      <c r="F1160" s="35" t="s">
        <v>255</v>
      </c>
      <c r="G1160" s="36">
        <v>41729</v>
      </c>
      <c r="H1160" s="82">
        <v>32425</v>
      </c>
      <c r="I1160" s="37">
        <v>3243</v>
      </c>
      <c r="J1160" s="38">
        <v>3243</v>
      </c>
      <c r="K1160" s="36">
        <v>41729</v>
      </c>
      <c r="L1160" s="39">
        <v>10</v>
      </c>
      <c r="M1160" s="5"/>
      <c r="N1160" s="5"/>
      <c r="O1160" s="42" t="s">
        <v>2344</v>
      </c>
      <c r="P1160" s="43" t="s">
        <v>2233</v>
      </c>
      <c r="Q1160" s="43" t="s">
        <v>2319</v>
      </c>
      <c r="R1160" s="43" t="s">
        <v>229</v>
      </c>
      <c r="S1160" s="43" t="b">
        <v>1</v>
      </c>
      <c r="T1160" s="43">
        <v>10</v>
      </c>
      <c r="U1160" s="35" t="s">
        <v>2347</v>
      </c>
      <c r="V1160" s="196" t="s">
        <v>2377</v>
      </c>
    </row>
    <row r="1161" spans="1:22" x14ac:dyDescent="0.25">
      <c r="A1161" s="30">
        <v>1160</v>
      </c>
      <c r="B1161" s="45" t="s">
        <v>902</v>
      </c>
      <c r="C1161" s="33">
        <f t="shared" si="18"/>
        <v>5</v>
      </c>
      <c r="D1161" s="45" t="s">
        <v>420</v>
      </c>
      <c r="E1161" s="45"/>
      <c r="F1161" s="35" t="s">
        <v>255</v>
      </c>
      <c r="G1161" s="36">
        <v>41729</v>
      </c>
      <c r="H1161" s="82">
        <v>25229</v>
      </c>
      <c r="I1161" s="37">
        <v>2523</v>
      </c>
      <c r="J1161" s="38">
        <v>2523</v>
      </c>
      <c r="K1161" s="36">
        <v>41729</v>
      </c>
      <c r="L1161" s="39">
        <v>10</v>
      </c>
      <c r="M1161" s="5"/>
      <c r="N1161" s="5"/>
      <c r="O1161" s="42" t="s">
        <v>2344</v>
      </c>
      <c r="P1161" s="43" t="s">
        <v>2185</v>
      </c>
      <c r="Q1161" s="43" t="s">
        <v>2320</v>
      </c>
      <c r="R1161" s="43" t="s">
        <v>229</v>
      </c>
      <c r="S1161" s="43" t="b">
        <v>1</v>
      </c>
      <c r="T1161" s="43">
        <v>10</v>
      </c>
      <c r="U1161" s="35" t="s">
        <v>2347</v>
      </c>
      <c r="V1161" s="196" t="s">
        <v>2377</v>
      </c>
    </row>
    <row r="1162" spans="1:22" x14ac:dyDescent="0.25">
      <c r="A1162" s="30">
        <v>1161</v>
      </c>
      <c r="B1162" s="45" t="s">
        <v>850</v>
      </c>
      <c r="C1162" s="33">
        <f t="shared" si="18"/>
        <v>4</v>
      </c>
      <c r="D1162" s="45" t="s">
        <v>425</v>
      </c>
      <c r="E1162" s="45"/>
      <c r="F1162" s="35" t="s">
        <v>255</v>
      </c>
      <c r="G1162" s="36">
        <v>41729</v>
      </c>
      <c r="H1162" s="82">
        <v>7900</v>
      </c>
      <c r="I1162" s="37">
        <v>790</v>
      </c>
      <c r="J1162" s="38">
        <v>790</v>
      </c>
      <c r="K1162" s="36">
        <v>41729</v>
      </c>
      <c r="L1162" s="39">
        <v>10</v>
      </c>
      <c r="M1162" s="5"/>
      <c r="N1162" s="5"/>
      <c r="O1162" s="42" t="s">
        <v>2344</v>
      </c>
      <c r="P1162" s="43" t="s">
        <v>2207</v>
      </c>
      <c r="Q1162" s="43" t="s">
        <v>2320</v>
      </c>
      <c r="R1162" s="43" t="s">
        <v>229</v>
      </c>
      <c r="S1162" s="43" t="b">
        <v>1</v>
      </c>
      <c r="T1162" s="43">
        <v>10</v>
      </c>
      <c r="U1162" s="35" t="s">
        <v>2347</v>
      </c>
      <c r="V1162" s="196" t="s">
        <v>2377</v>
      </c>
    </row>
    <row r="1163" spans="1:22" x14ac:dyDescent="0.25">
      <c r="A1163" s="30">
        <v>1162</v>
      </c>
      <c r="B1163" s="45" t="s">
        <v>1093</v>
      </c>
      <c r="C1163" s="33">
        <f t="shared" si="18"/>
        <v>3</v>
      </c>
      <c r="D1163" s="45" t="s">
        <v>479</v>
      </c>
      <c r="E1163" s="45"/>
      <c r="F1163" s="35" t="s">
        <v>255</v>
      </c>
      <c r="G1163" s="36">
        <v>41729</v>
      </c>
      <c r="H1163" s="82">
        <v>233</v>
      </c>
      <c r="I1163" s="37">
        <v>23</v>
      </c>
      <c r="J1163" s="38">
        <v>23</v>
      </c>
      <c r="K1163" s="36">
        <v>41729</v>
      </c>
      <c r="L1163" s="39">
        <v>9.8699999999999992</v>
      </c>
      <c r="M1163" s="5"/>
      <c r="N1163" s="5"/>
      <c r="O1163" s="42" t="s">
        <v>2344</v>
      </c>
      <c r="P1163" s="43" t="s">
        <v>2259</v>
      </c>
      <c r="Q1163" s="43" t="s">
        <v>2319</v>
      </c>
      <c r="R1163" s="43" t="s">
        <v>229</v>
      </c>
      <c r="S1163" s="43" t="b">
        <v>1</v>
      </c>
      <c r="T1163" s="43">
        <v>10</v>
      </c>
      <c r="U1163" s="35" t="s">
        <v>2347</v>
      </c>
      <c r="V1163" s="196" t="s">
        <v>2377</v>
      </c>
    </row>
    <row r="1164" spans="1:22" x14ac:dyDescent="0.25">
      <c r="A1164" s="30">
        <v>1163</v>
      </c>
      <c r="B1164" s="45" t="s">
        <v>1083</v>
      </c>
      <c r="C1164" s="33">
        <f t="shared" si="18"/>
        <v>5</v>
      </c>
      <c r="D1164" s="45" t="s">
        <v>449</v>
      </c>
      <c r="E1164" s="45"/>
      <c r="F1164" s="35" t="s">
        <v>255</v>
      </c>
      <c r="G1164" s="36">
        <v>41729</v>
      </c>
      <c r="H1164" s="82">
        <v>24469</v>
      </c>
      <c r="I1164" s="37">
        <v>2447</v>
      </c>
      <c r="J1164" s="38">
        <v>2447</v>
      </c>
      <c r="K1164" s="36">
        <v>41729</v>
      </c>
      <c r="L1164" s="39">
        <v>10</v>
      </c>
      <c r="M1164" s="5"/>
      <c r="N1164" s="5"/>
      <c r="O1164" s="42" t="s">
        <v>2344</v>
      </c>
      <c r="P1164" s="43" t="s">
        <v>2245</v>
      </c>
      <c r="Q1164" s="43" t="s">
        <v>2319</v>
      </c>
      <c r="R1164" s="43" t="s">
        <v>229</v>
      </c>
      <c r="S1164" s="43" t="b">
        <v>1</v>
      </c>
      <c r="T1164" s="43">
        <v>10</v>
      </c>
      <c r="U1164" s="35" t="s">
        <v>2347</v>
      </c>
      <c r="V1164" s="196" t="s">
        <v>2377</v>
      </c>
    </row>
    <row r="1165" spans="1:22" x14ac:dyDescent="0.25">
      <c r="A1165" s="30">
        <v>1164</v>
      </c>
      <c r="B1165" s="45" t="s">
        <v>1101</v>
      </c>
      <c r="C1165" s="33">
        <f t="shared" si="18"/>
        <v>5</v>
      </c>
      <c r="D1165" s="45" t="s">
        <v>503</v>
      </c>
      <c r="E1165" s="45"/>
      <c r="F1165" s="35" t="s">
        <v>255</v>
      </c>
      <c r="G1165" s="36">
        <v>41729</v>
      </c>
      <c r="H1165" s="82">
        <v>17172</v>
      </c>
      <c r="I1165" s="37">
        <v>1717</v>
      </c>
      <c r="J1165" s="38">
        <v>1717</v>
      </c>
      <c r="K1165" s="36">
        <v>41729</v>
      </c>
      <c r="L1165" s="39">
        <v>10</v>
      </c>
      <c r="M1165" s="5"/>
      <c r="N1165" s="5"/>
      <c r="O1165" s="42" t="s">
        <v>2344</v>
      </c>
      <c r="P1165" s="43" t="s">
        <v>2268</v>
      </c>
      <c r="Q1165" s="43" t="s">
        <v>2320</v>
      </c>
      <c r="R1165" s="43" t="s">
        <v>229</v>
      </c>
      <c r="S1165" s="43" t="b">
        <v>1</v>
      </c>
      <c r="T1165" s="43">
        <v>10</v>
      </c>
      <c r="U1165" s="35" t="s">
        <v>2347</v>
      </c>
      <c r="V1165" s="196" t="s">
        <v>2377</v>
      </c>
    </row>
    <row r="1166" spans="1:22" x14ac:dyDescent="0.25">
      <c r="A1166" s="30">
        <v>1165</v>
      </c>
      <c r="B1166" s="45" t="s">
        <v>986</v>
      </c>
      <c r="C1166" s="33">
        <f t="shared" si="18"/>
        <v>4</v>
      </c>
      <c r="D1166" s="45" t="s">
        <v>511</v>
      </c>
      <c r="E1166" s="45"/>
      <c r="F1166" s="35" t="s">
        <v>255</v>
      </c>
      <c r="G1166" s="36">
        <v>41729</v>
      </c>
      <c r="H1166" s="82">
        <v>3974</v>
      </c>
      <c r="I1166" s="37">
        <v>397</v>
      </c>
      <c r="J1166" s="38">
        <v>397</v>
      </c>
      <c r="K1166" s="36">
        <v>41729</v>
      </c>
      <c r="L1166" s="39">
        <v>9.99</v>
      </c>
      <c r="M1166" s="5"/>
      <c r="N1166" s="5"/>
      <c r="O1166" s="42" t="s">
        <v>2344</v>
      </c>
      <c r="P1166" s="43" t="s">
        <v>2257</v>
      </c>
      <c r="Q1166" s="43" t="s">
        <v>2320</v>
      </c>
      <c r="R1166" s="43" t="s">
        <v>229</v>
      </c>
      <c r="S1166" s="43" t="b">
        <v>1</v>
      </c>
      <c r="T1166" s="43">
        <v>10</v>
      </c>
      <c r="U1166" s="35" t="s">
        <v>2347</v>
      </c>
      <c r="V1166" s="196" t="s">
        <v>2377</v>
      </c>
    </row>
    <row r="1167" spans="1:22" x14ac:dyDescent="0.25">
      <c r="A1167" s="30">
        <v>1166</v>
      </c>
      <c r="B1167" s="45" t="s">
        <v>882</v>
      </c>
      <c r="C1167" s="33">
        <f t="shared" si="18"/>
        <v>4</v>
      </c>
      <c r="D1167" s="45" t="s">
        <v>547</v>
      </c>
      <c r="E1167" s="45"/>
      <c r="F1167" s="35" t="s">
        <v>255</v>
      </c>
      <c r="G1167" s="36">
        <v>41729</v>
      </c>
      <c r="H1167" s="82">
        <v>9795</v>
      </c>
      <c r="I1167" s="37">
        <v>979</v>
      </c>
      <c r="J1167" s="38">
        <v>979</v>
      </c>
      <c r="K1167" s="36">
        <v>41729</v>
      </c>
      <c r="L1167" s="39">
        <v>9.99</v>
      </c>
      <c r="M1167" s="5"/>
      <c r="N1167" s="5"/>
      <c r="O1167" s="42" t="s">
        <v>2344</v>
      </c>
      <c r="P1167" s="43" t="s">
        <v>2286</v>
      </c>
      <c r="Q1167" s="43" t="s">
        <v>2319</v>
      </c>
      <c r="R1167" s="43" t="s">
        <v>229</v>
      </c>
      <c r="S1167" s="43" t="b">
        <v>1</v>
      </c>
      <c r="T1167" s="43">
        <v>10</v>
      </c>
      <c r="U1167" s="35" t="s">
        <v>2347</v>
      </c>
      <c r="V1167" s="196" t="s">
        <v>2377</v>
      </c>
    </row>
    <row r="1168" spans="1:22" x14ac:dyDescent="0.25">
      <c r="A1168" s="30">
        <v>1167</v>
      </c>
      <c r="B1168" s="45" t="s">
        <v>858</v>
      </c>
      <c r="C1168" s="33">
        <f t="shared" si="18"/>
        <v>7</v>
      </c>
      <c r="D1168" s="45" t="s">
        <v>448</v>
      </c>
      <c r="E1168" s="45"/>
      <c r="F1168" s="35" t="s">
        <v>255</v>
      </c>
      <c r="G1168" s="36">
        <v>41729</v>
      </c>
      <c r="H1168" s="82">
        <v>12844</v>
      </c>
      <c r="I1168" s="37">
        <v>1284</v>
      </c>
      <c r="J1168" s="38">
        <v>1284</v>
      </c>
      <c r="K1168" s="36">
        <v>41729</v>
      </c>
      <c r="L1168" s="39">
        <v>10</v>
      </c>
      <c r="M1168" s="5"/>
      <c r="N1168" s="5"/>
      <c r="O1168" s="42" t="s">
        <v>2344</v>
      </c>
      <c r="P1168" s="43" t="s">
        <v>2244</v>
      </c>
      <c r="Q1168" s="43" t="s">
        <v>2319</v>
      </c>
      <c r="R1168" s="43" t="s">
        <v>229</v>
      </c>
      <c r="S1168" s="43" t="b">
        <v>1</v>
      </c>
      <c r="T1168" s="43">
        <v>10</v>
      </c>
      <c r="U1168" s="35" t="s">
        <v>2347</v>
      </c>
      <c r="V1168" s="196" t="s">
        <v>2377</v>
      </c>
    </row>
    <row r="1169" spans="1:22" x14ac:dyDescent="0.25">
      <c r="A1169" s="30">
        <v>1168</v>
      </c>
      <c r="B1169" s="45" t="s">
        <v>871</v>
      </c>
      <c r="C1169" s="33">
        <f t="shared" si="18"/>
        <v>4</v>
      </c>
      <c r="D1169" s="45" t="s">
        <v>512</v>
      </c>
      <c r="E1169" s="45"/>
      <c r="F1169" s="35" t="s">
        <v>255</v>
      </c>
      <c r="G1169" s="36">
        <v>41729</v>
      </c>
      <c r="H1169" s="82">
        <v>5101</v>
      </c>
      <c r="I1169" s="37">
        <v>510</v>
      </c>
      <c r="J1169" s="38">
        <v>510</v>
      </c>
      <c r="K1169" s="36">
        <v>41729</v>
      </c>
      <c r="L1169" s="39">
        <v>10</v>
      </c>
      <c r="M1169" s="5"/>
      <c r="N1169" s="5"/>
      <c r="O1169" s="42" t="s">
        <v>2344</v>
      </c>
      <c r="P1169" s="43" t="s">
        <v>2214</v>
      </c>
      <c r="Q1169" s="43" t="s">
        <v>2320</v>
      </c>
      <c r="R1169" s="43" t="s">
        <v>229</v>
      </c>
      <c r="S1169" s="43" t="b">
        <v>1</v>
      </c>
      <c r="T1169" s="43">
        <v>10</v>
      </c>
      <c r="U1169" s="35" t="s">
        <v>2347</v>
      </c>
      <c r="V1169" s="196" t="s">
        <v>2377</v>
      </c>
    </row>
    <row r="1170" spans="1:22" x14ac:dyDescent="0.25">
      <c r="A1170" s="30">
        <v>1169</v>
      </c>
      <c r="B1170" s="45" t="s">
        <v>998</v>
      </c>
      <c r="C1170" s="33">
        <f t="shared" si="18"/>
        <v>4</v>
      </c>
      <c r="D1170" s="45" t="s">
        <v>546</v>
      </c>
      <c r="E1170" s="45"/>
      <c r="F1170" s="35" t="s">
        <v>255</v>
      </c>
      <c r="G1170" s="36">
        <v>41729</v>
      </c>
      <c r="H1170" s="82">
        <v>10779</v>
      </c>
      <c r="I1170" s="37">
        <v>1078</v>
      </c>
      <c r="J1170" s="38">
        <v>1078</v>
      </c>
      <c r="K1170" s="36">
        <v>41729</v>
      </c>
      <c r="L1170" s="39">
        <v>10</v>
      </c>
      <c r="M1170" s="5"/>
      <c r="N1170" s="5"/>
      <c r="O1170" s="42" t="s">
        <v>2344</v>
      </c>
      <c r="P1170" s="43" t="s">
        <v>2184</v>
      </c>
      <c r="Q1170" s="43" t="s">
        <v>2320</v>
      </c>
      <c r="R1170" s="43" t="s">
        <v>229</v>
      </c>
      <c r="S1170" s="43" t="b">
        <v>1</v>
      </c>
      <c r="T1170" s="43">
        <v>10</v>
      </c>
      <c r="U1170" s="35" t="s">
        <v>2347</v>
      </c>
      <c r="V1170" s="196" t="s">
        <v>2377</v>
      </c>
    </row>
    <row r="1171" spans="1:22" x14ac:dyDescent="0.25">
      <c r="A1171" s="30">
        <v>1170</v>
      </c>
      <c r="B1171" s="45" t="s">
        <v>452</v>
      </c>
      <c r="C1171" s="33">
        <f t="shared" si="18"/>
        <v>4</v>
      </c>
      <c r="D1171" s="45" t="s">
        <v>453</v>
      </c>
      <c r="E1171" s="45"/>
      <c r="F1171" s="35" t="s">
        <v>255</v>
      </c>
      <c r="G1171" s="36">
        <v>41729</v>
      </c>
      <c r="H1171" s="82">
        <v>2249</v>
      </c>
      <c r="I1171" s="37">
        <v>225</v>
      </c>
      <c r="J1171" s="38">
        <v>225</v>
      </c>
      <c r="K1171" s="36">
        <v>41729</v>
      </c>
      <c r="L1171" s="39">
        <v>10</v>
      </c>
      <c r="M1171" s="5"/>
      <c r="N1171" s="5"/>
      <c r="O1171" s="42" t="s">
        <v>2344</v>
      </c>
      <c r="P1171" s="43" t="s">
        <v>2246</v>
      </c>
      <c r="Q1171" s="43" t="s">
        <v>2319</v>
      </c>
      <c r="R1171" s="43" t="s">
        <v>229</v>
      </c>
      <c r="S1171" s="43" t="b">
        <v>1</v>
      </c>
      <c r="T1171" s="43">
        <v>10</v>
      </c>
      <c r="U1171" s="35" t="s">
        <v>2347</v>
      </c>
      <c r="V1171" s="196" t="s">
        <v>2377</v>
      </c>
    </row>
    <row r="1172" spans="1:22" x14ac:dyDescent="0.25">
      <c r="A1172" s="30">
        <v>1171</v>
      </c>
      <c r="B1172" s="45" t="s">
        <v>995</v>
      </c>
      <c r="C1172" s="33">
        <f t="shared" si="18"/>
        <v>5</v>
      </c>
      <c r="D1172" s="45" t="s">
        <v>541</v>
      </c>
      <c r="E1172" s="45"/>
      <c r="F1172" s="35" t="s">
        <v>255</v>
      </c>
      <c r="G1172" s="36">
        <v>41729</v>
      </c>
      <c r="H1172" s="82">
        <v>19283</v>
      </c>
      <c r="I1172" s="37">
        <v>1928</v>
      </c>
      <c r="J1172" s="38">
        <v>1928</v>
      </c>
      <c r="K1172" s="36">
        <v>41729</v>
      </c>
      <c r="L1172" s="39">
        <v>10</v>
      </c>
      <c r="M1172" s="5"/>
      <c r="N1172" s="5"/>
      <c r="O1172" s="42" t="s">
        <v>2344</v>
      </c>
      <c r="P1172" s="43" t="s">
        <v>2226</v>
      </c>
      <c r="Q1172" s="43" t="s">
        <v>2320</v>
      </c>
      <c r="R1172" s="43" t="s">
        <v>229</v>
      </c>
      <c r="S1172" s="43" t="b">
        <v>1</v>
      </c>
      <c r="T1172" s="43">
        <v>10</v>
      </c>
      <c r="U1172" s="35" t="s">
        <v>2347</v>
      </c>
      <c r="V1172" s="196" t="s">
        <v>2377</v>
      </c>
    </row>
    <row r="1173" spans="1:22" x14ac:dyDescent="0.25">
      <c r="A1173" s="30">
        <v>1172</v>
      </c>
      <c r="B1173" s="45" t="s">
        <v>849</v>
      </c>
      <c r="C1173" s="33">
        <f t="shared" si="18"/>
        <v>4</v>
      </c>
      <c r="D1173" s="45" t="s">
        <v>424</v>
      </c>
      <c r="E1173" s="45"/>
      <c r="F1173" s="35" t="s">
        <v>255</v>
      </c>
      <c r="G1173" s="36">
        <v>41729</v>
      </c>
      <c r="H1173" s="82">
        <v>6372</v>
      </c>
      <c r="I1173" s="37">
        <v>637</v>
      </c>
      <c r="J1173" s="38">
        <v>637</v>
      </c>
      <c r="K1173" s="36">
        <v>41729</v>
      </c>
      <c r="L1173" s="39">
        <v>10</v>
      </c>
      <c r="M1173" s="5"/>
      <c r="N1173" s="5"/>
      <c r="O1173" s="42" t="s">
        <v>2344</v>
      </c>
      <c r="P1173" s="43" t="s">
        <v>2207</v>
      </c>
      <c r="Q1173" s="43" t="s">
        <v>2320</v>
      </c>
      <c r="R1173" s="43" t="s">
        <v>229</v>
      </c>
      <c r="S1173" s="43" t="b">
        <v>1</v>
      </c>
      <c r="T1173" s="43">
        <v>10</v>
      </c>
      <c r="U1173" s="35" t="s">
        <v>2347</v>
      </c>
      <c r="V1173" s="196" t="s">
        <v>2377</v>
      </c>
    </row>
    <row r="1174" spans="1:22" x14ac:dyDescent="0.25">
      <c r="A1174" s="30">
        <v>1173</v>
      </c>
      <c r="B1174" s="45" t="s">
        <v>973</v>
      </c>
      <c r="C1174" s="33">
        <f t="shared" si="18"/>
        <v>4</v>
      </c>
      <c r="D1174" s="45" t="s">
        <v>443</v>
      </c>
      <c r="E1174" s="45"/>
      <c r="F1174" s="35" t="s">
        <v>255</v>
      </c>
      <c r="G1174" s="36">
        <v>41729</v>
      </c>
      <c r="H1174" s="82">
        <v>17647</v>
      </c>
      <c r="I1174" s="37">
        <v>1765</v>
      </c>
      <c r="J1174" s="38">
        <v>1765</v>
      </c>
      <c r="K1174" s="36">
        <v>41729</v>
      </c>
      <c r="L1174" s="39">
        <v>10</v>
      </c>
      <c r="M1174" s="5"/>
      <c r="N1174" s="5"/>
      <c r="O1174" s="42" t="s">
        <v>2344</v>
      </c>
      <c r="P1174" s="43" t="s">
        <v>2182</v>
      </c>
      <c r="Q1174" s="43" t="s">
        <v>2319</v>
      </c>
      <c r="R1174" s="43" t="s">
        <v>229</v>
      </c>
      <c r="S1174" s="43" t="b">
        <v>1</v>
      </c>
      <c r="T1174" s="43">
        <v>10</v>
      </c>
      <c r="U1174" s="35" t="s">
        <v>2347</v>
      </c>
      <c r="V1174" s="196" t="s">
        <v>2377</v>
      </c>
    </row>
    <row r="1175" spans="1:22" x14ac:dyDescent="0.25">
      <c r="A1175" s="30">
        <v>1174</v>
      </c>
      <c r="B1175" s="45" t="s">
        <v>873</v>
      </c>
      <c r="C1175" s="33">
        <f t="shared" si="18"/>
        <v>4</v>
      </c>
      <c r="D1175" s="45" t="s">
        <v>516</v>
      </c>
      <c r="E1175" s="45"/>
      <c r="F1175" s="35" t="s">
        <v>255</v>
      </c>
      <c r="G1175" s="36">
        <v>41729</v>
      </c>
      <c r="H1175" s="82">
        <v>7618</v>
      </c>
      <c r="I1175" s="37">
        <v>762</v>
      </c>
      <c r="J1175" s="38">
        <v>762</v>
      </c>
      <c r="K1175" s="36">
        <v>41729</v>
      </c>
      <c r="L1175" s="39">
        <v>10</v>
      </c>
      <c r="M1175" s="5"/>
      <c r="N1175" s="5"/>
      <c r="O1175" s="42" t="s">
        <v>2344</v>
      </c>
      <c r="P1175" s="43" t="s">
        <v>2273</v>
      </c>
      <c r="Q1175" s="43" t="s">
        <v>2320</v>
      </c>
      <c r="R1175" s="43" t="s">
        <v>229</v>
      </c>
      <c r="S1175" s="43" t="b">
        <v>1</v>
      </c>
      <c r="T1175" s="43">
        <v>10</v>
      </c>
      <c r="U1175" s="35" t="s">
        <v>2347</v>
      </c>
      <c r="V1175" s="196" t="s">
        <v>2377</v>
      </c>
    </row>
    <row r="1176" spans="1:22" x14ac:dyDescent="0.25">
      <c r="A1176" s="30">
        <v>1175</v>
      </c>
      <c r="B1176" s="45" t="s">
        <v>885</v>
      </c>
      <c r="C1176" s="33">
        <f t="shared" si="18"/>
        <v>4</v>
      </c>
      <c r="D1176" s="45" t="s">
        <v>554</v>
      </c>
      <c r="E1176" s="45"/>
      <c r="F1176" s="35" t="s">
        <v>255</v>
      </c>
      <c r="G1176" s="36">
        <v>41729</v>
      </c>
      <c r="H1176" s="82">
        <v>1575</v>
      </c>
      <c r="I1176" s="37">
        <v>158</v>
      </c>
      <c r="J1176" s="38">
        <v>158</v>
      </c>
      <c r="K1176" s="36">
        <v>41729</v>
      </c>
      <c r="L1176" s="39">
        <v>10.029999999999999</v>
      </c>
      <c r="M1176" s="5"/>
      <c r="N1176" s="5"/>
      <c r="O1176" s="42" t="s">
        <v>2344</v>
      </c>
      <c r="P1176" s="43" t="s">
        <v>2288</v>
      </c>
      <c r="Q1176" s="43" t="s">
        <v>2320</v>
      </c>
      <c r="R1176" s="43" t="s">
        <v>229</v>
      </c>
      <c r="S1176" s="43" t="b">
        <v>1</v>
      </c>
      <c r="T1176" s="43">
        <v>10</v>
      </c>
      <c r="U1176" s="35" t="s">
        <v>2347</v>
      </c>
      <c r="V1176" s="196" t="s">
        <v>2377</v>
      </c>
    </row>
    <row r="1177" spans="1:22" x14ac:dyDescent="0.25">
      <c r="A1177" s="30">
        <v>1176</v>
      </c>
      <c r="B1177" s="45" t="s">
        <v>845</v>
      </c>
      <c r="C1177" s="33">
        <f t="shared" si="18"/>
        <v>4</v>
      </c>
      <c r="D1177" s="45" t="s">
        <v>413</v>
      </c>
      <c r="E1177" s="45"/>
      <c r="F1177" s="35" t="s">
        <v>255</v>
      </c>
      <c r="G1177" s="36">
        <v>41729</v>
      </c>
      <c r="H1177" s="82">
        <v>7881</v>
      </c>
      <c r="I1177" s="37">
        <v>788</v>
      </c>
      <c r="J1177" s="38">
        <v>788</v>
      </c>
      <c r="K1177" s="36">
        <v>41729</v>
      </c>
      <c r="L1177" s="39">
        <v>10</v>
      </c>
      <c r="M1177" s="5"/>
      <c r="N1177" s="5"/>
      <c r="O1177" s="42" t="s">
        <v>2344</v>
      </c>
      <c r="P1177" s="43" t="s">
        <v>2185</v>
      </c>
      <c r="Q1177" s="43" t="s">
        <v>2320</v>
      </c>
      <c r="R1177" s="43" t="s">
        <v>229</v>
      </c>
      <c r="S1177" s="43" t="b">
        <v>1</v>
      </c>
      <c r="T1177" s="43">
        <v>10</v>
      </c>
      <c r="U1177" s="35" t="s">
        <v>2347</v>
      </c>
      <c r="V1177" s="196" t="s">
        <v>2377</v>
      </c>
    </row>
    <row r="1178" spans="1:22" x14ac:dyDescent="0.25">
      <c r="A1178" s="30">
        <v>1177</v>
      </c>
      <c r="B1178" s="45" t="s">
        <v>494</v>
      </c>
      <c r="C1178" s="33">
        <f t="shared" si="18"/>
        <v>4</v>
      </c>
      <c r="D1178" s="45" t="s">
        <v>495</v>
      </c>
      <c r="E1178" s="45"/>
      <c r="F1178" s="35" t="s">
        <v>255</v>
      </c>
      <c r="G1178" s="36">
        <v>41729</v>
      </c>
      <c r="H1178" s="82">
        <v>13926</v>
      </c>
      <c r="I1178" s="37">
        <v>1393</v>
      </c>
      <c r="J1178" s="38">
        <v>1393</v>
      </c>
      <c r="K1178" s="36">
        <v>41729</v>
      </c>
      <c r="L1178" s="39">
        <v>10</v>
      </c>
      <c r="M1178" s="5"/>
      <c r="N1178" s="5"/>
      <c r="O1178" s="42" t="s">
        <v>2344</v>
      </c>
      <c r="P1178" s="43" t="s">
        <v>2214</v>
      </c>
      <c r="Q1178" s="43" t="s">
        <v>2320</v>
      </c>
      <c r="R1178" s="43" t="s">
        <v>229</v>
      </c>
      <c r="S1178" s="43" t="b">
        <v>1</v>
      </c>
      <c r="T1178" s="43">
        <v>10</v>
      </c>
      <c r="U1178" s="35" t="s">
        <v>2347</v>
      </c>
      <c r="V1178" s="196" t="s">
        <v>2377</v>
      </c>
    </row>
    <row r="1179" spans="1:22" x14ac:dyDescent="0.25">
      <c r="A1179" s="30">
        <v>1178</v>
      </c>
      <c r="B1179" s="45" t="s">
        <v>1076</v>
      </c>
      <c r="C1179" s="33">
        <f t="shared" si="18"/>
        <v>9</v>
      </c>
      <c r="D1179" s="45" t="s">
        <v>414</v>
      </c>
      <c r="E1179" s="45"/>
      <c r="F1179" s="35" t="s">
        <v>255</v>
      </c>
      <c r="G1179" s="36">
        <v>41729</v>
      </c>
      <c r="H1179" s="82">
        <v>13992</v>
      </c>
      <c r="I1179" s="37">
        <v>1399</v>
      </c>
      <c r="J1179" s="38">
        <v>1399</v>
      </c>
      <c r="K1179" s="36">
        <v>41729</v>
      </c>
      <c r="L1179" s="39">
        <v>10</v>
      </c>
      <c r="M1179" s="5"/>
      <c r="N1179" s="5"/>
      <c r="O1179" s="42" t="s">
        <v>2344</v>
      </c>
      <c r="P1179" s="43" t="s">
        <v>2197</v>
      </c>
      <c r="Q1179" s="43" t="s">
        <v>2320</v>
      </c>
      <c r="R1179" s="43" t="s">
        <v>229</v>
      </c>
      <c r="S1179" s="43" t="b">
        <v>1</v>
      </c>
      <c r="T1179" s="43">
        <v>10</v>
      </c>
      <c r="U1179" s="35" t="s">
        <v>2347</v>
      </c>
      <c r="V1179" s="196" t="s">
        <v>2377</v>
      </c>
    </row>
    <row r="1180" spans="1:22" x14ac:dyDescent="0.25">
      <c r="A1180" s="30">
        <v>1179</v>
      </c>
      <c r="B1180" s="45" t="s">
        <v>842</v>
      </c>
      <c r="C1180" s="33">
        <f t="shared" si="18"/>
        <v>4</v>
      </c>
      <c r="D1180" s="45" t="s">
        <v>409</v>
      </c>
      <c r="E1180" s="45"/>
      <c r="F1180" s="35" t="s">
        <v>255</v>
      </c>
      <c r="G1180" s="36">
        <v>41729</v>
      </c>
      <c r="H1180" s="82">
        <v>11468</v>
      </c>
      <c r="I1180" s="37">
        <v>1147</v>
      </c>
      <c r="J1180" s="38">
        <v>1147</v>
      </c>
      <c r="K1180" s="36">
        <v>41729</v>
      </c>
      <c r="L1180" s="39">
        <v>10</v>
      </c>
      <c r="M1180" s="5"/>
      <c r="N1180" s="5"/>
      <c r="O1180" s="42" t="s">
        <v>2344</v>
      </c>
      <c r="P1180" s="43" t="s">
        <v>2197</v>
      </c>
      <c r="Q1180" s="43" t="s">
        <v>2320</v>
      </c>
      <c r="R1180" s="43" t="s">
        <v>229</v>
      </c>
      <c r="S1180" s="43" t="b">
        <v>1</v>
      </c>
      <c r="T1180" s="43">
        <v>10</v>
      </c>
      <c r="U1180" s="35" t="s">
        <v>2347</v>
      </c>
      <c r="V1180" s="196" t="s">
        <v>2377</v>
      </c>
    </row>
    <row r="1181" spans="1:22" x14ac:dyDescent="0.25">
      <c r="A1181" s="30">
        <v>1180</v>
      </c>
      <c r="B1181" s="45" t="s">
        <v>843</v>
      </c>
      <c r="C1181" s="33">
        <f t="shared" si="18"/>
        <v>4</v>
      </c>
      <c r="D1181" s="45" t="s">
        <v>410</v>
      </c>
      <c r="E1181" s="45"/>
      <c r="F1181" s="35" t="s">
        <v>255</v>
      </c>
      <c r="G1181" s="36">
        <v>41729</v>
      </c>
      <c r="H1181" s="82">
        <v>7153</v>
      </c>
      <c r="I1181" s="37">
        <v>715</v>
      </c>
      <c r="J1181" s="38">
        <v>715</v>
      </c>
      <c r="K1181" s="36">
        <v>41729</v>
      </c>
      <c r="L1181" s="39">
        <v>10</v>
      </c>
      <c r="M1181" s="5"/>
      <c r="N1181" s="5"/>
      <c r="O1181" s="42" t="s">
        <v>2344</v>
      </c>
      <c r="P1181" s="43" t="s">
        <v>2232</v>
      </c>
      <c r="Q1181" s="43" t="s">
        <v>2322</v>
      </c>
      <c r="R1181" s="43" t="s">
        <v>229</v>
      </c>
      <c r="S1181" s="43" t="b">
        <v>1</v>
      </c>
      <c r="T1181" s="43">
        <v>10</v>
      </c>
      <c r="U1181" s="35" t="s">
        <v>2347</v>
      </c>
      <c r="V1181" s="196" t="s">
        <v>2377</v>
      </c>
    </row>
    <row r="1182" spans="1:22" x14ac:dyDescent="0.25">
      <c r="A1182" s="30">
        <v>1181</v>
      </c>
      <c r="B1182" s="45" t="s">
        <v>870</v>
      </c>
      <c r="C1182" s="33">
        <f t="shared" si="18"/>
        <v>4</v>
      </c>
      <c r="D1182" s="45" t="s">
        <v>500</v>
      </c>
      <c r="E1182" s="45"/>
      <c r="F1182" s="35" t="s">
        <v>255</v>
      </c>
      <c r="G1182" s="36">
        <v>41729</v>
      </c>
      <c r="H1182" s="82">
        <v>13021</v>
      </c>
      <c r="I1182" s="37">
        <v>1302</v>
      </c>
      <c r="J1182" s="38">
        <v>1302</v>
      </c>
      <c r="K1182" s="36">
        <v>41729</v>
      </c>
      <c r="L1182" s="39">
        <v>10</v>
      </c>
      <c r="M1182" s="5"/>
      <c r="N1182" s="5"/>
      <c r="O1182" s="42" t="s">
        <v>2344</v>
      </c>
      <c r="P1182" s="43" t="s">
        <v>2267</v>
      </c>
      <c r="Q1182" s="43" t="s">
        <v>2322</v>
      </c>
      <c r="R1182" s="43" t="s">
        <v>229</v>
      </c>
      <c r="S1182" s="43" t="b">
        <v>1</v>
      </c>
      <c r="T1182" s="43">
        <v>10</v>
      </c>
      <c r="U1182" s="35" t="s">
        <v>2347</v>
      </c>
      <c r="V1182" s="196" t="s">
        <v>2377</v>
      </c>
    </row>
    <row r="1183" spans="1:22" x14ac:dyDescent="0.25">
      <c r="A1183" s="30">
        <v>1182</v>
      </c>
      <c r="B1183" s="45" t="s">
        <v>857</v>
      </c>
      <c r="C1183" s="33">
        <f t="shared" si="18"/>
        <v>4</v>
      </c>
      <c r="D1183" s="45" t="s">
        <v>442</v>
      </c>
      <c r="E1183" s="45"/>
      <c r="F1183" s="35" t="s">
        <v>255</v>
      </c>
      <c r="G1183" s="36">
        <v>41729</v>
      </c>
      <c r="H1183" s="82">
        <v>10789</v>
      </c>
      <c r="I1183" s="37">
        <v>1079</v>
      </c>
      <c r="J1183" s="38">
        <v>1079</v>
      </c>
      <c r="K1183" s="36">
        <v>41729</v>
      </c>
      <c r="L1183" s="39">
        <v>10</v>
      </c>
      <c r="M1183" s="5"/>
      <c r="N1183" s="5"/>
      <c r="O1183" s="42" t="s">
        <v>2344</v>
      </c>
      <c r="P1183" s="43" t="s">
        <v>2243</v>
      </c>
      <c r="Q1183" s="43" t="s">
        <v>2319</v>
      </c>
      <c r="R1183" s="43" t="s">
        <v>229</v>
      </c>
      <c r="S1183" s="43" t="b">
        <v>1</v>
      </c>
      <c r="T1183" s="43">
        <v>10</v>
      </c>
      <c r="U1183" s="35" t="s">
        <v>2347</v>
      </c>
      <c r="V1183" s="196" t="s">
        <v>2377</v>
      </c>
    </row>
    <row r="1184" spans="1:22" x14ac:dyDescent="0.25">
      <c r="A1184" s="30">
        <v>1183</v>
      </c>
      <c r="B1184" s="45" t="s">
        <v>1077</v>
      </c>
      <c r="C1184" s="33">
        <f t="shared" si="18"/>
        <v>4</v>
      </c>
      <c r="D1184" s="45" t="s">
        <v>419</v>
      </c>
      <c r="E1184" s="45"/>
      <c r="F1184" s="35" t="s">
        <v>255</v>
      </c>
      <c r="G1184" s="36">
        <v>41729</v>
      </c>
      <c r="H1184" s="82">
        <v>12513</v>
      </c>
      <c r="I1184" s="37">
        <v>1251</v>
      </c>
      <c r="J1184" s="38">
        <v>1251</v>
      </c>
      <c r="K1184" s="36">
        <v>41729</v>
      </c>
      <c r="L1184" s="39">
        <v>10</v>
      </c>
      <c r="M1184" s="5"/>
      <c r="N1184" s="5"/>
      <c r="O1184" s="42" t="s">
        <v>2344</v>
      </c>
      <c r="P1184" s="43" t="s">
        <v>2206</v>
      </c>
      <c r="Q1184" s="43" t="s">
        <v>2320</v>
      </c>
      <c r="R1184" s="43" t="s">
        <v>229</v>
      </c>
      <c r="S1184" s="43" t="b">
        <v>1</v>
      </c>
      <c r="T1184" s="43">
        <v>10</v>
      </c>
      <c r="U1184" s="35" t="s">
        <v>2347</v>
      </c>
      <c r="V1184" s="196" t="s">
        <v>2377</v>
      </c>
    </row>
    <row r="1185" spans="1:22" x14ac:dyDescent="0.25">
      <c r="A1185" s="30">
        <v>1184</v>
      </c>
      <c r="B1185" s="45" t="s">
        <v>1074</v>
      </c>
      <c r="C1185" s="33">
        <f t="shared" si="18"/>
        <v>4</v>
      </c>
      <c r="D1185" s="45" t="s">
        <v>408</v>
      </c>
      <c r="E1185" s="45"/>
      <c r="F1185" s="35" t="s">
        <v>255</v>
      </c>
      <c r="G1185" s="36">
        <v>41729</v>
      </c>
      <c r="H1185" s="82">
        <v>7014</v>
      </c>
      <c r="I1185" s="37">
        <v>701</v>
      </c>
      <c r="J1185" s="38">
        <v>701</v>
      </c>
      <c r="K1185" s="36">
        <v>41729</v>
      </c>
      <c r="L1185" s="39">
        <v>9.99</v>
      </c>
      <c r="M1185" s="5"/>
      <c r="N1185" s="5"/>
      <c r="O1185" s="42" t="s">
        <v>2344</v>
      </c>
      <c r="P1185" s="43" t="s">
        <v>2199</v>
      </c>
      <c r="Q1185" s="43" t="s">
        <v>2320</v>
      </c>
      <c r="R1185" s="43" t="s">
        <v>229</v>
      </c>
      <c r="S1185" s="43" t="b">
        <v>1</v>
      </c>
      <c r="T1185" s="43">
        <v>10</v>
      </c>
      <c r="U1185" s="35" t="s">
        <v>2347</v>
      </c>
      <c r="V1185" s="196" t="s">
        <v>2377</v>
      </c>
    </row>
    <row r="1186" spans="1:22" x14ac:dyDescent="0.25">
      <c r="A1186" s="30">
        <v>1185</v>
      </c>
      <c r="B1186" s="45" t="s">
        <v>1075</v>
      </c>
      <c r="C1186" s="33">
        <f t="shared" si="18"/>
        <v>4</v>
      </c>
      <c r="D1186" s="45" t="s">
        <v>411</v>
      </c>
      <c r="E1186" s="45"/>
      <c r="F1186" s="35" t="s">
        <v>255</v>
      </c>
      <c r="G1186" s="36">
        <v>41729</v>
      </c>
      <c r="H1186" s="82">
        <v>17796</v>
      </c>
      <c r="I1186" s="37">
        <v>1780</v>
      </c>
      <c r="J1186" s="38">
        <v>1780</v>
      </c>
      <c r="K1186" s="36">
        <v>41729</v>
      </c>
      <c r="L1186" s="39">
        <v>10</v>
      </c>
      <c r="M1186" s="5"/>
      <c r="N1186" s="5"/>
      <c r="O1186" s="42" t="s">
        <v>2344</v>
      </c>
      <c r="P1186" s="43" t="s">
        <v>2197</v>
      </c>
      <c r="Q1186" s="43" t="s">
        <v>2320</v>
      </c>
      <c r="R1186" s="43" t="s">
        <v>229</v>
      </c>
      <c r="S1186" s="43" t="b">
        <v>1</v>
      </c>
      <c r="T1186" s="43">
        <v>10</v>
      </c>
      <c r="U1186" s="35" t="s">
        <v>2347</v>
      </c>
      <c r="V1186" s="196" t="s">
        <v>2377</v>
      </c>
    </row>
    <row r="1187" spans="1:22" x14ac:dyDescent="0.25">
      <c r="A1187" s="30">
        <v>1186</v>
      </c>
      <c r="B1187" s="45" t="s">
        <v>1095</v>
      </c>
      <c r="C1187" s="33">
        <f t="shared" si="18"/>
        <v>4</v>
      </c>
      <c r="D1187" s="45" t="s">
        <v>486</v>
      </c>
      <c r="E1187" s="45"/>
      <c r="F1187" s="35" t="s">
        <v>255</v>
      </c>
      <c r="G1187" s="36">
        <v>41729</v>
      </c>
      <c r="H1187" s="82">
        <v>12772</v>
      </c>
      <c r="I1187" s="37">
        <v>1277</v>
      </c>
      <c r="J1187" s="38">
        <v>1277</v>
      </c>
      <c r="K1187" s="36">
        <v>41729</v>
      </c>
      <c r="L1187" s="39">
        <v>10</v>
      </c>
      <c r="M1187" s="5"/>
      <c r="N1187" s="5"/>
      <c r="O1187" s="42" t="s">
        <v>2344</v>
      </c>
      <c r="P1187" s="43" t="s">
        <v>2261</v>
      </c>
      <c r="Q1187" s="43" t="s">
        <v>2320</v>
      </c>
      <c r="R1187" s="43" t="s">
        <v>229</v>
      </c>
      <c r="S1187" s="43" t="b">
        <v>1</v>
      </c>
      <c r="T1187" s="43">
        <v>10</v>
      </c>
      <c r="U1187" s="35" t="s">
        <v>2347</v>
      </c>
      <c r="V1187" s="196" t="s">
        <v>2377</v>
      </c>
    </row>
    <row r="1188" spans="1:22" x14ac:dyDescent="0.25">
      <c r="A1188" s="30">
        <v>1187</v>
      </c>
      <c r="B1188" s="45" t="s">
        <v>1100</v>
      </c>
      <c r="C1188" s="33">
        <f t="shared" si="18"/>
        <v>7</v>
      </c>
      <c r="D1188" s="45" t="s">
        <v>502</v>
      </c>
      <c r="E1188" s="45"/>
      <c r="F1188" s="35" t="s">
        <v>255</v>
      </c>
      <c r="G1188" s="36">
        <v>41729</v>
      </c>
      <c r="H1188" s="82">
        <v>36494</v>
      </c>
      <c r="I1188" s="37">
        <v>3649</v>
      </c>
      <c r="J1188" s="38">
        <v>3649</v>
      </c>
      <c r="K1188" s="36">
        <v>41729</v>
      </c>
      <c r="L1188" s="39">
        <v>10</v>
      </c>
      <c r="M1188" s="5"/>
      <c r="N1188" s="5"/>
      <c r="O1188" s="42" t="s">
        <v>2344</v>
      </c>
      <c r="P1188" s="43" t="s">
        <v>2230</v>
      </c>
      <c r="Q1188" s="43" t="s">
        <v>2320</v>
      </c>
      <c r="R1188" s="43" t="s">
        <v>229</v>
      </c>
      <c r="S1188" s="43" t="b">
        <v>1</v>
      </c>
      <c r="T1188" s="43">
        <v>10</v>
      </c>
      <c r="U1188" s="35" t="s">
        <v>2347</v>
      </c>
      <c r="V1188" s="196" t="s">
        <v>2377</v>
      </c>
    </row>
    <row r="1189" spans="1:22" x14ac:dyDescent="0.25">
      <c r="A1189" s="30">
        <v>1188</v>
      </c>
      <c r="B1189" s="45" t="s">
        <v>851</v>
      </c>
      <c r="C1189" s="33">
        <f t="shared" si="18"/>
        <v>3</v>
      </c>
      <c r="D1189" s="45" t="s">
        <v>426</v>
      </c>
      <c r="E1189" s="45"/>
      <c r="F1189" s="35" t="s">
        <v>255</v>
      </c>
      <c r="G1189" s="36">
        <v>41729</v>
      </c>
      <c r="H1189" s="82">
        <v>1788</v>
      </c>
      <c r="I1189" s="37">
        <v>179</v>
      </c>
      <c r="J1189" s="38">
        <v>179</v>
      </c>
      <c r="K1189" s="36">
        <v>41729</v>
      </c>
      <c r="L1189" s="39">
        <v>10.01</v>
      </c>
      <c r="M1189" s="5"/>
      <c r="N1189" s="5"/>
      <c r="O1189" s="42" t="s">
        <v>2344</v>
      </c>
      <c r="P1189" s="43" t="s">
        <v>2236</v>
      </c>
      <c r="Q1189" s="43" t="s">
        <v>2319</v>
      </c>
      <c r="R1189" s="43" t="s">
        <v>229</v>
      </c>
      <c r="S1189" s="43" t="b">
        <v>1</v>
      </c>
      <c r="T1189" s="43">
        <v>10</v>
      </c>
      <c r="U1189" s="35" t="s">
        <v>2347</v>
      </c>
      <c r="V1189" s="196" t="s">
        <v>2377</v>
      </c>
    </row>
    <row r="1190" spans="1:22" x14ac:dyDescent="0.25">
      <c r="A1190" s="30">
        <v>1189</v>
      </c>
      <c r="B1190" s="45" t="s">
        <v>422</v>
      </c>
      <c r="C1190" s="33">
        <f t="shared" si="18"/>
        <v>4</v>
      </c>
      <c r="D1190" s="45" t="s">
        <v>423</v>
      </c>
      <c r="E1190" s="45"/>
      <c r="F1190" s="35" t="s">
        <v>255</v>
      </c>
      <c r="G1190" s="36">
        <v>41729</v>
      </c>
      <c r="H1190" s="82">
        <v>9721</v>
      </c>
      <c r="I1190" s="37">
        <v>972</v>
      </c>
      <c r="J1190" s="38">
        <v>972</v>
      </c>
      <c r="K1190" s="36">
        <v>41729</v>
      </c>
      <c r="L1190" s="39">
        <v>10</v>
      </c>
      <c r="M1190" s="5"/>
      <c r="N1190" s="5"/>
      <c r="O1190" s="42" t="s">
        <v>2344</v>
      </c>
      <c r="P1190" s="43" t="s">
        <v>2177</v>
      </c>
      <c r="Q1190" s="43" t="s">
        <v>2320</v>
      </c>
      <c r="R1190" s="43" t="s">
        <v>229</v>
      </c>
      <c r="S1190" s="43" t="b">
        <v>1</v>
      </c>
      <c r="T1190" s="43">
        <v>10</v>
      </c>
      <c r="U1190" s="35" t="s">
        <v>2347</v>
      </c>
      <c r="V1190" s="196" t="s">
        <v>2377</v>
      </c>
    </row>
    <row r="1191" spans="1:22" x14ac:dyDescent="0.25">
      <c r="A1191" s="30">
        <v>1190</v>
      </c>
      <c r="B1191" s="45" t="s">
        <v>855</v>
      </c>
      <c r="C1191" s="33">
        <f t="shared" si="18"/>
        <v>4</v>
      </c>
      <c r="D1191" s="45" t="s">
        <v>438</v>
      </c>
      <c r="E1191" s="45"/>
      <c r="F1191" s="35" t="s">
        <v>255</v>
      </c>
      <c r="G1191" s="36">
        <v>41729</v>
      </c>
      <c r="H1191" s="82">
        <v>9731</v>
      </c>
      <c r="I1191" s="37">
        <v>973</v>
      </c>
      <c r="J1191" s="38">
        <v>973</v>
      </c>
      <c r="K1191" s="36">
        <v>41729</v>
      </c>
      <c r="L1191" s="39">
        <v>10</v>
      </c>
      <c r="M1191" s="5"/>
      <c r="N1191" s="5"/>
      <c r="O1191" s="42" t="s">
        <v>2344</v>
      </c>
      <c r="P1191" s="43" t="s">
        <v>2184</v>
      </c>
      <c r="Q1191" s="43" t="s">
        <v>2320</v>
      </c>
      <c r="R1191" s="43" t="s">
        <v>229</v>
      </c>
      <c r="S1191" s="43" t="b">
        <v>1</v>
      </c>
      <c r="T1191" s="43">
        <v>10</v>
      </c>
      <c r="U1191" s="35" t="s">
        <v>2347</v>
      </c>
      <c r="V1191" s="196" t="s">
        <v>2377</v>
      </c>
    </row>
    <row r="1192" spans="1:22" x14ac:dyDescent="0.25">
      <c r="A1192" s="30">
        <v>1191</v>
      </c>
      <c r="B1192" s="45" t="s">
        <v>887</v>
      </c>
      <c r="C1192" s="33">
        <f t="shared" si="18"/>
        <v>6</v>
      </c>
      <c r="D1192" s="45" t="s">
        <v>556</v>
      </c>
      <c r="E1192" s="45"/>
      <c r="F1192" s="35" t="s">
        <v>255</v>
      </c>
      <c r="G1192" s="36">
        <v>41729</v>
      </c>
      <c r="H1192" s="82">
        <v>20476</v>
      </c>
      <c r="I1192" s="37">
        <v>2048</v>
      </c>
      <c r="J1192" s="38">
        <v>2048</v>
      </c>
      <c r="K1192" s="36">
        <v>41729</v>
      </c>
      <c r="L1192" s="39">
        <v>10</v>
      </c>
      <c r="M1192" s="5"/>
      <c r="N1192" s="5"/>
      <c r="O1192" s="42" t="s">
        <v>2344</v>
      </c>
      <c r="P1192" s="43" t="s">
        <v>2204</v>
      </c>
      <c r="Q1192" s="43" t="s">
        <v>2320</v>
      </c>
      <c r="R1192" s="43" t="s">
        <v>229</v>
      </c>
      <c r="S1192" s="43" t="b">
        <v>1</v>
      </c>
      <c r="T1192" s="43">
        <v>10</v>
      </c>
      <c r="U1192" s="35" t="s">
        <v>2347</v>
      </c>
      <c r="V1192" s="196" t="s">
        <v>2377</v>
      </c>
    </row>
    <row r="1193" spans="1:22" x14ac:dyDescent="0.25">
      <c r="A1193" s="30">
        <v>1192</v>
      </c>
      <c r="B1193" s="45" t="s">
        <v>416</v>
      </c>
      <c r="C1193" s="33">
        <f t="shared" si="18"/>
        <v>7</v>
      </c>
      <c r="D1193" s="45" t="s">
        <v>417</v>
      </c>
      <c r="E1193" s="45"/>
      <c r="F1193" s="35" t="s">
        <v>255</v>
      </c>
      <c r="G1193" s="36">
        <v>41729</v>
      </c>
      <c r="H1193" s="82">
        <v>46196</v>
      </c>
      <c r="I1193" s="37">
        <v>4620</v>
      </c>
      <c r="J1193" s="38">
        <v>4620</v>
      </c>
      <c r="K1193" s="36">
        <v>41729</v>
      </c>
      <c r="L1193" s="39">
        <v>10</v>
      </c>
      <c r="M1193" s="5"/>
      <c r="N1193" s="5"/>
      <c r="O1193" s="42" t="s">
        <v>2344</v>
      </c>
      <c r="P1193" s="43" t="s">
        <v>2206</v>
      </c>
      <c r="Q1193" s="43" t="s">
        <v>2320</v>
      </c>
      <c r="R1193" s="43" t="s">
        <v>229</v>
      </c>
      <c r="S1193" s="43" t="b">
        <v>1</v>
      </c>
      <c r="T1193" s="43">
        <v>10</v>
      </c>
      <c r="U1193" s="35" t="s">
        <v>2347</v>
      </c>
      <c r="V1193" s="196" t="s">
        <v>2377</v>
      </c>
    </row>
    <row r="1194" spans="1:22" x14ac:dyDescent="0.25">
      <c r="A1194" s="30">
        <v>1193</v>
      </c>
      <c r="B1194" s="45" t="s">
        <v>1076</v>
      </c>
      <c r="C1194" s="33">
        <f t="shared" si="18"/>
        <v>9</v>
      </c>
      <c r="D1194" s="45" t="s">
        <v>414</v>
      </c>
      <c r="E1194" s="45"/>
      <c r="F1194" s="35" t="s">
        <v>255</v>
      </c>
      <c r="G1194" s="36">
        <v>41729</v>
      </c>
      <c r="H1194" s="82">
        <v>31797</v>
      </c>
      <c r="I1194" s="37">
        <v>3180</v>
      </c>
      <c r="J1194" s="38">
        <v>3180</v>
      </c>
      <c r="K1194" s="36">
        <v>41729</v>
      </c>
      <c r="L1194" s="39">
        <v>10</v>
      </c>
      <c r="M1194" s="5"/>
      <c r="N1194" s="5"/>
      <c r="O1194" s="42" t="s">
        <v>2344</v>
      </c>
      <c r="P1194" s="43" t="s">
        <v>2197</v>
      </c>
      <c r="Q1194" s="43" t="s">
        <v>2320</v>
      </c>
      <c r="R1194" s="43" t="s">
        <v>229</v>
      </c>
      <c r="S1194" s="43" t="b">
        <v>1</v>
      </c>
      <c r="T1194" s="43">
        <v>10</v>
      </c>
      <c r="U1194" s="35" t="s">
        <v>2347</v>
      </c>
      <c r="V1194" s="196" t="s">
        <v>2377</v>
      </c>
    </row>
    <row r="1195" spans="1:22" x14ac:dyDescent="0.25">
      <c r="A1195" s="30">
        <v>1194</v>
      </c>
      <c r="B1195" s="45" t="s">
        <v>984</v>
      </c>
      <c r="C1195" s="33">
        <f t="shared" si="18"/>
        <v>6</v>
      </c>
      <c r="D1195" s="45" t="s">
        <v>508</v>
      </c>
      <c r="E1195" s="45"/>
      <c r="F1195" s="35" t="s">
        <v>255</v>
      </c>
      <c r="G1195" s="36">
        <v>41729</v>
      </c>
      <c r="H1195" s="82">
        <v>38765</v>
      </c>
      <c r="I1195" s="37">
        <v>3876</v>
      </c>
      <c r="J1195" s="38">
        <v>3876</v>
      </c>
      <c r="K1195" s="36">
        <v>41729</v>
      </c>
      <c r="L1195" s="39">
        <v>10</v>
      </c>
      <c r="M1195" s="5"/>
      <c r="N1195" s="5"/>
      <c r="O1195" s="42" t="s">
        <v>2344</v>
      </c>
      <c r="P1195" s="43" t="s">
        <v>2270</v>
      </c>
      <c r="Q1195" s="43" t="s">
        <v>2319</v>
      </c>
      <c r="R1195" s="43" t="s">
        <v>229</v>
      </c>
      <c r="S1195" s="43" t="b">
        <v>1</v>
      </c>
      <c r="T1195" s="43">
        <v>10</v>
      </c>
      <c r="U1195" s="35" t="s">
        <v>2347</v>
      </c>
      <c r="V1195" s="196" t="s">
        <v>2377</v>
      </c>
    </row>
    <row r="1196" spans="1:22" x14ac:dyDescent="0.25">
      <c r="A1196" s="30">
        <v>1195</v>
      </c>
      <c r="B1196" s="45" t="s">
        <v>1104</v>
      </c>
      <c r="C1196" s="33">
        <f t="shared" si="18"/>
        <v>4</v>
      </c>
      <c r="D1196" s="45" t="s">
        <v>515</v>
      </c>
      <c r="E1196" s="45"/>
      <c r="F1196" s="35" t="s">
        <v>255</v>
      </c>
      <c r="G1196" s="36">
        <v>41729</v>
      </c>
      <c r="H1196" s="82">
        <v>6740</v>
      </c>
      <c r="I1196" s="37">
        <v>674</v>
      </c>
      <c r="J1196" s="38">
        <v>674</v>
      </c>
      <c r="K1196" s="36">
        <v>41729</v>
      </c>
      <c r="L1196" s="39">
        <v>10</v>
      </c>
      <c r="M1196" s="5"/>
      <c r="N1196" s="5"/>
      <c r="O1196" s="42" t="s">
        <v>2344</v>
      </c>
      <c r="P1196" s="43" t="s">
        <v>2207</v>
      </c>
      <c r="Q1196" s="43" t="s">
        <v>2320</v>
      </c>
      <c r="R1196" s="43" t="s">
        <v>229</v>
      </c>
      <c r="S1196" s="43" t="b">
        <v>1</v>
      </c>
      <c r="T1196" s="43">
        <v>10</v>
      </c>
      <c r="U1196" s="35" t="s">
        <v>2347</v>
      </c>
      <c r="V1196" s="196" t="s">
        <v>2377</v>
      </c>
    </row>
    <row r="1197" spans="1:22" x14ac:dyDescent="0.25">
      <c r="A1197" s="30">
        <v>1196</v>
      </c>
      <c r="B1197" s="45" t="s">
        <v>1078</v>
      </c>
      <c r="C1197" s="33">
        <f t="shared" si="18"/>
        <v>5</v>
      </c>
      <c r="D1197" s="45" t="s">
        <v>427</v>
      </c>
      <c r="E1197" s="45"/>
      <c r="F1197" s="35" t="s">
        <v>255</v>
      </c>
      <c r="G1197" s="36">
        <v>41729</v>
      </c>
      <c r="H1197" s="82">
        <v>3276</v>
      </c>
      <c r="I1197" s="37">
        <v>328</v>
      </c>
      <c r="J1197" s="38">
        <v>328</v>
      </c>
      <c r="K1197" s="36">
        <v>41729</v>
      </c>
      <c r="L1197" s="39">
        <v>10.01</v>
      </c>
      <c r="M1197" s="5"/>
      <c r="N1197" s="5"/>
      <c r="O1197" s="42" t="s">
        <v>2344</v>
      </c>
      <c r="P1197" s="43" t="s">
        <v>2237</v>
      </c>
      <c r="Q1197" s="43" t="s">
        <v>2319</v>
      </c>
      <c r="R1197" s="43" t="s">
        <v>229</v>
      </c>
      <c r="S1197" s="43" t="b">
        <v>1</v>
      </c>
      <c r="T1197" s="43">
        <v>10</v>
      </c>
      <c r="U1197" s="35" t="s">
        <v>2347</v>
      </c>
      <c r="V1197" s="196" t="s">
        <v>2377</v>
      </c>
    </row>
    <row r="1198" spans="1:22" x14ac:dyDescent="0.25">
      <c r="A1198" s="30">
        <v>1197</v>
      </c>
      <c r="B1198" s="45" t="s">
        <v>506</v>
      </c>
      <c r="C1198" s="33">
        <f t="shared" si="18"/>
        <v>6</v>
      </c>
      <c r="D1198" s="45" t="s">
        <v>507</v>
      </c>
      <c r="E1198" s="45"/>
      <c r="F1198" s="35" t="s">
        <v>255</v>
      </c>
      <c r="G1198" s="36">
        <v>41729</v>
      </c>
      <c r="H1198" s="82">
        <v>44312</v>
      </c>
      <c r="I1198" s="37">
        <v>4431</v>
      </c>
      <c r="J1198" s="38">
        <v>4431</v>
      </c>
      <c r="K1198" s="36">
        <v>41729</v>
      </c>
      <c r="L1198" s="39">
        <v>10</v>
      </c>
      <c r="M1198" s="5"/>
      <c r="N1198" s="5"/>
      <c r="O1198" s="42" t="s">
        <v>2344</v>
      </c>
      <c r="P1198" s="43" t="s">
        <v>2269</v>
      </c>
      <c r="Q1198" s="43" t="s">
        <v>2319</v>
      </c>
      <c r="R1198" s="43" t="s">
        <v>229</v>
      </c>
      <c r="S1198" s="43" t="b">
        <v>1</v>
      </c>
      <c r="T1198" s="43">
        <v>10</v>
      </c>
      <c r="U1198" s="35" t="s">
        <v>2347</v>
      </c>
      <c r="V1198" s="196" t="s">
        <v>2377</v>
      </c>
    </row>
    <row r="1199" spans="1:22" x14ac:dyDescent="0.25">
      <c r="A1199" s="30">
        <v>1198</v>
      </c>
      <c r="B1199" s="45" t="s">
        <v>860</v>
      </c>
      <c r="C1199" s="33">
        <f t="shared" si="18"/>
        <v>4</v>
      </c>
      <c r="D1199" s="45" t="s">
        <v>455</v>
      </c>
      <c r="E1199" s="45"/>
      <c r="F1199" s="35" t="s">
        <v>255</v>
      </c>
      <c r="G1199" s="36">
        <v>41729</v>
      </c>
      <c r="H1199" s="82">
        <v>3973</v>
      </c>
      <c r="I1199" s="37">
        <v>397</v>
      </c>
      <c r="J1199" s="38">
        <v>397</v>
      </c>
      <c r="K1199" s="36">
        <v>41729</v>
      </c>
      <c r="L1199" s="39">
        <v>9.99</v>
      </c>
      <c r="M1199" s="5"/>
      <c r="N1199" s="5"/>
      <c r="O1199" s="42" t="s">
        <v>2344</v>
      </c>
      <c r="P1199" s="43" t="s">
        <v>2247</v>
      </c>
      <c r="Q1199" s="43" t="s">
        <v>2322</v>
      </c>
      <c r="R1199" s="43" t="s">
        <v>229</v>
      </c>
      <c r="S1199" s="43" t="b">
        <v>1</v>
      </c>
      <c r="T1199" s="43">
        <v>10</v>
      </c>
      <c r="U1199" s="35" t="s">
        <v>2347</v>
      </c>
      <c r="V1199" s="196" t="s">
        <v>2377</v>
      </c>
    </row>
    <row r="1200" spans="1:22" x14ac:dyDescent="0.25">
      <c r="A1200" s="30">
        <v>1199</v>
      </c>
      <c r="B1200" s="45" t="s">
        <v>848</v>
      </c>
      <c r="C1200" s="33">
        <f t="shared" si="18"/>
        <v>4</v>
      </c>
      <c r="D1200" s="45" t="s">
        <v>421</v>
      </c>
      <c r="E1200" s="45"/>
      <c r="F1200" s="35" t="s">
        <v>255</v>
      </c>
      <c r="G1200" s="36">
        <v>41729</v>
      </c>
      <c r="H1200" s="82">
        <v>11291</v>
      </c>
      <c r="I1200" s="37">
        <v>1129</v>
      </c>
      <c r="J1200" s="38">
        <v>1129</v>
      </c>
      <c r="K1200" s="36">
        <v>41729</v>
      </c>
      <c r="L1200" s="39">
        <v>10</v>
      </c>
      <c r="M1200" s="5"/>
      <c r="N1200" s="5"/>
      <c r="O1200" s="42" t="s">
        <v>2344</v>
      </c>
      <c r="P1200" s="43" t="s">
        <v>2177</v>
      </c>
      <c r="Q1200" s="43" t="s">
        <v>2320</v>
      </c>
      <c r="R1200" s="43" t="s">
        <v>229</v>
      </c>
      <c r="S1200" s="43" t="b">
        <v>1</v>
      </c>
      <c r="T1200" s="43">
        <v>10</v>
      </c>
      <c r="U1200" s="35" t="s">
        <v>2347</v>
      </c>
      <c r="V1200" s="196" t="s">
        <v>2377</v>
      </c>
    </row>
    <row r="1201" spans="1:22" x14ac:dyDescent="0.25">
      <c r="A1201" s="30">
        <v>1200</v>
      </c>
      <c r="B1201" s="45" t="s">
        <v>966</v>
      </c>
      <c r="C1201" s="33">
        <f t="shared" si="18"/>
        <v>4</v>
      </c>
      <c r="D1201" s="45" t="s">
        <v>397</v>
      </c>
      <c r="E1201" s="45"/>
      <c r="F1201" s="35" t="s">
        <v>255</v>
      </c>
      <c r="G1201" s="36">
        <v>41729</v>
      </c>
      <c r="H1201" s="82">
        <v>8336</v>
      </c>
      <c r="I1201" s="37">
        <v>834</v>
      </c>
      <c r="J1201" s="38">
        <v>834</v>
      </c>
      <c r="K1201" s="36">
        <v>41729</v>
      </c>
      <c r="L1201" s="39">
        <v>10</v>
      </c>
      <c r="M1201" s="5"/>
      <c r="N1201" s="5"/>
      <c r="O1201" s="42" t="s">
        <v>2344</v>
      </c>
      <c r="P1201" s="43" t="s">
        <v>2229</v>
      </c>
      <c r="Q1201" s="43" t="s">
        <v>2319</v>
      </c>
      <c r="R1201" s="43" t="s">
        <v>229</v>
      </c>
      <c r="S1201" s="43" t="b">
        <v>1</v>
      </c>
      <c r="T1201" s="43">
        <v>10</v>
      </c>
      <c r="U1201" s="35" t="s">
        <v>2347</v>
      </c>
      <c r="V1201" s="196" t="s">
        <v>2377</v>
      </c>
    </row>
    <row r="1202" spans="1:22" x14ac:dyDescent="0.25">
      <c r="A1202" s="30">
        <v>1201</v>
      </c>
      <c r="B1202" s="45" t="s">
        <v>969</v>
      </c>
      <c r="C1202" s="33">
        <f t="shared" si="18"/>
        <v>4</v>
      </c>
      <c r="D1202" s="45" t="s">
        <v>407</v>
      </c>
      <c r="E1202" s="45"/>
      <c r="F1202" s="35" t="s">
        <v>255</v>
      </c>
      <c r="G1202" s="36">
        <v>41729</v>
      </c>
      <c r="H1202" s="82">
        <v>5445</v>
      </c>
      <c r="I1202" s="37">
        <v>544</v>
      </c>
      <c r="J1202" s="38">
        <v>544</v>
      </c>
      <c r="K1202" s="36">
        <v>41729</v>
      </c>
      <c r="L1202" s="39">
        <v>9.99</v>
      </c>
      <c r="M1202" s="5"/>
      <c r="N1202" s="5"/>
      <c r="O1202" s="42" t="s">
        <v>2344</v>
      </c>
      <c r="P1202" s="43" t="s">
        <v>2185</v>
      </c>
      <c r="Q1202" s="43" t="s">
        <v>2320</v>
      </c>
      <c r="R1202" s="43" t="s">
        <v>229</v>
      </c>
      <c r="S1202" s="43" t="b">
        <v>1</v>
      </c>
      <c r="T1202" s="43">
        <v>10</v>
      </c>
      <c r="U1202" s="35" t="s">
        <v>2347</v>
      </c>
      <c r="V1202" s="196" t="s">
        <v>2377</v>
      </c>
    </row>
    <row r="1203" spans="1:22" x14ac:dyDescent="0.25">
      <c r="A1203" s="30">
        <v>1202</v>
      </c>
      <c r="B1203" s="45" t="s">
        <v>915</v>
      </c>
      <c r="C1203" s="33">
        <f t="shared" si="18"/>
        <v>4</v>
      </c>
      <c r="D1203" s="45" t="s">
        <v>735</v>
      </c>
      <c r="E1203" s="45"/>
      <c r="F1203" s="35" t="s">
        <v>255</v>
      </c>
      <c r="G1203" s="36">
        <v>41729</v>
      </c>
      <c r="H1203" s="82">
        <v>18533</v>
      </c>
      <c r="I1203" s="37">
        <v>1853</v>
      </c>
      <c r="J1203" s="38">
        <v>1853</v>
      </c>
      <c r="K1203" s="36">
        <v>41729</v>
      </c>
      <c r="L1203" s="39">
        <v>10</v>
      </c>
      <c r="M1203" s="5"/>
      <c r="N1203" s="5"/>
      <c r="O1203" s="42" t="s">
        <v>2344</v>
      </c>
      <c r="P1203" s="43" t="s">
        <v>2207</v>
      </c>
      <c r="Q1203" s="43" t="s">
        <v>2320</v>
      </c>
      <c r="R1203" s="43" t="s">
        <v>229</v>
      </c>
      <c r="S1203" s="43" t="b">
        <v>1</v>
      </c>
      <c r="T1203" s="43">
        <v>10</v>
      </c>
      <c r="U1203" s="35" t="s">
        <v>2347</v>
      </c>
      <c r="V1203" s="196" t="s">
        <v>2377</v>
      </c>
    </row>
    <row r="1204" spans="1:22" x14ac:dyDescent="0.25">
      <c r="A1204" s="30">
        <v>1203</v>
      </c>
      <c r="B1204" s="45" t="s">
        <v>862</v>
      </c>
      <c r="C1204" s="33">
        <f t="shared" si="18"/>
        <v>5</v>
      </c>
      <c r="D1204" s="45" t="s">
        <v>471</v>
      </c>
      <c r="E1204" s="45"/>
      <c r="F1204" s="35" t="s">
        <v>255</v>
      </c>
      <c r="G1204" s="36">
        <v>41729</v>
      </c>
      <c r="H1204" s="82">
        <v>17215</v>
      </c>
      <c r="I1204" s="37">
        <v>1721</v>
      </c>
      <c r="J1204" s="38">
        <v>1721</v>
      </c>
      <c r="K1204" s="36">
        <v>41729</v>
      </c>
      <c r="L1204" s="39">
        <v>10</v>
      </c>
      <c r="M1204" s="5"/>
      <c r="N1204" s="5"/>
      <c r="O1204" s="42" t="s">
        <v>2344</v>
      </c>
      <c r="P1204" s="43" t="s">
        <v>2254</v>
      </c>
      <c r="Q1204" s="43" t="s">
        <v>2319</v>
      </c>
      <c r="R1204" s="43" t="s">
        <v>229</v>
      </c>
      <c r="S1204" s="43" t="b">
        <v>1</v>
      </c>
      <c r="T1204" s="43">
        <v>10</v>
      </c>
      <c r="U1204" s="35" t="s">
        <v>2347</v>
      </c>
      <c r="V1204" s="196" t="s">
        <v>2377</v>
      </c>
    </row>
    <row r="1205" spans="1:22" x14ac:dyDescent="0.25">
      <c r="A1205" s="30">
        <v>1204</v>
      </c>
      <c r="B1205" s="45" t="s">
        <v>982</v>
      </c>
      <c r="C1205" s="33">
        <f t="shared" si="18"/>
        <v>4</v>
      </c>
      <c r="D1205" s="45" t="s">
        <v>485</v>
      </c>
      <c r="E1205" s="45"/>
      <c r="F1205" s="35" t="s">
        <v>255</v>
      </c>
      <c r="G1205" s="36">
        <v>41729</v>
      </c>
      <c r="H1205" s="82">
        <v>7745</v>
      </c>
      <c r="I1205" s="37">
        <v>774</v>
      </c>
      <c r="J1205" s="38">
        <v>774</v>
      </c>
      <c r="K1205" s="36">
        <v>41729</v>
      </c>
      <c r="L1205" s="39">
        <v>9.99</v>
      </c>
      <c r="M1205" s="5"/>
      <c r="N1205" s="5"/>
      <c r="O1205" s="42" t="s">
        <v>2344</v>
      </c>
      <c r="P1205" s="43" t="s">
        <v>2249</v>
      </c>
      <c r="Q1205" s="43" t="s">
        <v>2319</v>
      </c>
      <c r="R1205" s="43" t="s">
        <v>229</v>
      </c>
      <c r="S1205" s="43" t="b">
        <v>1</v>
      </c>
      <c r="T1205" s="43">
        <v>10</v>
      </c>
      <c r="U1205" s="35" t="s">
        <v>2347</v>
      </c>
      <c r="V1205" s="196" t="s">
        <v>2377</v>
      </c>
    </row>
    <row r="1206" spans="1:22" x14ac:dyDescent="0.25">
      <c r="A1206" s="30">
        <v>1205</v>
      </c>
      <c r="B1206" s="45" t="s">
        <v>888</v>
      </c>
      <c r="C1206" s="33">
        <f t="shared" si="18"/>
        <v>5</v>
      </c>
      <c r="D1206" s="45" t="s">
        <v>558</v>
      </c>
      <c r="E1206" s="45"/>
      <c r="F1206" s="35" t="s">
        <v>255</v>
      </c>
      <c r="G1206" s="36">
        <v>41729</v>
      </c>
      <c r="H1206" s="82">
        <v>13914</v>
      </c>
      <c r="I1206" s="37">
        <v>1391</v>
      </c>
      <c r="J1206" s="38">
        <v>1391</v>
      </c>
      <c r="K1206" s="36">
        <v>41729</v>
      </c>
      <c r="L1206" s="39">
        <v>10</v>
      </c>
      <c r="M1206" s="5"/>
      <c r="N1206" s="5"/>
      <c r="O1206" s="42" t="s">
        <v>2344</v>
      </c>
      <c r="P1206" s="43" t="s">
        <v>2290</v>
      </c>
      <c r="Q1206" s="43" t="s">
        <v>2320</v>
      </c>
      <c r="R1206" s="43" t="s">
        <v>229</v>
      </c>
      <c r="S1206" s="43" t="b">
        <v>1</v>
      </c>
      <c r="T1206" s="43">
        <v>10</v>
      </c>
      <c r="U1206" s="35" t="s">
        <v>2347</v>
      </c>
      <c r="V1206" s="196" t="s">
        <v>2377</v>
      </c>
    </row>
    <row r="1207" spans="1:22" x14ac:dyDescent="0.25">
      <c r="A1207" s="30">
        <v>1206</v>
      </c>
      <c r="B1207" s="45" t="s">
        <v>1017</v>
      </c>
      <c r="C1207" s="33">
        <f t="shared" si="18"/>
        <v>3</v>
      </c>
      <c r="D1207" s="45" t="s">
        <v>743</v>
      </c>
      <c r="E1207" s="45"/>
      <c r="F1207" s="35" t="s">
        <v>255</v>
      </c>
      <c r="G1207" s="36">
        <v>41729</v>
      </c>
      <c r="H1207" s="82">
        <v>2743</v>
      </c>
      <c r="I1207" s="37">
        <v>274</v>
      </c>
      <c r="J1207" s="38">
        <v>274</v>
      </c>
      <c r="K1207" s="36">
        <v>41729</v>
      </c>
      <c r="L1207" s="39">
        <v>9.99</v>
      </c>
      <c r="M1207" s="5"/>
      <c r="N1207" s="5"/>
      <c r="O1207" s="42" t="s">
        <v>2344</v>
      </c>
      <c r="P1207" s="43" t="s">
        <v>2189</v>
      </c>
      <c r="Q1207" s="43" t="s">
        <v>2319</v>
      </c>
      <c r="R1207" s="43" t="s">
        <v>229</v>
      </c>
      <c r="S1207" s="43" t="b">
        <v>1</v>
      </c>
      <c r="T1207" s="43">
        <v>10</v>
      </c>
      <c r="U1207" s="35" t="s">
        <v>2347</v>
      </c>
      <c r="V1207" s="196" t="s">
        <v>2377</v>
      </c>
    </row>
    <row r="1208" spans="1:22" x14ac:dyDescent="0.25">
      <c r="A1208" s="30">
        <v>1207</v>
      </c>
      <c r="B1208" s="45" t="s">
        <v>963</v>
      </c>
      <c r="C1208" s="33">
        <f t="shared" si="18"/>
        <v>4</v>
      </c>
      <c r="D1208" s="45" t="s">
        <v>390</v>
      </c>
      <c r="E1208" s="45"/>
      <c r="F1208" s="35" t="s">
        <v>255</v>
      </c>
      <c r="G1208" s="36">
        <v>41729</v>
      </c>
      <c r="H1208" s="82">
        <v>2617</v>
      </c>
      <c r="I1208" s="37">
        <v>262</v>
      </c>
      <c r="J1208" s="38">
        <v>262</v>
      </c>
      <c r="K1208" s="36">
        <v>41729</v>
      </c>
      <c r="L1208" s="39">
        <v>10.01</v>
      </c>
      <c r="M1208" s="5"/>
      <c r="N1208" s="5"/>
      <c r="O1208" s="42" t="s">
        <v>2344</v>
      </c>
      <c r="P1208" s="43" t="s">
        <v>2222</v>
      </c>
      <c r="Q1208" s="43" t="s">
        <v>2320</v>
      </c>
      <c r="R1208" s="43" t="s">
        <v>229</v>
      </c>
      <c r="S1208" s="43" t="b">
        <v>1</v>
      </c>
      <c r="T1208" s="43">
        <v>10</v>
      </c>
      <c r="U1208" s="35" t="s">
        <v>2347</v>
      </c>
      <c r="V1208" s="196" t="s">
        <v>2377</v>
      </c>
    </row>
    <row r="1209" spans="1:22" x14ac:dyDescent="0.25">
      <c r="A1209" s="30">
        <v>1208</v>
      </c>
      <c r="B1209" s="45" t="s">
        <v>1071</v>
      </c>
      <c r="C1209" s="33">
        <f t="shared" si="18"/>
        <v>6</v>
      </c>
      <c r="D1209" s="45" t="s">
        <v>391</v>
      </c>
      <c r="E1209" s="45"/>
      <c r="F1209" s="35" t="s">
        <v>255</v>
      </c>
      <c r="G1209" s="36">
        <v>41729</v>
      </c>
      <c r="H1209" s="82">
        <v>8524</v>
      </c>
      <c r="I1209" s="37">
        <v>852</v>
      </c>
      <c r="J1209" s="38">
        <v>852</v>
      </c>
      <c r="K1209" s="36">
        <v>41729</v>
      </c>
      <c r="L1209" s="39">
        <v>10</v>
      </c>
      <c r="M1209" s="5"/>
      <c r="N1209" s="5"/>
      <c r="O1209" s="42" t="s">
        <v>2344</v>
      </c>
      <c r="P1209" s="43" t="s">
        <v>2202</v>
      </c>
      <c r="Q1209" s="43" t="s">
        <v>2320</v>
      </c>
      <c r="R1209" s="43" t="s">
        <v>229</v>
      </c>
      <c r="S1209" s="43" t="b">
        <v>1</v>
      </c>
      <c r="T1209" s="43">
        <v>10</v>
      </c>
      <c r="U1209" s="35" t="s">
        <v>2347</v>
      </c>
      <c r="V1209" s="196" t="s">
        <v>2377</v>
      </c>
    </row>
    <row r="1210" spans="1:22" x14ac:dyDescent="0.25">
      <c r="A1210" s="30">
        <v>1209</v>
      </c>
      <c r="B1210" s="45" t="s">
        <v>872</v>
      </c>
      <c r="C1210" s="33">
        <f t="shared" si="18"/>
        <v>4</v>
      </c>
      <c r="D1210" s="45" t="s">
        <v>514</v>
      </c>
      <c r="E1210" s="45"/>
      <c r="F1210" s="35" t="s">
        <v>255</v>
      </c>
      <c r="G1210" s="36">
        <v>41729</v>
      </c>
      <c r="H1210" s="82">
        <v>3337</v>
      </c>
      <c r="I1210" s="37">
        <v>334</v>
      </c>
      <c r="J1210" s="38">
        <v>334</v>
      </c>
      <c r="K1210" s="36">
        <v>41729</v>
      </c>
      <c r="L1210" s="39">
        <v>10.01</v>
      </c>
      <c r="M1210" s="5"/>
      <c r="N1210" s="5"/>
      <c r="O1210" s="42" t="s">
        <v>2344</v>
      </c>
      <c r="P1210" s="43" t="s">
        <v>2272</v>
      </c>
      <c r="Q1210" s="43" t="s">
        <v>2008</v>
      </c>
      <c r="R1210" s="43" t="s">
        <v>229</v>
      </c>
      <c r="S1210" s="43" t="b">
        <v>1</v>
      </c>
      <c r="T1210" s="43">
        <v>10</v>
      </c>
      <c r="U1210" s="35" t="s">
        <v>2347</v>
      </c>
      <c r="V1210" s="196" t="s">
        <v>2377</v>
      </c>
    </row>
    <row r="1211" spans="1:22" x14ac:dyDescent="0.25">
      <c r="A1211" s="30">
        <v>1210</v>
      </c>
      <c r="B1211" s="45" t="s">
        <v>1073</v>
      </c>
      <c r="C1211" s="33">
        <f t="shared" si="18"/>
        <v>4</v>
      </c>
      <c r="D1211" s="45" t="s">
        <v>402</v>
      </c>
      <c r="E1211" s="45"/>
      <c r="F1211" s="35" t="s">
        <v>255</v>
      </c>
      <c r="G1211" s="36">
        <v>41729</v>
      </c>
      <c r="H1211" s="82">
        <v>7711</v>
      </c>
      <c r="I1211" s="37">
        <v>771</v>
      </c>
      <c r="J1211" s="38">
        <v>771</v>
      </c>
      <c r="K1211" s="36">
        <v>41729</v>
      </c>
      <c r="L1211" s="39">
        <v>10</v>
      </c>
      <c r="M1211" s="5"/>
      <c r="N1211" s="5"/>
      <c r="O1211" s="42" t="s">
        <v>2344</v>
      </c>
      <c r="P1211" s="43" t="s">
        <v>2185</v>
      </c>
      <c r="Q1211" s="43" t="s">
        <v>2320</v>
      </c>
      <c r="R1211" s="43" t="s">
        <v>229</v>
      </c>
      <c r="S1211" s="43" t="b">
        <v>1</v>
      </c>
      <c r="T1211" s="43">
        <v>10</v>
      </c>
      <c r="U1211" s="35" t="s">
        <v>2347</v>
      </c>
      <c r="V1211" s="196" t="s">
        <v>2377</v>
      </c>
    </row>
    <row r="1212" spans="1:22" x14ac:dyDescent="0.25">
      <c r="A1212" s="30">
        <v>1211</v>
      </c>
      <c r="B1212" s="45" t="s">
        <v>840</v>
      </c>
      <c r="C1212" s="33">
        <f t="shared" si="18"/>
        <v>6</v>
      </c>
      <c r="D1212" s="45" t="s">
        <v>396</v>
      </c>
      <c r="E1212" s="45"/>
      <c r="F1212" s="35" t="s">
        <v>255</v>
      </c>
      <c r="G1212" s="36">
        <v>41729</v>
      </c>
      <c r="H1212" s="82">
        <v>22890</v>
      </c>
      <c r="I1212" s="37">
        <v>2289</v>
      </c>
      <c r="J1212" s="38">
        <v>2289</v>
      </c>
      <c r="K1212" s="36">
        <v>41729</v>
      </c>
      <c r="L1212" s="39">
        <v>10</v>
      </c>
      <c r="M1212" s="5"/>
      <c r="N1212" s="5"/>
      <c r="O1212" s="42" t="s">
        <v>2344</v>
      </c>
      <c r="P1212" s="43" t="s">
        <v>2207</v>
      </c>
      <c r="Q1212" s="43" t="s">
        <v>2320</v>
      </c>
      <c r="R1212" s="43" t="s">
        <v>229</v>
      </c>
      <c r="S1212" s="43" t="b">
        <v>1</v>
      </c>
      <c r="T1212" s="43">
        <v>10</v>
      </c>
      <c r="U1212" s="35" t="s">
        <v>2347</v>
      </c>
      <c r="V1212" s="196" t="s">
        <v>2377</v>
      </c>
    </row>
    <row r="1213" spans="1:22" x14ac:dyDescent="0.25">
      <c r="A1213" s="30">
        <v>1212</v>
      </c>
      <c r="B1213" s="45" t="s">
        <v>405</v>
      </c>
      <c r="C1213" s="33">
        <f t="shared" si="18"/>
        <v>5</v>
      </c>
      <c r="D1213" s="45" t="s">
        <v>406</v>
      </c>
      <c r="E1213" s="45"/>
      <c r="F1213" s="35" t="s">
        <v>255</v>
      </c>
      <c r="G1213" s="36">
        <v>41729</v>
      </c>
      <c r="H1213" s="82">
        <v>13698</v>
      </c>
      <c r="I1213" s="37">
        <v>1370</v>
      </c>
      <c r="J1213" s="38">
        <v>1370</v>
      </c>
      <c r="K1213" s="36">
        <v>41729</v>
      </c>
      <c r="L1213" s="39">
        <v>10</v>
      </c>
      <c r="M1213" s="5"/>
      <c r="N1213" s="5"/>
      <c r="O1213" s="42" t="s">
        <v>2344</v>
      </c>
      <c r="P1213" s="43" t="s">
        <v>2177</v>
      </c>
      <c r="Q1213" s="43" t="s">
        <v>2320</v>
      </c>
      <c r="R1213" s="43" t="s">
        <v>229</v>
      </c>
      <c r="S1213" s="43" t="b">
        <v>1</v>
      </c>
      <c r="T1213" s="43">
        <v>10</v>
      </c>
      <c r="U1213" s="35" t="s">
        <v>2347</v>
      </c>
      <c r="V1213" s="196" t="s">
        <v>2377</v>
      </c>
    </row>
    <row r="1214" spans="1:22" x14ac:dyDescent="0.25">
      <c r="A1214" s="30">
        <v>1213</v>
      </c>
      <c r="B1214" s="45" t="s">
        <v>867</v>
      </c>
      <c r="C1214" s="33">
        <f t="shared" si="18"/>
        <v>4</v>
      </c>
      <c r="D1214" s="45" t="s">
        <v>492</v>
      </c>
      <c r="E1214" s="45"/>
      <c r="F1214" s="35" t="s">
        <v>255</v>
      </c>
      <c r="G1214" s="36">
        <v>41729</v>
      </c>
      <c r="H1214" s="82">
        <v>7658</v>
      </c>
      <c r="I1214" s="37">
        <v>766</v>
      </c>
      <c r="J1214" s="38">
        <v>766</v>
      </c>
      <c r="K1214" s="36">
        <v>41729</v>
      </c>
      <c r="L1214" s="39">
        <v>10</v>
      </c>
      <c r="M1214" s="5"/>
      <c r="N1214" s="5"/>
      <c r="O1214" s="42" t="s">
        <v>2344</v>
      </c>
      <c r="P1214" s="43" t="s">
        <v>2264</v>
      </c>
      <c r="Q1214" s="43" t="s">
        <v>2319</v>
      </c>
      <c r="R1214" s="43" t="s">
        <v>229</v>
      </c>
      <c r="S1214" s="43" t="b">
        <v>1</v>
      </c>
      <c r="T1214" s="43">
        <v>10</v>
      </c>
      <c r="U1214" s="35" t="s">
        <v>2347</v>
      </c>
      <c r="V1214" s="196" t="s">
        <v>2377</v>
      </c>
    </row>
    <row r="1215" spans="1:22" x14ac:dyDescent="0.25">
      <c r="A1215" s="30">
        <v>1214</v>
      </c>
      <c r="B1215" s="45" t="s">
        <v>981</v>
      </c>
      <c r="C1215" s="33">
        <f t="shared" si="18"/>
        <v>4</v>
      </c>
      <c r="D1215" s="45" t="s">
        <v>482</v>
      </c>
      <c r="E1215" s="45"/>
      <c r="F1215" s="35" t="s">
        <v>255</v>
      </c>
      <c r="G1215" s="36">
        <v>41729</v>
      </c>
      <c r="H1215" s="82">
        <v>9897</v>
      </c>
      <c r="I1215" s="37">
        <v>990</v>
      </c>
      <c r="J1215" s="38">
        <v>990</v>
      </c>
      <c r="K1215" s="36">
        <v>41729</v>
      </c>
      <c r="L1215" s="39">
        <v>10</v>
      </c>
      <c r="M1215" s="5"/>
      <c r="N1215" s="5"/>
      <c r="O1215" s="42" t="s">
        <v>2344</v>
      </c>
      <c r="P1215" s="43" t="s">
        <v>2217</v>
      </c>
      <c r="Q1215" s="43" t="s">
        <v>2320</v>
      </c>
      <c r="R1215" s="43" t="s">
        <v>229</v>
      </c>
      <c r="S1215" s="43" t="b">
        <v>1</v>
      </c>
      <c r="T1215" s="43">
        <v>10</v>
      </c>
      <c r="U1215" s="35" t="s">
        <v>2347</v>
      </c>
      <c r="V1215" s="196" t="s">
        <v>2377</v>
      </c>
    </row>
    <row r="1216" spans="1:22" x14ac:dyDescent="0.25">
      <c r="A1216" s="30">
        <v>1215</v>
      </c>
      <c r="B1216" s="45" t="s">
        <v>884</v>
      </c>
      <c r="C1216" s="33">
        <f t="shared" si="18"/>
        <v>4</v>
      </c>
      <c r="D1216" s="45" t="s">
        <v>552</v>
      </c>
      <c r="E1216" s="45"/>
      <c r="F1216" s="35" t="s">
        <v>255</v>
      </c>
      <c r="G1216" s="36">
        <v>41729</v>
      </c>
      <c r="H1216" s="82">
        <v>7900</v>
      </c>
      <c r="I1216" s="37">
        <v>790</v>
      </c>
      <c r="J1216" s="38">
        <v>790</v>
      </c>
      <c r="K1216" s="36">
        <v>41729</v>
      </c>
      <c r="L1216" s="39">
        <v>10</v>
      </c>
      <c r="M1216" s="5"/>
      <c r="N1216" s="5"/>
      <c r="O1216" s="42" t="s">
        <v>2344</v>
      </c>
      <c r="P1216" s="43" t="s">
        <v>2287</v>
      </c>
      <c r="Q1216" s="43" t="s">
        <v>2320</v>
      </c>
      <c r="R1216" s="43" t="s">
        <v>229</v>
      </c>
      <c r="S1216" s="43" t="b">
        <v>1</v>
      </c>
      <c r="T1216" s="43">
        <v>10</v>
      </c>
      <c r="U1216" s="35" t="s">
        <v>2347</v>
      </c>
      <c r="V1216" s="196" t="s">
        <v>2377</v>
      </c>
    </row>
    <row r="1217" spans="1:22" x14ac:dyDescent="0.25">
      <c r="A1217" s="30">
        <v>1216</v>
      </c>
      <c r="B1217" s="45" t="s">
        <v>976</v>
      </c>
      <c r="C1217" s="33">
        <f t="shared" si="18"/>
        <v>5</v>
      </c>
      <c r="D1217" s="45" t="s">
        <v>468</v>
      </c>
      <c r="E1217" s="45"/>
      <c r="F1217" s="35" t="s">
        <v>255</v>
      </c>
      <c r="G1217" s="36">
        <v>41729</v>
      </c>
      <c r="H1217" s="82">
        <v>25518</v>
      </c>
      <c r="I1217" s="37">
        <v>2552</v>
      </c>
      <c r="J1217" s="38">
        <v>2552</v>
      </c>
      <c r="K1217" s="36">
        <v>41729</v>
      </c>
      <c r="L1217" s="39">
        <v>10</v>
      </c>
      <c r="M1217" s="5"/>
      <c r="N1217" s="5"/>
      <c r="O1217" s="42" t="s">
        <v>2344</v>
      </c>
      <c r="P1217" s="43" t="s">
        <v>2226</v>
      </c>
      <c r="Q1217" s="43" t="s">
        <v>2320</v>
      </c>
      <c r="R1217" s="43" t="s">
        <v>229</v>
      </c>
      <c r="S1217" s="43" t="b">
        <v>1</v>
      </c>
      <c r="T1217" s="43">
        <v>10</v>
      </c>
      <c r="U1217" s="35" t="s">
        <v>2347</v>
      </c>
      <c r="V1217" s="196" t="s">
        <v>2377</v>
      </c>
    </row>
    <row r="1218" spans="1:22" x14ac:dyDescent="0.25">
      <c r="A1218" s="30">
        <v>1217</v>
      </c>
      <c r="B1218" s="45" t="s">
        <v>1088</v>
      </c>
      <c r="C1218" s="33">
        <f t="shared" si="18"/>
        <v>5</v>
      </c>
      <c r="D1218" s="45" t="s">
        <v>463</v>
      </c>
      <c r="E1218" s="45"/>
      <c r="F1218" s="35" t="s">
        <v>255</v>
      </c>
      <c r="G1218" s="36">
        <v>41729</v>
      </c>
      <c r="H1218" s="82">
        <v>14957</v>
      </c>
      <c r="I1218" s="37">
        <v>1496</v>
      </c>
      <c r="J1218" s="38">
        <v>1496</v>
      </c>
      <c r="K1218" s="36">
        <v>41729</v>
      </c>
      <c r="L1218" s="39">
        <v>10</v>
      </c>
      <c r="M1218" s="5"/>
      <c r="N1218" s="5"/>
      <c r="O1218" s="42" t="s">
        <v>2344</v>
      </c>
      <c r="P1218" s="43" t="s">
        <v>2251</v>
      </c>
      <c r="Q1218" s="43" t="s">
        <v>2319</v>
      </c>
      <c r="R1218" s="43" t="s">
        <v>229</v>
      </c>
      <c r="S1218" s="43" t="b">
        <v>1</v>
      </c>
      <c r="T1218" s="43">
        <v>10</v>
      </c>
      <c r="U1218" s="35" t="s">
        <v>2347</v>
      </c>
      <c r="V1218" s="196" t="s">
        <v>2377</v>
      </c>
    </row>
    <row r="1219" spans="1:22" x14ac:dyDescent="0.25">
      <c r="A1219" s="30">
        <v>1218</v>
      </c>
      <c r="B1219" s="45" t="s">
        <v>1017</v>
      </c>
      <c r="C1219" s="33">
        <f t="shared" ref="C1219:C1282" si="19">COUNTIF(B:B,B1219)</f>
        <v>3</v>
      </c>
      <c r="D1219" s="45" t="s">
        <v>743</v>
      </c>
      <c r="E1219" s="45"/>
      <c r="F1219" s="35" t="s">
        <v>255</v>
      </c>
      <c r="G1219" s="36">
        <v>41729</v>
      </c>
      <c r="H1219" s="82">
        <v>814</v>
      </c>
      <c r="I1219" s="37">
        <v>81</v>
      </c>
      <c r="J1219" s="38">
        <v>81</v>
      </c>
      <c r="K1219" s="36">
        <v>41729</v>
      </c>
      <c r="L1219" s="39">
        <v>9.9499999999999993</v>
      </c>
      <c r="M1219" s="5"/>
      <c r="N1219" s="5"/>
      <c r="O1219" s="42" t="s">
        <v>2344</v>
      </c>
      <c r="P1219" s="43" t="s">
        <v>2189</v>
      </c>
      <c r="Q1219" s="43" t="s">
        <v>2319</v>
      </c>
      <c r="R1219" s="43" t="s">
        <v>229</v>
      </c>
      <c r="S1219" s="43" t="b">
        <v>1</v>
      </c>
      <c r="T1219" s="43">
        <v>10</v>
      </c>
      <c r="U1219" s="35" t="s">
        <v>2347</v>
      </c>
      <c r="V1219" s="196" t="s">
        <v>2377</v>
      </c>
    </row>
    <row r="1220" spans="1:22" x14ac:dyDescent="0.25">
      <c r="A1220" s="30">
        <v>1219</v>
      </c>
      <c r="B1220" s="45" t="s">
        <v>1011</v>
      </c>
      <c r="C1220" s="33">
        <f t="shared" si="19"/>
        <v>2</v>
      </c>
      <c r="D1220" s="45" t="s">
        <v>726</v>
      </c>
      <c r="E1220" s="45"/>
      <c r="F1220" s="35" t="s">
        <v>255</v>
      </c>
      <c r="G1220" s="36">
        <v>41729</v>
      </c>
      <c r="H1220" s="82">
        <v>6766</v>
      </c>
      <c r="I1220" s="37">
        <v>677</v>
      </c>
      <c r="J1220" s="38">
        <v>677</v>
      </c>
      <c r="K1220" s="36">
        <v>41729</v>
      </c>
      <c r="L1220" s="39">
        <v>10.01</v>
      </c>
      <c r="M1220" s="5"/>
      <c r="N1220" s="5"/>
      <c r="O1220" s="42" t="s">
        <v>2344</v>
      </c>
      <c r="P1220" s="43" t="s">
        <v>2230</v>
      </c>
      <c r="Q1220" s="43" t="s">
        <v>2320</v>
      </c>
      <c r="R1220" s="43" t="s">
        <v>229</v>
      </c>
      <c r="S1220" s="43" t="b">
        <v>1</v>
      </c>
      <c r="T1220" s="43">
        <v>10</v>
      </c>
      <c r="U1220" s="35" t="s">
        <v>2347</v>
      </c>
      <c r="V1220" s="196" t="s">
        <v>2377</v>
      </c>
    </row>
    <row r="1221" spans="1:22" x14ac:dyDescent="0.25">
      <c r="A1221" s="30">
        <v>1220</v>
      </c>
      <c r="B1221" s="45" t="s">
        <v>912</v>
      </c>
      <c r="C1221" s="33">
        <f t="shared" si="19"/>
        <v>4</v>
      </c>
      <c r="D1221" s="45" t="s">
        <v>387</v>
      </c>
      <c r="E1221" s="45"/>
      <c r="F1221" s="35" t="s">
        <v>255</v>
      </c>
      <c r="G1221" s="36">
        <v>41729</v>
      </c>
      <c r="H1221" s="82">
        <v>26106</v>
      </c>
      <c r="I1221" s="37">
        <v>2611</v>
      </c>
      <c r="J1221" s="38">
        <v>2611</v>
      </c>
      <c r="K1221" s="36">
        <v>41729</v>
      </c>
      <c r="L1221" s="39">
        <v>10</v>
      </c>
      <c r="M1221" s="5"/>
      <c r="N1221" s="5"/>
      <c r="O1221" s="42" t="s">
        <v>2344</v>
      </c>
      <c r="P1221" s="43" t="s">
        <v>2207</v>
      </c>
      <c r="Q1221" s="43" t="s">
        <v>2320</v>
      </c>
      <c r="R1221" s="43" t="s">
        <v>229</v>
      </c>
      <c r="S1221" s="43" t="b">
        <v>1</v>
      </c>
      <c r="T1221" s="43">
        <v>10</v>
      </c>
      <c r="U1221" s="35" t="s">
        <v>2347</v>
      </c>
      <c r="V1221" s="196" t="s">
        <v>2377</v>
      </c>
    </row>
    <row r="1222" spans="1:22" x14ac:dyDescent="0.25">
      <c r="A1222" s="30">
        <v>1221</v>
      </c>
      <c r="B1222" s="45" t="s">
        <v>838</v>
      </c>
      <c r="C1222" s="33">
        <f t="shared" si="19"/>
        <v>6</v>
      </c>
      <c r="D1222" s="45" t="s">
        <v>392</v>
      </c>
      <c r="E1222" s="45"/>
      <c r="F1222" s="35" t="s">
        <v>255</v>
      </c>
      <c r="G1222" s="36">
        <v>41729</v>
      </c>
      <c r="H1222" s="82">
        <v>12062</v>
      </c>
      <c r="I1222" s="37">
        <v>1206</v>
      </c>
      <c r="J1222" s="38">
        <v>1206</v>
      </c>
      <c r="K1222" s="36">
        <v>41729</v>
      </c>
      <c r="L1222" s="39">
        <v>10</v>
      </c>
      <c r="M1222" s="5"/>
      <c r="N1222" s="5"/>
      <c r="O1222" s="42" t="s">
        <v>2344</v>
      </c>
      <c r="P1222" s="43" t="s">
        <v>2226</v>
      </c>
      <c r="Q1222" s="43" t="s">
        <v>2320</v>
      </c>
      <c r="R1222" s="43" t="s">
        <v>229</v>
      </c>
      <c r="S1222" s="43" t="b">
        <v>1</v>
      </c>
      <c r="T1222" s="43">
        <v>10</v>
      </c>
      <c r="U1222" s="35" t="s">
        <v>2347</v>
      </c>
      <c r="V1222" s="196" t="s">
        <v>2377</v>
      </c>
    </row>
    <row r="1223" spans="1:22" x14ac:dyDescent="0.25">
      <c r="A1223" s="30">
        <v>1222</v>
      </c>
      <c r="B1223" s="45" t="s">
        <v>1127</v>
      </c>
      <c r="C1223" s="33">
        <f t="shared" si="19"/>
        <v>4</v>
      </c>
      <c r="D1223" s="45" t="s">
        <v>395</v>
      </c>
      <c r="E1223" s="45"/>
      <c r="F1223" s="35" t="s">
        <v>255</v>
      </c>
      <c r="G1223" s="36">
        <v>41729</v>
      </c>
      <c r="H1223" s="82">
        <v>19827</v>
      </c>
      <c r="I1223" s="37">
        <v>1983</v>
      </c>
      <c r="J1223" s="38">
        <v>1983</v>
      </c>
      <c r="K1223" s="36">
        <v>41729</v>
      </c>
      <c r="L1223" s="39">
        <v>10</v>
      </c>
      <c r="M1223" s="5"/>
      <c r="N1223" s="5"/>
      <c r="O1223" s="42" t="s">
        <v>2344</v>
      </c>
      <c r="P1223" s="43" t="s">
        <v>2206</v>
      </c>
      <c r="Q1223" s="43" t="s">
        <v>2320</v>
      </c>
      <c r="R1223" s="43" t="s">
        <v>229</v>
      </c>
      <c r="S1223" s="43" t="b">
        <v>1</v>
      </c>
      <c r="T1223" s="43">
        <v>10</v>
      </c>
      <c r="U1223" s="35" t="s">
        <v>2347</v>
      </c>
      <c r="V1223" s="196" t="s">
        <v>2377</v>
      </c>
    </row>
    <row r="1224" spans="1:22" x14ac:dyDescent="0.25">
      <c r="A1224" s="30">
        <v>1223</v>
      </c>
      <c r="B1224" s="45" t="s">
        <v>962</v>
      </c>
      <c r="C1224" s="33">
        <f t="shared" si="19"/>
        <v>4</v>
      </c>
      <c r="D1224" s="45" t="s">
        <v>388</v>
      </c>
      <c r="E1224" s="45"/>
      <c r="F1224" s="35" t="s">
        <v>255</v>
      </c>
      <c r="G1224" s="36">
        <v>41729</v>
      </c>
      <c r="H1224" s="82">
        <v>8244</v>
      </c>
      <c r="I1224" s="37">
        <v>824</v>
      </c>
      <c r="J1224" s="38">
        <v>824</v>
      </c>
      <c r="K1224" s="36">
        <v>41729</v>
      </c>
      <c r="L1224" s="39">
        <v>10</v>
      </c>
      <c r="M1224" s="5"/>
      <c r="N1224" s="5"/>
      <c r="O1224" s="42" t="s">
        <v>2344</v>
      </c>
      <c r="P1224" s="43" t="s">
        <v>2224</v>
      </c>
      <c r="Q1224" s="43" t="s">
        <v>2319</v>
      </c>
      <c r="R1224" s="43" t="s">
        <v>229</v>
      </c>
      <c r="S1224" s="43" t="b">
        <v>1</v>
      </c>
      <c r="T1224" s="43">
        <v>10</v>
      </c>
      <c r="U1224" s="35" t="s">
        <v>2347</v>
      </c>
      <c r="V1224" s="196" t="s">
        <v>2377</v>
      </c>
    </row>
    <row r="1225" spans="1:22" x14ac:dyDescent="0.25">
      <c r="A1225" s="30">
        <v>1224</v>
      </c>
      <c r="B1225" s="45" t="s">
        <v>839</v>
      </c>
      <c r="C1225" s="33">
        <f t="shared" si="19"/>
        <v>5</v>
      </c>
      <c r="D1225" s="45" t="s">
        <v>394</v>
      </c>
      <c r="E1225" s="45"/>
      <c r="F1225" s="35" t="s">
        <v>255</v>
      </c>
      <c r="G1225" s="36">
        <v>41729</v>
      </c>
      <c r="H1225" s="82">
        <v>9894</v>
      </c>
      <c r="I1225" s="37">
        <v>989</v>
      </c>
      <c r="J1225" s="38">
        <v>989</v>
      </c>
      <c r="K1225" s="36">
        <v>41729</v>
      </c>
      <c r="L1225" s="39">
        <v>10</v>
      </c>
      <c r="M1225" s="5"/>
      <c r="N1225" s="5"/>
      <c r="O1225" s="42" t="s">
        <v>2344</v>
      </c>
      <c r="P1225" s="43" t="s">
        <v>2227</v>
      </c>
      <c r="Q1225" s="43" t="s">
        <v>2319</v>
      </c>
      <c r="R1225" s="43" t="s">
        <v>229</v>
      </c>
      <c r="S1225" s="43" t="b">
        <v>1</v>
      </c>
      <c r="T1225" s="43">
        <v>10</v>
      </c>
      <c r="U1225" s="35" t="s">
        <v>2347</v>
      </c>
      <c r="V1225" s="196" t="s">
        <v>2377</v>
      </c>
    </row>
    <row r="1226" spans="1:22" x14ac:dyDescent="0.25">
      <c r="A1226" s="30">
        <v>1225</v>
      </c>
      <c r="B1226" s="45" t="s">
        <v>993</v>
      </c>
      <c r="C1226" s="33">
        <f t="shared" si="19"/>
        <v>5</v>
      </c>
      <c r="D1226" s="45" t="s">
        <v>538</v>
      </c>
      <c r="E1226" s="45"/>
      <c r="F1226" s="35" t="s">
        <v>255</v>
      </c>
      <c r="G1226" s="36">
        <v>41729</v>
      </c>
      <c r="H1226" s="82">
        <v>15493</v>
      </c>
      <c r="I1226" s="37">
        <v>1549</v>
      </c>
      <c r="J1226" s="38">
        <v>1549</v>
      </c>
      <c r="K1226" s="36">
        <v>41729</v>
      </c>
      <c r="L1226" s="39">
        <v>10</v>
      </c>
      <c r="M1226" s="5"/>
      <c r="N1226" s="5"/>
      <c r="O1226" s="42" t="s">
        <v>2344</v>
      </c>
      <c r="P1226" s="43" t="s">
        <v>2281</v>
      </c>
      <c r="Q1226" s="43" t="s">
        <v>2320</v>
      </c>
      <c r="R1226" s="43" t="s">
        <v>229</v>
      </c>
      <c r="S1226" s="43" t="b">
        <v>1</v>
      </c>
      <c r="T1226" s="43">
        <v>10</v>
      </c>
      <c r="U1226" s="35" t="s">
        <v>2347</v>
      </c>
      <c r="V1226" s="196" t="s">
        <v>2377</v>
      </c>
    </row>
    <row r="1227" spans="1:22" x14ac:dyDescent="0.25">
      <c r="A1227" s="30">
        <v>1226</v>
      </c>
      <c r="B1227" s="45" t="s">
        <v>550</v>
      </c>
      <c r="C1227" s="33">
        <f t="shared" si="19"/>
        <v>7</v>
      </c>
      <c r="D1227" s="45" t="s">
        <v>551</v>
      </c>
      <c r="E1227" s="45"/>
      <c r="F1227" s="35" t="s">
        <v>255</v>
      </c>
      <c r="G1227" s="36">
        <v>41729</v>
      </c>
      <c r="H1227" s="82">
        <v>55793</v>
      </c>
      <c r="I1227" s="37">
        <v>5579</v>
      </c>
      <c r="J1227" s="38">
        <v>5579</v>
      </c>
      <c r="K1227" s="36">
        <v>41729</v>
      </c>
      <c r="L1227" s="39">
        <v>10</v>
      </c>
      <c r="M1227" s="5"/>
      <c r="N1227" s="5"/>
      <c r="O1227" s="42" t="s">
        <v>2344</v>
      </c>
      <c r="P1227" s="43" t="s">
        <v>2206</v>
      </c>
      <c r="Q1227" s="43" t="s">
        <v>2320</v>
      </c>
      <c r="R1227" s="43" t="s">
        <v>229</v>
      </c>
      <c r="S1227" s="43" t="b">
        <v>1</v>
      </c>
      <c r="T1227" s="43">
        <v>10</v>
      </c>
      <c r="U1227" s="35" t="s">
        <v>2347</v>
      </c>
      <c r="V1227" s="196" t="s">
        <v>2377</v>
      </c>
    </row>
    <row r="1228" spans="1:22" x14ac:dyDescent="0.25">
      <c r="A1228" s="30">
        <v>1227</v>
      </c>
      <c r="B1228" s="45" t="s">
        <v>1097</v>
      </c>
      <c r="C1228" s="33">
        <f t="shared" si="19"/>
        <v>4</v>
      </c>
      <c r="D1228" s="45" t="s">
        <v>490</v>
      </c>
      <c r="E1228" s="45"/>
      <c r="F1228" s="35" t="s">
        <v>255</v>
      </c>
      <c r="G1228" s="36">
        <v>41729</v>
      </c>
      <c r="H1228" s="82">
        <v>2655</v>
      </c>
      <c r="I1228" s="37">
        <v>266</v>
      </c>
      <c r="J1228" s="38">
        <v>266</v>
      </c>
      <c r="K1228" s="36">
        <v>41729</v>
      </c>
      <c r="L1228" s="39">
        <v>10.02</v>
      </c>
      <c r="M1228" s="5"/>
      <c r="N1228" s="5"/>
      <c r="O1228" s="42" t="s">
        <v>2344</v>
      </c>
      <c r="P1228" s="43" t="s">
        <v>2263</v>
      </c>
      <c r="Q1228" s="43" t="s">
        <v>2320</v>
      </c>
      <c r="R1228" s="43" t="s">
        <v>229</v>
      </c>
      <c r="S1228" s="43" t="b">
        <v>1</v>
      </c>
      <c r="T1228" s="43">
        <v>10</v>
      </c>
      <c r="U1228" s="35" t="s">
        <v>2347</v>
      </c>
      <c r="V1228" s="196" t="s">
        <v>2377</v>
      </c>
    </row>
    <row r="1229" spans="1:22" x14ac:dyDescent="0.25">
      <c r="A1229" s="30">
        <v>1228</v>
      </c>
      <c r="B1229" s="45" t="s">
        <v>913</v>
      </c>
      <c r="C1229" s="33">
        <f t="shared" si="19"/>
        <v>3</v>
      </c>
      <c r="D1229" s="45" t="s">
        <v>727</v>
      </c>
      <c r="E1229" s="45"/>
      <c r="F1229" s="35" t="s">
        <v>255</v>
      </c>
      <c r="G1229" s="36">
        <v>41729</v>
      </c>
      <c r="H1229" s="82">
        <v>7269</v>
      </c>
      <c r="I1229" s="37">
        <v>727</v>
      </c>
      <c r="J1229" s="38">
        <v>727</v>
      </c>
      <c r="K1229" s="36">
        <v>41729</v>
      </c>
      <c r="L1229" s="39">
        <v>10</v>
      </c>
      <c r="M1229" s="5"/>
      <c r="N1229" s="5"/>
      <c r="O1229" s="42" t="s">
        <v>2344</v>
      </c>
      <c r="P1229" s="43" t="s">
        <v>2197</v>
      </c>
      <c r="Q1229" s="43" t="s">
        <v>2320</v>
      </c>
      <c r="R1229" s="43" t="s">
        <v>229</v>
      </c>
      <c r="S1229" s="43" t="b">
        <v>1</v>
      </c>
      <c r="T1229" s="43">
        <v>10</v>
      </c>
      <c r="U1229" s="35" t="s">
        <v>2347</v>
      </c>
      <c r="V1229" s="196" t="s">
        <v>2377</v>
      </c>
    </row>
    <row r="1230" spans="1:22" x14ac:dyDescent="0.25">
      <c r="A1230" s="30">
        <v>1229</v>
      </c>
      <c r="B1230" s="45" t="s">
        <v>968</v>
      </c>
      <c r="C1230" s="33">
        <f t="shared" si="19"/>
        <v>8</v>
      </c>
      <c r="D1230" s="45" t="s">
        <v>403</v>
      </c>
      <c r="E1230" s="45"/>
      <c r="F1230" s="35" t="s">
        <v>255</v>
      </c>
      <c r="G1230" s="36">
        <v>41729</v>
      </c>
      <c r="H1230" s="82">
        <v>29249</v>
      </c>
      <c r="I1230" s="37">
        <v>2925</v>
      </c>
      <c r="J1230" s="38">
        <v>2925</v>
      </c>
      <c r="K1230" s="36">
        <v>41729</v>
      </c>
      <c r="L1230" s="39">
        <v>10</v>
      </c>
      <c r="M1230" s="5"/>
      <c r="N1230" s="5"/>
      <c r="O1230" s="42" t="s">
        <v>2344</v>
      </c>
      <c r="P1230" s="43" t="s">
        <v>2202</v>
      </c>
      <c r="Q1230" s="43" t="s">
        <v>2320</v>
      </c>
      <c r="R1230" s="43" t="s">
        <v>229</v>
      </c>
      <c r="S1230" s="43" t="b">
        <v>1</v>
      </c>
      <c r="T1230" s="43">
        <v>10</v>
      </c>
      <c r="U1230" s="35" t="s">
        <v>2347</v>
      </c>
      <c r="V1230" s="196" t="s">
        <v>2377</v>
      </c>
    </row>
    <row r="1231" spans="1:22" x14ac:dyDescent="0.25">
      <c r="A1231" s="30">
        <v>1230</v>
      </c>
      <c r="B1231" s="45" t="s">
        <v>398</v>
      </c>
      <c r="C1231" s="33">
        <f t="shared" si="19"/>
        <v>6</v>
      </c>
      <c r="D1231" s="45" t="s">
        <v>399</v>
      </c>
      <c r="E1231" s="45"/>
      <c r="F1231" s="35" t="s">
        <v>255</v>
      </c>
      <c r="G1231" s="36">
        <v>41729</v>
      </c>
      <c r="H1231" s="82">
        <v>85209</v>
      </c>
      <c r="I1231" s="37">
        <v>8521</v>
      </c>
      <c r="J1231" s="38">
        <v>8521</v>
      </c>
      <c r="K1231" s="36">
        <v>41729</v>
      </c>
      <c r="L1231" s="39">
        <v>10</v>
      </c>
      <c r="M1231" s="5"/>
      <c r="N1231" s="5"/>
      <c r="O1231" s="42" t="s">
        <v>2344</v>
      </c>
      <c r="P1231" s="43" t="s">
        <v>2177</v>
      </c>
      <c r="Q1231" s="43" t="s">
        <v>2320</v>
      </c>
      <c r="R1231" s="43" t="s">
        <v>229</v>
      </c>
      <c r="S1231" s="43" t="b">
        <v>1</v>
      </c>
      <c r="T1231" s="43">
        <v>10</v>
      </c>
      <c r="U1231" s="35" t="s">
        <v>2347</v>
      </c>
      <c r="V1231" s="196" t="s">
        <v>2377</v>
      </c>
    </row>
    <row r="1232" spans="1:22" x14ac:dyDescent="0.25">
      <c r="A1232" s="30">
        <v>1231</v>
      </c>
      <c r="B1232" s="45" t="s">
        <v>1072</v>
      </c>
      <c r="C1232" s="33">
        <f t="shared" si="19"/>
        <v>4</v>
      </c>
      <c r="D1232" s="45" t="s">
        <v>400</v>
      </c>
      <c r="E1232" s="45"/>
      <c r="F1232" s="35" t="s">
        <v>255</v>
      </c>
      <c r="G1232" s="36">
        <v>41729</v>
      </c>
      <c r="H1232" s="82">
        <v>7226</v>
      </c>
      <c r="I1232" s="37">
        <v>723</v>
      </c>
      <c r="J1232" s="38">
        <v>723</v>
      </c>
      <c r="K1232" s="36">
        <v>41729</v>
      </c>
      <c r="L1232" s="39">
        <v>10.01</v>
      </c>
      <c r="M1232" s="5"/>
      <c r="N1232" s="5"/>
      <c r="O1232" s="42" t="s">
        <v>2344</v>
      </c>
      <c r="P1232" s="43" t="s">
        <v>2230</v>
      </c>
      <c r="Q1232" s="43" t="s">
        <v>2320</v>
      </c>
      <c r="R1232" s="43" t="s">
        <v>229</v>
      </c>
      <c r="S1232" s="43" t="b">
        <v>1</v>
      </c>
      <c r="T1232" s="43">
        <v>10</v>
      </c>
      <c r="U1232" s="35" t="s">
        <v>2347</v>
      </c>
      <c r="V1232" s="196" t="s">
        <v>2377</v>
      </c>
    </row>
    <row r="1233" spans="1:22" x14ac:dyDescent="0.25">
      <c r="A1233" s="30">
        <v>1232</v>
      </c>
      <c r="B1233" s="45" t="s">
        <v>983</v>
      </c>
      <c r="C1233" s="33">
        <f t="shared" si="19"/>
        <v>4</v>
      </c>
      <c r="D1233" s="45" t="s">
        <v>488</v>
      </c>
      <c r="E1233" s="45"/>
      <c r="F1233" s="35" t="s">
        <v>255</v>
      </c>
      <c r="G1233" s="36">
        <v>41729</v>
      </c>
      <c r="H1233" s="82">
        <v>10607</v>
      </c>
      <c r="I1233" s="37">
        <v>1061</v>
      </c>
      <c r="J1233" s="38">
        <v>1061</v>
      </c>
      <c r="K1233" s="36">
        <v>41729</v>
      </c>
      <c r="L1233" s="39">
        <v>10</v>
      </c>
      <c r="M1233" s="5"/>
      <c r="N1233" s="5"/>
      <c r="O1233" s="42" t="s">
        <v>2344</v>
      </c>
      <c r="P1233" s="43" t="s">
        <v>2206</v>
      </c>
      <c r="Q1233" s="43" t="s">
        <v>2320</v>
      </c>
      <c r="R1233" s="43" t="s">
        <v>229</v>
      </c>
      <c r="S1233" s="43" t="b">
        <v>1</v>
      </c>
      <c r="T1233" s="43">
        <v>10</v>
      </c>
      <c r="U1233" s="35" t="s">
        <v>2347</v>
      </c>
      <c r="V1233" s="196" t="s">
        <v>2377</v>
      </c>
    </row>
    <row r="1234" spans="1:22" x14ac:dyDescent="0.25">
      <c r="A1234" s="30">
        <v>1233</v>
      </c>
      <c r="B1234" s="45" t="s">
        <v>1107</v>
      </c>
      <c r="C1234" s="33">
        <f t="shared" si="19"/>
        <v>4</v>
      </c>
      <c r="D1234" s="45" t="s">
        <v>532</v>
      </c>
      <c r="E1234" s="45"/>
      <c r="F1234" s="35" t="s">
        <v>255</v>
      </c>
      <c r="G1234" s="36">
        <v>41729</v>
      </c>
      <c r="H1234" s="82">
        <v>11224</v>
      </c>
      <c r="I1234" s="37">
        <v>1122</v>
      </c>
      <c r="J1234" s="38">
        <v>1122</v>
      </c>
      <c r="K1234" s="36">
        <v>41729</v>
      </c>
      <c r="L1234" s="39">
        <v>10</v>
      </c>
      <c r="M1234" s="5"/>
      <c r="N1234" s="5"/>
      <c r="O1234" s="42" t="s">
        <v>2344</v>
      </c>
      <c r="P1234" s="43" t="s">
        <v>2278</v>
      </c>
      <c r="Q1234" s="43" t="s">
        <v>2320</v>
      </c>
      <c r="R1234" s="43" t="s">
        <v>229</v>
      </c>
      <c r="S1234" s="43" t="b">
        <v>1</v>
      </c>
      <c r="T1234" s="43">
        <v>10</v>
      </c>
      <c r="U1234" s="35" t="s">
        <v>2347</v>
      </c>
      <c r="V1234" s="196" t="s">
        <v>2377</v>
      </c>
    </row>
    <row r="1235" spans="1:22" x14ac:dyDescent="0.25">
      <c r="A1235" s="30">
        <v>1234</v>
      </c>
      <c r="B1235" s="45" t="s">
        <v>1108</v>
      </c>
      <c r="C1235" s="33">
        <f t="shared" si="19"/>
        <v>6</v>
      </c>
      <c r="D1235" s="45" t="s">
        <v>534</v>
      </c>
      <c r="E1235" s="45"/>
      <c r="F1235" s="35" t="s">
        <v>255</v>
      </c>
      <c r="G1235" s="36">
        <v>41729</v>
      </c>
      <c r="H1235" s="82">
        <v>17246</v>
      </c>
      <c r="I1235" s="37">
        <v>1725</v>
      </c>
      <c r="J1235" s="38">
        <v>1725</v>
      </c>
      <c r="K1235" s="36">
        <v>41729</v>
      </c>
      <c r="L1235" s="39">
        <v>10</v>
      </c>
      <c r="M1235" s="5"/>
      <c r="N1235" s="5"/>
      <c r="O1235" s="42" t="s">
        <v>2344</v>
      </c>
      <c r="P1235" s="43" t="s">
        <v>2278</v>
      </c>
      <c r="Q1235" s="43" t="s">
        <v>2320</v>
      </c>
      <c r="R1235" s="43" t="s">
        <v>229</v>
      </c>
      <c r="S1235" s="43" t="b">
        <v>1</v>
      </c>
      <c r="T1235" s="43">
        <v>10</v>
      </c>
      <c r="U1235" s="35" t="s">
        <v>2347</v>
      </c>
      <c r="V1235" s="196" t="s">
        <v>2377</v>
      </c>
    </row>
    <row r="1236" spans="1:22" x14ac:dyDescent="0.25">
      <c r="A1236" s="30">
        <v>1235</v>
      </c>
      <c r="B1236" s="45" t="s">
        <v>996</v>
      </c>
      <c r="C1236" s="33">
        <f t="shared" si="19"/>
        <v>4</v>
      </c>
      <c r="D1236" s="45" t="s">
        <v>544</v>
      </c>
      <c r="E1236" s="45"/>
      <c r="F1236" s="35" t="s">
        <v>255</v>
      </c>
      <c r="G1236" s="36">
        <v>41729</v>
      </c>
      <c r="H1236" s="82">
        <v>5079</v>
      </c>
      <c r="I1236" s="37">
        <v>508</v>
      </c>
      <c r="J1236" s="38">
        <v>508</v>
      </c>
      <c r="K1236" s="36">
        <v>41729</v>
      </c>
      <c r="L1236" s="39">
        <v>10</v>
      </c>
      <c r="M1236" s="5"/>
      <c r="N1236" s="5"/>
      <c r="O1236" s="42" t="s">
        <v>2344</v>
      </c>
      <c r="P1236" s="43" t="s">
        <v>2285</v>
      </c>
      <c r="Q1236" s="43" t="s">
        <v>2320</v>
      </c>
      <c r="R1236" s="43" t="s">
        <v>229</v>
      </c>
      <c r="S1236" s="43" t="b">
        <v>1</v>
      </c>
      <c r="T1236" s="43">
        <v>10</v>
      </c>
      <c r="U1236" s="35" t="s">
        <v>2347</v>
      </c>
      <c r="V1236" s="196" t="s">
        <v>2377</v>
      </c>
    </row>
    <row r="1237" spans="1:22" x14ac:dyDescent="0.25">
      <c r="A1237" s="30">
        <v>1236</v>
      </c>
      <c r="B1237" s="45" t="s">
        <v>1019</v>
      </c>
      <c r="C1237" s="33">
        <f t="shared" si="19"/>
        <v>2</v>
      </c>
      <c r="D1237" s="45" t="s">
        <v>752</v>
      </c>
      <c r="E1237" s="45"/>
      <c r="F1237" s="35" t="s">
        <v>255</v>
      </c>
      <c r="G1237" s="36">
        <v>41729</v>
      </c>
      <c r="H1237" s="82">
        <v>2026</v>
      </c>
      <c r="I1237" s="37">
        <v>203</v>
      </c>
      <c r="J1237" s="38">
        <v>203</v>
      </c>
      <c r="K1237" s="36">
        <v>41729</v>
      </c>
      <c r="L1237" s="39">
        <v>10.02</v>
      </c>
      <c r="M1237" s="5"/>
      <c r="N1237" s="5"/>
      <c r="O1237" s="42" t="s">
        <v>2344</v>
      </c>
      <c r="P1237" s="43" t="s">
        <v>2184</v>
      </c>
      <c r="Q1237" s="43" t="s">
        <v>2320</v>
      </c>
      <c r="R1237" s="43" t="s">
        <v>229</v>
      </c>
      <c r="S1237" s="43" t="b">
        <v>1</v>
      </c>
      <c r="T1237" s="43">
        <v>10</v>
      </c>
      <c r="U1237" s="35" t="s">
        <v>2347</v>
      </c>
      <c r="V1237" s="196" t="s">
        <v>2377</v>
      </c>
    </row>
    <row r="1238" spans="1:22" x14ac:dyDescent="0.25">
      <c r="A1238" s="30">
        <v>1237</v>
      </c>
      <c r="B1238" s="45" t="s">
        <v>444</v>
      </c>
      <c r="C1238" s="33">
        <f t="shared" si="19"/>
        <v>7</v>
      </c>
      <c r="D1238" s="45" t="s">
        <v>445</v>
      </c>
      <c r="E1238" s="45"/>
      <c r="F1238" s="35" t="s">
        <v>255</v>
      </c>
      <c r="G1238" s="36">
        <v>41729</v>
      </c>
      <c r="H1238" s="82">
        <v>12310</v>
      </c>
      <c r="I1238" s="37">
        <v>1231</v>
      </c>
      <c r="J1238" s="38">
        <v>1231</v>
      </c>
      <c r="K1238" s="36">
        <v>41729</v>
      </c>
      <c r="L1238" s="39">
        <v>10</v>
      </c>
      <c r="M1238" s="5"/>
      <c r="N1238" s="5"/>
      <c r="O1238" s="42" t="s">
        <v>2344</v>
      </c>
      <c r="P1238" s="43" t="s">
        <v>2206</v>
      </c>
      <c r="Q1238" s="43" t="s">
        <v>2320</v>
      </c>
      <c r="R1238" s="43" t="s">
        <v>229</v>
      </c>
      <c r="S1238" s="43" t="b">
        <v>1</v>
      </c>
      <c r="T1238" s="43">
        <v>10</v>
      </c>
      <c r="U1238" s="35" t="s">
        <v>2347</v>
      </c>
      <c r="V1238" s="196" t="s">
        <v>2377</v>
      </c>
    </row>
    <row r="1239" spans="1:22" x14ac:dyDescent="0.25">
      <c r="A1239" s="30">
        <v>1238</v>
      </c>
      <c r="B1239" s="45" t="s">
        <v>837</v>
      </c>
      <c r="C1239" s="33">
        <f t="shared" si="19"/>
        <v>5</v>
      </c>
      <c r="D1239" s="45" t="s">
        <v>389</v>
      </c>
      <c r="E1239" s="45"/>
      <c r="F1239" s="35" t="s">
        <v>255</v>
      </c>
      <c r="G1239" s="36">
        <v>41729</v>
      </c>
      <c r="H1239" s="82">
        <v>2253</v>
      </c>
      <c r="I1239" s="37">
        <v>225</v>
      </c>
      <c r="J1239" s="38">
        <v>225</v>
      </c>
      <c r="K1239" s="36">
        <v>41729</v>
      </c>
      <c r="L1239" s="39">
        <v>9.99</v>
      </c>
      <c r="M1239" s="5"/>
      <c r="N1239" s="5"/>
      <c r="O1239" s="42" t="s">
        <v>2344</v>
      </c>
      <c r="P1239" s="43" t="s">
        <v>2225</v>
      </c>
      <c r="Q1239" s="43" t="s">
        <v>2319</v>
      </c>
      <c r="R1239" s="43" t="s">
        <v>229</v>
      </c>
      <c r="S1239" s="43" t="b">
        <v>1</v>
      </c>
      <c r="T1239" s="43">
        <v>10</v>
      </c>
      <c r="U1239" s="35" t="s">
        <v>2347</v>
      </c>
      <c r="V1239" s="196" t="s">
        <v>2377</v>
      </c>
    </row>
    <row r="1240" spans="1:22" x14ac:dyDescent="0.25">
      <c r="A1240" s="30">
        <v>1239</v>
      </c>
      <c r="B1240" s="45" t="s">
        <v>964</v>
      </c>
      <c r="C1240" s="33">
        <f t="shared" si="19"/>
        <v>4</v>
      </c>
      <c r="D1240" s="45" t="s">
        <v>393</v>
      </c>
      <c r="E1240" s="45"/>
      <c r="F1240" s="35" t="s">
        <v>255</v>
      </c>
      <c r="G1240" s="36">
        <v>41729</v>
      </c>
      <c r="H1240" s="82">
        <v>12428</v>
      </c>
      <c r="I1240" s="37">
        <v>1243</v>
      </c>
      <c r="J1240" s="38">
        <v>1243</v>
      </c>
      <c r="K1240" s="36">
        <v>41729</v>
      </c>
      <c r="L1240" s="39">
        <v>10</v>
      </c>
      <c r="M1240" s="5"/>
      <c r="N1240" s="5"/>
      <c r="O1240" s="42" t="s">
        <v>2344</v>
      </c>
      <c r="P1240" s="43" t="s">
        <v>2207</v>
      </c>
      <c r="Q1240" s="43" t="s">
        <v>2320</v>
      </c>
      <c r="R1240" s="43" t="s">
        <v>229</v>
      </c>
      <c r="S1240" s="43" t="b">
        <v>1</v>
      </c>
      <c r="T1240" s="43">
        <v>10</v>
      </c>
      <c r="U1240" s="35" t="s">
        <v>2347</v>
      </c>
      <c r="V1240" s="196" t="s">
        <v>2377</v>
      </c>
    </row>
    <row r="1241" spans="1:22" x14ac:dyDescent="0.25">
      <c r="A1241" s="30">
        <v>1240</v>
      </c>
      <c r="B1241" s="45" t="s">
        <v>866</v>
      </c>
      <c r="C1241" s="33">
        <f t="shared" si="19"/>
        <v>5</v>
      </c>
      <c r="D1241" s="45" t="s">
        <v>491</v>
      </c>
      <c r="E1241" s="45"/>
      <c r="F1241" s="35" t="s">
        <v>255</v>
      </c>
      <c r="G1241" s="36">
        <v>41729</v>
      </c>
      <c r="H1241" s="82">
        <v>11909</v>
      </c>
      <c r="I1241" s="37">
        <v>1191</v>
      </c>
      <c r="J1241" s="38">
        <v>1191</v>
      </c>
      <c r="K1241" s="36">
        <v>41729</v>
      </c>
      <c r="L1241" s="39">
        <v>10</v>
      </c>
      <c r="M1241" s="5"/>
      <c r="N1241" s="5"/>
      <c r="O1241" s="42" t="s">
        <v>2344</v>
      </c>
      <c r="P1241" s="43" t="s">
        <v>2184</v>
      </c>
      <c r="Q1241" s="43" t="s">
        <v>2320</v>
      </c>
      <c r="R1241" s="43" t="s">
        <v>229</v>
      </c>
      <c r="S1241" s="43" t="b">
        <v>1</v>
      </c>
      <c r="T1241" s="43">
        <v>10</v>
      </c>
      <c r="U1241" s="35" t="s">
        <v>2347</v>
      </c>
      <c r="V1241" s="196" t="s">
        <v>2377</v>
      </c>
    </row>
    <row r="1242" spans="1:22" x14ac:dyDescent="0.25">
      <c r="A1242" s="30">
        <v>1241</v>
      </c>
      <c r="B1242" s="45" t="s">
        <v>967</v>
      </c>
      <c r="C1242" s="33">
        <f t="shared" si="19"/>
        <v>4</v>
      </c>
      <c r="D1242" s="45" t="s">
        <v>401</v>
      </c>
      <c r="E1242" s="45"/>
      <c r="F1242" s="35" t="s">
        <v>255</v>
      </c>
      <c r="G1242" s="36">
        <v>41729</v>
      </c>
      <c r="H1242" s="82">
        <v>16390</v>
      </c>
      <c r="I1242" s="37">
        <v>1639</v>
      </c>
      <c r="J1242" s="38">
        <v>1639</v>
      </c>
      <c r="K1242" s="36">
        <v>41729</v>
      </c>
      <c r="L1242" s="39">
        <v>10</v>
      </c>
      <c r="M1242" s="5"/>
      <c r="N1242" s="5"/>
      <c r="O1242" s="42" t="s">
        <v>2344</v>
      </c>
      <c r="P1242" s="43" t="s">
        <v>2231</v>
      </c>
      <c r="Q1242" s="43" t="s">
        <v>2320</v>
      </c>
      <c r="R1242" s="43" t="s">
        <v>229</v>
      </c>
      <c r="S1242" s="43" t="b">
        <v>1</v>
      </c>
      <c r="T1242" s="43">
        <v>10</v>
      </c>
      <c r="U1242" s="35" t="s">
        <v>2347</v>
      </c>
      <c r="V1242" s="196" t="s">
        <v>2377</v>
      </c>
    </row>
    <row r="1243" spans="1:22" x14ac:dyDescent="0.25">
      <c r="A1243" s="30">
        <v>1242</v>
      </c>
      <c r="B1243" s="45" t="s">
        <v>841</v>
      </c>
      <c r="C1243" s="33">
        <f t="shared" si="19"/>
        <v>5</v>
      </c>
      <c r="D1243" s="45" t="s">
        <v>404</v>
      </c>
      <c r="E1243" s="45"/>
      <c r="F1243" s="35" t="s">
        <v>255</v>
      </c>
      <c r="G1243" s="36">
        <v>41729</v>
      </c>
      <c r="H1243" s="82">
        <v>15676</v>
      </c>
      <c r="I1243" s="37">
        <v>1568</v>
      </c>
      <c r="J1243" s="38">
        <v>1568</v>
      </c>
      <c r="K1243" s="36">
        <v>41729</v>
      </c>
      <c r="L1243" s="39">
        <v>10</v>
      </c>
      <c r="M1243" s="5"/>
      <c r="N1243" s="5"/>
      <c r="O1243" s="42" t="s">
        <v>2344</v>
      </c>
      <c r="P1243" s="43" t="s">
        <v>2184</v>
      </c>
      <c r="Q1243" s="43" t="s">
        <v>2320</v>
      </c>
      <c r="R1243" s="43" t="s">
        <v>229</v>
      </c>
      <c r="S1243" s="43" t="b">
        <v>1</v>
      </c>
      <c r="T1243" s="43">
        <v>10</v>
      </c>
      <c r="U1243" s="35" t="s">
        <v>2347</v>
      </c>
      <c r="V1243" s="196" t="s">
        <v>2377</v>
      </c>
    </row>
    <row r="1244" spans="1:22" x14ac:dyDescent="0.25">
      <c r="A1244" s="30">
        <v>1243</v>
      </c>
      <c r="B1244" s="45" t="s">
        <v>821</v>
      </c>
      <c r="C1244" s="33">
        <f t="shared" si="19"/>
        <v>5</v>
      </c>
      <c r="D1244" s="45" t="s">
        <v>334</v>
      </c>
      <c r="E1244" s="45"/>
      <c r="F1244" s="35" t="s">
        <v>255</v>
      </c>
      <c r="G1244" s="36">
        <v>41729</v>
      </c>
      <c r="H1244" s="82">
        <v>1143</v>
      </c>
      <c r="I1244" s="37">
        <v>115</v>
      </c>
      <c r="J1244" s="38">
        <v>115</v>
      </c>
      <c r="K1244" s="36">
        <v>41729</v>
      </c>
      <c r="L1244" s="39">
        <v>10.06</v>
      </c>
      <c r="M1244" s="5"/>
      <c r="N1244" s="5"/>
      <c r="O1244" s="42" t="s">
        <v>2344</v>
      </c>
      <c r="P1244" s="43" t="s">
        <v>2185</v>
      </c>
      <c r="Q1244" s="43" t="s">
        <v>2320</v>
      </c>
      <c r="R1244" s="43" t="s">
        <v>229</v>
      </c>
      <c r="S1244" s="43" t="b">
        <v>1</v>
      </c>
      <c r="T1244" s="43">
        <v>10</v>
      </c>
      <c r="U1244" s="35" t="s">
        <v>2347</v>
      </c>
      <c r="V1244" s="196" t="s">
        <v>2377</v>
      </c>
    </row>
    <row r="1245" spans="1:22" x14ac:dyDescent="0.25">
      <c r="A1245" s="30">
        <v>1244</v>
      </c>
      <c r="B1245" s="45" t="s">
        <v>346</v>
      </c>
      <c r="C1245" s="33">
        <f t="shared" si="19"/>
        <v>6</v>
      </c>
      <c r="D1245" s="45" t="s">
        <v>347</v>
      </c>
      <c r="E1245" s="45"/>
      <c r="F1245" s="35" t="s">
        <v>255</v>
      </c>
      <c r="G1245" s="36">
        <v>41729</v>
      </c>
      <c r="H1245" s="82">
        <v>4090</v>
      </c>
      <c r="I1245" s="37">
        <v>409</v>
      </c>
      <c r="J1245" s="38">
        <v>409</v>
      </c>
      <c r="K1245" s="36">
        <v>41729</v>
      </c>
      <c r="L1245" s="39">
        <v>10</v>
      </c>
      <c r="M1245" s="5"/>
      <c r="N1245" s="5"/>
      <c r="O1245" s="42" t="s">
        <v>2344</v>
      </c>
      <c r="P1245" s="43" t="s">
        <v>2207</v>
      </c>
      <c r="Q1245" s="43" t="s">
        <v>2320</v>
      </c>
      <c r="R1245" s="43" t="s">
        <v>229</v>
      </c>
      <c r="S1245" s="43" t="b">
        <v>1</v>
      </c>
      <c r="T1245" s="43">
        <v>10</v>
      </c>
      <c r="U1245" s="35" t="s">
        <v>2347</v>
      </c>
      <c r="V1245" s="196" t="s">
        <v>2377</v>
      </c>
    </row>
    <row r="1246" spans="1:22" x14ac:dyDescent="0.25">
      <c r="A1246" s="30">
        <v>1245</v>
      </c>
      <c r="B1246" s="45" t="s">
        <v>994</v>
      </c>
      <c r="C1246" s="33">
        <f t="shared" si="19"/>
        <v>5</v>
      </c>
      <c r="D1246" s="45" t="s">
        <v>540</v>
      </c>
      <c r="E1246" s="45"/>
      <c r="F1246" s="35" t="s">
        <v>255</v>
      </c>
      <c r="G1246" s="36">
        <v>41729</v>
      </c>
      <c r="H1246" s="82">
        <v>6370</v>
      </c>
      <c r="I1246" s="37">
        <v>637</v>
      </c>
      <c r="J1246" s="38">
        <v>637</v>
      </c>
      <c r="K1246" s="36">
        <v>41729</v>
      </c>
      <c r="L1246" s="39">
        <v>10</v>
      </c>
      <c r="M1246" s="5"/>
      <c r="N1246" s="5"/>
      <c r="O1246" s="42" t="s">
        <v>2344</v>
      </c>
      <c r="P1246" s="43" t="s">
        <v>2261</v>
      </c>
      <c r="Q1246" s="43" t="s">
        <v>2320</v>
      </c>
      <c r="R1246" s="43" t="s">
        <v>229</v>
      </c>
      <c r="S1246" s="43" t="b">
        <v>1</v>
      </c>
      <c r="T1246" s="43">
        <v>10</v>
      </c>
      <c r="U1246" s="35" t="s">
        <v>2347</v>
      </c>
      <c r="V1246" s="196" t="s">
        <v>2377</v>
      </c>
    </row>
    <row r="1247" spans="1:22" x14ac:dyDescent="0.25">
      <c r="A1247" s="30">
        <v>1246</v>
      </c>
      <c r="B1247" s="45" t="s">
        <v>966</v>
      </c>
      <c r="C1247" s="33">
        <f t="shared" si="19"/>
        <v>4</v>
      </c>
      <c r="D1247" s="45" t="s">
        <v>397</v>
      </c>
      <c r="E1247" s="45"/>
      <c r="F1247" s="35" t="s">
        <v>255</v>
      </c>
      <c r="G1247" s="36">
        <v>41729</v>
      </c>
      <c r="H1247" s="82">
        <v>11947</v>
      </c>
      <c r="I1247" s="37">
        <v>1195</v>
      </c>
      <c r="J1247" s="38">
        <v>1195</v>
      </c>
      <c r="K1247" s="36">
        <v>41729</v>
      </c>
      <c r="L1247" s="39">
        <v>10</v>
      </c>
      <c r="M1247" s="5"/>
      <c r="N1247" s="5"/>
      <c r="O1247" s="42" t="s">
        <v>2344</v>
      </c>
      <c r="P1247" s="43" t="s">
        <v>2229</v>
      </c>
      <c r="Q1247" s="43" t="s">
        <v>2319</v>
      </c>
      <c r="R1247" s="43" t="s">
        <v>229</v>
      </c>
      <c r="S1247" s="43" t="b">
        <v>1</v>
      </c>
      <c r="T1247" s="43">
        <v>10</v>
      </c>
      <c r="U1247" s="35" t="s">
        <v>2347</v>
      </c>
      <c r="V1247" s="196" t="s">
        <v>2377</v>
      </c>
    </row>
    <row r="1248" spans="1:22" x14ac:dyDescent="0.25">
      <c r="A1248" s="30">
        <v>1247</v>
      </c>
      <c r="B1248" s="45" t="s">
        <v>969</v>
      </c>
      <c r="C1248" s="33">
        <f t="shared" si="19"/>
        <v>4</v>
      </c>
      <c r="D1248" s="45" t="s">
        <v>407</v>
      </c>
      <c r="E1248" s="45"/>
      <c r="F1248" s="35" t="s">
        <v>255</v>
      </c>
      <c r="G1248" s="36">
        <v>41729</v>
      </c>
      <c r="H1248" s="82">
        <v>2665</v>
      </c>
      <c r="I1248" s="37">
        <v>267</v>
      </c>
      <c r="J1248" s="38">
        <v>267</v>
      </c>
      <c r="K1248" s="36">
        <v>41729</v>
      </c>
      <c r="L1248" s="39">
        <v>10.02</v>
      </c>
      <c r="M1248" s="5"/>
      <c r="N1248" s="5"/>
      <c r="O1248" s="42" t="s">
        <v>2344</v>
      </c>
      <c r="P1248" s="43" t="s">
        <v>2185</v>
      </c>
      <c r="Q1248" s="43" t="s">
        <v>2320</v>
      </c>
      <c r="R1248" s="43" t="s">
        <v>229</v>
      </c>
      <c r="S1248" s="43" t="b">
        <v>1</v>
      </c>
      <c r="T1248" s="43">
        <v>10</v>
      </c>
      <c r="U1248" s="35" t="s">
        <v>2347</v>
      </c>
      <c r="V1248" s="196" t="s">
        <v>2377</v>
      </c>
    </row>
    <row r="1249" spans="1:22" x14ac:dyDescent="0.25">
      <c r="A1249" s="30">
        <v>1248</v>
      </c>
      <c r="B1249" s="45" t="s">
        <v>915</v>
      </c>
      <c r="C1249" s="33">
        <f t="shared" si="19"/>
        <v>4</v>
      </c>
      <c r="D1249" s="45" t="s">
        <v>735</v>
      </c>
      <c r="E1249" s="45"/>
      <c r="F1249" s="35" t="s">
        <v>255</v>
      </c>
      <c r="G1249" s="36">
        <v>41729</v>
      </c>
      <c r="H1249" s="82">
        <v>18159</v>
      </c>
      <c r="I1249" s="37">
        <v>1816</v>
      </c>
      <c r="J1249" s="38">
        <v>1816</v>
      </c>
      <c r="K1249" s="36">
        <v>41729</v>
      </c>
      <c r="L1249" s="39">
        <v>10</v>
      </c>
      <c r="M1249" s="5"/>
      <c r="N1249" s="5"/>
      <c r="O1249" s="42" t="s">
        <v>2344</v>
      </c>
      <c r="P1249" s="43" t="s">
        <v>2207</v>
      </c>
      <c r="Q1249" s="43" t="s">
        <v>2320</v>
      </c>
      <c r="R1249" s="43" t="s">
        <v>229</v>
      </c>
      <c r="S1249" s="43" t="b">
        <v>1</v>
      </c>
      <c r="T1249" s="43">
        <v>10</v>
      </c>
      <c r="U1249" s="35" t="s">
        <v>2347</v>
      </c>
      <c r="V1249" s="196" t="s">
        <v>2377</v>
      </c>
    </row>
    <row r="1250" spans="1:22" x14ac:dyDescent="0.25">
      <c r="A1250" s="30">
        <v>1249</v>
      </c>
      <c r="B1250" s="45" t="s">
        <v>862</v>
      </c>
      <c r="C1250" s="33">
        <f t="shared" si="19"/>
        <v>5</v>
      </c>
      <c r="D1250" s="45" t="s">
        <v>471</v>
      </c>
      <c r="E1250" s="45"/>
      <c r="F1250" s="35" t="s">
        <v>255</v>
      </c>
      <c r="G1250" s="36">
        <v>41729</v>
      </c>
      <c r="H1250" s="82">
        <v>10944</v>
      </c>
      <c r="I1250" s="37">
        <v>1095</v>
      </c>
      <c r="J1250" s="38">
        <v>1095</v>
      </c>
      <c r="K1250" s="36">
        <v>41729</v>
      </c>
      <c r="L1250" s="39">
        <v>10.01</v>
      </c>
      <c r="M1250" s="5"/>
      <c r="N1250" s="5"/>
      <c r="O1250" s="42" t="s">
        <v>2344</v>
      </c>
      <c r="P1250" s="43" t="s">
        <v>2254</v>
      </c>
      <c r="Q1250" s="43" t="s">
        <v>2319</v>
      </c>
      <c r="R1250" s="43" t="s">
        <v>229</v>
      </c>
      <c r="S1250" s="43" t="b">
        <v>1</v>
      </c>
      <c r="T1250" s="43">
        <v>10</v>
      </c>
      <c r="U1250" s="35" t="s">
        <v>2347</v>
      </c>
      <c r="V1250" s="196" t="s">
        <v>2377</v>
      </c>
    </row>
    <row r="1251" spans="1:22" x14ac:dyDescent="0.25">
      <c r="A1251" s="30">
        <v>1250</v>
      </c>
      <c r="B1251" s="45" t="s">
        <v>982</v>
      </c>
      <c r="C1251" s="33">
        <f t="shared" si="19"/>
        <v>4</v>
      </c>
      <c r="D1251" s="45" t="s">
        <v>485</v>
      </c>
      <c r="E1251" s="45"/>
      <c r="F1251" s="35" t="s">
        <v>255</v>
      </c>
      <c r="G1251" s="36">
        <v>41729</v>
      </c>
      <c r="H1251" s="82">
        <v>9101</v>
      </c>
      <c r="I1251" s="37">
        <v>911</v>
      </c>
      <c r="J1251" s="38">
        <v>911</v>
      </c>
      <c r="K1251" s="36">
        <v>41729</v>
      </c>
      <c r="L1251" s="39">
        <v>10.01</v>
      </c>
      <c r="M1251" s="5"/>
      <c r="N1251" s="5"/>
      <c r="O1251" s="42" t="s">
        <v>2344</v>
      </c>
      <c r="P1251" s="43" t="s">
        <v>2249</v>
      </c>
      <c r="Q1251" s="43" t="s">
        <v>2319</v>
      </c>
      <c r="R1251" s="43" t="s">
        <v>229</v>
      </c>
      <c r="S1251" s="43" t="b">
        <v>1</v>
      </c>
      <c r="T1251" s="43">
        <v>10</v>
      </c>
      <c r="U1251" s="35" t="s">
        <v>2347</v>
      </c>
      <c r="V1251" s="196" t="s">
        <v>2377</v>
      </c>
    </row>
    <row r="1252" spans="1:22" x14ac:dyDescent="0.25">
      <c r="A1252" s="30">
        <v>1251</v>
      </c>
      <c r="B1252" s="45" t="s">
        <v>888</v>
      </c>
      <c r="C1252" s="33">
        <f t="shared" si="19"/>
        <v>5</v>
      </c>
      <c r="D1252" s="45" t="s">
        <v>558</v>
      </c>
      <c r="E1252" s="45"/>
      <c r="F1252" s="35" t="s">
        <v>255</v>
      </c>
      <c r="G1252" s="36">
        <v>41729</v>
      </c>
      <c r="H1252" s="82">
        <v>10797</v>
      </c>
      <c r="I1252" s="37">
        <v>1080</v>
      </c>
      <c r="J1252" s="38">
        <v>1080</v>
      </c>
      <c r="K1252" s="36">
        <v>41729</v>
      </c>
      <c r="L1252" s="39">
        <v>10</v>
      </c>
      <c r="M1252" s="5"/>
      <c r="N1252" s="5"/>
      <c r="O1252" s="42" t="s">
        <v>2344</v>
      </c>
      <c r="P1252" s="43" t="s">
        <v>2290</v>
      </c>
      <c r="Q1252" s="43" t="s">
        <v>2320</v>
      </c>
      <c r="R1252" s="43" t="s">
        <v>229</v>
      </c>
      <c r="S1252" s="43" t="b">
        <v>1</v>
      </c>
      <c r="T1252" s="43">
        <v>10</v>
      </c>
      <c r="U1252" s="35" t="s">
        <v>2347</v>
      </c>
      <c r="V1252" s="196" t="s">
        <v>2377</v>
      </c>
    </row>
    <row r="1253" spans="1:22" x14ac:dyDescent="0.25">
      <c r="A1253" s="30">
        <v>1252</v>
      </c>
      <c r="B1253" s="45" t="s">
        <v>853</v>
      </c>
      <c r="C1253" s="33">
        <f t="shared" si="19"/>
        <v>4</v>
      </c>
      <c r="D1253" s="45" t="s">
        <v>435</v>
      </c>
      <c r="E1253" s="45"/>
      <c r="F1253" s="35" t="s">
        <v>255</v>
      </c>
      <c r="G1253" s="36">
        <v>41729</v>
      </c>
      <c r="H1253" s="82">
        <v>7677</v>
      </c>
      <c r="I1253" s="37">
        <v>768</v>
      </c>
      <c r="J1253" s="38">
        <v>768</v>
      </c>
      <c r="K1253" s="36">
        <v>41729</v>
      </c>
      <c r="L1253" s="39">
        <v>10</v>
      </c>
      <c r="M1253" s="5"/>
      <c r="N1253" s="5"/>
      <c r="O1253" s="42" t="s">
        <v>2344</v>
      </c>
      <c r="P1253" s="43" t="s">
        <v>2177</v>
      </c>
      <c r="Q1253" s="43" t="s">
        <v>2320</v>
      </c>
      <c r="R1253" s="43" t="s">
        <v>229</v>
      </c>
      <c r="S1253" s="43" t="b">
        <v>1</v>
      </c>
      <c r="T1253" s="43">
        <v>10</v>
      </c>
      <c r="U1253" s="35" t="s">
        <v>2347</v>
      </c>
      <c r="V1253" s="196" t="s">
        <v>2377</v>
      </c>
    </row>
    <row r="1254" spans="1:22" x14ac:dyDescent="0.25">
      <c r="A1254" s="30">
        <v>1253</v>
      </c>
      <c r="B1254" s="45" t="s">
        <v>963</v>
      </c>
      <c r="C1254" s="33">
        <f t="shared" si="19"/>
        <v>4</v>
      </c>
      <c r="D1254" s="45" t="s">
        <v>390</v>
      </c>
      <c r="E1254" s="45"/>
      <c r="F1254" s="35" t="s">
        <v>255</v>
      </c>
      <c r="G1254" s="36">
        <v>41729</v>
      </c>
      <c r="H1254" s="82">
        <v>1677</v>
      </c>
      <c r="I1254" s="37">
        <v>168</v>
      </c>
      <c r="J1254" s="38">
        <v>168</v>
      </c>
      <c r="K1254" s="36">
        <v>41729</v>
      </c>
      <c r="L1254" s="39">
        <v>10.02</v>
      </c>
      <c r="M1254" s="5"/>
      <c r="N1254" s="5"/>
      <c r="O1254" s="42" t="s">
        <v>2344</v>
      </c>
      <c r="P1254" s="43" t="s">
        <v>2222</v>
      </c>
      <c r="Q1254" s="43" t="s">
        <v>2320</v>
      </c>
      <c r="R1254" s="43" t="s">
        <v>229</v>
      </c>
      <c r="S1254" s="43" t="b">
        <v>1</v>
      </c>
      <c r="T1254" s="43">
        <v>10</v>
      </c>
      <c r="U1254" s="35" t="s">
        <v>2347</v>
      </c>
      <c r="V1254" s="196" t="s">
        <v>2377</v>
      </c>
    </row>
    <row r="1255" spans="1:22" x14ac:dyDescent="0.25">
      <c r="A1255" s="30">
        <v>1254</v>
      </c>
      <c r="B1255" s="45" t="s">
        <v>970</v>
      </c>
      <c r="C1255" s="33">
        <f t="shared" si="19"/>
        <v>7</v>
      </c>
      <c r="D1255" s="45" t="s">
        <v>418</v>
      </c>
      <c r="E1255" s="45"/>
      <c r="F1255" s="35" t="s">
        <v>255</v>
      </c>
      <c r="G1255" s="36">
        <v>41729</v>
      </c>
      <c r="H1255" s="82">
        <v>16381</v>
      </c>
      <c r="I1255" s="37">
        <v>1639</v>
      </c>
      <c r="J1255" s="38">
        <v>1639</v>
      </c>
      <c r="K1255" s="36">
        <v>41729</v>
      </c>
      <c r="L1255" s="39">
        <v>10.01</v>
      </c>
      <c r="M1255" s="5"/>
      <c r="N1255" s="5"/>
      <c r="O1255" s="42" t="s">
        <v>2344</v>
      </c>
      <c r="P1255" s="43" t="s">
        <v>2235</v>
      </c>
      <c r="Q1255" s="43" t="s">
        <v>2320</v>
      </c>
      <c r="R1255" s="43" t="s">
        <v>229</v>
      </c>
      <c r="S1255" s="43" t="b">
        <v>1</v>
      </c>
      <c r="T1255" s="43">
        <v>10</v>
      </c>
      <c r="U1255" s="35" t="s">
        <v>2347</v>
      </c>
      <c r="V1255" s="196" t="s">
        <v>2377</v>
      </c>
    </row>
    <row r="1256" spans="1:22" x14ac:dyDescent="0.25">
      <c r="A1256" s="30">
        <v>1255</v>
      </c>
      <c r="B1256" s="45" t="s">
        <v>1089</v>
      </c>
      <c r="C1256" s="33">
        <f t="shared" si="19"/>
        <v>4</v>
      </c>
      <c r="D1256" s="45" t="s">
        <v>464</v>
      </c>
      <c r="E1256" s="45"/>
      <c r="F1256" s="35" t="s">
        <v>255</v>
      </c>
      <c r="G1256" s="36">
        <v>41729</v>
      </c>
      <c r="H1256" s="82">
        <v>16925</v>
      </c>
      <c r="I1256" s="37">
        <v>1693</v>
      </c>
      <c r="J1256" s="38">
        <v>1693</v>
      </c>
      <c r="K1256" s="36">
        <v>41729</v>
      </c>
      <c r="L1256" s="39">
        <v>10</v>
      </c>
      <c r="M1256" s="5"/>
      <c r="N1256" s="5"/>
      <c r="O1256" s="42" t="s">
        <v>2344</v>
      </c>
      <c r="P1256" s="43" t="s">
        <v>2249</v>
      </c>
      <c r="Q1256" s="43" t="s">
        <v>2319</v>
      </c>
      <c r="R1256" s="43" t="s">
        <v>229</v>
      </c>
      <c r="S1256" s="43" t="b">
        <v>1</v>
      </c>
      <c r="T1256" s="43">
        <v>10</v>
      </c>
      <c r="U1256" s="35" t="s">
        <v>2347</v>
      </c>
      <c r="V1256" s="196" t="s">
        <v>2377</v>
      </c>
    </row>
    <row r="1257" spans="1:22" x14ac:dyDescent="0.25">
      <c r="A1257" s="30">
        <v>1256</v>
      </c>
      <c r="B1257" s="45" t="s">
        <v>1063</v>
      </c>
      <c r="C1257" s="33">
        <f t="shared" si="19"/>
        <v>4</v>
      </c>
      <c r="D1257" s="45" t="s">
        <v>360</v>
      </c>
      <c r="E1257" s="45"/>
      <c r="F1257" s="35" t="s">
        <v>255</v>
      </c>
      <c r="G1257" s="36">
        <v>41729</v>
      </c>
      <c r="H1257" s="82">
        <v>5277</v>
      </c>
      <c r="I1257" s="37">
        <v>528</v>
      </c>
      <c r="J1257" s="38">
        <v>528</v>
      </c>
      <c r="K1257" s="36">
        <v>41729</v>
      </c>
      <c r="L1257" s="39">
        <v>10.01</v>
      </c>
      <c r="M1257" s="5"/>
      <c r="N1257" s="5"/>
      <c r="O1257" s="42" t="s">
        <v>2344</v>
      </c>
      <c r="P1257" s="43" t="s">
        <v>2215</v>
      </c>
      <c r="Q1257" s="43" t="s">
        <v>2319</v>
      </c>
      <c r="R1257" s="43" t="s">
        <v>229</v>
      </c>
      <c r="S1257" s="43" t="b">
        <v>1</v>
      </c>
      <c r="T1257" s="43">
        <v>10</v>
      </c>
      <c r="U1257" s="35" t="s">
        <v>2347</v>
      </c>
      <c r="V1257" s="196" t="s">
        <v>2377</v>
      </c>
    </row>
    <row r="1258" spans="1:22" x14ac:dyDescent="0.25">
      <c r="A1258" s="30">
        <v>1257</v>
      </c>
      <c r="B1258" s="45" t="s">
        <v>1071</v>
      </c>
      <c r="C1258" s="33">
        <f t="shared" si="19"/>
        <v>6</v>
      </c>
      <c r="D1258" s="45" t="s">
        <v>391</v>
      </c>
      <c r="E1258" s="45"/>
      <c r="F1258" s="35" t="s">
        <v>255</v>
      </c>
      <c r="G1258" s="36">
        <v>41729</v>
      </c>
      <c r="H1258" s="82">
        <v>8801</v>
      </c>
      <c r="I1258" s="37">
        <v>881</v>
      </c>
      <c r="J1258" s="38">
        <v>881</v>
      </c>
      <c r="K1258" s="36">
        <v>41729</v>
      </c>
      <c r="L1258" s="39">
        <v>10.01</v>
      </c>
      <c r="M1258" s="5"/>
      <c r="N1258" s="5"/>
      <c r="O1258" s="42" t="s">
        <v>2344</v>
      </c>
      <c r="P1258" s="43" t="s">
        <v>2202</v>
      </c>
      <c r="Q1258" s="43" t="s">
        <v>2320</v>
      </c>
      <c r="R1258" s="43" t="s">
        <v>229</v>
      </c>
      <c r="S1258" s="43" t="b">
        <v>1</v>
      </c>
      <c r="T1258" s="43">
        <v>10</v>
      </c>
      <c r="U1258" s="35" t="s">
        <v>2347</v>
      </c>
      <c r="V1258" s="196" t="s">
        <v>2377</v>
      </c>
    </row>
    <row r="1259" spans="1:22" x14ac:dyDescent="0.25">
      <c r="A1259" s="30">
        <v>1258</v>
      </c>
      <c r="B1259" s="45" t="s">
        <v>872</v>
      </c>
      <c r="C1259" s="33">
        <f t="shared" si="19"/>
        <v>4</v>
      </c>
      <c r="D1259" s="45" t="s">
        <v>514</v>
      </c>
      <c r="E1259" s="45"/>
      <c r="F1259" s="35" t="s">
        <v>255</v>
      </c>
      <c r="G1259" s="36">
        <v>41729</v>
      </c>
      <c r="H1259" s="82">
        <v>6896</v>
      </c>
      <c r="I1259" s="37">
        <v>690</v>
      </c>
      <c r="J1259" s="38">
        <v>690</v>
      </c>
      <c r="K1259" s="36">
        <v>41729</v>
      </c>
      <c r="L1259" s="39">
        <v>10.01</v>
      </c>
      <c r="M1259" s="5"/>
      <c r="N1259" s="5"/>
      <c r="O1259" s="42" t="s">
        <v>2344</v>
      </c>
      <c r="P1259" s="43" t="s">
        <v>2272</v>
      </c>
      <c r="Q1259" s="43" t="s">
        <v>2008</v>
      </c>
      <c r="R1259" s="43" t="s">
        <v>229</v>
      </c>
      <c r="S1259" s="43" t="b">
        <v>1</v>
      </c>
      <c r="T1259" s="43">
        <v>10</v>
      </c>
      <c r="U1259" s="35" t="s">
        <v>2347</v>
      </c>
      <c r="V1259" s="196" t="s">
        <v>2377</v>
      </c>
    </row>
    <row r="1260" spans="1:22" x14ac:dyDescent="0.25">
      <c r="A1260" s="30">
        <v>1259</v>
      </c>
      <c r="B1260" s="45" t="s">
        <v>1057</v>
      </c>
      <c r="C1260" s="33">
        <f t="shared" si="19"/>
        <v>5</v>
      </c>
      <c r="D1260" s="45" t="s">
        <v>338</v>
      </c>
      <c r="E1260" s="45"/>
      <c r="F1260" s="35" t="s">
        <v>255</v>
      </c>
      <c r="G1260" s="36">
        <v>41729</v>
      </c>
      <c r="H1260" s="82">
        <v>21410</v>
      </c>
      <c r="I1260" s="37">
        <v>2141</v>
      </c>
      <c r="J1260" s="38">
        <v>2141</v>
      </c>
      <c r="K1260" s="36">
        <v>41729</v>
      </c>
      <c r="L1260" s="39">
        <v>10</v>
      </c>
      <c r="M1260" s="5"/>
      <c r="N1260" s="5"/>
      <c r="O1260" s="42" t="s">
        <v>2344</v>
      </c>
      <c r="P1260" s="43" t="s">
        <v>2203</v>
      </c>
      <c r="Q1260" s="43" t="s">
        <v>2320</v>
      </c>
      <c r="R1260" s="43" t="s">
        <v>229</v>
      </c>
      <c r="S1260" s="43" t="b">
        <v>1</v>
      </c>
      <c r="T1260" s="43">
        <v>10</v>
      </c>
      <c r="U1260" s="35" t="s">
        <v>2347</v>
      </c>
      <c r="V1260" s="196" t="s">
        <v>2377</v>
      </c>
    </row>
    <row r="1261" spans="1:22" x14ac:dyDescent="0.25">
      <c r="A1261" s="30">
        <v>1260</v>
      </c>
      <c r="B1261" s="45" t="s">
        <v>1114</v>
      </c>
      <c r="C1261" s="33">
        <f t="shared" si="19"/>
        <v>6</v>
      </c>
      <c r="D1261" s="45" t="s">
        <v>557</v>
      </c>
      <c r="E1261" s="45"/>
      <c r="F1261" s="35" t="s">
        <v>255</v>
      </c>
      <c r="G1261" s="36">
        <v>41729</v>
      </c>
      <c r="H1261" s="82">
        <v>19752</v>
      </c>
      <c r="I1261" s="37">
        <v>1976</v>
      </c>
      <c r="J1261" s="38">
        <v>1976</v>
      </c>
      <c r="K1261" s="36">
        <v>41729</v>
      </c>
      <c r="L1261" s="39">
        <v>10</v>
      </c>
      <c r="M1261" s="5"/>
      <c r="N1261" s="5"/>
      <c r="O1261" s="42" t="s">
        <v>2344</v>
      </c>
      <c r="P1261" s="43" t="s">
        <v>2289</v>
      </c>
      <c r="Q1261" s="43" t="s">
        <v>2320</v>
      </c>
      <c r="R1261" s="43" t="s">
        <v>229</v>
      </c>
      <c r="S1261" s="43" t="b">
        <v>1</v>
      </c>
      <c r="T1261" s="43">
        <v>10</v>
      </c>
      <c r="U1261" s="35" t="s">
        <v>2347</v>
      </c>
      <c r="V1261" s="196" t="s">
        <v>2377</v>
      </c>
    </row>
    <row r="1262" spans="1:22" x14ac:dyDescent="0.25">
      <c r="A1262" s="30">
        <v>1261</v>
      </c>
      <c r="B1262" s="45" t="s">
        <v>846</v>
      </c>
      <c r="C1262" s="33">
        <f t="shared" si="19"/>
        <v>5</v>
      </c>
      <c r="D1262" s="45" t="s">
        <v>415</v>
      </c>
      <c r="E1262" s="45"/>
      <c r="F1262" s="35" t="s">
        <v>255</v>
      </c>
      <c r="G1262" s="36">
        <v>41729</v>
      </c>
      <c r="H1262" s="82">
        <v>22293</v>
      </c>
      <c r="I1262" s="37">
        <v>2230</v>
      </c>
      <c r="J1262" s="38">
        <v>2230</v>
      </c>
      <c r="K1262" s="36">
        <v>41729</v>
      </c>
      <c r="L1262" s="39">
        <v>10</v>
      </c>
      <c r="M1262" s="5"/>
      <c r="N1262" s="5"/>
      <c r="O1262" s="42" t="s">
        <v>2344</v>
      </c>
      <c r="P1262" s="43" t="s">
        <v>2234</v>
      </c>
      <c r="Q1262" s="43" t="s">
        <v>2320</v>
      </c>
      <c r="R1262" s="43" t="s">
        <v>229</v>
      </c>
      <c r="S1262" s="43" t="b">
        <v>1</v>
      </c>
      <c r="T1262" s="43">
        <v>10</v>
      </c>
      <c r="U1262" s="35" t="s">
        <v>2347</v>
      </c>
      <c r="V1262" s="196" t="s">
        <v>2377</v>
      </c>
    </row>
    <row r="1263" spans="1:22" x14ac:dyDescent="0.25">
      <c r="A1263" s="30">
        <v>1262</v>
      </c>
      <c r="B1263" s="45" t="s">
        <v>820</v>
      </c>
      <c r="C1263" s="33">
        <f t="shared" si="19"/>
        <v>5</v>
      </c>
      <c r="D1263" s="45" t="s">
        <v>326</v>
      </c>
      <c r="E1263" s="45"/>
      <c r="F1263" s="35" t="s">
        <v>255</v>
      </c>
      <c r="G1263" s="36">
        <v>41729</v>
      </c>
      <c r="H1263" s="82">
        <v>22360</v>
      </c>
      <c r="I1263" s="37">
        <v>2236</v>
      </c>
      <c r="J1263" s="38">
        <v>2236</v>
      </c>
      <c r="K1263" s="36">
        <v>41729</v>
      </c>
      <c r="L1263" s="39">
        <v>10</v>
      </c>
      <c r="M1263" s="5"/>
      <c r="N1263" s="5"/>
      <c r="O1263" s="42" t="s">
        <v>2344</v>
      </c>
      <c r="P1263" s="43" t="s">
        <v>2198</v>
      </c>
      <c r="Q1263" s="43" t="s">
        <v>2320</v>
      </c>
      <c r="R1263" s="43" t="s">
        <v>229</v>
      </c>
      <c r="S1263" s="43" t="b">
        <v>1</v>
      </c>
      <c r="T1263" s="43">
        <v>10</v>
      </c>
      <c r="U1263" s="35" t="s">
        <v>2347</v>
      </c>
      <c r="V1263" s="196" t="s">
        <v>2377</v>
      </c>
    </row>
    <row r="1264" spans="1:22" x14ac:dyDescent="0.25">
      <c r="A1264" s="30">
        <v>1263</v>
      </c>
      <c r="B1264" s="45" t="s">
        <v>439</v>
      </c>
      <c r="C1264" s="33">
        <f t="shared" si="19"/>
        <v>4</v>
      </c>
      <c r="D1264" s="45" t="s">
        <v>440</v>
      </c>
      <c r="E1264" s="45"/>
      <c r="F1264" s="35" t="s">
        <v>255</v>
      </c>
      <c r="G1264" s="36">
        <v>41729</v>
      </c>
      <c r="H1264" s="82">
        <v>3887</v>
      </c>
      <c r="I1264" s="37">
        <v>389</v>
      </c>
      <c r="J1264" s="38">
        <v>389</v>
      </c>
      <c r="K1264" s="36">
        <v>41729</v>
      </c>
      <c r="L1264" s="39">
        <v>10.01</v>
      </c>
      <c r="M1264" s="5"/>
      <c r="N1264" s="5"/>
      <c r="O1264" s="42" t="s">
        <v>2344</v>
      </c>
      <c r="P1264" s="43" t="s">
        <v>2206</v>
      </c>
      <c r="Q1264" s="43" t="s">
        <v>2320</v>
      </c>
      <c r="R1264" s="43" t="s">
        <v>229</v>
      </c>
      <c r="S1264" s="43" t="b">
        <v>1</v>
      </c>
      <c r="T1264" s="43">
        <v>10</v>
      </c>
      <c r="U1264" s="35" t="s">
        <v>2347</v>
      </c>
      <c r="V1264" s="196" t="s">
        <v>2377</v>
      </c>
    </row>
    <row r="1265" spans="1:22" x14ac:dyDescent="0.25">
      <c r="A1265" s="30">
        <v>1264</v>
      </c>
      <c r="B1265" s="45" t="s">
        <v>1073</v>
      </c>
      <c r="C1265" s="33">
        <f t="shared" si="19"/>
        <v>4</v>
      </c>
      <c r="D1265" s="45" t="s">
        <v>402</v>
      </c>
      <c r="E1265" s="45"/>
      <c r="F1265" s="35" t="s">
        <v>255</v>
      </c>
      <c r="G1265" s="36">
        <v>41729</v>
      </c>
      <c r="H1265" s="82">
        <v>10090</v>
      </c>
      <c r="I1265" s="37">
        <v>1009</v>
      </c>
      <c r="J1265" s="38">
        <v>1009</v>
      </c>
      <c r="K1265" s="36">
        <v>41729</v>
      </c>
      <c r="L1265" s="39">
        <v>10</v>
      </c>
      <c r="M1265" s="5"/>
      <c r="N1265" s="5"/>
      <c r="O1265" s="42" t="s">
        <v>2344</v>
      </c>
      <c r="P1265" s="43" t="s">
        <v>2185</v>
      </c>
      <c r="Q1265" s="43" t="s">
        <v>2320</v>
      </c>
      <c r="R1265" s="43" t="s">
        <v>229</v>
      </c>
      <c r="S1265" s="43" t="b">
        <v>1</v>
      </c>
      <c r="T1265" s="43">
        <v>10</v>
      </c>
      <c r="U1265" s="35" t="s">
        <v>2347</v>
      </c>
      <c r="V1265" s="196" t="s">
        <v>2377</v>
      </c>
    </row>
    <row r="1266" spans="1:22" x14ac:dyDescent="0.25">
      <c r="A1266" s="30">
        <v>1265</v>
      </c>
      <c r="B1266" s="45" t="s">
        <v>844</v>
      </c>
      <c r="C1266" s="33">
        <f t="shared" si="19"/>
        <v>6</v>
      </c>
      <c r="D1266" s="45" t="s">
        <v>412</v>
      </c>
      <c r="E1266" s="45"/>
      <c r="F1266" s="35" t="s">
        <v>255</v>
      </c>
      <c r="G1266" s="36">
        <v>41729</v>
      </c>
      <c r="H1266" s="82">
        <v>45813</v>
      </c>
      <c r="I1266" s="37">
        <v>4582</v>
      </c>
      <c r="J1266" s="38">
        <v>4582</v>
      </c>
      <c r="K1266" s="36">
        <v>41729</v>
      </c>
      <c r="L1266" s="39">
        <v>10</v>
      </c>
      <c r="M1266" s="5"/>
      <c r="N1266" s="5"/>
      <c r="O1266" s="42" t="s">
        <v>2344</v>
      </c>
      <c r="P1266" s="43" t="s">
        <v>2233</v>
      </c>
      <c r="Q1266" s="43" t="s">
        <v>2319</v>
      </c>
      <c r="R1266" s="43" t="s">
        <v>229</v>
      </c>
      <c r="S1266" s="43" t="b">
        <v>1</v>
      </c>
      <c r="T1266" s="43">
        <v>10</v>
      </c>
      <c r="U1266" s="35" t="s">
        <v>2347</v>
      </c>
      <c r="V1266" s="196" t="s">
        <v>2377</v>
      </c>
    </row>
    <row r="1267" spans="1:22" x14ac:dyDescent="0.25">
      <c r="A1267" s="30">
        <v>1266</v>
      </c>
      <c r="B1267" s="45" t="s">
        <v>1064</v>
      </c>
      <c r="C1267" s="33">
        <f t="shared" si="19"/>
        <v>5</v>
      </c>
      <c r="D1267" s="45" t="s">
        <v>362</v>
      </c>
      <c r="E1267" s="45"/>
      <c r="F1267" s="35" t="s">
        <v>255</v>
      </c>
      <c r="G1267" s="36">
        <v>41729</v>
      </c>
      <c r="H1267" s="82">
        <v>21025</v>
      </c>
      <c r="I1267" s="37">
        <v>2103</v>
      </c>
      <c r="J1267" s="38">
        <v>2103</v>
      </c>
      <c r="K1267" s="36">
        <v>41729</v>
      </c>
      <c r="L1267" s="39">
        <v>10</v>
      </c>
      <c r="M1267" s="5"/>
      <c r="N1267" s="5"/>
      <c r="O1267" s="42" t="s">
        <v>2344</v>
      </c>
      <c r="P1267" s="43" t="s">
        <v>2177</v>
      </c>
      <c r="Q1267" s="43" t="s">
        <v>2320</v>
      </c>
      <c r="R1267" s="43" t="s">
        <v>229</v>
      </c>
      <c r="S1267" s="43" t="b">
        <v>1</v>
      </c>
      <c r="T1267" s="43">
        <v>10</v>
      </c>
      <c r="U1267" s="35" t="s">
        <v>2347</v>
      </c>
      <c r="V1267" s="196" t="s">
        <v>2377</v>
      </c>
    </row>
    <row r="1268" spans="1:22" x14ac:dyDescent="0.25">
      <c r="A1268" s="30">
        <v>1267</v>
      </c>
      <c r="B1268" s="45" t="s">
        <v>1065</v>
      </c>
      <c r="C1268" s="33">
        <f t="shared" si="19"/>
        <v>5</v>
      </c>
      <c r="D1268" s="45" t="s">
        <v>363</v>
      </c>
      <c r="E1268" s="45"/>
      <c r="F1268" s="35" t="s">
        <v>255</v>
      </c>
      <c r="G1268" s="36">
        <v>41729</v>
      </c>
      <c r="H1268" s="82">
        <v>37477</v>
      </c>
      <c r="I1268" s="37">
        <v>3748</v>
      </c>
      <c r="J1268" s="38">
        <v>3748</v>
      </c>
      <c r="K1268" s="36">
        <v>41729</v>
      </c>
      <c r="L1268" s="39">
        <v>10</v>
      </c>
      <c r="M1268" s="5"/>
      <c r="N1268" s="5"/>
      <c r="O1268" s="42" t="s">
        <v>2344</v>
      </c>
      <c r="P1268" s="43" t="s">
        <v>2216</v>
      </c>
      <c r="Q1268" s="43" t="s">
        <v>2319</v>
      </c>
      <c r="R1268" s="43" t="s">
        <v>229</v>
      </c>
      <c r="S1268" s="43" t="b">
        <v>1</v>
      </c>
      <c r="T1268" s="43">
        <v>10</v>
      </c>
      <c r="U1268" s="35" t="s">
        <v>2347</v>
      </c>
      <c r="V1268" s="196" t="s">
        <v>2377</v>
      </c>
    </row>
    <row r="1269" spans="1:22" x14ac:dyDescent="0.25">
      <c r="A1269" s="30">
        <v>1268</v>
      </c>
      <c r="B1269" s="45" t="s">
        <v>1084</v>
      </c>
      <c r="C1269" s="33">
        <f t="shared" si="19"/>
        <v>5</v>
      </c>
      <c r="D1269" s="45" t="s">
        <v>450</v>
      </c>
      <c r="E1269" s="45"/>
      <c r="F1269" s="35" t="s">
        <v>255</v>
      </c>
      <c r="G1269" s="36">
        <v>41729</v>
      </c>
      <c r="H1269" s="82">
        <v>27594</v>
      </c>
      <c r="I1269" s="37">
        <v>2760</v>
      </c>
      <c r="J1269" s="38">
        <v>2760</v>
      </c>
      <c r="K1269" s="36">
        <v>41729</v>
      </c>
      <c r="L1269" s="39">
        <v>10</v>
      </c>
      <c r="M1269" s="5"/>
      <c r="N1269" s="5"/>
      <c r="O1269" s="42" t="s">
        <v>2344</v>
      </c>
      <c r="P1269" s="43" t="s">
        <v>2235</v>
      </c>
      <c r="Q1269" s="43" t="s">
        <v>2320</v>
      </c>
      <c r="R1269" s="43" t="s">
        <v>229</v>
      </c>
      <c r="S1269" s="43" t="b">
        <v>1</v>
      </c>
      <c r="T1269" s="43">
        <v>10</v>
      </c>
      <c r="U1269" s="35" t="s">
        <v>2347</v>
      </c>
      <c r="V1269" s="196" t="s">
        <v>2377</v>
      </c>
    </row>
    <row r="1270" spans="1:22" x14ac:dyDescent="0.25">
      <c r="A1270" s="30">
        <v>1269</v>
      </c>
      <c r="B1270" s="45" t="s">
        <v>1086</v>
      </c>
      <c r="C1270" s="33">
        <f t="shared" si="19"/>
        <v>4</v>
      </c>
      <c r="D1270" s="45" t="s">
        <v>458</v>
      </c>
      <c r="E1270" s="45"/>
      <c r="F1270" s="35" t="s">
        <v>255</v>
      </c>
      <c r="G1270" s="36">
        <v>41729</v>
      </c>
      <c r="H1270" s="82">
        <v>12253</v>
      </c>
      <c r="I1270" s="37">
        <v>1226</v>
      </c>
      <c r="J1270" s="38">
        <v>1226</v>
      </c>
      <c r="K1270" s="36">
        <v>41729</v>
      </c>
      <c r="L1270" s="39">
        <v>10.01</v>
      </c>
      <c r="M1270" s="5"/>
      <c r="N1270" s="5"/>
      <c r="O1270" s="42" t="s">
        <v>2344</v>
      </c>
      <c r="P1270" s="43" t="s">
        <v>2206</v>
      </c>
      <c r="Q1270" s="43" t="s">
        <v>2320</v>
      </c>
      <c r="R1270" s="43" t="s">
        <v>229</v>
      </c>
      <c r="S1270" s="43" t="b">
        <v>1</v>
      </c>
      <c r="T1270" s="43">
        <v>10</v>
      </c>
      <c r="U1270" s="35" t="s">
        <v>2347</v>
      </c>
      <c r="V1270" s="196" t="s">
        <v>2377</v>
      </c>
    </row>
    <row r="1271" spans="1:22" x14ac:dyDescent="0.25">
      <c r="A1271" s="30">
        <v>1270</v>
      </c>
      <c r="B1271" s="45" t="s">
        <v>877</v>
      </c>
      <c r="C1271" s="33">
        <f t="shared" si="19"/>
        <v>5</v>
      </c>
      <c r="D1271" s="45" t="s">
        <v>524</v>
      </c>
      <c r="E1271" s="45"/>
      <c r="F1271" s="35" t="s">
        <v>255</v>
      </c>
      <c r="G1271" s="36">
        <v>41729</v>
      </c>
      <c r="H1271" s="82">
        <v>38768</v>
      </c>
      <c r="I1271" s="37">
        <v>3877</v>
      </c>
      <c r="J1271" s="38">
        <v>3877</v>
      </c>
      <c r="K1271" s="36">
        <v>41729</v>
      </c>
      <c r="L1271" s="39">
        <v>10</v>
      </c>
      <c r="M1271" s="5"/>
      <c r="N1271" s="5"/>
      <c r="O1271" s="42" t="s">
        <v>2344</v>
      </c>
      <c r="P1271" s="43" t="s">
        <v>2276</v>
      </c>
      <c r="Q1271" s="43" t="s">
        <v>2319</v>
      </c>
      <c r="R1271" s="43" t="s">
        <v>229</v>
      </c>
      <c r="S1271" s="43" t="b">
        <v>1</v>
      </c>
      <c r="T1271" s="43">
        <v>10</v>
      </c>
      <c r="U1271" s="35" t="s">
        <v>2347</v>
      </c>
      <c r="V1271" s="196" t="s">
        <v>2377</v>
      </c>
    </row>
    <row r="1272" spans="1:22" x14ac:dyDescent="0.25">
      <c r="A1272" s="30">
        <v>1271</v>
      </c>
      <c r="B1272" s="45" t="s">
        <v>878</v>
      </c>
      <c r="C1272" s="33">
        <f t="shared" si="19"/>
        <v>5</v>
      </c>
      <c r="D1272" s="45" t="s">
        <v>525</v>
      </c>
      <c r="E1272" s="45"/>
      <c r="F1272" s="35" t="s">
        <v>255</v>
      </c>
      <c r="G1272" s="36">
        <v>41729</v>
      </c>
      <c r="H1272" s="82">
        <v>16401</v>
      </c>
      <c r="I1272" s="37">
        <v>1641</v>
      </c>
      <c r="J1272" s="38">
        <v>1641</v>
      </c>
      <c r="K1272" s="36">
        <v>41729</v>
      </c>
      <c r="L1272" s="39">
        <v>10.01</v>
      </c>
      <c r="M1272" s="5"/>
      <c r="N1272" s="5"/>
      <c r="O1272" s="42" t="s">
        <v>2344</v>
      </c>
      <c r="P1272" s="43" t="s">
        <v>2230</v>
      </c>
      <c r="Q1272" s="43" t="s">
        <v>2320</v>
      </c>
      <c r="R1272" s="43" t="s">
        <v>229</v>
      </c>
      <c r="S1272" s="43" t="b">
        <v>1</v>
      </c>
      <c r="T1272" s="43">
        <v>10</v>
      </c>
      <c r="U1272" s="35" t="s">
        <v>2347</v>
      </c>
      <c r="V1272" s="196" t="s">
        <v>2377</v>
      </c>
    </row>
    <row r="1273" spans="1:22" x14ac:dyDescent="0.25">
      <c r="A1273" s="30">
        <v>1272</v>
      </c>
      <c r="B1273" s="45" t="s">
        <v>992</v>
      </c>
      <c r="C1273" s="33">
        <f t="shared" si="19"/>
        <v>5</v>
      </c>
      <c r="D1273" s="45" t="s">
        <v>535</v>
      </c>
      <c r="E1273" s="45"/>
      <c r="F1273" s="35" t="s">
        <v>255</v>
      </c>
      <c r="G1273" s="36">
        <v>41729</v>
      </c>
      <c r="H1273" s="82">
        <v>31312</v>
      </c>
      <c r="I1273" s="37">
        <v>3132</v>
      </c>
      <c r="J1273" s="38">
        <v>3132</v>
      </c>
      <c r="K1273" s="36">
        <v>41729</v>
      </c>
      <c r="L1273" s="39">
        <v>10</v>
      </c>
      <c r="M1273" s="5"/>
      <c r="N1273" s="5"/>
      <c r="O1273" s="42" t="s">
        <v>2344</v>
      </c>
      <c r="P1273" s="43" t="s">
        <v>2280</v>
      </c>
      <c r="Q1273" s="43" t="s">
        <v>2319</v>
      </c>
      <c r="R1273" s="43" t="s">
        <v>229</v>
      </c>
      <c r="S1273" s="43" t="b">
        <v>1</v>
      </c>
      <c r="T1273" s="43">
        <v>10</v>
      </c>
      <c r="U1273" s="35" t="s">
        <v>2347</v>
      </c>
      <c r="V1273" s="196" t="s">
        <v>2377</v>
      </c>
    </row>
    <row r="1274" spans="1:22" x14ac:dyDescent="0.25">
      <c r="A1274" s="30">
        <v>1273</v>
      </c>
      <c r="B1274" s="45" t="s">
        <v>1016</v>
      </c>
      <c r="C1274" s="33">
        <f t="shared" si="19"/>
        <v>4</v>
      </c>
      <c r="D1274" s="45" t="s">
        <v>741</v>
      </c>
      <c r="E1274" s="45"/>
      <c r="F1274" s="35" t="s">
        <v>255</v>
      </c>
      <c r="G1274" s="36">
        <v>41729</v>
      </c>
      <c r="H1274" s="82">
        <v>23775</v>
      </c>
      <c r="I1274" s="37">
        <v>2378</v>
      </c>
      <c r="J1274" s="38">
        <v>2378</v>
      </c>
      <c r="K1274" s="36">
        <v>41729</v>
      </c>
      <c r="L1274" s="39">
        <v>10</v>
      </c>
      <c r="M1274" s="5"/>
      <c r="N1274" s="5"/>
      <c r="O1274" s="42" t="s">
        <v>2344</v>
      </c>
      <c r="P1274" s="43" t="s">
        <v>2313</v>
      </c>
      <c r="Q1274" s="43" t="s">
        <v>2320</v>
      </c>
      <c r="R1274" s="43" t="s">
        <v>229</v>
      </c>
      <c r="S1274" s="43" t="b">
        <v>1</v>
      </c>
      <c r="T1274" s="43">
        <v>10</v>
      </c>
      <c r="U1274" s="35" t="s">
        <v>2347</v>
      </c>
      <c r="V1274" s="196" t="s">
        <v>2377</v>
      </c>
    </row>
    <row r="1275" spans="1:22" x14ac:dyDescent="0.25">
      <c r="A1275" s="30">
        <v>1274</v>
      </c>
      <c r="B1275" s="45" t="s">
        <v>840</v>
      </c>
      <c r="C1275" s="33">
        <f t="shared" si="19"/>
        <v>6</v>
      </c>
      <c r="D1275" s="45" t="s">
        <v>396</v>
      </c>
      <c r="E1275" s="45"/>
      <c r="F1275" s="35" t="s">
        <v>255</v>
      </c>
      <c r="G1275" s="36">
        <v>41729</v>
      </c>
      <c r="H1275" s="82">
        <v>10070</v>
      </c>
      <c r="I1275" s="37">
        <v>1007</v>
      </c>
      <c r="J1275" s="38">
        <v>1007</v>
      </c>
      <c r="K1275" s="36">
        <v>41729</v>
      </c>
      <c r="L1275" s="39">
        <v>10</v>
      </c>
      <c r="M1275" s="5"/>
      <c r="N1275" s="5"/>
      <c r="O1275" s="42" t="s">
        <v>2344</v>
      </c>
      <c r="P1275" s="43" t="s">
        <v>2207</v>
      </c>
      <c r="Q1275" s="43" t="s">
        <v>2320</v>
      </c>
      <c r="R1275" s="43" t="s">
        <v>229</v>
      </c>
      <c r="S1275" s="43" t="b">
        <v>1</v>
      </c>
      <c r="T1275" s="43">
        <v>10</v>
      </c>
      <c r="U1275" s="35" t="s">
        <v>2347</v>
      </c>
      <c r="V1275" s="196" t="s">
        <v>2377</v>
      </c>
    </row>
    <row r="1276" spans="1:22" x14ac:dyDescent="0.25">
      <c r="A1276" s="30">
        <v>1275</v>
      </c>
      <c r="B1276" s="45" t="s">
        <v>405</v>
      </c>
      <c r="C1276" s="33">
        <f t="shared" si="19"/>
        <v>5</v>
      </c>
      <c r="D1276" s="45" t="s">
        <v>406</v>
      </c>
      <c r="E1276" s="45"/>
      <c r="F1276" s="35" t="s">
        <v>255</v>
      </c>
      <c r="G1276" s="36">
        <v>41729</v>
      </c>
      <c r="H1276" s="82">
        <v>20810</v>
      </c>
      <c r="I1276" s="37">
        <v>2081</v>
      </c>
      <c r="J1276" s="38">
        <v>2081</v>
      </c>
      <c r="K1276" s="36">
        <v>41729</v>
      </c>
      <c r="L1276" s="39">
        <v>10</v>
      </c>
      <c r="M1276" s="5"/>
      <c r="N1276" s="5"/>
      <c r="O1276" s="42" t="s">
        <v>2344</v>
      </c>
      <c r="P1276" s="43" t="s">
        <v>2177</v>
      </c>
      <c r="Q1276" s="43" t="s">
        <v>2320</v>
      </c>
      <c r="R1276" s="43" t="s">
        <v>229</v>
      </c>
      <c r="S1276" s="43" t="b">
        <v>1</v>
      </c>
      <c r="T1276" s="43">
        <v>10</v>
      </c>
      <c r="U1276" s="35" t="s">
        <v>2347</v>
      </c>
      <c r="V1276" s="196" t="s">
        <v>2377</v>
      </c>
    </row>
    <row r="1277" spans="1:22" x14ac:dyDescent="0.25">
      <c r="A1277" s="30">
        <v>1276</v>
      </c>
      <c r="B1277" s="45" t="s">
        <v>867</v>
      </c>
      <c r="C1277" s="33">
        <f t="shared" si="19"/>
        <v>4</v>
      </c>
      <c r="D1277" s="45" t="s">
        <v>492</v>
      </c>
      <c r="E1277" s="45"/>
      <c r="F1277" s="35" t="s">
        <v>255</v>
      </c>
      <c r="G1277" s="36">
        <v>41729</v>
      </c>
      <c r="H1277" s="82">
        <v>6550</v>
      </c>
      <c r="I1277" s="37">
        <v>656</v>
      </c>
      <c r="J1277" s="38">
        <v>656</v>
      </c>
      <c r="K1277" s="36">
        <v>41729</v>
      </c>
      <c r="L1277" s="39">
        <v>10.02</v>
      </c>
      <c r="M1277" s="5"/>
      <c r="N1277" s="5"/>
      <c r="O1277" s="42" t="s">
        <v>2344</v>
      </c>
      <c r="P1277" s="43" t="s">
        <v>2264</v>
      </c>
      <c r="Q1277" s="43" t="s">
        <v>2319</v>
      </c>
      <c r="R1277" s="43" t="s">
        <v>229</v>
      </c>
      <c r="S1277" s="43" t="b">
        <v>1</v>
      </c>
      <c r="T1277" s="43">
        <v>10</v>
      </c>
      <c r="U1277" s="35" t="s">
        <v>2347</v>
      </c>
      <c r="V1277" s="196" t="s">
        <v>2377</v>
      </c>
    </row>
    <row r="1278" spans="1:22" x14ac:dyDescent="0.25">
      <c r="A1278" s="30">
        <v>1277</v>
      </c>
      <c r="B1278" s="45" t="s">
        <v>902</v>
      </c>
      <c r="C1278" s="33">
        <f t="shared" si="19"/>
        <v>5</v>
      </c>
      <c r="D1278" s="45" t="s">
        <v>420</v>
      </c>
      <c r="E1278" s="45"/>
      <c r="F1278" s="35" t="s">
        <v>255</v>
      </c>
      <c r="G1278" s="36">
        <v>41729</v>
      </c>
      <c r="H1278" s="82">
        <v>36914</v>
      </c>
      <c r="I1278" s="37">
        <v>3692</v>
      </c>
      <c r="J1278" s="38">
        <v>3692</v>
      </c>
      <c r="K1278" s="36">
        <v>41729</v>
      </c>
      <c r="L1278" s="39">
        <v>10</v>
      </c>
      <c r="M1278" s="5"/>
      <c r="N1278" s="5"/>
      <c r="O1278" s="42" t="s">
        <v>2344</v>
      </c>
      <c r="P1278" s="43" t="s">
        <v>2185</v>
      </c>
      <c r="Q1278" s="43" t="s">
        <v>2320</v>
      </c>
      <c r="R1278" s="43" t="s">
        <v>229</v>
      </c>
      <c r="S1278" s="43" t="b">
        <v>1</v>
      </c>
      <c r="T1278" s="43">
        <v>10</v>
      </c>
      <c r="U1278" s="35" t="s">
        <v>2347</v>
      </c>
      <c r="V1278" s="196" t="s">
        <v>2377</v>
      </c>
    </row>
    <row r="1279" spans="1:22" x14ac:dyDescent="0.25">
      <c r="A1279" s="30">
        <v>1278</v>
      </c>
      <c r="B1279" s="45" t="s">
        <v>827</v>
      </c>
      <c r="C1279" s="33">
        <f t="shared" si="19"/>
        <v>5</v>
      </c>
      <c r="D1279" s="45" t="s">
        <v>365</v>
      </c>
      <c r="E1279" s="45"/>
      <c r="F1279" s="35" t="s">
        <v>255</v>
      </c>
      <c r="G1279" s="36">
        <v>41729</v>
      </c>
      <c r="H1279" s="82">
        <v>21618</v>
      </c>
      <c r="I1279" s="37">
        <v>2162</v>
      </c>
      <c r="J1279" s="38">
        <v>2162</v>
      </c>
      <c r="K1279" s="36">
        <v>41729</v>
      </c>
      <c r="L1279" s="39">
        <v>10</v>
      </c>
      <c r="M1279" s="5"/>
      <c r="N1279" s="5"/>
      <c r="O1279" s="42" t="s">
        <v>2344</v>
      </c>
      <c r="P1279" s="43" t="s">
        <v>2177</v>
      </c>
      <c r="Q1279" s="43" t="s">
        <v>2320</v>
      </c>
      <c r="R1279" s="43" t="s">
        <v>229</v>
      </c>
      <c r="S1279" s="43" t="b">
        <v>1</v>
      </c>
      <c r="T1279" s="43">
        <v>10</v>
      </c>
      <c r="U1279" s="35" t="s">
        <v>2347</v>
      </c>
      <c r="V1279" s="196" t="s">
        <v>2377</v>
      </c>
    </row>
    <row r="1280" spans="1:22" x14ac:dyDescent="0.25">
      <c r="A1280" s="30">
        <v>1279</v>
      </c>
      <c r="B1280" s="45" t="s">
        <v>945</v>
      </c>
      <c r="C1280" s="33">
        <f t="shared" si="19"/>
        <v>4</v>
      </c>
      <c r="D1280" s="45" t="s">
        <v>330</v>
      </c>
      <c r="E1280" s="45"/>
      <c r="F1280" s="35" t="s">
        <v>255</v>
      </c>
      <c r="G1280" s="36">
        <v>41729</v>
      </c>
      <c r="H1280" s="82">
        <v>11813</v>
      </c>
      <c r="I1280" s="37">
        <v>1182</v>
      </c>
      <c r="J1280" s="38">
        <v>1182</v>
      </c>
      <c r="K1280" s="36">
        <v>41729</v>
      </c>
      <c r="L1280" s="39">
        <v>10.01</v>
      </c>
      <c r="M1280" s="5"/>
      <c r="N1280" s="5"/>
      <c r="O1280" s="42" t="s">
        <v>2344</v>
      </c>
      <c r="P1280" s="43" t="s">
        <v>2177</v>
      </c>
      <c r="Q1280" s="43" t="s">
        <v>2320</v>
      </c>
      <c r="R1280" s="43" t="s">
        <v>229</v>
      </c>
      <c r="S1280" s="43" t="b">
        <v>1</v>
      </c>
      <c r="T1280" s="43">
        <v>10</v>
      </c>
      <c r="U1280" s="35" t="s">
        <v>2347</v>
      </c>
      <c r="V1280" s="196" t="s">
        <v>2377</v>
      </c>
    </row>
    <row r="1281" spans="1:22" x14ac:dyDescent="0.25">
      <c r="A1281" s="30">
        <v>1280</v>
      </c>
      <c r="B1281" s="45" t="s">
        <v>881</v>
      </c>
      <c r="C1281" s="33">
        <f t="shared" si="19"/>
        <v>3</v>
      </c>
      <c r="D1281" s="45" t="s">
        <v>543</v>
      </c>
      <c r="E1281" s="45"/>
      <c r="F1281" s="35" t="s">
        <v>255</v>
      </c>
      <c r="G1281" s="36">
        <v>41729</v>
      </c>
      <c r="H1281" s="82">
        <v>363</v>
      </c>
      <c r="I1281" s="37">
        <v>37</v>
      </c>
      <c r="J1281" s="38">
        <v>37</v>
      </c>
      <c r="K1281" s="36">
        <v>41729</v>
      </c>
      <c r="L1281" s="39">
        <v>10.19</v>
      </c>
      <c r="M1281" s="5"/>
      <c r="N1281" s="5"/>
      <c r="O1281" s="42" t="s">
        <v>2344</v>
      </c>
      <c r="P1281" s="43" t="s">
        <v>2284</v>
      </c>
      <c r="Q1281" s="43" t="s">
        <v>2319</v>
      </c>
      <c r="R1281" s="43" t="s">
        <v>229</v>
      </c>
      <c r="S1281" s="43" t="b">
        <v>1</v>
      </c>
      <c r="T1281" s="43">
        <v>10</v>
      </c>
      <c r="U1281" s="35" t="s">
        <v>2347</v>
      </c>
      <c r="V1281" s="196" t="s">
        <v>2377</v>
      </c>
    </row>
    <row r="1282" spans="1:22" x14ac:dyDescent="0.25">
      <c r="A1282" s="30">
        <v>1281</v>
      </c>
      <c r="B1282" s="45" t="s">
        <v>850</v>
      </c>
      <c r="C1282" s="33">
        <f t="shared" si="19"/>
        <v>4</v>
      </c>
      <c r="D1282" s="45" t="s">
        <v>425</v>
      </c>
      <c r="E1282" s="45"/>
      <c r="F1282" s="35" t="s">
        <v>255</v>
      </c>
      <c r="G1282" s="36">
        <v>41729</v>
      </c>
      <c r="H1282" s="82">
        <v>7805</v>
      </c>
      <c r="I1282" s="37">
        <v>781</v>
      </c>
      <c r="J1282" s="38">
        <v>781</v>
      </c>
      <c r="K1282" s="36">
        <v>41729</v>
      </c>
      <c r="L1282" s="39">
        <v>10.01</v>
      </c>
      <c r="M1282" s="5"/>
      <c r="N1282" s="5"/>
      <c r="O1282" s="42" t="s">
        <v>2344</v>
      </c>
      <c r="P1282" s="43" t="s">
        <v>2207</v>
      </c>
      <c r="Q1282" s="43" t="s">
        <v>2320</v>
      </c>
      <c r="R1282" s="43" t="s">
        <v>229</v>
      </c>
      <c r="S1282" s="43" t="b">
        <v>1</v>
      </c>
      <c r="T1282" s="43">
        <v>10</v>
      </c>
      <c r="U1282" s="35" t="s">
        <v>2347</v>
      </c>
      <c r="V1282" s="196" t="s">
        <v>2377</v>
      </c>
    </row>
    <row r="1283" spans="1:22" x14ac:dyDescent="0.25">
      <c r="A1283" s="30">
        <v>1282</v>
      </c>
      <c r="B1283" s="45" t="s">
        <v>981</v>
      </c>
      <c r="C1283" s="33">
        <f t="shared" ref="C1283:C1346" si="20">COUNTIF(B:B,B1283)</f>
        <v>4</v>
      </c>
      <c r="D1283" s="45" t="s">
        <v>482</v>
      </c>
      <c r="E1283" s="45"/>
      <c r="F1283" s="35" t="s">
        <v>255</v>
      </c>
      <c r="G1283" s="36">
        <v>41729</v>
      </c>
      <c r="H1283" s="82">
        <v>10522</v>
      </c>
      <c r="I1283" s="37">
        <v>1053</v>
      </c>
      <c r="J1283" s="38">
        <v>1053</v>
      </c>
      <c r="K1283" s="36">
        <v>41729</v>
      </c>
      <c r="L1283" s="39">
        <v>10.01</v>
      </c>
      <c r="M1283" s="5"/>
      <c r="N1283" s="5"/>
      <c r="O1283" s="42" t="s">
        <v>2344</v>
      </c>
      <c r="P1283" s="43" t="s">
        <v>2217</v>
      </c>
      <c r="Q1283" s="43" t="s">
        <v>2320</v>
      </c>
      <c r="R1283" s="43" t="s">
        <v>229</v>
      </c>
      <c r="S1283" s="43" t="b">
        <v>1</v>
      </c>
      <c r="T1283" s="43">
        <v>10</v>
      </c>
      <c r="U1283" s="35" t="s">
        <v>2347</v>
      </c>
      <c r="V1283" s="196" t="s">
        <v>2377</v>
      </c>
    </row>
    <row r="1284" spans="1:22" x14ac:dyDescent="0.25">
      <c r="A1284" s="30">
        <v>1283</v>
      </c>
      <c r="B1284" s="45" t="s">
        <v>884</v>
      </c>
      <c r="C1284" s="33">
        <f t="shared" si="20"/>
        <v>4</v>
      </c>
      <c r="D1284" s="45" t="s">
        <v>552</v>
      </c>
      <c r="E1284" s="45"/>
      <c r="F1284" s="35" t="s">
        <v>255</v>
      </c>
      <c r="G1284" s="36">
        <v>41729</v>
      </c>
      <c r="H1284" s="82">
        <v>7819</v>
      </c>
      <c r="I1284" s="37">
        <v>782</v>
      </c>
      <c r="J1284" s="38">
        <v>782</v>
      </c>
      <c r="K1284" s="36">
        <v>41729</v>
      </c>
      <c r="L1284" s="39">
        <v>10</v>
      </c>
      <c r="M1284" s="5"/>
      <c r="N1284" s="5"/>
      <c r="O1284" s="42" t="s">
        <v>2344</v>
      </c>
      <c r="P1284" s="43" t="s">
        <v>2287</v>
      </c>
      <c r="Q1284" s="43" t="s">
        <v>2320</v>
      </c>
      <c r="R1284" s="43" t="s">
        <v>229</v>
      </c>
      <c r="S1284" s="43" t="b">
        <v>1</v>
      </c>
      <c r="T1284" s="43">
        <v>10</v>
      </c>
      <c r="U1284" s="35" t="s">
        <v>2347</v>
      </c>
      <c r="V1284" s="196" t="s">
        <v>2377</v>
      </c>
    </row>
    <row r="1285" spans="1:22" x14ac:dyDescent="0.25">
      <c r="A1285" s="30">
        <v>1284</v>
      </c>
      <c r="B1285" s="45" t="s">
        <v>1083</v>
      </c>
      <c r="C1285" s="33">
        <f t="shared" si="20"/>
        <v>5</v>
      </c>
      <c r="D1285" s="45" t="s">
        <v>449</v>
      </c>
      <c r="E1285" s="45"/>
      <c r="F1285" s="35" t="s">
        <v>255</v>
      </c>
      <c r="G1285" s="36">
        <v>41729</v>
      </c>
      <c r="H1285" s="82">
        <v>14716</v>
      </c>
      <c r="I1285" s="37">
        <v>1472</v>
      </c>
      <c r="J1285" s="38">
        <v>1472</v>
      </c>
      <c r="K1285" s="36">
        <v>41729</v>
      </c>
      <c r="L1285" s="39">
        <v>10</v>
      </c>
      <c r="M1285" s="5"/>
      <c r="N1285" s="5"/>
      <c r="O1285" s="42" t="s">
        <v>2344</v>
      </c>
      <c r="P1285" s="43" t="s">
        <v>2245</v>
      </c>
      <c r="Q1285" s="43" t="s">
        <v>2319</v>
      </c>
      <c r="R1285" s="43" t="s">
        <v>229</v>
      </c>
      <c r="S1285" s="43" t="b">
        <v>1</v>
      </c>
      <c r="T1285" s="43">
        <v>10</v>
      </c>
      <c r="U1285" s="35" t="s">
        <v>2347</v>
      </c>
      <c r="V1285" s="196" t="s">
        <v>2377</v>
      </c>
    </row>
    <row r="1286" spans="1:22" x14ac:dyDescent="0.25">
      <c r="A1286" s="30">
        <v>1285</v>
      </c>
      <c r="B1286" s="45" t="s">
        <v>1101</v>
      </c>
      <c r="C1286" s="33">
        <f t="shared" si="20"/>
        <v>5</v>
      </c>
      <c r="D1286" s="45" t="s">
        <v>503</v>
      </c>
      <c r="E1286" s="45"/>
      <c r="F1286" s="35" t="s">
        <v>255</v>
      </c>
      <c r="G1286" s="36">
        <v>41729</v>
      </c>
      <c r="H1286" s="82">
        <v>18980</v>
      </c>
      <c r="I1286" s="37">
        <v>1898</v>
      </c>
      <c r="J1286" s="38">
        <v>1898</v>
      </c>
      <c r="K1286" s="36">
        <v>41729</v>
      </c>
      <c r="L1286" s="39">
        <v>10</v>
      </c>
      <c r="M1286" s="5"/>
      <c r="N1286" s="5"/>
      <c r="O1286" s="42" t="s">
        <v>2344</v>
      </c>
      <c r="P1286" s="43" t="s">
        <v>2268</v>
      </c>
      <c r="Q1286" s="43" t="s">
        <v>2320</v>
      </c>
      <c r="R1286" s="43" t="s">
        <v>229</v>
      </c>
      <c r="S1286" s="43" t="b">
        <v>1</v>
      </c>
      <c r="T1286" s="43">
        <v>10</v>
      </c>
      <c r="U1286" s="35" t="s">
        <v>2347</v>
      </c>
      <c r="V1286" s="196" t="s">
        <v>2377</v>
      </c>
    </row>
    <row r="1287" spans="1:22" x14ac:dyDescent="0.25">
      <c r="A1287" s="30">
        <v>1286</v>
      </c>
      <c r="B1287" s="45" t="s">
        <v>986</v>
      </c>
      <c r="C1287" s="33">
        <f t="shared" si="20"/>
        <v>4</v>
      </c>
      <c r="D1287" s="45" t="s">
        <v>511</v>
      </c>
      <c r="E1287" s="45"/>
      <c r="F1287" s="35" t="s">
        <v>255</v>
      </c>
      <c r="G1287" s="36">
        <v>41729</v>
      </c>
      <c r="H1287" s="82">
        <v>2675</v>
      </c>
      <c r="I1287" s="37">
        <v>268</v>
      </c>
      <c r="J1287" s="38">
        <v>268</v>
      </c>
      <c r="K1287" s="36">
        <v>41729</v>
      </c>
      <c r="L1287" s="39">
        <v>10.02</v>
      </c>
      <c r="M1287" s="5"/>
      <c r="N1287" s="5"/>
      <c r="O1287" s="42" t="s">
        <v>2344</v>
      </c>
      <c r="P1287" s="43" t="s">
        <v>2257</v>
      </c>
      <c r="Q1287" s="43" t="s">
        <v>2320</v>
      </c>
      <c r="R1287" s="43" t="s">
        <v>229</v>
      </c>
      <c r="S1287" s="43" t="b">
        <v>1</v>
      </c>
      <c r="T1287" s="43">
        <v>10</v>
      </c>
      <c r="U1287" s="35" t="s">
        <v>2347</v>
      </c>
      <c r="V1287" s="196" t="s">
        <v>2377</v>
      </c>
    </row>
    <row r="1288" spans="1:22" x14ac:dyDescent="0.25">
      <c r="A1288" s="30">
        <v>1287</v>
      </c>
      <c r="B1288" s="45" t="s">
        <v>882</v>
      </c>
      <c r="C1288" s="33">
        <f t="shared" si="20"/>
        <v>4</v>
      </c>
      <c r="D1288" s="45" t="s">
        <v>547</v>
      </c>
      <c r="E1288" s="45"/>
      <c r="F1288" s="35" t="s">
        <v>255</v>
      </c>
      <c r="G1288" s="36">
        <v>41729</v>
      </c>
      <c r="H1288" s="82">
        <v>8004</v>
      </c>
      <c r="I1288" s="37">
        <v>801</v>
      </c>
      <c r="J1288" s="38">
        <v>801</v>
      </c>
      <c r="K1288" s="36">
        <v>41729</v>
      </c>
      <c r="L1288" s="39">
        <v>10.01</v>
      </c>
      <c r="M1288" s="5"/>
      <c r="N1288" s="5"/>
      <c r="O1288" s="42" t="s">
        <v>2344</v>
      </c>
      <c r="P1288" s="43" t="s">
        <v>2286</v>
      </c>
      <c r="Q1288" s="43" t="s">
        <v>2319</v>
      </c>
      <c r="R1288" s="43" t="s">
        <v>229</v>
      </c>
      <c r="S1288" s="43" t="b">
        <v>1</v>
      </c>
      <c r="T1288" s="43">
        <v>10</v>
      </c>
      <c r="U1288" s="35" t="s">
        <v>2347</v>
      </c>
      <c r="V1288" s="196" t="s">
        <v>2377</v>
      </c>
    </row>
    <row r="1289" spans="1:22" x14ac:dyDescent="0.25">
      <c r="A1289" s="30">
        <v>1288</v>
      </c>
      <c r="B1289" s="45" t="s">
        <v>987</v>
      </c>
      <c r="C1289" s="33">
        <f t="shared" si="20"/>
        <v>2</v>
      </c>
      <c r="D1289" s="45" t="s">
        <v>513</v>
      </c>
      <c r="E1289" s="45"/>
      <c r="F1289" s="35" t="s">
        <v>255</v>
      </c>
      <c r="G1289" s="36">
        <v>41729</v>
      </c>
      <c r="H1289" s="82">
        <v>733</v>
      </c>
      <c r="I1289" s="37">
        <v>74</v>
      </c>
      <c r="J1289" s="38">
        <v>74</v>
      </c>
      <c r="K1289" s="36">
        <v>41729</v>
      </c>
      <c r="L1289" s="39">
        <v>10.1</v>
      </c>
      <c r="M1289" s="5"/>
      <c r="N1289" s="5"/>
      <c r="O1289" s="42" t="s">
        <v>2344</v>
      </c>
      <c r="P1289" s="43" t="s">
        <v>2198</v>
      </c>
      <c r="Q1289" s="43" t="s">
        <v>2320</v>
      </c>
      <c r="R1289" s="43" t="s">
        <v>229</v>
      </c>
      <c r="S1289" s="43" t="b">
        <v>1</v>
      </c>
      <c r="T1289" s="43">
        <v>10</v>
      </c>
      <c r="U1289" s="35" t="s">
        <v>2347</v>
      </c>
      <c r="V1289" s="196" t="s">
        <v>2377</v>
      </c>
    </row>
    <row r="1290" spans="1:22" x14ac:dyDescent="0.25">
      <c r="A1290" s="30">
        <v>1289</v>
      </c>
      <c r="B1290" s="45" t="s">
        <v>858</v>
      </c>
      <c r="C1290" s="33">
        <f t="shared" si="20"/>
        <v>7</v>
      </c>
      <c r="D1290" s="45" t="s">
        <v>448</v>
      </c>
      <c r="E1290" s="45"/>
      <c r="F1290" s="35" t="s">
        <v>255</v>
      </c>
      <c r="G1290" s="36">
        <v>41729</v>
      </c>
      <c r="H1290" s="82">
        <v>9009</v>
      </c>
      <c r="I1290" s="37">
        <v>901</v>
      </c>
      <c r="J1290" s="38">
        <v>901</v>
      </c>
      <c r="K1290" s="36">
        <v>41729</v>
      </c>
      <c r="L1290" s="39">
        <v>10</v>
      </c>
      <c r="M1290" s="5"/>
      <c r="N1290" s="5"/>
      <c r="O1290" s="42" t="s">
        <v>2344</v>
      </c>
      <c r="P1290" s="43" t="s">
        <v>2244</v>
      </c>
      <c r="Q1290" s="43" t="s">
        <v>2319</v>
      </c>
      <c r="R1290" s="43" t="s">
        <v>229</v>
      </c>
      <c r="S1290" s="43" t="b">
        <v>1</v>
      </c>
      <c r="T1290" s="43">
        <v>10</v>
      </c>
      <c r="U1290" s="35" t="s">
        <v>2347</v>
      </c>
      <c r="V1290" s="196" t="s">
        <v>2377</v>
      </c>
    </row>
    <row r="1291" spans="1:22" x14ac:dyDescent="0.25">
      <c r="A1291" s="30">
        <v>1290</v>
      </c>
      <c r="B1291" s="45" t="s">
        <v>871</v>
      </c>
      <c r="C1291" s="33">
        <f t="shared" si="20"/>
        <v>4</v>
      </c>
      <c r="D1291" s="45" t="s">
        <v>512</v>
      </c>
      <c r="E1291" s="45"/>
      <c r="F1291" s="35" t="s">
        <v>255</v>
      </c>
      <c r="G1291" s="36">
        <v>41729</v>
      </c>
      <c r="H1291" s="82">
        <v>4797</v>
      </c>
      <c r="I1291" s="37">
        <v>480</v>
      </c>
      <c r="J1291" s="38">
        <v>480</v>
      </c>
      <c r="K1291" s="36">
        <v>41729</v>
      </c>
      <c r="L1291" s="39">
        <v>10.01</v>
      </c>
      <c r="M1291" s="5"/>
      <c r="N1291" s="5"/>
      <c r="O1291" s="42" t="s">
        <v>2344</v>
      </c>
      <c r="P1291" s="43" t="s">
        <v>2214</v>
      </c>
      <c r="Q1291" s="43" t="s">
        <v>2320</v>
      </c>
      <c r="R1291" s="43" t="s">
        <v>229</v>
      </c>
      <c r="S1291" s="43" t="b">
        <v>1</v>
      </c>
      <c r="T1291" s="43">
        <v>10</v>
      </c>
      <c r="U1291" s="35" t="s">
        <v>2347</v>
      </c>
      <c r="V1291" s="196" t="s">
        <v>2377</v>
      </c>
    </row>
    <row r="1292" spans="1:22" x14ac:dyDescent="0.25">
      <c r="A1292" s="30">
        <v>1291</v>
      </c>
      <c r="B1292" s="45" t="s">
        <v>1062</v>
      </c>
      <c r="C1292" s="33">
        <f t="shared" si="20"/>
        <v>4</v>
      </c>
      <c r="D1292" s="45" t="s">
        <v>359</v>
      </c>
      <c r="E1292" s="45"/>
      <c r="F1292" s="35" t="s">
        <v>255</v>
      </c>
      <c r="G1292" s="36">
        <v>41729</v>
      </c>
      <c r="H1292" s="82">
        <v>16912</v>
      </c>
      <c r="I1292" s="37">
        <v>1692</v>
      </c>
      <c r="J1292" s="38">
        <v>1692</v>
      </c>
      <c r="K1292" s="36">
        <v>41729</v>
      </c>
      <c r="L1292" s="39">
        <v>10</v>
      </c>
      <c r="M1292" s="5"/>
      <c r="N1292" s="5"/>
      <c r="O1292" s="42" t="s">
        <v>2344</v>
      </c>
      <c r="P1292" s="43" t="s">
        <v>2214</v>
      </c>
      <c r="Q1292" s="43" t="s">
        <v>2320</v>
      </c>
      <c r="R1292" s="43" t="s">
        <v>229</v>
      </c>
      <c r="S1292" s="43" t="b">
        <v>1</v>
      </c>
      <c r="T1292" s="43">
        <v>10</v>
      </c>
      <c r="U1292" s="35" t="s">
        <v>2347</v>
      </c>
      <c r="V1292" s="196" t="s">
        <v>2377</v>
      </c>
    </row>
    <row r="1293" spans="1:22" x14ac:dyDescent="0.25">
      <c r="A1293" s="30">
        <v>1292</v>
      </c>
      <c r="B1293" s="45" t="s">
        <v>852</v>
      </c>
      <c r="C1293" s="33">
        <f t="shared" si="20"/>
        <v>4</v>
      </c>
      <c r="D1293" s="45" t="s">
        <v>431</v>
      </c>
      <c r="E1293" s="45"/>
      <c r="F1293" s="35" t="s">
        <v>255</v>
      </c>
      <c r="G1293" s="36">
        <v>41729</v>
      </c>
      <c r="H1293" s="82">
        <v>7615</v>
      </c>
      <c r="I1293" s="37">
        <v>762</v>
      </c>
      <c r="J1293" s="38">
        <v>762</v>
      </c>
      <c r="K1293" s="36">
        <v>41729</v>
      </c>
      <c r="L1293" s="39">
        <v>10.01</v>
      </c>
      <c r="M1293" s="5"/>
      <c r="N1293" s="5"/>
      <c r="O1293" s="42" t="s">
        <v>2344</v>
      </c>
      <c r="P1293" s="43" t="s">
        <v>2238</v>
      </c>
      <c r="Q1293" s="43" t="s">
        <v>2319</v>
      </c>
      <c r="R1293" s="43" t="s">
        <v>229</v>
      </c>
      <c r="S1293" s="43" t="b">
        <v>1</v>
      </c>
      <c r="T1293" s="43">
        <v>10</v>
      </c>
      <c r="U1293" s="35" t="s">
        <v>2347</v>
      </c>
      <c r="V1293" s="196" t="s">
        <v>2377</v>
      </c>
    </row>
    <row r="1294" spans="1:22" x14ac:dyDescent="0.25">
      <c r="A1294" s="30">
        <v>1293</v>
      </c>
      <c r="B1294" s="45" t="s">
        <v>880</v>
      </c>
      <c r="C1294" s="33">
        <f t="shared" si="20"/>
        <v>4</v>
      </c>
      <c r="D1294" s="45" t="s">
        <v>536</v>
      </c>
      <c r="E1294" s="45"/>
      <c r="F1294" s="35" t="s">
        <v>255</v>
      </c>
      <c r="G1294" s="36">
        <v>41729</v>
      </c>
      <c r="H1294" s="82">
        <v>6398</v>
      </c>
      <c r="I1294" s="37">
        <v>640</v>
      </c>
      <c r="J1294" s="38">
        <v>640</v>
      </c>
      <c r="K1294" s="36">
        <v>41729</v>
      </c>
      <c r="L1294" s="39">
        <v>10</v>
      </c>
      <c r="M1294" s="5"/>
      <c r="N1294" s="5"/>
      <c r="O1294" s="42" t="s">
        <v>2344</v>
      </c>
      <c r="P1294" s="43" t="s">
        <v>2184</v>
      </c>
      <c r="Q1294" s="43" t="s">
        <v>2320</v>
      </c>
      <c r="R1294" s="43" t="s">
        <v>229</v>
      </c>
      <c r="S1294" s="43" t="b">
        <v>1</v>
      </c>
      <c r="T1294" s="43">
        <v>10</v>
      </c>
      <c r="U1294" s="35" t="s">
        <v>2347</v>
      </c>
      <c r="V1294" s="196" t="s">
        <v>2377</v>
      </c>
    </row>
    <row r="1295" spans="1:22" x14ac:dyDescent="0.25">
      <c r="A1295" s="30">
        <v>1294</v>
      </c>
      <c r="B1295" s="45" t="s">
        <v>1103</v>
      </c>
      <c r="C1295" s="33">
        <f t="shared" si="20"/>
        <v>4</v>
      </c>
      <c r="D1295" s="45" t="s">
        <v>505</v>
      </c>
      <c r="E1295" s="45"/>
      <c r="F1295" s="35" t="s">
        <v>255</v>
      </c>
      <c r="G1295" s="36">
        <v>41729</v>
      </c>
      <c r="H1295" s="82">
        <v>9578</v>
      </c>
      <c r="I1295" s="37">
        <v>958</v>
      </c>
      <c r="J1295" s="38">
        <v>958</v>
      </c>
      <c r="K1295" s="36">
        <v>41729</v>
      </c>
      <c r="L1295" s="39">
        <v>10</v>
      </c>
      <c r="M1295" s="5"/>
      <c r="N1295" s="5"/>
      <c r="O1295" s="42" t="s">
        <v>2344</v>
      </c>
      <c r="P1295" s="43" t="s">
        <v>2202</v>
      </c>
      <c r="Q1295" s="43" t="s">
        <v>2320</v>
      </c>
      <c r="R1295" s="43" t="s">
        <v>229</v>
      </c>
      <c r="S1295" s="43" t="b">
        <v>1</v>
      </c>
      <c r="T1295" s="43">
        <v>10</v>
      </c>
      <c r="U1295" s="35" t="s">
        <v>2347</v>
      </c>
      <c r="V1295" s="196" t="s">
        <v>2377</v>
      </c>
    </row>
    <row r="1296" spans="1:22" x14ac:dyDescent="0.25">
      <c r="A1296" s="30">
        <v>1295</v>
      </c>
      <c r="B1296" s="45" t="s">
        <v>956</v>
      </c>
      <c r="C1296" s="33">
        <f t="shared" si="20"/>
        <v>5</v>
      </c>
      <c r="D1296" s="45" t="s">
        <v>366</v>
      </c>
      <c r="E1296" s="45"/>
      <c r="F1296" s="35" t="s">
        <v>255</v>
      </c>
      <c r="G1296" s="36">
        <v>41729</v>
      </c>
      <c r="H1296" s="82">
        <v>14239</v>
      </c>
      <c r="I1296" s="37">
        <v>1424</v>
      </c>
      <c r="J1296" s="38">
        <v>1424</v>
      </c>
      <c r="K1296" s="36">
        <v>41729</v>
      </c>
      <c r="L1296" s="39">
        <v>10</v>
      </c>
      <c r="M1296" s="5"/>
      <c r="N1296" s="5"/>
      <c r="O1296" s="42" t="s">
        <v>2344</v>
      </c>
      <c r="P1296" s="43" t="s">
        <v>2217</v>
      </c>
      <c r="Q1296" s="43" t="s">
        <v>2320</v>
      </c>
      <c r="R1296" s="43" t="s">
        <v>229</v>
      </c>
      <c r="S1296" s="43" t="b">
        <v>1</v>
      </c>
      <c r="T1296" s="43">
        <v>10</v>
      </c>
      <c r="U1296" s="35" t="s">
        <v>2347</v>
      </c>
      <c r="V1296" s="196" t="s">
        <v>2377</v>
      </c>
    </row>
    <row r="1297" spans="1:22" x14ac:dyDescent="0.25">
      <c r="A1297" s="30">
        <v>1296</v>
      </c>
      <c r="B1297" s="45" t="s">
        <v>833</v>
      </c>
      <c r="C1297" s="33">
        <f t="shared" si="20"/>
        <v>4</v>
      </c>
      <c r="D1297" s="45" t="s">
        <v>378</v>
      </c>
      <c r="E1297" s="45"/>
      <c r="F1297" s="35" t="s">
        <v>255</v>
      </c>
      <c r="G1297" s="36">
        <v>41729</v>
      </c>
      <c r="H1297" s="82">
        <v>12861</v>
      </c>
      <c r="I1297" s="37">
        <v>1287</v>
      </c>
      <c r="J1297" s="38">
        <v>1287</v>
      </c>
      <c r="K1297" s="36">
        <v>41729</v>
      </c>
      <c r="L1297" s="39">
        <v>10.01</v>
      </c>
      <c r="M1297" s="5"/>
      <c r="N1297" s="5"/>
      <c r="O1297" s="42" t="s">
        <v>2344</v>
      </c>
      <c r="P1297" s="43" t="s">
        <v>2185</v>
      </c>
      <c r="Q1297" s="43" t="s">
        <v>2320</v>
      </c>
      <c r="R1297" s="43" t="s">
        <v>229</v>
      </c>
      <c r="S1297" s="43" t="b">
        <v>1</v>
      </c>
      <c r="T1297" s="43">
        <v>10</v>
      </c>
      <c r="U1297" s="35" t="s">
        <v>2347</v>
      </c>
      <c r="V1297" s="196" t="s">
        <v>2377</v>
      </c>
    </row>
    <row r="1298" spans="1:22" x14ac:dyDescent="0.25">
      <c r="A1298" s="30">
        <v>1297</v>
      </c>
      <c r="B1298" s="45" t="s">
        <v>863</v>
      </c>
      <c r="C1298" s="33">
        <f t="shared" si="20"/>
        <v>8</v>
      </c>
      <c r="D1298" s="45" t="s">
        <v>473</v>
      </c>
      <c r="E1298" s="45"/>
      <c r="F1298" s="35" t="s">
        <v>255</v>
      </c>
      <c r="G1298" s="36">
        <v>41729</v>
      </c>
      <c r="H1298" s="82">
        <v>10977</v>
      </c>
      <c r="I1298" s="37">
        <v>1098</v>
      </c>
      <c r="J1298" s="38">
        <v>1098</v>
      </c>
      <c r="K1298" s="36">
        <v>41729</v>
      </c>
      <c r="L1298" s="39">
        <v>10</v>
      </c>
      <c r="M1298" s="5"/>
      <c r="N1298" s="5"/>
      <c r="O1298" s="42" t="s">
        <v>2344</v>
      </c>
      <c r="P1298" s="43" t="s">
        <v>2256</v>
      </c>
      <c r="Q1298" s="43" t="s">
        <v>2319</v>
      </c>
      <c r="R1298" s="43" t="s">
        <v>229</v>
      </c>
      <c r="S1298" s="43" t="b">
        <v>1</v>
      </c>
      <c r="T1298" s="43">
        <v>10</v>
      </c>
      <c r="U1298" s="35" t="s">
        <v>2347</v>
      </c>
      <c r="V1298" s="196" t="s">
        <v>2377</v>
      </c>
    </row>
    <row r="1299" spans="1:22" x14ac:dyDescent="0.25">
      <c r="A1299" s="30">
        <v>1298</v>
      </c>
      <c r="B1299" s="45" t="s">
        <v>863</v>
      </c>
      <c r="C1299" s="33">
        <f t="shared" si="20"/>
        <v>8</v>
      </c>
      <c r="D1299" s="45" t="s">
        <v>509</v>
      </c>
      <c r="E1299" s="45"/>
      <c r="F1299" s="35" t="s">
        <v>255</v>
      </c>
      <c r="G1299" s="36">
        <v>41729</v>
      </c>
      <c r="H1299" s="82">
        <v>6964</v>
      </c>
      <c r="I1299" s="37">
        <v>697</v>
      </c>
      <c r="J1299" s="38">
        <v>697</v>
      </c>
      <c r="K1299" s="36">
        <v>41729</v>
      </c>
      <c r="L1299" s="39">
        <v>10.01</v>
      </c>
      <c r="M1299" s="5"/>
      <c r="N1299" s="5"/>
      <c r="O1299" s="42" t="s">
        <v>2344</v>
      </c>
      <c r="P1299" s="43" t="s">
        <v>2256</v>
      </c>
      <c r="Q1299" s="43" t="s">
        <v>2319</v>
      </c>
      <c r="R1299" s="43" t="s">
        <v>229</v>
      </c>
      <c r="S1299" s="43" t="b">
        <v>1</v>
      </c>
      <c r="T1299" s="43">
        <v>10</v>
      </c>
      <c r="U1299" s="35" t="s">
        <v>2347</v>
      </c>
      <c r="V1299" s="196" t="s">
        <v>2377</v>
      </c>
    </row>
    <row r="1300" spans="1:22" x14ac:dyDescent="0.25">
      <c r="A1300" s="30">
        <v>1299</v>
      </c>
      <c r="B1300" s="45" t="s">
        <v>874</v>
      </c>
      <c r="C1300" s="33">
        <f t="shared" si="20"/>
        <v>5</v>
      </c>
      <c r="D1300" s="45" t="s">
        <v>517</v>
      </c>
      <c r="E1300" s="45"/>
      <c r="F1300" s="35" t="s">
        <v>255</v>
      </c>
      <c r="G1300" s="36">
        <v>41729</v>
      </c>
      <c r="H1300" s="82">
        <v>15483</v>
      </c>
      <c r="I1300" s="37">
        <v>1549</v>
      </c>
      <c r="J1300" s="38">
        <v>1549</v>
      </c>
      <c r="K1300" s="36">
        <v>41729</v>
      </c>
      <c r="L1300" s="39">
        <v>10</v>
      </c>
      <c r="M1300" s="5"/>
      <c r="N1300" s="5"/>
      <c r="O1300" s="42" t="s">
        <v>2344</v>
      </c>
      <c r="P1300" s="43" t="s">
        <v>2206</v>
      </c>
      <c r="Q1300" s="43" t="s">
        <v>2320</v>
      </c>
      <c r="R1300" s="43" t="s">
        <v>229</v>
      </c>
      <c r="S1300" s="43" t="b">
        <v>1</v>
      </c>
      <c r="T1300" s="43">
        <v>10</v>
      </c>
      <c r="U1300" s="35" t="s">
        <v>2347</v>
      </c>
      <c r="V1300" s="196" t="s">
        <v>2377</v>
      </c>
    </row>
    <row r="1301" spans="1:22" x14ac:dyDescent="0.25">
      <c r="A1301" s="30">
        <v>1300</v>
      </c>
      <c r="B1301" s="45" t="s">
        <v>1106</v>
      </c>
      <c r="C1301" s="33">
        <f t="shared" si="20"/>
        <v>4</v>
      </c>
      <c r="D1301" s="45" t="s">
        <v>531</v>
      </c>
      <c r="E1301" s="45"/>
      <c r="F1301" s="35" t="s">
        <v>255</v>
      </c>
      <c r="G1301" s="36">
        <v>41729</v>
      </c>
      <c r="H1301" s="82">
        <v>9853</v>
      </c>
      <c r="I1301" s="37">
        <v>986</v>
      </c>
      <c r="J1301" s="38">
        <v>986</v>
      </c>
      <c r="K1301" s="36">
        <v>41729</v>
      </c>
      <c r="L1301" s="39">
        <v>10.01</v>
      </c>
      <c r="M1301" s="5"/>
      <c r="N1301" s="5"/>
      <c r="O1301" s="42" t="s">
        <v>2344</v>
      </c>
      <c r="P1301" s="43" t="s">
        <v>2207</v>
      </c>
      <c r="Q1301" s="43" t="s">
        <v>2320</v>
      </c>
      <c r="R1301" s="43" t="s">
        <v>229</v>
      </c>
      <c r="S1301" s="43" t="b">
        <v>1</v>
      </c>
      <c r="T1301" s="43">
        <v>10</v>
      </c>
      <c r="U1301" s="35" t="s">
        <v>2347</v>
      </c>
      <c r="V1301" s="196" t="s">
        <v>2377</v>
      </c>
    </row>
    <row r="1302" spans="1:22" x14ac:dyDescent="0.25">
      <c r="A1302" s="30">
        <v>1301</v>
      </c>
      <c r="B1302" s="45" t="s">
        <v>1020</v>
      </c>
      <c r="C1302" s="33">
        <f t="shared" si="20"/>
        <v>1</v>
      </c>
      <c r="D1302" s="45" t="s">
        <v>753</v>
      </c>
      <c r="E1302" s="45"/>
      <c r="F1302" s="35" t="s">
        <v>255</v>
      </c>
      <c r="G1302" s="36">
        <v>41729</v>
      </c>
      <c r="H1302" s="82">
        <v>5041</v>
      </c>
      <c r="I1302" s="37">
        <v>505</v>
      </c>
      <c r="J1302" s="38">
        <v>505</v>
      </c>
      <c r="K1302" s="36">
        <v>41729</v>
      </c>
      <c r="L1302" s="39">
        <v>10.02</v>
      </c>
      <c r="M1302" s="5"/>
      <c r="N1302" s="5"/>
      <c r="O1302" s="42" t="s">
        <v>2344</v>
      </c>
      <c r="P1302" s="43" t="s">
        <v>2257</v>
      </c>
      <c r="Q1302" s="43" t="s">
        <v>2320</v>
      </c>
      <c r="R1302" s="43" t="s">
        <v>229</v>
      </c>
      <c r="S1302" s="43" t="b">
        <v>1</v>
      </c>
      <c r="T1302" s="43">
        <v>10</v>
      </c>
      <c r="U1302" s="35" t="s">
        <v>2347</v>
      </c>
      <c r="V1302" s="196" t="s">
        <v>2377</v>
      </c>
    </row>
    <row r="1303" spans="1:22" x14ac:dyDescent="0.25">
      <c r="A1303" s="30">
        <v>1302</v>
      </c>
      <c r="B1303" s="45" t="s">
        <v>976</v>
      </c>
      <c r="C1303" s="33">
        <f t="shared" si="20"/>
        <v>5</v>
      </c>
      <c r="D1303" s="45" t="s">
        <v>468</v>
      </c>
      <c r="E1303" s="45"/>
      <c r="F1303" s="35" t="s">
        <v>255</v>
      </c>
      <c r="G1303" s="36">
        <v>41729</v>
      </c>
      <c r="H1303" s="82">
        <v>43412</v>
      </c>
      <c r="I1303" s="37">
        <v>4342</v>
      </c>
      <c r="J1303" s="38">
        <v>4342</v>
      </c>
      <c r="K1303" s="36">
        <v>41729</v>
      </c>
      <c r="L1303" s="39">
        <v>10</v>
      </c>
      <c r="M1303" s="5"/>
      <c r="N1303" s="5"/>
      <c r="O1303" s="42" t="s">
        <v>2344</v>
      </c>
      <c r="P1303" s="43" t="s">
        <v>2226</v>
      </c>
      <c r="Q1303" s="43" t="s">
        <v>2320</v>
      </c>
      <c r="R1303" s="43" t="s">
        <v>229</v>
      </c>
      <c r="S1303" s="43" t="b">
        <v>1</v>
      </c>
      <c r="T1303" s="43">
        <v>10</v>
      </c>
      <c r="U1303" s="35" t="s">
        <v>2347</v>
      </c>
      <c r="V1303" s="196" t="s">
        <v>2377</v>
      </c>
    </row>
    <row r="1304" spans="1:22" x14ac:dyDescent="0.25">
      <c r="A1304" s="30">
        <v>1303</v>
      </c>
      <c r="B1304" s="45" t="s">
        <v>1110</v>
      </c>
      <c r="C1304" s="33">
        <f t="shared" si="20"/>
        <v>3</v>
      </c>
      <c r="D1304" s="45" t="s">
        <v>539</v>
      </c>
      <c r="E1304" s="45"/>
      <c r="F1304" s="35" t="s">
        <v>255</v>
      </c>
      <c r="G1304" s="36">
        <v>41729</v>
      </c>
      <c r="H1304" s="82">
        <v>645</v>
      </c>
      <c r="I1304" s="37">
        <v>65</v>
      </c>
      <c r="J1304" s="38">
        <v>65</v>
      </c>
      <c r="K1304" s="36">
        <v>41729</v>
      </c>
      <c r="L1304" s="39">
        <v>10.08</v>
      </c>
      <c r="M1304" s="5"/>
      <c r="N1304" s="5"/>
      <c r="O1304" s="42" t="s">
        <v>2344</v>
      </c>
      <c r="P1304" s="43" t="s">
        <v>2282</v>
      </c>
      <c r="Q1304" s="43" t="s">
        <v>2319</v>
      </c>
      <c r="R1304" s="43" t="s">
        <v>229</v>
      </c>
      <c r="S1304" s="43" t="b">
        <v>1</v>
      </c>
      <c r="T1304" s="43">
        <v>10</v>
      </c>
      <c r="U1304" s="35" t="s">
        <v>2347</v>
      </c>
      <c r="V1304" s="196" t="s">
        <v>2377</v>
      </c>
    </row>
    <row r="1305" spans="1:22" x14ac:dyDescent="0.25">
      <c r="A1305" s="30">
        <v>1304</v>
      </c>
      <c r="B1305" s="45" t="s">
        <v>998</v>
      </c>
      <c r="C1305" s="33">
        <f t="shared" si="20"/>
        <v>4</v>
      </c>
      <c r="D1305" s="45" t="s">
        <v>546</v>
      </c>
      <c r="E1305" s="45"/>
      <c r="F1305" s="35" t="s">
        <v>255</v>
      </c>
      <c r="G1305" s="36">
        <v>41729</v>
      </c>
      <c r="H1305" s="82">
        <v>19311</v>
      </c>
      <c r="I1305" s="37">
        <v>1932</v>
      </c>
      <c r="J1305" s="38">
        <v>1932</v>
      </c>
      <c r="K1305" s="36">
        <v>41729</v>
      </c>
      <c r="L1305" s="39">
        <v>10</v>
      </c>
      <c r="M1305" s="5"/>
      <c r="N1305" s="5"/>
      <c r="O1305" s="42" t="s">
        <v>2344</v>
      </c>
      <c r="P1305" s="43" t="s">
        <v>2184</v>
      </c>
      <c r="Q1305" s="43" t="s">
        <v>2320</v>
      </c>
      <c r="R1305" s="43" t="s">
        <v>229</v>
      </c>
      <c r="S1305" s="43" t="b">
        <v>1</v>
      </c>
      <c r="T1305" s="43">
        <v>10</v>
      </c>
      <c r="U1305" s="35" t="s">
        <v>2347</v>
      </c>
      <c r="V1305" s="196" t="s">
        <v>2377</v>
      </c>
    </row>
    <row r="1306" spans="1:22" x14ac:dyDescent="0.25">
      <c r="A1306" s="30">
        <v>1305</v>
      </c>
      <c r="B1306" s="45" t="s">
        <v>957</v>
      </c>
      <c r="C1306" s="33">
        <f t="shared" si="20"/>
        <v>11</v>
      </c>
      <c r="D1306" s="45" t="s">
        <v>367</v>
      </c>
      <c r="E1306" s="45"/>
      <c r="F1306" s="35" t="s">
        <v>255</v>
      </c>
      <c r="G1306" s="36">
        <v>41729</v>
      </c>
      <c r="H1306" s="82">
        <v>26329</v>
      </c>
      <c r="I1306" s="37">
        <v>2633</v>
      </c>
      <c r="J1306" s="38">
        <v>2633</v>
      </c>
      <c r="K1306" s="36">
        <v>41729</v>
      </c>
      <c r="L1306" s="39">
        <v>10</v>
      </c>
      <c r="M1306" s="5"/>
      <c r="N1306" s="5"/>
      <c r="O1306" s="42" t="s">
        <v>2344</v>
      </c>
      <c r="P1306" s="43" t="s">
        <v>2214</v>
      </c>
      <c r="Q1306" s="43" t="s">
        <v>2320</v>
      </c>
      <c r="R1306" s="43" t="s">
        <v>229</v>
      </c>
      <c r="S1306" s="43" t="b">
        <v>1</v>
      </c>
      <c r="T1306" s="43">
        <v>10</v>
      </c>
      <c r="U1306" s="35" t="s">
        <v>2347</v>
      </c>
      <c r="V1306" s="196" t="s">
        <v>2377</v>
      </c>
    </row>
    <row r="1307" spans="1:22" x14ac:dyDescent="0.25">
      <c r="A1307" s="30">
        <v>1306</v>
      </c>
      <c r="B1307" s="45" t="s">
        <v>368</v>
      </c>
      <c r="C1307" s="33">
        <f t="shared" si="20"/>
        <v>4</v>
      </c>
      <c r="D1307" s="45" t="s">
        <v>369</v>
      </c>
      <c r="E1307" s="45"/>
      <c r="F1307" s="35" t="s">
        <v>255</v>
      </c>
      <c r="G1307" s="36">
        <v>41729</v>
      </c>
      <c r="H1307" s="82">
        <v>16949</v>
      </c>
      <c r="I1307" s="37">
        <v>1695</v>
      </c>
      <c r="J1307" s="38">
        <v>1695</v>
      </c>
      <c r="K1307" s="36">
        <v>41729</v>
      </c>
      <c r="L1307" s="39">
        <v>10</v>
      </c>
      <c r="M1307" s="5"/>
      <c r="N1307" s="5"/>
      <c r="O1307" s="42" t="s">
        <v>2344</v>
      </c>
      <c r="P1307" s="43" t="s">
        <v>2218</v>
      </c>
      <c r="Q1307" s="43" t="s">
        <v>2320</v>
      </c>
      <c r="R1307" s="43" t="s">
        <v>229</v>
      </c>
      <c r="S1307" s="43" t="b">
        <v>1</v>
      </c>
      <c r="T1307" s="43">
        <v>10</v>
      </c>
      <c r="U1307" s="35" t="s">
        <v>2347</v>
      </c>
      <c r="V1307" s="196" t="s">
        <v>2377</v>
      </c>
    </row>
    <row r="1308" spans="1:22" x14ac:dyDescent="0.25">
      <c r="A1308" s="30">
        <v>1307</v>
      </c>
      <c r="B1308" s="45" t="s">
        <v>1066</v>
      </c>
      <c r="C1308" s="33">
        <f t="shared" si="20"/>
        <v>4</v>
      </c>
      <c r="D1308" s="45" t="s">
        <v>371</v>
      </c>
      <c r="E1308" s="45"/>
      <c r="F1308" s="35" t="s">
        <v>255</v>
      </c>
      <c r="G1308" s="36">
        <v>41729</v>
      </c>
      <c r="H1308" s="82">
        <v>13945</v>
      </c>
      <c r="I1308" s="37">
        <v>1395</v>
      </c>
      <c r="J1308" s="38">
        <v>1395</v>
      </c>
      <c r="K1308" s="36">
        <v>41729</v>
      </c>
      <c r="L1308" s="39">
        <v>10</v>
      </c>
      <c r="M1308" s="5"/>
      <c r="N1308" s="5"/>
      <c r="O1308" s="42" t="s">
        <v>2344</v>
      </c>
      <c r="P1308" s="43" t="s">
        <v>2185</v>
      </c>
      <c r="Q1308" s="43" t="s">
        <v>2320</v>
      </c>
      <c r="R1308" s="43" t="s">
        <v>229</v>
      </c>
      <c r="S1308" s="43" t="b">
        <v>1</v>
      </c>
      <c r="T1308" s="43">
        <v>10</v>
      </c>
      <c r="U1308" s="35" t="s">
        <v>2347</v>
      </c>
      <c r="V1308" s="196" t="s">
        <v>2377</v>
      </c>
    </row>
    <row r="1309" spans="1:22" x14ac:dyDescent="0.25">
      <c r="A1309" s="30">
        <v>1308</v>
      </c>
      <c r="B1309" s="45" t="s">
        <v>831</v>
      </c>
      <c r="C1309" s="33">
        <f t="shared" si="20"/>
        <v>5</v>
      </c>
      <c r="D1309" s="45" t="s">
        <v>375</v>
      </c>
      <c r="E1309" s="45"/>
      <c r="F1309" s="35" t="s">
        <v>255</v>
      </c>
      <c r="G1309" s="36">
        <v>41729</v>
      </c>
      <c r="H1309" s="82">
        <v>989</v>
      </c>
      <c r="I1309" s="37">
        <v>99</v>
      </c>
      <c r="J1309" s="38">
        <v>99</v>
      </c>
      <c r="K1309" s="36">
        <v>41729</v>
      </c>
      <c r="L1309" s="39">
        <v>10.01</v>
      </c>
      <c r="M1309" s="5"/>
      <c r="N1309" s="5"/>
      <c r="O1309" s="42" t="s">
        <v>2344</v>
      </c>
      <c r="P1309" s="43" t="s">
        <v>2177</v>
      </c>
      <c r="Q1309" s="43" t="s">
        <v>2320</v>
      </c>
      <c r="R1309" s="43" t="s">
        <v>229</v>
      </c>
      <c r="S1309" s="43" t="b">
        <v>1</v>
      </c>
      <c r="T1309" s="43">
        <v>10</v>
      </c>
      <c r="U1309" s="35" t="s">
        <v>2347</v>
      </c>
      <c r="V1309" s="196" t="s">
        <v>2377</v>
      </c>
    </row>
    <row r="1310" spans="1:22" x14ac:dyDescent="0.25">
      <c r="A1310" s="30">
        <v>1309</v>
      </c>
      <c r="B1310" s="45" t="s">
        <v>876</v>
      </c>
      <c r="C1310" s="33">
        <f t="shared" si="20"/>
        <v>5</v>
      </c>
      <c r="D1310" s="45" t="s">
        <v>523</v>
      </c>
      <c r="E1310" s="45"/>
      <c r="F1310" s="35" t="s">
        <v>255</v>
      </c>
      <c r="G1310" s="36">
        <v>41729</v>
      </c>
      <c r="H1310" s="82">
        <v>15369</v>
      </c>
      <c r="I1310" s="37">
        <v>1537</v>
      </c>
      <c r="J1310" s="38">
        <v>1537</v>
      </c>
      <c r="K1310" s="36">
        <v>41729</v>
      </c>
      <c r="L1310" s="39">
        <v>10</v>
      </c>
      <c r="M1310" s="5"/>
      <c r="N1310" s="5"/>
      <c r="O1310" s="42" t="s">
        <v>2344</v>
      </c>
      <c r="P1310" s="43" t="s">
        <v>2214</v>
      </c>
      <c r="Q1310" s="43" t="s">
        <v>2320</v>
      </c>
      <c r="R1310" s="43" t="s">
        <v>229</v>
      </c>
      <c r="S1310" s="43" t="b">
        <v>1</v>
      </c>
      <c r="T1310" s="43">
        <v>10</v>
      </c>
      <c r="U1310" s="35" t="s">
        <v>2347</v>
      </c>
      <c r="V1310" s="196" t="s">
        <v>2377</v>
      </c>
    </row>
    <row r="1311" spans="1:22" x14ac:dyDescent="0.25">
      <c r="A1311" s="30">
        <v>1310</v>
      </c>
      <c r="B1311" s="45" t="s">
        <v>957</v>
      </c>
      <c r="C1311" s="33">
        <f t="shared" si="20"/>
        <v>11</v>
      </c>
      <c r="D1311" s="45" t="s">
        <v>559</v>
      </c>
      <c r="E1311" s="45"/>
      <c r="F1311" s="35" t="s">
        <v>255</v>
      </c>
      <c r="G1311" s="36">
        <v>41729</v>
      </c>
      <c r="H1311" s="82">
        <v>1431</v>
      </c>
      <c r="I1311" s="37">
        <v>144</v>
      </c>
      <c r="J1311" s="38">
        <v>144</v>
      </c>
      <c r="K1311" s="36">
        <v>41729</v>
      </c>
      <c r="L1311" s="39">
        <v>10.06</v>
      </c>
      <c r="M1311" s="5"/>
      <c r="N1311" s="5"/>
      <c r="O1311" s="42" t="s">
        <v>2344</v>
      </c>
      <c r="P1311" s="43" t="s">
        <v>2214</v>
      </c>
      <c r="Q1311" s="43" t="s">
        <v>2320</v>
      </c>
      <c r="R1311" s="43" t="s">
        <v>229</v>
      </c>
      <c r="S1311" s="43" t="b">
        <v>1</v>
      </c>
      <c r="T1311" s="43">
        <v>10</v>
      </c>
      <c r="U1311" s="35" t="s">
        <v>2347</v>
      </c>
      <c r="V1311" s="196" t="s">
        <v>2377</v>
      </c>
    </row>
    <row r="1312" spans="1:22" x14ac:dyDescent="0.25">
      <c r="A1312" s="30">
        <v>1311</v>
      </c>
      <c r="B1312" s="45" t="s">
        <v>1088</v>
      </c>
      <c r="C1312" s="33">
        <f t="shared" si="20"/>
        <v>5</v>
      </c>
      <c r="D1312" s="45" t="s">
        <v>463</v>
      </c>
      <c r="E1312" s="45"/>
      <c r="F1312" s="35" t="s">
        <v>255</v>
      </c>
      <c r="G1312" s="36">
        <v>41729</v>
      </c>
      <c r="H1312" s="82">
        <v>10201</v>
      </c>
      <c r="I1312" s="37">
        <v>1021</v>
      </c>
      <c r="J1312" s="38">
        <v>1021</v>
      </c>
      <c r="K1312" s="36">
        <v>41729</v>
      </c>
      <c r="L1312" s="39">
        <v>10.01</v>
      </c>
      <c r="M1312" s="5"/>
      <c r="N1312" s="5"/>
      <c r="O1312" s="42" t="s">
        <v>2344</v>
      </c>
      <c r="P1312" s="43" t="s">
        <v>2251</v>
      </c>
      <c r="Q1312" s="43" t="s">
        <v>2319</v>
      </c>
      <c r="R1312" s="43" t="s">
        <v>229</v>
      </c>
      <c r="S1312" s="43" t="b">
        <v>1</v>
      </c>
      <c r="T1312" s="43">
        <v>10</v>
      </c>
      <c r="U1312" s="35" t="s">
        <v>2347</v>
      </c>
      <c r="V1312" s="196" t="s">
        <v>2377</v>
      </c>
    </row>
    <row r="1313" spans="1:22" x14ac:dyDescent="0.25">
      <c r="A1313" s="30">
        <v>1312</v>
      </c>
      <c r="B1313" s="45" t="s">
        <v>1059</v>
      </c>
      <c r="C1313" s="33">
        <f t="shared" si="20"/>
        <v>5</v>
      </c>
      <c r="D1313" s="45" t="s">
        <v>348</v>
      </c>
      <c r="E1313" s="45"/>
      <c r="F1313" s="35" t="s">
        <v>255</v>
      </c>
      <c r="G1313" s="36">
        <v>41729</v>
      </c>
      <c r="H1313" s="82">
        <v>20134</v>
      </c>
      <c r="I1313" s="37">
        <v>2014</v>
      </c>
      <c r="J1313" s="38">
        <v>2014</v>
      </c>
      <c r="K1313" s="36">
        <v>41729</v>
      </c>
      <c r="L1313" s="39">
        <v>10</v>
      </c>
      <c r="M1313" s="5"/>
      <c r="N1313" s="5"/>
      <c r="O1313" s="42" t="s">
        <v>2344</v>
      </c>
      <c r="P1313" s="43" t="s">
        <v>2197</v>
      </c>
      <c r="Q1313" s="43" t="s">
        <v>2320</v>
      </c>
      <c r="R1313" s="43" t="s">
        <v>229</v>
      </c>
      <c r="S1313" s="43" t="b">
        <v>1</v>
      </c>
      <c r="T1313" s="43">
        <v>10</v>
      </c>
      <c r="U1313" s="35" t="s">
        <v>2347</v>
      </c>
      <c r="V1313" s="196" t="s">
        <v>2377</v>
      </c>
    </row>
    <row r="1314" spans="1:22" x14ac:dyDescent="0.25">
      <c r="A1314" s="30">
        <v>1313</v>
      </c>
      <c r="B1314" s="45" t="s">
        <v>1079</v>
      </c>
      <c r="C1314" s="33">
        <f t="shared" si="20"/>
        <v>5</v>
      </c>
      <c r="D1314" s="45" t="s">
        <v>428</v>
      </c>
      <c r="E1314" s="45"/>
      <c r="F1314" s="35" t="s">
        <v>255</v>
      </c>
      <c r="G1314" s="36">
        <v>41729</v>
      </c>
      <c r="H1314" s="82">
        <v>23304</v>
      </c>
      <c r="I1314" s="37">
        <v>2331</v>
      </c>
      <c r="J1314" s="38">
        <v>2331</v>
      </c>
      <c r="K1314" s="36">
        <v>41729</v>
      </c>
      <c r="L1314" s="39">
        <v>10</v>
      </c>
      <c r="M1314" s="5"/>
      <c r="N1314" s="5"/>
      <c r="O1314" s="42" t="s">
        <v>2344</v>
      </c>
      <c r="P1314" s="43" t="s">
        <v>2197</v>
      </c>
      <c r="Q1314" s="43" t="s">
        <v>2320</v>
      </c>
      <c r="R1314" s="43" t="s">
        <v>229</v>
      </c>
      <c r="S1314" s="43" t="b">
        <v>1</v>
      </c>
      <c r="T1314" s="43">
        <v>10</v>
      </c>
      <c r="U1314" s="35" t="s">
        <v>2347</v>
      </c>
      <c r="V1314" s="196" t="s">
        <v>2377</v>
      </c>
    </row>
    <row r="1315" spans="1:22" x14ac:dyDescent="0.25">
      <c r="A1315" s="30">
        <v>1314</v>
      </c>
      <c r="B1315" s="45" t="s">
        <v>971</v>
      </c>
      <c r="C1315" s="33">
        <f t="shared" si="20"/>
        <v>6</v>
      </c>
      <c r="D1315" s="45" t="s">
        <v>429</v>
      </c>
      <c r="E1315" s="45"/>
      <c r="F1315" s="35" t="s">
        <v>255</v>
      </c>
      <c r="G1315" s="36">
        <v>41729</v>
      </c>
      <c r="H1315" s="82">
        <v>2462</v>
      </c>
      <c r="I1315" s="37">
        <v>247</v>
      </c>
      <c r="J1315" s="38">
        <v>247</v>
      </c>
      <c r="K1315" s="36">
        <v>41729</v>
      </c>
      <c r="L1315" s="39">
        <v>10.029999999999999</v>
      </c>
      <c r="M1315" s="5"/>
      <c r="N1315" s="5"/>
      <c r="O1315" s="42" t="s">
        <v>2344</v>
      </c>
      <c r="P1315" s="43" t="s">
        <v>2197</v>
      </c>
      <c r="Q1315" s="43" t="s">
        <v>2320</v>
      </c>
      <c r="R1315" s="43" t="s">
        <v>229</v>
      </c>
      <c r="S1315" s="43" t="b">
        <v>1</v>
      </c>
      <c r="T1315" s="43">
        <v>10</v>
      </c>
      <c r="U1315" s="35" t="s">
        <v>2347</v>
      </c>
      <c r="V1315" s="196" t="s">
        <v>2377</v>
      </c>
    </row>
    <row r="1316" spans="1:22" x14ac:dyDescent="0.25">
      <c r="A1316" s="30">
        <v>1315</v>
      </c>
      <c r="B1316" s="45" t="s">
        <v>971</v>
      </c>
      <c r="C1316" s="33">
        <f t="shared" si="20"/>
        <v>6</v>
      </c>
      <c r="D1316" s="45" t="s">
        <v>430</v>
      </c>
      <c r="E1316" s="45"/>
      <c r="F1316" s="35" t="s">
        <v>255</v>
      </c>
      <c r="G1316" s="36">
        <v>41729</v>
      </c>
      <c r="H1316" s="82">
        <v>14573</v>
      </c>
      <c r="I1316" s="37">
        <v>1458</v>
      </c>
      <c r="J1316" s="38">
        <v>1458</v>
      </c>
      <c r="K1316" s="36">
        <v>41729</v>
      </c>
      <c r="L1316" s="39">
        <v>10</v>
      </c>
      <c r="M1316" s="5"/>
      <c r="N1316" s="5"/>
      <c r="O1316" s="42" t="s">
        <v>2344</v>
      </c>
      <c r="P1316" s="43" t="s">
        <v>2197</v>
      </c>
      <c r="Q1316" s="43" t="s">
        <v>2320</v>
      </c>
      <c r="R1316" s="43" t="s">
        <v>229</v>
      </c>
      <c r="S1316" s="43" t="b">
        <v>1</v>
      </c>
      <c r="T1316" s="43">
        <v>10</v>
      </c>
      <c r="U1316" s="35" t="s">
        <v>2347</v>
      </c>
      <c r="V1316" s="196" t="s">
        <v>2377</v>
      </c>
    </row>
    <row r="1317" spans="1:22" x14ac:dyDescent="0.25">
      <c r="A1317" s="30">
        <v>1316</v>
      </c>
      <c r="B1317" s="45" t="s">
        <v>916</v>
      </c>
      <c r="C1317" s="33">
        <f t="shared" si="20"/>
        <v>3</v>
      </c>
      <c r="D1317" s="45" t="s">
        <v>736</v>
      </c>
      <c r="E1317" s="45"/>
      <c r="F1317" s="35" t="s">
        <v>255</v>
      </c>
      <c r="G1317" s="36">
        <v>41729</v>
      </c>
      <c r="H1317" s="82">
        <v>10806</v>
      </c>
      <c r="I1317" s="37">
        <v>1081</v>
      </c>
      <c r="J1317" s="38">
        <v>1081</v>
      </c>
      <c r="K1317" s="36">
        <v>41729</v>
      </c>
      <c r="L1317" s="39">
        <v>10</v>
      </c>
      <c r="M1317" s="5"/>
      <c r="N1317" s="5"/>
      <c r="O1317" s="42" t="s">
        <v>2344</v>
      </c>
      <c r="P1317" s="43" t="s">
        <v>2312</v>
      </c>
      <c r="Q1317" s="43" t="s">
        <v>2319</v>
      </c>
      <c r="R1317" s="43" t="s">
        <v>229</v>
      </c>
      <c r="S1317" s="43" t="b">
        <v>1</v>
      </c>
      <c r="T1317" s="43">
        <v>10</v>
      </c>
      <c r="U1317" s="35" t="s">
        <v>2347</v>
      </c>
      <c r="V1317" s="196" t="s">
        <v>2377</v>
      </c>
    </row>
    <row r="1318" spans="1:22" x14ac:dyDescent="0.25">
      <c r="A1318" s="30">
        <v>1317</v>
      </c>
      <c r="B1318" s="45" t="s">
        <v>861</v>
      </c>
      <c r="C1318" s="33">
        <f t="shared" si="20"/>
        <v>4</v>
      </c>
      <c r="D1318" s="45" t="s">
        <v>467</v>
      </c>
      <c r="E1318" s="45"/>
      <c r="F1318" s="35" t="s">
        <v>255</v>
      </c>
      <c r="G1318" s="36">
        <v>41729</v>
      </c>
      <c r="H1318" s="82">
        <v>7851</v>
      </c>
      <c r="I1318" s="37">
        <v>786</v>
      </c>
      <c r="J1318" s="38">
        <v>786</v>
      </c>
      <c r="K1318" s="36">
        <v>41729</v>
      </c>
      <c r="L1318" s="39">
        <v>10.01</v>
      </c>
      <c r="M1318" s="5"/>
      <c r="N1318" s="5"/>
      <c r="O1318" s="42" t="s">
        <v>2344</v>
      </c>
      <c r="P1318" s="43" t="s">
        <v>2252</v>
      </c>
      <c r="Q1318" s="43" t="s">
        <v>2319</v>
      </c>
      <c r="R1318" s="43" t="s">
        <v>229</v>
      </c>
      <c r="S1318" s="43" t="b">
        <v>1</v>
      </c>
      <c r="T1318" s="43">
        <v>10</v>
      </c>
      <c r="U1318" s="35" t="s">
        <v>2347</v>
      </c>
      <c r="V1318" s="196" t="s">
        <v>2377</v>
      </c>
    </row>
    <row r="1319" spans="1:22" x14ac:dyDescent="0.25">
      <c r="A1319" s="30">
        <v>1318</v>
      </c>
      <c r="B1319" s="45" t="s">
        <v>480</v>
      </c>
      <c r="C1319" s="33">
        <f t="shared" si="20"/>
        <v>4</v>
      </c>
      <c r="D1319" s="45" t="s">
        <v>481</v>
      </c>
      <c r="E1319" s="45"/>
      <c r="F1319" s="35" t="s">
        <v>255</v>
      </c>
      <c r="G1319" s="36">
        <v>41729</v>
      </c>
      <c r="H1319" s="82">
        <v>1155</v>
      </c>
      <c r="I1319" s="37">
        <v>116</v>
      </c>
      <c r="J1319" s="38">
        <v>116</v>
      </c>
      <c r="K1319" s="36">
        <v>41729</v>
      </c>
      <c r="L1319" s="39">
        <v>10.039999999999999</v>
      </c>
      <c r="M1319" s="5"/>
      <c r="N1319" s="5"/>
      <c r="O1319" s="42" t="s">
        <v>2344</v>
      </c>
      <c r="P1319" s="43" t="s">
        <v>2226</v>
      </c>
      <c r="Q1319" s="43" t="s">
        <v>2320</v>
      </c>
      <c r="R1319" s="43" t="s">
        <v>229</v>
      </c>
      <c r="S1319" s="43" t="b">
        <v>1</v>
      </c>
      <c r="T1319" s="43">
        <v>10</v>
      </c>
      <c r="U1319" s="35" t="s">
        <v>2347</v>
      </c>
      <c r="V1319" s="196" t="s">
        <v>2377</v>
      </c>
    </row>
    <row r="1320" spans="1:22" x14ac:dyDescent="0.25">
      <c r="A1320" s="30">
        <v>1319</v>
      </c>
      <c r="B1320" s="45" t="s">
        <v>868</v>
      </c>
      <c r="C1320" s="33">
        <f t="shared" si="20"/>
        <v>4</v>
      </c>
      <c r="D1320" s="45" t="s">
        <v>496</v>
      </c>
      <c r="E1320" s="45"/>
      <c r="F1320" s="35" t="s">
        <v>255</v>
      </c>
      <c r="G1320" s="36">
        <v>41729</v>
      </c>
      <c r="H1320" s="82">
        <v>8083</v>
      </c>
      <c r="I1320" s="37">
        <v>809</v>
      </c>
      <c r="J1320" s="38">
        <v>809</v>
      </c>
      <c r="K1320" s="36">
        <v>41729</v>
      </c>
      <c r="L1320" s="39">
        <v>10.01</v>
      </c>
      <c r="M1320" s="5"/>
      <c r="N1320" s="5"/>
      <c r="O1320" s="42" t="s">
        <v>2344</v>
      </c>
      <c r="P1320" s="43" t="s">
        <v>2265</v>
      </c>
      <c r="Q1320" s="43" t="s">
        <v>2319</v>
      </c>
      <c r="R1320" s="43" t="s">
        <v>229</v>
      </c>
      <c r="S1320" s="43" t="b">
        <v>1</v>
      </c>
      <c r="T1320" s="43">
        <v>10</v>
      </c>
      <c r="U1320" s="35" t="s">
        <v>2347</v>
      </c>
      <c r="V1320" s="196" t="s">
        <v>2377</v>
      </c>
    </row>
    <row r="1321" spans="1:22" x14ac:dyDescent="0.25">
      <c r="A1321" s="30">
        <v>1320</v>
      </c>
      <c r="B1321" s="45" t="s">
        <v>989</v>
      </c>
      <c r="C1321" s="33">
        <f t="shared" si="20"/>
        <v>5</v>
      </c>
      <c r="D1321" s="45" t="s">
        <v>522</v>
      </c>
      <c r="E1321" s="45"/>
      <c r="F1321" s="35" t="s">
        <v>255</v>
      </c>
      <c r="G1321" s="36">
        <v>41729</v>
      </c>
      <c r="H1321" s="82">
        <v>29462</v>
      </c>
      <c r="I1321" s="37">
        <v>2947</v>
      </c>
      <c r="J1321" s="38">
        <v>2947</v>
      </c>
      <c r="K1321" s="36">
        <v>41729</v>
      </c>
      <c r="L1321" s="39">
        <v>10</v>
      </c>
      <c r="M1321" s="5"/>
      <c r="N1321" s="5"/>
      <c r="O1321" s="42" t="s">
        <v>2344</v>
      </c>
      <c r="P1321" s="43" t="s">
        <v>2259</v>
      </c>
      <c r="Q1321" s="43" t="s">
        <v>2319</v>
      </c>
      <c r="R1321" s="43" t="s">
        <v>229</v>
      </c>
      <c r="S1321" s="43" t="b">
        <v>1</v>
      </c>
      <c r="T1321" s="43">
        <v>10</v>
      </c>
      <c r="U1321" s="35" t="s">
        <v>2347</v>
      </c>
      <c r="V1321" s="196" t="s">
        <v>2377</v>
      </c>
    </row>
    <row r="1322" spans="1:22" x14ac:dyDescent="0.25">
      <c r="A1322" s="30">
        <v>1321</v>
      </c>
      <c r="B1322" s="45" t="s">
        <v>1111</v>
      </c>
      <c r="C1322" s="33">
        <f t="shared" si="20"/>
        <v>4</v>
      </c>
      <c r="D1322" s="45" t="s">
        <v>542</v>
      </c>
      <c r="E1322" s="45"/>
      <c r="F1322" s="35" t="s">
        <v>255</v>
      </c>
      <c r="G1322" s="36">
        <v>41729</v>
      </c>
      <c r="H1322" s="82">
        <v>3586</v>
      </c>
      <c r="I1322" s="37">
        <v>359</v>
      </c>
      <c r="J1322" s="38">
        <v>359</v>
      </c>
      <c r="K1322" s="36">
        <v>41729</v>
      </c>
      <c r="L1322" s="39">
        <v>10.01</v>
      </c>
      <c r="M1322" s="5"/>
      <c r="N1322" s="5"/>
      <c r="O1322" s="42" t="s">
        <v>2344</v>
      </c>
      <c r="P1322" s="43" t="s">
        <v>2283</v>
      </c>
      <c r="Q1322" s="43" t="s">
        <v>2319</v>
      </c>
      <c r="R1322" s="43" t="s">
        <v>229</v>
      </c>
      <c r="S1322" s="43" t="b">
        <v>1</v>
      </c>
      <c r="T1322" s="43">
        <v>10</v>
      </c>
      <c r="U1322" s="35" t="s">
        <v>2347</v>
      </c>
      <c r="V1322" s="196" t="s">
        <v>2377</v>
      </c>
    </row>
    <row r="1323" spans="1:22" x14ac:dyDescent="0.25">
      <c r="A1323" s="30">
        <v>1322</v>
      </c>
      <c r="B1323" s="45" t="s">
        <v>883</v>
      </c>
      <c r="C1323" s="33">
        <f t="shared" si="20"/>
        <v>4</v>
      </c>
      <c r="D1323" s="45" t="s">
        <v>549</v>
      </c>
      <c r="E1323" s="45"/>
      <c r="F1323" s="35" t="s">
        <v>255</v>
      </c>
      <c r="G1323" s="36">
        <v>41729</v>
      </c>
      <c r="H1323" s="82">
        <v>13142</v>
      </c>
      <c r="I1323" s="37">
        <v>1315</v>
      </c>
      <c r="J1323" s="38">
        <v>1315</v>
      </c>
      <c r="K1323" s="36">
        <v>41729</v>
      </c>
      <c r="L1323" s="39">
        <v>10.01</v>
      </c>
      <c r="M1323" s="5"/>
      <c r="N1323" s="5"/>
      <c r="O1323" s="42" t="s">
        <v>2344</v>
      </c>
      <c r="P1323" s="43" t="s">
        <v>2216</v>
      </c>
      <c r="Q1323" s="43" t="s">
        <v>2319</v>
      </c>
      <c r="R1323" s="43" t="s">
        <v>229</v>
      </c>
      <c r="S1323" s="43" t="b">
        <v>1</v>
      </c>
      <c r="T1323" s="43">
        <v>10</v>
      </c>
      <c r="U1323" s="35" t="s">
        <v>2347</v>
      </c>
      <c r="V1323" s="196" t="s">
        <v>2377</v>
      </c>
    </row>
    <row r="1324" spans="1:22" x14ac:dyDescent="0.25">
      <c r="A1324" s="30">
        <v>1323</v>
      </c>
      <c r="B1324" s="45" t="s">
        <v>1102</v>
      </c>
      <c r="C1324" s="33">
        <f t="shared" si="20"/>
        <v>4</v>
      </c>
      <c r="D1324" s="45" t="s">
        <v>504</v>
      </c>
      <c r="E1324" s="45"/>
      <c r="F1324" s="35" t="s">
        <v>255</v>
      </c>
      <c r="G1324" s="36">
        <v>41729</v>
      </c>
      <c r="H1324" s="82">
        <v>13897</v>
      </c>
      <c r="I1324" s="37">
        <v>1390</v>
      </c>
      <c r="J1324" s="38">
        <v>1390</v>
      </c>
      <c r="K1324" s="36">
        <v>41729</v>
      </c>
      <c r="L1324" s="39">
        <v>10</v>
      </c>
      <c r="M1324" s="5"/>
      <c r="N1324" s="5"/>
      <c r="O1324" s="42" t="s">
        <v>2344</v>
      </c>
      <c r="P1324" s="43" t="s">
        <v>2214</v>
      </c>
      <c r="Q1324" s="43" t="s">
        <v>2320</v>
      </c>
      <c r="R1324" s="43" t="s">
        <v>229</v>
      </c>
      <c r="S1324" s="43" t="b">
        <v>1</v>
      </c>
      <c r="T1324" s="43">
        <v>10</v>
      </c>
      <c r="U1324" s="35" t="s">
        <v>2347</v>
      </c>
      <c r="V1324" s="196" t="s">
        <v>2377</v>
      </c>
    </row>
    <row r="1325" spans="1:22" x14ac:dyDescent="0.25">
      <c r="A1325" s="30">
        <v>1324</v>
      </c>
      <c r="B1325" s="45" t="s">
        <v>452</v>
      </c>
      <c r="C1325" s="33">
        <f t="shared" si="20"/>
        <v>4</v>
      </c>
      <c r="D1325" s="45" t="s">
        <v>453</v>
      </c>
      <c r="E1325" s="45"/>
      <c r="F1325" s="35" t="s">
        <v>255</v>
      </c>
      <c r="G1325" s="36">
        <v>41729</v>
      </c>
      <c r="H1325" s="82">
        <v>4991</v>
      </c>
      <c r="I1325" s="37">
        <v>500</v>
      </c>
      <c r="J1325" s="38">
        <v>500</v>
      </c>
      <c r="K1325" s="36">
        <v>41729</v>
      </c>
      <c r="L1325" s="39">
        <v>10.02</v>
      </c>
      <c r="M1325" s="5"/>
      <c r="N1325" s="5"/>
      <c r="O1325" s="42" t="s">
        <v>2344</v>
      </c>
      <c r="P1325" s="43" t="s">
        <v>2246</v>
      </c>
      <c r="Q1325" s="43" t="s">
        <v>2319</v>
      </c>
      <c r="R1325" s="43" t="s">
        <v>229</v>
      </c>
      <c r="S1325" s="43" t="b">
        <v>1</v>
      </c>
      <c r="T1325" s="43">
        <v>10</v>
      </c>
      <c r="U1325" s="35" t="s">
        <v>2347</v>
      </c>
      <c r="V1325" s="196" t="s">
        <v>2377</v>
      </c>
    </row>
    <row r="1326" spans="1:22" x14ac:dyDescent="0.25">
      <c r="A1326" s="30">
        <v>1325</v>
      </c>
      <c r="B1326" s="45" t="s">
        <v>1142</v>
      </c>
      <c r="C1326" s="33">
        <f t="shared" si="20"/>
        <v>3</v>
      </c>
      <c r="D1326" s="45" t="s">
        <v>720</v>
      </c>
      <c r="E1326" s="45"/>
      <c r="F1326" s="35" t="s">
        <v>255</v>
      </c>
      <c r="G1326" s="36">
        <v>41729</v>
      </c>
      <c r="H1326" s="82">
        <v>1793</v>
      </c>
      <c r="I1326" s="37">
        <v>180</v>
      </c>
      <c r="J1326" s="38">
        <v>180</v>
      </c>
      <c r="K1326" s="36">
        <v>41729</v>
      </c>
      <c r="L1326" s="39">
        <v>10.039999999999999</v>
      </c>
      <c r="M1326" s="5"/>
      <c r="N1326" s="5"/>
      <c r="O1326" s="42" t="s">
        <v>2344</v>
      </c>
      <c r="P1326" s="43" t="s">
        <v>2206</v>
      </c>
      <c r="Q1326" s="43" t="s">
        <v>2320</v>
      </c>
      <c r="R1326" s="43" t="s">
        <v>229</v>
      </c>
      <c r="S1326" s="43" t="b">
        <v>1</v>
      </c>
      <c r="T1326" s="43">
        <v>10</v>
      </c>
      <c r="U1326" s="35" t="s">
        <v>2347</v>
      </c>
      <c r="V1326" s="196" t="s">
        <v>2377</v>
      </c>
    </row>
    <row r="1327" spans="1:22" x14ac:dyDescent="0.25">
      <c r="A1327" s="30">
        <v>1326</v>
      </c>
      <c r="B1327" s="45" t="s">
        <v>978</v>
      </c>
      <c r="C1327" s="33">
        <f t="shared" si="20"/>
        <v>7</v>
      </c>
      <c r="D1327" s="45" t="s">
        <v>470</v>
      </c>
      <c r="E1327" s="45"/>
      <c r="F1327" s="35" t="s">
        <v>255</v>
      </c>
      <c r="G1327" s="36">
        <v>41729</v>
      </c>
      <c r="H1327" s="82">
        <v>10081</v>
      </c>
      <c r="I1327" s="37">
        <v>1009</v>
      </c>
      <c r="J1327" s="38">
        <v>1009</v>
      </c>
      <c r="K1327" s="36">
        <v>41729</v>
      </c>
      <c r="L1327" s="39">
        <v>10.01</v>
      </c>
      <c r="M1327" s="5"/>
      <c r="N1327" s="5"/>
      <c r="O1327" s="42" t="s">
        <v>2344</v>
      </c>
      <c r="P1327" s="43" t="s">
        <v>2222</v>
      </c>
      <c r="Q1327" s="43" t="s">
        <v>2320</v>
      </c>
      <c r="R1327" s="43" t="s">
        <v>229</v>
      </c>
      <c r="S1327" s="43" t="b">
        <v>1</v>
      </c>
      <c r="T1327" s="43">
        <v>10</v>
      </c>
      <c r="U1327" s="35" t="s">
        <v>2347</v>
      </c>
      <c r="V1327" s="196" t="s">
        <v>2377</v>
      </c>
    </row>
    <row r="1328" spans="1:22" x14ac:dyDescent="0.25">
      <c r="A1328" s="30">
        <v>1327</v>
      </c>
      <c r="B1328" s="45" t="s">
        <v>978</v>
      </c>
      <c r="C1328" s="33">
        <f t="shared" si="20"/>
        <v>7</v>
      </c>
      <c r="D1328" s="45" t="s">
        <v>742</v>
      </c>
      <c r="E1328" s="45"/>
      <c r="F1328" s="35" t="s">
        <v>255</v>
      </c>
      <c r="G1328" s="36">
        <v>41729</v>
      </c>
      <c r="H1328" s="82">
        <v>1628</v>
      </c>
      <c r="I1328" s="37">
        <v>163</v>
      </c>
      <c r="J1328" s="38">
        <v>163</v>
      </c>
      <c r="K1328" s="36">
        <v>41729</v>
      </c>
      <c r="L1328" s="39">
        <v>10.01</v>
      </c>
      <c r="M1328" s="5"/>
      <c r="N1328" s="5"/>
      <c r="O1328" s="42" t="s">
        <v>2344</v>
      </c>
      <c r="P1328" s="43" t="s">
        <v>2222</v>
      </c>
      <c r="Q1328" s="43" t="s">
        <v>2320</v>
      </c>
      <c r="R1328" s="43" t="s">
        <v>229</v>
      </c>
      <c r="S1328" s="43" t="b">
        <v>1</v>
      </c>
      <c r="T1328" s="43">
        <v>10</v>
      </c>
      <c r="U1328" s="35" t="s">
        <v>2347</v>
      </c>
      <c r="V1328" s="196" t="s">
        <v>2377</v>
      </c>
    </row>
    <row r="1329" spans="1:22" x14ac:dyDescent="0.25">
      <c r="A1329" s="30">
        <v>1328</v>
      </c>
      <c r="B1329" s="45" t="s">
        <v>825</v>
      </c>
      <c r="C1329" s="33">
        <f t="shared" si="20"/>
        <v>4</v>
      </c>
      <c r="D1329" s="45" t="s">
        <v>354</v>
      </c>
      <c r="E1329" s="45"/>
      <c r="F1329" s="35" t="s">
        <v>255</v>
      </c>
      <c r="G1329" s="36">
        <v>41729</v>
      </c>
      <c r="H1329" s="82">
        <v>16898</v>
      </c>
      <c r="I1329" s="37">
        <v>1690</v>
      </c>
      <c r="J1329" s="38">
        <v>1690</v>
      </c>
      <c r="K1329" s="36">
        <v>41729</v>
      </c>
      <c r="L1329" s="39">
        <v>10</v>
      </c>
      <c r="M1329" s="5"/>
      <c r="N1329" s="5"/>
      <c r="O1329" s="42" t="s">
        <v>2344</v>
      </c>
      <c r="P1329" s="43" t="s">
        <v>2210</v>
      </c>
      <c r="Q1329" s="43" t="s">
        <v>2319</v>
      </c>
      <c r="R1329" s="43" t="s">
        <v>229</v>
      </c>
      <c r="S1329" s="43" t="b">
        <v>1</v>
      </c>
      <c r="T1329" s="43">
        <v>10</v>
      </c>
      <c r="U1329" s="35" t="s">
        <v>2347</v>
      </c>
      <c r="V1329" s="196" t="s">
        <v>2377</v>
      </c>
    </row>
    <row r="1330" spans="1:22" x14ac:dyDescent="0.25">
      <c r="A1330" s="30">
        <v>1329</v>
      </c>
      <c r="B1330" s="45" t="s">
        <v>856</v>
      </c>
      <c r="C1330" s="33">
        <f t="shared" si="20"/>
        <v>4</v>
      </c>
      <c r="D1330" s="45" t="s">
        <v>441</v>
      </c>
      <c r="E1330" s="45"/>
      <c r="F1330" s="35" t="s">
        <v>255</v>
      </c>
      <c r="G1330" s="36">
        <v>41729</v>
      </c>
      <c r="H1330" s="82">
        <v>4061</v>
      </c>
      <c r="I1330" s="37">
        <v>407</v>
      </c>
      <c r="J1330" s="38">
        <v>407</v>
      </c>
      <c r="K1330" s="36">
        <v>41729</v>
      </c>
      <c r="L1330" s="39">
        <v>10.02</v>
      </c>
      <c r="M1330" s="5"/>
      <c r="N1330" s="5"/>
      <c r="O1330" s="42" t="s">
        <v>2344</v>
      </c>
      <c r="P1330" s="43" t="s">
        <v>2242</v>
      </c>
      <c r="Q1330" s="43" t="s">
        <v>2319</v>
      </c>
      <c r="R1330" s="43" t="s">
        <v>229</v>
      </c>
      <c r="S1330" s="43" t="b">
        <v>1</v>
      </c>
      <c r="T1330" s="43">
        <v>10</v>
      </c>
      <c r="U1330" s="35" t="s">
        <v>2347</v>
      </c>
      <c r="V1330" s="196" t="s">
        <v>2377</v>
      </c>
    </row>
    <row r="1331" spans="1:22" x14ac:dyDescent="0.25">
      <c r="A1331" s="30">
        <v>1330</v>
      </c>
      <c r="B1331" s="45" t="s">
        <v>826</v>
      </c>
      <c r="C1331" s="33">
        <f t="shared" si="20"/>
        <v>4</v>
      </c>
      <c r="D1331" s="45" t="s">
        <v>358</v>
      </c>
      <c r="E1331" s="45"/>
      <c r="F1331" s="35" t="s">
        <v>255</v>
      </c>
      <c r="G1331" s="36">
        <v>41729</v>
      </c>
      <c r="H1331" s="82">
        <v>3963</v>
      </c>
      <c r="I1331" s="37">
        <v>397</v>
      </c>
      <c r="J1331" s="38">
        <v>397</v>
      </c>
      <c r="K1331" s="36">
        <v>41729</v>
      </c>
      <c r="L1331" s="39">
        <v>10.02</v>
      </c>
      <c r="M1331" s="5"/>
      <c r="N1331" s="5"/>
      <c r="O1331" s="42" t="s">
        <v>2344</v>
      </c>
      <c r="P1331" s="43" t="s">
        <v>2207</v>
      </c>
      <c r="Q1331" s="43" t="s">
        <v>2320</v>
      </c>
      <c r="R1331" s="43" t="s">
        <v>229</v>
      </c>
      <c r="S1331" s="43" t="b">
        <v>1</v>
      </c>
      <c r="T1331" s="43">
        <v>10</v>
      </c>
      <c r="U1331" s="35" t="s">
        <v>2347</v>
      </c>
      <c r="V1331" s="196" t="s">
        <v>2377</v>
      </c>
    </row>
    <row r="1332" spans="1:22" x14ac:dyDescent="0.25">
      <c r="A1332" s="30">
        <v>1331</v>
      </c>
      <c r="B1332" s="45" t="s">
        <v>824</v>
      </c>
      <c r="C1332" s="33">
        <f t="shared" si="20"/>
        <v>4</v>
      </c>
      <c r="D1332" s="45" t="s">
        <v>351</v>
      </c>
      <c r="E1332" s="45"/>
      <c r="F1332" s="35" t="s">
        <v>255</v>
      </c>
      <c r="G1332" s="36">
        <v>41729</v>
      </c>
      <c r="H1332" s="82">
        <v>11912</v>
      </c>
      <c r="I1332" s="37">
        <v>1192</v>
      </c>
      <c r="J1332" s="38">
        <v>1192</v>
      </c>
      <c r="K1332" s="36">
        <v>41729</v>
      </c>
      <c r="L1332" s="39">
        <v>10.01</v>
      </c>
      <c r="M1332" s="5"/>
      <c r="N1332" s="5"/>
      <c r="O1332" s="42" t="s">
        <v>2344</v>
      </c>
      <c r="P1332" s="43" t="s">
        <v>2197</v>
      </c>
      <c r="Q1332" s="43" t="s">
        <v>2320</v>
      </c>
      <c r="R1332" s="43" t="s">
        <v>229</v>
      </c>
      <c r="S1332" s="43" t="b">
        <v>1</v>
      </c>
      <c r="T1332" s="43">
        <v>10</v>
      </c>
      <c r="U1332" s="35" t="s">
        <v>2347</v>
      </c>
      <c r="V1332" s="196" t="s">
        <v>2377</v>
      </c>
    </row>
    <row r="1333" spans="1:22" x14ac:dyDescent="0.25">
      <c r="A1333" s="30">
        <v>1332</v>
      </c>
      <c r="B1333" s="45" t="s">
        <v>859</v>
      </c>
      <c r="C1333" s="33">
        <f t="shared" si="20"/>
        <v>4</v>
      </c>
      <c r="D1333" s="45" t="s">
        <v>451</v>
      </c>
      <c r="E1333" s="45"/>
      <c r="F1333" s="35" t="s">
        <v>255</v>
      </c>
      <c r="G1333" s="36">
        <v>41729</v>
      </c>
      <c r="H1333" s="82">
        <v>11118</v>
      </c>
      <c r="I1333" s="37">
        <v>1112</v>
      </c>
      <c r="J1333" s="38">
        <v>1112</v>
      </c>
      <c r="K1333" s="36">
        <v>41729</v>
      </c>
      <c r="L1333" s="39">
        <v>10</v>
      </c>
      <c r="M1333" s="5"/>
      <c r="N1333" s="5"/>
      <c r="O1333" s="42" t="s">
        <v>2344</v>
      </c>
      <c r="P1333" s="43" t="s">
        <v>2218</v>
      </c>
      <c r="Q1333" s="43" t="s">
        <v>2320</v>
      </c>
      <c r="R1333" s="43" t="s">
        <v>229</v>
      </c>
      <c r="S1333" s="43" t="b">
        <v>1</v>
      </c>
      <c r="T1333" s="43">
        <v>10</v>
      </c>
      <c r="U1333" s="35" t="s">
        <v>2347</v>
      </c>
      <c r="V1333" s="196" t="s">
        <v>2377</v>
      </c>
    </row>
    <row r="1334" spans="1:22" x14ac:dyDescent="0.25">
      <c r="A1334" s="30">
        <v>1333</v>
      </c>
      <c r="B1334" s="45" t="s">
        <v>869</v>
      </c>
      <c r="C1334" s="33">
        <f t="shared" si="20"/>
        <v>4</v>
      </c>
      <c r="D1334" s="45" t="s">
        <v>497</v>
      </c>
      <c r="E1334" s="45"/>
      <c r="F1334" s="35" t="s">
        <v>255</v>
      </c>
      <c r="G1334" s="36">
        <v>41729</v>
      </c>
      <c r="H1334" s="82">
        <v>3257</v>
      </c>
      <c r="I1334" s="37">
        <v>326</v>
      </c>
      <c r="J1334" s="38">
        <v>326</v>
      </c>
      <c r="K1334" s="36">
        <v>41729</v>
      </c>
      <c r="L1334" s="39">
        <v>10.01</v>
      </c>
      <c r="M1334" s="5"/>
      <c r="N1334" s="5"/>
      <c r="O1334" s="42" t="s">
        <v>2344</v>
      </c>
      <c r="P1334" s="43" t="s">
        <v>2266</v>
      </c>
      <c r="Q1334" s="43" t="s">
        <v>2319</v>
      </c>
      <c r="R1334" s="43" t="s">
        <v>229</v>
      </c>
      <c r="S1334" s="43" t="b">
        <v>1</v>
      </c>
      <c r="T1334" s="43">
        <v>10</v>
      </c>
      <c r="U1334" s="35" t="s">
        <v>2347</v>
      </c>
      <c r="V1334" s="196" t="s">
        <v>2377</v>
      </c>
    </row>
    <row r="1335" spans="1:22" x14ac:dyDescent="0.25">
      <c r="A1335" s="30">
        <v>1334</v>
      </c>
      <c r="B1335" s="45" t="s">
        <v>854</v>
      </c>
      <c r="C1335" s="33">
        <f t="shared" si="20"/>
        <v>6</v>
      </c>
      <c r="D1335" s="45" t="s">
        <v>437</v>
      </c>
      <c r="E1335" s="45"/>
      <c r="F1335" s="35" t="s">
        <v>255</v>
      </c>
      <c r="G1335" s="36">
        <v>41729</v>
      </c>
      <c r="H1335" s="82">
        <v>38206</v>
      </c>
      <c r="I1335" s="37">
        <v>3821</v>
      </c>
      <c r="J1335" s="38">
        <v>3821</v>
      </c>
      <c r="K1335" s="36">
        <v>41729</v>
      </c>
      <c r="L1335" s="39">
        <v>10</v>
      </c>
      <c r="M1335" s="5"/>
      <c r="N1335" s="5"/>
      <c r="O1335" s="42" t="s">
        <v>2344</v>
      </c>
      <c r="P1335" s="43" t="s">
        <v>2198</v>
      </c>
      <c r="Q1335" s="43" t="s">
        <v>2320</v>
      </c>
      <c r="R1335" s="43" t="s">
        <v>229</v>
      </c>
      <c r="S1335" s="43" t="b">
        <v>1</v>
      </c>
      <c r="T1335" s="43">
        <v>10</v>
      </c>
      <c r="U1335" s="35" t="s">
        <v>2347</v>
      </c>
      <c r="V1335" s="196" t="s">
        <v>2377</v>
      </c>
    </row>
    <row r="1336" spans="1:22" x14ac:dyDescent="0.25">
      <c r="A1336" s="30">
        <v>1335</v>
      </c>
      <c r="B1336" s="45" t="s">
        <v>1094</v>
      </c>
      <c r="C1336" s="33">
        <f t="shared" si="20"/>
        <v>4</v>
      </c>
      <c r="D1336" s="45" t="s">
        <v>483</v>
      </c>
      <c r="E1336" s="45"/>
      <c r="F1336" s="35" t="s">
        <v>255</v>
      </c>
      <c r="G1336" s="36">
        <v>41729</v>
      </c>
      <c r="H1336" s="82">
        <v>9168</v>
      </c>
      <c r="I1336" s="37">
        <v>917</v>
      </c>
      <c r="J1336" s="38">
        <v>917</v>
      </c>
      <c r="K1336" s="36">
        <v>41729</v>
      </c>
      <c r="L1336" s="39">
        <v>10</v>
      </c>
      <c r="M1336" s="5"/>
      <c r="N1336" s="5"/>
      <c r="O1336" s="42" t="s">
        <v>2344</v>
      </c>
      <c r="P1336" s="43" t="s">
        <v>2260</v>
      </c>
      <c r="Q1336" s="43" t="s">
        <v>2320</v>
      </c>
      <c r="R1336" s="43" t="s">
        <v>229</v>
      </c>
      <c r="S1336" s="43" t="b">
        <v>1</v>
      </c>
      <c r="T1336" s="43">
        <v>10</v>
      </c>
      <c r="U1336" s="35" t="s">
        <v>2347</v>
      </c>
      <c r="V1336" s="196" t="s">
        <v>2377</v>
      </c>
    </row>
    <row r="1337" spans="1:22" x14ac:dyDescent="0.25">
      <c r="A1337" s="30">
        <v>1336</v>
      </c>
      <c r="B1337" s="45" t="s">
        <v>1090</v>
      </c>
      <c r="C1337" s="33">
        <f t="shared" si="20"/>
        <v>4</v>
      </c>
      <c r="D1337" s="45" t="s">
        <v>465</v>
      </c>
      <c r="E1337" s="45"/>
      <c r="F1337" s="35" t="s">
        <v>255</v>
      </c>
      <c r="G1337" s="36">
        <v>41729</v>
      </c>
      <c r="H1337" s="82">
        <v>16307</v>
      </c>
      <c r="I1337" s="37">
        <v>1631</v>
      </c>
      <c r="J1337" s="38">
        <v>1631</v>
      </c>
      <c r="K1337" s="36">
        <v>41729</v>
      </c>
      <c r="L1337" s="39">
        <v>10</v>
      </c>
      <c r="M1337" s="5"/>
      <c r="N1337" s="5"/>
      <c r="O1337" s="42" t="s">
        <v>2344</v>
      </c>
      <c r="P1337" s="43" t="s">
        <v>2197</v>
      </c>
      <c r="Q1337" s="43" t="s">
        <v>2320</v>
      </c>
      <c r="R1337" s="43" t="s">
        <v>229</v>
      </c>
      <c r="S1337" s="43" t="b">
        <v>1</v>
      </c>
      <c r="T1337" s="43">
        <v>10</v>
      </c>
      <c r="U1337" s="35" t="s">
        <v>2347</v>
      </c>
      <c r="V1337" s="196" t="s">
        <v>2377</v>
      </c>
    </row>
    <row r="1338" spans="1:22" x14ac:dyDescent="0.25">
      <c r="A1338" s="30">
        <v>1337</v>
      </c>
      <c r="B1338" s="45" t="s">
        <v>339</v>
      </c>
      <c r="C1338" s="33">
        <f t="shared" si="20"/>
        <v>4</v>
      </c>
      <c r="D1338" s="45" t="s">
        <v>340</v>
      </c>
      <c r="E1338" s="45"/>
      <c r="F1338" s="35" t="s">
        <v>255</v>
      </c>
      <c r="G1338" s="36">
        <v>41729</v>
      </c>
      <c r="H1338" s="82">
        <v>10397</v>
      </c>
      <c r="I1338" s="37">
        <v>1040</v>
      </c>
      <c r="J1338" s="38">
        <v>1040</v>
      </c>
      <c r="K1338" s="36">
        <v>41729</v>
      </c>
      <c r="L1338" s="39">
        <v>10</v>
      </c>
      <c r="M1338" s="5"/>
      <c r="N1338" s="5"/>
      <c r="O1338" s="42" t="s">
        <v>2344</v>
      </c>
      <c r="P1338" s="43" t="s">
        <v>2196</v>
      </c>
      <c r="Q1338" s="43" t="s">
        <v>2319</v>
      </c>
      <c r="R1338" s="43" t="s">
        <v>229</v>
      </c>
      <c r="S1338" s="43" t="b">
        <v>1</v>
      </c>
      <c r="T1338" s="43">
        <v>10</v>
      </c>
      <c r="U1338" s="35" t="s">
        <v>2347</v>
      </c>
      <c r="V1338" s="196" t="s">
        <v>2377</v>
      </c>
    </row>
    <row r="1339" spans="1:22" x14ac:dyDescent="0.25">
      <c r="A1339" s="30">
        <v>1338</v>
      </c>
      <c r="B1339" s="45" t="s">
        <v>1061</v>
      </c>
      <c r="C1339" s="33">
        <f t="shared" si="20"/>
        <v>4</v>
      </c>
      <c r="D1339" s="45" t="s">
        <v>355</v>
      </c>
      <c r="E1339" s="45"/>
      <c r="F1339" s="35" t="s">
        <v>255</v>
      </c>
      <c r="G1339" s="36">
        <v>41729</v>
      </c>
      <c r="H1339" s="82">
        <v>8197</v>
      </c>
      <c r="I1339" s="37">
        <v>820</v>
      </c>
      <c r="J1339" s="38">
        <v>820</v>
      </c>
      <c r="K1339" s="36">
        <v>41729</v>
      </c>
      <c r="L1339" s="39">
        <v>10</v>
      </c>
      <c r="M1339" s="5"/>
      <c r="N1339" s="5"/>
      <c r="O1339" s="42" t="s">
        <v>2344</v>
      </c>
      <c r="P1339" s="43" t="s">
        <v>2211</v>
      </c>
      <c r="Q1339" s="43" t="s">
        <v>2319</v>
      </c>
      <c r="R1339" s="43" t="s">
        <v>229</v>
      </c>
      <c r="S1339" s="43" t="b">
        <v>1</v>
      </c>
      <c r="T1339" s="43">
        <v>10</v>
      </c>
      <c r="U1339" s="35" t="s">
        <v>2347</v>
      </c>
      <c r="V1339" s="196" t="s">
        <v>2377</v>
      </c>
    </row>
    <row r="1340" spans="1:22" x14ac:dyDescent="0.25">
      <c r="A1340" s="30">
        <v>1339</v>
      </c>
      <c r="B1340" s="45" t="s">
        <v>955</v>
      </c>
      <c r="C1340" s="33">
        <f t="shared" si="20"/>
        <v>5</v>
      </c>
      <c r="D1340" s="45" t="s">
        <v>364</v>
      </c>
      <c r="E1340" s="45"/>
      <c r="F1340" s="35" t="s">
        <v>255</v>
      </c>
      <c r="G1340" s="36">
        <v>41729</v>
      </c>
      <c r="H1340" s="82">
        <v>29173</v>
      </c>
      <c r="I1340" s="37">
        <v>2918</v>
      </c>
      <c r="J1340" s="38">
        <v>2918</v>
      </c>
      <c r="K1340" s="36">
        <v>41729</v>
      </c>
      <c r="L1340" s="39">
        <v>10</v>
      </c>
      <c r="M1340" s="5"/>
      <c r="N1340" s="5"/>
      <c r="O1340" s="42" t="s">
        <v>2344</v>
      </c>
      <c r="P1340" s="43" t="s">
        <v>2207</v>
      </c>
      <c r="Q1340" s="43" t="s">
        <v>2320</v>
      </c>
      <c r="R1340" s="43" t="s">
        <v>229</v>
      </c>
      <c r="S1340" s="43" t="b">
        <v>1</v>
      </c>
      <c r="T1340" s="43">
        <v>10</v>
      </c>
      <c r="U1340" s="35" t="s">
        <v>2347</v>
      </c>
      <c r="V1340" s="196" t="s">
        <v>2377</v>
      </c>
    </row>
    <row r="1341" spans="1:22" x14ac:dyDescent="0.25">
      <c r="A1341" s="30">
        <v>1340</v>
      </c>
      <c r="B1341" s="45" t="s">
        <v>1091</v>
      </c>
      <c r="C1341" s="33">
        <f t="shared" si="20"/>
        <v>6</v>
      </c>
      <c r="D1341" s="45" t="s">
        <v>472</v>
      </c>
      <c r="E1341" s="45"/>
      <c r="F1341" s="35" t="s">
        <v>255</v>
      </c>
      <c r="G1341" s="36">
        <v>41729</v>
      </c>
      <c r="H1341" s="82">
        <v>26474</v>
      </c>
      <c r="I1341" s="37">
        <v>2648</v>
      </c>
      <c r="J1341" s="38">
        <v>2648</v>
      </c>
      <c r="K1341" s="36">
        <v>41729</v>
      </c>
      <c r="L1341" s="39">
        <v>10</v>
      </c>
      <c r="M1341" s="5"/>
      <c r="N1341" s="5"/>
      <c r="O1341" s="42" t="s">
        <v>2344</v>
      </c>
      <c r="P1341" s="43" t="s">
        <v>2255</v>
      </c>
      <c r="Q1341" s="43" t="s">
        <v>2319</v>
      </c>
      <c r="R1341" s="43" t="s">
        <v>229</v>
      </c>
      <c r="S1341" s="43" t="b">
        <v>1</v>
      </c>
      <c r="T1341" s="43">
        <v>10</v>
      </c>
      <c r="U1341" s="35" t="s">
        <v>2347</v>
      </c>
      <c r="V1341" s="196" t="s">
        <v>2377</v>
      </c>
    </row>
    <row r="1342" spans="1:22" x14ac:dyDescent="0.25">
      <c r="A1342" s="30">
        <v>1341</v>
      </c>
      <c r="B1342" s="45" t="s">
        <v>1068</v>
      </c>
      <c r="C1342" s="33">
        <f t="shared" si="20"/>
        <v>5</v>
      </c>
      <c r="D1342" s="45" t="s">
        <v>381</v>
      </c>
      <c r="E1342" s="45"/>
      <c r="F1342" s="35" t="s">
        <v>255</v>
      </c>
      <c r="G1342" s="36">
        <v>41729</v>
      </c>
      <c r="H1342" s="82">
        <v>51663</v>
      </c>
      <c r="I1342" s="37">
        <v>5167</v>
      </c>
      <c r="J1342" s="38">
        <v>5167</v>
      </c>
      <c r="K1342" s="36">
        <v>41729</v>
      </c>
      <c r="L1342" s="39">
        <v>10</v>
      </c>
      <c r="M1342" s="5"/>
      <c r="N1342" s="5"/>
      <c r="O1342" s="42" t="s">
        <v>2344</v>
      </c>
      <c r="P1342" s="43" t="s">
        <v>2207</v>
      </c>
      <c r="Q1342" s="43" t="s">
        <v>2320</v>
      </c>
      <c r="R1342" s="43" t="s">
        <v>229</v>
      </c>
      <c r="S1342" s="43" t="b">
        <v>1</v>
      </c>
      <c r="T1342" s="43">
        <v>10</v>
      </c>
      <c r="U1342" s="35" t="s">
        <v>2347</v>
      </c>
      <c r="V1342" s="196" t="s">
        <v>2377</v>
      </c>
    </row>
    <row r="1343" spans="1:22" x14ac:dyDescent="0.25">
      <c r="A1343" s="30">
        <v>1342</v>
      </c>
      <c r="B1343" s="45" t="s">
        <v>834</v>
      </c>
      <c r="C1343" s="33">
        <f t="shared" si="20"/>
        <v>4</v>
      </c>
      <c r="D1343" s="45" t="s">
        <v>382</v>
      </c>
      <c r="E1343" s="45"/>
      <c r="F1343" s="35" t="s">
        <v>255</v>
      </c>
      <c r="G1343" s="36">
        <v>41729</v>
      </c>
      <c r="H1343" s="82">
        <v>22938</v>
      </c>
      <c r="I1343" s="37">
        <v>2294</v>
      </c>
      <c r="J1343" s="38">
        <v>2294</v>
      </c>
      <c r="K1343" s="36">
        <v>41729</v>
      </c>
      <c r="L1343" s="39">
        <v>10</v>
      </c>
      <c r="M1343" s="5"/>
      <c r="N1343" s="5"/>
      <c r="O1343" s="42" t="s">
        <v>2344</v>
      </c>
      <c r="P1343" s="43" t="s">
        <v>2185</v>
      </c>
      <c r="Q1343" s="43" t="s">
        <v>2320</v>
      </c>
      <c r="R1343" s="43" t="s">
        <v>229</v>
      </c>
      <c r="S1343" s="43" t="b">
        <v>1</v>
      </c>
      <c r="T1343" s="43">
        <v>10</v>
      </c>
      <c r="U1343" s="35" t="s">
        <v>2347</v>
      </c>
      <c r="V1343" s="196" t="s">
        <v>2377</v>
      </c>
    </row>
    <row r="1344" spans="1:22" x14ac:dyDescent="0.25">
      <c r="A1344" s="30">
        <v>1343</v>
      </c>
      <c r="B1344" s="45" t="s">
        <v>1069</v>
      </c>
      <c r="C1344" s="33">
        <f t="shared" si="20"/>
        <v>4</v>
      </c>
      <c r="D1344" s="45" t="s">
        <v>383</v>
      </c>
      <c r="E1344" s="45"/>
      <c r="F1344" s="35" t="s">
        <v>255</v>
      </c>
      <c r="G1344" s="36">
        <v>41729</v>
      </c>
      <c r="H1344" s="82">
        <v>20204</v>
      </c>
      <c r="I1344" s="37">
        <v>2021</v>
      </c>
      <c r="J1344" s="38">
        <v>2021</v>
      </c>
      <c r="K1344" s="36">
        <v>41729</v>
      </c>
      <c r="L1344" s="39">
        <v>10</v>
      </c>
      <c r="M1344" s="5"/>
      <c r="N1344" s="5"/>
      <c r="O1344" s="42" t="s">
        <v>2344</v>
      </c>
      <c r="P1344" s="43" t="s">
        <v>2197</v>
      </c>
      <c r="Q1344" s="43" t="s">
        <v>2320</v>
      </c>
      <c r="R1344" s="43" t="s">
        <v>229</v>
      </c>
      <c r="S1344" s="43" t="b">
        <v>1</v>
      </c>
      <c r="T1344" s="43">
        <v>10</v>
      </c>
      <c r="U1344" s="35" t="s">
        <v>2347</v>
      </c>
      <c r="V1344" s="196" t="s">
        <v>2377</v>
      </c>
    </row>
    <row r="1345" spans="1:22" x14ac:dyDescent="0.25">
      <c r="A1345" s="30">
        <v>1344</v>
      </c>
      <c r="B1345" s="45" t="s">
        <v>835</v>
      </c>
      <c r="C1345" s="33">
        <f t="shared" si="20"/>
        <v>6</v>
      </c>
      <c r="D1345" s="45" t="s">
        <v>385</v>
      </c>
      <c r="E1345" s="45"/>
      <c r="F1345" s="35" t="s">
        <v>255</v>
      </c>
      <c r="G1345" s="36">
        <v>41729</v>
      </c>
      <c r="H1345" s="82">
        <v>40445</v>
      </c>
      <c r="I1345" s="37">
        <v>4045</v>
      </c>
      <c r="J1345" s="38">
        <v>4045</v>
      </c>
      <c r="K1345" s="36">
        <v>41729</v>
      </c>
      <c r="L1345" s="39">
        <v>10</v>
      </c>
      <c r="M1345" s="5"/>
      <c r="N1345" s="5"/>
      <c r="O1345" s="42" t="s">
        <v>2344</v>
      </c>
      <c r="P1345" s="43" t="s">
        <v>2222</v>
      </c>
      <c r="Q1345" s="43" t="s">
        <v>2320</v>
      </c>
      <c r="R1345" s="43" t="s">
        <v>229</v>
      </c>
      <c r="S1345" s="43" t="b">
        <v>1</v>
      </c>
      <c r="T1345" s="43">
        <v>10</v>
      </c>
      <c r="U1345" s="35" t="s">
        <v>2347</v>
      </c>
      <c r="V1345" s="196" t="s">
        <v>2377</v>
      </c>
    </row>
    <row r="1346" spans="1:22" x14ac:dyDescent="0.25">
      <c r="A1346" s="30">
        <v>1345</v>
      </c>
      <c r="B1346" s="45" t="s">
        <v>1099</v>
      </c>
      <c r="C1346" s="33">
        <f t="shared" si="20"/>
        <v>5</v>
      </c>
      <c r="D1346" s="45" t="s">
        <v>501</v>
      </c>
      <c r="E1346" s="45"/>
      <c r="F1346" s="35" t="s">
        <v>255</v>
      </c>
      <c r="G1346" s="36">
        <v>41729</v>
      </c>
      <c r="H1346" s="82">
        <v>28007</v>
      </c>
      <c r="I1346" s="37">
        <v>2801</v>
      </c>
      <c r="J1346" s="38">
        <v>2801</v>
      </c>
      <c r="K1346" s="36">
        <v>41729</v>
      </c>
      <c r="L1346" s="39">
        <v>10</v>
      </c>
      <c r="M1346" s="5"/>
      <c r="N1346" s="5"/>
      <c r="O1346" s="42" t="s">
        <v>2344</v>
      </c>
      <c r="P1346" s="43" t="s">
        <v>2230</v>
      </c>
      <c r="Q1346" s="43" t="s">
        <v>2320</v>
      </c>
      <c r="R1346" s="43" t="s">
        <v>229</v>
      </c>
      <c r="S1346" s="43" t="b">
        <v>1</v>
      </c>
      <c r="T1346" s="43">
        <v>10</v>
      </c>
      <c r="U1346" s="35" t="s">
        <v>2347</v>
      </c>
      <c r="V1346" s="196" t="s">
        <v>2377</v>
      </c>
    </row>
    <row r="1347" spans="1:22" x14ac:dyDescent="0.25">
      <c r="A1347" s="30">
        <v>1346</v>
      </c>
      <c r="B1347" s="45" t="s">
        <v>886</v>
      </c>
      <c r="C1347" s="33">
        <f t="shared" ref="C1347:C1410" si="21">COUNTIF(B:B,B1347)</f>
        <v>4</v>
      </c>
      <c r="D1347" s="45" t="s">
        <v>555</v>
      </c>
      <c r="E1347" s="45"/>
      <c r="F1347" s="35" t="s">
        <v>255</v>
      </c>
      <c r="G1347" s="36">
        <v>41729</v>
      </c>
      <c r="H1347" s="82">
        <v>25749</v>
      </c>
      <c r="I1347" s="37">
        <v>2575</v>
      </c>
      <c r="J1347" s="38">
        <v>2575</v>
      </c>
      <c r="K1347" s="36">
        <v>41729</v>
      </c>
      <c r="L1347" s="39">
        <v>10</v>
      </c>
      <c r="M1347" s="5"/>
      <c r="N1347" s="5"/>
      <c r="O1347" s="42" t="s">
        <v>2344</v>
      </c>
      <c r="P1347" s="43" t="s">
        <v>2185</v>
      </c>
      <c r="Q1347" s="43" t="s">
        <v>2320</v>
      </c>
      <c r="R1347" s="43" t="s">
        <v>229</v>
      </c>
      <c r="S1347" s="43" t="b">
        <v>1</v>
      </c>
      <c r="T1347" s="43">
        <v>10</v>
      </c>
      <c r="U1347" s="35" t="s">
        <v>2347</v>
      </c>
      <c r="V1347" s="196" t="s">
        <v>2377</v>
      </c>
    </row>
    <row r="1348" spans="1:22" x14ac:dyDescent="0.25">
      <c r="A1348" s="30">
        <v>1347</v>
      </c>
      <c r="B1348" s="45" t="s">
        <v>995</v>
      </c>
      <c r="C1348" s="33">
        <f t="shared" si="21"/>
        <v>5</v>
      </c>
      <c r="D1348" s="45" t="s">
        <v>541</v>
      </c>
      <c r="E1348" s="45"/>
      <c r="F1348" s="35" t="s">
        <v>255</v>
      </c>
      <c r="G1348" s="36">
        <v>41729</v>
      </c>
      <c r="H1348" s="82">
        <v>19262</v>
      </c>
      <c r="I1348" s="37">
        <v>1927</v>
      </c>
      <c r="J1348" s="38">
        <v>1927</v>
      </c>
      <c r="K1348" s="36">
        <v>41729</v>
      </c>
      <c r="L1348" s="39">
        <v>10</v>
      </c>
      <c r="M1348" s="5"/>
      <c r="N1348" s="5"/>
      <c r="O1348" s="42" t="s">
        <v>2344</v>
      </c>
      <c r="P1348" s="43" t="s">
        <v>2226</v>
      </c>
      <c r="Q1348" s="43" t="s">
        <v>2320</v>
      </c>
      <c r="R1348" s="43" t="s">
        <v>229</v>
      </c>
      <c r="S1348" s="43" t="b">
        <v>1</v>
      </c>
      <c r="T1348" s="43">
        <v>10</v>
      </c>
      <c r="U1348" s="35" t="s">
        <v>2347</v>
      </c>
      <c r="V1348" s="196" t="s">
        <v>2377</v>
      </c>
    </row>
    <row r="1349" spans="1:22" x14ac:dyDescent="0.25">
      <c r="A1349" s="30">
        <v>1348</v>
      </c>
      <c r="B1349" s="45" t="s">
        <v>849</v>
      </c>
      <c r="C1349" s="33">
        <f t="shared" si="21"/>
        <v>4</v>
      </c>
      <c r="D1349" s="45" t="s">
        <v>424</v>
      </c>
      <c r="E1349" s="45"/>
      <c r="F1349" s="35" t="s">
        <v>255</v>
      </c>
      <c r="G1349" s="36">
        <v>41729</v>
      </c>
      <c r="H1349" s="82">
        <v>3607</v>
      </c>
      <c r="I1349" s="37">
        <v>361</v>
      </c>
      <c r="J1349" s="38">
        <v>361</v>
      </c>
      <c r="K1349" s="36">
        <v>41729</v>
      </c>
      <c r="L1349" s="39">
        <v>10.01</v>
      </c>
      <c r="M1349" s="5"/>
      <c r="N1349" s="5"/>
      <c r="O1349" s="42" t="s">
        <v>2344</v>
      </c>
      <c r="P1349" s="43" t="s">
        <v>2207</v>
      </c>
      <c r="Q1349" s="43" t="s">
        <v>2320</v>
      </c>
      <c r="R1349" s="43" t="s">
        <v>229</v>
      </c>
      <c r="S1349" s="43" t="b">
        <v>1</v>
      </c>
      <c r="T1349" s="43">
        <v>10</v>
      </c>
      <c r="U1349" s="35" t="s">
        <v>2347</v>
      </c>
      <c r="V1349" s="196" t="s">
        <v>2377</v>
      </c>
    </row>
    <row r="1350" spans="1:22" x14ac:dyDescent="0.25">
      <c r="A1350" s="30">
        <v>1349</v>
      </c>
      <c r="B1350" s="45" t="s">
        <v>973</v>
      </c>
      <c r="C1350" s="33">
        <f t="shared" si="21"/>
        <v>4</v>
      </c>
      <c r="D1350" s="45" t="s">
        <v>443</v>
      </c>
      <c r="E1350" s="45"/>
      <c r="F1350" s="35" t="s">
        <v>255</v>
      </c>
      <c r="G1350" s="36">
        <v>41729</v>
      </c>
      <c r="H1350" s="82">
        <v>14190</v>
      </c>
      <c r="I1350" s="37">
        <v>1420</v>
      </c>
      <c r="J1350" s="38">
        <v>1420</v>
      </c>
      <c r="K1350" s="36">
        <v>41729</v>
      </c>
      <c r="L1350" s="39">
        <v>10.01</v>
      </c>
      <c r="M1350" s="5"/>
      <c r="N1350" s="5"/>
      <c r="O1350" s="42" t="s">
        <v>2344</v>
      </c>
      <c r="P1350" s="43" t="s">
        <v>2182</v>
      </c>
      <c r="Q1350" s="43" t="s">
        <v>2319</v>
      </c>
      <c r="R1350" s="43" t="s">
        <v>229</v>
      </c>
      <c r="S1350" s="43" t="b">
        <v>1</v>
      </c>
      <c r="T1350" s="43">
        <v>10</v>
      </c>
      <c r="U1350" s="35" t="s">
        <v>2347</v>
      </c>
      <c r="V1350" s="196" t="s">
        <v>2377</v>
      </c>
    </row>
    <row r="1351" spans="1:22" x14ac:dyDescent="0.25">
      <c r="A1351" s="30">
        <v>1350</v>
      </c>
      <c r="B1351" s="45" t="s">
        <v>873</v>
      </c>
      <c r="C1351" s="33">
        <f t="shared" si="21"/>
        <v>4</v>
      </c>
      <c r="D1351" s="45" t="s">
        <v>516</v>
      </c>
      <c r="E1351" s="45"/>
      <c r="F1351" s="35" t="s">
        <v>255</v>
      </c>
      <c r="G1351" s="36">
        <v>41729</v>
      </c>
      <c r="H1351" s="82">
        <v>3893</v>
      </c>
      <c r="I1351" s="37">
        <v>390</v>
      </c>
      <c r="J1351" s="38">
        <v>390</v>
      </c>
      <c r="K1351" s="36">
        <v>41729</v>
      </c>
      <c r="L1351" s="39">
        <v>10.02</v>
      </c>
      <c r="M1351" s="5"/>
      <c r="N1351" s="5"/>
      <c r="O1351" s="42" t="s">
        <v>2344</v>
      </c>
      <c r="P1351" s="43" t="s">
        <v>2273</v>
      </c>
      <c r="Q1351" s="43" t="s">
        <v>2320</v>
      </c>
      <c r="R1351" s="43" t="s">
        <v>229</v>
      </c>
      <c r="S1351" s="43" t="b">
        <v>1</v>
      </c>
      <c r="T1351" s="43">
        <v>10</v>
      </c>
      <c r="U1351" s="35" t="s">
        <v>2347</v>
      </c>
      <c r="V1351" s="196" t="s">
        <v>2377</v>
      </c>
    </row>
    <row r="1352" spans="1:22" x14ac:dyDescent="0.25">
      <c r="A1352" s="30">
        <v>1351</v>
      </c>
      <c r="B1352" s="45" t="s">
        <v>885</v>
      </c>
      <c r="C1352" s="33">
        <f t="shared" si="21"/>
        <v>4</v>
      </c>
      <c r="D1352" s="45" t="s">
        <v>554</v>
      </c>
      <c r="E1352" s="45"/>
      <c r="F1352" s="35" t="s">
        <v>255</v>
      </c>
      <c r="G1352" s="36">
        <v>41729</v>
      </c>
      <c r="H1352" s="82">
        <v>1374</v>
      </c>
      <c r="I1352" s="37">
        <v>138</v>
      </c>
      <c r="J1352" s="38">
        <v>138</v>
      </c>
      <c r="K1352" s="36">
        <v>41729</v>
      </c>
      <c r="L1352" s="39">
        <v>10.039999999999999</v>
      </c>
      <c r="M1352" s="5"/>
      <c r="N1352" s="5"/>
      <c r="O1352" s="42" t="s">
        <v>2344</v>
      </c>
      <c r="P1352" s="43" t="s">
        <v>2288</v>
      </c>
      <c r="Q1352" s="43" t="s">
        <v>2320</v>
      </c>
      <c r="R1352" s="43" t="s">
        <v>229</v>
      </c>
      <c r="S1352" s="43" t="b">
        <v>1</v>
      </c>
      <c r="T1352" s="43">
        <v>10</v>
      </c>
      <c r="U1352" s="35" t="s">
        <v>2347</v>
      </c>
      <c r="V1352" s="196" t="s">
        <v>2377</v>
      </c>
    </row>
    <row r="1353" spans="1:22" x14ac:dyDescent="0.25">
      <c r="A1353" s="30">
        <v>1352</v>
      </c>
      <c r="B1353" s="45" t="s">
        <v>1056</v>
      </c>
      <c r="C1353" s="33">
        <f t="shared" si="21"/>
        <v>6</v>
      </c>
      <c r="D1353" s="45" t="s">
        <v>337</v>
      </c>
      <c r="E1353" s="45"/>
      <c r="F1353" s="35" t="s">
        <v>255</v>
      </c>
      <c r="G1353" s="36">
        <v>41729</v>
      </c>
      <c r="H1353" s="82">
        <v>19957</v>
      </c>
      <c r="I1353" s="37">
        <v>1996</v>
      </c>
      <c r="J1353" s="38">
        <v>1996</v>
      </c>
      <c r="K1353" s="36">
        <v>41729</v>
      </c>
      <c r="L1353" s="39">
        <v>10</v>
      </c>
      <c r="M1353" s="5"/>
      <c r="N1353" s="5"/>
      <c r="O1353" s="42" t="s">
        <v>2344</v>
      </c>
      <c r="P1353" s="43" t="s">
        <v>2202</v>
      </c>
      <c r="Q1353" s="43" t="s">
        <v>2320</v>
      </c>
      <c r="R1353" s="43" t="s">
        <v>229</v>
      </c>
      <c r="S1353" s="43" t="b">
        <v>1</v>
      </c>
      <c r="T1353" s="43">
        <v>10</v>
      </c>
      <c r="U1353" s="35" t="s">
        <v>2347</v>
      </c>
      <c r="V1353" s="196" t="s">
        <v>2377</v>
      </c>
    </row>
    <row r="1354" spans="1:22" x14ac:dyDescent="0.25">
      <c r="A1354" s="30">
        <v>1353</v>
      </c>
      <c r="B1354" s="45" t="s">
        <v>912</v>
      </c>
      <c r="C1354" s="33">
        <f t="shared" si="21"/>
        <v>4</v>
      </c>
      <c r="D1354" s="45" t="s">
        <v>387</v>
      </c>
      <c r="E1354" s="45"/>
      <c r="F1354" s="35" t="s">
        <v>255</v>
      </c>
      <c r="G1354" s="36">
        <v>41729</v>
      </c>
      <c r="H1354" s="82">
        <v>22018</v>
      </c>
      <c r="I1354" s="37">
        <v>2202</v>
      </c>
      <c r="J1354" s="38">
        <v>2202</v>
      </c>
      <c r="K1354" s="36">
        <v>41729</v>
      </c>
      <c r="L1354" s="39">
        <v>10</v>
      </c>
      <c r="M1354" s="5"/>
      <c r="N1354" s="5"/>
      <c r="O1354" s="42" t="s">
        <v>2344</v>
      </c>
      <c r="P1354" s="43" t="s">
        <v>2207</v>
      </c>
      <c r="Q1354" s="43" t="s">
        <v>2320</v>
      </c>
      <c r="R1354" s="43" t="s">
        <v>229</v>
      </c>
      <c r="S1354" s="43" t="b">
        <v>1</v>
      </c>
      <c r="T1354" s="43">
        <v>10</v>
      </c>
      <c r="U1354" s="35" t="s">
        <v>2347</v>
      </c>
      <c r="V1354" s="196" t="s">
        <v>2377</v>
      </c>
    </row>
    <row r="1355" spans="1:22" x14ac:dyDescent="0.25">
      <c r="A1355" s="30">
        <v>1354</v>
      </c>
      <c r="B1355" s="45" t="s">
        <v>838</v>
      </c>
      <c r="C1355" s="33">
        <f t="shared" si="21"/>
        <v>6</v>
      </c>
      <c r="D1355" s="45" t="s">
        <v>392</v>
      </c>
      <c r="E1355" s="45"/>
      <c r="F1355" s="35" t="s">
        <v>255</v>
      </c>
      <c r="G1355" s="36">
        <v>41729</v>
      </c>
      <c r="H1355" s="82">
        <v>21655</v>
      </c>
      <c r="I1355" s="37">
        <v>2166</v>
      </c>
      <c r="J1355" s="38">
        <v>2166</v>
      </c>
      <c r="K1355" s="36">
        <v>41729</v>
      </c>
      <c r="L1355" s="39">
        <v>10</v>
      </c>
      <c r="M1355" s="5"/>
      <c r="N1355" s="5"/>
      <c r="O1355" s="42" t="s">
        <v>2344</v>
      </c>
      <c r="P1355" s="43" t="s">
        <v>2226</v>
      </c>
      <c r="Q1355" s="43" t="s">
        <v>2320</v>
      </c>
      <c r="R1355" s="43" t="s">
        <v>229</v>
      </c>
      <c r="S1355" s="43" t="b">
        <v>1</v>
      </c>
      <c r="T1355" s="43">
        <v>10</v>
      </c>
      <c r="U1355" s="35" t="s">
        <v>2347</v>
      </c>
      <c r="V1355" s="196" t="s">
        <v>2377</v>
      </c>
    </row>
    <row r="1356" spans="1:22" x14ac:dyDescent="0.25">
      <c r="A1356" s="30">
        <v>1355</v>
      </c>
      <c r="B1356" s="45" t="s">
        <v>1127</v>
      </c>
      <c r="C1356" s="33">
        <f t="shared" si="21"/>
        <v>4</v>
      </c>
      <c r="D1356" s="45" t="s">
        <v>395</v>
      </c>
      <c r="E1356" s="45"/>
      <c r="F1356" s="35" t="s">
        <v>255</v>
      </c>
      <c r="G1356" s="36">
        <v>41729</v>
      </c>
      <c r="H1356" s="82">
        <v>15110</v>
      </c>
      <c r="I1356" s="37">
        <v>1512</v>
      </c>
      <c r="J1356" s="38">
        <v>1512</v>
      </c>
      <c r="K1356" s="36">
        <v>41729</v>
      </c>
      <c r="L1356" s="39">
        <v>10.01</v>
      </c>
      <c r="M1356" s="5"/>
      <c r="N1356" s="5"/>
      <c r="O1356" s="42" t="s">
        <v>2344</v>
      </c>
      <c r="P1356" s="43" t="s">
        <v>2206</v>
      </c>
      <c r="Q1356" s="43" t="s">
        <v>2320</v>
      </c>
      <c r="R1356" s="43" t="s">
        <v>229</v>
      </c>
      <c r="S1356" s="43" t="b">
        <v>1</v>
      </c>
      <c r="T1356" s="43">
        <v>10</v>
      </c>
      <c r="U1356" s="35" t="s">
        <v>2347</v>
      </c>
      <c r="V1356" s="196" t="s">
        <v>2377</v>
      </c>
    </row>
    <row r="1357" spans="1:22" x14ac:dyDescent="0.25">
      <c r="A1357" s="30">
        <v>1356</v>
      </c>
      <c r="B1357" s="45" t="s">
        <v>1052</v>
      </c>
      <c r="C1357" s="33">
        <f t="shared" si="21"/>
        <v>4</v>
      </c>
      <c r="D1357" s="45" t="s">
        <v>325</v>
      </c>
      <c r="E1357" s="45"/>
      <c r="F1357" s="35" t="s">
        <v>255</v>
      </c>
      <c r="G1357" s="36">
        <v>41729</v>
      </c>
      <c r="H1357" s="82">
        <v>2640</v>
      </c>
      <c r="I1357" s="37">
        <v>265</v>
      </c>
      <c r="J1357" s="38">
        <v>265</v>
      </c>
      <c r="K1357" s="36">
        <v>41729</v>
      </c>
      <c r="L1357" s="39">
        <v>10.039999999999999</v>
      </c>
      <c r="M1357" s="5"/>
      <c r="N1357" s="5"/>
      <c r="O1357" s="42" t="s">
        <v>2344</v>
      </c>
      <c r="P1357" s="43" t="s">
        <v>2197</v>
      </c>
      <c r="Q1357" s="43" t="s">
        <v>2320</v>
      </c>
      <c r="R1357" s="43" t="s">
        <v>229</v>
      </c>
      <c r="S1357" s="43" t="b">
        <v>1</v>
      </c>
      <c r="T1357" s="43">
        <v>10</v>
      </c>
      <c r="U1357" s="35" t="s">
        <v>2347</v>
      </c>
      <c r="V1357" s="196" t="s">
        <v>2377</v>
      </c>
    </row>
    <row r="1358" spans="1:22" x14ac:dyDescent="0.25">
      <c r="A1358" s="30">
        <v>1357</v>
      </c>
      <c r="B1358" s="45" t="s">
        <v>879</v>
      </c>
      <c r="C1358" s="33">
        <f t="shared" si="21"/>
        <v>5</v>
      </c>
      <c r="D1358" s="45" t="s">
        <v>526</v>
      </c>
      <c r="E1358" s="45"/>
      <c r="F1358" s="35" t="s">
        <v>255</v>
      </c>
      <c r="G1358" s="36">
        <v>41729</v>
      </c>
      <c r="H1358" s="82">
        <v>12422</v>
      </c>
      <c r="I1358" s="37">
        <v>1243</v>
      </c>
      <c r="J1358" s="38">
        <v>1243</v>
      </c>
      <c r="K1358" s="36">
        <v>41729</v>
      </c>
      <c r="L1358" s="39">
        <v>10.01</v>
      </c>
      <c r="M1358" s="5"/>
      <c r="N1358" s="5"/>
      <c r="O1358" s="42" t="s">
        <v>2344</v>
      </c>
      <c r="P1358" s="43" t="s">
        <v>2198</v>
      </c>
      <c r="Q1358" s="43" t="s">
        <v>2320</v>
      </c>
      <c r="R1358" s="43" t="s">
        <v>229</v>
      </c>
      <c r="S1358" s="43" t="b">
        <v>1</v>
      </c>
      <c r="T1358" s="43">
        <v>10</v>
      </c>
      <c r="U1358" s="35" t="s">
        <v>2347</v>
      </c>
      <c r="V1358" s="196" t="s">
        <v>2377</v>
      </c>
    </row>
    <row r="1359" spans="1:22" x14ac:dyDescent="0.25">
      <c r="A1359" s="30">
        <v>1358</v>
      </c>
      <c r="B1359" s="45" t="s">
        <v>962</v>
      </c>
      <c r="C1359" s="33">
        <f t="shared" si="21"/>
        <v>4</v>
      </c>
      <c r="D1359" s="45" t="s">
        <v>388</v>
      </c>
      <c r="E1359" s="45"/>
      <c r="F1359" s="35" t="s">
        <v>255</v>
      </c>
      <c r="G1359" s="36">
        <v>41729</v>
      </c>
      <c r="H1359" s="82">
        <v>4210</v>
      </c>
      <c r="I1359" s="37">
        <v>421</v>
      </c>
      <c r="J1359" s="38">
        <v>421</v>
      </c>
      <c r="K1359" s="36">
        <v>41729</v>
      </c>
      <c r="L1359" s="39">
        <v>10</v>
      </c>
      <c r="M1359" s="5"/>
      <c r="N1359" s="5"/>
      <c r="O1359" s="42" t="s">
        <v>2344</v>
      </c>
      <c r="P1359" s="43" t="s">
        <v>2224</v>
      </c>
      <c r="Q1359" s="43" t="s">
        <v>2319</v>
      </c>
      <c r="R1359" s="43" t="s">
        <v>229</v>
      </c>
      <c r="S1359" s="43" t="b">
        <v>1</v>
      </c>
      <c r="T1359" s="43">
        <v>10</v>
      </c>
      <c r="U1359" s="35" t="s">
        <v>2347</v>
      </c>
      <c r="V1359" s="196" t="s">
        <v>2377</v>
      </c>
    </row>
    <row r="1360" spans="1:22" x14ac:dyDescent="0.25">
      <c r="A1360" s="30">
        <v>1359</v>
      </c>
      <c r="B1360" s="45" t="s">
        <v>839</v>
      </c>
      <c r="C1360" s="33">
        <f t="shared" si="21"/>
        <v>5</v>
      </c>
      <c r="D1360" s="45" t="s">
        <v>394</v>
      </c>
      <c r="E1360" s="45"/>
      <c r="F1360" s="35" t="s">
        <v>255</v>
      </c>
      <c r="G1360" s="36">
        <v>41729</v>
      </c>
      <c r="H1360" s="82">
        <v>5374</v>
      </c>
      <c r="I1360" s="37">
        <v>538</v>
      </c>
      <c r="J1360" s="38">
        <v>538</v>
      </c>
      <c r="K1360" s="36">
        <v>41729</v>
      </c>
      <c r="L1360" s="39">
        <v>10.01</v>
      </c>
      <c r="M1360" s="5"/>
      <c r="N1360" s="5"/>
      <c r="O1360" s="42" t="s">
        <v>2344</v>
      </c>
      <c r="P1360" s="43" t="s">
        <v>2227</v>
      </c>
      <c r="Q1360" s="43" t="s">
        <v>2319</v>
      </c>
      <c r="R1360" s="43" t="s">
        <v>229</v>
      </c>
      <c r="S1360" s="43" t="b">
        <v>1</v>
      </c>
      <c r="T1360" s="43">
        <v>10</v>
      </c>
      <c r="U1360" s="35" t="s">
        <v>2347</v>
      </c>
      <c r="V1360" s="196" t="s">
        <v>2377</v>
      </c>
    </row>
    <row r="1361" spans="1:22" x14ac:dyDescent="0.25">
      <c r="A1361" s="30">
        <v>1360</v>
      </c>
      <c r="B1361" s="45" t="s">
        <v>993</v>
      </c>
      <c r="C1361" s="33">
        <f t="shared" si="21"/>
        <v>5</v>
      </c>
      <c r="D1361" s="45" t="s">
        <v>538</v>
      </c>
      <c r="E1361" s="45"/>
      <c r="F1361" s="35" t="s">
        <v>255</v>
      </c>
      <c r="G1361" s="36">
        <v>41729</v>
      </c>
      <c r="H1361" s="82">
        <v>13224</v>
      </c>
      <c r="I1361" s="37">
        <v>1323</v>
      </c>
      <c r="J1361" s="38">
        <v>1323</v>
      </c>
      <c r="K1361" s="36">
        <v>41729</v>
      </c>
      <c r="L1361" s="39">
        <v>10</v>
      </c>
      <c r="M1361" s="5"/>
      <c r="N1361" s="5"/>
      <c r="O1361" s="42" t="s">
        <v>2344</v>
      </c>
      <c r="P1361" s="43" t="s">
        <v>2281</v>
      </c>
      <c r="Q1361" s="43" t="s">
        <v>2320</v>
      </c>
      <c r="R1361" s="43" t="s">
        <v>229</v>
      </c>
      <c r="S1361" s="43" t="b">
        <v>1</v>
      </c>
      <c r="T1361" s="43">
        <v>10</v>
      </c>
      <c r="U1361" s="35" t="s">
        <v>2347</v>
      </c>
      <c r="V1361" s="196" t="s">
        <v>2377</v>
      </c>
    </row>
    <row r="1362" spans="1:22" x14ac:dyDescent="0.25">
      <c r="A1362" s="30">
        <v>1361</v>
      </c>
      <c r="B1362" s="45" t="s">
        <v>823</v>
      </c>
      <c r="C1362" s="33">
        <f t="shared" si="21"/>
        <v>5</v>
      </c>
      <c r="D1362" s="45" t="s">
        <v>343</v>
      </c>
      <c r="E1362" s="45"/>
      <c r="F1362" s="35" t="s">
        <v>255</v>
      </c>
      <c r="G1362" s="36">
        <v>41729</v>
      </c>
      <c r="H1362" s="82">
        <v>11672</v>
      </c>
      <c r="I1362" s="37">
        <v>1168</v>
      </c>
      <c r="J1362" s="38">
        <v>1168</v>
      </c>
      <c r="K1362" s="36">
        <v>41729</v>
      </c>
      <c r="L1362" s="39">
        <v>10.01</v>
      </c>
      <c r="M1362" s="5"/>
      <c r="N1362" s="5"/>
      <c r="O1362" s="42" t="s">
        <v>2344</v>
      </c>
      <c r="P1362" s="43" t="s">
        <v>2177</v>
      </c>
      <c r="Q1362" s="43" t="s">
        <v>2320</v>
      </c>
      <c r="R1362" s="43" t="s">
        <v>229</v>
      </c>
      <c r="S1362" s="43" t="b">
        <v>1</v>
      </c>
      <c r="T1362" s="43">
        <v>10</v>
      </c>
      <c r="U1362" s="35" t="s">
        <v>2347</v>
      </c>
      <c r="V1362" s="196" t="s">
        <v>2377</v>
      </c>
    </row>
    <row r="1363" spans="1:22" x14ac:dyDescent="0.25">
      <c r="A1363" s="30">
        <v>1362</v>
      </c>
      <c r="B1363" s="45" t="s">
        <v>1070</v>
      </c>
      <c r="C1363" s="33">
        <f t="shared" si="21"/>
        <v>6</v>
      </c>
      <c r="D1363" s="45" t="s">
        <v>384</v>
      </c>
      <c r="E1363" s="45"/>
      <c r="F1363" s="35" t="s">
        <v>255</v>
      </c>
      <c r="G1363" s="36">
        <v>41729</v>
      </c>
      <c r="H1363" s="82">
        <v>18075</v>
      </c>
      <c r="I1363" s="37">
        <v>1808</v>
      </c>
      <c r="J1363" s="38">
        <v>1808</v>
      </c>
      <c r="K1363" s="36">
        <v>41729</v>
      </c>
      <c r="L1363" s="39">
        <v>10</v>
      </c>
      <c r="M1363" s="5"/>
      <c r="N1363" s="5"/>
      <c r="O1363" s="42" t="s">
        <v>2344</v>
      </c>
      <c r="P1363" s="43" t="s">
        <v>2207</v>
      </c>
      <c r="Q1363" s="43" t="s">
        <v>2320</v>
      </c>
      <c r="R1363" s="43" t="s">
        <v>229</v>
      </c>
      <c r="S1363" s="43" t="b">
        <v>1</v>
      </c>
      <c r="T1363" s="43">
        <v>10</v>
      </c>
      <c r="U1363" s="35" t="s">
        <v>2347</v>
      </c>
      <c r="V1363" s="196" t="s">
        <v>2377</v>
      </c>
    </row>
    <row r="1364" spans="1:22" x14ac:dyDescent="0.25">
      <c r="A1364" s="30">
        <v>1363</v>
      </c>
      <c r="B1364" s="45" t="s">
        <v>1098</v>
      </c>
      <c r="C1364" s="33">
        <f t="shared" si="21"/>
        <v>4</v>
      </c>
      <c r="D1364" s="45" t="s">
        <v>493</v>
      </c>
      <c r="E1364" s="45"/>
      <c r="F1364" s="35" t="s">
        <v>255</v>
      </c>
      <c r="G1364" s="36">
        <v>41729</v>
      </c>
      <c r="H1364" s="82">
        <v>5245</v>
      </c>
      <c r="I1364" s="37">
        <v>525</v>
      </c>
      <c r="J1364" s="38">
        <v>525</v>
      </c>
      <c r="K1364" s="36">
        <v>41729</v>
      </c>
      <c r="L1364" s="39">
        <v>10.01</v>
      </c>
      <c r="M1364" s="5"/>
      <c r="N1364" s="5"/>
      <c r="O1364" s="42" t="s">
        <v>2344</v>
      </c>
      <c r="P1364" s="43" t="s">
        <v>2206</v>
      </c>
      <c r="Q1364" s="43" t="s">
        <v>2320</v>
      </c>
      <c r="R1364" s="43" t="s">
        <v>229</v>
      </c>
      <c r="S1364" s="43" t="b">
        <v>1</v>
      </c>
      <c r="T1364" s="43">
        <v>10</v>
      </c>
      <c r="U1364" s="35" t="s">
        <v>2347</v>
      </c>
      <c r="V1364" s="196" t="s">
        <v>2377</v>
      </c>
    </row>
    <row r="1365" spans="1:22" x14ac:dyDescent="0.25">
      <c r="A1365" s="30">
        <v>1364</v>
      </c>
      <c r="B1365" s="45" t="s">
        <v>991</v>
      </c>
      <c r="C1365" s="33">
        <f t="shared" si="21"/>
        <v>5</v>
      </c>
      <c r="D1365" s="45" t="s">
        <v>533</v>
      </c>
      <c r="E1365" s="45"/>
      <c r="F1365" s="35" t="s">
        <v>255</v>
      </c>
      <c r="G1365" s="36">
        <v>41729</v>
      </c>
      <c r="H1365" s="82">
        <v>12494</v>
      </c>
      <c r="I1365" s="37">
        <v>1250</v>
      </c>
      <c r="J1365" s="38">
        <v>1250</v>
      </c>
      <c r="K1365" s="36">
        <v>41729</v>
      </c>
      <c r="L1365" s="39">
        <v>10</v>
      </c>
      <c r="M1365" s="5"/>
      <c r="N1365" s="5"/>
      <c r="O1365" s="42" t="s">
        <v>2344</v>
      </c>
      <c r="P1365" s="43" t="s">
        <v>2279</v>
      </c>
      <c r="Q1365" s="43" t="s">
        <v>2319</v>
      </c>
      <c r="R1365" s="43" t="s">
        <v>229</v>
      </c>
      <c r="S1365" s="43" t="b">
        <v>1</v>
      </c>
      <c r="T1365" s="43">
        <v>10</v>
      </c>
      <c r="U1365" s="35" t="s">
        <v>2347</v>
      </c>
      <c r="V1365" s="196" t="s">
        <v>2377</v>
      </c>
    </row>
    <row r="1366" spans="1:22" x14ac:dyDescent="0.25">
      <c r="A1366" s="30">
        <v>1365</v>
      </c>
      <c r="B1366" s="45" t="s">
        <v>947</v>
      </c>
      <c r="C1366" s="33">
        <f t="shared" si="21"/>
        <v>6</v>
      </c>
      <c r="D1366" s="45" t="s">
        <v>344</v>
      </c>
      <c r="E1366" s="45"/>
      <c r="F1366" s="35" t="s">
        <v>255</v>
      </c>
      <c r="G1366" s="36">
        <v>41729</v>
      </c>
      <c r="H1366" s="82">
        <v>21131</v>
      </c>
      <c r="I1366" s="37">
        <v>2114</v>
      </c>
      <c r="J1366" s="38">
        <v>2114</v>
      </c>
      <c r="K1366" s="36">
        <v>41729</v>
      </c>
      <c r="L1366" s="39">
        <v>10</v>
      </c>
      <c r="M1366" s="5"/>
      <c r="N1366" s="5"/>
      <c r="O1366" s="42" t="s">
        <v>2344</v>
      </c>
      <c r="P1366" s="43" t="s">
        <v>2197</v>
      </c>
      <c r="Q1366" s="43" t="s">
        <v>2320</v>
      </c>
      <c r="R1366" s="43" t="s">
        <v>229</v>
      </c>
      <c r="S1366" s="43" t="b">
        <v>1</v>
      </c>
      <c r="T1366" s="43">
        <v>10</v>
      </c>
      <c r="U1366" s="35" t="s">
        <v>2347</v>
      </c>
      <c r="V1366" s="196" t="s">
        <v>2377</v>
      </c>
    </row>
    <row r="1367" spans="1:22" x14ac:dyDescent="0.25">
      <c r="A1367" s="30">
        <v>1366</v>
      </c>
      <c r="B1367" s="45" t="s">
        <v>948</v>
      </c>
      <c r="C1367" s="33">
        <f t="shared" si="21"/>
        <v>4</v>
      </c>
      <c r="D1367" s="45" t="s">
        <v>345</v>
      </c>
      <c r="E1367" s="45"/>
      <c r="F1367" s="35" t="s">
        <v>255</v>
      </c>
      <c r="G1367" s="36">
        <v>41729</v>
      </c>
      <c r="H1367" s="82">
        <v>10855</v>
      </c>
      <c r="I1367" s="37">
        <v>1086</v>
      </c>
      <c r="J1367" s="38">
        <v>1086</v>
      </c>
      <c r="K1367" s="36">
        <v>41729</v>
      </c>
      <c r="L1367" s="39">
        <v>10</v>
      </c>
      <c r="M1367" s="5"/>
      <c r="N1367" s="5"/>
      <c r="O1367" s="42" t="s">
        <v>2344</v>
      </c>
      <c r="P1367" s="43" t="s">
        <v>2206</v>
      </c>
      <c r="Q1367" s="43" t="s">
        <v>2320</v>
      </c>
      <c r="R1367" s="43" t="s">
        <v>229</v>
      </c>
      <c r="S1367" s="43" t="b">
        <v>1</v>
      </c>
      <c r="T1367" s="43">
        <v>10</v>
      </c>
      <c r="U1367" s="35" t="s">
        <v>2347</v>
      </c>
      <c r="V1367" s="196" t="s">
        <v>2377</v>
      </c>
    </row>
    <row r="1368" spans="1:22" x14ac:dyDescent="0.25">
      <c r="A1368" s="30">
        <v>1367</v>
      </c>
      <c r="B1368" s="45" t="s">
        <v>972</v>
      </c>
      <c r="C1368" s="33">
        <f t="shared" si="21"/>
        <v>4</v>
      </c>
      <c r="D1368" s="45" t="s">
        <v>436</v>
      </c>
      <c r="E1368" s="45"/>
      <c r="F1368" s="35" t="s">
        <v>255</v>
      </c>
      <c r="G1368" s="36">
        <v>41729</v>
      </c>
      <c r="H1368" s="82">
        <v>7521</v>
      </c>
      <c r="I1368" s="37">
        <v>753</v>
      </c>
      <c r="J1368" s="38">
        <v>753</v>
      </c>
      <c r="K1368" s="36">
        <v>41729</v>
      </c>
      <c r="L1368" s="39">
        <v>10.01</v>
      </c>
      <c r="M1368" s="5"/>
      <c r="N1368" s="5"/>
      <c r="O1368" s="42" t="s">
        <v>2344</v>
      </c>
      <c r="P1368" s="43" t="s">
        <v>2235</v>
      </c>
      <c r="Q1368" s="43" t="s">
        <v>2320</v>
      </c>
      <c r="R1368" s="43" t="s">
        <v>229</v>
      </c>
      <c r="S1368" s="43" t="b">
        <v>1</v>
      </c>
      <c r="T1368" s="43">
        <v>10</v>
      </c>
      <c r="U1368" s="35" t="s">
        <v>2347</v>
      </c>
      <c r="V1368" s="196" t="s">
        <v>2377</v>
      </c>
    </row>
    <row r="1369" spans="1:22" x14ac:dyDescent="0.25">
      <c r="A1369" s="30">
        <v>1368</v>
      </c>
      <c r="B1369" s="45" t="s">
        <v>959</v>
      </c>
      <c r="C1369" s="33">
        <f t="shared" si="21"/>
        <v>4</v>
      </c>
      <c r="D1369" s="45" t="s">
        <v>376</v>
      </c>
      <c r="E1369" s="45"/>
      <c r="F1369" s="35" t="s">
        <v>255</v>
      </c>
      <c r="G1369" s="36">
        <v>41729</v>
      </c>
      <c r="H1369" s="82">
        <v>6611</v>
      </c>
      <c r="I1369" s="37">
        <v>662</v>
      </c>
      <c r="J1369" s="38">
        <v>662</v>
      </c>
      <c r="K1369" s="36">
        <v>41729</v>
      </c>
      <c r="L1369" s="39">
        <v>10.01</v>
      </c>
      <c r="M1369" s="5"/>
      <c r="N1369" s="5"/>
      <c r="O1369" s="42" t="s">
        <v>2344</v>
      </c>
      <c r="P1369" s="43" t="s">
        <v>2221</v>
      </c>
      <c r="Q1369" s="43" t="s">
        <v>2319</v>
      </c>
      <c r="R1369" s="43" t="s">
        <v>229</v>
      </c>
      <c r="S1369" s="43" t="b">
        <v>1</v>
      </c>
      <c r="T1369" s="43">
        <v>10</v>
      </c>
      <c r="U1369" s="35" t="s">
        <v>2347</v>
      </c>
      <c r="V1369" s="196" t="s">
        <v>2377</v>
      </c>
    </row>
    <row r="1370" spans="1:22" x14ac:dyDescent="0.25">
      <c r="A1370" s="30">
        <v>1369</v>
      </c>
      <c r="B1370" s="45" t="s">
        <v>822</v>
      </c>
      <c r="C1370" s="33">
        <f t="shared" si="21"/>
        <v>5</v>
      </c>
      <c r="D1370" s="45" t="s">
        <v>336</v>
      </c>
      <c r="E1370" s="45"/>
      <c r="F1370" s="35" t="s">
        <v>255</v>
      </c>
      <c r="G1370" s="36">
        <v>41729</v>
      </c>
      <c r="H1370" s="82">
        <v>29666</v>
      </c>
      <c r="I1370" s="37">
        <v>2967</v>
      </c>
      <c r="J1370" s="38">
        <v>2967</v>
      </c>
      <c r="K1370" s="36">
        <v>41729</v>
      </c>
      <c r="L1370" s="39">
        <v>10</v>
      </c>
      <c r="M1370" s="5"/>
      <c r="N1370" s="5"/>
      <c r="O1370" s="42" t="s">
        <v>2344</v>
      </c>
      <c r="P1370" s="43" t="s">
        <v>2177</v>
      </c>
      <c r="Q1370" s="43" t="s">
        <v>2320</v>
      </c>
      <c r="R1370" s="43" t="s">
        <v>229</v>
      </c>
      <c r="S1370" s="43" t="b">
        <v>1</v>
      </c>
      <c r="T1370" s="43">
        <v>10</v>
      </c>
      <c r="U1370" s="35" t="s">
        <v>2347</v>
      </c>
      <c r="V1370" s="196" t="s">
        <v>2377</v>
      </c>
    </row>
    <row r="1371" spans="1:22" x14ac:dyDescent="0.25">
      <c r="A1371" s="30">
        <v>1370</v>
      </c>
      <c r="B1371" s="45" t="s">
        <v>830</v>
      </c>
      <c r="C1371" s="33">
        <f t="shared" si="21"/>
        <v>4</v>
      </c>
      <c r="D1371" s="45" t="s">
        <v>374</v>
      </c>
      <c r="E1371" s="45"/>
      <c r="F1371" s="35" t="s">
        <v>255</v>
      </c>
      <c r="G1371" s="36">
        <v>41729</v>
      </c>
      <c r="H1371" s="82">
        <v>3301</v>
      </c>
      <c r="I1371" s="37">
        <v>331</v>
      </c>
      <c r="J1371" s="38">
        <v>331</v>
      </c>
      <c r="K1371" s="36">
        <v>41729</v>
      </c>
      <c r="L1371" s="39">
        <v>10.029999999999999</v>
      </c>
      <c r="M1371" s="5"/>
      <c r="N1371" s="5"/>
      <c r="O1371" s="42" t="s">
        <v>2344</v>
      </c>
      <c r="P1371" s="43" t="s">
        <v>2177</v>
      </c>
      <c r="Q1371" s="43" t="s">
        <v>2320</v>
      </c>
      <c r="R1371" s="43" t="s">
        <v>229</v>
      </c>
      <c r="S1371" s="43" t="b">
        <v>1</v>
      </c>
      <c r="T1371" s="43">
        <v>10</v>
      </c>
      <c r="U1371" s="35" t="s">
        <v>2347</v>
      </c>
      <c r="V1371" s="196" t="s">
        <v>2377</v>
      </c>
    </row>
    <row r="1372" spans="1:22" x14ac:dyDescent="0.25">
      <c r="A1372" s="30">
        <v>1371</v>
      </c>
      <c r="B1372" s="45" t="s">
        <v>528</v>
      </c>
      <c r="C1372" s="33">
        <f t="shared" si="21"/>
        <v>4</v>
      </c>
      <c r="D1372" s="45" t="s">
        <v>529</v>
      </c>
      <c r="E1372" s="45"/>
      <c r="F1372" s="35" t="s">
        <v>255</v>
      </c>
      <c r="G1372" s="36">
        <v>41729</v>
      </c>
      <c r="H1372" s="82">
        <v>5291</v>
      </c>
      <c r="I1372" s="37">
        <v>530</v>
      </c>
      <c r="J1372" s="38">
        <v>530</v>
      </c>
      <c r="K1372" s="36">
        <v>41729</v>
      </c>
      <c r="L1372" s="39">
        <v>10.02</v>
      </c>
      <c r="M1372" s="5"/>
      <c r="N1372" s="5"/>
      <c r="O1372" s="42" t="s">
        <v>2344</v>
      </c>
      <c r="P1372" s="43" t="s">
        <v>2206</v>
      </c>
      <c r="Q1372" s="43" t="s">
        <v>2320</v>
      </c>
      <c r="R1372" s="43" t="s">
        <v>229</v>
      </c>
      <c r="S1372" s="43" t="b">
        <v>1</v>
      </c>
      <c r="T1372" s="43">
        <v>10</v>
      </c>
      <c r="U1372" s="35" t="s">
        <v>2347</v>
      </c>
      <c r="V1372" s="196" t="s">
        <v>2377</v>
      </c>
    </row>
    <row r="1373" spans="1:22" x14ac:dyDescent="0.25">
      <c r="A1373" s="30">
        <v>1372</v>
      </c>
      <c r="B1373" s="45" t="s">
        <v>845</v>
      </c>
      <c r="C1373" s="33">
        <f t="shared" si="21"/>
        <v>4</v>
      </c>
      <c r="D1373" s="45" t="s">
        <v>413</v>
      </c>
      <c r="E1373" s="45"/>
      <c r="F1373" s="35" t="s">
        <v>255</v>
      </c>
      <c r="G1373" s="36">
        <v>41729</v>
      </c>
      <c r="H1373" s="82">
        <v>5583</v>
      </c>
      <c r="I1373" s="37">
        <v>559</v>
      </c>
      <c r="J1373" s="38">
        <v>559</v>
      </c>
      <c r="K1373" s="36">
        <v>41729</v>
      </c>
      <c r="L1373" s="39">
        <v>10.01</v>
      </c>
      <c r="M1373" s="5"/>
      <c r="N1373" s="5"/>
      <c r="O1373" s="42" t="s">
        <v>2344</v>
      </c>
      <c r="P1373" s="43" t="s">
        <v>2185</v>
      </c>
      <c r="Q1373" s="43" t="s">
        <v>2320</v>
      </c>
      <c r="R1373" s="43" t="s">
        <v>229</v>
      </c>
      <c r="S1373" s="43" t="b">
        <v>1</v>
      </c>
      <c r="T1373" s="43">
        <v>10</v>
      </c>
      <c r="U1373" s="35" t="s">
        <v>2347</v>
      </c>
      <c r="V1373" s="196" t="s">
        <v>2377</v>
      </c>
    </row>
    <row r="1374" spans="1:22" x14ac:dyDescent="0.25">
      <c r="A1374" s="30">
        <v>1373</v>
      </c>
      <c r="B1374" s="45" t="s">
        <v>550</v>
      </c>
      <c r="C1374" s="33">
        <f t="shared" si="21"/>
        <v>7</v>
      </c>
      <c r="D1374" s="45" t="s">
        <v>551</v>
      </c>
      <c r="E1374" s="45"/>
      <c r="F1374" s="35" t="s">
        <v>255</v>
      </c>
      <c r="G1374" s="36">
        <v>41729</v>
      </c>
      <c r="H1374" s="82">
        <v>34567</v>
      </c>
      <c r="I1374" s="37">
        <v>3457</v>
      </c>
      <c r="J1374" s="38">
        <v>3457</v>
      </c>
      <c r="K1374" s="36">
        <v>41729</v>
      </c>
      <c r="L1374" s="39">
        <v>10</v>
      </c>
      <c r="M1374" s="5"/>
      <c r="N1374" s="5"/>
      <c r="O1374" s="42" t="s">
        <v>2344</v>
      </c>
      <c r="P1374" s="43" t="s">
        <v>2206</v>
      </c>
      <c r="Q1374" s="43" t="s">
        <v>2320</v>
      </c>
      <c r="R1374" s="43" t="s">
        <v>229</v>
      </c>
      <c r="S1374" s="43" t="b">
        <v>1</v>
      </c>
      <c r="T1374" s="43">
        <v>10</v>
      </c>
      <c r="U1374" s="35" t="s">
        <v>2347</v>
      </c>
      <c r="V1374" s="196" t="s">
        <v>2377</v>
      </c>
    </row>
    <row r="1375" spans="1:22" x14ac:dyDescent="0.25">
      <c r="A1375" s="30">
        <v>1374</v>
      </c>
      <c r="B1375" s="45" t="s">
        <v>946</v>
      </c>
      <c r="C1375" s="33">
        <f t="shared" si="21"/>
        <v>4</v>
      </c>
      <c r="D1375" s="45" t="s">
        <v>342</v>
      </c>
      <c r="E1375" s="45"/>
      <c r="F1375" s="35" t="s">
        <v>255</v>
      </c>
      <c r="G1375" s="36">
        <v>41729</v>
      </c>
      <c r="H1375" s="82">
        <v>7516</v>
      </c>
      <c r="I1375" s="37">
        <v>752</v>
      </c>
      <c r="J1375" s="38">
        <v>752</v>
      </c>
      <c r="K1375" s="36">
        <v>41729</v>
      </c>
      <c r="L1375" s="39">
        <v>10.01</v>
      </c>
      <c r="M1375" s="5"/>
      <c r="N1375" s="5"/>
      <c r="O1375" s="42" t="s">
        <v>2344</v>
      </c>
      <c r="P1375" s="43" t="s">
        <v>2205</v>
      </c>
      <c r="Q1375" s="43" t="s">
        <v>2319</v>
      </c>
      <c r="R1375" s="43" t="s">
        <v>229</v>
      </c>
      <c r="S1375" s="43" t="b">
        <v>1</v>
      </c>
      <c r="T1375" s="43">
        <v>10</v>
      </c>
      <c r="U1375" s="35" t="s">
        <v>2347</v>
      </c>
      <c r="V1375" s="196" t="s">
        <v>2377</v>
      </c>
    </row>
    <row r="1376" spans="1:22" x14ac:dyDescent="0.25">
      <c r="A1376" s="30">
        <v>1375</v>
      </c>
      <c r="B1376" s="45" t="s">
        <v>1143</v>
      </c>
      <c r="C1376" s="33">
        <f t="shared" si="21"/>
        <v>3</v>
      </c>
      <c r="D1376" s="45" t="s">
        <v>751</v>
      </c>
      <c r="E1376" s="45"/>
      <c r="F1376" s="35" t="s">
        <v>255</v>
      </c>
      <c r="G1376" s="36">
        <v>41729</v>
      </c>
      <c r="H1376" s="82">
        <v>4098</v>
      </c>
      <c r="I1376" s="37">
        <v>410</v>
      </c>
      <c r="J1376" s="38">
        <v>410</v>
      </c>
      <c r="K1376" s="36">
        <v>41729</v>
      </c>
      <c r="L1376" s="39">
        <v>10</v>
      </c>
      <c r="M1376" s="5"/>
      <c r="N1376" s="5"/>
      <c r="O1376" s="42" t="s">
        <v>2344</v>
      </c>
      <c r="P1376" s="43" t="s">
        <v>2207</v>
      </c>
      <c r="Q1376" s="43" t="s">
        <v>2320</v>
      </c>
      <c r="R1376" s="43" t="s">
        <v>229</v>
      </c>
      <c r="S1376" s="43" t="b">
        <v>1</v>
      </c>
      <c r="T1376" s="43">
        <v>10</v>
      </c>
      <c r="U1376" s="35" t="s">
        <v>2347</v>
      </c>
      <c r="V1376" s="196" t="s">
        <v>2377</v>
      </c>
    </row>
    <row r="1377" spans="1:22" x14ac:dyDescent="0.25">
      <c r="A1377" s="30">
        <v>1376</v>
      </c>
      <c r="B1377" s="45" t="s">
        <v>951</v>
      </c>
      <c r="C1377" s="33">
        <f t="shared" si="21"/>
        <v>5</v>
      </c>
      <c r="D1377" s="45" t="s">
        <v>353</v>
      </c>
      <c r="E1377" s="45"/>
      <c r="F1377" s="35" t="s">
        <v>255</v>
      </c>
      <c r="G1377" s="36">
        <v>41729</v>
      </c>
      <c r="H1377" s="82">
        <v>3218</v>
      </c>
      <c r="I1377" s="37">
        <v>322</v>
      </c>
      <c r="J1377" s="38">
        <v>322</v>
      </c>
      <c r="K1377" s="36">
        <v>41729</v>
      </c>
      <c r="L1377" s="39">
        <v>10.01</v>
      </c>
      <c r="M1377" s="5"/>
      <c r="N1377" s="5"/>
      <c r="O1377" s="42" t="s">
        <v>2344</v>
      </c>
      <c r="P1377" s="43" t="s">
        <v>2209</v>
      </c>
      <c r="Q1377" s="43" t="s">
        <v>2319</v>
      </c>
      <c r="R1377" s="43" t="s">
        <v>229</v>
      </c>
      <c r="S1377" s="43" t="b">
        <v>1</v>
      </c>
      <c r="T1377" s="43">
        <v>10</v>
      </c>
      <c r="U1377" s="35" t="s">
        <v>2347</v>
      </c>
      <c r="V1377" s="196" t="s">
        <v>2377</v>
      </c>
    </row>
    <row r="1378" spans="1:22" x14ac:dyDescent="0.25">
      <c r="A1378" s="30">
        <v>1377</v>
      </c>
      <c r="B1378" s="45" t="s">
        <v>865</v>
      </c>
      <c r="C1378" s="33">
        <f t="shared" si="21"/>
        <v>6</v>
      </c>
      <c r="D1378" s="45" t="s">
        <v>489</v>
      </c>
      <c r="E1378" s="45"/>
      <c r="F1378" s="35" t="s">
        <v>255</v>
      </c>
      <c r="G1378" s="36">
        <v>41729</v>
      </c>
      <c r="H1378" s="82">
        <v>19831</v>
      </c>
      <c r="I1378" s="37">
        <v>1984</v>
      </c>
      <c r="J1378" s="38">
        <v>1984</v>
      </c>
      <c r="K1378" s="36">
        <v>41729</v>
      </c>
      <c r="L1378" s="39">
        <v>10</v>
      </c>
      <c r="M1378" s="5"/>
      <c r="N1378" s="5"/>
      <c r="O1378" s="42" t="s">
        <v>2344</v>
      </c>
      <c r="P1378" s="43" t="s">
        <v>2262</v>
      </c>
      <c r="Q1378" s="43" t="s">
        <v>2319</v>
      </c>
      <c r="R1378" s="43" t="s">
        <v>229</v>
      </c>
      <c r="S1378" s="43" t="b">
        <v>1</v>
      </c>
      <c r="T1378" s="43">
        <v>10</v>
      </c>
      <c r="U1378" s="35" t="s">
        <v>2347</v>
      </c>
      <c r="V1378" s="196" t="s">
        <v>2377</v>
      </c>
    </row>
    <row r="1379" spans="1:22" x14ac:dyDescent="0.25">
      <c r="A1379" s="30">
        <v>1378</v>
      </c>
      <c r="B1379" s="45" t="s">
        <v>875</v>
      </c>
      <c r="C1379" s="33">
        <f t="shared" si="21"/>
        <v>5</v>
      </c>
      <c r="D1379" s="45" t="s">
        <v>519</v>
      </c>
      <c r="E1379" s="45"/>
      <c r="F1379" s="35" t="s">
        <v>255</v>
      </c>
      <c r="G1379" s="36">
        <v>41729</v>
      </c>
      <c r="H1379" s="82">
        <v>13570</v>
      </c>
      <c r="I1379" s="37">
        <v>1358</v>
      </c>
      <c r="J1379" s="38">
        <v>1358</v>
      </c>
      <c r="K1379" s="36">
        <v>41729</v>
      </c>
      <c r="L1379" s="39">
        <v>10.01</v>
      </c>
      <c r="M1379" s="5"/>
      <c r="N1379" s="5"/>
      <c r="O1379" s="42" t="s">
        <v>2344</v>
      </c>
      <c r="P1379" s="43" t="s">
        <v>2274</v>
      </c>
      <c r="Q1379" s="43" t="s">
        <v>2319</v>
      </c>
      <c r="R1379" s="43" t="s">
        <v>229</v>
      </c>
      <c r="S1379" s="43" t="b">
        <v>1</v>
      </c>
      <c r="T1379" s="43">
        <v>10</v>
      </c>
      <c r="U1379" s="35" t="s">
        <v>2347</v>
      </c>
      <c r="V1379" s="196" t="s">
        <v>2377</v>
      </c>
    </row>
    <row r="1380" spans="1:22" x14ac:dyDescent="0.25">
      <c r="A1380" s="30">
        <v>1379</v>
      </c>
      <c r="B1380" s="45" t="s">
        <v>1109</v>
      </c>
      <c r="C1380" s="33">
        <f t="shared" si="21"/>
        <v>5</v>
      </c>
      <c r="D1380" s="45" t="s">
        <v>537</v>
      </c>
      <c r="E1380" s="45"/>
      <c r="F1380" s="35" t="s">
        <v>255</v>
      </c>
      <c r="G1380" s="36">
        <v>41729</v>
      </c>
      <c r="H1380" s="82">
        <v>19772</v>
      </c>
      <c r="I1380" s="37">
        <v>1978</v>
      </c>
      <c r="J1380" s="38">
        <v>1978</v>
      </c>
      <c r="K1380" s="36">
        <v>41729</v>
      </c>
      <c r="L1380" s="39">
        <v>10</v>
      </c>
      <c r="M1380" s="5"/>
      <c r="N1380" s="5"/>
      <c r="O1380" s="42" t="s">
        <v>2344</v>
      </c>
      <c r="P1380" s="43" t="s">
        <v>2281</v>
      </c>
      <c r="Q1380" s="43" t="s">
        <v>2320</v>
      </c>
      <c r="R1380" s="43" t="s">
        <v>229</v>
      </c>
      <c r="S1380" s="43" t="b">
        <v>1</v>
      </c>
      <c r="T1380" s="43">
        <v>10</v>
      </c>
      <c r="U1380" s="35" t="s">
        <v>2347</v>
      </c>
      <c r="V1380" s="196" t="s">
        <v>2377</v>
      </c>
    </row>
    <row r="1381" spans="1:22" x14ac:dyDescent="0.25">
      <c r="A1381" s="30">
        <v>1380</v>
      </c>
      <c r="B1381" s="45" t="s">
        <v>1018</v>
      </c>
      <c r="C1381" s="33">
        <f t="shared" si="21"/>
        <v>2</v>
      </c>
      <c r="D1381" s="45" t="s">
        <v>750</v>
      </c>
      <c r="E1381" s="45"/>
      <c r="F1381" s="35" t="s">
        <v>255</v>
      </c>
      <c r="G1381" s="36">
        <v>41729</v>
      </c>
      <c r="H1381" s="82">
        <v>7037</v>
      </c>
      <c r="I1381" s="37">
        <v>704</v>
      </c>
      <c r="J1381" s="38">
        <v>704</v>
      </c>
      <c r="K1381" s="36">
        <v>41729</v>
      </c>
      <c r="L1381" s="39">
        <v>10</v>
      </c>
      <c r="M1381" s="5"/>
      <c r="N1381" s="5"/>
      <c r="O1381" s="42" t="s">
        <v>2344</v>
      </c>
      <c r="P1381" s="43" t="s">
        <v>2290</v>
      </c>
      <c r="Q1381" s="43" t="s">
        <v>2320</v>
      </c>
      <c r="R1381" s="43" t="s">
        <v>229</v>
      </c>
      <c r="S1381" s="43" t="b">
        <v>1</v>
      </c>
      <c r="T1381" s="43">
        <v>10</v>
      </c>
      <c r="U1381" s="35" t="s">
        <v>2347</v>
      </c>
      <c r="V1381" s="196" t="s">
        <v>2377</v>
      </c>
    </row>
    <row r="1382" spans="1:22" x14ac:dyDescent="0.25">
      <c r="A1382" s="30">
        <v>1381</v>
      </c>
      <c r="B1382" s="45" t="s">
        <v>1053</v>
      </c>
      <c r="C1382" s="33">
        <f t="shared" si="21"/>
        <v>4</v>
      </c>
      <c r="D1382" s="45" t="s">
        <v>329</v>
      </c>
      <c r="E1382" s="45"/>
      <c r="F1382" s="35" t="s">
        <v>255</v>
      </c>
      <c r="G1382" s="36">
        <v>41729</v>
      </c>
      <c r="H1382" s="82">
        <v>1996</v>
      </c>
      <c r="I1382" s="37">
        <v>200</v>
      </c>
      <c r="J1382" s="38">
        <v>200</v>
      </c>
      <c r="K1382" s="36">
        <v>41729</v>
      </c>
      <c r="L1382" s="39">
        <v>10.02</v>
      </c>
      <c r="M1382" s="5"/>
      <c r="N1382" s="5"/>
      <c r="O1382" s="42" t="s">
        <v>2344</v>
      </c>
      <c r="P1382" s="43" t="s">
        <v>2200</v>
      </c>
      <c r="Q1382" s="43" t="s">
        <v>2319</v>
      </c>
      <c r="R1382" s="43" t="s">
        <v>229</v>
      </c>
      <c r="S1382" s="43" t="b">
        <v>1</v>
      </c>
      <c r="T1382" s="43">
        <v>10</v>
      </c>
      <c r="U1382" s="35" t="s">
        <v>2347</v>
      </c>
      <c r="V1382" s="196" t="s">
        <v>2377</v>
      </c>
    </row>
    <row r="1383" spans="1:22" x14ac:dyDescent="0.25">
      <c r="A1383" s="30">
        <v>1382</v>
      </c>
      <c r="B1383" s="45" t="s">
        <v>1054</v>
      </c>
      <c r="C1383" s="33">
        <f t="shared" si="21"/>
        <v>5</v>
      </c>
      <c r="D1383" s="45" t="s">
        <v>333</v>
      </c>
      <c r="E1383" s="45"/>
      <c r="F1383" s="35" t="s">
        <v>255</v>
      </c>
      <c r="G1383" s="36">
        <v>41729</v>
      </c>
      <c r="H1383" s="82">
        <v>10391</v>
      </c>
      <c r="I1383" s="37">
        <v>1040</v>
      </c>
      <c r="J1383" s="38">
        <v>1040</v>
      </c>
      <c r="K1383" s="36">
        <v>41729</v>
      </c>
      <c r="L1383" s="39">
        <v>10.01</v>
      </c>
      <c r="M1383" s="5"/>
      <c r="N1383" s="5"/>
      <c r="O1383" s="42" t="s">
        <v>2344</v>
      </c>
      <c r="P1383" s="43" t="s">
        <v>2177</v>
      </c>
      <c r="Q1383" s="43" t="s">
        <v>2320</v>
      </c>
      <c r="R1383" s="43" t="s">
        <v>229</v>
      </c>
      <c r="S1383" s="43" t="b">
        <v>1</v>
      </c>
      <c r="T1383" s="43">
        <v>10</v>
      </c>
      <c r="U1383" s="35" t="s">
        <v>2347</v>
      </c>
      <c r="V1383" s="196" t="s">
        <v>2377</v>
      </c>
    </row>
    <row r="1384" spans="1:22" x14ac:dyDescent="0.25">
      <c r="A1384" s="30">
        <v>1383</v>
      </c>
      <c r="B1384" s="45" t="s">
        <v>980</v>
      </c>
      <c r="C1384" s="33">
        <f t="shared" si="21"/>
        <v>4</v>
      </c>
      <c r="D1384" s="45" t="s">
        <v>476</v>
      </c>
      <c r="E1384" s="45"/>
      <c r="F1384" s="35" t="s">
        <v>255</v>
      </c>
      <c r="G1384" s="36">
        <v>41729</v>
      </c>
      <c r="H1384" s="82">
        <v>15417</v>
      </c>
      <c r="I1384" s="37">
        <v>1542</v>
      </c>
      <c r="J1384" s="38">
        <v>1542</v>
      </c>
      <c r="K1384" s="36">
        <v>41729</v>
      </c>
      <c r="L1384" s="39">
        <v>10</v>
      </c>
      <c r="M1384" s="5"/>
      <c r="N1384" s="5"/>
      <c r="O1384" s="42" t="s">
        <v>2344</v>
      </c>
      <c r="P1384" s="43" t="s">
        <v>2258</v>
      </c>
      <c r="Q1384" s="43" t="s">
        <v>2319</v>
      </c>
      <c r="R1384" s="43" t="s">
        <v>229</v>
      </c>
      <c r="S1384" s="43" t="b">
        <v>1</v>
      </c>
      <c r="T1384" s="43">
        <v>10</v>
      </c>
      <c r="U1384" s="35" t="s">
        <v>2347</v>
      </c>
      <c r="V1384" s="196" t="s">
        <v>2377</v>
      </c>
    </row>
    <row r="1385" spans="1:22" x14ac:dyDescent="0.25">
      <c r="A1385" s="30">
        <v>1384</v>
      </c>
      <c r="B1385" s="45" t="s">
        <v>917</v>
      </c>
      <c r="C1385" s="33">
        <f t="shared" si="21"/>
        <v>4</v>
      </c>
      <c r="D1385" s="45" t="s">
        <v>521</v>
      </c>
      <c r="E1385" s="45"/>
      <c r="F1385" s="35" t="s">
        <v>255</v>
      </c>
      <c r="G1385" s="36">
        <v>41729</v>
      </c>
      <c r="H1385" s="82">
        <v>40261</v>
      </c>
      <c r="I1385" s="37">
        <v>4027</v>
      </c>
      <c r="J1385" s="38">
        <v>4027</v>
      </c>
      <c r="K1385" s="36">
        <v>41729</v>
      </c>
      <c r="L1385" s="39">
        <v>10</v>
      </c>
      <c r="M1385" s="5"/>
      <c r="N1385" s="5"/>
      <c r="O1385" s="42" t="s">
        <v>2344</v>
      </c>
      <c r="P1385" s="43" t="s">
        <v>2314</v>
      </c>
      <c r="Q1385" s="43" t="s">
        <v>2319</v>
      </c>
      <c r="R1385" s="43" t="s">
        <v>229</v>
      </c>
      <c r="S1385" s="43" t="b">
        <v>1</v>
      </c>
      <c r="T1385" s="43">
        <v>10</v>
      </c>
      <c r="U1385" s="35" t="s">
        <v>2347</v>
      </c>
      <c r="V1385" s="196" t="s">
        <v>2377</v>
      </c>
    </row>
    <row r="1386" spans="1:22" x14ac:dyDescent="0.25">
      <c r="A1386" s="30">
        <v>1385</v>
      </c>
      <c r="B1386" s="45" t="s">
        <v>828</v>
      </c>
      <c r="C1386" s="33">
        <f t="shared" si="21"/>
        <v>4</v>
      </c>
      <c r="D1386" s="45" t="s">
        <v>370</v>
      </c>
      <c r="E1386" s="45"/>
      <c r="F1386" s="35" t="s">
        <v>255</v>
      </c>
      <c r="G1386" s="36">
        <v>41729</v>
      </c>
      <c r="H1386" s="82">
        <v>15433</v>
      </c>
      <c r="I1386" s="37">
        <v>1544</v>
      </c>
      <c r="J1386" s="38">
        <v>1544</v>
      </c>
      <c r="K1386" s="36">
        <v>41729</v>
      </c>
      <c r="L1386" s="39">
        <v>10</v>
      </c>
      <c r="M1386" s="5"/>
      <c r="N1386" s="5"/>
      <c r="O1386" s="42" t="s">
        <v>2344</v>
      </c>
      <c r="P1386" s="43" t="s">
        <v>2219</v>
      </c>
      <c r="Q1386" s="43" t="s">
        <v>2319</v>
      </c>
      <c r="R1386" s="43" t="s">
        <v>229</v>
      </c>
      <c r="S1386" s="43" t="b">
        <v>1</v>
      </c>
      <c r="T1386" s="43">
        <v>10</v>
      </c>
      <c r="U1386" s="35" t="s">
        <v>2347</v>
      </c>
      <c r="V1386" s="196" t="s">
        <v>2377</v>
      </c>
    </row>
    <row r="1387" spans="1:22" x14ac:dyDescent="0.25">
      <c r="A1387" s="30">
        <v>1386</v>
      </c>
      <c r="B1387" s="45" t="s">
        <v>1097</v>
      </c>
      <c r="C1387" s="33">
        <f t="shared" si="21"/>
        <v>4</v>
      </c>
      <c r="D1387" s="45" t="s">
        <v>490</v>
      </c>
      <c r="E1387" s="45"/>
      <c r="F1387" s="35" t="s">
        <v>255</v>
      </c>
      <c r="G1387" s="36">
        <v>41729</v>
      </c>
      <c r="H1387" s="82">
        <v>2898</v>
      </c>
      <c r="I1387" s="37">
        <v>290</v>
      </c>
      <c r="J1387" s="38">
        <v>290</v>
      </c>
      <c r="K1387" s="36">
        <v>41729</v>
      </c>
      <c r="L1387" s="39">
        <v>10.01</v>
      </c>
      <c r="M1387" s="5"/>
      <c r="N1387" s="5"/>
      <c r="O1387" s="42" t="s">
        <v>2344</v>
      </c>
      <c r="P1387" s="43" t="s">
        <v>2263</v>
      </c>
      <c r="Q1387" s="43" t="s">
        <v>2320</v>
      </c>
      <c r="R1387" s="43" t="s">
        <v>229</v>
      </c>
      <c r="S1387" s="43" t="b">
        <v>1</v>
      </c>
      <c r="T1387" s="43">
        <v>10</v>
      </c>
      <c r="U1387" s="35" t="s">
        <v>2347</v>
      </c>
      <c r="V1387" s="196" t="s">
        <v>2377</v>
      </c>
    </row>
    <row r="1388" spans="1:22" x14ac:dyDescent="0.25">
      <c r="A1388" s="30">
        <v>1387</v>
      </c>
      <c r="B1388" s="45" t="s">
        <v>498</v>
      </c>
      <c r="C1388" s="33">
        <f t="shared" si="21"/>
        <v>4</v>
      </c>
      <c r="D1388" s="45" t="s">
        <v>499</v>
      </c>
      <c r="E1388" s="45"/>
      <c r="F1388" s="35" t="s">
        <v>255</v>
      </c>
      <c r="G1388" s="36">
        <v>41729</v>
      </c>
      <c r="H1388" s="82">
        <v>5617</v>
      </c>
      <c r="I1388" s="37">
        <v>562</v>
      </c>
      <c r="J1388" s="38">
        <v>562</v>
      </c>
      <c r="K1388" s="36">
        <v>41729</v>
      </c>
      <c r="L1388" s="39">
        <v>10.01</v>
      </c>
      <c r="M1388" s="5"/>
      <c r="N1388" s="5"/>
      <c r="O1388" s="42" t="s">
        <v>2344</v>
      </c>
      <c r="P1388" s="43" t="s">
        <v>2206</v>
      </c>
      <c r="Q1388" s="43" t="s">
        <v>2320</v>
      </c>
      <c r="R1388" s="43" t="s">
        <v>229</v>
      </c>
      <c r="S1388" s="43" t="b">
        <v>1</v>
      </c>
      <c r="T1388" s="43">
        <v>10</v>
      </c>
      <c r="U1388" s="35" t="s">
        <v>2347</v>
      </c>
      <c r="V1388" s="196" t="s">
        <v>2377</v>
      </c>
    </row>
    <row r="1389" spans="1:22" x14ac:dyDescent="0.25">
      <c r="A1389" s="30">
        <v>1388</v>
      </c>
      <c r="B1389" s="45" t="s">
        <v>913</v>
      </c>
      <c r="C1389" s="33">
        <f t="shared" si="21"/>
        <v>3</v>
      </c>
      <c r="D1389" s="45" t="s">
        <v>727</v>
      </c>
      <c r="E1389" s="45"/>
      <c r="F1389" s="35" t="s">
        <v>255</v>
      </c>
      <c r="G1389" s="36">
        <v>41729</v>
      </c>
      <c r="H1389" s="82">
        <v>8742</v>
      </c>
      <c r="I1389" s="37">
        <v>875</v>
      </c>
      <c r="J1389" s="38">
        <v>875</v>
      </c>
      <c r="K1389" s="36">
        <v>41729</v>
      </c>
      <c r="L1389" s="39">
        <v>10.01</v>
      </c>
      <c r="M1389" s="5"/>
      <c r="N1389" s="5"/>
      <c r="O1389" s="42" t="s">
        <v>2344</v>
      </c>
      <c r="P1389" s="43" t="s">
        <v>2197</v>
      </c>
      <c r="Q1389" s="43" t="s">
        <v>2320</v>
      </c>
      <c r="R1389" s="43" t="s">
        <v>229</v>
      </c>
      <c r="S1389" s="43" t="b">
        <v>1</v>
      </c>
      <c r="T1389" s="43">
        <v>10</v>
      </c>
      <c r="U1389" s="35" t="s">
        <v>2347</v>
      </c>
      <c r="V1389" s="196" t="s">
        <v>2377</v>
      </c>
    </row>
    <row r="1390" spans="1:22" x14ac:dyDescent="0.25">
      <c r="A1390" s="30">
        <v>1389</v>
      </c>
      <c r="B1390" s="45" t="s">
        <v>494</v>
      </c>
      <c r="C1390" s="33">
        <f t="shared" si="21"/>
        <v>4</v>
      </c>
      <c r="D1390" s="45" t="s">
        <v>495</v>
      </c>
      <c r="E1390" s="45"/>
      <c r="F1390" s="35" t="s">
        <v>255</v>
      </c>
      <c r="G1390" s="36">
        <v>41729</v>
      </c>
      <c r="H1390" s="82">
        <v>13279</v>
      </c>
      <c r="I1390" s="37">
        <v>1328</v>
      </c>
      <c r="J1390" s="38">
        <v>1328</v>
      </c>
      <c r="K1390" s="36">
        <v>41729</v>
      </c>
      <c r="L1390" s="39">
        <v>10</v>
      </c>
      <c r="M1390" s="5"/>
      <c r="N1390" s="5"/>
      <c r="O1390" s="42" t="s">
        <v>2344</v>
      </c>
      <c r="P1390" s="43" t="s">
        <v>2214</v>
      </c>
      <c r="Q1390" s="43" t="s">
        <v>2320</v>
      </c>
      <c r="R1390" s="43" t="s">
        <v>229</v>
      </c>
      <c r="S1390" s="43" t="b">
        <v>1</v>
      </c>
      <c r="T1390" s="43">
        <v>10</v>
      </c>
      <c r="U1390" s="35" t="s">
        <v>2347</v>
      </c>
      <c r="V1390" s="196" t="s">
        <v>2377</v>
      </c>
    </row>
    <row r="1391" spans="1:22" x14ac:dyDescent="0.25">
      <c r="A1391" s="30">
        <v>1390</v>
      </c>
      <c r="B1391" s="45" t="s">
        <v>1013</v>
      </c>
      <c r="C1391" s="33">
        <f t="shared" si="21"/>
        <v>3</v>
      </c>
      <c r="D1391" s="45" t="s">
        <v>462</v>
      </c>
      <c r="E1391" s="45"/>
      <c r="F1391" s="35" t="s">
        <v>255</v>
      </c>
      <c r="G1391" s="36">
        <v>41729</v>
      </c>
      <c r="H1391" s="82">
        <v>2636</v>
      </c>
      <c r="I1391" s="37">
        <v>264</v>
      </c>
      <c r="J1391" s="38">
        <v>264</v>
      </c>
      <c r="K1391" s="36">
        <v>41729</v>
      </c>
      <c r="L1391" s="39">
        <v>10.02</v>
      </c>
      <c r="M1391" s="5"/>
      <c r="N1391" s="5"/>
      <c r="O1391" s="42" t="s">
        <v>2344</v>
      </c>
      <c r="P1391" s="43" t="s">
        <v>2311</v>
      </c>
      <c r="Q1391" s="43" t="s">
        <v>2319</v>
      </c>
      <c r="R1391" s="43" t="s">
        <v>229</v>
      </c>
      <c r="S1391" s="43" t="b">
        <v>1</v>
      </c>
      <c r="T1391" s="43">
        <v>10</v>
      </c>
      <c r="U1391" s="35" t="s">
        <v>2347</v>
      </c>
      <c r="V1391" s="196" t="s">
        <v>2377</v>
      </c>
    </row>
    <row r="1392" spans="1:22" x14ac:dyDescent="0.25">
      <c r="A1392" s="30">
        <v>1391</v>
      </c>
      <c r="B1392" s="45" t="s">
        <v>1076</v>
      </c>
      <c r="C1392" s="33">
        <f t="shared" si="21"/>
        <v>9</v>
      </c>
      <c r="D1392" s="45" t="s">
        <v>414</v>
      </c>
      <c r="E1392" s="45"/>
      <c r="F1392" s="35" t="s">
        <v>255</v>
      </c>
      <c r="G1392" s="36">
        <v>41729</v>
      </c>
      <c r="H1392" s="82">
        <v>25455</v>
      </c>
      <c r="I1392" s="37">
        <v>2546</v>
      </c>
      <c r="J1392" s="38">
        <v>2546</v>
      </c>
      <c r="K1392" s="36">
        <v>41729</v>
      </c>
      <c r="L1392" s="39">
        <v>10</v>
      </c>
      <c r="M1392" s="5"/>
      <c r="N1392" s="5"/>
      <c r="O1392" s="42" t="s">
        <v>2344</v>
      </c>
      <c r="P1392" s="43" t="s">
        <v>2197</v>
      </c>
      <c r="Q1392" s="43" t="s">
        <v>2320</v>
      </c>
      <c r="R1392" s="43" t="s">
        <v>229</v>
      </c>
      <c r="S1392" s="43" t="b">
        <v>1</v>
      </c>
      <c r="T1392" s="43">
        <v>10</v>
      </c>
      <c r="U1392" s="35" t="s">
        <v>2347</v>
      </c>
      <c r="V1392" s="196" t="s">
        <v>2377</v>
      </c>
    </row>
    <row r="1393" spans="1:22" x14ac:dyDescent="0.25">
      <c r="A1393" s="30">
        <v>1392</v>
      </c>
      <c r="B1393" s="45" t="s">
        <v>949</v>
      </c>
      <c r="C1393" s="33">
        <f t="shared" si="21"/>
        <v>6</v>
      </c>
      <c r="D1393" s="45" t="s">
        <v>349</v>
      </c>
      <c r="E1393" s="45"/>
      <c r="F1393" s="35" t="s">
        <v>255</v>
      </c>
      <c r="G1393" s="36">
        <v>41729</v>
      </c>
      <c r="H1393" s="82">
        <v>21868</v>
      </c>
      <c r="I1393" s="37">
        <v>2187</v>
      </c>
      <c r="J1393" s="38">
        <v>2187</v>
      </c>
      <c r="K1393" s="36">
        <v>41729</v>
      </c>
      <c r="L1393" s="39">
        <v>10</v>
      </c>
      <c r="M1393" s="5"/>
      <c r="N1393" s="5"/>
      <c r="O1393" s="42" t="s">
        <v>2344</v>
      </c>
      <c r="P1393" s="43" t="s">
        <v>2202</v>
      </c>
      <c r="Q1393" s="43" t="s">
        <v>2320</v>
      </c>
      <c r="R1393" s="43" t="s">
        <v>229</v>
      </c>
      <c r="S1393" s="43" t="b">
        <v>1</v>
      </c>
      <c r="T1393" s="43">
        <v>10</v>
      </c>
      <c r="U1393" s="35" t="s">
        <v>2347</v>
      </c>
      <c r="V1393" s="196" t="s">
        <v>2377</v>
      </c>
    </row>
    <row r="1394" spans="1:22" x14ac:dyDescent="0.25">
      <c r="A1394" s="30">
        <v>1393</v>
      </c>
      <c r="B1394" s="45" t="s">
        <v>1113</v>
      </c>
      <c r="C1394" s="33">
        <f t="shared" si="21"/>
        <v>4</v>
      </c>
      <c r="D1394" s="45" t="s">
        <v>553</v>
      </c>
      <c r="E1394" s="45"/>
      <c r="F1394" s="35" t="s">
        <v>255</v>
      </c>
      <c r="G1394" s="36">
        <v>41729</v>
      </c>
      <c r="H1394" s="82">
        <v>11936</v>
      </c>
      <c r="I1394" s="37">
        <v>1194</v>
      </c>
      <c r="J1394" s="38">
        <v>1194</v>
      </c>
      <c r="K1394" s="36">
        <v>41729</v>
      </c>
      <c r="L1394" s="39">
        <v>10</v>
      </c>
      <c r="M1394" s="5"/>
      <c r="N1394" s="5"/>
      <c r="O1394" s="42" t="s">
        <v>2344</v>
      </c>
      <c r="P1394" s="43" t="s">
        <v>2217</v>
      </c>
      <c r="Q1394" s="43" t="s">
        <v>2320</v>
      </c>
      <c r="R1394" s="43" t="s">
        <v>229</v>
      </c>
      <c r="S1394" s="43" t="b">
        <v>1</v>
      </c>
      <c r="T1394" s="43">
        <v>10</v>
      </c>
      <c r="U1394" s="35" t="s">
        <v>2347</v>
      </c>
      <c r="V1394" s="196" t="s">
        <v>2377</v>
      </c>
    </row>
    <row r="1395" spans="1:22" x14ac:dyDescent="0.25">
      <c r="A1395" s="30">
        <v>1394</v>
      </c>
      <c r="B1395" s="45" t="s">
        <v>842</v>
      </c>
      <c r="C1395" s="33">
        <f t="shared" si="21"/>
        <v>4</v>
      </c>
      <c r="D1395" s="45" t="s">
        <v>409</v>
      </c>
      <c r="E1395" s="45"/>
      <c r="F1395" s="35" t="s">
        <v>255</v>
      </c>
      <c r="G1395" s="36">
        <v>41729</v>
      </c>
      <c r="H1395" s="82">
        <v>11542</v>
      </c>
      <c r="I1395" s="37">
        <v>1155</v>
      </c>
      <c r="J1395" s="38">
        <v>1155</v>
      </c>
      <c r="K1395" s="36">
        <v>41729</v>
      </c>
      <c r="L1395" s="39">
        <v>10.01</v>
      </c>
      <c r="M1395" s="5"/>
      <c r="N1395" s="5"/>
      <c r="O1395" s="42" t="s">
        <v>2344</v>
      </c>
      <c r="P1395" s="43" t="s">
        <v>2197</v>
      </c>
      <c r="Q1395" s="43" t="s">
        <v>2320</v>
      </c>
      <c r="R1395" s="43" t="s">
        <v>229</v>
      </c>
      <c r="S1395" s="43" t="b">
        <v>1</v>
      </c>
      <c r="T1395" s="43">
        <v>10</v>
      </c>
      <c r="U1395" s="35" t="s">
        <v>2347</v>
      </c>
      <c r="V1395" s="196" t="s">
        <v>2377</v>
      </c>
    </row>
    <row r="1396" spans="1:22" x14ac:dyDescent="0.25">
      <c r="A1396" s="30">
        <v>1395</v>
      </c>
      <c r="B1396" s="45" t="s">
        <v>843</v>
      </c>
      <c r="C1396" s="33">
        <f t="shared" si="21"/>
        <v>4</v>
      </c>
      <c r="D1396" s="45" t="s">
        <v>410</v>
      </c>
      <c r="E1396" s="45"/>
      <c r="F1396" s="35" t="s">
        <v>255</v>
      </c>
      <c r="G1396" s="36">
        <v>41729</v>
      </c>
      <c r="H1396" s="82">
        <v>18905</v>
      </c>
      <c r="I1396" s="37">
        <v>1891</v>
      </c>
      <c r="J1396" s="38">
        <v>1891</v>
      </c>
      <c r="K1396" s="36">
        <v>41729</v>
      </c>
      <c r="L1396" s="39">
        <v>10</v>
      </c>
      <c r="M1396" s="5"/>
      <c r="N1396" s="5"/>
      <c r="O1396" s="42" t="s">
        <v>2344</v>
      </c>
      <c r="P1396" s="43" t="s">
        <v>2232</v>
      </c>
      <c r="Q1396" s="43" t="s">
        <v>2322</v>
      </c>
      <c r="R1396" s="43" t="s">
        <v>229</v>
      </c>
      <c r="S1396" s="43" t="b">
        <v>1</v>
      </c>
      <c r="T1396" s="43">
        <v>10</v>
      </c>
      <c r="U1396" s="35" t="s">
        <v>2347</v>
      </c>
      <c r="V1396" s="196" t="s">
        <v>2377</v>
      </c>
    </row>
    <row r="1397" spans="1:22" x14ac:dyDescent="0.25">
      <c r="A1397" s="30">
        <v>1396</v>
      </c>
      <c r="B1397" s="45" t="s">
        <v>870</v>
      </c>
      <c r="C1397" s="33">
        <f t="shared" si="21"/>
        <v>4</v>
      </c>
      <c r="D1397" s="45" t="s">
        <v>500</v>
      </c>
      <c r="E1397" s="45"/>
      <c r="F1397" s="35" t="s">
        <v>255</v>
      </c>
      <c r="G1397" s="36">
        <v>41729</v>
      </c>
      <c r="H1397" s="82">
        <v>15057</v>
      </c>
      <c r="I1397" s="37">
        <v>1506</v>
      </c>
      <c r="J1397" s="38">
        <v>1506</v>
      </c>
      <c r="K1397" s="36">
        <v>41729</v>
      </c>
      <c r="L1397" s="39">
        <v>10</v>
      </c>
      <c r="M1397" s="5"/>
      <c r="N1397" s="5"/>
      <c r="O1397" s="42" t="s">
        <v>2344</v>
      </c>
      <c r="P1397" s="43" t="s">
        <v>2267</v>
      </c>
      <c r="Q1397" s="43" t="s">
        <v>2322</v>
      </c>
      <c r="R1397" s="43" t="s">
        <v>229</v>
      </c>
      <c r="S1397" s="43" t="b">
        <v>1</v>
      </c>
      <c r="T1397" s="43">
        <v>10</v>
      </c>
      <c r="U1397" s="35" t="s">
        <v>2347</v>
      </c>
      <c r="V1397" s="196" t="s">
        <v>2377</v>
      </c>
    </row>
    <row r="1398" spans="1:22" x14ac:dyDescent="0.25">
      <c r="A1398" s="30">
        <v>1397</v>
      </c>
      <c r="B1398" s="45" t="s">
        <v>960</v>
      </c>
      <c r="C1398" s="33">
        <f t="shared" si="21"/>
        <v>4</v>
      </c>
      <c r="D1398" s="45" t="s">
        <v>379</v>
      </c>
      <c r="E1398" s="45"/>
      <c r="F1398" s="35" t="s">
        <v>255</v>
      </c>
      <c r="G1398" s="36">
        <v>41729</v>
      </c>
      <c r="H1398" s="82">
        <v>4184</v>
      </c>
      <c r="I1398" s="37">
        <v>419</v>
      </c>
      <c r="J1398" s="38">
        <v>419</v>
      </c>
      <c r="K1398" s="36">
        <v>41729</v>
      </c>
      <c r="L1398" s="39">
        <v>10.01</v>
      </c>
      <c r="M1398" s="5"/>
      <c r="N1398" s="5"/>
      <c r="O1398" s="42" t="s">
        <v>2344</v>
      </c>
      <c r="P1398" s="43" t="s">
        <v>2177</v>
      </c>
      <c r="Q1398" s="43" t="s">
        <v>2320</v>
      </c>
      <c r="R1398" s="43" t="s">
        <v>229</v>
      </c>
      <c r="S1398" s="43" t="b">
        <v>1</v>
      </c>
      <c r="T1398" s="43">
        <v>10</v>
      </c>
      <c r="U1398" s="35" t="s">
        <v>2347</v>
      </c>
      <c r="V1398" s="196" t="s">
        <v>2377</v>
      </c>
    </row>
    <row r="1399" spans="1:22" x14ac:dyDescent="0.25">
      <c r="A1399" s="30">
        <v>1398</v>
      </c>
      <c r="B1399" s="45" t="s">
        <v>968</v>
      </c>
      <c r="C1399" s="33">
        <f t="shared" si="21"/>
        <v>8</v>
      </c>
      <c r="D1399" s="45" t="s">
        <v>403</v>
      </c>
      <c r="E1399" s="45"/>
      <c r="F1399" s="35" t="s">
        <v>255</v>
      </c>
      <c r="G1399" s="36">
        <v>41729</v>
      </c>
      <c r="H1399" s="82">
        <v>28766</v>
      </c>
      <c r="I1399" s="37">
        <v>2877</v>
      </c>
      <c r="J1399" s="38">
        <v>2877</v>
      </c>
      <c r="K1399" s="36">
        <v>41729</v>
      </c>
      <c r="L1399" s="39">
        <v>10</v>
      </c>
      <c r="M1399" s="5"/>
      <c r="N1399" s="5"/>
      <c r="O1399" s="42" t="s">
        <v>2344</v>
      </c>
      <c r="P1399" s="43" t="s">
        <v>2202</v>
      </c>
      <c r="Q1399" s="43" t="s">
        <v>2320</v>
      </c>
      <c r="R1399" s="43" t="s">
        <v>229</v>
      </c>
      <c r="S1399" s="43" t="b">
        <v>1</v>
      </c>
      <c r="T1399" s="43">
        <v>10</v>
      </c>
      <c r="U1399" s="35" t="s">
        <v>2347</v>
      </c>
      <c r="V1399" s="196" t="s">
        <v>2377</v>
      </c>
    </row>
    <row r="1400" spans="1:22" x14ac:dyDescent="0.25">
      <c r="A1400" s="30">
        <v>1399</v>
      </c>
      <c r="B1400" s="45" t="s">
        <v>857</v>
      </c>
      <c r="C1400" s="33">
        <f t="shared" si="21"/>
        <v>4</v>
      </c>
      <c r="D1400" s="45" t="s">
        <v>442</v>
      </c>
      <c r="E1400" s="45"/>
      <c r="F1400" s="35" t="s">
        <v>255</v>
      </c>
      <c r="G1400" s="36">
        <v>41729</v>
      </c>
      <c r="H1400" s="82">
        <v>9840</v>
      </c>
      <c r="I1400" s="37">
        <v>984</v>
      </c>
      <c r="J1400" s="38">
        <v>984</v>
      </c>
      <c r="K1400" s="36">
        <v>41729</v>
      </c>
      <c r="L1400" s="39">
        <v>10</v>
      </c>
      <c r="M1400" s="5"/>
      <c r="N1400" s="5"/>
      <c r="O1400" s="42" t="s">
        <v>2344</v>
      </c>
      <c r="P1400" s="43" t="s">
        <v>2243</v>
      </c>
      <c r="Q1400" s="43" t="s">
        <v>2319</v>
      </c>
      <c r="R1400" s="43" t="s">
        <v>229</v>
      </c>
      <c r="S1400" s="43" t="b">
        <v>1</v>
      </c>
      <c r="T1400" s="43">
        <v>10</v>
      </c>
      <c r="U1400" s="35" t="s">
        <v>2347</v>
      </c>
      <c r="V1400" s="196" t="s">
        <v>2377</v>
      </c>
    </row>
    <row r="1401" spans="1:22" x14ac:dyDescent="0.25">
      <c r="A1401" s="30">
        <v>1400</v>
      </c>
      <c r="B1401" s="45" t="s">
        <v>1058</v>
      </c>
      <c r="C1401" s="33">
        <f t="shared" si="21"/>
        <v>4</v>
      </c>
      <c r="D1401" s="45" t="s">
        <v>341</v>
      </c>
      <c r="E1401" s="45"/>
      <c r="F1401" s="35" t="s">
        <v>255</v>
      </c>
      <c r="G1401" s="36">
        <v>41729</v>
      </c>
      <c r="H1401" s="82">
        <v>9212</v>
      </c>
      <c r="I1401" s="37">
        <v>922</v>
      </c>
      <c r="J1401" s="38">
        <v>922</v>
      </c>
      <c r="K1401" s="36">
        <v>41729</v>
      </c>
      <c r="L1401" s="39">
        <v>10.01</v>
      </c>
      <c r="M1401" s="5"/>
      <c r="N1401" s="5"/>
      <c r="O1401" s="42" t="s">
        <v>2344</v>
      </c>
      <c r="P1401" s="43" t="s">
        <v>2204</v>
      </c>
      <c r="Q1401" s="43" t="s">
        <v>2320</v>
      </c>
      <c r="R1401" s="43" t="s">
        <v>229</v>
      </c>
      <c r="S1401" s="43" t="b">
        <v>1</v>
      </c>
      <c r="T1401" s="43">
        <v>10</v>
      </c>
      <c r="U1401" s="35" t="s">
        <v>2347</v>
      </c>
      <c r="V1401" s="196" t="s">
        <v>2377</v>
      </c>
    </row>
    <row r="1402" spans="1:22" x14ac:dyDescent="0.25">
      <c r="A1402" s="30">
        <v>1401</v>
      </c>
      <c r="B1402" s="45" t="s">
        <v>456</v>
      </c>
      <c r="C1402" s="33">
        <f t="shared" si="21"/>
        <v>4</v>
      </c>
      <c r="D1402" s="45" t="s">
        <v>457</v>
      </c>
      <c r="E1402" s="45"/>
      <c r="F1402" s="35" t="s">
        <v>255</v>
      </c>
      <c r="G1402" s="36">
        <v>41729</v>
      </c>
      <c r="H1402" s="82">
        <v>7458</v>
      </c>
      <c r="I1402" s="37">
        <v>746</v>
      </c>
      <c r="J1402" s="38">
        <v>746</v>
      </c>
      <c r="K1402" s="36">
        <v>41729</v>
      </c>
      <c r="L1402" s="39">
        <v>10</v>
      </c>
      <c r="M1402" s="5"/>
      <c r="N1402" s="5"/>
      <c r="O1402" s="42" t="s">
        <v>2344</v>
      </c>
      <c r="P1402" s="43" t="s">
        <v>2248</v>
      </c>
      <c r="Q1402" s="43" t="s">
        <v>2319</v>
      </c>
      <c r="R1402" s="43" t="s">
        <v>229</v>
      </c>
      <c r="S1402" s="43" t="b">
        <v>1</v>
      </c>
      <c r="T1402" s="43">
        <v>10</v>
      </c>
      <c r="U1402" s="35" t="s">
        <v>2347</v>
      </c>
      <c r="V1402" s="196" t="s">
        <v>2377</v>
      </c>
    </row>
    <row r="1403" spans="1:22" x14ac:dyDescent="0.25">
      <c r="A1403" s="30">
        <v>1402</v>
      </c>
      <c r="B1403" s="45" t="s">
        <v>327</v>
      </c>
      <c r="C1403" s="33">
        <f t="shared" si="21"/>
        <v>4</v>
      </c>
      <c r="D1403" s="45" t="s">
        <v>328</v>
      </c>
      <c r="E1403" s="45"/>
      <c r="F1403" s="35" t="s">
        <v>255</v>
      </c>
      <c r="G1403" s="36">
        <v>41729</v>
      </c>
      <c r="H1403" s="82">
        <v>9769</v>
      </c>
      <c r="I1403" s="37">
        <v>977</v>
      </c>
      <c r="J1403" s="38">
        <v>977</v>
      </c>
      <c r="K1403" s="36">
        <v>41729</v>
      </c>
      <c r="L1403" s="39">
        <v>10</v>
      </c>
      <c r="M1403" s="5"/>
      <c r="N1403" s="5"/>
      <c r="O1403" s="42" t="s">
        <v>2344</v>
      </c>
      <c r="P1403" s="43" t="s">
        <v>2199</v>
      </c>
      <c r="Q1403" s="43" t="s">
        <v>2320</v>
      </c>
      <c r="R1403" s="43" t="s">
        <v>229</v>
      </c>
      <c r="S1403" s="43" t="b">
        <v>1</v>
      </c>
      <c r="T1403" s="43">
        <v>10</v>
      </c>
      <c r="U1403" s="35" t="s">
        <v>2347</v>
      </c>
      <c r="V1403" s="196" t="s">
        <v>2377</v>
      </c>
    </row>
    <row r="1404" spans="1:22" x14ac:dyDescent="0.25">
      <c r="A1404" s="30">
        <v>1403</v>
      </c>
      <c r="B1404" s="45" t="s">
        <v>1112</v>
      </c>
      <c r="C1404" s="33">
        <f t="shared" si="21"/>
        <v>4</v>
      </c>
      <c r="D1404" s="45" t="s">
        <v>548</v>
      </c>
      <c r="E1404" s="45"/>
      <c r="F1404" s="35" t="s">
        <v>255</v>
      </c>
      <c r="G1404" s="36">
        <v>41729</v>
      </c>
      <c r="H1404" s="82">
        <v>6931</v>
      </c>
      <c r="I1404" s="37">
        <v>694</v>
      </c>
      <c r="J1404" s="38">
        <v>694</v>
      </c>
      <c r="K1404" s="36">
        <v>41729</v>
      </c>
      <c r="L1404" s="39">
        <v>10.01</v>
      </c>
      <c r="M1404" s="5"/>
      <c r="N1404" s="5"/>
      <c r="O1404" s="42" t="s">
        <v>2344</v>
      </c>
      <c r="P1404" s="43" t="s">
        <v>2227</v>
      </c>
      <c r="Q1404" s="43" t="s">
        <v>2319</v>
      </c>
      <c r="R1404" s="43" t="s">
        <v>229</v>
      </c>
      <c r="S1404" s="43" t="b">
        <v>1</v>
      </c>
      <c r="T1404" s="43">
        <v>10</v>
      </c>
      <c r="U1404" s="35" t="s">
        <v>2347</v>
      </c>
      <c r="V1404" s="196" t="s">
        <v>2377</v>
      </c>
    </row>
    <row r="1405" spans="1:22" x14ac:dyDescent="0.25">
      <c r="A1405" s="30">
        <v>1404</v>
      </c>
      <c r="B1405" s="45" t="s">
        <v>1081</v>
      </c>
      <c r="C1405" s="33">
        <f t="shared" si="21"/>
        <v>4</v>
      </c>
      <c r="D1405" s="45" t="s">
        <v>433</v>
      </c>
      <c r="E1405" s="45"/>
      <c r="F1405" s="35" t="s">
        <v>255</v>
      </c>
      <c r="G1405" s="36">
        <v>41729</v>
      </c>
      <c r="H1405" s="82">
        <v>4175</v>
      </c>
      <c r="I1405" s="37">
        <v>418</v>
      </c>
      <c r="J1405" s="38">
        <v>418</v>
      </c>
      <c r="K1405" s="36">
        <v>41729</v>
      </c>
      <c r="L1405" s="39">
        <v>10.01</v>
      </c>
      <c r="M1405" s="5"/>
      <c r="N1405" s="5"/>
      <c r="O1405" s="42" t="s">
        <v>2344</v>
      </c>
      <c r="P1405" s="43" t="s">
        <v>2240</v>
      </c>
      <c r="Q1405" s="43" t="s">
        <v>2320</v>
      </c>
      <c r="R1405" s="43" t="s">
        <v>229</v>
      </c>
      <c r="S1405" s="43" t="b">
        <v>1</v>
      </c>
      <c r="T1405" s="43">
        <v>10</v>
      </c>
      <c r="U1405" s="35" t="s">
        <v>2347</v>
      </c>
      <c r="V1405" s="196" t="s">
        <v>2377</v>
      </c>
    </row>
    <row r="1406" spans="1:22" x14ac:dyDescent="0.25">
      <c r="A1406" s="30">
        <v>1405</v>
      </c>
      <c r="B1406" s="45" t="s">
        <v>1077</v>
      </c>
      <c r="C1406" s="33">
        <f t="shared" si="21"/>
        <v>4</v>
      </c>
      <c r="D1406" s="45" t="s">
        <v>419</v>
      </c>
      <c r="E1406" s="45"/>
      <c r="F1406" s="35" t="s">
        <v>255</v>
      </c>
      <c r="G1406" s="36">
        <v>41729</v>
      </c>
      <c r="H1406" s="82">
        <v>9734</v>
      </c>
      <c r="I1406" s="37">
        <v>974</v>
      </c>
      <c r="J1406" s="38">
        <v>974</v>
      </c>
      <c r="K1406" s="36">
        <v>41729</v>
      </c>
      <c r="L1406" s="39">
        <v>10.01</v>
      </c>
      <c r="M1406" s="5"/>
      <c r="N1406" s="5"/>
      <c r="O1406" s="42" t="s">
        <v>2344</v>
      </c>
      <c r="P1406" s="43" t="s">
        <v>2206</v>
      </c>
      <c r="Q1406" s="43" t="s">
        <v>2320</v>
      </c>
      <c r="R1406" s="43" t="s">
        <v>229</v>
      </c>
      <c r="S1406" s="43" t="b">
        <v>1</v>
      </c>
      <c r="T1406" s="43">
        <v>10</v>
      </c>
      <c r="U1406" s="35" t="s">
        <v>2347</v>
      </c>
      <c r="V1406" s="196" t="s">
        <v>2377</v>
      </c>
    </row>
    <row r="1407" spans="1:22" x14ac:dyDescent="0.25">
      <c r="A1407" s="30">
        <v>1406</v>
      </c>
      <c r="B1407" s="45" t="s">
        <v>957</v>
      </c>
      <c r="C1407" s="33">
        <f t="shared" si="21"/>
        <v>11</v>
      </c>
      <c r="D1407" s="45" t="s">
        <v>367</v>
      </c>
      <c r="E1407" s="45"/>
      <c r="F1407" s="35" t="s">
        <v>255</v>
      </c>
      <c r="G1407" s="36">
        <v>41729</v>
      </c>
      <c r="H1407" s="82">
        <v>2152</v>
      </c>
      <c r="I1407" s="37">
        <v>216</v>
      </c>
      <c r="J1407" s="38">
        <v>216</v>
      </c>
      <c r="K1407" s="36">
        <v>41729</v>
      </c>
      <c r="L1407" s="39">
        <v>10.039999999999999</v>
      </c>
      <c r="M1407" s="5"/>
      <c r="N1407" s="5"/>
      <c r="O1407" s="42" t="s">
        <v>2344</v>
      </c>
      <c r="P1407" s="43" t="s">
        <v>2214</v>
      </c>
      <c r="Q1407" s="43" t="s">
        <v>2320</v>
      </c>
      <c r="R1407" s="43" t="s">
        <v>229</v>
      </c>
      <c r="S1407" s="43" t="b">
        <v>1</v>
      </c>
      <c r="T1407" s="43">
        <v>10</v>
      </c>
      <c r="U1407" s="35" t="s">
        <v>2347</v>
      </c>
      <c r="V1407" s="196" t="s">
        <v>2377</v>
      </c>
    </row>
    <row r="1408" spans="1:22" x14ac:dyDescent="0.25">
      <c r="A1408" s="30">
        <v>1407</v>
      </c>
      <c r="B1408" s="45" t="s">
        <v>831</v>
      </c>
      <c r="C1408" s="33">
        <f t="shared" si="21"/>
        <v>5</v>
      </c>
      <c r="D1408" s="45" t="s">
        <v>375</v>
      </c>
      <c r="E1408" s="45"/>
      <c r="F1408" s="35" t="s">
        <v>255</v>
      </c>
      <c r="G1408" s="36">
        <v>41729</v>
      </c>
      <c r="H1408" s="82">
        <v>4575</v>
      </c>
      <c r="I1408" s="37">
        <v>458</v>
      </c>
      <c r="J1408" s="38">
        <v>458</v>
      </c>
      <c r="K1408" s="36">
        <v>41729</v>
      </c>
      <c r="L1408" s="39">
        <v>10.01</v>
      </c>
      <c r="M1408" s="5"/>
      <c r="N1408" s="5"/>
      <c r="O1408" s="42" t="s">
        <v>2344</v>
      </c>
      <c r="P1408" s="43" t="s">
        <v>2177</v>
      </c>
      <c r="Q1408" s="43" t="s">
        <v>2320</v>
      </c>
      <c r="R1408" s="43" t="s">
        <v>229</v>
      </c>
      <c r="S1408" s="43" t="b">
        <v>1</v>
      </c>
      <c r="T1408" s="43">
        <v>10</v>
      </c>
      <c r="U1408" s="35" t="s">
        <v>2347</v>
      </c>
      <c r="V1408" s="196" t="s">
        <v>2377</v>
      </c>
    </row>
    <row r="1409" spans="1:22" x14ac:dyDescent="0.25">
      <c r="A1409" s="30">
        <v>1408</v>
      </c>
      <c r="B1409" s="45" t="s">
        <v>1012</v>
      </c>
      <c r="C1409" s="33">
        <f t="shared" si="21"/>
        <v>4</v>
      </c>
      <c r="D1409" s="45" t="s">
        <v>432</v>
      </c>
      <c r="E1409" s="45"/>
      <c r="F1409" s="35" t="s">
        <v>255</v>
      </c>
      <c r="G1409" s="36">
        <v>41729</v>
      </c>
      <c r="H1409" s="82">
        <v>6315</v>
      </c>
      <c r="I1409" s="37">
        <v>632</v>
      </c>
      <c r="J1409" s="38">
        <v>632</v>
      </c>
      <c r="K1409" s="36">
        <v>41729</v>
      </c>
      <c r="L1409" s="39">
        <v>10.01</v>
      </c>
      <c r="M1409" s="5"/>
      <c r="N1409" s="5"/>
      <c r="O1409" s="42" t="s">
        <v>2344</v>
      </c>
      <c r="P1409" s="43" t="s">
        <v>2197</v>
      </c>
      <c r="Q1409" s="43" t="s">
        <v>2320</v>
      </c>
      <c r="R1409" s="43" t="s">
        <v>229</v>
      </c>
      <c r="S1409" s="43" t="b">
        <v>1</v>
      </c>
      <c r="T1409" s="43">
        <v>10</v>
      </c>
      <c r="U1409" s="35" t="s">
        <v>2347</v>
      </c>
      <c r="V1409" s="196" t="s">
        <v>2377</v>
      </c>
    </row>
    <row r="1410" spans="1:22" x14ac:dyDescent="0.25">
      <c r="A1410" s="30">
        <v>1409</v>
      </c>
      <c r="B1410" s="45" t="s">
        <v>477</v>
      </c>
      <c r="C1410" s="33">
        <f t="shared" si="21"/>
        <v>3</v>
      </c>
      <c r="D1410" s="45" t="s">
        <v>478</v>
      </c>
      <c r="E1410" s="45"/>
      <c r="F1410" s="35" t="s">
        <v>255</v>
      </c>
      <c r="G1410" s="36">
        <v>41729</v>
      </c>
      <c r="H1410" s="82">
        <v>795</v>
      </c>
      <c r="I1410" s="37">
        <v>80</v>
      </c>
      <c r="J1410" s="38">
        <v>80</v>
      </c>
      <c r="K1410" s="36">
        <v>41729</v>
      </c>
      <c r="L1410" s="39">
        <v>10.06</v>
      </c>
      <c r="M1410" s="5"/>
      <c r="N1410" s="5"/>
      <c r="O1410" s="42" t="s">
        <v>2344</v>
      </c>
      <c r="P1410" s="43" t="s">
        <v>2185</v>
      </c>
      <c r="Q1410" s="43" t="s">
        <v>2320</v>
      </c>
      <c r="R1410" s="43" t="s">
        <v>229</v>
      </c>
      <c r="S1410" s="43" t="b">
        <v>1</v>
      </c>
      <c r="T1410" s="43">
        <v>10</v>
      </c>
      <c r="U1410" s="35" t="s">
        <v>2347</v>
      </c>
      <c r="V1410" s="196" t="s">
        <v>2377</v>
      </c>
    </row>
    <row r="1411" spans="1:22" x14ac:dyDescent="0.25">
      <c r="A1411" s="30">
        <v>1410</v>
      </c>
      <c r="B1411" s="45" t="s">
        <v>446</v>
      </c>
      <c r="C1411" s="33">
        <f t="shared" ref="C1411:C1474" si="22">COUNTIF(B:B,B1411)</f>
        <v>4</v>
      </c>
      <c r="D1411" s="45" t="s">
        <v>447</v>
      </c>
      <c r="E1411" s="45"/>
      <c r="F1411" s="35" t="s">
        <v>255</v>
      </c>
      <c r="G1411" s="36">
        <v>41729</v>
      </c>
      <c r="H1411" s="82">
        <v>3277</v>
      </c>
      <c r="I1411" s="37">
        <v>328</v>
      </c>
      <c r="J1411" s="38">
        <v>328</v>
      </c>
      <c r="K1411" s="36">
        <v>41729</v>
      </c>
      <c r="L1411" s="39">
        <v>10.01</v>
      </c>
      <c r="M1411" s="5"/>
      <c r="N1411" s="5"/>
      <c r="O1411" s="42" t="s">
        <v>2344</v>
      </c>
      <c r="P1411" s="43" t="s">
        <v>2204</v>
      </c>
      <c r="Q1411" s="43" t="s">
        <v>2320</v>
      </c>
      <c r="R1411" s="43" t="s">
        <v>229</v>
      </c>
      <c r="S1411" s="43" t="b">
        <v>1</v>
      </c>
      <c r="T1411" s="43">
        <v>10</v>
      </c>
      <c r="U1411" s="35" t="s">
        <v>2347</v>
      </c>
      <c r="V1411" s="196" t="s">
        <v>2377</v>
      </c>
    </row>
    <row r="1412" spans="1:22" x14ac:dyDescent="0.25">
      <c r="A1412" s="30">
        <v>1411</v>
      </c>
      <c r="B1412" s="45" t="s">
        <v>1074</v>
      </c>
      <c r="C1412" s="33">
        <f t="shared" si="22"/>
        <v>4</v>
      </c>
      <c r="D1412" s="45" t="s">
        <v>408</v>
      </c>
      <c r="E1412" s="45"/>
      <c r="F1412" s="35" t="s">
        <v>255</v>
      </c>
      <c r="G1412" s="36">
        <v>41729</v>
      </c>
      <c r="H1412" s="82">
        <v>8016</v>
      </c>
      <c r="I1412" s="37">
        <v>802</v>
      </c>
      <c r="J1412" s="38">
        <v>802</v>
      </c>
      <c r="K1412" s="36">
        <v>41729</v>
      </c>
      <c r="L1412" s="39">
        <v>10</v>
      </c>
      <c r="M1412" s="5"/>
      <c r="N1412" s="5"/>
      <c r="O1412" s="42" t="s">
        <v>2344</v>
      </c>
      <c r="P1412" s="43" t="s">
        <v>2199</v>
      </c>
      <c r="Q1412" s="43" t="s">
        <v>2320</v>
      </c>
      <c r="R1412" s="43" t="s">
        <v>229</v>
      </c>
      <c r="S1412" s="43" t="b">
        <v>1</v>
      </c>
      <c r="T1412" s="43">
        <v>10</v>
      </c>
      <c r="U1412" s="35" t="s">
        <v>2347</v>
      </c>
      <c r="V1412" s="196" t="s">
        <v>2377</v>
      </c>
    </row>
    <row r="1413" spans="1:22" x14ac:dyDescent="0.25">
      <c r="A1413" s="30">
        <v>1412</v>
      </c>
      <c r="B1413" s="45" t="s">
        <v>1075</v>
      </c>
      <c r="C1413" s="33">
        <f t="shared" si="22"/>
        <v>4</v>
      </c>
      <c r="D1413" s="45" t="s">
        <v>411</v>
      </c>
      <c r="E1413" s="45"/>
      <c r="F1413" s="35" t="s">
        <v>255</v>
      </c>
      <c r="G1413" s="36">
        <v>41729</v>
      </c>
      <c r="H1413" s="82">
        <v>21556</v>
      </c>
      <c r="I1413" s="37">
        <v>2156</v>
      </c>
      <c r="J1413" s="38">
        <v>2156</v>
      </c>
      <c r="K1413" s="36">
        <v>41729</v>
      </c>
      <c r="L1413" s="39">
        <v>10</v>
      </c>
      <c r="M1413" s="5"/>
      <c r="N1413" s="5"/>
      <c r="O1413" s="42" t="s">
        <v>2344</v>
      </c>
      <c r="P1413" s="43" t="s">
        <v>2197</v>
      </c>
      <c r="Q1413" s="43" t="s">
        <v>2320</v>
      </c>
      <c r="R1413" s="43" t="s">
        <v>229</v>
      </c>
      <c r="S1413" s="43" t="b">
        <v>1</v>
      </c>
      <c r="T1413" s="43">
        <v>10</v>
      </c>
      <c r="U1413" s="35" t="s">
        <v>2347</v>
      </c>
      <c r="V1413" s="196" t="s">
        <v>2377</v>
      </c>
    </row>
    <row r="1414" spans="1:22" x14ac:dyDescent="0.25">
      <c r="A1414" s="30">
        <v>1413</v>
      </c>
      <c r="B1414" s="45" t="s">
        <v>1095</v>
      </c>
      <c r="C1414" s="33">
        <f t="shared" si="22"/>
        <v>4</v>
      </c>
      <c r="D1414" s="45" t="s">
        <v>486</v>
      </c>
      <c r="E1414" s="45"/>
      <c r="F1414" s="35" t="s">
        <v>255</v>
      </c>
      <c r="G1414" s="36">
        <v>41729</v>
      </c>
      <c r="H1414" s="82">
        <v>25884</v>
      </c>
      <c r="I1414" s="37">
        <v>2589</v>
      </c>
      <c r="J1414" s="38">
        <v>2589</v>
      </c>
      <c r="K1414" s="36">
        <v>41729</v>
      </c>
      <c r="L1414" s="39">
        <v>10</v>
      </c>
      <c r="M1414" s="5"/>
      <c r="N1414" s="5"/>
      <c r="O1414" s="42" t="s">
        <v>2344</v>
      </c>
      <c r="P1414" s="43" t="s">
        <v>2261</v>
      </c>
      <c r="Q1414" s="43" t="s">
        <v>2320</v>
      </c>
      <c r="R1414" s="43" t="s">
        <v>229</v>
      </c>
      <c r="S1414" s="43" t="b">
        <v>1</v>
      </c>
      <c r="T1414" s="43">
        <v>10</v>
      </c>
      <c r="U1414" s="35" t="s">
        <v>2347</v>
      </c>
      <c r="V1414" s="196" t="s">
        <v>2377</v>
      </c>
    </row>
    <row r="1415" spans="1:22" x14ac:dyDescent="0.25">
      <c r="A1415" s="30">
        <v>1414</v>
      </c>
      <c r="B1415" s="45" t="s">
        <v>1100</v>
      </c>
      <c r="C1415" s="33">
        <f t="shared" si="22"/>
        <v>7</v>
      </c>
      <c r="D1415" s="45" t="s">
        <v>502</v>
      </c>
      <c r="E1415" s="45"/>
      <c r="F1415" s="35" t="s">
        <v>255</v>
      </c>
      <c r="G1415" s="36">
        <v>41729</v>
      </c>
      <c r="H1415" s="82">
        <v>39287</v>
      </c>
      <c r="I1415" s="37">
        <v>3929</v>
      </c>
      <c r="J1415" s="38">
        <v>3929</v>
      </c>
      <c r="K1415" s="36">
        <v>41729</v>
      </c>
      <c r="L1415" s="39">
        <v>10</v>
      </c>
      <c r="M1415" s="5"/>
      <c r="N1415" s="5"/>
      <c r="O1415" s="42" t="s">
        <v>2344</v>
      </c>
      <c r="P1415" s="43" t="s">
        <v>2230</v>
      </c>
      <c r="Q1415" s="43" t="s">
        <v>2320</v>
      </c>
      <c r="R1415" s="43" t="s">
        <v>229</v>
      </c>
      <c r="S1415" s="43" t="b">
        <v>1</v>
      </c>
      <c r="T1415" s="43">
        <v>10</v>
      </c>
      <c r="U1415" s="35" t="s">
        <v>2347</v>
      </c>
      <c r="V1415" s="196" t="s">
        <v>2377</v>
      </c>
    </row>
    <row r="1416" spans="1:22" x14ac:dyDescent="0.25">
      <c r="A1416" s="30">
        <v>1415</v>
      </c>
      <c r="B1416" s="45" t="s">
        <v>754</v>
      </c>
      <c r="C1416" s="33">
        <f t="shared" si="22"/>
        <v>1</v>
      </c>
      <c r="D1416" s="45" t="s">
        <v>755</v>
      </c>
      <c r="E1416" s="45"/>
      <c r="F1416" s="35" t="s">
        <v>255</v>
      </c>
      <c r="G1416" s="36">
        <v>41729</v>
      </c>
      <c r="H1416" s="82">
        <v>2697</v>
      </c>
      <c r="I1416" s="37">
        <v>270</v>
      </c>
      <c r="J1416" s="38">
        <v>270</v>
      </c>
      <c r="K1416" s="36">
        <v>41729</v>
      </c>
      <c r="L1416" s="39">
        <v>10.01</v>
      </c>
      <c r="M1416" s="5"/>
      <c r="N1416" s="5"/>
      <c r="O1416" s="42" t="s">
        <v>2344</v>
      </c>
      <c r="P1416" s="43" t="s">
        <v>2199</v>
      </c>
      <c r="Q1416" s="43" t="s">
        <v>2320</v>
      </c>
      <c r="R1416" s="43" t="s">
        <v>229</v>
      </c>
      <c r="S1416" s="43" t="b">
        <v>1</v>
      </c>
      <c r="T1416" s="43">
        <v>10</v>
      </c>
      <c r="U1416" s="35" t="s">
        <v>2347</v>
      </c>
      <c r="V1416" s="196" t="s">
        <v>2377</v>
      </c>
    </row>
    <row r="1417" spans="1:22" x14ac:dyDescent="0.25">
      <c r="A1417" s="30">
        <v>1416</v>
      </c>
      <c r="B1417" s="45" t="s">
        <v>851</v>
      </c>
      <c r="C1417" s="33">
        <f t="shared" si="22"/>
        <v>3</v>
      </c>
      <c r="D1417" s="45" t="s">
        <v>426</v>
      </c>
      <c r="E1417" s="45"/>
      <c r="F1417" s="35" t="s">
        <v>255</v>
      </c>
      <c r="G1417" s="36">
        <v>41729</v>
      </c>
      <c r="H1417" s="82">
        <v>4726</v>
      </c>
      <c r="I1417" s="37">
        <v>473</v>
      </c>
      <c r="J1417" s="38">
        <v>473</v>
      </c>
      <c r="K1417" s="36">
        <v>41729</v>
      </c>
      <c r="L1417" s="39">
        <v>10.01</v>
      </c>
      <c r="M1417" s="5"/>
      <c r="N1417" s="5"/>
      <c r="O1417" s="42" t="s">
        <v>2344</v>
      </c>
      <c r="P1417" s="43" t="s">
        <v>2236</v>
      </c>
      <c r="Q1417" s="43" t="s">
        <v>2319</v>
      </c>
      <c r="R1417" s="43" t="s">
        <v>229</v>
      </c>
      <c r="S1417" s="43" t="b">
        <v>1</v>
      </c>
      <c r="T1417" s="43">
        <v>10</v>
      </c>
      <c r="U1417" s="35" t="s">
        <v>2347</v>
      </c>
      <c r="V1417" s="196" t="s">
        <v>2377</v>
      </c>
    </row>
    <row r="1418" spans="1:22" x14ac:dyDescent="0.25">
      <c r="A1418" s="30">
        <v>1417</v>
      </c>
      <c r="B1418" s="45" t="s">
        <v>422</v>
      </c>
      <c r="C1418" s="33">
        <f t="shared" si="22"/>
        <v>4</v>
      </c>
      <c r="D1418" s="45" t="s">
        <v>423</v>
      </c>
      <c r="E1418" s="45"/>
      <c r="F1418" s="35" t="s">
        <v>255</v>
      </c>
      <c r="G1418" s="36">
        <v>41729</v>
      </c>
      <c r="H1418" s="82">
        <v>14448</v>
      </c>
      <c r="I1418" s="37">
        <v>1445</v>
      </c>
      <c r="J1418" s="38">
        <v>1445</v>
      </c>
      <c r="K1418" s="36">
        <v>41729</v>
      </c>
      <c r="L1418" s="39">
        <v>10</v>
      </c>
      <c r="M1418" s="5"/>
      <c r="N1418" s="5"/>
      <c r="O1418" s="42" t="s">
        <v>2344</v>
      </c>
      <c r="P1418" s="43" t="s">
        <v>2177</v>
      </c>
      <c r="Q1418" s="43" t="s">
        <v>2320</v>
      </c>
      <c r="R1418" s="43" t="s">
        <v>229</v>
      </c>
      <c r="S1418" s="43" t="b">
        <v>1</v>
      </c>
      <c r="T1418" s="43">
        <v>10</v>
      </c>
      <c r="U1418" s="35" t="s">
        <v>2347</v>
      </c>
      <c r="V1418" s="196" t="s">
        <v>2377</v>
      </c>
    </row>
    <row r="1419" spans="1:22" x14ac:dyDescent="0.25">
      <c r="A1419" s="30">
        <v>1418</v>
      </c>
      <c r="B1419" s="45" t="s">
        <v>855</v>
      </c>
      <c r="C1419" s="33">
        <f t="shared" si="22"/>
        <v>4</v>
      </c>
      <c r="D1419" s="45" t="s">
        <v>438</v>
      </c>
      <c r="E1419" s="45"/>
      <c r="F1419" s="35" t="s">
        <v>255</v>
      </c>
      <c r="G1419" s="36">
        <v>41729</v>
      </c>
      <c r="H1419" s="82">
        <v>5377</v>
      </c>
      <c r="I1419" s="37">
        <v>538</v>
      </c>
      <c r="J1419" s="38">
        <v>538</v>
      </c>
      <c r="K1419" s="36">
        <v>41729</v>
      </c>
      <c r="L1419" s="39">
        <v>10.01</v>
      </c>
      <c r="M1419" s="5"/>
      <c r="N1419" s="5"/>
      <c r="O1419" s="42" t="s">
        <v>2344</v>
      </c>
      <c r="P1419" s="43" t="s">
        <v>2184</v>
      </c>
      <c r="Q1419" s="43" t="s">
        <v>2320</v>
      </c>
      <c r="R1419" s="43" t="s">
        <v>229</v>
      </c>
      <c r="S1419" s="43" t="b">
        <v>1</v>
      </c>
      <c r="T1419" s="43">
        <v>10</v>
      </c>
      <c r="U1419" s="35" t="s">
        <v>2347</v>
      </c>
      <c r="V1419" s="196" t="s">
        <v>2377</v>
      </c>
    </row>
    <row r="1420" spans="1:22" x14ac:dyDescent="0.25">
      <c r="A1420" s="30">
        <v>1419</v>
      </c>
      <c r="B1420" s="45" t="s">
        <v>887</v>
      </c>
      <c r="C1420" s="33">
        <f t="shared" si="22"/>
        <v>6</v>
      </c>
      <c r="D1420" s="45" t="s">
        <v>556</v>
      </c>
      <c r="E1420" s="45"/>
      <c r="F1420" s="35" t="s">
        <v>255</v>
      </c>
      <c r="G1420" s="36">
        <v>41729</v>
      </c>
      <c r="H1420" s="82">
        <v>22583</v>
      </c>
      <c r="I1420" s="37">
        <v>2259</v>
      </c>
      <c r="J1420" s="38">
        <v>2259</v>
      </c>
      <c r="K1420" s="36">
        <v>41729</v>
      </c>
      <c r="L1420" s="39">
        <v>10</v>
      </c>
      <c r="M1420" s="5"/>
      <c r="N1420" s="5"/>
      <c r="O1420" s="42" t="s">
        <v>2344</v>
      </c>
      <c r="P1420" s="43" t="s">
        <v>2204</v>
      </c>
      <c r="Q1420" s="43" t="s">
        <v>2320</v>
      </c>
      <c r="R1420" s="43" t="s">
        <v>229</v>
      </c>
      <c r="S1420" s="43" t="b">
        <v>1</v>
      </c>
      <c r="T1420" s="43">
        <v>10</v>
      </c>
      <c r="U1420" s="35" t="s">
        <v>2347</v>
      </c>
      <c r="V1420" s="196" t="s">
        <v>2377</v>
      </c>
    </row>
    <row r="1421" spans="1:22" x14ac:dyDescent="0.25">
      <c r="A1421" s="30">
        <v>1420</v>
      </c>
      <c r="B1421" s="45" t="s">
        <v>836</v>
      </c>
      <c r="C1421" s="33">
        <f t="shared" si="22"/>
        <v>5</v>
      </c>
      <c r="D1421" s="45" t="s">
        <v>386</v>
      </c>
      <c r="E1421" s="45"/>
      <c r="F1421" s="35" t="s">
        <v>255</v>
      </c>
      <c r="G1421" s="36">
        <v>41729</v>
      </c>
      <c r="H1421" s="82">
        <v>3075</v>
      </c>
      <c r="I1421" s="37">
        <v>308</v>
      </c>
      <c r="J1421" s="38">
        <v>308</v>
      </c>
      <c r="K1421" s="36">
        <v>41729</v>
      </c>
      <c r="L1421" s="39">
        <v>10.02</v>
      </c>
      <c r="M1421" s="5"/>
      <c r="N1421" s="5"/>
      <c r="O1421" s="42" t="s">
        <v>2344</v>
      </c>
      <c r="P1421" s="43" t="s">
        <v>2207</v>
      </c>
      <c r="Q1421" s="43" t="s">
        <v>2320</v>
      </c>
      <c r="R1421" s="43" t="s">
        <v>229</v>
      </c>
      <c r="S1421" s="43" t="b">
        <v>1</v>
      </c>
      <c r="T1421" s="43">
        <v>10</v>
      </c>
      <c r="U1421" s="35" t="s">
        <v>2347</v>
      </c>
      <c r="V1421" s="196" t="s">
        <v>2377</v>
      </c>
    </row>
    <row r="1422" spans="1:22" x14ac:dyDescent="0.25">
      <c r="A1422" s="30">
        <v>1421</v>
      </c>
      <c r="B1422" s="45" t="s">
        <v>864</v>
      </c>
      <c r="C1422" s="33">
        <f t="shared" si="22"/>
        <v>4</v>
      </c>
      <c r="D1422" s="45" t="s">
        <v>484</v>
      </c>
      <c r="E1422" s="45"/>
      <c r="F1422" s="35" t="s">
        <v>255</v>
      </c>
      <c r="G1422" s="36">
        <v>41729</v>
      </c>
      <c r="H1422" s="82">
        <v>7813</v>
      </c>
      <c r="I1422" s="37">
        <v>782</v>
      </c>
      <c r="J1422" s="38">
        <v>782</v>
      </c>
      <c r="K1422" s="36">
        <v>41729</v>
      </c>
      <c r="L1422" s="39">
        <v>10.01</v>
      </c>
      <c r="M1422" s="5"/>
      <c r="N1422" s="5"/>
      <c r="O1422" s="42" t="s">
        <v>2344</v>
      </c>
      <c r="P1422" s="43" t="s">
        <v>2206</v>
      </c>
      <c r="Q1422" s="43" t="s">
        <v>2320</v>
      </c>
      <c r="R1422" s="43" t="s">
        <v>229</v>
      </c>
      <c r="S1422" s="43" t="b">
        <v>1</v>
      </c>
      <c r="T1422" s="43">
        <v>10</v>
      </c>
      <c r="U1422" s="35" t="s">
        <v>2347</v>
      </c>
      <c r="V1422" s="196" t="s">
        <v>2377</v>
      </c>
    </row>
    <row r="1423" spans="1:22" x14ac:dyDescent="0.25">
      <c r="A1423" s="30">
        <v>1422</v>
      </c>
      <c r="B1423" s="45" t="s">
        <v>1014</v>
      </c>
      <c r="C1423" s="33">
        <f t="shared" si="22"/>
        <v>3</v>
      </c>
      <c r="D1423" s="45" t="s">
        <v>527</v>
      </c>
      <c r="E1423" s="45"/>
      <c r="F1423" s="35" t="s">
        <v>255</v>
      </c>
      <c r="G1423" s="36">
        <v>41729</v>
      </c>
      <c r="H1423" s="82">
        <v>1890</v>
      </c>
      <c r="I1423" s="37">
        <v>189</v>
      </c>
      <c r="J1423" s="38">
        <v>189</v>
      </c>
      <c r="K1423" s="36">
        <v>41729</v>
      </c>
      <c r="L1423" s="39">
        <v>10</v>
      </c>
      <c r="M1423" s="5"/>
      <c r="N1423" s="5"/>
      <c r="O1423" s="42" t="s">
        <v>2344</v>
      </c>
      <c r="P1423" s="43" t="s">
        <v>2261</v>
      </c>
      <c r="Q1423" s="43" t="s">
        <v>2320</v>
      </c>
      <c r="R1423" s="43" t="s">
        <v>229</v>
      </c>
      <c r="S1423" s="43" t="b">
        <v>1</v>
      </c>
      <c r="T1423" s="43">
        <v>10</v>
      </c>
      <c r="U1423" s="35" t="s">
        <v>2347</v>
      </c>
      <c r="V1423" s="196" t="s">
        <v>2377</v>
      </c>
    </row>
    <row r="1424" spans="1:22" x14ac:dyDescent="0.25">
      <c r="A1424" s="30">
        <v>1423</v>
      </c>
      <c r="B1424" s="45" t="s">
        <v>977</v>
      </c>
      <c r="C1424" s="33">
        <f t="shared" si="22"/>
        <v>4</v>
      </c>
      <c r="D1424" s="45" t="s">
        <v>469</v>
      </c>
      <c r="E1424" s="45"/>
      <c r="F1424" s="35" t="s">
        <v>255</v>
      </c>
      <c r="G1424" s="36">
        <v>41729</v>
      </c>
      <c r="H1424" s="82">
        <v>11504</v>
      </c>
      <c r="I1424" s="37">
        <v>1151</v>
      </c>
      <c r="J1424" s="38">
        <v>1151</v>
      </c>
      <c r="K1424" s="36">
        <v>41729</v>
      </c>
      <c r="L1424" s="39">
        <v>10.01</v>
      </c>
      <c r="M1424" s="5"/>
      <c r="N1424" s="5"/>
      <c r="O1424" s="42" t="s">
        <v>2344</v>
      </c>
      <c r="P1424" s="43" t="s">
        <v>2253</v>
      </c>
      <c r="Q1424" s="43" t="s">
        <v>2319</v>
      </c>
      <c r="R1424" s="43" t="s">
        <v>229</v>
      </c>
      <c r="S1424" s="43" t="b">
        <v>1</v>
      </c>
      <c r="T1424" s="43">
        <v>10</v>
      </c>
      <c r="U1424" s="35" t="s">
        <v>2347</v>
      </c>
      <c r="V1424" s="196" t="s">
        <v>2377</v>
      </c>
    </row>
    <row r="1425" spans="1:22" x14ac:dyDescent="0.25">
      <c r="A1425" s="30">
        <v>1424</v>
      </c>
      <c r="B1425" s="45" t="s">
        <v>1055</v>
      </c>
      <c r="C1425" s="33">
        <f t="shared" si="22"/>
        <v>5</v>
      </c>
      <c r="D1425" s="45" t="s">
        <v>335</v>
      </c>
      <c r="E1425" s="45"/>
      <c r="F1425" s="35" t="s">
        <v>255</v>
      </c>
      <c r="G1425" s="36">
        <v>41729</v>
      </c>
      <c r="H1425" s="82">
        <v>4631</v>
      </c>
      <c r="I1425" s="37">
        <v>464</v>
      </c>
      <c r="J1425" s="38">
        <v>464</v>
      </c>
      <c r="K1425" s="36">
        <v>41729</v>
      </c>
      <c r="L1425" s="39">
        <v>10.02</v>
      </c>
      <c r="M1425" s="5"/>
      <c r="N1425" s="5"/>
      <c r="O1425" s="42" t="s">
        <v>2344</v>
      </c>
      <c r="P1425" s="43" t="s">
        <v>2201</v>
      </c>
      <c r="Q1425" s="43" t="s">
        <v>2319</v>
      </c>
      <c r="R1425" s="43" t="s">
        <v>229</v>
      </c>
      <c r="S1425" s="43" t="b">
        <v>1</v>
      </c>
      <c r="T1425" s="43">
        <v>10</v>
      </c>
      <c r="U1425" s="35" t="s">
        <v>2347</v>
      </c>
      <c r="V1425" s="196" t="s">
        <v>2377</v>
      </c>
    </row>
    <row r="1426" spans="1:22" x14ac:dyDescent="0.25">
      <c r="A1426" s="30">
        <v>1425</v>
      </c>
      <c r="B1426" s="45" t="s">
        <v>953</v>
      </c>
      <c r="C1426" s="33">
        <f t="shared" si="22"/>
        <v>5</v>
      </c>
      <c r="D1426" s="45" t="s">
        <v>357</v>
      </c>
      <c r="E1426" s="45"/>
      <c r="F1426" s="35" t="s">
        <v>255</v>
      </c>
      <c r="G1426" s="36">
        <v>41729</v>
      </c>
      <c r="H1426" s="82">
        <v>17605</v>
      </c>
      <c r="I1426" s="37">
        <v>1761</v>
      </c>
      <c r="J1426" s="38">
        <v>1761</v>
      </c>
      <c r="K1426" s="36">
        <v>41729</v>
      </c>
      <c r="L1426" s="39">
        <v>10</v>
      </c>
      <c r="M1426" s="5"/>
      <c r="N1426" s="5"/>
      <c r="O1426" s="42" t="s">
        <v>2344</v>
      </c>
      <c r="P1426" s="43" t="s">
        <v>2213</v>
      </c>
      <c r="Q1426" s="43" t="s">
        <v>2319</v>
      </c>
      <c r="R1426" s="43" t="s">
        <v>229</v>
      </c>
      <c r="S1426" s="43" t="b">
        <v>1</v>
      </c>
      <c r="T1426" s="43">
        <v>10</v>
      </c>
      <c r="U1426" s="35" t="s">
        <v>2347</v>
      </c>
      <c r="V1426" s="196" t="s">
        <v>2377</v>
      </c>
    </row>
    <row r="1427" spans="1:22" x14ac:dyDescent="0.25">
      <c r="A1427" s="30">
        <v>1426</v>
      </c>
      <c r="B1427" s="45" t="s">
        <v>952</v>
      </c>
      <c r="C1427" s="33">
        <f t="shared" si="22"/>
        <v>5</v>
      </c>
      <c r="D1427" s="45" t="s">
        <v>356</v>
      </c>
      <c r="E1427" s="45"/>
      <c r="F1427" s="35" t="s">
        <v>255</v>
      </c>
      <c r="G1427" s="36">
        <v>41729</v>
      </c>
      <c r="H1427" s="82">
        <v>23768</v>
      </c>
      <c r="I1427" s="37">
        <v>2377</v>
      </c>
      <c r="J1427" s="38">
        <v>2377</v>
      </c>
      <c r="K1427" s="36">
        <v>41729</v>
      </c>
      <c r="L1427" s="39">
        <v>10</v>
      </c>
      <c r="M1427" s="5"/>
      <c r="N1427" s="5"/>
      <c r="O1427" s="42" t="s">
        <v>2344</v>
      </c>
      <c r="P1427" s="43" t="s">
        <v>2212</v>
      </c>
      <c r="Q1427" s="43" t="s">
        <v>2319</v>
      </c>
      <c r="R1427" s="43" t="s">
        <v>229</v>
      </c>
      <c r="S1427" s="43" t="b">
        <v>1</v>
      </c>
      <c r="T1427" s="43">
        <v>10</v>
      </c>
      <c r="U1427" s="35" t="s">
        <v>2347</v>
      </c>
      <c r="V1427" s="196" t="s">
        <v>2377</v>
      </c>
    </row>
    <row r="1428" spans="1:22" x14ac:dyDescent="0.25">
      <c r="A1428" s="30">
        <v>1427</v>
      </c>
      <c r="B1428" s="45" t="s">
        <v>1015</v>
      </c>
      <c r="C1428" s="33">
        <f t="shared" si="22"/>
        <v>3</v>
      </c>
      <c r="D1428" s="45" t="s">
        <v>545</v>
      </c>
      <c r="E1428" s="45"/>
      <c r="F1428" s="35" t="s">
        <v>255</v>
      </c>
      <c r="G1428" s="36">
        <v>41729</v>
      </c>
      <c r="H1428" s="82">
        <v>19719</v>
      </c>
      <c r="I1428" s="37">
        <v>1972</v>
      </c>
      <c r="J1428" s="38">
        <v>1972</v>
      </c>
      <c r="K1428" s="36">
        <v>41729</v>
      </c>
      <c r="L1428" s="39">
        <v>10</v>
      </c>
      <c r="M1428" s="5"/>
      <c r="N1428" s="5"/>
      <c r="O1428" s="42" t="s">
        <v>2344</v>
      </c>
      <c r="P1428" s="43" t="s">
        <v>2214</v>
      </c>
      <c r="Q1428" s="43" t="s">
        <v>2320</v>
      </c>
      <c r="R1428" s="43" t="s">
        <v>229</v>
      </c>
      <c r="S1428" s="43" t="b">
        <v>1</v>
      </c>
      <c r="T1428" s="43">
        <v>10</v>
      </c>
      <c r="U1428" s="35" t="s">
        <v>2347</v>
      </c>
      <c r="V1428" s="196" t="s">
        <v>2377</v>
      </c>
    </row>
    <row r="1429" spans="1:22" x14ac:dyDescent="0.25">
      <c r="A1429" s="30">
        <v>1428</v>
      </c>
      <c r="B1429" s="45" t="s">
        <v>829</v>
      </c>
      <c r="C1429" s="33">
        <f t="shared" si="22"/>
        <v>4</v>
      </c>
      <c r="D1429" s="45" t="s">
        <v>373</v>
      </c>
      <c r="E1429" s="45"/>
      <c r="F1429" s="35" t="s">
        <v>255</v>
      </c>
      <c r="G1429" s="36">
        <v>41729</v>
      </c>
      <c r="H1429" s="82">
        <v>3448</v>
      </c>
      <c r="I1429" s="37">
        <v>345</v>
      </c>
      <c r="J1429" s="38">
        <v>345</v>
      </c>
      <c r="K1429" s="36">
        <v>41729</v>
      </c>
      <c r="L1429" s="39">
        <v>10.01</v>
      </c>
      <c r="M1429" s="5"/>
      <c r="N1429" s="5"/>
      <c r="O1429" s="42" t="s">
        <v>2344</v>
      </c>
      <c r="P1429" s="43" t="s">
        <v>2202</v>
      </c>
      <c r="Q1429" s="43" t="s">
        <v>2320</v>
      </c>
      <c r="R1429" s="43" t="s">
        <v>229</v>
      </c>
      <c r="S1429" s="43" t="b">
        <v>1</v>
      </c>
      <c r="T1429" s="43">
        <v>10</v>
      </c>
      <c r="U1429" s="35" t="s">
        <v>2347</v>
      </c>
      <c r="V1429" s="196" t="s">
        <v>2377</v>
      </c>
    </row>
    <row r="1430" spans="1:22" x14ac:dyDescent="0.25">
      <c r="A1430" s="30">
        <v>1429</v>
      </c>
      <c r="B1430" s="45" t="s">
        <v>459</v>
      </c>
      <c r="C1430" s="33">
        <f t="shared" si="22"/>
        <v>5</v>
      </c>
      <c r="D1430" s="45" t="s">
        <v>460</v>
      </c>
      <c r="E1430" s="45"/>
      <c r="F1430" s="35" t="s">
        <v>255</v>
      </c>
      <c r="G1430" s="36">
        <v>41729</v>
      </c>
      <c r="H1430" s="82">
        <v>19042</v>
      </c>
      <c r="I1430" s="37">
        <v>1905</v>
      </c>
      <c r="J1430" s="38">
        <v>1905</v>
      </c>
      <c r="K1430" s="36">
        <v>41729</v>
      </c>
      <c r="L1430" s="39">
        <v>10</v>
      </c>
      <c r="M1430" s="5"/>
      <c r="N1430" s="5"/>
      <c r="O1430" s="42" t="s">
        <v>2344</v>
      </c>
      <c r="P1430" s="43" t="s">
        <v>2249</v>
      </c>
      <c r="Q1430" s="43" t="s">
        <v>2319</v>
      </c>
      <c r="R1430" s="43" t="s">
        <v>229</v>
      </c>
      <c r="S1430" s="43" t="b">
        <v>1</v>
      </c>
      <c r="T1430" s="43">
        <v>10</v>
      </c>
      <c r="U1430" s="35" t="s">
        <v>2347</v>
      </c>
      <c r="V1430" s="196" t="s">
        <v>2377</v>
      </c>
    </row>
    <row r="1431" spans="1:22" x14ac:dyDescent="0.25">
      <c r="A1431" s="30">
        <v>1430</v>
      </c>
      <c r="B1431" s="45" t="s">
        <v>416</v>
      </c>
      <c r="C1431" s="33">
        <f t="shared" si="22"/>
        <v>7</v>
      </c>
      <c r="D1431" s="45" t="s">
        <v>417</v>
      </c>
      <c r="E1431" s="45"/>
      <c r="F1431" s="35" t="s">
        <v>255</v>
      </c>
      <c r="G1431" s="36">
        <v>41729</v>
      </c>
      <c r="H1431" s="82">
        <v>61181</v>
      </c>
      <c r="I1431" s="37">
        <v>6119</v>
      </c>
      <c r="J1431" s="38">
        <v>6119</v>
      </c>
      <c r="K1431" s="36">
        <v>41729</v>
      </c>
      <c r="L1431" s="39">
        <v>10</v>
      </c>
      <c r="M1431" s="5"/>
      <c r="N1431" s="5"/>
      <c r="O1431" s="42" t="s">
        <v>2344</v>
      </c>
      <c r="P1431" s="43" t="s">
        <v>2206</v>
      </c>
      <c r="Q1431" s="43" t="s">
        <v>2320</v>
      </c>
      <c r="R1431" s="43" t="s">
        <v>229</v>
      </c>
      <c r="S1431" s="43" t="b">
        <v>1</v>
      </c>
      <c r="T1431" s="43">
        <v>10</v>
      </c>
      <c r="U1431" s="35" t="s">
        <v>2347</v>
      </c>
      <c r="V1431" s="196" t="s">
        <v>2377</v>
      </c>
    </row>
    <row r="1432" spans="1:22" x14ac:dyDescent="0.25">
      <c r="A1432" s="30">
        <v>1431</v>
      </c>
      <c r="B1432" s="45" t="s">
        <v>1060</v>
      </c>
      <c r="C1432" s="33">
        <f t="shared" si="22"/>
        <v>4</v>
      </c>
      <c r="D1432" s="45" t="s">
        <v>352</v>
      </c>
      <c r="E1432" s="45"/>
      <c r="F1432" s="35" t="s">
        <v>255</v>
      </c>
      <c r="G1432" s="36">
        <v>41729</v>
      </c>
      <c r="H1432" s="82">
        <v>12467</v>
      </c>
      <c r="I1432" s="37">
        <v>1247</v>
      </c>
      <c r="J1432" s="38">
        <v>1247</v>
      </c>
      <c r="K1432" s="36">
        <v>41729</v>
      </c>
      <c r="L1432" s="39">
        <v>10</v>
      </c>
      <c r="M1432" s="5"/>
      <c r="N1432" s="5"/>
      <c r="O1432" s="42" t="s">
        <v>2344</v>
      </c>
      <c r="P1432" s="43" t="s">
        <v>2208</v>
      </c>
      <c r="Q1432" s="43" t="s">
        <v>2319</v>
      </c>
      <c r="R1432" s="43" t="s">
        <v>229</v>
      </c>
      <c r="S1432" s="43" t="b">
        <v>1</v>
      </c>
      <c r="T1432" s="43">
        <v>10</v>
      </c>
      <c r="U1432" s="35" t="s">
        <v>2347</v>
      </c>
      <c r="V1432" s="196" t="s">
        <v>2377</v>
      </c>
    </row>
    <row r="1433" spans="1:22" x14ac:dyDescent="0.25">
      <c r="A1433" s="30">
        <v>1432</v>
      </c>
      <c r="B1433" s="45" t="s">
        <v>1076</v>
      </c>
      <c r="C1433" s="33">
        <f t="shared" si="22"/>
        <v>9</v>
      </c>
      <c r="D1433" s="45" t="s">
        <v>414</v>
      </c>
      <c r="E1433" s="45"/>
      <c r="F1433" s="35" t="s">
        <v>255</v>
      </c>
      <c r="G1433" s="36">
        <v>41729</v>
      </c>
      <c r="H1433" s="82">
        <v>24976</v>
      </c>
      <c r="I1433" s="37">
        <v>2498</v>
      </c>
      <c r="J1433" s="38">
        <v>2498</v>
      </c>
      <c r="K1433" s="36">
        <v>41729</v>
      </c>
      <c r="L1433" s="39">
        <v>10</v>
      </c>
      <c r="M1433" s="5"/>
      <c r="N1433" s="5"/>
      <c r="O1433" s="42" t="s">
        <v>2344</v>
      </c>
      <c r="P1433" s="43" t="s">
        <v>2197</v>
      </c>
      <c r="Q1433" s="43" t="s">
        <v>2320</v>
      </c>
      <c r="R1433" s="43" t="s">
        <v>229</v>
      </c>
      <c r="S1433" s="43" t="b">
        <v>1</v>
      </c>
      <c r="T1433" s="43">
        <v>10</v>
      </c>
      <c r="U1433" s="35" t="s">
        <v>2347</v>
      </c>
      <c r="V1433" s="196" t="s">
        <v>2377</v>
      </c>
    </row>
    <row r="1434" spans="1:22" x14ac:dyDescent="0.25">
      <c r="A1434" s="30">
        <v>1433</v>
      </c>
      <c r="B1434" s="45" t="s">
        <v>984</v>
      </c>
      <c r="C1434" s="33">
        <f t="shared" si="22"/>
        <v>6</v>
      </c>
      <c r="D1434" s="45" t="s">
        <v>508</v>
      </c>
      <c r="E1434" s="45"/>
      <c r="F1434" s="35" t="s">
        <v>255</v>
      </c>
      <c r="G1434" s="36">
        <v>41729</v>
      </c>
      <c r="H1434" s="82">
        <v>36943</v>
      </c>
      <c r="I1434" s="37">
        <v>3695</v>
      </c>
      <c r="J1434" s="38">
        <v>3695</v>
      </c>
      <c r="K1434" s="36">
        <v>41729</v>
      </c>
      <c r="L1434" s="39">
        <v>10</v>
      </c>
      <c r="M1434" s="5"/>
      <c r="N1434" s="5"/>
      <c r="O1434" s="42" t="s">
        <v>2344</v>
      </c>
      <c r="P1434" s="43" t="s">
        <v>2270</v>
      </c>
      <c r="Q1434" s="43" t="s">
        <v>2319</v>
      </c>
      <c r="R1434" s="43" t="s">
        <v>229</v>
      </c>
      <c r="S1434" s="43" t="b">
        <v>1</v>
      </c>
      <c r="T1434" s="43">
        <v>10</v>
      </c>
      <c r="U1434" s="35" t="s">
        <v>2347</v>
      </c>
      <c r="V1434" s="196" t="s">
        <v>2377</v>
      </c>
    </row>
    <row r="1435" spans="1:22" x14ac:dyDescent="0.25">
      <c r="A1435" s="30">
        <v>1434</v>
      </c>
      <c r="B1435" s="45" t="s">
        <v>398</v>
      </c>
      <c r="C1435" s="33">
        <f t="shared" si="22"/>
        <v>6</v>
      </c>
      <c r="D1435" s="45" t="s">
        <v>399</v>
      </c>
      <c r="E1435" s="45"/>
      <c r="F1435" s="35" t="s">
        <v>255</v>
      </c>
      <c r="G1435" s="36">
        <v>41729</v>
      </c>
      <c r="H1435" s="82">
        <v>92783</v>
      </c>
      <c r="I1435" s="37">
        <v>9279</v>
      </c>
      <c r="J1435" s="38">
        <v>9279</v>
      </c>
      <c r="K1435" s="36">
        <v>41729</v>
      </c>
      <c r="L1435" s="39">
        <v>10</v>
      </c>
      <c r="M1435" s="5"/>
      <c r="N1435" s="5"/>
      <c r="O1435" s="42" t="s">
        <v>2344</v>
      </c>
      <c r="P1435" s="43" t="s">
        <v>2177</v>
      </c>
      <c r="Q1435" s="43" t="s">
        <v>2320</v>
      </c>
      <c r="R1435" s="43" t="s">
        <v>229</v>
      </c>
      <c r="S1435" s="43" t="b">
        <v>1</v>
      </c>
      <c r="T1435" s="43">
        <v>10</v>
      </c>
      <c r="U1435" s="35" t="s">
        <v>2347</v>
      </c>
      <c r="V1435" s="196" t="s">
        <v>2377</v>
      </c>
    </row>
    <row r="1436" spans="1:22" x14ac:dyDescent="0.25">
      <c r="A1436" s="30">
        <v>1435</v>
      </c>
      <c r="B1436" s="45" t="s">
        <v>1072</v>
      </c>
      <c r="C1436" s="33">
        <f t="shared" si="22"/>
        <v>4</v>
      </c>
      <c r="D1436" s="45" t="s">
        <v>400</v>
      </c>
      <c r="E1436" s="45"/>
      <c r="F1436" s="35" t="s">
        <v>255</v>
      </c>
      <c r="G1436" s="36">
        <v>41729</v>
      </c>
      <c r="H1436" s="82">
        <v>4604</v>
      </c>
      <c r="I1436" s="37">
        <v>461</v>
      </c>
      <c r="J1436" s="38">
        <v>461</v>
      </c>
      <c r="K1436" s="36">
        <v>41729</v>
      </c>
      <c r="L1436" s="39">
        <v>10.01</v>
      </c>
      <c r="M1436" s="5"/>
      <c r="N1436" s="5"/>
      <c r="O1436" s="42" t="s">
        <v>2344</v>
      </c>
      <c r="P1436" s="43" t="s">
        <v>2230</v>
      </c>
      <c r="Q1436" s="43" t="s">
        <v>2320</v>
      </c>
      <c r="R1436" s="43" t="s">
        <v>229</v>
      </c>
      <c r="S1436" s="43" t="b">
        <v>1</v>
      </c>
      <c r="T1436" s="43">
        <v>10</v>
      </c>
      <c r="U1436" s="35" t="s">
        <v>2347</v>
      </c>
      <c r="V1436" s="196" t="s">
        <v>2377</v>
      </c>
    </row>
    <row r="1437" spans="1:22" x14ac:dyDescent="0.25">
      <c r="A1437" s="30">
        <v>1436</v>
      </c>
      <c r="B1437" s="45" t="s">
        <v>983</v>
      </c>
      <c r="C1437" s="33">
        <f t="shared" si="22"/>
        <v>4</v>
      </c>
      <c r="D1437" s="45" t="s">
        <v>488</v>
      </c>
      <c r="E1437" s="45"/>
      <c r="F1437" s="35" t="s">
        <v>255</v>
      </c>
      <c r="G1437" s="36">
        <v>41729</v>
      </c>
      <c r="H1437" s="82">
        <v>10850</v>
      </c>
      <c r="I1437" s="37">
        <v>1085</v>
      </c>
      <c r="J1437" s="38">
        <v>1085</v>
      </c>
      <c r="K1437" s="36">
        <v>41729</v>
      </c>
      <c r="L1437" s="39">
        <v>10</v>
      </c>
      <c r="M1437" s="5"/>
      <c r="N1437" s="5"/>
      <c r="O1437" s="42" t="s">
        <v>2344</v>
      </c>
      <c r="P1437" s="43" t="s">
        <v>2206</v>
      </c>
      <c r="Q1437" s="43" t="s">
        <v>2320</v>
      </c>
      <c r="R1437" s="43" t="s">
        <v>229</v>
      </c>
      <c r="S1437" s="43" t="b">
        <v>1</v>
      </c>
      <c r="T1437" s="43">
        <v>10</v>
      </c>
      <c r="U1437" s="35" t="s">
        <v>2347</v>
      </c>
      <c r="V1437" s="196" t="s">
        <v>2377</v>
      </c>
    </row>
    <row r="1438" spans="1:22" x14ac:dyDescent="0.25">
      <c r="A1438" s="30">
        <v>1437</v>
      </c>
      <c r="B1438" s="45" t="s">
        <v>1107</v>
      </c>
      <c r="C1438" s="33">
        <f t="shared" si="22"/>
        <v>4</v>
      </c>
      <c r="D1438" s="45" t="s">
        <v>532</v>
      </c>
      <c r="E1438" s="45"/>
      <c r="F1438" s="35" t="s">
        <v>255</v>
      </c>
      <c r="G1438" s="36">
        <v>41729</v>
      </c>
      <c r="H1438" s="82">
        <v>10235</v>
      </c>
      <c r="I1438" s="37">
        <v>1024</v>
      </c>
      <c r="J1438" s="38">
        <v>1024</v>
      </c>
      <c r="K1438" s="36">
        <v>41729</v>
      </c>
      <c r="L1438" s="39">
        <v>10</v>
      </c>
      <c r="M1438" s="5"/>
      <c r="N1438" s="5"/>
      <c r="O1438" s="42" t="s">
        <v>2344</v>
      </c>
      <c r="P1438" s="43" t="s">
        <v>2278</v>
      </c>
      <c r="Q1438" s="43" t="s">
        <v>2320</v>
      </c>
      <c r="R1438" s="43" t="s">
        <v>229</v>
      </c>
      <c r="S1438" s="43" t="b">
        <v>1</v>
      </c>
      <c r="T1438" s="43">
        <v>10</v>
      </c>
      <c r="U1438" s="35" t="s">
        <v>2347</v>
      </c>
      <c r="V1438" s="196" t="s">
        <v>2377</v>
      </c>
    </row>
    <row r="1439" spans="1:22" x14ac:dyDescent="0.25">
      <c r="A1439" s="30">
        <v>1438</v>
      </c>
      <c r="B1439" s="45" t="s">
        <v>1108</v>
      </c>
      <c r="C1439" s="33">
        <f t="shared" si="22"/>
        <v>6</v>
      </c>
      <c r="D1439" s="45" t="s">
        <v>534</v>
      </c>
      <c r="E1439" s="45"/>
      <c r="F1439" s="35" t="s">
        <v>255</v>
      </c>
      <c r="G1439" s="36">
        <v>41729</v>
      </c>
      <c r="H1439" s="82">
        <v>23145</v>
      </c>
      <c r="I1439" s="37">
        <v>2315</v>
      </c>
      <c r="J1439" s="38">
        <v>2315</v>
      </c>
      <c r="K1439" s="36">
        <v>41729</v>
      </c>
      <c r="L1439" s="39">
        <v>10</v>
      </c>
      <c r="M1439" s="5"/>
      <c r="N1439" s="5"/>
      <c r="O1439" s="42" t="s">
        <v>2344</v>
      </c>
      <c r="P1439" s="43" t="s">
        <v>2278</v>
      </c>
      <c r="Q1439" s="43" t="s">
        <v>2320</v>
      </c>
      <c r="R1439" s="43" t="s">
        <v>229</v>
      </c>
      <c r="S1439" s="43" t="b">
        <v>1</v>
      </c>
      <c r="T1439" s="43">
        <v>10</v>
      </c>
      <c r="U1439" s="35" t="s">
        <v>2347</v>
      </c>
      <c r="V1439" s="196" t="s">
        <v>2377</v>
      </c>
    </row>
    <row r="1440" spans="1:22" x14ac:dyDescent="0.25">
      <c r="A1440" s="30">
        <v>1439</v>
      </c>
      <c r="B1440" s="45" t="s">
        <v>996</v>
      </c>
      <c r="C1440" s="33">
        <f t="shared" si="22"/>
        <v>4</v>
      </c>
      <c r="D1440" s="45" t="s">
        <v>544</v>
      </c>
      <c r="E1440" s="45"/>
      <c r="F1440" s="35" t="s">
        <v>255</v>
      </c>
      <c r="G1440" s="36">
        <v>41729</v>
      </c>
      <c r="H1440" s="82">
        <v>843</v>
      </c>
      <c r="I1440" s="37">
        <v>85</v>
      </c>
      <c r="J1440" s="38">
        <v>85</v>
      </c>
      <c r="K1440" s="36">
        <v>41729</v>
      </c>
      <c r="L1440" s="39">
        <v>10.08</v>
      </c>
      <c r="M1440" s="5"/>
      <c r="N1440" s="5"/>
      <c r="O1440" s="42" t="s">
        <v>2344</v>
      </c>
      <c r="P1440" s="43" t="s">
        <v>2285</v>
      </c>
      <c r="Q1440" s="43" t="s">
        <v>2320</v>
      </c>
      <c r="R1440" s="43" t="s">
        <v>229</v>
      </c>
      <c r="S1440" s="43" t="b">
        <v>1</v>
      </c>
      <c r="T1440" s="43">
        <v>10</v>
      </c>
      <c r="U1440" s="35" t="s">
        <v>2347</v>
      </c>
      <c r="V1440" s="196" t="s">
        <v>2377</v>
      </c>
    </row>
    <row r="1441" spans="1:22" x14ac:dyDescent="0.25">
      <c r="A1441" s="30">
        <v>1440</v>
      </c>
      <c r="B1441" s="45" t="s">
        <v>1019</v>
      </c>
      <c r="C1441" s="33">
        <f t="shared" si="22"/>
        <v>2</v>
      </c>
      <c r="D1441" s="45" t="s">
        <v>752</v>
      </c>
      <c r="E1441" s="45"/>
      <c r="F1441" s="35" t="s">
        <v>255</v>
      </c>
      <c r="G1441" s="36">
        <v>41729</v>
      </c>
      <c r="H1441" s="82">
        <v>2384</v>
      </c>
      <c r="I1441" s="37">
        <v>239</v>
      </c>
      <c r="J1441" s="38">
        <v>239</v>
      </c>
      <c r="K1441" s="36">
        <v>41729</v>
      </c>
      <c r="L1441" s="39">
        <v>10.029999999999999</v>
      </c>
      <c r="M1441" s="5"/>
      <c r="N1441" s="5"/>
      <c r="O1441" s="42" t="s">
        <v>2344</v>
      </c>
      <c r="P1441" s="43" t="s">
        <v>2184</v>
      </c>
      <c r="Q1441" s="43" t="s">
        <v>2320</v>
      </c>
      <c r="R1441" s="43" t="s">
        <v>229</v>
      </c>
      <c r="S1441" s="43" t="b">
        <v>1</v>
      </c>
      <c r="T1441" s="43">
        <v>10</v>
      </c>
      <c r="U1441" s="35" t="s">
        <v>2347</v>
      </c>
      <c r="V1441" s="196" t="s">
        <v>2377</v>
      </c>
    </row>
    <row r="1442" spans="1:22" x14ac:dyDescent="0.25">
      <c r="A1442" s="30">
        <v>1441</v>
      </c>
      <c r="B1442" s="45" t="s">
        <v>954</v>
      </c>
      <c r="C1442" s="33">
        <f t="shared" si="22"/>
        <v>5</v>
      </c>
      <c r="D1442" s="45" t="s">
        <v>361</v>
      </c>
      <c r="E1442" s="45"/>
      <c r="F1442" s="35" t="s">
        <v>255</v>
      </c>
      <c r="G1442" s="36">
        <v>41729</v>
      </c>
      <c r="H1442" s="82">
        <v>26740</v>
      </c>
      <c r="I1442" s="37">
        <v>2675</v>
      </c>
      <c r="J1442" s="38">
        <v>2675</v>
      </c>
      <c r="K1442" s="36">
        <v>41729</v>
      </c>
      <c r="L1442" s="39">
        <v>10</v>
      </c>
      <c r="M1442" s="5"/>
      <c r="N1442" s="5"/>
      <c r="O1442" s="42" t="s">
        <v>2344</v>
      </c>
      <c r="P1442" s="43" t="s">
        <v>2184</v>
      </c>
      <c r="Q1442" s="43" t="s">
        <v>2320</v>
      </c>
      <c r="R1442" s="43" t="s">
        <v>229</v>
      </c>
      <c r="S1442" s="43" t="b">
        <v>1</v>
      </c>
      <c r="T1442" s="43">
        <v>10</v>
      </c>
      <c r="U1442" s="35" t="s">
        <v>2347</v>
      </c>
      <c r="V1442" s="196" t="s">
        <v>2377</v>
      </c>
    </row>
    <row r="1443" spans="1:22" x14ac:dyDescent="0.25">
      <c r="A1443" s="30">
        <v>1442</v>
      </c>
      <c r="B1443" s="45" t="s">
        <v>975</v>
      </c>
      <c r="C1443" s="33">
        <f t="shared" si="22"/>
        <v>4</v>
      </c>
      <c r="D1443" s="45" t="s">
        <v>466</v>
      </c>
      <c r="E1443" s="45"/>
      <c r="F1443" s="35" t="s">
        <v>255</v>
      </c>
      <c r="G1443" s="36">
        <v>41729</v>
      </c>
      <c r="H1443" s="82">
        <v>15906</v>
      </c>
      <c r="I1443" s="37">
        <v>1591</v>
      </c>
      <c r="J1443" s="38">
        <v>1591</v>
      </c>
      <c r="K1443" s="36">
        <v>41729</v>
      </c>
      <c r="L1443" s="39">
        <v>10</v>
      </c>
      <c r="M1443" s="5"/>
      <c r="N1443" s="5"/>
      <c r="O1443" s="42" t="s">
        <v>2344</v>
      </c>
      <c r="P1443" s="43" t="s">
        <v>2206</v>
      </c>
      <c r="Q1443" s="43" t="s">
        <v>2320</v>
      </c>
      <c r="R1443" s="43" t="s">
        <v>229</v>
      </c>
      <c r="S1443" s="43" t="b">
        <v>1</v>
      </c>
      <c r="T1443" s="43">
        <v>10</v>
      </c>
      <c r="U1443" s="35" t="s">
        <v>2347</v>
      </c>
      <c r="V1443" s="196" t="s">
        <v>2377</v>
      </c>
    </row>
    <row r="1444" spans="1:22" x14ac:dyDescent="0.25">
      <c r="A1444" s="30">
        <v>1443</v>
      </c>
      <c r="B1444" s="45" t="s">
        <v>1105</v>
      </c>
      <c r="C1444" s="33">
        <f t="shared" si="22"/>
        <v>4</v>
      </c>
      <c r="D1444" s="45" t="s">
        <v>530</v>
      </c>
      <c r="E1444" s="45"/>
      <c r="F1444" s="35" t="s">
        <v>255</v>
      </c>
      <c r="G1444" s="36">
        <v>41729</v>
      </c>
      <c r="H1444" s="82">
        <v>3116</v>
      </c>
      <c r="I1444" s="37">
        <v>312</v>
      </c>
      <c r="J1444" s="38">
        <v>312</v>
      </c>
      <c r="K1444" s="36">
        <v>41729</v>
      </c>
      <c r="L1444" s="39">
        <v>10.01</v>
      </c>
      <c r="M1444" s="5"/>
      <c r="N1444" s="5"/>
      <c r="O1444" s="42" t="s">
        <v>2344</v>
      </c>
      <c r="P1444" s="43" t="s">
        <v>2277</v>
      </c>
      <c r="Q1444" s="43" t="s">
        <v>2320</v>
      </c>
      <c r="R1444" s="43" t="s">
        <v>229</v>
      </c>
      <c r="S1444" s="43" t="b">
        <v>1</v>
      </c>
      <c r="T1444" s="43">
        <v>10</v>
      </c>
      <c r="U1444" s="35" t="s">
        <v>2347</v>
      </c>
      <c r="V1444" s="196" t="s">
        <v>2377</v>
      </c>
    </row>
    <row r="1445" spans="1:22" x14ac:dyDescent="0.25">
      <c r="A1445" s="30">
        <v>1444</v>
      </c>
      <c r="B1445" s="45" t="s">
        <v>832</v>
      </c>
      <c r="C1445" s="33">
        <f t="shared" si="22"/>
        <v>5</v>
      </c>
      <c r="D1445" s="45" t="s">
        <v>377</v>
      </c>
      <c r="E1445" s="45"/>
      <c r="F1445" s="35" t="s">
        <v>255</v>
      </c>
      <c r="G1445" s="36">
        <v>41729</v>
      </c>
      <c r="H1445" s="82">
        <v>11993</v>
      </c>
      <c r="I1445" s="37">
        <v>1200</v>
      </c>
      <c r="J1445" s="38">
        <v>1200</v>
      </c>
      <c r="K1445" s="36">
        <v>41729</v>
      </c>
      <c r="L1445" s="39">
        <v>10.01</v>
      </c>
      <c r="M1445" s="5"/>
      <c r="N1445" s="5"/>
      <c r="O1445" s="42" t="s">
        <v>2344</v>
      </c>
      <c r="P1445" s="43" t="s">
        <v>2177</v>
      </c>
      <c r="Q1445" s="43" t="s">
        <v>2320</v>
      </c>
      <c r="R1445" s="43" t="s">
        <v>229</v>
      </c>
      <c r="S1445" s="43" t="b">
        <v>1</v>
      </c>
      <c r="T1445" s="43">
        <v>10</v>
      </c>
      <c r="U1445" s="35" t="s">
        <v>2347</v>
      </c>
      <c r="V1445" s="196" t="s">
        <v>2377</v>
      </c>
    </row>
    <row r="1446" spans="1:22" x14ac:dyDescent="0.25">
      <c r="A1446" s="30">
        <v>1445</v>
      </c>
      <c r="B1446" s="45" t="s">
        <v>1087</v>
      </c>
      <c r="C1446" s="33">
        <f t="shared" si="22"/>
        <v>4</v>
      </c>
      <c r="D1446" s="45" t="s">
        <v>461</v>
      </c>
      <c r="E1446" s="45"/>
      <c r="F1446" s="35" t="s">
        <v>255</v>
      </c>
      <c r="G1446" s="36">
        <v>41729</v>
      </c>
      <c r="H1446" s="82">
        <v>5098</v>
      </c>
      <c r="I1446" s="37">
        <v>510</v>
      </c>
      <c r="J1446" s="38">
        <v>510</v>
      </c>
      <c r="K1446" s="36">
        <v>41729</v>
      </c>
      <c r="L1446" s="39">
        <v>10</v>
      </c>
      <c r="M1446" s="5"/>
      <c r="N1446" s="5"/>
      <c r="O1446" s="42" t="s">
        <v>2344</v>
      </c>
      <c r="P1446" s="43" t="s">
        <v>2185</v>
      </c>
      <c r="Q1446" s="43" t="s">
        <v>2320</v>
      </c>
      <c r="R1446" s="43" t="s">
        <v>229</v>
      </c>
      <c r="S1446" s="43" t="b">
        <v>1</v>
      </c>
      <c r="T1446" s="43">
        <v>10</v>
      </c>
      <c r="U1446" s="35" t="s">
        <v>2347</v>
      </c>
      <c r="V1446" s="196" t="s">
        <v>2377</v>
      </c>
    </row>
    <row r="1447" spans="1:22" x14ac:dyDescent="0.25">
      <c r="A1447" s="30">
        <v>1446</v>
      </c>
      <c r="B1447" s="45" t="s">
        <v>444</v>
      </c>
      <c r="C1447" s="33">
        <f t="shared" si="22"/>
        <v>7</v>
      </c>
      <c r="D1447" s="45" t="s">
        <v>445</v>
      </c>
      <c r="E1447" s="45"/>
      <c r="F1447" s="35" t="s">
        <v>255</v>
      </c>
      <c r="G1447" s="36">
        <v>41729</v>
      </c>
      <c r="H1447" s="82">
        <v>12886</v>
      </c>
      <c r="I1447" s="37">
        <v>1289</v>
      </c>
      <c r="J1447" s="38">
        <v>1289</v>
      </c>
      <c r="K1447" s="36">
        <v>41729</v>
      </c>
      <c r="L1447" s="39">
        <v>10</v>
      </c>
      <c r="M1447" s="5"/>
      <c r="N1447" s="5"/>
      <c r="O1447" s="42" t="s">
        <v>2344</v>
      </c>
      <c r="P1447" s="43" t="s">
        <v>2206</v>
      </c>
      <c r="Q1447" s="43" t="s">
        <v>2320</v>
      </c>
      <c r="R1447" s="43" t="s">
        <v>229</v>
      </c>
      <c r="S1447" s="43" t="b">
        <v>1</v>
      </c>
      <c r="T1447" s="43">
        <v>10</v>
      </c>
      <c r="U1447" s="35" t="s">
        <v>2347</v>
      </c>
      <c r="V1447" s="196" t="s">
        <v>2377</v>
      </c>
    </row>
    <row r="1448" spans="1:22" x14ac:dyDescent="0.25">
      <c r="A1448" s="30">
        <v>1447</v>
      </c>
      <c r="B1448" s="45" t="s">
        <v>958</v>
      </c>
      <c r="C1448" s="33">
        <f t="shared" si="22"/>
        <v>5</v>
      </c>
      <c r="D1448" s="45" t="s">
        <v>372</v>
      </c>
      <c r="E1448" s="45"/>
      <c r="F1448" s="35" t="s">
        <v>255</v>
      </c>
      <c r="G1448" s="36">
        <v>41729</v>
      </c>
      <c r="H1448" s="82">
        <v>17030</v>
      </c>
      <c r="I1448" s="37">
        <v>1703</v>
      </c>
      <c r="J1448" s="38">
        <v>1703</v>
      </c>
      <c r="K1448" s="36">
        <v>41729</v>
      </c>
      <c r="L1448" s="39">
        <v>10</v>
      </c>
      <c r="M1448" s="5"/>
      <c r="N1448" s="5"/>
      <c r="O1448" s="42" t="s">
        <v>2344</v>
      </c>
      <c r="P1448" s="43" t="s">
        <v>2220</v>
      </c>
      <c r="Q1448" s="43" t="s">
        <v>2319</v>
      </c>
      <c r="R1448" s="43" t="s">
        <v>229</v>
      </c>
      <c r="S1448" s="43" t="b">
        <v>1</v>
      </c>
      <c r="T1448" s="43">
        <v>10</v>
      </c>
      <c r="U1448" s="35" t="s">
        <v>2347</v>
      </c>
      <c r="V1448" s="196" t="s">
        <v>2377</v>
      </c>
    </row>
    <row r="1449" spans="1:22" x14ac:dyDescent="0.25">
      <c r="A1449" s="30">
        <v>1448</v>
      </c>
      <c r="B1449" s="45" t="s">
        <v>837</v>
      </c>
      <c r="C1449" s="33">
        <f t="shared" si="22"/>
        <v>5</v>
      </c>
      <c r="D1449" s="45" t="s">
        <v>389</v>
      </c>
      <c r="E1449" s="45"/>
      <c r="F1449" s="35" t="s">
        <v>255</v>
      </c>
      <c r="G1449" s="36">
        <v>41729</v>
      </c>
      <c r="H1449" s="82">
        <v>11423</v>
      </c>
      <c r="I1449" s="37">
        <v>1143</v>
      </c>
      <c r="J1449" s="38">
        <v>1143</v>
      </c>
      <c r="K1449" s="36">
        <v>41729</v>
      </c>
      <c r="L1449" s="39">
        <v>10.01</v>
      </c>
      <c r="M1449" s="5"/>
      <c r="N1449" s="5"/>
      <c r="O1449" s="42" t="s">
        <v>2344</v>
      </c>
      <c r="P1449" s="43" t="s">
        <v>2225</v>
      </c>
      <c r="Q1449" s="43" t="s">
        <v>2319</v>
      </c>
      <c r="R1449" s="43" t="s">
        <v>229</v>
      </c>
      <c r="S1449" s="43" t="b">
        <v>1</v>
      </c>
      <c r="T1449" s="43">
        <v>10</v>
      </c>
      <c r="U1449" s="35" t="s">
        <v>2347</v>
      </c>
      <c r="V1449" s="196" t="s">
        <v>2377</v>
      </c>
    </row>
    <row r="1450" spans="1:22" x14ac:dyDescent="0.25">
      <c r="A1450" s="30">
        <v>1449</v>
      </c>
      <c r="B1450" s="45" t="s">
        <v>964</v>
      </c>
      <c r="C1450" s="33">
        <f t="shared" si="22"/>
        <v>4</v>
      </c>
      <c r="D1450" s="45" t="s">
        <v>393</v>
      </c>
      <c r="E1450" s="45"/>
      <c r="F1450" s="35" t="s">
        <v>255</v>
      </c>
      <c r="G1450" s="36">
        <v>41729</v>
      </c>
      <c r="H1450" s="82">
        <v>7615</v>
      </c>
      <c r="I1450" s="37">
        <v>762</v>
      </c>
      <c r="J1450" s="38">
        <v>762</v>
      </c>
      <c r="K1450" s="36">
        <v>41729</v>
      </c>
      <c r="L1450" s="39">
        <v>10.01</v>
      </c>
      <c r="M1450" s="5"/>
      <c r="N1450" s="5"/>
      <c r="O1450" s="42" t="s">
        <v>2344</v>
      </c>
      <c r="P1450" s="43" t="s">
        <v>2207</v>
      </c>
      <c r="Q1450" s="43" t="s">
        <v>2320</v>
      </c>
      <c r="R1450" s="43" t="s">
        <v>229</v>
      </c>
      <c r="S1450" s="43" t="b">
        <v>1</v>
      </c>
      <c r="T1450" s="43">
        <v>10</v>
      </c>
      <c r="U1450" s="35" t="s">
        <v>2347</v>
      </c>
      <c r="V1450" s="196" t="s">
        <v>2377</v>
      </c>
    </row>
    <row r="1451" spans="1:22" x14ac:dyDescent="0.25">
      <c r="A1451" s="30">
        <v>1450</v>
      </c>
      <c r="B1451" s="45" t="s">
        <v>866</v>
      </c>
      <c r="C1451" s="33">
        <f t="shared" si="22"/>
        <v>5</v>
      </c>
      <c r="D1451" s="45" t="s">
        <v>491</v>
      </c>
      <c r="E1451" s="45"/>
      <c r="F1451" s="35" t="s">
        <v>255</v>
      </c>
      <c r="G1451" s="36">
        <v>41729</v>
      </c>
      <c r="H1451" s="82">
        <v>11946</v>
      </c>
      <c r="I1451" s="37">
        <v>1195</v>
      </c>
      <c r="J1451" s="38">
        <v>1195</v>
      </c>
      <c r="K1451" s="36">
        <v>41729</v>
      </c>
      <c r="L1451" s="39">
        <v>10</v>
      </c>
      <c r="M1451" s="5"/>
      <c r="N1451" s="5"/>
      <c r="O1451" s="42" t="s">
        <v>2344</v>
      </c>
      <c r="P1451" s="43" t="s">
        <v>2184</v>
      </c>
      <c r="Q1451" s="43" t="s">
        <v>2320</v>
      </c>
      <c r="R1451" s="43" t="s">
        <v>229</v>
      </c>
      <c r="S1451" s="43" t="b">
        <v>1</v>
      </c>
      <c r="T1451" s="43">
        <v>10</v>
      </c>
      <c r="U1451" s="35" t="s">
        <v>2347</v>
      </c>
      <c r="V1451" s="196" t="s">
        <v>2377</v>
      </c>
    </row>
    <row r="1452" spans="1:22" x14ac:dyDescent="0.25">
      <c r="A1452" s="30">
        <v>1451</v>
      </c>
      <c r="B1452" s="45" t="s">
        <v>1104</v>
      </c>
      <c r="C1452" s="33">
        <f t="shared" si="22"/>
        <v>4</v>
      </c>
      <c r="D1452" s="45" t="s">
        <v>515</v>
      </c>
      <c r="E1452" s="45"/>
      <c r="F1452" s="35" t="s">
        <v>255</v>
      </c>
      <c r="G1452" s="36">
        <v>41729</v>
      </c>
      <c r="H1452" s="82">
        <v>3955</v>
      </c>
      <c r="I1452" s="37">
        <v>396</v>
      </c>
      <c r="J1452" s="38">
        <v>396</v>
      </c>
      <c r="K1452" s="36">
        <v>41729</v>
      </c>
      <c r="L1452" s="39">
        <v>10.01</v>
      </c>
      <c r="M1452" s="5"/>
      <c r="N1452" s="5"/>
      <c r="O1452" s="42" t="s">
        <v>2344</v>
      </c>
      <c r="P1452" s="43" t="s">
        <v>2207</v>
      </c>
      <c r="Q1452" s="43" t="s">
        <v>2320</v>
      </c>
      <c r="R1452" s="43" t="s">
        <v>229</v>
      </c>
      <c r="S1452" s="43" t="b">
        <v>1</v>
      </c>
      <c r="T1452" s="43">
        <v>10</v>
      </c>
      <c r="U1452" s="35" t="s">
        <v>2347</v>
      </c>
      <c r="V1452" s="196" t="s">
        <v>2377</v>
      </c>
    </row>
    <row r="1453" spans="1:22" x14ac:dyDescent="0.25">
      <c r="A1453" s="30">
        <v>1452</v>
      </c>
      <c r="B1453" s="45" t="s">
        <v>1085</v>
      </c>
      <c r="C1453" s="33">
        <f t="shared" si="22"/>
        <v>4</v>
      </c>
      <c r="D1453" s="45" t="s">
        <v>454</v>
      </c>
      <c r="E1453" s="45"/>
      <c r="F1453" s="35" t="s">
        <v>255</v>
      </c>
      <c r="G1453" s="36">
        <v>41729</v>
      </c>
      <c r="H1453" s="82">
        <v>11617</v>
      </c>
      <c r="I1453" s="37">
        <v>1162</v>
      </c>
      <c r="J1453" s="38">
        <v>1162</v>
      </c>
      <c r="K1453" s="36">
        <v>41729</v>
      </c>
      <c r="L1453" s="39">
        <v>10</v>
      </c>
      <c r="M1453" s="5"/>
      <c r="N1453" s="5"/>
      <c r="O1453" s="42" t="s">
        <v>2344</v>
      </c>
      <c r="P1453" s="43" t="s">
        <v>2206</v>
      </c>
      <c r="Q1453" s="43" t="s">
        <v>2320</v>
      </c>
      <c r="R1453" s="43" t="s">
        <v>229</v>
      </c>
      <c r="S1453" s="43" t="b">
        <v>1</v>
      </c>
      <c r="T1453" s="43">
        <v>10</v>
      </c>
      <c r="U1453" s="35" t="s">
        <v>2347</v>
      </c>
      <c r="V1453" s="196" t="s">
        <v>2377</v>
      </c>
    </row>
    <row r="1454" spans="1:22" x14ac:dyDescent="0.25">
      <c r="A1454" s="30">
        <v>1453</v>
      </c>
      <c r="B1454" s="45" t="s">
        <v>967</v>
      </c>
      <c r="C1454" s="33">
        <f t="shared" si="22"/>
        <v>4</v>
      </c>
      <c r="D1454" s="45" t="s">
        <v>401</v>
      </c>
      <c r="E1454" s="45"/>
      <c r="F1454" s="35" t="s">
        <v>255</v>
      </c>
      <c r="G1454" s="36">
        <v>41729</v>
      </c>
      <c r="H1454" s="82">
        <v>11158</v>
      </c>
      <c r="I1454" s="37">
        <v>1116</v>
      </c>
      <c r="J1454" s="38">
        <v>1116</v>
      </c>
      <c r="K1454" s="36">
        <v>41729</v>
      </c>
      <c r="L1454" s="39">
        <v>10</v>
      </c>
      <c r="M1454" s="5"/>
      <c r="N1454" s="5"/>
      <c r="O1454" s="42" t="s">
        <v>2344</v>
      </c>
      <c r="P1454" s="43" t="s">
        <v>2231</v>
      </c>
      <c r="Q1454" s="43" t="s">
        <v>2320</v>
      </c>
      <c r="R1454" s="43" t="s">
        <v>229</v>
      </c>
      <c r="S1454" s="43" t="b">
        <v>1</v>
      </c>
      <c r="T1454" s="43">
        <v>10</v>
      </c>
      <c r="U1454" s="35" t="s">
        <v>2347</v>
      </c>
      <c r="V1454" s="196" t="s">
        <v>2377</v>
      </c>
    </row>
    <row r="1455" spans="1:22" x14ac:dyDescent="0.25">
      <c r="A1455" s="30">
        <v>1454</v>
      </c>
      <c r="B1455" s="45" t="s">
        <v>841</v>
      </c>
      <c r="C1455" s="33">
        <f t="shared" si="22"/>
        <v>5</v>
      </c>
      <c r="D1455" s="45" t="s">
        <v>404</v>
      </c>
      <c r="E1455" s="45"/>
      <c r="F1455" s="35" t="s">
        <v>255</v>
      </c>
      <c r="G1455" s="36">
        <v>41729</v>
      </c>
      <c r="H1455" s="82">
        <v>22099</v>
      </c>
      <c r="I1455" s="37">
        <v>2210</v>
      </c>
      <c r="J1455" s="38">
        <v>2210</v>
      </c>
      <c r="K1455" s="36">
        <v>41729</v>
      </c>
      <c r="L1455" s="39">
        <v>10</v>
      </c>
      <c r="M1455" s="5"/>
      <c r="N1455" s="5"/>
      <c r="O1455" s="42" t="s">
        <v>2344</v>
      </c>
      <c r="P1455" s="43" t="s">
        <v>2184</v>
      </c>
      <c r="Q1455" s="43" t="s">
        <v>2320</v>
      </c>
      <c r="R1455" s="43" t="s">
        <v>229</v>
      </c>
      <c r="S1455" s="43" t="b">
        <v>1</v>
      </c>
      <c r="T1455" s="43">
        <v>10</v>
      </c>
      <c r="U1455" s="35" t="s">
        <v>2347</v>
      </c>
      <c r="V1455" s="196" t="s">
        <v>2377</v>
      </c>
    </row>
    <row r="1456" spans="1:22" x14ac:dyDescent="0.25">
      <c r="A1456" s="30">
        <v>1455</v>
      </c>
      <c r="B1456" s="45" t="s">
        <v>1078</v>
      </c>
      <c r="C1456" s="33">
        <f t="shared" si="22"/>
        <v>5</v>
      </c>
      <c r="D1456" s="45" t="s">
        <v>427</v>
      </c>
      <c r="E1456" s="45"/>
      <c r="F1456" s="35" t="s">
        <v>255</v>
      </c>
      <c r="G1456" s="36">
        <v>41729</v>
      </c>
      <c r="H1456" s="82">
        <v>4518</v>
      </c>
      <c r="I1456" s="37">
        <v>452</v>
      </c>
      <c r="J1456" s="38">
        <v>452</v>
      </c>
      <c r="K1456" s="36">
        <v>41729</v>
      </c>
      <c r="L1456" s="39">
        <v>10</v>
      </c>
      <c r="M1456" s="5"/>
      <c r="N1456" s="5"/>
      <c r="O1456" s="42" t="s">
        <v>2344</v>
      </c>
      <c r="P1456" s="43" t="s">
        <v>2237</v>
      </c>
      <c r="Q1456" s="43" t="s">
        <v>2319</v>
      </c>
      <c r="R1456" s="43" t="s">
        <v>229</v>
      </c>
      <c r="S1456" s="43" t="b">
        <v>1</v>
      </c>
      <c r="T1456" s="43">
        <v>10</v>
      </c>
      <c r="U1456" s="35" t="s">
        <v>2347</v>
      </c>
      <c r="V1456" s="196" t="s">
        <v>2377</v>
      </c>
    </row>
    <row r="1457" spans="1:22" x14ac:dyDescent="0.25">
      <c r="A1457" s="30">
        <v>1456</v>
      </c>
      <c r="B1457" s="45" t="s">
        <v>979</v>
      </c>
      <c r="C1457" s="33">
        <f t="shared" si="22"/>
        <v>7</v>
      </c>
      <c r="D1457" s="45" t="s">
        <v>475</v>
      </c>
      <c r="E1457" s="45"/>
      <c r="F1457" s="35" t="s">
        <v>255</v>
      </c>
      <c r="G1457" s="36">
        <v>41729</v>
      </c>
      <c r="H1457" s="82">
        <v>22411</v>
      </c>
      <c r="I1457" s="37">
        <v>2242</v>
      </c>
      <c r="J1457" s="38">
        <v>2242</v>
      </c>
      <c r="K1457" s="36">
        <v>41729</v>
      </c>
      <c r="L1457" s="39">
        <v>10</v>
      </c>
      <c r="M1457" s="5"/>
      <c r="N1457" s="5"/>
      <c r="O1457" s="42" t="s">
        <v>2344</v>
      </c>
      <c r="P1457" s="43" t="s">
        <v>2206</v>
      </c>
      <c r="Q1457" s="43" t="s">
        <v>2320</v>
      </c>
      <c r="R1457" s="43" t="s">
        <v>229</v>
      </c>
      <c r="S1457" s="43" t="b">
        <v>1</v>
      </c>
      <c r="T1457" s="43">
        <v>10</v>
      </c>
      <c r="U1457" s="35" t="s">
        <v>2347</v>
      </c>
      <c r="V1457" s="196" t="s">
        <v>2377</v>
      </c>
    </row>
    <row r="1458" spans="1:22" x14ac:dyDescent="0.25">
      <c r="A1458" s="30">
        <v>1457</v>
      </c>
      <c r="B1458" s="45" t="s">
        <v>988</v>
      </c>
      <c r="C1458" s="33">
        <f t="shared" si="22"/>
        <v>5</v>
      </c>
      <c r="D1458" s="45" t="s">
        <v>518</v>
      </c>
      <c r="E1458" s="45"/>
      <c r="F1458" s="35" t="s">
        <v>255</v>
      </c>
      <c r="G1458" s="36">
        <v>41729</v>
      </c>
      <c r="H1458" s="82">
        <v>4090</v>
      </c>
      <c r="I1458" s="37">
        <v>409</v>
      </c>
      <c r="J1458" s="38">
        <v>409</v>
      </c>
      <c r="K1458" s="36">
        <v>41729</v>
      </c>
      <c r="L1458" s="39">
        <v>10</v>
      </c>
      <c r="M1458" s="5"/>
      <c r="N1458" s="5"/>
      <c r="O1458" s="42" t="s">
        <v>2344</v>
      </c>
      <c r="P1458" s="43" t="s">
        <v>2206</v>
      </c>
      <c r="Q1458" s="43" t="s">
        <v>2320</v>
      </c>
      <c r="R1458" s="43" t="s">
        <v>229</v>
      </c>
      <c r="S1458" s="43" t="b">
        <v>1</v>
      </c>
      <c r="T1458" s="43">
        <v>10</v>
      </c>
      <c r="U1458" s="35" t="s">
        <v>2347</v>
      </c>
      <c r="V1458" s="196" t="s">
        <v>2377</v>
      </c>
    </row>
    <row r="1459" spans="1:22" x14ac:dyDescent="0.25">
      <c r="A1459" s="30">
        <v>1458</v>
      </c>
      <c r="B1459" s="45" t="s">
        <v>1067</v>
      </c>
      <c r="C1459" s="33">
        <f t="shared" si="22"/>
        <v>4</v>
      </c>
      <c r="D1459" s="45" t="s">
        <v>380</v>
      </c>
      <c r="E1459" s="45"/>
      <c r="F1459" s="35" t="s">
        <v>255</v>
      </c>
      <c r="G1459" s="36">
        <v>41729</v>
      </c>
      <c r="H1459" s="82">
        <v>14951</v>
      </c>
      <c r="I1459" s="37">
        <v>1496</v>
      </c>
      <c r="J1459" s="38">
        <v>1496</v>
      </c>
      <c r="K1459" s="36">
        <v>41729</v>
      </c>
      <c r="L1459" s="39">
        <v>10.01</v>
      </c>
      <c r="M1459" s="5"/>
      <c r="N1459" s="5"/>
      <c r="O1459" s="42" t="s">
        <v>2344</v>
      </c>
      <c r="P1459" s="43" t="s">
        <v>2202</v>
      </c>
      <c r="Q1459" s="43" t="s">
        <v>2320</v>
      </c>
      <c r="R1459" s="43" t="s">
        <v>229</v>
      </c>
      <c r="S1459" s="43" t="b">
        <v>1</v>
      </c>
      <c r="T1459" s="43">
        <v>10</v>
      </c>
      <c r="U1459" s="35" t="s">
        <v>2347</v>
      </c>
      <c r="V1459" s="196" t="s">
        <v>2377</v>
      </c>
    </row>
    <row r="1460" spans="1:22" x14ac:dyDescent="0.25">
      <c r="A1460" s="30">
        <v>1459</v>
      </c>
      <c r="B1460" s="45" t="s">
        <v>1092</v>
      </c>
      <c r="C1460" s="33">
        <f t="shared" si="22"/>
        <v>4</v>
      </c>
      <c r="D1460" s="45" t="s">
        <v>474</v>
      </c>
      <c r="E1460" s="45"/>
      <c r="F1460" s="35" t="s">
        <v>255</v>
      </c>
      <c r="G1460" s="36">
        <v>41729</v>
      </c>
      <c r="H1460" s="82">
        <v>5000</v>
      </c>
      <c r="I1460" s="37">
        <v>501</v>
      </c>
      <c r="J1460" s="38">
        <v>501</v>
      </c>
      <c r="K1460" s="36">
        <v>41729</v>
      </c>
      <c r="L1460" s="39">
        <v>10.02</v>
      </c>
      <c r="M1460" s="5"/>
      <c r="N1460" s="5"/>
      <c r="O1460" s="42" t="s">
        <v>2344</v>
      </c>
      <c r="P1460" s="43" t="s">
        <v>2257</v>
      </c>
      <c r="Q1460" s="43" t="s">
        <v>2320</v>
      </c>
      <c r="R1460" s="43" t="s">
        <v>229</v>
      </c>
      <c r="S1460" s="43" t="b">
        <v>1</v>
      </c>
      <c r="T1460" s="43">
        <v>10</v>
      </c>
      <c r="U1460" s="35" t="s">
        <v>2347</v>
      </c>
      <c r="V1460" s="196" t="s">
        <v>2377</v>
      </c>
    </row>
    <row r="1461" spans="1:22" x14ac:dyDescent="0.25">
      <c r="A1461" s="30">
        <v>1460</v>
      </c>
      <c r="B1461" s="45" t="s">
        <v>506</v>
      </c>
      <c r="C1461" s="33">
        <f t="shared" si="22"/>
        <v>6</v>
      </c>
      <c r="D1461" s="45" t="s">
        <v>507</v>
      </c>
      <c r="E1461" s="45"/>
      <c r="F1461" s="35" t="s">
        <v>255</v>
      </c>
      <c r="G1461" s="36">
        <v>41729</v>
      </c>
      <c r="H1461" s="82">
        <v>43312</v>
      </c>
      <c r="I1461" s="37">
        <v>4332</v>
      </c>
      <c r="J1461" s="38">
        <v>4332</v>
      </c>
      <c r="K1461" s="36">
        <v>41729</v>
      </c>
      <c r="L1461" s="39">
        <v>10</v>
      </c>
      <c r="M1461" s="5"/>
      <c r="N1461" s="5"/>
      <c r="O1461" s="42" t="s">
        <v>2344</v>
      </c>
      <c r="P1461" s="43" t="s">
        <v>2269</v>
      </c>
      <c r="Q1461" s="43" t="s">
        <v>2319</v>
      </c>
      <c r="R1461" s="43" t="s">
        <v>229</v>
      </c>
      <c r="S1461" s="43" t="b">
        <v>1</v>
      </c>
      <c r="T1461" s="43">
        <v>10</v>
      </c>
      <c r="U1461" s="35" t="s">
        <v>2347</v>
      </c>
      <c r="V1461" s="196" t="s">
        <v>2377</v>
      </c>
    </row>
    <row r="1462" spans="1:22" x14ac:dyDescent="0.25">
      <c r="A1462" s="30">
        <v>1461</v>
      </c>
      <c r="B1462" s="45" t="s">
        <v>860</v>
      </c>
      <c r="C1462" s="33">
        <f t="shared" si="22"/>
        <v>4</v>
      </c>
      <c r="D1462" s="45" t="s">
        <v>455</v>
      </c>
      <c r="E1462" s="45"/>
      <c r="F1462" s="35" t="s">
        <v>255</v>
      </c>
      <c r="G1462" s="36">
        <v>41729</v>
      </c>
      <c r="H1462" s="82">
        <v>5700</v>
      </c>
      <c r="I1462" s="37">
        <v>571</v>
      </c>
      <c r="J1462" s="38">
        <v>571</v>
      </c>
      <c r="K1462" s="36">
        <v>41729</v>
      </c>
      <c r="L1462" s="39">
        <v>10.02</v>
      </c>
      <c r="M1462" s="5"/>
      <c r="N1462" s="5"/>
      <c r="O1462" s="42" t="s">
        <v>2344</v>
      </c>
      <c r="P1462" s="43" t="s">
        <v>2247</v>
      </c>
      <c r="Q1462" s="43" t="s">
        <v>2322</v>
      </c>
      <c r="R1462" s="43" t="s">
        <v>229</v>
      </c>
      <c r="S1462" s="43" t="b">
        <v>1</v>
      </c>
      <c r="T1462" s="43">
        <v>10</v>
      </c>
      <c r="U1462" s="35" t="s">
        <v>2347</v>
      </c>
      <c r="V1462" s="196" t="s">
        <v>2377</v>
      </c>
    </row>
    <row r="1463" spans="1:22" x14ac:dyDescent="0.25">
      <c r="A1463" s="30">
        <v>1462</v>
      </c>
      <c r="B1463" s="45" t="s">
        <v>1082</v>
      </c>
      <c r="C1463" s="33">
        <f t="shared" si="22"/>
        <v>4</v>
      </c>
      <c r="D1463" s="45" t="s">
        <v>434</v>
      </c>
      <c r="E1463" s="45"/>
      <c r="F1463" s="35" t="s">
        <v>255</v>
      </c>
      <c r="G1463" s="36">
        <v>41729</v>
      </c>
      <c r="H1463" s="82">
        <v>3993</v>
      </c>
      <c r="I1463" s="37">
        <v>400</v>
      </c>
      <c r="J1463" s="38">
        <v>400</v>
      </c>
      <c r="K1463" s="36">
        <v>41729</v>
      </c>
      <c r="L1463" s="39">
        <v>10.02</v>
      </c>
      <c r="M1463" s="5"/>
      <c r="N1463" s="5"/>
      <c r="O1463" s="42" t="s">
        <v>2344</v>
      </c>
      <c r="P1463" s="43" t="s">
        <v>2241</v>
      </c>
      <c r="Q1463" s="43" t="s">
        <v>2319</v>
      </c>
      <c r="R1463" s="43" t="s">
        <v>229</v>
      </c>
      <c r="S1463" s="43" t="b">
        <v>1</v>
      </c>
      <c r="T1463" s="43">
        <v>10</v>
      </c>
      <c r="U1463" s="35" t="s">
        <v>2347</v>
      </c>
      <c r="V1463" s="196" t="s">
        <v>2377</v>
      </c>
    </row>
    <row r="1464" spans="1:22" x14ac:dyDescent="0.25">
      <c r="A1464" s="30">
        <v>1463</v>
      </c>
      <c r="B1464" s="45" t="s">
        <v>848</v>
      </c>
      <c r="C1464" s="33">
        <f t="shared" si="22"/>
        <v>4</v>
      </c>
      <c r="D1464" s="45" t="s">
        <v>421</v>
      </c>
      <c r="E1464" s="45"/>
      <c r="F1464" s="35" t="s">
        <v>255</v>
      </c>
      <c r="G1464" s="36">
        <v>41729</v>
      </c>
      <c r="H1464" s="82">
        <v>15570</v>
      </c>
      <c r="I1464" s="37">
        <v>1558</v>
      </c>
      <c r="J1464" s="38">
        <v>1558</v>
      </c>
      <c r="K1464" s="36">
        <v>41729</v>
      </c>
      <c r="L1464" s="39">
        <v>10.01</v>
      </c>
      <c r="M1464" s="5"/>
      <c r="N1464" s="5"/>
      <c r="O1464" s="42" t="s">
        <v>2344</v>
      </c>
      <c r="P1464" s="43" t="s">
        <v>2177</v>
      </c>
      <c r="Q1464" s="43" t="s">
        <v>2320</v>
      </c>
      <c r="R1464" s="43" t="s">
        <v>229</v>
      </c>
      <c r="S1464" s="43" t="b">
        <v>1</v>
      </c>
      <c r="T1464" s="43">
        <v>10</v>
      </c>
      <c r="U1464" s="35" t="s">
        <v>2347</v>
      </c>
      <c r="V1464" s="196" t="s">
        <v>2377</v>
      </c>
    </row>
    <row r="1465" spans="1:22" x14ac:dyDescent="0.25">
      <c r="A1465" s="30">
        <v>1464</v>
      </c>
      <c r="B1465" s="45" t="s">
        <v>346</v>
      </c>
      <c r="C1465" s="33">
        <f t="shared" si="22"/>
        <v>6</v>
      </c>
      <c r="D1465" s="45" t="s">
        <v>347</v>
      </c>
      <c r="E1465" s="45"/>
      <c r="F1465" s="35" t="s">
        <v>255</v>
      </c>
      <c r="G1465" s="36">
        <v>41729</v>
      </c>
      <c r="H1465" s="82">
        <v>12183</v>
      </c>
      <c r="I1465" s="37">
        <v>1219</v>
      </c>
      <c r="J1465" s="38">
        <v>1219</v>
      </c>
      <c r="K1465" s="36">
        <v>41729</v>
      </c>
      <c r="L1465" s="39">
        <v>10.01</v>
      </c>
      <c r="M1465" s="5"/>
      <c r="N1465" s="5"/>
      <c r="O1465" s="42" t="s">
        <v>2344</v>
      </c>
      <c r="P1465" s="43" t="s">
        <v>2207</v>
      </c>
      <c r="Q1465" s="43" t="s">
        <v>2320</v>
      </c>
      <c r="R1465" s="43" t="s">
        <v>229</v>
      </c>
      <c r="S1465" s="43" t="b">
        <v>1</v>
      </c>
      <c r="T1465" s="43">
        <v>10</v>
      </c>
      <c r="U1465" s="35" t="s">
        <v>2347</v>
      </c>
      <c r="V1465" s="196" t="s">
        <v>2377</v>
      </c>
    </row>
    <row r="1466" spans="1:22" x14ac:dyDescent="0.25">
      <c r="A1466" s="30">
        <v>1465</v>
      </c>
      <c r="B1466" s="45" t="s">
        <v>994</v>
      </c>
      <c r="C1466" s="33">
        <f t="shared" si="22"/>
        <v>5</v>
      </c>
      <c r="D1466" s="45" t="s">
        <v>540</v>
      </c>
      <c r="E1466" s="45"/>
      <c r="F1466" s="35" t="s">
        <v>255</v>
      </c>
      <c r="G1466" s="36">
        <v>41729</v>
      </c>
      <c r="H1466" s="82">
        <v>11820</v>
      </c>
      <c r="I1466" s="37">
        <v>1182</v>
      </c>
      <c r="J1466" s="38">
        <v>1182</v>
      </c>
      <c r="K1466" s="36">
        <v>41729</v>
      </c>
      <c r="L1466" s="39">
        <v>10</v>
      </c>
      <c r="M1466" s="5"/>
      <c r="N1466" s="5"/>
      <c r="O1466" s="42" t="s">
        <v>2344</v>
      </c>
      <c r="P1466" s="43" t="s">
        <v>2261</v>
      </c>
      <c r="Q1466" s="43" t="s">
        <v>2320</v>
      </c>
      <c r="R1466" s="43" t="s">
        <v>229</v>
      </c>
      <c r="S1466" s="43" t="b">
        <v>1</v>
      </c>
      <c r="T1466" s="43">
        <v>10</v>
      </c>
      <c r="U1466" s="35" t="s">
        <v>2347</v>
      </c>
      <c r="V1466" s="196" t="s">
        <v>2377</v>
      </c>
    </row>
    <row r="1467" spans="1:22" x14ac:dyDescent="0.25">
      <c r="A1467" s="30">
        <v>1466</v>
      </c>
      <c r="B1467" s="45" t="s">
        <v>989</v>
      </c>
      <c r="C1467" s="33">
        <f t="shared" si="22"/>
        <v>5</v>
      </c>
      <c r="D1467" s="45" t="s">
        <v>522</v>
      </c>
      <c r="E1467" s="45"/>
      <c r="F1467" s="35" t="s">
        <v>255</v>
      </c>
      <c r="G1467" s="36">
        <v>41729</v>
      </c>
      <c r="H1467" s="82">
        <v>39043</v>
      </c>
      <c r="I1467" s="37">
        <v>3905</v>
      </c>
      <c r="J1467" s="38">
        <v>3905</v>
      </c>
      <c r="K1467" s="36">
        <v>41729</v>
      </c>
      <c r="L1467" s="39">
        <v>10</v>
      </c>
      <c r="M1467" s="5"/>
      <c r="N1467" s="5"/>
      <c r="O1467" s="42" t="s">
        <v>2344</v>
      </c>
      <c r="P1467" s="43" t="s">
        <v>2259</v>
      </c>
      <c r="Q1467" s="43" t="s">
        <v>2319</v>
      </c>
      <c r="R1467" s="43" t="s">
        <v>229</v>
      </c>
      <c r="S1467" s="43" t="b">
        <v>1</v>
      </c>
      <c r="T1467" s="43">
        <v>10</v>
      </c>
      <c r="U1467" s="35" t="s">
        <v>2347</v>
      </c>
      <c r="V1467" s="196" t="s">
        <v>2377</v>
      </c>
    </row>
    <row r="1468" spans="1:22" x14ac:dyDescent="0.25">
      <c r="A1468" s="30">
        <v>1467</v>
      </c>
      <c r="B1468" s="45" t="s">
        <v>854</v>
      </c>
      <c r="C1468" s="33">
        <f t="shared" si="22"/>
        <v>6</v>
      </c>
      <c r="D1468" s="45" t="s">
        <v>437</v>
      </c>
      <c r="E1468" s="45"/>
      <c r="F1468" s="35" t="s">
        <v>255</v>
      </c>
      <c r="G1468" s="36">
        <v>41729</v>
      </c>
      <c r="H1468" s="82">
        <v>85152</v>
      </c>
      <c r="I1468" s="37">
        <v>8516</v>
      </c>
      <c r="J1468" s="38">
        <v>8516</v>
      </c>
      <c r="K1468" s="36">
        <v>41729</v>
      </c>
      <c r="L1468" s="39">
        <v>10</v>
      </c>
      <c r="M1468" s="5"/>
      <c r="N1468" s="5"/>
      <c r="O1468" s="42" t="s">
        <v>2344</v>
      </c>
      <c r="P1468" s="43" t="s">
        <v>2198</v>
      </c>
      <c r="Q1468" s="43" t="s">
        <v>2320</v>
      </c>
      <c r="R1468" s="43" t="s">
        <v>229</v>
      </c>
      <c r="S1468" s="43" t="b">
        <v>1</v>
      </c>
      <c r="T1468" s="43">
        <v>10</v>
      </c>
      <c r="U1468" s="35" t="s">
        <v>2347</v>
      </c>
      <c r="V1468" s="196" t="s">
        <v>2377</v>
      </c>
    </row>
    <row r="1469" spans="1:22" x14ac:dyDescent="0.25">
      <c r="A1469" s="30">
        <v>1468</v>
      </c>
      <c r="B1469" s="45" t="s">
        <v>947</v>
      </c>
      <c r="C1469" s="33">
        <f t="shared" si="22"/>
        <v>6</v>
      </c>
      <c r="D1469" s="45" t="s">
        <v>344</v>
      </c>
      <c r="E1469" s="45"/>
      <c r="F1469" s="35" t="s">
        <v>255</v>
      </c>
      <c r="G1469" s="36">
        <v>41729</v>
      </c>
      <c r="H1469" s="82">
        <v>52355</v>
      </c>
      <c r="I1469" s="37">
        <v>5236</v>
      </c>
      <c r="J1469" s="38">
        <v>5236</v>
      </c>
      <c r="K1469" s="36">
        <v>41729</v>
      </c>
      <c r="L1469" s="39">
        <v>10</v>
      </c>
      <c r="M1469" s="5"/>
      <c r="N1469" s="5"/>
      <c r="O1469" s="42" t="s">
        <v>2344</v>
      </c>
      <c r="P1469" s="43" t="s">
        <v>2197</v>
      </c>
      <c r="Q1469" s="43" t="s">
        <v>2320</v>
      </c>
      <c r="R1469" s="43" t="s">
        <v>229</v>
      </c>
      <c r="S1469" s="43" t="b">
        <v>1</v>
      </c>
      <c r="T1469" s="43">
        <v>10</v>
      </c>
      <c r="U1469" s="35" t="s">
        <v>2347</v>
      </c>
      <c r="V1469" s="196" t="s">
        <v>2377</v>
      </c>
    </row>
    <row r="1470" spans="1:22" x14ac:dyDescent="0.25">
      <c r="A1470" s="30">
        <v>1469</v>
      </c>
      <c r="B1470" s="45" t="s">
        <v>865</v>
      </c>
      <c r="C1470" s="33">
        <f t="shared" si="22"/>
        <v>6</v>
      </c>
      <c r="D1470" s="45" t="s">
        <v>489</v>
      </c>
      <c r="E1470" s="45"/>
      <c r="F1470" s="35" t="s">
        <v>255</v>
      </c>
      <c r="G1470" s="36">
        <v>41729</v>
      </c>
      <c r="H1470" s="82">
        <v>53621</v>
      </c>
      <c r="I1470" s="37">
        <v>5363</v>
      </c>
      <c r="J1470" s="38">
        <v>5363</v>
      </c>
      <c r="K1470" s="36">
        <v>41729</v>
      </c>
      <c r="L1470" s="39">
        <v>10</v>
      </c>
      <c r="M1470" s="5"/>
      <c r="N1470" s="5"/>
      <c r="O1470" s="42" t="s">
        <v>2344</v>
      </c>
      <c r="P1470" s="43" t="s">
        <v>2262</v>
      </c>
      <c r="Q1470" s="43" t="s">
        <v>2319</v>
      </c>
      <c r="R1470" s="43" t="s">
        <v>229</v>
      </c>
      <c r="S1470" s="43" t="b">
        <v>1</v>
      </c>
      <c r="T1470" s="43">
        <v>10</v>
      </c>
      <c r="U1470" s="35" t="s">
        <v>2347</v>
      </c>
      <c r="V1470" s="196" t="s">
        <v>2377</v>
      </c>
    </row>
    <row r="1471" spans="1:22" x14ac:dyDescent="0.25">
      <c r="A1471" s="30">
        <v>1470</v>
      </c>
      <c r="B1471" s="45" t="s">
        <v>875</v>
      </c>
      <c r="C1471" s="33">
        <f t="shared" si="22"/>
        <v>5</v>
      </c>
      <c r="D1471" s="45" t="s">
        <v>519</v>
      </c>
      <c r="E1471" s="45"/>
      <c r="F1471" s="35" t="s">
        <v>255</v>
      </c>
      <c r="G1471" s="36">
        <v>41729</v>
      </c>
      <c r="H1471" s="82">
        <v>31355</v>
      </c>
      <c r="I1471" s="37">
        <v>3136</v>
      </c>
      <c r="J1471" s="38">
        <v>3136</v>
      </c>
      <c r="K1471" s="36">
        <v>41729</v>
      </c>
      <c r="L1471" s="39">
        <v>10</v>
      </c>
      <c r="M1471" s="5"/>
      <c r="N1471" s="5"/>
      <c r="O1471" s="42" t="s">
        <v>2344</v>
      </c>
      <c r="P1471" s="43" t="s">
        <v>2274</v>
      </c>
      <c r="Q1471" s="43" t="s">
        <v>2319</v>
      </c>
      <c r="R1471" s="43" t="s">
        <v>229</v>
      </c>
      <c r="S1471" s="43" t="b">
        <v>1</v>
      </c>
      <c r="T1471" s="43">
        <v>10</v>
      </c>
      <c r="U1471" s="35" t="s">
        <v>2347</v>
      </c>
      <c r="V1471" s="196" t="s">
        <v>2377</v>
      </c>
    </row>
    <row r="1472" spans="1:22" x14ac:dyDescent="0.25">
      <c r="A1472" s="30">
        <v>1471</v>
      </c>
      <c r="B1472" s="45" t="s">
        <v>949</v>
      </c>
      <c r="C1472" s="33">
        <f t="shared" si="22"/>
        <v>6</v>
      </c>
      <c r="D1472" s="45" t="s">
        <v>349</v>
      </c>
      <c r="E1472" s="45"/>
      <c r="F1472" s="35" t="s">
        <v>255</v>
      </c>
      <c r="G1472" s="36">
        <v>41729</v>
      </c>
      <c r="H1472" s="82">
        <v>49662</v>
      </c>
      <c r="I1472" s="37">
        <v>4967</v>
      </c>
      <c r="J1472" s="38">
        <v>4967</v>
      </c>
      <c r="K1472" s="36">
        <v>41729</v>
      </c>
      <c r="L1472" s="39">
        <v>10</v>
      </c>
      <c r="M1472" s="5"/>
      <c r="N1472" s="5"/>
      <c r="O1472" s="42" t="s">
        <v>2344</v>
      </c>
      <c r="P1472" s="43" t="s">
        <v>2202</v>
      </c>
      <c r="Q1472" s="43" t="s">
        <v>2320</v>
      </c>
      <c r="R1472" s="43" t="s">
        <v>229</v>
      </c>
      <c r="S1472" s="43" t="b">
        <v>1</v>
      </c>
      <c r="T1472" s="43">
        <v>10</v>
      </c>
      <c r="U1472" s="35" t="s">
        <v>2347</v>
      </c>
      <c r="V1472" s="196" t="s">
        <v>2377</v>
      </c>
    </row>
    <row r="1473" spans="1:22" x14ac:dyDescent="0.25">
      <c r="A1473" s="30">
        <v>1472</v>
      </c>
      <c r="B1473" s="45" t="s">
        <v>952</v>
      </c>
      <c r="C1473" s="33">
        <f t="shared" si="22"/>
        <v>5</v>
      </c>
      <c r="D1473" s="45" t="s">
        <v>356</v>
      </c>
      <c r="E1473" s="45"/>
      <c r="F1473" s="35" t="s">
        <v>255</v>
      </c>
      <c r="G1473" s="36">
        <v>41729</v>
      </c>
      <c r="H1473" s="82">
        <v>40286</v>
      </c>
      <c r="I1473" s="37">
        <v>4029</v>
      </c>
      <c r="J1473" s="38">
        <v>4029</v>
      </c>
      <c r="K1473" s="36">
        <v>41729</v>
      </c>
      <c r="L1473" s="39">
        <v>10</v>
      </c>
      <c r="M1473" s="5"/>
      <c r="N1473" s="5"/>
      <c r="O1473" s="42" t="s">
        <v>2344</v>
      </c>
      <c r="P1473" s="43" t="s">
        <v>2212</v>
      </c>
      <c r="Q1473" s="43" t="s">
        <v>2319</v>
      </c>
      <c r="R1473" s="43" t="s">
        <v>229</v>
      </c>
      <c r="S1473" s="43" t="b">
        <v>1</v>
      </c>
      <c r="T1473" s="43">
        <v>10</v>
      </c>
      <c r="U1473" s="35" t="s">
        <v>2347</v>
      </c>
      <c r="V1473" s="196" t="s">
        <v>2377</v>
      </c>
    </row>
    <row r="1474" spans="1:22" x14ac:dyDescent="0.25">
      <c r="A1474" s="30">
        <v>1473</v>
      </c>
      <c r="B1474" s="45" t="s">
        <v>1057</v>
      </c>
      <c r="C1474" s="33">
        <f t="shared" si="22"/>
        <v>5</v>
      </c>
      <c r="D1474" s="45" t="s">
        <v>338</v>
      </c>
      <c r="E1474" s="45"/>
      <c r="F1474" s="35" t="s">
        <v>255</v>
      </c>
      <c r="G1474" s="36">
        <v>41729</v>
      </c>
      <c r="H1474" s="82">
        <v>30670</v>
      </c>
      <c r="I1474" s="37">
        <v>3067</v>
      </c>
      <c r="J1474" s="38">
        <v>3067</v>
      </c>
      <c r="K1474" s="36">
        <v>41729</v>
      </c>
      <c r="L1474" s="39">
        <v>10</v>
      </c>
      <c r="M1474" s="5"/>
      <c r="N1474" s="5"/>
      <c r="O1474" s="42" t="s">
        <v>2344</v>
      </c>
      <c r="P1474" s="43" t="s">
        <v>2203</v>
      </c>
      <c r="Q1474" s="43" t="s">
        <v>2320</v>
      </c>
      <c r="R1474" s="43" t="s">
        <v>229</v>
      </c>
      <c r="S1474" s="43" t="b">
        <v>1</v>
      </c>
      <c r="T1474" s="43">
        <v>10</v>
      </c>
      <c r="U1474" s="35" t="s">
        <v>2347</v>
      </c>
      <c r="V1474" s="196" t="s">
        <v>2377</v>
      </c>
    </row>
    <row r="1475" spans="1:22" x14ac:dyDescent="0.25">
      <c r="A1475" s="30">
        <v>1474</v>
      </c>
      <c r="B1475" s="45" t="s">
        <v>1114</v>
      </c>
      <c r="C1475" s="33">
        <f t="shared" ref="C1475:C1538" si="23">COUNTIF(B:B,B1475)</f>
        <v>6</v>
      </c>
      <c r="D1475" s="45" t="s">
        <v>557</v>
      </c>
      <c r="E1475" s="45"/>
      <c r="F1475" s="35" t="s">
        <v>255</v>
      </c>
      <c r="G1475" s="36">
        <v>41729</v>
      </c>
      <c r="H1475" s="82">
        <v>28572</v>
      </c>
      <c r="I1475" s="37">
        <v>2858</v>
      </c>
      <c r="J1475" s="38">
        <v>2858</v>
      </c>
      <c r="K1475" s="36">
        <v>41729</v>
      </c>
      <c r="L1475" s="39">
        <v>10</v>
      </c>
      <c r="M1475" s="5"/>
      <c r="N1475" s="5"/>
      <c r="O1475" s="42" t="s">
        <v>2344</v>
      </c>
      <c r="P1475" s="43" t="s">
        <v>2289</v>
      </c>
      <c r="Q1475" s="43" t="s">
        <v>2320</v>
      </c>
      <c r="R1475" s="43" t="s">
        <v>229</v>
      </c>
      <c r="S1475" s="43" t="b">
        <v>1</v>
      </c>
      <c r="T1475" s="43">
        <v>10</v>
      </c>
      <c r="U1475" s="35" t="s">
        <v>2347</v>
      </c>
      <c r="V1475" s="196" t="s">
        <v>2377</v>
      </c>
    </row>
    <row r="1476" spans="1:22" x14ac:dyDescent="0.25">
      <c r="A1476" s="30">
        <v>1475</v>
      </c>
      <c r="B1476" s="45" t="s">
        <v>1056</v>
      </c>
      <c r="C1476" s="33">
        <f t="shared" si="23"/>
        <v>6</v>
      </c>
      <c r="D1476" s="45" t="s">
        <v>337</v>
      </c>
      <c r="E1476" s="45"/>
      <c r="F1476" s="35" t="s">
        <v>255</v>
      </c>
      <c r="G1476" s="36">
        <v>41729</v>
      </c>
      <c r="H1476" s="82">
        <v>16063</v>
      </c>
      <c r="I1476" s="37">
        <v>1607</v>
      </c>
      <c r="J1476" s="38">
        <v>1607</v>
      </c>
      <c r="K1476" s="36">
        <v>41729</v>
      </c>
      <c r="L1476" s="39">
        <v>10</v>
      </c>
      <c r="M1476" s="5"/>
      <c r="N1476" s="5"/>
      <c r="O1476" s="42" t="s">
        <v>2344</v>
      </c>
      <c r="P1476" s="43" t="s">
        <v>2202</v>
      </c>
      <c r="Q1476" s="43" t="s">
        <v>2320</v>
      </c>
      <c r="R1476" s="43" t="s">
        <v>229</v>
      </c>
      <c r="S1476" s="43" t="b">
        <v>1</v>
      </c>
      <c r="T1476" s="43">
        <v>10</v>
      </c>
      <c r="U1476" s="35" t="s">
        <v>2347</v>
      </c>
      <c r="V1476" s="196" t="s">
        <v>2377</v>
      </c>
    </row>
    <row r="1477" spans="1:22" x14ac:dyDescent="0.25">
      <c r="A1477" s="30">
        <v>1476</v>
      </c>
      <c r="B1477" s="45" t="s">
        <v>1056</v>
      </c>
      <c r="C1477" s="33">
        <f t="shared" si="23"/>
        <v>6</v>
      </c>
      <c r="D1477" s="45" t="s">
        <v>337</v>
      </c>
      <c r="E1477" s="45"/>
      <c r="F1477" s="35" t="s">
        <v>255</v>
      </c>
      <c r="G1477" s="36">
        <v>41729</v>
      </c>
      <c r="H1477" s="82">
        <v>28586</v>
      </c>
      <c r="I1477" s="37">
        <v>2859</v>
      </c>
      <c r="J1477" s="38">
        <v>2859</v>
      </c>
      <c r="K1477" s="36">
        <v>41729</v>
      </c>
      <c r="L1477" s="39">
        <v>10</v>
      </c>
      <c r="M1477" s="5"/>
      <c r="N1477" s="5"/>
      <c r="O1477" s="42" t="s">
        <v>2344</v>
      </c>
      <c r="P1477" s="43" t="s">
        <v>2202</v>
      </c>
      <c r="Q1477" s="43" t="s">
        <v>2320</v>
      </c>
      <c r="R1477" s="43" t="s">
        <v>229</v>
      </c>
      <c r="S1477" s="43" t="b">
        <v>1</v>
      </c>
      <c r="T1477" s="43">
        <v>10</v>
      </c>
      <c r="U1477" s="35" t="s">
        <v>2347</v>
      </c>
      <c r="V1477" s="196" t="s">
        <v>2377</v>
      </c>
    </row>
    <row r="1478" spans="1:22" x14ac:dyDescent="0.25">
      <c r="A1478" s="30">
        <v>1477</v>
      </c>
      <c r="B1478" s="45" t="s">
        <v>879</v>
      </c>
      <c r="C1478" s="33">
        <f t="shared" si="23"/>
        <v>5</v>
      </c>
      <c r="D1478" s="45" t="s">
        <v>526</v>
      </c>
      <c r="E1478" s="45"/>
      <c r="F1478" s="35" t="s">
        <v>255</v>
      </c>
      <c r="G1478" s="36">
        <v>41729</v>
      </c>
      <c r="H1478" s="82">
        <v>40151</v>
      </c>
      <c r="I1478" s="37">
        <v>4016</v>
      </c>
      <c r="J1478" s="38">
        <v>4016</v>
      </c>
      <c r="K1478" s="36">
        <v>41729</v>
      </c>
      <c r="L1478" s="39">
        <v>10</v>
      </c>
      <c r="M1478" s="5"/>
      <c r="N1478" s="5"/>
      <c r="O1478" s="42" t="s">
        <v>2344</v>
      </c>
      <c r="P1478" s="43" t="s">
        <v>2198</v>
      </c>
      <c r="Q1478" s="43" t="s">
        <v>2320</v>
      </c>
      <c r="R1478" s="43" t="s">
        <v>229</v>
      </c>
      <c r="S1478" s="43" t="b">
        <v>1</v>
      </c>
      <c r="T1478" s="43">
        <v>10</v>
      </c>
      <c r="U1478" s="35" t="s">
        <v>2347</v>
      </c>
      <c r="V1478" s="196" t="s">
        <v>2377</v>
      </c>
    </row>
    <row r="1479" spans="1:22" x14ac:dyDescent="0.25">
      <c r="A1479" s="30">
        <v>1478</v>
      </c>
      <c r="B1479" s="45" t="s">
        <v>823</v>
      </c>
      <c r="C1479" s="33">
        <f t="shared" si="23"/>
        <v>5</v>
      </c>
      <c r="D1479" s="45" t="s">
        <v>343</v>
      </c>
      <c r="E1479" s="45"/>
      <c r="F1479" s="35" t="s">
        <v>255</v>
      </c>
      <c r="G1479" s="36">
        <v>41729</v>
      </c>
      <c r="H1479" s="82">
        <v>8663</v>
      </c>
      <c r="I1479" s="37">
        <v>867</v>
      </c>
      <c r="J1479" s="38">
        <v>867</v>
      </c>
      <c r="K1479" s="36">
        <v>41729</v>
      </c>
      <c r="L1479" s="39">
        <v>10.01</v>
      </c>
      <c r="M1479" s="5"/>
      <c r="N1479" s="5"/>
      <c r="O1479" s="42" t="s">
        <v>2344</v>
      </c>
      <c r="P1479" s="43" t="s">
        <v>2177</v>
      </c>
      <c r="Q1479" s="43" t="s">
        <v>2320</v>
      </c>
      <c r="R1479" s="43" t="s">
        <v>229</v>
      </c>
      <c r="S1479" s="43" t="b">
        <v>1</v>
      </c>
      <c r="T1479" s="43">
        <v>10</v>
      </c>
      <c r="U1479" s="35" t="s">
        <v>2347</v>
      </c>
      <c r="V1479" s="196" t="s">
        <v>2377</v>
      </c>
    </row>
    <row r="1480" spans="1:22" x14ac:dyDescent="0.25">
      <c r="A1480" s="30">
        <v>1479</v>
      </c>
      <c r="B1480" s="45" t="s">
        <v>822</v>
      </c>
      <c r="C1480" s="33">
        <f t="shared" si="23"/>
        <v>5</v>
      </c>
      <c r="D1480" s="45" t="s">
        <v>336</v>
      </c>
      <c r="E1480" s="45"/>
      <c r="F1480" s="35" t="s">
        <v>255</v>
      </c>
      <c r="G1480" s="36">
        <v>41729</v>
      </c>
      <c r="H1480" s="82">
        <v>67188</v>
      </c>
      <c r="I1480" s="37">
        <v>6719</v>
      </c>
      <c r="J1480" s="38">
        <v>6719</v>
      </c>
      <c r="K1480" s="36">
        <v>41729</v>
      </c>
      <c r="L1480" s="39">
        <v>10</v>
      </c>
      <c r="M1480" s="5"/>
      <c r="N1480" s="5"/>
      <c r="O1480" s="42" t="s">
        <v>2344</v>
      </c>
      <c r="P1480" s="43" t="s">
        <v>2177</v>
      </c>
      <c r="Q1480" s="43" t="s">
        <v>2320</v>
      </c>
      <c r="R1480" s="43" t="s">
        <v>229</v>
      </c>
      <c r="S1480" s="43" t="b">
        <v>1</v>
      </c>
      <c r="T1480" s="43">
        <v>10</v>
      </c>
      <c r="U1480" s="35" t="s">
        <v>2347</v>
      </c>
      <c r="V1480" s="196" t="s">
        <v>2377</v>
      </c>
    </row>
    <row r="1481" spans="1:22" x14ac:dyDescent="0.25">
      <c r="A1481" s="30">
        <v>1480</v>
      </c>
      <c r="B1481" s="45" t="s">
        <v>1054</v>
      </c>
      <c r="C1481" s="33">
        <f t="shared" si="23"/>
        <v>5</v>
      </c>
      <c r="D1481" s="45" t="s">
        <v>333</v>
      </c>
      <c r="E1481" s="45"/>
      <c r="F1481" s="35" t="s">
        <v>255</v>
      </c>
      <c r="G1481" s="36">
        <v>41729</v>
      </c>
      <c r="H1481" s="82">
        <v>16542</v>
      </c>
      <c r="I1481" s="37">
        <v>1655</v>
      </c>
      <c r="J1481" s="38">
        <v>1655</v>
      </c>
      <c r="K1481" s="36">
        <v>41729</v>
      </c>
      <c r="L1481" s="39">
        <v>10</v>
      </c>
      <c r="M1481" s="5"/>
      <c r="N1481" s="5"/>
      <c r="O1481" s="42" t="s">
        <v>2344</v>
      </c>
      <c r="P1481" s="43" t="s">
        <v>2177</v>
      </c>
      <c r="Q1481" s="43" t="s">
        <v>2320</v>
      </c>
      <c r="R1481" s="43" t="s">
        <v>229</v>
      </c>
      <c r="S1481" s="43" t="b">
        <v>1</v>
      </c>
      <c r="T1481" s="43">
        <v>10</v>
      </c>
      <c r="U1481" s="35" t="s">
        <v>2347</v>
      </c>
      <c r="V1481" s="196" t="s">
        <v>2377</v>
      </c>
    </row>
    <row r="1482" spans="1:22" x14ac:dyDescent="0.25">
      <c r="A1482" s="30">
        <v>1481</v>
      </c>
      <c r="B1482" s="45" t="s">
        <v>917</v>
      </c>
      <c r="C1482" s="33">
        <f t="shared" si="23"/>
        <v>4</v>
      </c>
      <c r="D1482" s="45" t="s">
        <v>521</v>
      </c>
      <c r="E1482" s="45"/>
      <c r="F1482" s="35" t="s">
        <v>255</v>
      </c>
      <c r="G1482" s="36">
        <v>41729</v>
      </c>
      <c r="H1482" s="82">
        <v>110243</v>
      </c>
      <c r="I1482" s="37">
        <v>11025</v>
      </c>
      <c r="J1482" s="38">
        <v>11025</v>
      </c>
      <c r="K1482" s="36">
        <v>41729</v>
      </c>
      <c r="L1482" s="39">
        <v>10</v>
      </c>
      <c r="M1482" s="5"/>
      <c r="N1482" s="5"/>
      <c r="O1482" s="42" t="s">
        <v>2344</v>
      </c>
      <c r="P1482" s="43" t="s">
        <v>2314</v>
      </c>
      <c r="Q1482" s="43" t="s">
        <v>2319</v>
      </c>
      <c r="R1482" s="43" t="s">
        <v>229</v>
      </c>
      <c r="S1482" s="43" t="b">
        <v>1</v>
      </c>
      <c r="T1482" s="43">
        <v>10</v>
      </c>
      <c r="U1482" s="35" t="s">
        <v>2347</v>
      </c>
      <c r="V1482" s="196" t="s">
        <v>2377</v>
      </c>
    </row>
    <row r="1483" spans="1:22" x14ac:dyDescent="0.25">
      <c r="A1483" s="30">
        <v>1482</v>
      </c>
      <c r="B1483" s="45" t="s">
        <v>1055</v>
      </c>
      <c r="C1483" s="33">
        <f t="shared" si="23"/>
        <v>5</v>
      </c>
      <c r="D1483" s="45" t="s">
        <v>335</v>
      </c>
      <c r="E1483" s="45"/>
      <c r="F1483" s="35" t="s">
        <v>255</v>
      </c>
      <c r="G1483" s="36">
        <v>41729</v>
      </c>
      <c r="H1483" s="82">
        <v>1403</v>
      </c>
      <c r="I1483" s="37">
        <v>141</v>
      </c>
      <c r="J1483" s="38">
        <v>141</v>
      </c>
      <c r="K1483" s="36">
        <v>41729</v>
      </c>
      <c r="L1483" s="39">
        <v>10.050000000000001</v>
      </c>
      <c r="M1483" s="5"/>
      <c r="N1483" s="5"/>
      <c r="O1483" s="42" t="s">
        <v>2344</v>
      </c>
      <c r="P1483" s="43" t="s">
        <v>2201</v>
      </c>
      <c r="Q1483" s="43" t="s">
        <v>2319</v>
      </c>
      <c r="R1483" s="43" t="s">
        <v>229</v>
      </c>
      <c r="S1483" s="43" t="b">
        <v>1</v>
      </c>
      <c r="T1483" s="43">
        <v>10</v>
      </c>
      <c r="U1483" s="35" t="s">
        <v>2347</v>
      </c>
      <c r="V1483" s="196" t="s">
        <v>2377</v>
      </c>
    </row>
    <row r="1484" spans="1:22" x14ac:dyDescent="0.25">
      <c r="A1484" s="30">
        <v>1483</v>
      </c>
      <c r="B1484" s="45" t="s">
        <v>1064</v>
      </c>
      <c r="C1484" s="33">
        <f t="shared" si="23"/>
        <v>5</v>
      </c>
      <c r="D1484" s="45" t="s">
        <v>362</v>
      </c>
      <c r="E1484" s="45"/>
      <c r="F1484" s="35" t="s">
        <v>255</v>
      </c>
      <c r="G1484" s="36">
        <v>41729</v>
      </c>
      <c r="H1484" s="82">
        <v>52735</v>
      </c>
      <c r="I1484" s="37">
        <v>5274</v>
      </c>
      <c r="J1484" s="38">
        <v>5274</v>
      </c>
      <c r="K1484" s="36">
        <v>41729</v>
      </c>
      <c r="L1484" s="39">
        <v>10</v>
      </c>
      <c r="M1484" s="5"/>
      <c r="N1484" s="5"/>
      <c r="O1484" s="42" t="s">
        <v>2344</v>
      </c>
      <c r="P1484" s="43" t="s">
        <v>2177</v>
      </c>
      <c r="Q1484" s="43" t="s">
        <v>2320</v>
      </c>
      <c r="R1484" s="43" t="s">
        <v>229</v>
      </c>
      <c r="S1484" s="43" t="b">
        <v>1</v>
      </c>
      <c r="T1484" s="43">
        <v>10</v>
      </c>
      <c r="U1484" s="35" t="s">
        <v>2347</v>
      </c>
      <c r="V1484" s="196" t="s">
        <v>2377</v>
      </c>
    </row>
    <row r="1485" spans="1:22" x14ac:dyDescent="0.25">
      <c r="A1485" s="30">
        <v>1484</v>
      </c>
      <c r="B1485" s="45" t="s">
        <v>1065</v>
      </c>
      <c r="C1485" s="33">
        <f t="shared" si="23"/>
        <v>5</v>
      </c>
      <c r="D1485" s="45" t="s">
        <v>363</v>
      </c>
      <c r="E1485" s="45"/>
      <c r="F1485" s="35" t="s">
        <v>255</v>
      </c>
      <c r="G1485" s="36">
        <v>41729</v>
      </c>
      <c r="H1485" s="82">
        <v>90699</v>
      </c>
      <c r="I1485" s="37">
        <v>9070</v>
      </c>
      <c r="J1485" s="38">
        <v>9070</v>
      </c>
      <c r="K1485" s="36">
        <v>41729</v>
      </c>
      <c r="L1485" s="39">
        <v>10</v>
      </c>
      <c r="M1485" s="5"/>
      <c r="N1485" s="5"/>
      <c r="O1485" s="42" t="s">
        <v>2344</v>
      </c>
      <c r="P1485" s="43" t="s">
        <v>2216</v>
      </c>
      <c r="Q1485" s="43" t="s">
        <v>2319</v>
      </c>
      <c r="R1485" s="43" t="s">
        <v>229</v>
      </c>
      <c r="S1485" s="43" t="b">
        <v>1</v>
      </c>
      <c r="T1485" s="43">
        <v>10</v>
      </c>
      <c r="U1485" s="35" t="s">
        <v>2347</v>
      </c>
      <c r="V1485" s="196" t="s">
        <v>2377</v>
      </c>
    </row>
    <row r="1486" spans="1:22" x14ac:dyDescent="0.25">
      <c r="A1486" s="30">
        <v>1485</v>
      </c>
      <c r="B1486" s="45" t="s">
        <v>1084</v>
      </c>
      <c r="C1486" s="33">
        <f t="shared" si="23"/>
        <v>5</v>
      </c>
      <c r="D1486" s="45" t="s">
        <v>450</v>
      </c>
      <c r="E1486" s="45"/>
      <c r="F1486" s="35" t="s">
        <v>255</v>
      </c>
      <c r="G1486" s="36">
        <v>41729</v>
      </c>
      <c r="H1486" s="82">
        <v>81791</v>
      </c>
      <c r="I1486" s="37">
        <v>8180</v>
      </c>
      <c r="J1486" s="38">
        <v>8180</v>
      </c>
      <c r="K1486" s="36">
        <v>41729</v>
      </c>
      <c r="L1486" s="39">
        <v>10</v>
      </c>
      <c r="M1486" s="5"/>
      <c r="N1486" s="5"/>
      <c r="O1486" s="42" t="s">
        <v>2344</v>
      </c>
      <c r="P1486" s="43" t="s">
        <v>2235</v>
      </c>
      <c r="Q1486" s="43" t="s">
        <v>2320</v>
      </c>
      <c r="R1486" s="43" t="s">
        <v>229</v>
      </c>
      <c r="S1486" s="43" t="b">
        <v>1</v>
      </c>
      <c r="T1486" s="43">
        <v>10</v>
      </c>
      <c r="U1486" s="35" t="s">
        <v>2347</v>
      </c>
      <c r="V1486" s="196" t="s">
        <v>2377</v>
      </c>
    </row>
    <row r="1487" spans="1:22" x14ac:dyDescent="0.25">
      <c r="A1487" s="30">
        <v>1486</v>
      </c>
      <c r="B1487" s="45" t="s">
        <v>877</v>
      </c>
      <c r="C1487" s="33">
        <f t="shared" si="23"/>
        <v>5</v>
      </c>
      <c r="D1487" s="45" t="s">
        <v>524</v>
      </c>
      <c r="E1487" s="45"/>
      <c r="F1487" s="35" t="s">
        <v>255</v>
      </c>
      <c r="G1487" s="36">
        <v>41729</v>
      </c>
      <c r="H1487" s="82">
        <v>83709</v>
      </c>
      <c r="I1487" s="37">
        <v>8371</v>
      </c>
      <c r="J1487" s="38">
        <v>8371</v>
      </c>
      <c r="K1487" s="36">
        <v>41729</v>
      </c>
      <c r="L1487" s="39">
        <v>10</v>
      </c>
      <c r="M1487" s="5"/>
      <c r="N1487" s="5"/>
      <c r="O1487" s="42" t="s">
        <v>2344</v>
      </c>
      <c r="P1487" s="43" t="s">
        <v>2276</v>
      </c>
      <c r="Q1487" s="43" t="s">
        <v>2319</v>
      </c>
      <c r="R1487" s="43" t="s">
        <v>229</v>
      </c>
      <c r="S1487" s="43" t="b">
        <v>1</v>
      </c>
      <c r="T1487" s="43">
        <v>10</v>
      </c>
      <c r="U1487" s="35" t="s">
        <v>2347</v>
      </c>
      <c r="V1487" s="196" t="s">
        <v>2377</v>
      </c>
    </row>
    <row r="1488" spans="1:22" x14ac:dyDescent="0.25">
      <c r="A1488" s="30">
        <v>1487</v>
      </c>
      <c r="B1488" s="45" t="s">
        <v>878</v>
      </c>
      <c r="C1488" s="33">
        <f t="shared" si="23"/>
        <v>5</v>
      </c>
      <c r="D1488" s="45" t="s">
        <v>525</v>
      </c>
      <c r="E1488" s="45"/>
      <c r="F1488" s="35" t="s">
        <v>255</v>
      </c>
      <c r="G1488" s="36">
        <v>41729</v>
      </c>
      <c r="H1488" s="82">
        <v>25305</v>
      </c>
      <c r="I1488" s="37">
        <v>2531</v>
      </c>
      <c r="J1488" s="38">
        <v>2531</v>
      </c>
      <c r="K1488" s="36">
        <v>41729</v>
      </c>
      <c r="L1488" s="39">
        <v>10</v>
      </c>
      <c r="M1488" s="5"/>
      <c r="N1488" s="5"/>
      <c r="O1488" s="42" t="s">
        <v>2344</v>
      </c>
      <c r="P1488" s="43" t="s">
        <v>2230</v>
      </c>
      <c r="Q1488" s="43" t="s">
        <v>2320</v>
      </c>
      <c r="R1488" s="43" t="s">
        <v>229</v>
      </c>
      <c r="S1488" s="43" t="b">
        <v>1</v>
      </c>
      <c r="T1488" s="43">
        <v>10</v>
      </c>
      <c r="U1488" s="35" t="s">
        <v>2347</v>
      </c>
      <c r="V1488" s="196" t="s">
        <v>2377</v>
      </c>
    </row>
    <row r="1489" spans="1:22" x14ac:dyDescent="0.25">
      <c r="A1489" s="30">
        <v>1488</v>
      </c>
      <c r="B1489" s="45" t="s">
        <v>992</v>
      </c>
      <c r="C1489" s="33">
        <f t="shared" si="23"/>
        <v>5</v>
      </c>
      <c r="D1489" s="45" t="s">
        <v>535</v>
      </c>
      <c r="E1489" s="45"/>
      <c r="F1489" s="35" t="s">
        <v>255</v>
      </c>
      <c r="G1489" s="36">
        <v>41729</v>
      </c>
      <c r="H1489" s="82">
        <v>36677</v>
      </c>
      <c r="I1489" s="37">
        <v>3668</v>
      </c>
      <c r="J1489" s="38">
        <v>3668</v>
      </c>
      <c r="K1489" s="36">
        <v>41729</v>
      </c>
      <c r="L1489" s="39">
        <v>10</v>
      </c>
      <c r="M1489" s="5"/>
      <c r="N1489" s="5"/>
      <c r="O1489" s="42" t="s">
        <v>2344</v>
      </c>
      <c r="P1489" s="43" t="s">
        <v>2280</v>
      </c>
      <c r="Q1489" s="43" t="s">
        <v>2319</v>
      </c>
      <c r="R1489" s="43" t="s">
        <v>229</v>
      </c>
      <c r="S1489" s="43" t="b">
        <v>1</v>
      </c>
      <c r="T1489" s="43">
        <v>10</v>
      </c>
      <c r="U1489" s="35" t="s">
        <v>2347</v>
      </c>
      <c r="V1489" s="196" t="s">
        <v>2377</v>
      </c>
    </row>
    <row r="1490" spans="1:22" x14ac:dyDescent="0.25">
      <c r="A1490" s="30">
        <v>1489</v>
      </c>
      <c r="B1490" s="45" t="s">
        <v>1016</v>
      </c>
      <c r="C1490" s="33">
        <f t="shared" si="23"/>
        <v>4</v>
      </c>
      <c r="D1490" s="45" t="s">
        <v>741</v>
      </c>
      <c r="E1490" s="45"/>
      <c r="F1490" s="35" t="s">
        <v>255</v>
      </c>
      <c r="G1490" s="36">
        <v>41729</v>
      </c>
      <c r="H1490" s="82">
        <v>43179</v>
      </c>
      <c r="I1490" s="37">
        <v>4318</v>
      </c>
      <c r="J1490" s="38">
        <v>4318</v>
      </c>
      <c r="K1490" s="36">
        <v>41729</v>
      </c>
      <c r="L1490" s="39">
        <v>10</v>
      </c>
      <c r="M1490" s="5"/>
      <c r="N1490" s="5"/>
      <c r="O1490" s="42" t="s">
        <v>2344</v>
      </c>
      <c r="P1490" s="43" t="s">
        <v>2313</v>
      </c>
      <c r="Q1490" s="43" t="s">
        <v>2320</v>
      </c>
      <c r="R1490" s="43" t="s">
        <v>229</v>
      </c>
      <c r="S1490" s="43" t="b">
        <v>1</v>
      </c>
      <c r="T1490" s="43">
        <v>10</v>
      </c>
      <c r="U1490" s="35" t="s">
        <v>2347</v>
      </c>
      <c r="V1490" s="196" t="s">
        <v>2377</v>
      </c>
    </row>
    <row r="1491" spans="1:22" x14ac:dyDescent="0.25">
      <c r="A1491" s="30">
        <v>1490</v>
      </c>
      <c r="B1491" s="45" t="s">
        <v>827</v>
      </c>
      <c r="C1491" s="33">
        <f t="shared" si="23"/>
        <v>5</v>
      </c>
      <c r="D1491" s="45" t="s">
        <v>365</v>
      </c>
      <c r="E1491" s="45"/>
      <c r="F1491" s="35" t="s">
        <v>255</v>
      </c>
      <c r="G1491" s="36">
        <v>41729</v>
      </c>
      <c r="H1491" s="82">
        <v>29516</v>
      </c>
      <c r="I1491" s="37">
        <v>2952</v>
      </c>
      <c r="J1491" s="38">
        <v>2952</v>
      </c>
      <c r="K1491" s="36">
        <v>41729</v>
      </c>
      <c r="L1491" s="39">
        <v>10</v>
      </c>
      <c r="M1491" s="5"/>
      <c r="N1491" s="5"/>
      <c r="O1491" s="42" t="s">
        <v>2344</v>
      </c>
      <c r="P1491" s="43" t="s">
        <v>2177</v>
      </c>
      <c r="Q1491" s="43" t="s">
        <v>2320</v>
      </c>
      <c r="R1491" s="43" t="s">
        <v>229</v>
      </c>
      <c r="S1491" s="43" t="b">
        <v>1</v>
      </c>
      <c r="T1491" s="43">
        <v>10</v>
      </c>
      <c r="U1491" s="35" t="s">
        <v>2347</v>
      </c>
      <c r="V1491" s="196" t="s">
        <v>2377</v>
      </c>
    </row>
    <row r="1492" spans="1:22" x14ac:dyDescent="0.25">
      <c r="A1492" s="30">
        <v>1491</v>
      </c>
      <c r="B1492" s="45" t="s">
        <v>955</v>
      </c>
      <c r="C1492" s="33">
        <f t="shared" si="23"/>
        <v>5</v>
      </c>
      <c r="D1492" s="45" t="s">
        <v>364</v>
      </c>
      <c r="E1492" s="45"/>
      <c r="F1492" s="35" t="s">
        <v>255</v>
      </c>
      <c r="G1492" s="36">
        <v>41729</v>
      </c>
      <c r="H1492" s="82">
        <v>76527</v>
      </c>
      <c r="I1492" s="37">
        <v>7653</v>
      </c>
      <c r="J1492" s="38">
        <v>7653</v>
      </c>
      <c r="K1492" s="36">
        <v>41729</v>
      </c>
      <c r="L1492" s="39">
        <v>10</v>
      </c>
      <c r="M1492" s="5"/>
      <c r="N1492" s="5"/>
      <c r="O1492" s="42" t="s">
        <v>2344</v>
      </c>
      <c r="P1492" s="43" t="s">
        <v>2207</v>
      </c>
      <c r="Q1492" s="43" t="s">
        <v>2320</v>
      </c>
      <c r="R1492" s="43" t="s">
        <v>229</v>
      </c>
      <c r="S1492" s="43" t="b">
        <v>1</v>
      </c>
      <c r="T1492" s="43">
        <v>10</v>
      </c>
      <c r="U1492" s="35" t="s">
        <v>2347</v>
      </c>
      <c r="V1492" s="196" t="s">
        <v>2377</v>
      </c>
    </row>
    <row r="1493" spans="1:22" x14ac:dyDescent="0.25">
      <c r="A1493" s="30">
        <v>1492</v>
      </c>
      <c r="B1493" s="45" t="s">
        <v>1091</v>
      </c>
      <c r="C1493" s="33">
        <f t="shared" si="23"/>
        <v>6</v>
      </c>
      <c r="D1493" s="45" t="s">
        <v>472</v>
      </c>
      <c r="E1493" s="45"/>
      <c r="F1493" s="35" t="s">
        <v>255</v>
      </c>
      <c r="G1493" s="36">
        <v>41729</v>
      </c>
      <c r="H1493" s="82">
        <v>65408</v>
      </c>
      <c r="I1493" s="37">
        <v>6541</v>
      </c>
      <c r="J1493" s="38">
        <v>6541</v>
      </c>
      <c r="K1493" s="36">
        <v>41729</v>
      </c>
      <c r="L1493" s="39">
        <v>10</v>
      </c>
      <c r="M1493" s="5"/>
      <c r="N1493" s="5"/>
      <c r="O1493" s="42" t="s">
        <v>2344</v>
      </c>
      <c r="P1493" s="43" t="s">
        <v>2255</v>
      </c>
      <c r="Q1493" s="43" t="s">
        <v>2319</v>
      </c>
      <c r="R1493" s="43" t="s">
        <v>229</v>
      </c>
      <c r="S1493" s="43" t="b">
        <v>1</v>
      </c>
      <c r="T1493" s="43">
        <v>10</v>
      </c>
      <c r="U1493" s="35" t="s">
        <v>2347</v>
      </c>
      <c r="V1493" s="196" t="s">
        <v>2377</v>
      </c>
    </row>
    <row r="1494" spans="1:22" x14ac:dyDescent="0.25">
      <c r="A1494" s="30">
        <v>1493</v>
      </c>
      <c r="B1494" s="45" t="s">
        <v>1068</v>
      </c>
      <c r="C1494" s="33">
        <f t="shared" si="23"/>
        <v>5</v>
      </c>
      <c r="D1494" s="45" t="s">
        <v>381</v>
      </c>
      <c r="E1494" s="45"/>
      <c r="F1494" s="35" t="s">
        <v>255</v>
      </c>
      <c r="G1494" s="36">
        <v>41729</v>
      </c>
      <c r="H1494" s="82">
        <v>131875</v>
      </c>
      <c r="I1494" s="37">
        <v>13188</v>
      </c>
      <c r="J1494" s="38">
        <v>13188</v>
      </c>
      <c r="K1494" s="36">
        <v>41729</v>
      </c>
      <c r="L1494" s="39">
        <v>10</v>
      </c>
      <c r="M1494" s="5"/>
      <c r="N1494" s="5"/>
      <c r="O1494" s="42" t="s">
        <v>2344</v>
      </c>
      <c r="P1494" s="43" t="s">
        <v>2207</v>
      </c>
      <c r="Q1494" s="43" t="s">
        <v>2320</v>
      </c>
      <c r="R1494" s="43" t="s">
        <v>229</v>
      </c>
      <c r="S1494" s="43" t="b">
        <v>1</v>
      </c>
      <c r="T1494" s="43">
        <v>10</v>
      </c>
      <c r="U1494" s="35" t="s">
        <v>2347</v>
      </c>
      <c r="V1494" s="196" t="s">
        <v>2377</v>
      </c>
    </row>
    <row r="1495" spans="1:22" x14ac:dyDescent="0.25">
      <c r="A1495" s="30">
        <v>1494</v>
      </c>
      <c r="B1495" s="45" t="s">
        <v>835</v>
      </c>
      <c r="C1495" s="33">
        <f t="shared" si="23"/>
        <v>6</v>
      </c>
      <c r="D1495" s="45" t="s">
        <v>385</v>
      </c>
      <c r="E1495" s="45"/>
      <c r="F1495" s="35" t="s">
        <v>255</v>
      </c>
      <c r="G1495" s="36">
        <v>41729</v>
      </c>
      <c r="H1495" s="82">
        <v>116181</v>
      </c>
      <c r="I1495" s="37">
        <v>11619</v>
      </c>
      <c r="J1495" s="38">
        <v>11619</v>
      </c>
      <c r="K1495" s="36">
        <v>41729</v>
      </c>
      <c r="L1495" s="39">
        <v>10</v>
      </c>
      <c r="M1495" s="5"/>
      <c r="N1495" s="5"/>
      <c r="O1495" s="42" t="s">
        <v>2344</v>
      </c>
      <c r="P1495" s="43" t="s">
        <v>2222</v>
      </c>
      <c r="Q1495" s="43" t="s">
        <v>2320</v>
      </c>
      <c r="R1495" s="43" t="s">
        <v>229</v>
      </c>
      <c r="S1495" s="43" t="b">
        <v>1</v>
      </c>
      <c r="T1495" s="43">
        <v>10</v>
      </c>
      <c r="U1495" s="35" t="s">
        <v>2347</v>
      </c>
      <c r="V1495" s="196" t="s">
        <v>2377</v>
      </c>
    </row>
    <row r="1496" spans="1:22" x14ac:dyDescent="0.25">
      <c r="A1496" s="30">
        <v>1495</v>
      </c>
      <c r="B1496" s="45" t="s">
        <v>1099</v>
      </c>
      <c r="C1496" s="33">
        <f t="shared" si="23"/>
        <v>5</v>
      </c>
      <c r="D1496" s="45" t="s">
        <v>501</v>
      </c>
      <c r="E1496" s="45"/>
      <c r="F1496" s="35" t="s">
        <v>255</v>
      </c>
      <c r="G1496" s="36">
        <v>41729</v>
      </c>
      <c r="H1496" s="82">
        <v>48106</v>
      </c>
      <c r="I1496" s="37">
        <v>4811</v>
      </c>
      <c r="J1496" s="38">
        <v>4811</v>
      </c>
      <c r="K1496" s="36">
        <v>41729</v>
      </c>
      <c r="L1496" s="39">
        <v>10</v>
      </c>
      <c r="M1496" s="5"/>
      <c r="N1496" s="5"/>
      <c r="O1496" s="42" t="s">
        <v>2344</v>
      </c>
      <c r="P1496" s="43" t="s">
        <v>2230</v>
      </c>
      <c r="Q1496" s="43" t="s">
        <v>2320</v>
      </c>
      <c r="R1496" s="43" t="s">
        <v>229</v>
      </c>
      <c r="S1496" s="43" t="b">
        <v>1</v>
      </c>
      <c r="T1496" s="43">
        <v>10</v>
      </c>
      <c r="U1496" s="35" t="s">
        <v>2347</v>
      </c>
      <c r="V1496" s="196" t="s">
        <v>2377</v>
      </c>
    </row>
    <row r="1497" spans="1:22" x14ac:dyDescent="0.25">
      <c r="A1497" s="30">
        <v>1496</v>
      </c>
      <c r="B1497" s="45" t="s">
        <v>1070</v>
      </c>
      <c r="C1497" s="33">
        <f t="shared" si="23"/>
        <v>6</v>
      </c>
      <c r="D1497" s="45" t="s">
        <v>384</v>
      </c>
      <c r="E1497" s="45"/>
      <c r="F1497" s="35" t="s">
        <v>255</v>
      </c>
      <c r="G1497" s="36">
        <v>41729</v>
      </c>
      <c r="H1497" s="82">
        <v>3315</v>
      </c>
      <c r="I1497" s="37">
        <v>332</v>
      </c>
      <c r="J1497" s="38">
        <v>332</v>
      </c>
      <c r="K1497" s="36">
        <v>41729</v>
      </c>
      <c r="L1497" s="39">
        <v>10.02</v>
      </c>
      <c r="M1497" s="5"/>
      <c r="N1497" s="5"/>
      <c r="O1497" s="42" t="s">
        <v>2344</v>
      </c>
      <c r="P1497" s="43" t="s">
        <v>2207</v>
      </c>
      <c r="Q1497" s="43" t="s">
        <v>2320</v>
      </c>
      <c r="R1497" s="43" t="s">
        <v>229</v>
      </c>
      <c r="S1497" s="43" t="b">
        <v>1</v>
      </c>
      <c r="T1497" s="43">
        <v>10</v>
      </c>
      <c r="U1497" s="35" t="s">
        <v>2347</v>
      </c>
      <c r="V1497" s="196" t="s">
        <v>2377</v>
      </c>
    </row>
    <row r="1498" spans="1:22" x14ac:dyDescent="0.25">
      <c r="A1498" s="30">
        <v>1497</v>
      </c>
      <c r="B1498" s="45" t="s">
        <v>836</v>
      </c>
      <c r="C1498" s="33">
        <f t="shared" si="23"/>
        <v>5</v>
      </c>
      <c r="D1498" s="45" t="s">
        <v>386</v>
      </c>
      <c r="E1498" s="45"/>
      <c r="F1498" s="35" t="s">
        <v>255</v>
      </c>
      <c r="G1498" s="36">
        <v>41729</v>
      </c>
      <c r="H1498" s="82">
        <v>577</v>
      </c>
      <c r="I1498" s="37">
        <v>58</v>
      </c>
      <c r="J1498" s="38">
        <v>58</v>
      </c>
      <c r="K1498" s="36">
        <v>41729</v>
      </c>
      <c r="L1498" s="39">
        <v>10.050000000000001</v>
      </c>
      <c r="M1498" s="5"/>
      <c r="N1498" s="5"/>
      <c r="O1498" s="42" t="s">
        <v>2344</v>
      </c>
      <c r="P1498" s="43" t="s">
        <v>2207</v>
      </c>
      <c r="Q1498" s="43" t="s">
        <v>2320</v>
      </c>
      <c r="R1498" s="43" t="s">
        <v>229</v>
      </c>
      <c r="S1498" s="43" t="b">
        <v>1</v>
      </c>
      <c r="T1498" s="43">
        <v>10</v>
      </c>
      <c r="U1498" s="35" t="s">
        <v>2347</v>
      </c>
      <c r="V1498" s="196" t="s">
        <v>2377</v>
      </c>
    </row>
    <row r="1499" spans="1:22" x14ac:dyDescent="0.25">
      <c r="A1499" s="30">
        <v>1498</v>
      </c>
      <c r="B1499" s="45" t="s">
        <v>979</v>
      </c>
      <c r="C1499" s="33">
        <f t="shared" si="23"/>
        <v>7</v>
      </c>
      <c r="D1499" s="45" t="s">
        <v>475</v>
      </c>
      <c r="E1499" s="45"/>
      <c r="F1499" s="35" t="s">
        <v>255</v>
      </c>
      <c r="G1499" s="36">
        <v>41729</v>
      </c>
      <c r="H1499" s="82">
        <v>71091</v>
      </c>
      <c r="I1499" s="37">
        <v>7110</v>
      </c>
      <c r="J1499" s="38">
        <v>7110</v>
      </c>
      <c r="K1499" s="36">
        <v>41729</v>
      </c>
      <c r="L1499" s="39">
        <v>10</v>
      </c>
      <c r="M1499" s="5"/>
      <c r="N1499" s="5"/>
      <c r="O1499" s="42" t="s">
        <v>2344</v>
      </c>
      <c r="P1499" s="43" t="s">
        <v>2206</v>
      </c>
      <c r="Q1499" s="43" t="s">
        <v>2320</v>
      </c>
      <c r="R1499" s="43" t="s">
        <v>229</v>
      </c>
      <c r="S1499" s="43" t="b">
        <v>1</v>
      </c>
      <c r="T1499" s="43">
        <v>10</v>
      </c>
      <c r="U1499" s="35" t="s">
        <v>2347</v>
      </c>
      <c r="V1499" s="196" t="s">
        <v>2377</v>
      </c>
    </row>
    <row r="1500" spans="1:22" x14ac:dyDescent="0.25">
      <c r="A1500" s="30">
        <v>1499</v>
      </c>
      <c r="B1500" s="45" t="s">
        <v>956</v>
      </c>
      <c r="C1500" s="33">
        <f t="shared" si="23"/>
        <v>5</v>
      </c>
      <c r="D1500" s="45" t="s">
        <v>366</v>
      </c>
      <c r="E1500" s="45"/>
      <c r="F1500" s="35" t="s">
        <v>255</v>
      </c>
      <c r="G1500" s="36">
        <v>41729</v>
      </c>
      <c r="H1500" s="82">
        <v>16418</v>
      </c>
      <c r="I1500" s="37">
        <v>1642</v>
      </c>
      <c r="J1500" s="38">
        <v>1642</v>
      </c>
      <c r="K1500" s="36">
        <v>41729</v>
      </c>
      <c r="L1500" s="39">
        <v>10</v>
      </c>
      <c r="M1500" s="5"/>
      <c r="N1500" s="5"/>
      <c r="O1500" s="42" t="s">
        <v>2344</v>
      </c>
      <c r="P1500" s="43" t="s">
        <v>2217</v>
      </c>
      <c r="Q1500" s="43" t="s">
        <v>2320</v>
      </c>
      <c r="R1500" s="43" t="s">
        <v>229</v>
      </c>
      <c r="S1500" s="43" t="b">
        <v>1</v>
      </c>
      <c r="T1500" s="43">
        <v>10</v>
      </c>
      <c r="U1500" s="35" t="s">
        <v>2347</v>
      </c>
      <c r="V1500" s="196" t="s">
        <v>2377</v>
      </c>
    </row>
    <row r="1501" spans="1:22" x14ac:dyDescent="0.25">
      <c r="A1501" s="30">
        <v>1500</v>
      </c>
      <c r="B1501" s="45" t="s">
        <v>874</v>
      </c>
      <c r="C1501" s="33">
        <f t="shared" si="23"/>
        <v>5</v>
      </c>
      <c r="D1501" s="45" t="s">
        <v>517</v>
      </c>
      <c r="E1501" s="45"/>
      <c r="F1501" s="35" t="s">
        <v>255</v>
      </c>
      <c r="G1501" s="36">
        <v>41729</v>
      </c>
      <c r="H1501" s="82">
        <v>25023</v>
      </c>
      <c r="I1501" s="37">
        <v>2503</v>
      </c>
      <c r="J1501" s="38">
        <v>2503</v>
      </c>
      <c r="K1501" s="36">
        <v>41729</v>
      </c>
      <c r="L1501" s="39">
        <v>10</v>
      </c>
      <c r="M1501" s="5"/>
      <c r="N1501" s="5"/>
      <c r="O1501" s="42" t="s">
        <v>2344</v>
      </c>
      <c r="P1501" s="43" t="s">
        <v>2206</v>
      </c>
      <c r="Q1501" s="43" t="s">
        <v>2320</v>
      </c>
      <c r="R1501" s="43" t="s">
        <v>229</v>
      </c>
      <c r="S1501" s="43" t="b">
        <v>1</v>
      </c>
      <c r="T1501" s="43">
        <v>10</v>
      </c>
      <c r="U1501" s="35" t="s">
        <v>2347</v>
      </c>
      <c r="V1501" s="196" t="s">
        <v>2377</v>
      </c>
    </row>
    <row r="1502" spans="1:22" x14ac:dyDescent="0.25">
      <c r="A1502" s="30">
        <v>1501</v>
      </c>
      <c r="B1502" s="45" t="s">
        <v>957</v>
      </c>
      <c r="C1502" s="33">
        <f t="shared" si="23"/>
        <v>11</v>
      </c>
      <c r="D1502" s="45" t="s">
        <v>367</v>
      </c>
      <c r="E1502" s="45"/>
      <c r="F1502" s="35" t="s">
        <v>255</v>
      </c>
      <c r="G1502" s="36">
        <v>41729</v>
      </c>
      <c r="H1502" s="82">
        <v>46035</v>
      </c>
      <c r="I1502" s="37">
        <v>4604</v>
      </c>
      <c r="J1502" s="38">
        <v>4604</v>
      </c>
      <c r="K1502" s="36">
        <v>41729</v>
      </c>
      <c r="L1502" s="39">
        <v>10</v>
      </c>
      <c r="M1502" s="5"/>
      <c r="N1502" s="5"/>
      <c r="O1502" s="42" t="s">
        <v>2344</v>
      </c>
      <c r="P1502" s="43" t="s">
        <v>2214</v>
      </c>
      <c r="Q1502" s="43" t="s">
        <v>2320</v>
      </c>
      <c r="R1502" s="43" t="s">
        <v>229</v>
      </c>
      <c r="S1502" s="43" t="b">
        <v>1</v>
      </c>
      <c r="T1502" s="43">
        <v>10</v>
      </c>
      <c r="U1502" s="35" t="s">
        <v>2347</v>
      </c>
      <c r="V1502" s="196" t="s">
        <v>2377</v>
      </c>
    </row>
    <row r="1503" spans="1:22" x14ac:dyDescent="0.25">
      <c r="A1503" s="30">
        <v>1502</v>
      </c>
      <c r="B1503" s="45" t="s">
        <v>876</v>
      </c>
      <c r="C1503" s="33">
        <f t="shared" si="23"/>
        <v>5</v>
      </c>
      <c r="D1503" s="45" t="s">
        <v>523</v>
      </c>
      <c r="E1503" s="45"/>
      <c r="F1503" s="35" t="s">
        <v>255</v>
      </c>
      <c r="G1503" s="36">
        <v>41729</v>
      </c>
      <c r="H1503" s="82">
        <v>16327</v>
      </c>
      <c r="I1503" s="37">
        <v>1633</v>
      </c>
      <c r="J1503" s="38">
        <v>1633</v>
      </c>
      <c r="K1503" s="36">
        <v>41729</v>
      </c>
      <c r="L1503" s="39">
        <v>10</v>
      </c>
      <c r="M1503" s="5"/>
      <c r="N1503" s="5"/>
      <c r="O1503" s="42" t="s">
        <v>2344</v>
      </c>
      <c r="P1503" s="43" t="s">
        <v>2214</v>
      </c>
      <c r="Q1503" s="43" t="s">
        <v>2320</v>
      </c>
      <c r="R1503" s="43" t="s">
        <v>229</v>
      </c>
      <c r="S1503" s="43" t="b">
        <v>1</v>
      </c>
      <c r="T1503" s="43">
        <v>10</v>
      </c>
      <c r="U1503" s="35" t="s">
        <v>2347</v>
      </c>
      <c r="V1503" s="196" t="s">
        <v>2377</v>
      </c>
    </row>
    <row r="1504" spans="1:22" x14ac:dyDescent="0.25">
      <c r="A1504" s="30">
        <v>1503</v>
      </c>
      <c r="B1504" s="45" t="s">
        <v>991</v>
      </c>
      <c r="C1504" s="33">
        <f t="shared" si="23"/>
        <v>5</v>
      </c>
      <c r="D1504" s="45" t="s">
        <v>533</v>
      </c>
      <c r="E1504" s="45"/>
      <c r="F1504" s="35" t="s">
        <v>255</v>
      </c>
      <c r="G1504" s="36">
        <v>41729</v>
      </c>
      <c r="H1504" s="82">
        <v>18079</v>
      </c>
      <c r="I1504" s="37">
        <v>1808</v>
      </c>
      <c r="J1504" s="38">
        <v>1808</v>
      </c>
      <c r="K1504" s="36">
        <v>41729</v>
      </c>
      <c r="L1504" s="39">
        <v>10</v>
      </c>
      <c r="M1504" s="5"/>
      <c r="N1504" s="5"/>
      <c r="O1504" s="42" t="s">
        <v>2344</v>
      </c>
      <c r="P1504" s="43" t="s">
        <v>2279</v>
      </c>
      <c r="Q1504" s="43" t="s">
        <v>2319</v>
      </c>
      <c r="R1504" s="43" t="s">
        <v>229</v>
      </c>
      <c r="S1504" s="43" t="b">
        <v>1</v>
      </c>
      <c r="T1504" s="43">
        <v>10</v>
      </c>
      <c r="U1504" s="35" t="s">
        <v>2347</v>
      </c>
      <c r="V1504" s="196" t="s">
        <v>2377</v>
      </c>
    </row>
    <row r="1505" spans="1:22" x14ac:dyDescent="0.25">
      <c r="A1505" s="30">
        <v>1504</v>
      </c>
      <c r="B1505" s="45" t="s">
        <v>957</v>
      </c>
      <c r="C1505" s="33">
        <f t="shared" si="23"/>
        <v>11</v>
      </c>
      <c r="D1505" s="45" t="s">
        <v>367</v>
      </c>
      <c r="E1505" s="45"/>
      <c r="F1505" s="35" t="s">
        <v>255</v>
      </c>
      <c r="G1505" s="36">
        <v>41729</v>
      </c>
      <c r="H1505" s="82">
        <v>1614</v>
      </c>
      <c r="I1505" s="37">
        <v>162</v>
      </c>
      <c r="J1505" s="38">
        <v>162</v>
      </c>
      <c r="K1505" s="36">
        <v>41729</v>
      </c>
      <c r="L1505" s="39">
        <v>10.039999999999999</v>
      </c>
      <c r="M1505" s="5"/>
      <c r="N1505" s="5"/>
      <c r="O1505" s="42" t="s">
        <v>2344</v>
      </c>
      <c r="P1505" s="43" t="s">
        <v>2214</v>
      </c>
      <c r="Q1505" s="43" t="s">
        <v>2320</v>
      </c>
      <c r="R1505" s="43" t="s">
        <v>229</v>
      </c>
      <c r="S1505" s="43" t="b">
        <v>1</v>
      </c>
      <c r="T1505" s="43">
        <v>10</v>
      </c>
      <c r="U1505" s="35" t="s">
        <v>2347</v>
      </c>
      <c r="V1505" s="196" t="s">
        <v>2377</v>
      </c>
    </row>
    <row r="1506" spans="1:22" x14ac:dyDescent="0.25">
      <c r="A1506" s="30">
        <v>1505</v>
      </c>
      <c r="B1506" s="45" t="s">
        <v>1012</v>
      </c>
      <c r="C1506" s="33">
        <f t="shared" si="23"/>
        <v>4</v>
      </c>
      <c r="D1506" s="45" t="s">
        <v>432</v>
      </c>
      <c r="E1506" s="45"/>
      <c r="F1506" s="35" t="s">
        <v>255</v>
      </c>
      <c r="G1506" s="36">
        <v>41729</v>
      </c>
      <c r="H1506" s="82">
        <v>17364</v>
      </c>
      <c r="I1506" s="37">
        <v>1737</v>
      </c>
      <c r="J1506" s="38">
        <v>1737</v>
      </c>
      <c r="K1506" s="36">
        <v>41729</v>
      </c>
      <c r="L1506" s="39">
        <v>10</v>
      </c>
      <c r="M1506" s="5"/>
      <c r="N1506" s="5"/>
      <c r="O1506" s="42" t="s">
        <v>2344</v>
      </c>
      <c r="P1506" s="43" t="s">
        <v>2197</v>
      </c>
      <c r="Q1506" s="43" t="s">
        <v>2320</v>
      </c>
      <c r="R1506" s="43" t="s">
        <v>229</v>
      </c>
      <c r="S1506" s="43" t="b">
        <v>1</v>
      </c>
      <c r="T1506" s="43">
        <v>10</v>
      </c>
      <c r="U1506" s="35" t="s">
        <v>2347</v>
      </c>
      <c r="V1506" s="196" t="s">
        <v>2377</v>
      </c>
    </row>
    <row r="1507" spans="1:22" x14ac:dyDescent="0.25">
      <c r="A1507" s="30">
        <v>1506</v>
      </c>
      <c r="B1507" s="45" t="s">
        <v>459</v>
      </c>
      <c r="C1507" s="33">
        <f t="shared" si="23"/>
        <v>5</v>
      </c>
      <c r="D1507" s="45" t="s">
        <v>460</v>
      </c>
      <c r="E1507" s="45"/>
      <c r="F1507" s="35" t="s">
        <v>255</v>
      </c>
      <c r="G1507" s="36">
        <v>41729</v>
      </c>
      <c r="H1507" s="82">
        <v>32803</v>
      </c>
      <c r="I1507" s="37">
        <v>3281</v>
      </c>
      <c r="J1507" s="38">
        <v>3281</v>
      </c>
      <c r="K1507" s="36">
        <v>41729</v>
      </c>
      <c r="L1507" s="39">
        <v>10</v>
      </c>
      <c r="M1507" s="5"/>
      <c r="N1507" s="5"/>
      <c r="O1507" s="42" t="s">
        <v>2344</v>
      </c>
      <c r="P1507" s="43" t="s">
        <v>2249</v>
      </c>
      <c r="Q1507" s="43" t="s">
        <v>2319</v>
      </c>
      <c r="R1507" s="43" t="s">
        <v>229</v>
      </c>
      <c r="S1507" s="43" t="b">
        <v>1</v>
      </c>
      <c r="T1507" s="43">
        <v>10</v>
      </c>
      <c r="U1507" s="35" t="s">
        <v>2347</v>
      </c>
      <c r="V1507" s="196" t="s">
        <v>2377</v>
      </c>
    </row>
    <row r="1508" spans="1:22" x14ac:dyDescent="0.25">
      <c r="A1508" s="30">
        <v>1507</v>
      </c>
      <c r="B1508" s="45" t="s">
        <v>954</v>
      </c>
      <c r="C1508" s="33">
        <f t="shared" si="23"/>
        <v>5</v>
      </c>
      <c r="D1508" s="45" t="s">
        <v>361</v>
      </c>
      <c r="E1508" s="45"/>
      <c r="F1508" s="35" t="s">
        <v>255</v>
      </c>
      <c r="G1508" s="36">
        <v>41729</v>
      </c>
      <c r="H1508" s="82">
        <v>29566</v>
      </c>
      <c r="I1508" s="37">
        <v>2957</v>
      </c>
      <c r="J1508" s="38">
        <v>2957</v>
      </c>
      <c r="K1508" s="36">
        <v>41729</v>
      </c>
      <c r="L1508" s="39">
        <v>10</v>
      </c>
      <c r="M1508" s="5"/>
      <c r="N1508" s="5"/>
      <c r="O1508" s="42" t="s">
        <v>2344</v>
      </c>
      <c r="P1508" s="43" t="s">
        <v>2184</v>
      </c>
      <c r="Q1508" s="43" t="s">
        <v>2320</v>
      </c>
      <c r="R1508" s="43" t="s">
        <v>229</v>
      </c>
      <c r="S1508" s="43" t="b">
        <v>1</v>
      </c>
      <c r="T1508" s="43">
        <v>10</v>
      </c>
      <c r="U1508" s="35" t="s">
        <v>2347</v>
      </c>
      <c r="V1508" s="196" t="s">
        <v>2377</v>
      </c>
    </row>
    <row r="1509" spans="1:22" x14ac:dyDescent="0.25">
      <c r="A1509" s="30">
        <v>1508</v>
      </c>
      <c r="B1509" s="45" t="s">
        <v>832</v>
      </c>
      <c r="C1509" s="33">
        <f t="shared" si="23"/>
        <v>5</v>
      </c>
      <c r="D1509" s="45" t="s">
        <v>377</v>
      </c>
      <c r="E1509" s="45"/>
      <c r="F1509" s="35" t="s">
        <v>255</v>
      </c>
      <c r="G1509" s="36">
        <v>41729</v>
      </c>
      <c r="H1509" s="82">
        <v>20385</v>
      </c>
      <c r="I1509" s="37">
        <v>2039</v>
      </c>
      <c r="J1509" s="38">
        <v>2039</v>
      </c>
      <c r="K1509" s="36">
        <v>41729</v>
      </c>
      <c r="L1509" s="39">
        <v>10</v>
      </c>
      <c r="M1509" s="5"/>
      <c r="N1509" s="5"/>
      <c r="O1509" s="42" t="s">
        <v>2344</v>
      </c>
      <c r="P1509" s="43" t="s">
        <v>2177</v>
      </c>
      <c r="Q1509" s="43" t="s">
        <v>2320</v>
      </c>
      <c r="R1509" s="43" t="s">
        <v>229</v>
      </c>
      <c r="S1509" s="43" t="b">
        <v>1</v>
      </c>
      <c r="T1509" s="43">
        <v>10</v>
      </c>
      <c r="U1509" s="35" t="s">
        <v>2347</v>
      </c>
      <c r="V1509" s="196" t="s">
        <v>2377</v>
      </c>
    </row>
    <row r="1510" spans="1:22" x14ac:dyDescent="0.25">
      <c r="A1510" s="30">
        <v>1509</v>
      </c>
      <c r="B1510" s="45" t="s">
        <v>958</v>
      </c>
      <c r="C1510" s="33">
        <f t="shared" si="23"/>
        <v>5</v>
      </c>
      <c r="D1510" s="45" t="s">
        <v>372</v>
      </c>
      <c r="E1510" s="45"/>
      <c r="F1510" s="35" t="s">
        <v>255</v>
      </c>
      <c r="G1510" s="36">
        <v>41729</v>
      </c>
      <c r="H1510" s="82">
        <v>15324</v>
      </c>
      <c r="I1510" s="37">
        <v>1533</v>
      </c>
      <c r="J1510" s="38">
        <v>1533</v>
      </c>
      <c r="K1510" s="36">
        <v>41729</v>
      </c>
      <c r="L1510" s="39">
        <v>10</v>
      </c>
      <c r="M1510" s="5"/>
      <c r="N1510" s="5"/>
      <c r="O1510" s="42" t="s">
        <v>2344</v>
      </c>
      <c r="P1510" s="43" t="s">
        <v>2220</v>
      </c>
      <c r="Q1510" s="43" t="s">
        <v>2319</v>
      </c>
      <c r="R1510" s="43" t="s">
        <v>229</v>
      </c>
      <c r="S1510" s="43" t="b">
        <v>1</v>
      </c>
      <c r="T1510" s="43">
        <v>10</v>
      </c>
      <c r="U1510" s="35" t="s">
        <v>2347</v>
      </c>
      <c r="V1510" s="196" t="s">
        <v>2377</v>
      </c>
    </row>
    <row r="1511" spans="1:22" x14ac:dyDescent="0.25">
      <c r="A1511" s="30">
        <v>1510</v>
      </c>
      <c r="B1511" s="45" t="s">
        <v>988</v>
      </c>
      <c r="C1511" s="33">
        <f t="shared" si="23"/>
        <v>5</v>
      </c>
      <c r="D1511" s="45" t="s">
        <v>518</v>
      </c>
      <c r="E1511" s="45"/>
      <c r="F1511" s="35" t="s">
        <v>255</v>
      </c>
      <c r="G1511" s="36">
        <v>41729</v>
      </c>
      <c r="H1511" s="82">
        <v>6953</v>
      </c>
      <c r="I1511" s="37">
        <v>696</v>
      </c>
      <c r="J1511" s="38">
        <v>696</v>
      </c>
      <c r="K1511" s="36">
        <v>41729</v>
      </c>
      <c r="L1511" s="39">
        <v>10.01</v>
      </c>
      <c r="M1511" s="5"/>
      <c r="N1511" s="5"/>
      <c r="O1511" s="42" t="s">
        <v>2344</v>
      </c>
      <c r="P1511" s="43" t="s">
        <v>2206</v>
      </c>
      <c r="Q1511" s="43" t="s">
        <v>2320</v>
      </c>
      <c r="R1511" s="43" t="s">
        <v>229</v>
      </c>
      <c r="S1511" s="43" t="b">
        <v>1</v>
      </c>
      <c r="T1511" s="43">
        <v>10</v>
      </c>
      <c r="U1511" s="35" t="s">
        <v>2347</v>
      </c>
      <c r="V1511" s="196" t="s">
        <v>2377</v>
      </c>
    </row>
    <row r="1512" spans="1:22" x14ac:dyDescent="0.25">
      <c r="A1512" s="30">
        <v>1511</v>
      </c>
      <c r="B1512" s="45" t="s">
        <v>846</v>
      </c>
      <c r="C1512" s="33">
        <f t="shared" si="23"/>
        <v>5</v>
      </c>
      <c r="D1512" s="45" t="s">
        <v>415</v>
      </c>
      <c r="E1512" s="45"/>
      <c r="F1512" s="35" t="s">
        <v>255</v>
      </c>
      <c r="G1512" s="36">
        <v>41729</v>
      </c>
      <c r="H1512" s="82">
        <v>29760</v>
      </c>
      <c r="I1512" s="37">
        <v>2976</v>
      </c>
      <c r="J1512" s="38">
        <v>2976</v>
      </c>
      <c r="K1512" s="36">
        <v>41729</v>
      </c>
      <c r="L1512" s="39">
        <v>10</v>
      </c>
      <c r="M1512" s="5"/>
      <c r="N1512" s="5"/>
      <c r="O1512" s="42" t="s">
        <v>2344</v>
      </c>
      <c r="P1512" s="43" t="s">
        <v>2234</v>
      </c>
      <c r="Q1512" s="43" t="s">
        <v>2320</v>
      </c>
      <c r="R1512" s="43" t="s">
        <v>229</v>
      </c>
      <c r="S1512" s="43" t="b">
        <v>1</v>
      </c>
      <c r="T1512" s="43">
        <v>10</v>
      </c>
      <c r="U1512" s="35" t="s">
        <v>2347</v>
      </c>
      <c r="V1512" s="196" t="s">
        <v>2377</v>
      </c>
    </row>
    <row r="1513" spans="1:22" x14ac:dyDescent="0.25">
      <c r="A1513" s="30">
        <v>1512</v>
      </c>
      <c r="B1513" s="45" t="s">
        <v>844</v>
      </c>
      <c r="C1513" s="33">
        <f t="shared" si="23"/>
        <v>6</v>
      </c>
      <c r="D1513" s="45" t="s">
        <v>412</v>
      </c>
      <c r="E1513" s="45"/>
      <c r="F1513" s="35" t="s">
        <v>255</v>
      </c>
      <c r="G1513" s="36">
        <v>41729</v>
      </c>
      <c r="H1513" s="82">
        <v>52748</v>
      </c>
      <c r="I1513" s="37">
        <v>5275</v>
      </c>
      <c r="J1513" s="38">
        <v>5275</v>
      </c>
      <c r="K1513" s="36">
        <v>41729</v>
      </c>
      <c r="L1513" s="39">
        <v>10</v>
      </c>
      <c r="M1513" s="5"/>
      <c r="N1513" s="5"/>
      <c r="O1513" s="42" t="s">
        <v>2344</v>
      </c>
      <c r="P1513" s="43" t="s">
        <v>2233</v>
      </c>
      <c r="Q1513" s="43" t="s">
        <v>2319</v>
      </c>
      <c r="R1513" s="43" t="s">
        <v>229</v>
      </c>
      <c r="S1513" s="43" t="b">
        <v>1</v>
      </c>
      <c r="T1513" s="43">
        <v>10</v>
      </c>
      <c r="U1513" s="35" t="s">
        <v>2347</v>
      </c>
      <c r="V1513" s="196" t="s">
        <v>2377</v>
      </c>
    </row>
    <row r="1514" spans="1:22" x14ac:dyDescent="0.25">
      <c r="A1514" s="30">
        <v>1513</v>
      </c>
      <c r="B1514" s="45" t="s">
        <v>902</v>
      </c>
      <c r="C1514" s="33">
        <f t="shared" si="23"/>
        <v>5</v>
      </c>
      <c r="D1514" s="45" t="s">
        <v>420</v>
      </c>
      <c r="E1514" s="45"/>
      <c r="F1514" s="35" t="s">
        <v>255</v>
      </c>
      <c r="G1514" s="36">
        <v>41729</v>
      </c>
      <c r="H1514" s="82">
        <v>92846</v>
      </c>
      <c r="I1514" s="37">
        <v>9285</v>
      </c>
      <c r="J1514" s="38">
        <v>9285</v>
      </c>
      <c r="K1514" s="36">
        <v>41729</v>
      </c>
      <c r="L1514" s="39">
        <v>10</v>
      </c>
      <c r="M1514" s="5"/>
      <c r="N1514" s="5"/>
      <c r="O1514" s="42" t="s">
        <v>2344</v>
      </c>
      <c r="P1514" s="43" t="s">
        <v>2185</v>
      </c>
      <c r="Q1514" s="43" t="s">
        <v>2320</v>
      </c>
      <c r="R1514" s="43" t="s">
        <v>229</v>
      </c>
      <c r="S1514" s="43" t="b">
        <v>1</v>
      </c>
      <c r="T1514" s="43">
        <v>10</v>
      </c>
      <c r="U1514" s="35" t="s">
        <v>2347</v>
      </c>
      <c r="V1514" s="196" t="s">
        <v>2377</v>
      </c>
    </row>
    <row r="1515" spans="1:22" x14ac:dyDescent="0.25">
      <c r="A1515" s="30">
        <v>1514</v>
      </c>
      <c r="B1515" s="45" t="s">
        <v>1083</v>
      </c>
      <c r="C1515" s="33">
        <f t="shared" si="23"/>
        <v>5</v>
      </c>
      <c r="D1515" s="45" t="s">
        <v>449</v>
      </c>
      <c r="E1515" s="45"/>
      <c r="F1515" s="35" t="s">
        <v>255</v>
      </c>
      <c r="G1515" s="36">
        <v>41729</v>
      </c>
      <c r="H1515" s="82">
        <v>32076</v>
      </c>
      <c r="I1515" s="37">
        <v>3208</v>
      </c>
      <c r="J1515" s="38">
        <v>3208</v>
      </c>
      <c r="K1515" s="36">
        <v>41729</v>
      </c>
      <c r="L1515" s="39">
        <v>10</v>
      </c>
      <c r="M1515" s="5"/>
      <c r="N1515" s="5"/>
      <c r="O1515" s="42" t="s">
        <v>2344</v>
      </c>
      <c r="P1515" s="43" t="s">
        <v>2245</v>
      </c>
      <c r="Q1515" s="43" t="s">
        <v>2319</v>
      </c>
      <c r="R1515" s="43" t="s">
        <v>229</v>
      </c>
      <c r="S1515" s="43" t="b">
        <v>1</v>
      </c>
      <c r="T1515" s="43">
        <v>10</v>
      </c>
      <c r="U1515" s="35" t="s">
        <v>2347</v>
      </c>
      <c r="V1515" s="196" t="s">
        <v>2377</v>
      </c>
    </row>
    <row r="1516" spans="1:22" x14ac:dyDescent="0.25">
      <c r="A1516" s="30">
        <v>1515</v>
      </c>
      <c r="B1516" s="45" t="s">
        <v>1101</v>
      </c>
      <c r="C1516" s="33">
        <f t="shared" si="23"/>
        <v>5</v>
      </c>
      <c r="D1516" s="45" t="s">
        <v>503</v>
      </c>
      <c r="E1516" s="45"/>
      <c r="F1516" s="35" t="s">
        <v>255</v>
      </c>
      <c r="G1516" s="36">
        <v>41729</v>
      </c>
      <c r="H1516" s="82">
        <v>22547</v>
      </c>
      <c r="I1516" s="37">
        <v>2255</v>
      </c>
      <c r="J1516" s="38">
        <v>2255</v>
      </c>
      <c r="K1516" s="36">
        <v>41729</v>
      </c>
      <c r="L1516" s="39">
        <v>10</v>
      </c>
      <c r="M1516" s="5"/>
      <c r="N1516" s="5"/>
      <c r="O1516" s="42" t="s">
        <v>2344</v>
      </c>
      <c r="P1516" s="43" t="s">
        <v>2268</v>
      </c>
      <c r="Q1516" s="43" t="s">
        <v>2320</v>
      </c>
      <c r="R1516" s="43" t="s">
        <v>229</v>
      </c>
      <c r="S1516" s="43" t="b">
        <v>1</v>
      </c>
      <c r="T1516" s="43">
        <v>10</v>
      </c>
      <c r="U1516" s="35" t="s">
        <v>2347</v>
      </c>
      <c r="V1516" s="196" t="s">
        <v>2377</v>
      </c>
    </row>
    <row r="1517" spans="1:22" x14ac:dyDescent="0.25">
      <c r="A1517" s="30">
        <v>1516</v>
      </c>
      <c r="B1517" s="45" t="s">
        <v>858</v>
      </c>
      <c r="C1517" s="33">
        <f t="shared" si="23"/>
        <v>7</v>
      </c>
      <c r="D1517" s="45" t="s">
        <v>448</v>
      </c>
      <c r="E1517" s="45"/>
      <c r="F1517" s="35" t="s">
        <v>255</v>
      </c>
      <c r="G1517" s="36">
        <v>41729</v>
      </c>
      <c r="H1517" s="82">
        <v>19805</v>
      </c>
      <c r="I1517" s="37">
        <v>1981</v>
      </c>
      <c r="J1517" s="38">
        <v>1981</v>
      </c>
      <c r="K1517" s="36">
        <v>41729</v>
      </c>
      <c r="L1517" s="39">
        <v>10</v>
      </c>
      <c r="M1517" s="5"/>
      <c r="N1517" s="5"/>
      <c r="O1517" s="42" t="s">
        <v>2344</v>
      </c>
      <c r="P1517" s="43" t="s">
        <v>2244</v>
      </c>
      <c r="Q1517" s="43" t="s">
        <v>2319</v>
      </c>
      <c r="R1517" s="43" t="s">
        <v>229</v>
      </c>
      <c r="S1517" s="43" t="b">
        <v>1</v>
      </c>
      <c r="T1517" s="43">
        <v>10</v>
      </c>
      <c r="U1517" s="35" t="s">
        <v>2347</v>
      </c>
      <c r="V1517" s="196" t="s">
        <v>2377</v>
      </c>
    </row>
    <row r="1518" spans="1:22" x14ac:dyDescent="0.25">
      <c r="A1518" s="30">
        <v>1517</v>
      </c>
      <c r="B1518" s="45" t="s">
        <v>995</v>
      </c>
      <c r="C1518" s="33">
        <f t="shared" si="23"/>
        <v>5</v>
      </c>
      <c r="D1518" s="45" t="s">
        <v>541</v>
      </c>
      <c r="E1518" s="45"/>
      <c r="F1518" s="35" t="s">
        <v>255</v>
      </c>
      <c r="G1518" s="36">
        <v>41729</v>
      </c>
      <c r="H1518" s="82">
        <v>29879</v>
      </c>
      <c r="I1518" s="37">
        <v>2988</v>
      </c>
      <c r="J1518" s="38">
        <v>2988</v>
      </c>
      <c r="K1518" s="36">
        <v>41729</v>
      </c>
      <c r="L1518" s="39">
        <v>10</v>
      </c>
      <c r="M1518" s="5"/>
      <c r="N1518" s="5"/>
      <c r="O1518" s="42" t="s">
        <v>2344</v>
      </c>
      <c r="P1518" s="43" t="s">
        <v>2226</v>
      </c>
      <c r="Q1518" s="43" t="s">
        <v>2320</v>
      </c>
      <c r="R1518" s="43" t="s">
        <v>229</v>
      </c>
      <c r="S1518" s="43" t="b">
        <v>1</v>
      </c>
      <c r="T1518" s="43">
        <v>10</v>
      </c>
      <c r="U1518" s="35" t="s">
        <v>2347</v>
      </c>
      <c r="V1518" s="196" t="s">
        <v>2377</v>
      </c>
    </row>
    <row r="1519" spans="1:22" x14ac:dyDescent="0.25">
      <c r="A1519" s="30">
        <v>1518</v>
      </c>
      <c r="B1519" s="45" t="s">
        <v>1076</v>
      </c>
      <c r="C1519" s="33">
        <f t="shared" si="23"/>
        <v>9</v>
      </c>
      <c r="D1519" s="45" t="s">
        <v>414</v>
      </c>
      <c r="E1519" s="45"/>
      <c r="F1519" s="35" t="s">
        <v>255</v>
      </c>
      <c r="G1519" s="36">
        <v>41729</v>
      </c>
      <c r="H1519" s="82">
        <v>34737</v>
      </c>
      <c r="I1519" s="37">
        <v>3474</v>
      </c>
      <c r="J1519" s="38">
        <v>3474</v>
      </c>
      <c r="K1519" s="36">
        <v>41729</v>
      </c>
      <c r="L1519" s="39">
        <v>10</v>
      </c>
      <c r="M1519" s="5"/>
      <c r="N1519" s="5"/>
      <c r="O1519" s="42" t="s">
        <v>2344</v>
      </c>
      <c r="P1519" s="43" t="s">
        <v>2197</v>
      </c>
      <c r="Q1519" s="43" t="s">
        <v>2320</v>
      </c>
      <c r="R1519" s="43" t="s">
        <v>229</v>
      </c>
      <c r="S1519" s="43" t="b">
        <v>1</v>
      </c>
      <c r="T1519" s="43">
        <v>10</v>
      </c>
      <c r="U1519" s="35" t="s">
        <v>2347</v>
      </c>
      <c r="V1519" s="196" t="s">
        <v>2377</v>
      </c>
    </row>
    <row r="1520" spans="1:22" x14ac:dyDescent="0.25">
      <c r="A1520" s="30">
        <v>1519</v>
      </c>
      <c r="B1520" s="45" t="s">
        <v>1100</v>
      </c>
      <c r="C1520" s="33">
        <f t="shared" si="23"/>
        <v>7</v>
      </c>
      <c r="D1520" s="45" t="s">
        <v>502</v>
      </c>
      <c r="E1520" s="45"/>
      <c r="F1520" s="35" t="s">
        <v>255</v>
      </c>
      <c r="G1520" s="36">
        <v>41729</v>
      </c>
      <c r="H1520" s="82">
        <v>52037</v>
      </c>
      <c r="I1520" s="37">
        <v>5204</v>
      </c>
      <c r="J1520" s="38">
        <v>5204</v>
      </c>
      <c r="K1520" s="36">
        <v>41729</v>
      </c>
      <c r="L1520" s="39">
        <v>10</v>
      </c>
      <c r="M1520" s="5"/>
      <c r="N1520" s="5"/>
      <c r="O1520" s="42" t="s">
        <v>2344</v>
      </c>
      <c r="P1520" s="43" t="s">
        <v>2230</v>
      </c>
      <c r="Q1520" s="43" t="s">
        <v>2320</v>
      </c>
      <c r="R1520" s="43" t="s">
        <v>229</v>
      </c>
      <c r="S1520" s="43" t="b">
        <v>1</v>
      </c>
      <c r="T1520" s="43">
        <v>10</v>
      </c>
      <c r="U1520" s="35" t="s">
        <v>2347</v>
      </c>
      <c r="V1520" s="196" t="s">
        <v>2377</v>
      </c>
    </row>
    <row r="1521" spans="1:22" x14ac:dyDescent="0.25">
      <c r="A1521" s="30">
        <v>1520</v>
      </c>
      <c r="B1521" s="45" t="s">
        <v>887</v>
      </c>
      <c r="C1521" s="33">
        <f t="shared" si="23"/>
        <v>6</v>
      </c>
      <c r="D1521" s="45" t="s">
        <v>556</v>
      </c>
      <c r="E1521" s="45"/>
      <c r="F1521" s="35" t="s">
        <v>255</v>
      </c>
      <c r="G1521" s="36">
        <v>41729</v>
      </c>
      <c r="H1521" s="82">
        <v>24147</v>
      </c>
      <c r="I1521" s="37">
        <v>2415</v>
      </c>
      <c r="J1521" s="38">
        <v>2415</v>
      </c>
      <c r="K1521" s="36">
        <v>41729</v>
      </c>
      <c r="L1521" s="39">
        <v>10</v>
      </c>
      <c r="M1521" s="5"/>
      <c r="N1521" s="5"/>
      <c r="O1521" s="42" t="s">
        <v>2344</v>
      </c>
      <c r="P1521" s="43" t="s">
        <v>2204</v>
      </c>
      <c r="Q1521" s="43" t="s">
        <v>2320</v>
      </c>
      <c r="R1521" s="43" t="s">
        <v>229</v>
      </c>
      <c r="S1521" s="43" t="b">
        <v>1</v>
      </c>
      <c r="T1521" s="43">
        <v>10</v>
      </c>
      <c r="U1521" s="35" t="s">
        <v>2347</v>
      </c>
      <c r="V1521" s="196" t="s">
        <v>2377</v>
      </c>
    </row>
    <row r="1522" spans="1:22" x14ac:dyDescent="0.25">
      <c r="A1522" s="30">
        <v>1521</v>
      </c>
      <c r="B1522" s="45" t="s">
        <v>416</v>
      </c>
      <c r="C1522" s="33">
        <f t="shared" si="23"/>
        <v>7</v>
      </c>
      <c r="D1522" s="45" t="s">
        <v>417</v>
      </c>
      <c r="E1522" s="45"/>
      <c r="F1522" s="35" t="s">
        <v>255</v>
      </c>
      <c r="G1522" s="36">
        <v>41729</v>
      </c>
      <c r="H1522" s="82">
        <v>163241</v>
      </c>
      <c r="I1522" s="37">
        <v>16325</v>
      </c>
      <c r="J1522" s="38">
        <v>16325</v>
      </c>
      <c r="K1522" s="36">
        <v>41729</v>
      </c>
      <c r="L1522" s="39">
        <v>10</v>
      </c>
      <c r="M1522" s="5"/>
      <c r="N1522" s="5"/>
      <c r="O1522" s="42" t="s">
        <v>2344</v>
      </c>
      <c r="P1522" s="43" t="s">
        <v>2206</v>
      </c>
      <c r="Q1522" s="43" t="s">
        <v>2320</v>
      </c>
      <c r="R1522" s="43" t="s">
        <v>229</v>
      </c>
      <c r="S1522" s="43" t="b">
        <v>1</v>
      </c>
      <c r="T1522" s="43">
        <v>10</v>
      </c>
      <c r="U1522" s="35" t="s">
        <v>2347</v>
      </c>
      <c r="V1522" s="196" t="s">
        <v>2377</v>
      </c>
    </row>
    <row r="1523" spans="1:22" x14ac:dyDescent="0.25">
      <c r="A1523" s="30">
        <v>1522</v>
      </c>
      <c r="B1523" s="45" t="s">
        <v>1076</v>
      </c>
      <c r="C1523" s="33">
        <f t="shared" si="23"/>
        <v>9</v>
      </c>
      <c r="D1523" s="45" t="s">
        <v>414</v>
      </c>
      <c r="E1523" s="45"/>
      <c r="F1523" s="35" t="s">
        <v>255</v>
      </c>
      <c r="G1523" s="36">
        <v>41729</v>
      </c>
      <c r="H1523" s="82">
        <v>42263</v>
      </c>
      <c r="I1523" s="37">
        <v>4227</v>
      </c>
      <c r="J1523" s="38">
        <v>4227</v>
      </c>
      <c r="K1523" s="36">
        <v>41729</v>
      </c>
      <c r="L1523" s="39">
        <v>10</v>
      </c>
      <c r="M1523" s="5"/>
      <c r="N1523" s="5"/>
      <c r="O1523" s="42" t="s">
        <v>2344</v>
      </c>
      <c r="P1523" s="43" t="s">
        <v>2197</v>
      </c>
      <c r="Q1523" s="43" t="s">
        <v>2320</v>
      </c>
      <c r="R1523" s="43" t="s">
        <v>229</v>
      </c>
      <c r="S1523" s="43" t="b">
        <v>1</v>
      </c>
      <c r="T1523" s="43">
        <v>10</v>
      </c>
      <c r="U1523" s="35" t="s">
        <v>2347</v>
      </c>
      <c r="V1523" s="196" t="s">
        <v>2377</v>
      </c>
    </row>
    <row r="1524" spans="1:22" x14ac:dyDescent="0.25">
      <c r="A1524" s="30">
        <v>1523</v>
      </c>
      <c r="B1524" s="45" t="s">
        <v>984</v>
      </c>
      <c r="C1524" s="33">
        <f t="shared" si="23"/>
        <v>6</v>
      </c>
      <c r="D1524" s="45" t="s">
        <v>508</v>
      </c>
      <c r="E1524" s="45"/>
      <c r="F1524" s="35" t="s">
        <v>255</v>
      </c>
      <c r="G1524" s="36">
        <v>41729</v>
      </c>
      <c r="H1524" s="82">
        <v>57131</v>
      </c>
      <c r="I1524" s="37">
        <v>5714</v>
      </c>
      <c r="J1524" s="38">
        <v>5714</v>
      </c>
      <c r="K1524" s="36">
        <v>41729</v>
      </c>
      <c r="L1524" s="39">
        <v>10</v>
      </c>
      <c r="M1524" s="5"/>
      <c r="N1524" s="5"/>
      <c r="O1524" s="42" t="s">
        <v>2344</v>
      </c>
      <c r="P1524" s="43" t="s">
        <v>2270</v>
      </c>
      <c r="Q1524" s="43" t="s">
        <v>2319</v>
      </c>
      <c r="R1524" s="43" t="s">
        <v>229</v>
      </c>
      <c r="S1524" s="43" t="b">
        <v>1</v>
      </c>
      <c r="T1524" s="43">
        <v>10</v>
      </c>
      <c r="U1524" s="35" t="s">
        <v>2347</v>
      </c>
      <c r="V1524" s="196" t="s">
        <v>2377</v>
      </c>
    </row>
    <row r="1525" spans="1:22" x14ac:dyDescent="0.25">
      <c r="A1525" s="30">
        <v>1524</v>
      </c>
      <c r="B1525" s="45" t="s">
        <v>506</v>
      </c>
      <c r="C1525" s="33">
        <f t="shared" si="23"/>
        <v>6</v>
      </c>
      <c r="D1525" s="45" t="s">
        <v>507</v>
      </c>
      <c r="E1525" s="45"/>
      <c r="F1525" s="35" t="s">
        <v>255</v>
      </c>
      <c r="G1525" s="36">
        <v>41729</v>
      </c>
      <c r="H1525" s="82">
        <v>54964</v>
      </c>
      <c r="I1525" s="37">
        <v>5497</v>
      </c>
      <c r="J1525" s="38">
        <v>5497</v>
      </c>
      <c r="K1525" s="36">
        <v>41729</v>
      </c>
      <c r="L1525" s="39">
        <v>10</v>
      </c>
      <c r="M1525" s="5"/>
      <c r="N1525" s="5"/>
      <c r="O1525" s="42" t="s">
        <v>2344</v>
      </c>
      <c r="P1525" s="43" t="s">
        <v>2269</v>
      </c>
      <c r="Q1525" s="43" t="s">
        <v>2319</v>
      </c>
      <c r="R1525" s="43" t="s">
        <v>229</v>
      </c>
      <c r="S1525" s="43" t="b">
        <v>1</v>
      </c>
      <c r="T1525" s="43">
        <v>10</v>
      </c>
      <c r="U1525" s="35" t="s">
        <v>2347</v>
      </c>
      <c r="V1525" s="196" t="s">
        <v>2377</v>
      </c>
    </row>
    <row r="1526" spans="1:22" x14ac:dyDescent="0.25">
      <c r="A1526" s="30">
        <v>1525</v>
      </c>
      <c r="B1526" s="45" t="s">
        <v>915</v>
      </c>
      <c r="C1526" s="33">
        <f t="shared" si="23"/>
        <v>4</v>
      </c>
      <c r="D1526" s="45" t="s">
        <v>735</v>
      </c>
      <c r="E1526" s="45"/>
      <c r="F1526" s="35" t="s">
        <v>255</v>
      </c>
      <c r="G1526" s="36">
        <v>41729</v>
      </c>
      <c r="H1526" s="82">
        <v>21425</v>
      </c>
      <c r="I1526" s="37">
        <v>2143</v>
      </c>
      <c r="J1526" s="38">
        <v>2143</v>
      </c>
      <c r="K1526" s="36">
        <v>41729</v>
      </c>
      <c r="L1526" s="39">
        <v>10</v>
      </c>
      <c r="M1526" s="5"/>
      <c r="N1526" s="5"/>
      <c r="O1526" s="42" t="s">
        <v>2344</v>
      </c>
      <c r="P1526" s="43" t="s">
        <v>2207</v>
      </c>
      <c r="Q1526" s="43" t="s">
        <v>2320</v>
      </c>
      <c r="R1526" s="43" t="s">
        <v>229</v>
      </c>
      <c r="S1526" s="43" t="b">
        <v>1</v>
      </c>
      <c r="T1526" s="43">
        <v>10</v>
      </c>
      <c r="U1526" s="35" t="s">
        <v>2347</v>
      </c>
      <c r="V1526" s="196" t="s">
        <v>2377</v>
      </c>
    </row>
    <row r="1527" spans="1:22" x14ac:dyDescent="0.25">
      <c r="A1527" s="30">
        <v>1526</v>
      </c>
      <c r="B1527" s="45" t="s">
        <v>862</v>
      </c>
      <c r="C1527" s="33">
        <f t="shared" si="23"/>
        <v>5</v>
      </c>
      <c r="D1527" s="45" t="s">
        <v>471</v>
      </c>
      <c r="E1527" s="45"/>
      <c r="F1527" s="35" t="s">
        <v>255</v>
      </c>
      <c r="G1527" s="36">
        <v>41729</v>
      </c>
      <c r="H1527" s="82">
        <v>16353</v>
      </c>
      <c r="I1527" s="37">
        <v>1636</v>
      </c>
      <c r="J1527" s="38">
        <v>1636</v>
      </c>
      <c r="K1527" s="36">
        <v>41729</v>
      </c>
      <c r="L1527" s="39">
        <v>10</v>
      </c>
      <c r="M1527" s="5"/>
      <c r="N1527" s="5"/>
      <c r="O1527" s="42" t="s">
        <v>2344</v>
      </c>
      <c r="P1527" s="43" t="s">
        <v>2254</v>
      </c>
      <c r="Q1527" s="43" t="s">
        <v>2319</v>
      </c>
      <c r="R1527" s="43" t="s">
        <v>229</v>
      </c>
      <c r="S1527" s="43" t="b">
        <v>1</v>
      </c>
      <c r="T1527" s="43">
        <v>10</v>
      </c>
      <c r="U1527" s="35" t="s">
        <v>2347</v>
      </c>
      <c r="V1527" s="196" t="s">
        <v>2377</v>
      </c>
    </row>
    <row r="1528" spans="1:22" x14ac:dyDescent="0.25">
      <c r="A1528" s="30">
        <v>1527</v>
      </c>
      <c r="B1528" s="45" t="s">
        <v>1071</v>
      </c>
      <c r="C1528" s="33">
        <f t="shared" si="23"/>
        <v>6</v>
      </c>
      <c r="D1528" s="45" t="s">
        <v>391</v>
      </c>
      <c r="E1528" s="45"/>
      <c r="F1528" s="35" t="s">
        <v>255</v>
      </c>
      <c r="G1528" s="36">
        <v>41729</v>
      </c>
      <c r="H1528" s="82">
        <v>4292</v>
      </c>
      <c r="I1528" s="37">
        <v>430</v>
      </c>
      <c r="J1528" s="38">
        <v>430</v>
      </c>
      <c r="K1528" s="36">
        <v>41729</v>
      </c>
      <c r="L1528" s="39">
        <v>10.02</v>
      </c>
      <c r="M1528" s="5"/>
      <c r="N1528" s="5"/>
      <c r="O1528" s="42" t="s">
        <v>2344</v>
      </c>
      <c r="P1528" s="43" t="s">
        <v>2202</v>
      </c>
      <c r="Q1528" s="43" t="s">
        <v>2320</v>
      </c>
      <c r="R1528" s="43" t="s">
        <v>229</v>
      </c>
      <c r="S1528" s="43" t="b">
        <v>1</v>
      </c>
      <c r="T1528" s="43">
        <v>10</v>
      </c>
      <c r="U1528" s="35" t="s">
        <v>2347</v>
      </c>
      <c r="V1528" s="196" t="s">
        <v>2377</v>
      </c>
    </row>
    <row r="1529" spans="1:22" x14ac:dyDescent="0.25">
      <c r="A1529" s="30">
        <v>1528</v>
      </c>
      <c r="B1529" s="45" t="s">
        <v>840</v>
      </c>
      <c r="C1529" s="33">
        <f t="shared" si="23"/>
        <v>6</v>
      </c>
      <c r="D1529" s="45" t="s">
        <v>396</v>
      </c>
      <c r="E1529" s="45"/>
      <c r="F1529" s="35" t="s">
        <v>255</v>
      </c>
      <c r="G1529" s="36">
        <v>41729</v>
      </c>
      <c r="H1529" s="82">
        <v>24178</v>
      </c>
      <c r="I1529" s="37">
        <v>2418</v>
      </c>
      <c r="J1529" s="38">
        <v>2418</v>
      </c>
      <c r="K1529" s="36">
        <v>41729</v>
      </c>
      <c r="L1529" s="39">
        <v>10</v>
      </c>
      <c r="M1529" s="5"/>
      <c r="N1529" s="5"/>
      <c r="O1529" s="42" t="s">
        <v>2344</v>
      </c>
      <c r="P1529" s="43" t="s">
        <v>2207</v>
      </c>
      <c r="Q1529" s="43" t="s">
        <v>2320</v>
      </c>
      <c r="R1529" s="43" t="s">
        <v>229</v>
      </c>
      <c r="S1529" s="43" t="b">
        <v>1</v>
      </c>
      <c r="T1529" s="43">
        <v>10</v>
      </c>
      <c r="U1529" s="35" t="s">
        <v>2347</v>
      </c>
      <c r="V1529" s="196" t="s">
        <v>2377</v>
      </c>
    </row>
    <row r="1530" spans="1:22" x14ac:dyDescent="0.25">
      <c r="A1530" s="30">
        <v>1529</v>
      </c>
      <c r="B1530" s="45" t="s">
        <v>405</v>
      </c>
      <c r="C1530" s="33">
        <f t="shared" si="23"/>
        <v>5</v>
      </c>
      <c r="D1530" s="45" t="s">
        <v>406</v>
      </c>
      <c r="E1530" s="45"/>
      <c r="F1530" s="35" t="s">
        <v>255</v>
      </c>
      <c r="G1530" s="36">
        <v>41729</v>
      </c>
      <c r="H1530" s="82">
        <v>54363</v>
      </c>
      <c r="I1530" s="37">
        <v>5437</v>
      </c>
      <c r="J1530" s="38">
        <v>5437</v>
      </c>
      <c r="K1530" s="36">
        <v>41729</v>
      </c>
      <c r="L1530" s="39">
        <v>10</v>
      </c>
      <c r="M1530" s="5"/>
      <c r="N1530" s="5"/>
      <c r="O1530" s="42" t="s">
        <v>2344</v>
      </c>
      <c r="P1530" s="43" t="s">
        <v>2177</v>
      </c>
      <c r="Q1530" s="43" t="s">
        <v>2320</v>
      </c>
      <c r="R1530" s="43" t="s">
        <v>229</v>
      </c>
      <c r="S1530" s="43" t="b">
        <v>1</v>
      </c>
      <c r="T1530" s="43">
        <v>10</v>
      </c>
      <c r="U1530" s="35" t="s">
        <v>2347</v>
      </c>
      <c r="V1530" s="196" t="s">
        <v>2377</v>
      </c>
    </row>
    <row r="1531" spans="1:22" x14ac:dyDescent="0.25">
      <c r="A1531" s="30">
        <v>1530</v>
      </c>
      <c r="B1531" s="45" t="s">
        <v>976</v>
      </c>
      <c r="C1531" s="33">
        <f t="shared" si="23"/>
        <v>5</v>
      </c>
      <c r="D1531" s="45" t="s">
        <v>468</v>
      </c>
      <c r="E1531" s="45"/>
      <c r="F1531" s="35" t="s">
        <v>255</v>
      </c>
      <c r="G1531" s="36">
        <v>41729</v>
      </c>
      <c r="H1531" s="82">
        <v>90175</v>
      </c>
      <c r="I1531" s="37">
        <v>9018</v>
      </c>
      <c r="J1531" s="38">
        <v>9018</v>
      </c>
      <c r="K1531" s="36">
        <v>41729</v>
      </c>
      <c r="L1531" s="39">
        <v>10</v>
      </c>
      <c r="M1531" s="5"/>
      <c r="N1531" s="5"/>
      <c r="O1531" s="42" t="s">
        <v>2344</v>
      </c>
      <c r="P1531" s="43" t="s">
        <v>2226</v>
      </c>
      <c r="Q1531" s="43" t="s">
        <v>2320</v>
      </c>
      <c r="R1531" s="43" t="s">
        <v>229</v>
      </c>
      <c r="S1531" s="43" t="b">
        <v>1</v>
      </c>
      <c r="T1531" s="43">
        <v>10</v>
      </c>
      <c r="U1531" s="35" t="s">
        <v>2347</v>
      </c>
      <c r="V1531" s="196" t="s">
        <v>2377</v>
      </c>
    </row>
    <row r="1532" spans="1:22" x14ac:dyDescent="0.25">
      <c r="A1532" s="30">
        <v>1531</v>
      </c>
      <c r="B1532" s="45" t="s">
        <v>1088</v>
      </c>
      <c r="C1532" s="33">
        <f t="shared" si="23"/>
        <v>5</v>
      </c>
      <c r="D1532" s="45" t="s">
        <v>463</v>
      </c>
      <c r="E1532" s="45"/>
      <c r="F1532" s="35" t="s">
        <v>255</v>
      </c>
      <c r="G1532" s="36">
        <v>41729</v>
      </c>
      <c r="H1532" s="82">
        <v>8461</v>
      </c>
      <c r="I1532" s="37">
        <v>847</v>
      </c>
      <c r="J1532" s="38">
        <v>847</v>
      </c>
      <c r="K1532" s="36">
        <v>41729</v>
      </c>
      <c r="L1532" s="39">
        <v>10.01</v>
      </c>
      <c r="M1532" s="5"/>
      <c r="N1532" s="5"/>
      <c r="O1532" s="42" t="s">
        <v>2344</v>
      </c>
      <c r="P1532" s="43" t="s">
        <v>2251</v>
      </c>
      <c r="Q1532" s="43" t="s">
        <v>2319</v>
      </c>
      <c r="R1532" s="43" t="s">
        <v>229</v>
      </c>
      <c r="S1532" s="43" t="b">
        <v>1</v>
      </c>
      <c r="T1532" s="43">
        <v>10</v>
      </c>
      <c r="U1532" s="35" t="s">
        <v>2347</v>
      </c>
      <c r="V1532" s="196" t="s">
        <v>2377</v>
      </c>
    </row>
    <row r="1533" spans="1:22" x14ac:dyDescent="0.25">
      <c r="A1533" s="30">
        <v>1532</v>
      </c>
      <c r="B1533" s="45" t="s">
        <v>912</v>
      </c>
      <c r="C1533" s="33">
        <f t="shared" si="23"/>
        <v>4</v>
      </c>
      <c r="D1533" s="45" t="s">
        <v>387</v>
      </c>
      <c r="E1533" s="45"/>
      <c r="F1533" s="35" t="s">
        <v>255</v>
      </c>
      <c r="G1533" s="36">
        <v>41729</v>
      </c>
      <c r="H1533" s="82">
        <v>28785</v>
      </c>
      <c r="I1533" s="37">
        <v>2879</v>
      </c>
      <c r="J1533" s="38">
        <v>2879</v>
      </c>
      <c r="K1533" s="36">
        <v>41729</v>
      </c>
      <c r="L1533" s="39">
        <v>10</v>
      </c>
      <c r="M1533" s="5"/>
      <c r="N1533" s="5"/>
      <c r="O1533" s="42" t="s">
        <v>2344</v>
      </c>
      <c r="P1533" s="43" t="s">
        <v>2207</v>
      </c>
      <c r="Q1533" s="43" t="s">
        <v>2320</v>
      </c>
      <c r="R1533" s="43" t="s">
        <v>229</v>
      </c>
      <c r="S1533" s="43" t="b">
        <v>1</v>
      </c>
      <c r="T1533" s="43">
        <v>10</v>
      </c>
      <c r="U1533" s="35" t="s">
        <v>2347</v>
      </c>
      <c r="V1533" s="196" t="s">
        <v>2377</v>
      </c>
    </row>
    <row r="1534" spans="1:22" x14ac:dyDescent="0.25">
      <c r="A1534" s="30">
        <v>1533</v>
      </c>
      <c r="B1534" s="45" t="s">
        <v>838</v>
      </c>
      <c r="C1534" s="33">
        <f t="shared" si="23"/>
        <v>6</v>
      </c>
      <c r="D1534" s="45" t="s">
        <v>392</v>
      </c>
      <c r="E1534" s="45"/>
      <c r="F1534" s="35" t="s">
        <v>255</v>
      </c>
      <c r="G1534" s="36">
        <v>41729</v>
      </c>
      <c r="H1534" s="82">
        <v>26470</v>
      </c>
      <c r="I1534" s="37">
        <v>2648</v>
      </c>
      <c r="J1534" s="38">
        <v>2648</v>
      </c>
      <c r="K1534" s="36">
        <v>41729</v>
      </c>
      <c r="L1534" s="39">
        <v>10</v>
      </c>
      <c r="M1534" s="5"/>
      <c r="N1534" s="5"/>
      <c r="O1534" s="42" t="s">
        <v>2344</v>
      </c>
      <c r="P1534" s="43" t="s">
        <v>2226</v>
      </c>
      <c r="Q1534" s="43" t="s">
        <v>2320</v>
      </c>
      <c r="R1534" s="43" t="s">
        <v>229</v>
      </c>
      <c r="S1534" s="43" t="b">
        <v>1</v>
      </c>
      <c r="T1534" s="43">
        <v>10</v>
      </c>
      <c r="U1534" s="35" t="s">
        <v>2347</v>
      </c>
      <c r="V1534" s="196" t="s">
        <v>2377</v>
      </c>
    </row>
    <row r="1535" spans="1:22" x14ac:dyDescent="0.25">
      <c r="A1535" s="30">
        <v>1534</v>
      </c>
      <c r="B1535" s="45" t="s">
        <v>993</v>
      </c>
      <c r="C1535" s="33">
        <f t="shared" si="23"/>
        <v>5</v>
      </c>
      <c r="D1535" s="45" t="s">
        <v>538</v>
      </c>
      <c r="E1535" s="45"/>
      <c r="F1535" s="35" t="s">
        <v>255</v>
      </c>
      <c r="G1535" s="36">
        <v>41729</v>
      </c>
      <c r="H1535" s="82">
        <v>24974</v>
      </c>
      <c r="I1535" s="37">
        <v>2499</v>
      </c>
      <c r="J1535" s="38">
        <v>2499</v>
      </c>
      <c r="K1535" s="36">
        <v>41729</v>
      </c>
      <c r="L1535" s="39">
        <v>10.01</v>
      </c>
      <c r="M1535" s="5"/>
      <c r="N1535" s="5"/>
      <c r="O1535" s="42" t="s">
        <v>2344</v>
      </c>
      <c r="P1535" s="43" t="s">
        <v>2281</v>
      </c>
      <c r="Q1535" s="43" t="s">
        <v>2320</v>
      </c>
      <c r="R1535" s="43" t="s">
        <v>229</v>
      </c>
      <c r="S1535" s="43" t="b">
        <v>1</v>
      </c>
      <c r="T1535" s="43">
        <v>10</v>
      </c>
      <c r="U1535" s="35" t="s">
        <v>2347</v>
      </c>
      <c r="V1535" s="196" t="s">
        <v>2377</v>
      </c>
    </row>
    <row r="1536" spans="1:22" x14ac:dyDescent="0.25">
      <c r="A1536" s="30">
        <v>1535</v>
      </c>
      <c r="B1536" s="45" t="s">
        <v>550</v>
      </c>
      <c r="C1536" s="33">
        <f t="shared" si="23"/>
        <v>7</v>
      </c>
      <c r="D1536" s="45" t="s">
        <v>551</v>
      </c>
      <c r="E1536" s="45"/>
      <c r="F1536" s="35" t="s">
        <v>255</v>
      </c>
      <c r="G1536" s="36">
        <v>41729</v>
      </c>
      <c r="H1536" s="82">
        <v>88628</v>
      </c>
      <c r="I1536" s="37">
        <v>8864</v>
      </c>
      <c r="J1536" s="38">
        <v>8864</v>
      </c>
      <c r="K1536" s="36">
        <v>41729</v>
      </c>
      <c r="L1536" s="39">
        <v>10</v>
      </c>
      <c r="M1536" s="5"/>
      <c r="N1536" s="5"/>
      <c r="O1536" s="42" t="s">
        <v>2344</v>
      </c>
      <c r="P1536" s="43" t="s">
        <v>2206</v>
      </c>
      <c r="Q1536" s="43" t="s">
        <v>2320</v>
      </c>
      <c r="R1536" s="43" t="s">
        <v>229</v>
      </c>
      <c r="S1536" s="43" t="b">
        <v>1</v>
      </c>
      <c r="T1536" s="43">
        <v>10</v>
      </c>
      <c r="U1536" s="35" t="s">
        <v>2347</v>
      </c>
      <c r="V1536" s="196" t="s">
        <v>2377</v>
      </c>
    </row>
    <row r="1537" spans="1:22" x14ac:dyDescent="0.25">
      <c r="A1537" s="30">
        <v>1536</v>
      </c>
      <c r="B1537" s="45" t="s">
        <v>968</v>
      </c>
      <c r="C1537" s="33">
        <f t="shared" si="23"/>
        <v>8</v>
      </c>
      <c r="D1537" s="45" t="s">
        <v>403</v>
      </c>
      <c r="E1537" s="45"/>
      <c r="F1537" s="35" t="s">
        <v>255</v>
      </c>
      <c r="G1537" s="36">
        <v>41729</v>
      </c>
      <c r="H1537" s="82">
        <v>89214</v>
      </c>
      <c r="I1537" s="37">
        <v>8923</v>
      </c>
      <c r="J1537" s="38">
        <v>8923</v>
      </c>
      <c r="K1537" s="36">
        <v>41729</v>
      </c>
      <c r="L1537" s="39">
        <v>10</v>
      </c>
      <c r="M1537" s="5"/>
      <c r="N1537" s="5"/>
      <c r="O1537" s="42" t="s">
        <v>2344</v>
      </c>
      <c r="P1537" s="43" t="s">
        <v>2202</v>
      </c>
      <c r="Q1537" s="43" t="s">
        <v>2320</v>
      </c>
      <c r="R1537" s="43" t="s">
        <v>229</v>
      </c>
      <c r="S1537" s="43" t="b">
        <v>1</v>
      </c>
      <c r="T1537" s="43">
        <v>10</v>
      </c>
      <c r="U1537" s="35" t="s">
        <v>2347</v>
      </c>
      <c r="V1537" s="196" t="s">
        <v>2377</v>
      </c>
    </row>
    <row r="1538" spans="1:22" x14ac:dyDescent="0.25">
      <c r="A1538" s="30">
        <v>1537</v>
      </c>
      <c r="B1538" s="45" t="s">
        <v>398</v>
      </c>
      <c r="C1538" s="33">
        <f t="shared" si="23"/>
        <v>6</v>
      </c>
      <c r="D1538" s="45" t="s">
        <v>399</v>
      </c>
      <c r="E1538" s="45"/>
      <c r="F1538" s="35" t="s">
        <v>255</v>
      </c>
      <c r="G1538" s="36">
        <v>41729</v>
      </c>
      <c r="H1538" s="82">
        <v>219885</v>
      </c>
      <c r="I1538" s="37">
        <v>21990</v>
      </c>
      <c r="J1538" s="38">
        <v>21990</v>
      </c>
      <c r="K1538" s="36">
        <v>41729</v>
      </c>
      <c r="L1538" s="39">
        <v>10</v>
      </c>
      <c r="M1538" s="5"/>
      <c r="N1538" s="5"/>
      <c r="O1538" s="42" t="s">
        <v>2344</v>
      </c>
      <c r="P1538" s="43" t="s">
        <v>2177</v>
      </c>
      <c r="Q1538" s="43" t="s">
        <v>2320</v>
      </c>
      <c r="R1538" s="43" t="s">
        <v>229</v>
      </c>
      <c r="S1538" s="43" t="b">
        <v>1</v>
      </c>
      <c r="T1538" s="43">
        <v>10</v>
      </c>
      <c r="U1538" s="35" t="s">
        <v>2347</v>
      </c>
      <c r="V1538" s="196" t="s">
        <v>2377</v>
      </c>
    </row>
    <row r="1539" spans="1:22" x14ac:dyDescent="0.25">
      <c r="A1539" s="30">
        <v>1538</v>
      </c>
      <c r="B1539" s="45" t="s">
        <v>1108</v>
      </c>
      <c r="C1539" s="33">
        <f t="shared" ref="C1539:C1602" si="24">COUNTIF(B:B,B1539)</f>
        <v>6</v>
      </c>
      <c r="D1539" s="45" t="s">
        <v>534</v>
      </c>
      <c r="E1539" s="45"/>
      <c r="F1539" s="35" t="s">
        <v>255</v>
      </c>
      <c r="G1539" s="36">
        <v>41729</v>
      </c>
      <c r="H1539" s="82">
        <v>54749</v>
      </c>
      <c r="I1539" s="37">
        <v>5476</v>
      </c>
      <c r="J1539" s="38">
        <v>5476</v>
      </c>
      <c r="K1539" s="36">
        <v>41729</v>
      </c>
      <c r="L1539" s="39">
        <v>10</v>
      </c>
      <c r="M1539" s="5"/>
      <c r="N1539" s="5"/>
      <c r="O1539" s="42" t="s">
        <v>2344</v>
      </c>
      <c r="P1539" s="43" t="s">
        <v>2278</v>
      </c>
      <c r="Q1539" s="43" t="s">
        <v>2320</v>
      </c>
      <c r="R1539" s="43" t="s">
        <v>229</v>
      </c>
      <c r="S1539" s="43" t="b">
        <v>1</v>
      </c>
      <c r="T1539" s="43">
        <v>10</v>
      </c>
      <c r="U1539" s="35" t="s">
        <v>2347</v>
      </c>
      <c r="V1539" s="196" t="s">
        <v>2377</v>
      </c>
    </row>
    <row r="1540" spans="1:22" x14ac:dyDescent="0.25">
      <c r="A1540" s="30">
        <v>1539</v>
      </c>
      <c r="B1540" s="45" t="s">
        <v>444</v>
      </c>
      <c r="C1540" s="33">
        <f t="shared" si="24"/>
        <v>7</v>
      </c>
      <c r="D1540" s="45" t="s">
        <v>445</v>
      </c>
      <c r="E1540" s="45"/>
      <c r="F1540" s="35" t="s">
        <v>255</v>
      </c>
      <c r="G1540" s="36">
        <v>41729</v>
      </c>
      <c r="H1540" s="82">
        <v>30749</v>
      </c>
      <c r="I1540" s="37">
        <v>3076</v>
      </c>
      <c r="J1540" s="38">
        <v>3076</v>
      </c>
      <c r="K1540" s="36">
        <v>41729</v>
      </c>
      <c r="L1540" s="39">
        <v>10</v>
      </c>
      <c r="M1540" s="5"/>
      <c r="N1540" s="5"/>
      <c r="O1540" s="42" t="s">
        <v>2344</v>
      </c>
      <c r="P1540" s="43" t="s">
        <v>2206</v>
      </c>
      <c r="Q1540" s="43" t="s">
        <v>2320</v>
      </c>
      <c r="R1540" s="43" t="s">
        <v>229</v>
      </c>
      <c r="S1540" s="43" t="b">
        <v>1</v>
      </c>
      <c r="T1540" s="43">
        <v>10</v>
      </c>
      <c r="U1540" s="35" t="s">
        <v>2347</v>
      </c>
      <c r="V1540" s="196" t="s">
        <v>2377</v>
      </c>
    </row>
    <row r="1541" spans="1:22" x14ac:dyDescent="0.25">
      <c r="A1541" s="30">
        <v>1540</v>
      </c>
      <c r="B1541" s="45" t="s">
        <v>837</v>
      </c>
      <c r="C1541" s="33">
        <f t="shared" si="24"/>
        <v>5</v>
      </c>
      <c r="D1541" s="45" t="s">
        <v>389</v>
      </c>
      <c r="E1541" s="45"/>
      <c r="F1541" s="35" t="s">
        <v>255</v>
      </c>
      <c r="G1541" s="36">
        <v>41729</v>
      </c>
      <c r="H1541" s="82">
        <v>9305</v>
      </c>
      <c r="I1541" s="37">
        <v>932</v>
      </c>
      <c r="J1541" s="38">
        <v>932</v>
      </c>
      <c r="K1541" s="36">
        <v>41729</v>
      </c>
      <c r="L1541" s="39">
        <v>10.02</v>
      </c>
      <c r="M1541" s="5"/>
      <c r="N1541" s="5"/>
      <c r="O1541" s="42" t="s">
        <v>2344</v>
      </c>
      <c r="P1541" s="43" t="s">
        <v>2225</v>
      </c>
      <c r="Q1541" s="43" t="s">
        <v>2319</v>
      </c>
      <c r="R1541" s="43" t="s">
        <v>229</v>
      </c>
      <c r="S1541" s="43" t="b">
        <v>1</v>
      </c>
      <c r="T1541" s="43">
        <v>10</v>
      </c>
      <c r="U1541" s="35" t="s">
        <v>2347</v>
      </c>
      <c r="V1541" s="196" t="s">
        <v>2377</v>
      </c>
    </row>
    <row r="1542" spans="1:22" x14ac:dyDescent="0.25">
      <c r="A1542" s="30">
        <v>1541</v>
      </c>
      <c r="B1542" s="45" t="s">
        <v>866</v>
      </c>
      <c r="C1542" s="33">
        <f t="shared" si="24"/>
        <v>5</v>
      </c>
      <c r="D1542" s="45" t="s">
        <v>491</v>
      </c>
      <c r="E1542" s="45"/>
      <c r="F1542" s="35" t="s">
        <v>255</v>
      </c>
      <c r="G1542" s="36">
        <v>41729</v>
      </c>
      <c r="H1542" s="82">
        <v>33326</v>
      </c>
      <c r="I1542" s="37">
        <v>3334</v>
      </c>
      <c r="J1542" s="38">
        <v>3334</v>
      </c>
      <c r="K1542" s="36">
        <v>41729</v>
      </c>
      <c r="L1542" s="39">
        <v>10</v>
      </c>
      <c r="M1542" s="5"/>
      <c r="N1542" s="5"/>
      <c r="O1542" s="42" t="s">
        <v>2344</v>
      </c>
      <c r="P1542" s="43" t="s">
        <v>2184</v>
      </c>
      <c r="Q1542" s="43" t="s">
        <v>2320</v>
      </c>
      <c r="R1542" s="43" t="s">
        <v>229</v>
      </c>
      <c r="S1542" s="43" t="b">
        <v>1</v>
      </c>
      <c r="T1542" s="43">
        <v>10</v>
      </c>
      <c r="U1542" s="35" t="s">
        <v>2347</v>
      </c>
      <c r="V1542" s="196" t="s">
        <v>2377</v>
      </c>
    </row>
    <row r="1543" spans="1:22" x14ac:dyDescent="0.25">
      <c r="A1543" s="30">
        <v>1542</v>
      </c>
      <c r="B1543" s="45" t="s">
        <v>841</v>
      </c>
      <c r="C1543" s="33">
        <f t="shared" si="24"/>
        <v>5</v>
      </c>
      <c r="D1543" s="45" t="s">
        <v>404</v>
      </c>
      <c r="E1543" s="45"/>
      <c r="F1543" s="35" t="s">
        <v>255</v>
      </c>
      <c r="G1543" s="36">
        <v>41729</v>
      </c>
      <c r="H1543" s="82">
        <v>48923</v>
      </c>
      <c r="I1543" s="37">
        <v>4894</v>
      </c>
      <c r="J1543" s="38">
        <v>4894</v>
      </c>
      <c r="K1543" s="36">
        <v>41729</v>
      </c>
      <c r="L1543" s="39">
        <v>10</v>
      </c>
      <c r="M1543" s="5"/>
      <c r="N1543" s="5"/>
      <c r="O1543" s="42" t="s">
        <v>2344</v>
      </c>
      <c r="P1543" s="43" t="s">
        <v>2184</v>
      </c>
      <c r="Q1543" s="43" t="s">
        <v>2320</v>
      </c>
      <c r="R1543" s="43" t="s">
        <v>229</v>
      </c>
      <c r="S1543" s="43" t="b">
        <v>1</v>
      </c>
      <c r="T1543" s="43">
        <v>10</v>
      </c>
      <c r="U1543" s="35" t="s">
        <v>2347</v>
      </c>
      <c r="V1543" s="196" t="s">
        <v>2377</v>
      </c>
    </row>
    <row r="1544" spans="1:22" x14ac:dyDescent="0.25">
      <c r="A1544" s="30">
        <v>1543</v>
      </c>
      <c r="B1544" s="45" t="s">
        <v>800</v>
      </c>
      <c r="C1544" s="33">
        <f t="shared" si="24"/>
        <v>4</v>
      </c>
      <c r="D1544" s="45" t="s">
        <v>756</v>
      </c>
      <c r="E1544" s="45"/>
      <c r="F1544" s="35" t="s">
        <v>252</v>
      </c>
      <c r="G1544" s="36">
        <v>41699</v>
      </c>
      <c r="H1544" s="82">
        <v>1080000</v>
      </c>
      <c r="I1544" s="37">
        <v>108000</v>
      </c>
      <c r="J1544" s="38">
        <v>108000</v>
      </c>
      <c r="K1544" s="36">
        <v>41699</v>
      </c>
      <c r="L1544" s="39">
        <v>10</v>
      </c>
      <c r="M1544" s="5"/>
      <c r="N1544" s="5"/>
      <c r="O1544" s="42" t="s">
        <v>2343</v>
      </c>
      <c r="P1544" s="43" t="s">
        <v>2189</v>
      </c>
      <c r="Q1544" s="43" t="s">
        <v>2319</v>
      </c>
      <c r="R1544" s="43" t="s">
        <v>229</v>
      </c>
      <c r="S1544" s="43" t="b">
        <v>1</v>
      </c>
      <c r="T1544" s="43">
        <v>10</v>
      </c>
      <c r="U1544" s="35" t="s">
        <v>2347</v>
      </c>
      <c r="V1544" s="196" t="s">
        <v>2387</v>
      </c>
    </row>
    <row r="1545" spans="1:22" x14ac:dyDescent="0.25">
      <c r="A1545" s="30">
        <v>1544</v>
      </c>
      <c r="B1545" s="45" t="s">
        <v>800</v>
      </c>
      <c r="C1545" s="33">
        <f t="shared" si="24"/>
        <v>4</v>
      </c>
      <c r="D1545" s="45" t="s">
        <v>756</v>
      </c>
      <c r="E1545" s="45"/>
      <c r="F1545" s="35" t="s">
        <v>252</v>
      </c>
      <c r="G1545" s="36">
        <v>41729</v>
      </c>
      <c r="H1545" s="82">
        <v>1906180</v>
      </c>
      <c r="I1545" s="37">
        <v>190618</v>
      </c>
      <c r="J1545" s="38">
        <v>190618</v>
      </c>
      <c r="K1545" s="36">
        <v>41729</v>
      </c>
      <c r="L1545" s="39">
        <v>10</v>
      </c>
      <c r="M1545" s="5"/>
      <c r="N1545" s="5"/>
      <c r="O1545" s="42" t="s">
        <v>2343</v>
      </c>
      <c r="P1545" s="43" t="s">
        <v>2189</v>
      </c>
      <c r="Q1545" s="43" t="s">
        <v>2319</v>
      </c>
      <c r="R1545" s="43" t="s">
        <v>229</v>
      </c>
      <c r="S1545" s="43" t="b">
        <v>1</v>
      </c>
      <c r="T1545" s="43">
        <v>10</v>
      </c>
      <c r="U1545" s="35" t="s">
        <v>2347</v>
      </c>
      <c r="V1545" s="196" t="s">
        <v>2377</v>
      </c>
    </row>
    <row r="1546" spans="1:22" x14ac:dyDescent="0.25">
      <c r="A1546" s="92">
        <v>1545</v>
      </c>
      <c r="B1546" s="112" t="s">
        <v>1144</v>
      </c>
      <c r="C1546" s="33">
        <f t="shared" si="24"/>
        <v>1</v>
      </c>
      <c r="D1546" s="112" t="s">
        <v>757</v>
      </c>
      <c r="E1546" s="112"/>
      <c r="F1546" s="35" t="s">
        <v>561</v>
      </c>
      <c r="G1546" s="94">
        <v>41486</v>
      </c>
      <c r="H1546" s="95">
        <v>146290</v>
      </c>
      <c r="I1546" s="37">
        <v>14629</v>
      </c>
      <c r="J1546" s="38">
        <v>14629</v>
      </c>
      <c r="K1546" s="36">
        <v>41729</v>
      </c>
      <c r="L1546" s="39">
        <v>10</v>
      </c>
      <c r="M1546" s="96"/>
      <c r="N1546" s="96"/>
      <c r="O1546" s="42" t="s">
        <v>2345</v>
      </c>
      <c r="P1546" s="43" t="s">
        <v>2168</v>
      </c>
      <c r="Q1546" s="43" t="s">
        <v>2010</v>
      </c>
      <c r="R1546" s="43" t="s">
        <v>219</v>
      </c>
      <c r="S1546" s="43" t="b">
        <v>1</v>
      </c>
      <c r="T1546" s="43">
        <v>10</v>
      </c>
      <c r="U1546" s="35" t="s">
        <v>2347</v>
      </c>
      <c r="V1546" s="199" t="s">
        <v>2396</v>
      </c>
    </row>
    <row r="1547" spans="1:22" x14ac:dyDescent="0.25">
      <c r="A1547" s="30">
        <v>1546</v>
      </c>
      <c r="B1547" s="45" t="s">
        <v>1118</v>
      </c>
      <c r="C1547" s="33">
        <f t="shared" si="24"/>
        <v>3</v>
      </c>
      <c r="D1547" s="45" t="s">
        <v>574</v>
      </c>
      <c r="E1547" s="45"/>
      <c r="F1547" s="35" t="s">
        <v>561</v>
      </c>
      <c r="G1547" s="36">
        <v>41699</v>
      </c>
      <c r="H1547" s="82">
        <v>16210</v>
      </c>
      <c r="I1547" s="37">
        <v>1621</v>
      </c>
      <c r="J1547" s="38">
        <v>1621</v>
      </c>
      <c r="K1547" s="36">
        <v>41699</v>
      </c>
      <c r="L1547" s="39">
        <v>10</v>
      </c>
      <c r="M1547" s="5"/>
      <c r="N1547" s="5"/>
      <c r="O1547" s="42" t="s">
        <v>2345</v>
      </c>
      <c r="P1547" s="43" t="s">
        <v>2292</v>
      </c>
      <c r="Q1547" s="43" t="s">
        <v>2010</v>
      </c>
      <c r="R1547" s="43" t="s">
        <v>219</v>
      </c>
      <c r="S1547" s="43" t="b">
        <v>1</v>
      </c>
      <c r="T1547" s="43">
        <v>10</v>
      </c>
      <c r="U1547" s="35" t="s">
        <v>2347</v>
      </c>
      <c r="V1547" s="196" t="s">
        <v>2387</v>
      </c>
    </row>
    <row r="1548" spans="1:22" x14ac:dyDescent="0.25">
      <c r="A1548" s="30">
        <v>1547</v>
      </c>
      <c r="B1548" s="45" t="s">
        <v>1116</v>
      </c>
      <c r="C1548" s="33">
        <f t="shared" si="24"/>
        <v>17</v>
      </c>
      <c r="D1548" s="45" t="s">
        <v>564</v>
      </c>
      <c r="E1548" s="45"/>
      <c r="F1548" s="35" t="s">
        <v>561</v>
      </c>
      <c r="G1548" s="36">
        <v>41701</v>
      </c>
      <c r="H1548" s="82">
        <v>943820</v>
      </c>
      <c r="I1548" s="37">
        <v>94382</v>
      </c>
      <c r="J1548" s="38">
        <v>94382</v>
      </c>
      <c r="K1548" s="36">
        <v>41701</v>
      </c>
      <c r="L1548" s="39">
        <v>10</v>
      </c>
      <c r="M1548" s="5"/>
      <c r="N1548" s="5"/>
      <c r="O1548" s="42" t="s">
        <v>2345</v>
      </c>
      <c r="P1548" s="43" t="s">
        <v>2168</v>
      </c>
      <c r="Q1548" s="43" t="s">
        <v>2010</v>
      </c>
      <c r="R1548" s="43" t="s">
        <v>219</v>
      </c>
      <c r="S1548" s="43" t="b">
        <v>1</v>
      </c>
      <c r="T1548" s="43">
        <v>10</v>
      </c>
      <c r="U1548" s="35" t="s">
        <v>2347</v>
      </c>
      <c r="V1548" s="196" t="s">
        <v>2388</v>
      </c>
    </row>
    <row r="1549" spans="1:22" x14ac:dyDescent="0.25">
      <c r="A1549" s="30">
        <v>1548</v>
      </c>
      <c r="B1549" s="45" t="s">
        <v>1021</v>
      </c>
      <c r="C1549" s="33">
        <f t="shared" si="24"/>
        <v>2</v>
      </c>
      <c r="D1549" s="45" t="s">
        <v>758</v>
      </c>
      <c r="E1549" s="45"/>
      <c r="F1549" s="35" t="s">
        <v>561</v>
      </c>
      <c r="G1549" s="36">
        <v>41702</v>
      </c>
      <c r="H1549" s="82">
        <v>121460</v>
      </c>
      <c r="I1549" s="37">
        <v>12146</v>
      </c>
      <c r="J1549" s="38">
        <v>12146</v>
      </c>
      <c r="K1549" s="36">
        <v>41702</v>
      </c>
      <c r="L1549" s="39">
        <v>10</v>
      </c>
      <c r="M1549" s="5"/>
      <c r="N1549" s="5"/>
      <c r="O1549" s="42" t="s">
        <v>2345</v>
      </c>
      <c r="P1549" s="43" t="s">
        <v>2171</v>
      </c>
      <c r="Q1549" s="43" t="s">
        <v>2010</v>
      </c>
      <c r="R1549" s="43" t="s">
        <v>219</v>
      </c>
      <c r="S1549" s="43" t="b">
        <v>1</v>
      </c>
      <c r="T1549" s="43">
        <v>10</v>
      </c>
      <c r="U1549" s="35" t="s">
        <v>2347</v>
      </c>
      <c r="V1549" s="196" t="s">
        <v>2376</v>
      </c>
    </row>
    <row r="1550" spans="1:22" x14ac:dyDescent="0.25">
      <c r="A1550" s="30">
        <v>1549</v>
      </c>
      <c r="B1550" s="45" t="s">
        <v>1021</v>
      </c>
      <c r="C1550" s="33">
        <f t="shared" si="24"/>
        <v>2</v>
      </c>
      <c r="D1550" s="45" t="s">
        <v>758</v>
      </c>
      <c r="E1550" s="45"/>
      <c r="F1550" s="35" t="s">
        <v>561</v>
      </c>
      <c r="G1550" s="36">
        <v>41702</v>
      </c>
      <c r="H1550" s="82">
        <v>108090</v>
      </c>
      <c r="I1550" s="37">
        <v>10809</v>
      </c>
      <c r="J1550" s="38">
        <v>10809</v>
      </c>
      <c r="K1550" s="36">
        <v>41702</v>
      </c>
      <c r="L1550" s="39">
        <v>10</v>
      </c>
      <c r="M1550" s="5"/>
      <c r="N1550" s="5"/>
      <c r="O1550" s="42" t="s">
        <v>2345</v>
      </c>
      <c r="P1550" s="43" t="s">
        <v>2171</v>
      </c>
      <c r="Q1550" s="43" t="s">
        <v>2010</v>
      </c>
      <c r="R1550" s="43" t="s">
        <v>219</v>
      </c>
      <c r="S1550" s="43" t="b">
        <v>1</v>
      </c>
      <c r="T1550" s="43">
        <v>10</v>
      </c>
      <c r="U1550" s="35" t="s">
        <v>2347</v>
      </c>
      <c r="V1550" s="196" t="s">
        <v>2376</v>
      </c>
    </row>
    <row r="1551" spans="1:22" x14ac:dyDescent="0.25">
      <c r="A1551" s="30">
        <v>1550</v>
      </c>
      <c r="B1551" s="45" t="s">
        <v>1002</v>
      </c>
      <c r="C1551" s="33">
        <f t="shared" si="24"/>
        <v>4</v>
      </c>
      <c r="D1551" s="45" t="s">
        <v>578</v>
      </c>
      <c r="E1551" s="45"/>
      <c r="F1551" s="35" t="s">
        <v>561</v>
      </c>
      <c r="G1551" s="36">
        <v>41702</v>
      </c>
      <c r="H1551" s="82">
        <v>11250</v>
      </c>
      <c r="I1551" s="37">
        <v>1125</v>
      </c>
      <c r="J1551" s="38">
        <v>1125</v>
      </c>
      <c r="K1551" s="36">
        <v>41702</v>
      </c>
      <c r="L1551" s="39">
        <v>10</v>
      </c>
      <c r="M1551" s="5"/>
      <c r="N1551" s="5"/>
      <c r="O1551" s="42" t="s">
        <v>2345</v>
      </c>
      <c r="P1551" s="43" t="s">
        <v>2168</v>
      </c>
      <c r="Q1551" s="43" t="s">
        <v>2010</v>
      </c>
      <c r="R1551" s="43" t="s">
        <v>219</v>
      </c>
      <c r="S1551" s="43" t="b">
        <v>1</v>
      </c>
      <c r="T1551" s="43">
        <v>10</v>
      </c>
      <c r="U1551" s="35" t="s">
        <v>2347</v>
      </c>
      <c r="V1551" s="196" t="s">
        <v>2376</v>
      </c>
    </row>
    <row r="1552" spans="1:22" x14ac:dyDescent="0.25">
      <c r="A1552" s="30">
        <v>1551</v>
      </c>
      <c r="B1552" s="45" t="s">
        <v>918</v>
      </c>
      <c r="C1552" s="33">
        <f t="shared" si="24"/>
        <v>2</v>
      </c>
      <c r="D1552" s="45" t="s">
        <v>759</v>
      </c>
      <c r="E1552" s="45"/>
      <c r="F1552" s="35" t="s">
        <v>561</v>
      </c>
      <c r="G1552" s="36">
        <v>41703</v>
      </c>
      <c r="H1552" s="82">
        <v>50840</v>
      </c>
      <c r="I1552" s="37">
        <v>5084</v>
      </c>
      <c r="J1552" s="38">
        <v>5084</v>
      </c>
      <c r="K1552" s="36">
        <v>41703</v>
      </c>
      <c r="L1552" s="39">
        <v>10</v>
      </c>
      <c r="M1552" s="5"/>
      <c r="N1552" s="5"/>
      <c r="O1552" s="42" t="s">
        <v>2345</v>
      </c>
      <c r="P1552" s="43" t="s">
        <v>2171</v>
      </c>
      <c r="Q1552" s="43" t="s">
        <v>2010</v>
      </c>
      <c r="R1552" s="43" t="s">
        <v>219</v>
      </c>
      <c r="S1552" s="43" t="b">
        <v>1</v>
      </c>
      <c r="T1552" s="43">
        <v>10</v>
      </c>
      <c r="U1552" s="35" t="s">
        <v>2347</v>
      </c>
      <c r="V1552" s="196" t="s">
        <v>2378</v>
      </c>
    </row>
    <row r="1553" spans="1:22" x14ac:dyDescent="0.25">
      <c r="A1553" s="30">
        <v>1552</v>
      </c>
      <c r="B1553" s="45" t="s">
        <v>1129</v>
      </c>
      <c r="C1553" s="33">
        <f t="shared" si="24"/>
        <v>11</v>
      </c>
      <c r="D1553" s="45" t="s">
        <v>760</v>
      </c>
      <c r="E1553" s="45"/>
      <c r="F1553" s="35" t="s">
        <v>561</v>
      </c>
      <c r="G1553" s="36">
        <v>41705</v>
      </c>
      <c r="H1553" s="82">
        <v>923480</v>
      </c>
      <c r="I1553" s="37">
        <v>92348</v>
      </c>
      <c r="J1553" s="38">
        <v>92348</v>
      </c>
      <c r="K1553" s="36">
        <v>41705</v>
      </c>
      <c r="L1553" s="39">
        <v>10</v>
      </c>
      <c r="M1553" s="5"/>
      <c r="N1553" s="5"/>
      <c r="O1553" s="42" t="s">
        <v>2345</v>
      </c>
      <c r="P1553" s="43" t="s">
        <v>2168</v>
      </c>
      <c r="Q1553" s="43" t="s">
        <v>2010</v>
      </c>
      <c r="R1553" s="43" t="s">
        <v>219</v>
      </c>
      <c r="S1553" s="43" t="b">
        <v>1</v>
      </c>
      <c r="T1553" s="43">
        <v>10</v>
      </c>
      <c r="U1553" s="35" t="s">
        <v>2347</v>
      </c>
      <c r="V1553" s="196" t="s">
        <v>2389</v>
      </c>
    </row>
    <row r="1554" spans="1:22" x14ac:dyDescent="0.25">
      <c r="A1554" s="30">
        <v>1553</v>
      </c>
      <c r="B1554" s="45" t="s">
        <v>1129</v>
      </c>
      <c r="C1554" s="33">
        <f t="shared" si="24"/>
        <v>11</v>
      </c>
      <c r="D1554" s="45" t="s">
        <v>760</v>
      </c>
      <c r="E1554" s="45"/>
      <c r="F1554" s="35" t="s">
        <v>561</v>
      </c>
      <c r="G1554" s="36">
        <v>41705</v>
      </c>
      <c r="H1554" s="82">
        <v>907040</v>
      </c>
      <c r="I1554" s="37">
        <v>90704</v>
      </c>
      <c r="J1554" s="38">
        <v>90704</v>
      </c>
      <c r="K1554" s="36">
        <v>41705</v>
      </c>
      <c r="L1554" s="39">
        <v>10</v>
      </c>
      <c r="M1554" s="5"/>
      <c r="N1554" s="5"/>
      <c r="O1554" s="42" t="s">
        <v>2345</v>
      </c>
      <c r="P1554" s="43" t="s">
        <v>2168</v>
      </c>
      <c r="Q1554" s="43" t="s">
        <v>2010</v>
      </c>
      <c r="R1554" s="43" t="s">
        <v>219</v>
      </c>
      <c r="S1554" s="43" t="b">
        <v>1</v>
      </c>
      <c r="T1554" s="43">
        <v>10</v>
      </c>
      <c r="U1554" s="35" t="s">
        <v>2347</v>
      </c>
      <c r="V1554" s="196" t="s">
        <v>2389</v>
      </c>
    </row>
    <row r="1555" spans="1:22" x14ac:dyDescent="0.25">
      <c r="A1555" s="30">
        <v>1554</v>
      </c>
      <c r="B1555" s="45" t="s">
        <v>1001</v>
      </c>
      <c r="C1555" s="33">
        <f t="shared" si="24"/>
        <v>8</v>
      </c>
      <c r="D1555" s="45" t="s">
        <v>573</v>
      </c>
      <c r="E1555" s="45"/>
      <c r="F1555" s="35" t="s">
        <v>561</v>
      </c>
      <c r="G1555" s="36">
        <v>41705</v>
      </c>
      <c r="H1555" s="82">
        <v>319240</v>
      </c>
      <c r="I1555" s="37">
        <v>31924</v>
      </c>
      <c r="J1555" s="38">
        <v>31924</v>
      </c>
      <c r="K1555" s="36">
        <v>41705</v>
      </c>
      <c r="L1555" s="39">
        <v>10</v>
      </c>
      <c r="M1555" s="5"/>
      <c r="N1555" s="5"/>
      <c r="O1555" s="42" t="s">
        <v>2345</v>
      </c>
      <c r="P1555" s="43" t="s">
        <v>2193</v>
      </c>
      <c r="Q1555" s="43" t="s">
        <v>2010</v>
      </c>
      <c r="R1555" s="43" t="s">
        <v>219</v>
      </c>
      <c r="S1555" s="43" t="b">
        <v>1</v>
      </c>
      <c r="T1555" s="43">
        <v>10</v>
      </c>
      <c r="U1555" s="35" t="s">
        <v>2347</v>
      </c>
      <c r="V1555" s="196" t="s">
        <v>2389</v>
      </c>
    </row>
    <row r="1556" spans="1:22" x14ac:dyDescent="0.25">
      <c r="A1556" s="30">
        <v>1555</v>
      </c>
      <c r="B1556" s="45" t="s">
        <v>1001</v>
      </c>
      <c r="C1556" s="33">
        <f t="shared" si="24"/>
        <v>8</v>
      </c>
      <c r="D1556" s="45" t="s">
        <v>573</v>
      </c>
      <c r="E1556" s="45"/>
      <c r="F1556" s="35" t="s">
        <v>561</v>
      </c>
      <c r="G1556" s="36">
        <v>41705</v>
      </c>
      <c r="H1556" s="82">
        <v>444320</v>
      </c>
      <c r="I1556" s="37">
        <v>44432</v>
      </c>
      <c r="J1556" s="38">
        <v>44432</v>
      </c>
      <c r="K1556" s="36">
        <v>41705</v>
      </c>
      <c r="L1556" s="39">
        <v>10</v>
      </c>
      <c r="M1556" s="5"/>
      <c r="N1556" s="5"/>
      <c r="O1556" s="42" t="s">
        <v>2345</v>
      </c>
      <c r="P1556" s="43" t="s">
        <v>2193</v>
      </c>
      <c r="Q1556" s="43" t="s">
        <v>2010</v>
      </c>
      <c r="R1556" s="43" t="s">
        <v>219</v>
      </c>
      <c r="S1556" s="43" t="b">
        <v>1</v>
      </c>
      <c r="T1556" s="43">
        <v>10</v>
      </c>
      <c r="U1556" s="35" t="s">
        <v>2347</v>
      </c>
      <c r="V1556" s="196" t="s">
        <v>2389</v>
      </c>
    </row>
    <row r="1557" spans="1:22" x14ac:dyDescent="0.25">
      <c r="A1557" s="30">
        <v>1556</v>
      </c>
      <c r="B1557" s="45" t="s">
        <v>1001</v>
      </c>
      <c r="C1557" s="33">
        <f t="shared" si="24"/>
        <v>8</v>
      </c>
      <c r="D1557" s="45" t="s">
        <v>573</v>
      </c>
      <c r="E1557" s="45"/>
      <c r="F1557" s="35" t="s">
        <v>561</v>
      </c>
      <c r="G1557" s="36">
        <v>41705</v>
      </c>
      <c r="H1557" s="82">
        <v>374200</v>
      </c>
      <c r="I1557" s="37">
        <v>37420</v>
      </c>
      <c r="J1557" s="38">
        <v>37420</v>
      </c>
      <c r="K1557" s="36">
        <v>41705</v>
      </c>
      <c r="L1557" s="39">
        <v>10</v>
      </c>
      <c r="M1557" s="5"/>
      <c r="N1557" s="5"/>
      <c r="O1557" s="42" t="s">
        <v>2345</v>
      </c>
      <c r="P1557" s="43" t="s">
        <v>2193</v>
      </c>
      <c r="Q1557" s="43" t="s">
        <v>2010</v>
      </c>
      <c r="R1557" s="43" t="s">
        <v>219</v>
      </c>
      <c r="S1557" s="43" t="b">
        <v>1</v>
      </c>
      <c r="T1557" s="43">
        <v>10</v>
      </c>
      <c r="U1557" s="35" t="s">
        <v>2347</v>
      </c>
      <c r="V1557" s="196" t="s">
        <v>2389</v>
      </c>
    </row>
    <row r="1558" spans="1:22" x14ac:dyDescent="0.25">
      <c r="A1558" s="30">
        <v>1557</v>
      </c>
      <c r="B1558" s="45" t="s">
        <v>1001</v>
      </c>
      <c r="C1558" s="33">
        <f t="shared" si="24"/>
        <v>8</v>
      </c>
      <c r="D1558" s="45" t="s">
        <v>573</v>
      </c>
      <c r="E1558" s="45"/>
      <c r="F1558" s="35" t="s">
        <v>561</v>
      </c>
      <c r="G1558" s="36">
        <v>41705</v>
      </c>
      <c r="H1558" s="82">
        <v>331950</v>
      </c>
      <c r="I1558" s="37">
        <v>33195</v>
      </c>
      <c r="J1558" s="38">
        <v>33195</v>
      </c>
      <c r="K1558" s="36">
        <v>41705</v>
      </c>
      <c r="L1558" s="39">
        <v>10</v>
      </c>
      <c r="M1558" s="5"/>
      <c r="N1558" s="5"/>
      <c r="O1558" s="42" t="s">
        <v>2345</v>
      </c>
      <c r="P1558" s="43" t="s">
        <v>2193</v>
      </c>
      <c r="Q1558" s="43" t="s">
        <v>2010</v>
      </c>
      <c r="R1558" s="43" t="s">
        <v>219</v>
      </c>
      <c r="S1558" s="43" t="b">
        <v>1</v>
      </c>
      <c r="T1558" s="43">
        <v>10</v>
      </c>
      <c r="U1558" s="35" t="s">
        <v>2347</v>
      </c>
      <c r="V1558" s="196" t="s">
        <v>2389</v>
      </c>
    </row>
    <row r="1559" spans="1:22" x14ac:dyDescent="0.25">
      <c r="A1559" s="30">
        <v>1558</v>
      </c>
      <c r="B1559" s="45" t="s">
        <v>1000</v>
      </c>
      <c r="C1559" s="33">
        <f t="shared" si="24"/>
        <v>6</v>
      </c>
      <c r="D1559" s="45" t="s">
        <v>572</v>
      </c>
      <c r="E1559" s="45"/>
      <c r="F1559" s="35" t="s">
        <v>561</v>
      </c>
      <c r="G1559" s="36">
        <v>41705</v>
      </c>
      <c r="H1559" s="82">
        <v>417930</v>
      </c>
      <c r="I1559" s="37">
        <v>41793</v>
      </c>
      <c r="J1559" s="38">
        <v>41793</v>
      </c>
      <c r="K1559" s="36">
        <v>41705</v>
      </c>
      <c r="L1559" s="39">
        <v>10</v>
      </c>
      <c r="M1559" s="5"/>
      <c r="N1559" s="5"/>
      <c r="O1559" s="42" t="s">
        <v>2345</v>
      </c>
      <c r="P1559" s="43" t="s">
        <v>2171</v>
      </c>
      <c r="Q1559" s="43" t="s">
        <v>2010</v>
      </c>
      <c r="R1559" s="43" t="s">
        <v>219</v>
      </c>
      <c r="S1559" s="43" t="b">
        <v>1</v>
      </c>
      <c r="T1559" s="43">
        <v>10</v>
      </c>
      <c r="U1559" s="35" t="s">
        <v>2347</v>
      </c>
      <c r="V1559" s="196" t="s">
        <v>2389</v>
      </c>
    </row>
    <row r="1560" spans="1:22" x14ac:dyDescent="0.25">
      <c r="A1560" s="30">
        <v>1559</v>
      </c>
      <c r="B1560" s="45" t="s">
        <v>1145</v>
      </c>
      <c r="C1560" s="33">
        <f t="shared" si="24"/>
        <v>2</v>
      </c>
      <c r="D1560" s="45" t="s">
        <v>761</v>
      </c>
      <c r="E1560" s="45"/>
      <c r="F1560" s="35" t="s">
        <v>561</v>
      </c>
      <c r="G1560" s="36">
        <v>41708</v>
      </c>
      <c r="H1560" s="82">
        <v>958200</v>
      </c>
      <c r="I1560" s="37">
        <v>95820</v>
      </c>
      <c r="J1560" s="38">
        <v>95820</v>
      </c>
      <c r="K1560" s="36">
        <v>41708</v>
      </c>
      <c r="L1560" s="39">
        <v>10</v>
      </c>
      <c r="M1560" s="5"/>
      <c r="N1560" s="5"/>
      <c r="O1560" s="42" t="s">
        <v>2345</v>
      </c>
      <c r="P1560" s="43" t="s">
        <v>2171</v>
      </c>
      <c r="Q1560" s="43" t="s">
        <v>2010</v>
      </c>
      <c r="R1560" s="43" t="s">
        <v>219</v>
      </c>
      <c r="S1560" s="43" t="b">
        <v>1</v>
      </c>
      <c r="T1560" s="43">
        <v>10</v>
      </c>
      <c r="U1560" s="35" t="s">
        <v>2347</v>
      </c>
      <c r="V1560" s="196" t="s">
        <v>2395</v>
      </c>
    </row>
    <row r="1561" spans="1:22" x14ac:dyDescent="0.25">
      <c r="A1561" s="30">
        <v>1560</v>
      </c>
      <c r="B1561" s="45" t="s">
        <v>1145</v>
      </c>
      <c r="C1561" s="33">
        <f t="shared" si="24"/>
        <v>2</v>
      </c>
      <c r="D1561" s="45" t="s">
        <v>761</v>
      </c>
      <c r="E1561" s="45"/>
      <c r="F1561" s="35" t="s">
        <v>561</v>
      </c>
      <c r="G1561" s="36">
        <v>41708</v>
      </c>
      <c r="H1561" s="82">
        <v>227530</v>
      </c>
      <c r="I1561" s="37">
        <v>22753</v>
      </c>
      <c r="J1561" s="38">
        <v>22753</v>
      </c>
      <c r="K1561" s="36">
        <v>41708</v>
      </c>
      <c r="L1561" s="39">
        <v>10</v>
      </c>
      <c r="M1561" s="5"/>
      <c r="N1561" s="5"/>
      <c r="O1561" s="42" t="s">
        <v>2345</v>
      </c>
      <c r="P1561" s="43" t="s">
        <v>2171</v>
      </c>
      <c r="Q1561" s="43" t="s">
        <v>2010</v>
      </c>
      <c r="R1561" s="43" t="s">
        <v>219</v>
      </c>
      <c r="S1561" s="43" t="b">
        <v>1</v>
      </c>
      <c r="T1561" s="43">
        <v>10</v>
      </c>
      <c r="U1561" s="35" t="s">
        <v>2347</v>
      </c>
      <c r="V1561" s="196" t="s">
        <v>2395</v>
      </c>
    </row>
    <row r="1562" spans="1:22" x14ac:dyDescent="0.25">
      <c r="A1562" s="30">
        <v>1561</v>
      </c>
      <c r="B1562" s="45" t="s">
        <v>1117</v>
      </c>
      <c r="C1562" s="33">
        <f t="shared" si="24"/>
        <v>6</v>
      </c>
      <c r="D1562" s="45" t="s">
        <v>565</v>
      </c>
      <c r="E1562" s="45"/>
      <c r="F1562" s="35" t="s">
        <v>561</v>
      </c>
      <c r="G1562" s="36">
        <v>41718</v>
      </c>
      <c r="H1562" s="82">
        <v>8267290</v>
      </c>
      <c r="I1562" s="37">
        <v>826729</v>
      </c>
      <c r="J1562" s="38">
        <v>826729</v>
      </c>
      <c r="K1562" s="36">
        <v>41718</v>
      </c>
      <c r="L1562" s="39">
        <v>10</v>
      </c>
      <c r="M1562" s="5"/>
      <c r="N1562" s="5"/>
      <c r="O1562" s="42" t="s">
        <v>2345</v>
      </c>
      <c r="P1562" s="43" t="s">
        <v>2171</v>
      </c>
      <c r="Q1562" s="43" t="s">
        <v>2010</v>
      </c>
      <c r="R1562" s="43" t="s">
        <v>219</v>
      </c>
      <c r="S1562" s="43" t="b">
        <v>1</v>
      </c>
      <c r="T1562" s="43">
        <v>10</v>
      </c>
      <c r="U1562" s="35" t="s">
        <v>2347</v>
      </c>
      <c r="V1562" s="196" t="s">
        <v>2381</v>
      </c>
    </row>
    <row r="1563" spans="1:22" x14ac:dyDescent="0.25">
      <c r="A1563" s="30">
        <v>1562</v>
      </c>
      <c r="B1563" s="45" t="s">
        <v>1118</v>
      </c>
      <c r="C1563" s="33">
        <f t="shared" si="24"/>
        <v>3</v>
      </c>
      <c r="D1563" s="45" t="s">
        <v>574</v>
      </c>
      <c r="E1563" s="45"/>
      <c r="F1563" s="35" t="s">
        <v>561</v>
      </c>
      <c r="G1563" s="36">
        <v>41718</v>
      </c>
      <c r="H1563" s="82">
        <v>77980</v>
      </c>
      <c r="I1563" s="37">
        <v>7798</v>
      </c>
      <c r="J1563" s="38">
        <v>7798</v>
      </c>
      <c r="K1563" s="36">
        <v>41718</v>
      </c>
      <c r="L1563" s="39">
        <v>10</v>
      </c>
      <c r="M1563" s="5"/>
      <c r="N1563" s="5"/>
      <c r="O1563" s="42" t="s">
        <v>2345</v>
      </c>
      <c r="P1563" s="43" t="s">
        <v>2292</v>
      </c>
      <c r="Q1563" s="43" t="s">
        <v>2010</v>
      </c>
      <c r="R1563" s="43" t="s">
        <v>219</v>
      </c>
      <c r="S1563" s="43" t="b">
        <v>1</v>
      </c>
      <c r="T1563" s="43">
        <v>10</v>
      </c>
      <c r="U1563" s="35" t="s">
        <v>2347</v>
      </c>
      <c r="V1563" s="196" t="s">
        <v>2381</v>
      </c>
    </row>
    <row r="1564" spans="1:22" x14ac:dyDescent="0.25">
      <c r="A1564" s="30">
        <v>1563</v>
      </c>
      <c r="B1564" s="45" t="s">
        <v>999</v>
      </c>
      <c r="C1564" s="33">
        <f t="shared" si="24"/>
        <v>7</v>
      </c>
      <c r="D1564" s="45" t="s">
        <v>562</v>
      </c>
      <c r="E1564" s="45"/>
      <c r="F1564" s="35" t="s">
        <v>561</v>
      </c>
      <c r="G1564" s="36">
        <v>41718</v>
      </c>
      <c r="H1564" s="82">
        <v>86150</v>
      </c>
      <c r="I1564" s="37">
        <v>8615</v>
      </c>
      <c r="J1564" s="38">
        <v>8615</v>
      </c>
      <c r="K1564" s="36">
        <v>41718</v>
      </c>
      <c r="L1564" s="39">
        <v>10</v>
      </c>
      <c r="M1564" s="5"/>
      <c r="N1564" s="5"/>
      <c r="O1564" s="42" t="s">
        <v>2345</v>
      </c>
      <c r="P1564" s="43" t="s">
        <v>2172</v>
      </c>
      <c r="Q1564" s="43" t="s">
        <v>2010</v>
      </c>
      <c r="R1564" s="43" t="s">
        <v>219</v>
      </c>
      <c r="S1564" s="43" t="b">
        <v>1</v>
      </c>
      <c r="T1564" s="43">
        <v>10</v>
      </c>
      <c r="U1564" s="35" t="s">
        <v>2347</v>
      </c>
      <c r="V1564" s="196" t="s">
        <v>2381</v>
      </c>
    </row>
    <row r="1565" spans="1:22" x14ac:dyDescent="0.25">
      <c r="A1565" s="30">
        <v>1564</v>
      </c>
      <c r="B1565" s="45" t="s">
        <v>569</v>
      </c>
      <c r="C1565" s="33">
        <f t="shared" si="24"/>
        <v>3</v>
      </c>
      <c r="D1565" s="45" t="s">
        <v>570</v>
      </c>
      <c r="E1565" s="45"/>
      <c r="F1565" s="35" t="s">
        <v>561</v>
      </c>
      <c r="G1565" s="36">
        <v>41718</v>
      </c>
      <c r="H1565" s="82">
        <v>16550</v>
      </c>
      <c r="I1565" s="37">
        <v>1655</v>
      </c>
      <c r="J1565" s="38">
        <v>1655</v>
      </c>
      <c r="K1565" s="36">
        <v>41718</v>
      </c>
      <c r="L1565" s="39">
        <v>10</v>
      </c>
      <c r="M1565" s="5"/>
      <c r="N1565" s="5"/>
      <c r="O1565" s="42" t="s">
        <v>2345</v>
      </c>
      <c r="P1565" s="43" t="s">
        <v>2194</v>
      </c>
      <c r="Q1565" s="43" t="s">
        <v>2010</v>
      </c>
      <c r="R1565" s="43" t="s">
        <v>219</v>
      </c>
      <c r="S1565" s="43" t="b">
        <v>1</v>
      </c>
      <c r="T1565" s="43">
        <v>10</v>
      </c>
      <c r="U1565" s="35" t="s">
        <v>2347</v>
      </c>
      <c r="V1565" s="196" t="s">
        <v>2381</v>
      </c>
    </row>
    <row r="1566" spans="1:22" x14ac:dyDescent="0.25">
      <c r="A1566" s="30">
        <v>1565</v>
      </c>
      <c r="B1566" s="45" t="s">
        <v>569</v>
      </c>
      <c r="C1566" s="33">
        <f t="shared" si="24"/>
        <v>3</v>
      </c>
      <c r="D1566" s="45" t="s">
        <v>570</v>
      </c>
      <c r="E1566" s="45"/>
      <c r="F1566" s="35" t="s">
        <v>561</v>
      </c>
      <c r="G1566" s="36">
        <v>41718</v>
      </c>
      <c r="H1566" s="82">
        <v>35190</v>
      </c>
      <c r="I1566" s="37">
        <v>3519</v>
      </c>
      <c r="J1566" s="38">
        <v>3519</v>
      </c>
      <c r="K1566" s="36">
        <v>41718</v>
      </c>
      <c r="L1566" s="39">
        <v>10</v>
      </c>
      <c r="M1566" s="5"/>
      <c r="N1566" s="5"/>
      <c r="O1566" s="42" t="s">
        <v>2345</v>
      </c>
      <c r="P1566" s="43" t="s">
        <v>2194</v>
      </c>
      <c r="Q1566" s="43" t="s">
        <v>2010</v>
      </c>
      <c r="R1566" s="43" t="s">
        <v>219</v>
      </c>
      <c r="S1566" s="43" t="b">
        <v>1</v>
      </c>
      <c r="T1566" s="43">
        <v>10</v>
      </c>
      <c r="U1566" s="35" t="s">
        <v>2347</v>
      </c>
      <c r="V1566" s="196" t="s">
        <v>2381</v>
      </c>
    </row>
    <row r="1567" spans="1:22" x14ac:dyDescent="0.25">
      <c r="A1567" s="30">
        <v>1566</v>
      </c>
      <c r="B1567" s="45" t="s">
        <v>919</v>
      </c>
      <c r="C1567" s="33">
        <f t="shared" si="24"/>
        <v>3</v>
      </c>
      <c r="D1567" s="45" t="s">
        <v>762</v>
      </c>
      <c r="E1567" s="45"/>
      <c r="F1567" s="35" t="s">
        <v>561</v>
      </c>
      <c r="G1567" s="36">
        <v>41718</v>
      </c>
      <c r="H1567" s="82">
        <v>325890</v>
      </c>
      <c r="I1567" s="37">
        <v>32589</v>
      </c>
      <c r="J1567" s="38">
        <v>32589</v>
      </c>
      <c r="K1567" s="36">
        <v>41718</v>
      </c>
      <c r="L1567" s="39">
        <v>10</v>
      </c>
      <c r="M1567" s="5"/>
      <c r="N1567" s="5"/>
      <c r="O1567" s="42" t="s">
        <v>2345</v>
      </c>
      <c r="P1567" s="43" t="s">
        <v>2169</v>
      </c>
      <c r="Q1567" s="43" t="s">
        <v>2010</v>
      </c>
      <c r="R1567" s="43" t="s">
        <v>219</v>
      </c>
      <c r="S1567" s="43" t="b">
        <v>1</v>
      </c>
      <c r="T1567" s="43">
        <v>10</v>
      </c>
      <c r="U1567" s="35" t="s">
        <v>2347</v>
      </c>
      <c r="V1567" s="196" t="s">
        <v>2381</v>
      </c>
    </row>
    <row r="1568" spans="1:22" x14ac:dyDescent="0.25">
      <c r="A1568" s="30">
        <v>1567</v>
      </c>
      <c r="B1568" s="45" t="s">
        <v>999</v>
      </c>
      <c r="C1568" s="33">
        <f t="shared" si="24"/>
        <v>7</v>
      </c>
      <c r="D1568" s="45" t="s">
        <v>562</v>
      </c>
      <c r="E1568" s="45"/>
      <c r="F1568" s="35" t="s">
        <v>561</v>
      </c>
      <c r="G1568" s="36">
        <v>41719</v>
      </c>
      <c r="H1568" s="82">
        <v>4070</v>
      </c>
      <c r="I1568" s="37">
        <v>407</v>
      </c>
      <c r="J1568" s="38">
        <v>407</v>
      </c>
      <c r="K1568" s="36">
        <v>41719</v>
      </c>
      <c r="L1568" s="39">
        <v>10</v>
      </c>
      <c r="M1568" s="5"/>
      <c r="N1568" s="5"/>
      <c r="O1568" s="42" t="s">
        <v>2345</v>
      </c>
      <c r="P1568" s="43" t="s">
        <v>2172</v>
      </c>
      <c r="Q1568" s="43" t="s">
        <v>2010</v>
      </c>
      <c r="R1568" s="43" t="s">
        <v>219</v>
      </c>
      <c r="S1568" s="43" t="b">
        <v>1</v>
      </c>
      <c r="T1568" s="43">
        <v>10</v>
      </c>
      <c r="U1568" s="35" t="s">
        <v>2347</v>
      </c>
      <c r="V1568" s="196" t="s">
        <v>2382</v>
      </c>
    </row>
    <row r="1569" spans="1:22" x14ac:dyDescent="0.25">
      <c r="A1569" s="30">
        <v>1568</v>
      </c>
      <c r="B1569" s="45" t="s">
        <v>763</v>
      </c>
      <c r="C1569" s="33">
        <f t="shared" si="24"/>
        <v>2</v>
      </c>
      <c r="D1569" s="45" t="s">
        <v>764</v>
      </c>
      <c r="E1569" s="45"/>
      <c r="F1569" s="35" t="s">
        <v>561</v>
      </c>
      <c r="G1569" s="36">
        <v>41719</v>
      </c>
      <c r="H1569" s="82">
        <v>126740</v>
      </c>
      <c r="I1569" s="37">
        <v>12674</v>
      </c>
      <c r="J1569" s="38">
        <v>12674</v>
      </c>
      <c r="K1569" s="36">
        <v>41719</v>
      </c>
      <c r="L1569" s="39">
        <v>10</v>
      </c>
      <c r="M1569" s="5"/>
      <c r="N1569" s="5"/>
      <c r="O1569" s="42" t="s">
        <v>2345</v>
      </c>
      <c r="P1569" s="43" t="s">
        <v>2168</v>
      </c>
      <c r="Q1569" s="43" t="s">
        <v>2010</v>
      </c>
      <c r="R1569" s="43" t="s">
        <v>219</v>
      </c>
      <c r="S1569" s="43" t="b">
        <v>1</v>
      </c>
      <c r="T1569" s="43">
        <v>10</v>
      </c>
      <c r="U1569" s="35" t="s">
        <v>2347</v>
      </c>
      <c r="V1569" s="196" t="s">
        <v>2382</v>
      </c>
    </row>
    <row r="1570" spans="1:22" x14ac:dyDescent="0.25">
      <c r="A1570" s="30">
        <v>1569</v>
      </c>
      <c r="B1570" s="45" t="s">
        <v>1128</v>
      </c>
      <c r="C1570" s="33">
        <f t="shared" si="24"/>
        <v>5</v>
      </c>
      <c r="D1570" s="45" t="s">
        <v>643</v>
      </c>
      <c r="E1570" s="45"/>
      <c r="F1570" s="35" t="s">
        <v>561</v>
      </c>
      <c r="G1570" s="36">
        <v>41719</v>
      </c>
      <c r="H1570" s="82">
        <v>149100</v>
      </c>
      <c r="I1570" s="37">
        <v>14910</v>
      </c>
      <c r="J1570" s="38">
        <v>14910</v>
      </c>
      <c r="K1570" s="36">
        <v>41719</v>
      </c>
      <c r="L1570" s="39">
        <v>10</v>
      </c>
      <c r="M1570" s="5"/>
      <c r="N1570" s="5"/>
      <c r="O1570" s="42" t="s">
        <v>2345</v>
      </c>
      <c r="P1570" s="43" t="s">
        <v>2171</v>
      </c>
      <c r="Q1570" s="43" t="s">
        <v>2010</v>
      </c>
      <c r="R1570" s="43" t="s">
        <v>219</v>
      </c>
      <c r="S1570" s="43" t="b">
        <v>1</v>
      </c>
      <c r="T1570" s="43">
        <v>10</v>
      </c>
      <c r="U1570" s="35" t="s">
        <v>2347</v>
      </c>
      <c r="V1570" s="196" t="s">
        <v>2382</v>
      </c>
    </row>
    <row r="1571" spans="1:22" x14ac:dyDescent="0.25">
      <c r="A1571" s="30">
        <v>1570</v>
      </c>
      <c r="B1571" s="45" t="s">
        <v>1128</v>
      </c>
      <c r="C1571" s="33">
        <f t="shared" si="24"/>
        <v>5</v>
      </c>
      <c r="D1571" s="45" t="s">
        <v>643</v>
      </c>
      <c r="E1571" s="45"/>
      <c r="F1571" s="35" t="s">
        <v>561</v>
      </c>
      <c r="G1571" s="36">
        <v>41719</v>
      </c>
      <c r="H1571" s="82">
        <v>178270</v>
      </c>
      <c r="I1571" s="37">
        <v>17827</v>
      </c>
      <c r="J1571" s="38">
        <v>17827</v>
      </c>
      <c r="K1571" s="36">
        <v>41719</v>
      </c>
      <c r="L1571" s="39">
        <v>10</v>
      </c>
      <c r="M1571" s="5"/>
      <c r="N1571" s="5"/>
      <c r="O1571" s="42" t="s">
        <v>2345</v>
      </c>
      <c r="P1571" s="43" t="s">
        <v>2171</v>
      </c>
      <c r="Q1571" s="43" t="s">
        <v>2010</v>
      </c>
      <c r="R1571" s="43" t="s">
        <v>219</v>
      </c>
      <c r="S1571" s="43" t="b">
        <v>1</v>
      </c>
      <c r="T1571" s="43">
        <v>10</v>
      </c>
      <c r="U1571" s="35" t="s">
        <v>2347</v>
      </c>
      <c r="V1571" s="196" t="s">
        <v>2382</v>
      </c>
    </row>
    <row r="1572" spans="1:22" x14ac:dyDescent="0.25">
      <c r="A1572" s="30">
        <v>1571</v>
      </c>
      <c r="B1572" s="45" t="s">
        <v>1002</v>
      </c>
      <c r="C1572" s="33">
        <f t="shared" si="24"/>
        <v>4</v>
      </c>
      <c r="D1572" s="45" t="s">
        <v>578</v>
      </c>
      <c r="E1572" s="45"/>
      <c r="F1572" s="35" t="s">
        <v>561</v>
      </c>
      <c r="G1572" s="36">
        <v>41722</v>
      </c>
      <c r="H1572" s="82">
        <v>3740</v>
      </c>
      <c r="I1572" s="37">
        <v>374</v>
      </c>
      <c r="J1572" s="38">
        <v>374</v>
      </c>
      <c r="K1572" s="36">
        <v>41722</v>
      </c>
      <c r="L1572" s="39">
        <v>10</v>
      </c>
      <c r="M1572" s="5"/>
      <c r="N1572" s="5"/>
      <c r="O1572" s="42" t="s">
        <v>2345</v>
      </c>
      <c r="P1572" s="43" t="s">
        <v>2168</v>
      </c>
      <c r="Q1572" s="43" t="s">
        <v>2010</v>
      </c>
      <c r="R1572" s="43" t="s">
        <v>219</v>
      </c>
      <c r="S1572" s="43" t="b">
        <v>1</v>
      </c>
      <c r="T1572" s="43">
        <v>10</v>
      </c>
      <c r="U1572" s="35" t="s">
        <v>2347</v>
      </c>
      <c r="V1572" s="196" t="s">
        <v>2383</v>
      </c>
    </row>
    <row r="1573" spans="1:22" x14ac:dyDescent="0.25">
      <c r="A1573" s="30">
        <v>1572</v>
      </c>
      <c r="B1573" s="45" t="s">
        <v>890</v>
      </c>
      <c r="C1573" s="33">
        <f t="shared" si="24"/>
        <v>6</v>
      </c>
      <c r="D1573" s="45" t="s">
        <v>566</v>
      </c>
      <c r="E1573" s="45"/>
      <c r="F1573" s="35" t="s">
        <v>561</v>
      </c>
      <c r="G1573" s="36">
        <v>41722</v>
      </c>
      <c r="H1573" s="82">
        <v>2703950</v>
      </c>
      <c r="I1573" s="37">
        <v>270395</v>
      </c>
      <c r="J1573" s="38">
        <v>270395</v>
      </c>
      <c r="K1573" s="36">
        <v>41722</v>
      </c>
      <c r="L1573" s="39">
        <v>10</v>
      </c>
      <c r="M1573" s="5"/>
      <c r="N1573" s="5"/>
      <c r="O1573" s="42" t="s">
        <v>2345</v>
      </c>
      <c r="P1573" s="43" t="s">
        <v>2169</v>
      </c>
      <c r="Q1573" s="43" t="s">
        <v>2010</v>
      </c>
      <c r="R1573" s="43" t="s">
        <v>219</v>
      </c>
      <c r="S1573" s="43" t="b">
        <v>1</v>
      </c>
      <c r="T1573" s="43">
        <v>10</v>
      </c>
      <c r="U1573" s="35" t="s">
        <v>2347</v>
      </c>
      <c r="V1573" s="196" t="s">
        <v>2383</v>
      </c>
    </row>
    <row r="1574" spans="1:22" x14ac:dyDescent="0.25">
      <c r="A1574" s="30">
        <v>1573</v>
      </c>
      <c r="B1574" s="45" t="s">
        <v>890</v>
      </c>
      <c r="C1574" s="33">
        <f t="shared" si="24"/>
        <v>6</v>
      </c>
      <c r="D1574" s="45" t="s">
        <v>566</v>
      </c>
      <c r="E1574" s="45"/>
      <c r="F1574" s="35" t="s">
        <v>561</v>
      </c>
      <c r="G1574" s="36">
        <v>41722</v>
      </c>
      <c r="H1574" s="82">
        <v>3075250</v>
      </c>
      <c r="I1574" s="37">
        <v>307525</v>
      </c>
      <c r="J1574" s="38">
        <v>307525</v>
      </c>
      <c r="K1574" s="36">
        <v>41722</v>
      </c>
      <c r="L1574" s="39">
        <v>10</v>
      </c>
      <c r="M1574" s="5"/>
      <c r="N1574" s="5"/>
      <c r="O1574" s="42" t="s">
        <v>2345</v>
      </c>
      <c r="P1574" s="43" t="s">
        <v>2169</v>
      </c>
      <c r="Q1574" s="43" t="s">
        <v>2010</v>
      </c>
      <c r="R1574" s="43" t="s">
        <v>219</v>
      </c>
      <c r="S1574" s="43" t="b">
        <v>1</v>
      </c>
      <c r="T1574" s="43">
        <v>10</v>
      </c>
      <c r="U1574" s="35" t="s">
        <v>2347</v>
      </c>
      <c r="V1574" s="196" t="s">
        <v>2383</v>
      </c>
    </row>
    <row r="1575" spans="1:22" x14ac:dyDescent="0.25">
      <c r="A1575" s="30">
        <v>1574</v>
      </c>
      <c r="B1575" s="45" t="s">
        <v>892</v>
      </c>
      <c r="C1575" s="33">
        <f t="shared" si="24"/>
        <v>4</v>
      </c>
      <c r="D1575" s="45" t="s">
        <v>568</v>
      </c>
      <c r="E1575" s="45"/>
      <c r="F1575" s="35" t="s">
        <v>561</v>
      </c>
      <c r="G1575" s="36">
        <v>41722</v>
      </c>
      <c r="H1575" s="82">
        <v>1241710</v>
      </c>
      <c r="I1575" s="37">
        <v>124171</v>
      </c>
      <c r="J1575" s="38">
        <v>124171</v>
      </c>
      <c r="K1575" s="36">
        <v>41722</v>
      </c>
      <c r="L1575" s="39">
        <v>10</v>
      </c>
      <c r="M1575" s="5"/>
      <c r="N1575" s="5"/>
      <c r="O1575" s="42" t="s">
        <v>2345</v>
      </c>
      <c r="P1575" s="43" t="s">
        <v>2191</v>
      </c>
      <c r="Q1575" s="43" t="s">
        <v>2010</v>
      </c>
      <c r="R1575" s="43" t="s">
        <v>219</v>
      </c>
      <c r="S1575" s="43" t="b">
        <v>1</v>
      </c>
      <c r="T1575" s="43">
        <v>10</v>
      </c>
      <c r="U1575" s="35" t="s">
        <v>2347</v>
      </c>
      <c r="V1575" s="196" t="s">
        <v>2383</v>
      </c>
    </row>
    <row r="1576" spans="1:22" x14ac:dyDescent="0.25">
      <c r="A1576" s="30">
        <v>1575</v>
      </c>
      <c r="B1576" s="45" t="s">
        <v>919</v>
      </c>
      <c r="C1576" s="33">
        <f t="shared" si="24"/>
        <v>3</v>
      </c>
      <c r="D1576" s="45" t="s">
        <v>762</v>
      </c>
      <c r="E1576" s="45"/>
      <c r="F1576" s="35" t="s">
        <v>561</v>
      </c>
      <c r="G1576" s="36">
        <v>41722</v>
      </c>
      <c r="H1576" s="82">
        <v>159580</v>
      </c>
      <c r="I1576" s="37">
        <v>15958</v>
      </c>
      <c r="J1576" s="38">
        <v>15958</v>
      </c>
      <c r="K1576" s="36">
        <v>41722</v>
      </c>
      <c r="L1576" s="39">
        <v>10</v>
      </c>
      <c r="M1576" s="5"/>
      <c r="N1576" s="5"/>
      <c r="O1576" s="42" t="s">
        <v>2345</v>
      </c>
      <c r="P1576" s="43" t="s">
        <v>2169</v>
      </c>
      <c r="Q1576" s="43" t="s">
        <v>2010</v>
      </c>
      <c r="R1576" s="43" t="s">
        <v>219</v>
      </c>
      <c r="S1576" s="43" t="b">
        <v>1</v>
      </c>
      <c r="T1576" s="43">
        <v>10</v>
      </c>
      <c r="U1576" s="35" t="s">
        <v>2347</v>
      </c>
      <c r="V1576" s="196" t="s">
        <v>2383</v>
      </c>
    </row>
    <row r="1577" spans="1:22" x14ac:dyDescent="0.25">
      <c r="A1577" s="30">
        <v>1576</v>
      </c>
      <c r="B1577" s="45" t="s">
        <v>891</v>
      </c>
      <c r="C1577" s="33">
        <f t="shared" si="24"/>
        <v>4</v>
      </c>
      <c r="D1577" s="45" t="s">
        <v>567</v>
      </c>
      <c r="E1577" s="45"/>
      <c r="F1577" s="35" t="s">
        <v>561</v>
      </c>
      <c r="G1577" s="36">
        <v>41722</v>
      </c>
      <c r="H1577" s="82">
        <v>60800</v>
      </c>
      <c r="I1577" s="37">
        <v>6080</v>
      </c>
      <c r="J1577" s="38">
        <v>6080</v>
      </c>
      <c r="K1577" s="36">
        <v>41722</v>
      </c>
      <c r="L1577" s="39">
        <v>10</v>
      </c>
      <c r="M1577" s="5"/>
      <c r="N1577" s="5"/>
      <c r="O1577" s="42" t="s">
        <v>2345</v>
      </c>
      <c r="P1577" s="43" t="s">
        <v>2292</v>
      </c>
      <c r="Q1577" s="43" t="s">
        <v>2010</v>
      </c>
      <c r="R1577" s="43" t="s">
        <v>219</v>
      </c>
      <c r="S1577" s="43" t="b">
        <v>1</v>
      </c>
      <c r="T1577" s="43">
        <v>10</v>
      </c>
      <c r="U1577" s="35" t="s">
        <v>2347</v>
      </c>
      <c r="V1577" s="196" t="s">
        <v>2383</v>
      </c>
    </row>
    <row r="1578" spans="1:22" x14ac:dyDescent="0.25">
      <c r="A1578" s="30">
        <v>1577</v>
      </c>
      <c r="B1578" s="45" t="s">
        <v>1128</v>
      </c>
      <c r="C1578" s="33">
        <f t="shared" si="24"/>
        <v>5</v>
      </c>
      <c r="D1578" s="45" t="s">
        <v>643</v>
      </c>
      <c r="E1578" s="45"/>
      <c r="F1578" s="35" t="s">
        <v>561</v>
      </c>
      <c r="G1578" s="36">
        <v>41723</v>
      </c>
      <c r="H1578" s="82">
        <v>14210</v>
      </c>
      <c r="I1578" s="37">
        <v>1421</v>
      </c>
      <c r="J1578" s="38">
        <v>1421</v>
      </c>
      <c r="K1578" s="36">
        <v>41723</v>
      </c>
      <c r="L1578" s="39">
        <v>10</v>
      </c>
      <c r="M1578" s="5"/>
      <c r="N1578" s="5"/>
      <c r="O1578" s="42" t="s">
        <v>2345</v>
      </c>
      <c r="P1578" s="43" t="s">
        <v>2171</v>
      </c>
      <c r="Q1578" s="43" t="s">
        <v>2010</v>
      </c>
      <c r="R1578" s="43" t="s">
        <v>219</v>
      </c>
      <c r="S1578" s="43" t="b">
        <v>1</v>
      </c>
      <c r="T1578" s="43">
        <v>10</v>
      </c>
      <c r="U1578" s="35" t="s">
        <v>2347</v>
      </c>
      <c r="V1578" s="196" t="s">
        <v>2397</v>
      </c>
    </row>
    <row r="1579" spans="1:22" x14ac:dyDescent="0.25">
      <c r="A1579" s="30">
        <v>1578</v>
      </c>
      <c r="B1579" s="45" t="s">
        <v>1116</v>
      </c>
      <c r="C1579" s="33">
        <f t="shared" si="24"/>
        <v>17</v>
      </c>
      <c r="D1579" s="45" t="s">
        <v>564</v>
      </c>
      <c r="E1579" s="45"/>
      <c r="F1579" s="35" t="s">
        <v>561</v>
      </c>
      <c r="G1579" s="36">
        <v>41724</v>
      </c>
      <c r="H1579" s="82">
        <v>174670</v>
      </c>
      <c r="I1579" s="37">
        <v>17467</v>
      </c>
      <c r="J1579" s="38">
        <v>17467</v>
      </c>
      <c r="K1579" s="36">
        <v>41724</v>
      </c>
      <c r="L1579" s="39">
        <v>10</v>
      </c>
      <c r="M1579" s="5"/>
      <c r="N1579" s="5"/>
      <c r="O1579" s="42" t="s">
        <v>2345</v>
      </c>
      <c r="P1579" s="43" t="s">
        <v>2168</v>
      </c>
      <c r="Q1579" s="43" t="s">
        <v>2010</v>
      </c>
      <c r="R1579" s="43" t="s">
        <v>219</v>
      </c>
      <c r="S1579" s="43" t="b">
        <v>1</v>
      </c>
      <c r="T1579" s="43">
        <v>10</v>
      </c>
      <c r="U1579" s="35" t="s">
        <v>2347</v>
      </c>
      <c r="V1579" s="196" t="s">
        <v>2384</v>
      </c>
    </row>
    <row r="1580" spans="1:22" x14ac:dyDescent="0.25">
      <c r="A1580" s="30">
        <v>1579</v>
      </c>
      <c r="B1580" s="45" t="s">
        <v>1120</v>
      </c>
      <c r="C1580" s="33">
        <f t="shared" si="24"/>
        <v>2</v>
      </c>
      <c r="D1580" s="45" t="s">
        <v>577</v>
      </c>
      <c r="E1580" s="45"/>
      <c r="F1580" s="35" t="s">
        <v>561</v>
      </c>
      <c r="G1580" s="36">
        <v>41725</v>
      </c>
      <c r="H1580" s="82">
        <v>30000</v>
      </c>
      <c r="I1580" s="37">
        <v>3000</v>
      </c>
      <c r="J1580" s="38">
        <v>3000</v>
      </c>
      <c r="K1580" s="36">
        <v>41725</v>
      </c>
      <c r="L1580" s="39">
        <v>10</v>
      </c>
      <c r="M1580" s="5"/>
      <c r="N1580" s="5"/>
      <c r="O1580" s="42" t="s">
        <v>2345</v>
      </c>
      <c r="P1580" s="43" t="s">
        <v>2170</v>
      </c>
      <c r="Q1580" s="43" t="s">
        <v>2010</v>
      </c>
      <c r="R1580" s="43" t="s">
        <v>219</v>
      </c>
      <c r="S1580" s="43" t="b">
        <v>1</v>
      </c>
      <c r="T1580" s="43">
        <v>10</v>
      </c>
      <c r="U1580" s="35" t="s">
        <v>2347</v>
      </c>
      <c r="V1580" s="196" t="s">
        <v>2385</v>
      </c>
    </row>
    <row r="1581" spans="1:22" x14ac:dyDescent="0.25">
      <c r="A1581" s="30">
        <v>1580</v>
      </c>
      <c r="B1581" s="45" t="s">
        <v>1146</v>
      </c>
      <c r="C1581" s="33">
        <f t="shared" si="24"/>
        <v>1</v>
      </c>
      <c r="D1581" s="45" t="s">
        <v>765</v>
      </c>
      <c r="E1581" s="45"/>
      <c r="F1581" s="35" t="s">
        <v>561</v>
      </c>
      <c r="G1581" s="36">
        <v>41725</v>
      </c>
      <c r="H1581" s="82">
        <v>325840</v>
      </c>
      <c r="I1581" s="37">
        <v>32584</v>
      </c>
      <c r="J1581" s="38">
        <v>32584</v>
      </c>
      <c r="K1581" s="36">
        <v>41725</v>
      </c>
      <c r="L1581" s="39">
        <v>10</v>
      </c>
      <c r="M1581" s="5"/>
      <c r="N1581" s="5"/>
      <c r="O1581" s="42" t="s">
        <v>2345</v>
      </c>
      <c r="P1581" s="43" t="s">
        <v>2168</v>
      </c>
      <c r="Q1581" s="43" t="s">
        <v>2010</v>
      </c>
      <c r="R1581" s="43" t="s">
        <v>219</v>
      </c>
      <c r="S1581" s="43" t="b">
        <v>1</v>
      </c>
      <c r="T1581" s="43">
        <v>10</v>
      </c>
      <c r="U1581" s="35" t="s">
        <v>2347</v>
      </c>
      <c r="V1581" s="196" t="s">
        <v>2385</v>
      </c>
    </row>
    <row r="1582" spans="1:22" x14ac:dyDescent="0.25">
      <c r="A1582" s="30">
        <v>1581</v>
      </c>
      <c r="B1582" s="45" t="s">
        <v>1022</v>
      </c>
      <c r="C1582" s="33">
        <f t="shared" si="24"/>
        <v>1</v>
      </c>
      <c r="D1582" s="45" t="s">
        <v>766</v>
      </c>
      <c r="E1582" s="45"/>
      <c r="F1582" s="35" t="s">
        <v>561</v>
      </c>
      <c r="G1582" s="36">
        <v>41725</v>
      </c>
      <c r="H1582" s="82">
        <v>170680</v>
      </c>
      <c r="I1582" s="37">
        <v>17068</v>
      </c>
      <c r="J1582" s="38">
        <v>17068</v>
      </c>
      <c r="K1582" s="36">
        <v>41725</v>
      </c>
      <c r="L1582" s="39">
        <v>10</v>
      </c>
      <c r="M1582" s="5"/>
      <c r="N1582" s="5"/>
      <c r="O1582" s="42" t="s">
        <v>2345</v>
      </c>
      <c r="P1582" s="43" t="s">
        <v>2169</v>
      </c>
      <c r="Q1582" s="43" t="s">
        <v>2010</v>
      </c>
      <c r="R1582" s="43" t="s">
        <v>219</v>
      </c>
      <c r="S1582" s="43" t="b">
        <v>1</v>
      </c>
      <c r="T1582" s="43">
        <v>10</v>
      </c>
      <c r="U1582" s="35" t="s">
        <v>2347</v>
      </c>
      <c r="V1582" s="196" t="s">
        <v>2385</v>
      </c>
    </row>
    <row r="1583" spans="1:22" x14ac:dyDescent="0.25">
      <c r="A1583" s="30">
        <v>1582</v>
      </c>
      <c r="B1583" s="45" t="s">
        <v>1117</v>
      </c>
      <c r="C1583" s="33">
        <f t="shared" si="24"/>
        <v>6</v>
      </c>
      <c r="D1583" s="45" t="s">
        <v>565</v>
      </c>
      <c r="E1583" s="45"/>
      <c r="F1583" s="35" t="s">
        <v>561</v>
      </c>
      <c r="G1583" s="36">
        <v>41729</v>
      </c>
      <c r="H1583" s="82">
        <v>45640</v>
      </c>
      <c r="I1583" s="37">
        <v>4564</v>
      </c>
      <c r="J1583" s="38">
        <v>4564</v>
      </c>
      <c r="K1583" s="36">
        <v>41729</v>
      </c>
      <c r="L1583" s="39">
        <v>10</v>
      </c>
      <c r="M1583" s="5"/>
      <c r="N1583" s="5"/>
      <c r="O1583" s="42" t="s">
        <v>2345</v>
      </c>
      <c r="P1583" s="43" t="s">
        <v>2171</v>
      </c>
      <c r="Q1583" s="43" t="s">
        <v>2010</v>
      </c>
      <c r="R1583" s="43" t="s">
        <v>219</v>
      </c>
      <c r="S1583" s="43" t="b">
        <v>1</v>
      </c>
      <c r="T1583" s="43">
        <v>10</v>
      </c>
      <c r="U1583" s="35" t="s">
        <v>2347</v>
      </c>
      <c r="V1583" s="196" t="s">
        <v>2377</v>
      </c>
    </row>
    <row r="1584" spans="1:22" x14ac:dyDescent="0.25">
      <c r="A1584" s="30">
        <v>1583</v>
      </c>
      <c r="B1584" s="45" t="s">
        <v>1117</v>
      </c>
      <c r="C1584" s="33">
        <f t="shared" si="24"/>
        <v>6</v>
      </c>
      <c r="D1584" s="45" t="s">
        <v>565</v>
      </c>
      <c r="E1584" s="45"/>
      <c r="F1584" s="35" t="s">
        <v>561</v>
      </c>
      <c r="G1584" s="36">
        <v>41729</v>
      </c>
      <c r="H1584" s="82">
        <v>20570</v>
      </c>
      <c r="I1584" s="37">
        <v>2057</v>
      </c>
      <c r="J1584" s="38">
        <v>2057</v>
      </c>
      <c r="K1584" s="36">
        <v>41729</v>
      </c>
      <c r="L1584" s="39">
        <v>10</v>
      </c>
      <c r="M1584" s="5"/>
      <c r="N1584" s="5"/>
      <c r="O1584" s="42" t="s">
        <v>2345</v>
      </c>
      <c r="P1584" s="43" t="s">
        <v>2171</v>
      </c>
      <c r="Q1584" s="43" t="s">
        <v>2010</v>
      </c>
      <c r="R1584" s="43" t="s">
        <v>219</v>
      </c>
      <c r="S1584" s="43" t="b">
        <v>1</v>
      </c>
      <c r="T1584" s="43">
        <v>10</v>
      </c>
      <c r="U1584" s="35" t="s">
        <v>2347</v>
      </c>
      <c r="V1584" s="196" t="s">
        <v>2377</v>
      </c>
    </row>
    <row r="1585" spans="1:22" x14ac:dyDescent="0.25">
      <c r="A1585" s="30">
        <v>1584</v>
      </c>
      <c r="B1585" s="45" t="s">
        <v>999</v>
      </c>
      <c r="C1585" s="33">
        <f t="shared" si="24"/>
        <v>7</v>
      </c>
      <c r="D1585" s="45" t="s">
        <v>562</v>
      </c>
      <c r="E1585" s="45"/>
      <c r="F1585" s="35" t="s">
        <v>561</v>
      </c>
      <c r="G1585" s="36">
        <v>41729</v>
      </c>
      <c r="H1585" s="82">
        <v>44920</v>
      </c>
      <c r="I1585" s="37">
        <v>4492</v>
      </c>
      <c r="J1585" s="38">
        <v>4492</v>
      </c>
      <c r="K1585" s="36">
        <v>41729</v>
      </c>
      <c r="L1585" s="39">
        <v>10</v>
      </c>
      <c r="M1585" s="5"/>
      <c r="N1585" s="5"/>
      <c r="O1585" s="42" t="s">
        <v>2345</v>
      </c>
      <c r="P1585" s="43" t="s">
        <v>2172</v>
      </c>
      <c r="Q1585" s="43" t="s">
        <v>2010</v>
      </c>
      <c r="R1585" s="43" t="s">
        <v>219</v>
      </c>
      <c r="S1585" s="43" t="b">
        <v>1</v>
      </c>
      <c r="T1585" s="43">
        <v>10</v>
      </c>
      <c r="U1585" s="35" t="s">
        <v>2347</v>
      </c>
      <c r="V1585" s="196" t="s">
        <v>2377</v>
      </c>
    </row>
    <row r="1586" spans="1:22" x14ac:dyDescent="0.25">
      <c r="A1586" s="30">
        <v>1585</v>
      </c>
      <c r="B1586" s="45" t="s">
        <v>1001</v>
      </c>
      <c r="C1586" s="33">
        <f t="shared" si="24"/>
        <v>8</v>
      </c>
      <c r="D1586" s="45" t="s">
        <v>573</v>
      </c>
      <c r="E1586" s="45"/>
      <c r="F1586" s="35" t="s">
        <v>561</v>
      </c>
      <c r="G1586" s="36">
        <v>41729</v>
      </c>
      <c r="H1586" s="82">
        <v>613470</v>
      </c>
      <c r="I1586" s="37">
        <v>61347</v>
      </c>
      <c r="J1586" s="38">
        <v>61347</v>
      </c>
      <c r="K1586" s="36">
        <v>41729</v>
      </c>
      <c r="L1586" s="39">
        <v>10</v>
      </c>
      <c r="M1586" s="5"/>
      <c r="N1586" s="5"/>
      <c r="O1586" s="42" t="s">
        <v>2345</v>
      </c>
      <c r="P1586" s="43" t="s">
        <v>2193</v>
      </c>
      <c r="Q1586" s="43" t="s">
        <v>2010</v>
      </c>
      <c r="R1586" s="43" t="s">
        <v>219</v>
      </c>
      <c r="S1586" s="43" t="b">
        <v>1</v>
      </c>
      <c r="T1586" s="43">
        <v>10</v>
      </c>
      <c r="U1586" s="35" t="s">
        <v>2347</v>
      </c>
      <c r="V1586" s="196" t="s">
        <v>2377</v>
      </c>
    </row>
    <row r="1587" spans="1:22" x14ac:dyDescent="0.25">
      <c r="A1587" s="30">
        <v>1586</v>
      </c>
      <c r="B1587" s="45" t="s">
        <v>918</v>
      </c>
      <c r="C1587" s="33">
        <f t="shared" si="24"/>
        <v>2</v>
      </c>
      <c r="D1587" s="45" t="s">
        <v>759</v>
      </c>
      <c r="E1587" s="45"/>
      <c r="F1587" s="35" t="s">
        <v>561</v>
      </c>
      <c r="G1587" s="36">
        <v>41729</v>
      </c>
      <c r="H1587" s="82">
        <v>18270</v>
      </c>
      <c r="I1587" s="37">
        <v>1827</v>
      </c>
      <c r="J1587" s="38">
        <v>1827</v>
      </c>
      <c r="K1587" s="36">
        <v>41729</v>
      </c>
      <c r="L1587" s="39">
        <v>10</v>
      </c>
      <c r="M1587" s="5"/>
      <c r="N1587" s="5"/>
      <c r="O1587" s="42" t="s">
        <v>2345</v>
      </c>
      <c r="P1587" s="43" t="s">
        <v>2171</v>
      </c>
      <c r="Q1587" s="43" t="s">
        <v>2010</v>
      </c>
      <c r="R1587" s="43" t="s">
        <v>219</v>
      </c>
      <c r="S1587" s="43" t="b">
        <v>1</v>
      </c>
      <c r="T1587" s="43">
        <v>10</v>
      </c>
      <c r="U1587" s="35" t="s">
        <v>2347</v>
      </c>
      <c r="V1587" s="196" t="s">
        <v>2377</v>
      </c>
    </row>
    <row r="1588" spans="1:22" x14ac:dyDescent="0.25">
      <c r="A1588" s="30">
        <v>1587</v>
      </c>
      <c r="B1588" s="45" t="s">
        <v>919</v>
      </c>
      <c r="C1588" s="33">
        <f t="shared" si="24"/>
        <v>3</v>
      </c>
      <c r="D1588" s="45" t="s">
        <v>762</v>
      </c>
      <c r="E1588" s="45"/>
      <c r="F1588" s="35" t="s">
        <v>561</v>
      </c>
      <c r="G1588" s="36">
        <v>41729</v>
      </c>
      <c r="H1588" s="82">
        <v>130150</v>
      </c>
      <c r="I1588" s="37">
        <v>13015</v>
      </c>
      <c r="J1588" s="38">
        <v>13015</v>
      </c>
      <c r="K1588" s="36">
        <v>41729</v>
      </c>
      <c r="L1588" s="39">
        <v>10</v>
      </c>
      <c r="M1588" s="5"/>
      <c r="N1588" s="5"/>
      <c r="O1588" s="42" t="s">
        <v>2345</v>
      </c>
      <c r="P1588" s="43" t="s">
        <v>2169</v>
      </c>
      <c r="Q1588" s="43" t="s">
        <v>2010</v>
      </c>
      <c r="R1588" s="43" t="s">
        <v>219</v>
      </c>
      <c r="S1588" s="43" t="b">
        <v>1</v>
      </c>
      <c r="T1588" s="43">
        <v>10</v>
      </c>
      <c r="U1588" s="35" t="s">
        <v>2347</v>
      </c>
      <c r="V1588" s="196" t="s">
        <v>2377</v>
      </c>
    </row>
    <row r="1589" spans="1:22" x14ac:dyDescent="0.25">
      <c r="A1589" s="30">
        <v>1588</v>
      </c>
      <c r="B1589" s="45" t="s">
        <v>1000</v>
      </c>
      <c r="C1589" s="33">
        <f t="shared" si="24"/>
        <v>6</v>
      </c>
      <c r="D1589" s="45" t="s">
        <v>572</v>
      </c>
      <c r="E1589" s="45"/>
      <c r="F1589" s="35" t="s">
        <v>561</v>
      </c>
      <c r="G1589" s="36">
        <v>41729</v>
      </c>
      <c r="H1589" s="82">
        <v>443870</v>
      </c>
      <c r="I1589" s="37">
        <v>44387</v>
      </c>
      <c r="J1589" s="38">
        <v>44387</v>
      </c>
      <c r="K1589" s="36">
        <v>41729</v>
      </c>
      <c r="L1589" s="39">
        <v>10</v>
      </c>
      <c r="M1589" s="5"/>
      <c r="N1589" s="5"/>
      <c r="O1589" s="42" t="s">
        <v>2345</v>
      </c>
      <c r="P1589" s="43" t="s">
        <v>2171</v>
      </c>
      <c r="Q1589" s="43" t="s">
        <v>2010</v>
      </c>
      <c r="R1589" s="43" t="s">
        <v>219</v>
      </c>
      <c r="S1589" s="43" t="b">
        <v>1</v>
      </c>
      <c r="T1589" s="43">
        <v>10</v>
      </c>
      <c r="U1589" s="35" t="s">
        <v>2347</v>
      </c>
      <c r="V1589" s="196" t="s">
        <v>2377</v>
      </c>
    </row>
    <row r="1590" spans="1:22" x14ac:dyDescent="0.25">
      <c r="A1590" s="30">
        <v>1589</v>
      </c>
      <c r="B1590" s="45" t="s">
        <v>1000</v>
      </c>
      <c r="C1590" s="33">
        <f t="shared" si="24"/>
        <v>6</v>
      </c>
      <c r="D1590" s="45" t="s">
        <v>572</v>
      </c>
      <c r="E1590" s="45"/>
      <c r="F1590" s="35" t="s">
        <v>561</v>
      </c>
      <c r="G1590" s="36">
        <v>41729</v>
      </c>
      <c r="H1590" s="82">
        <v>4200</v>
      </c>
      <c r="I1590" s="37">
        <v>420</v>
      </c>
      <c r="J1590" s="38">
        <v>420</v>
      </c>
      <c r="K1590" s="36">
        <v>41729</v>
      </c>
      <c r="L1590" s="39">
        <v>10</v>
      </c>
      <c r="M1590" s="5"/>
      <c r="N1590" s="5"/>
      <c r="O1590" s="42" t="s">
        <v>2345</v>
      </c>
      <c r="P1590" s="43" t="s">
        <v>2171</v>
      </c>
      <c r="Q1590" s="43" t="s">
        <v>2010</v>
      </c>
      <c r="R1590" s="43" t="s">
        <v>219</v>
      </c>
      <c r="S1590" s="43" t="b">
        <v>1</v>
      </c>
      <c r="T1590" s="43">
        <v>10</v>
      </c>
      <c r="U1590" s="35" t="s">
        <v>2347</v>
      </c>
      <c r="V1590" s="196" t="s">
        <v>2377</v>
      </c>
    </row>
    <row r="1591" spans="1:22" x14ac:dyDescent="0.25">
      <c r="A1591" s="30">
        <v>1590</v>
      </c>
      <c r="B1591" s="45" t="s">
        <v>1128</v>
      </c>
      <c r="C1591" s="33">
        <f t="shared" si="24"/>
        <v>5</v>
      </c>
      <c r="D1591" s="45" t="s">
        <v>643</v>
      </c>
      <c r="E1591" s="45"/>
      <c r="F1591" s="35" t="s">
        <v>561</v>
      </c>
      <c r="G1591" s="36">
        <v>41729</v>
      </c>
      <c r="H1591" s="82">
        <v>242895</v>
      </c>
      <c r="I1591" s="37">
        <v>24290</v>
      </c>
      <c r="J1591" s="38">
        <v>24290</v>
      </c>
      <c r="K1591" s="36">
        <v>41729</v>
      </c>
      <c r="L1591" s="39">
        <v>10</v>
      </c>
      <c r="M1591" s="5"/>
      <c r="N1591" s="5"/>
      <c r="O1591" s="42" t="s">
        <v>2345</v>
      </c>
      <c r="P1591" s="43" t="s">
        <v>2171</v>
      </c>
      <c r="Q1591" s="43" t="s">
        <v>2010</v>
      </c>
      <c r="R1591" s="43" t="s">
        <v>219</v>
      </c>
      <c r="S1591" s="43" t="b">
        <v>1</v>
      </c>
      <c r="T1591" s="43">
        <v>10</v>
      </c>
      <c r="U1591" s="35" t="s">
        <v>2347</v>
      </c>
      <c r="V1591" s="196" t="s">
        <v>2377</v>
      </c>
    </row>
    <row r="1592" spans="1:22" x14ac:dyDescent="0.25">
      <c r="A1592" s="30">
        <v>1591</v>
      </c>
      <c r="B1592" s="45" t="s">
        <v>1129</v>
      </c>
      <c r="C1592" s="33">
        <f t="shared" si="24"/>
        <v>11</v>
      </c>
      <c r="D1592" s="45" t="s">
        <v>760</v>
      </c>
      <c r="E1592" s="45"/>
      <c r="F1592" s="35" t="s">
        <v>561</v>
      </c>
      <c r="G1592" s="36">
        <v>41729</v>
      </c>
      <c r="H1592" s="82">
        <v>1090768</v>
      </c>
      <c r="I1592" s="37">
        <v>109077</v>
      </c>
      <c r="J1592" s="38">
        <v>109077</v>
      </c>
      <c r="K1592" s="36">
        <v>41729</v>
      </c>
      <c r="L1592" s="39">
        <v>10</v>
      </c>
      <c r="M1592" s="5"/>
      <c r="N1592" s="5"/>
      <c r="O1592" s="42" t="s">
        <v>2345</v>
      </c>
      <c r="P1592" s="43" t="s">
        <v>2168</v>
      </c>
      <c r="Q1592" s="43" t="s">
        <v>2010</v>
      </c>
      <c r="R1592" s="43" t="s">
        <v>219</v>
      </c>
      <c r="S1592" s="43" t="b">
        <v>1</v>
      </c>
      <c r="T1592" s="43">
        <v>10</v>
      </c>
      <c r="U1592" s="35" t="s">
        <v>2347</v>
      </c>
      <c r="V1592" s="196" t="s">
        <v>2377</v>
      </c>
    </row>
    <row r="1593" spans="1:22" x14ac:dyDescent="0.25">
      <c r="A1593" s="30">
        <v>1592</v>
      </c>
      <c r="B1593" s="45" t="s">
        <v>1129</v>
      </c>
      <c r="C1593" s="33">
        <f t="shared" si="24"/>
        <v>11</v>
      </c>
      <c r="D1593" s="45" t="s">
        <v>760</v>
      </c>
      <c r="E1593" s="45"/>
      <c r="F1593" s="35" t="s">
        <v>561</v>
      </c>
      <c r="G1593" s="36">
        <v>41729</v>
      </c>
      <c r="H1593" s="82">
        <v>102626</v>
      </c>
      <c r="I1593" s="37">
        <v>10263</v>
      </c>
      <c r="J1593" s="38">
        <v>10263</v>
      </c>
      <c r="K1593" s="36">
        <v>41729</v>
      </c>
      <c r="L1593" s="39">
        <v>10</v>
      </c>
      <c r="M1593" s="5"/>
      <c r="N1593" s="5"/>
      <c r="O1593" s="42" t="s">
        <v>2345</v>
      </c>
      <c r="P1593" s="43" t="s">
        <v>2168</v>
      </c>
      <c r="Q1593" s="43" t="s">
        <v>2010</v>
      </c>
      <c r="R1593" s="43" t="s">
        <v>219</v>
      </c>
      <c r="S1593" s="43" t="b">
        <v>1</v>
      </c>
      <c r="T1593" s="43">
        <v>10</v>
      </c>
      <c r="U1593" s="35" t="s">
        <v>2347</v>
      </c>
      <c r="V1593" s="196" t="s">
        <v>2377</v>
      </c>
    </row>
    <row r="1594" spans="1:22" x14ac:dyDescent="0.25">
      <c r="A1594" s="30">
        <v>1593</v>
      </c>
      <c r="B1594" s="45" t="s">
        <v>1129</v>
      </c>
      <c r="C1594" s="33">
        <f t="shared" si="24"/>
        <v>11</v>
      </c>
      <c r="D1594" s="45" t="s">
        <v>760</v>
      </c>
      <c r="E1594" s="45"/>
      <c r="F1594" s="35" t="s">
        <v>561</v>
      </c>
      <c r="G1594" s="36">
        <v>41729</v>
      </c>
      <c r="H1594" s="82">
        <v>236230</v>
      </c>
      <c r="I1594" s="37">
        <v>23623</v>
      </c>
      <c r="J1594" s="38">
        <v>23623</v>
      </c>
      <c r="K1594" s="36">
        <v>41729</v>
      </c>
      <c r="L1594" s="39">
        <v>10</v>
      </c>
      <c r="M1594" s="5"/>
      <c r="N1594" s="5"/>
      <c r="O1594" s="42" t="s">
        <v>2345</v>
      </c>
      <c r="P1594" s="43" t="s">
        <v>2168</v>
      </c>
      <c r="Q1594" s="43" t="s">
        <v>2010</v>
      </c>
      <c r="R1594" s="43" t="s">
        <v>219</v>
      </c>
      <c r="S1594" s="43" t="b">
        <v>1</v>
      </c>
      <c r="T1594" s="43">
        <v>10</v>
      </c>
      <c r="U1594" s="35" t="s">
        <v>2347</v>
      </c>
      <c r="V1594" s="196" t="s">
        <v>2377</v>
      </c>
    </row>
    <row r="1595" spans="1:22" x14ac:dyDescent="0.25">
      <c r="A1595" s="30">
        <v>1594</v>
      </c>
      <c r="B1595" s="45" t="s">
        <v>1129</v>
      </c>
      <c r="C1595" s="33">
        <f t="shared" si="24"/>
        <v>11</v>
      </c>
      <c r="D1595" s="45" t="s">
        <v>760</v>
      </c>
      <c r="E1595" s="45"/>
      <c r="F1595" s="35" t="s">
        <v>561</v>
      </c>
      <c r="G1595" s="36">
        <v>41729</v>
      </c>
      <c r="H1595" s="82">
        <v>267902</v>
      </c>
      <c r="I1595" s="37">
        <v>26790</v>
      </c>
      <c r="J1595" s="38">
        <v>26790</v>
      </c>
      <c r="K1595" s="36">
        <v>41729</v>
      </c>
      <c r="L1595" s="39">
        <v>10</v>
      </c>
      <c r="M1595" s="5"/>
      <c r="N1595" s="5"/>
      <c r="O1595" s="42" t="s">
        <v>2345</v>
      </c>
      <c r="P1595" s="43" t="s">
        <v>2168</v>
      </c>
      <c r="Q1595" s="43" t="s">
        <v>2010</v>
      </c>
      <c r="R1595" s="43" t="s">
        <v>219</v>
      </c>
      <c r="S1595" s="43" t="b">
        <v>1</v>
      </c>
      <c r="T1595" s="43">
        <v>10</v>
      </c>
      <c r="U1595" s="35" t="s">
        <v>2347</v>
      </c>
      <c r="V1595" s="196" t="s">
        <v>2377</v>
      </c>
    </row>
    <row r="1596" spans="1:22" x14ac:dyDescent="0.25">
      <c r="A1596" s="30">
        <v>1595</v>
      </c>
      <c r="B1596" s="45" t="s">
        <v>1129</v>
      </c>
      <c r="C1596" s="33">
        <f t="shared" si="24"/>
        <v>11</v>
      </c>
      <c r="D1596" s="45" t="s">
        <v>760</v>
      </c>
      <c r="E1596" s="45"/>
      <c r="F1596" s="35" t="s">
        <v>561</v>
      </c>
      <c r="G1596" s="36">
        <v>41729</v>
      </c>
      <c r="H1596" s="82">
        <v>185590</v>
      </c>
      <c r="I1596" s="37">
        <v>18559</v>
      </c>
      <c r="J1596" s="38">
        <v>18559</v>
      </c>
      <c r="K1596" s="36">
        <v>41729</v>
      </c>
      <c r="L1596" s="39">
        <v>10</v>
      </c>
      <c r="M1596" s="5"/>
      <c r="N1596" s="5"/>
      <c r="O1596" s="42" t="s">
        <v>2345</v>
      </c>
      <c r="P1596" s="43" t="s">
        <v>2168</v>
      </c>
      <c r="Q1596" s="43" t="s">
        <v>2010</v>
      </c>
      <c r="R1596" s="43" t="s">
        <v>219</v>
      </c>
      <c r="S1596" s="43" t="b">
        <v>1</v>
      </c>
      <c r="T1596" s="43">
        <v>10</v>
      </c>
      <c r="U1596" s="35" t="s">
        <v>2347</v>
      </c>
      <c r="V1596" s="196" t="s">
        <v>2377</v>
      </c>
    </row>
    <row r="1597" spans="1:22" x14ac:dyDescent="0.25">
      <c r="A1597" s="30">
        <v>1596</v>
      </c>
      <c r="B1597" s="45" t="s">
        <v>1129</v>
      </c>
      <c r="C1597" s="33">
        <f t="shared" si="24"/>
        <v>11</v>
      </c>
      <c r="D1597" s="45" t="s">
        <v>760</v>
      </c>
      <c r="E1597" s="45"/>
      <c r="F1597" s="35" t="s">
        <v>561</v>
      </c>
      <c r="G1597" s="36">
        <v>41729</v>
      </c>
      <c r="H1597" s="82">
        <v>34348</v>
      </c>
      <c r="I1597" s="37">
        <v>3435</v>
      </c>
      <c r="J1597" s="38">
        <v>3435</v>
      </c>
      <c r="K1597" s="36">
        <v>41729</v>
      </c>
      <c r="L1597" s="39">
        <v>10</v>
      </c>
      <c r="M1597" s="5"/>
      <c r="N1597" s="5"/>
      <c r="O1597" s="42" t="s">
        <v>2345</v>
      </c>
      <c r="P1597" s="43" t="s">
        <v>2168</v>
      </c>
      <c r="Q1597" s="43" t="s">
        <v>2010</v>
      </c>
      <c r="R1597" s="43" t="s">
        <v>219</v>
      </c>
      <c r="S1597" s="43" t="b">
        <v>1</v>
      </c>
      <c r="T1597" s="43">
        <v>10</v>
      </c>
      <c r="U1597" s="35" t="s">
        <v>2347</v>
      </c>
      <c r="V1597" s="196" t="s">
        <v>2377</v>
      </c>
    </row>
    <row r="1598" spans="1:22" x14ac:dyDescent="0.25">
      <c r="A1598" s="30">
        <v>1597</v>
      </c>
      <c r="B1598" s="45" t="s">
        <v>1001</v>
      </c>
      <c r="C1598" s="33">
        <f t="shared" si="24"/>
        <v>8</v>
      </c>
      <c r="D1598" s="45" t="s">
        <v>573</v>
      </c>
      <c r="E1598" s="45"/>
      <c r="F1598" s="35" t="s">
        <v>561</v>
      </c>
      <c r="G1598" s="36">
        <v>41729</v>
      </c>
      <c r="H1598" s="82">
        <v>403831</v>
      </c>
      <c r="I1598" s="37">
        <v>40383</v>
      </c>
      <c r="J1598" s="38">
        <v>40383</v>
      </c>
      <c r="K1598" s="36">
        <v>41729</v>
      </c>
      <c r="L1598" s="39">
        <v>10</v>
      </c>
      <c r="M1598" s="5"/>
      <c r="N1598" s="5"/>
      <c r="O1598" s="42" t="s">
        <v>2345</v>
      </c>
      <c r="P1598" s="43" t="s">
        <v>2193</v>
      </c>
      <c r="Q1598" s="43" t="s">
        <v>2010</v>
      </c>
      <c r="R1598" s="43" t="s">
        <v>219</v>
      </c>
      <c r="S1598" s="43" t="b">
        <v>1</v>
      </c>
      <c r="T1598" s="43">
        <v>10</v>
      </c>
      <c r="U1598" s="35" t="s">
        <v>2347</v>
      </c>
      <c r="V1598" s="196" t="s">
        <v>2377</v>
      </c>
    </row>
    <row r="1599" spans="1:22" x14ac:dyDescent="0.25">
      <c r="A1599" s="30">
        <v>1598</v>
      </c>
      <c r="B1599" s="45" t="s">
        <v>892</v>
      </c>
      <c r="C1599" s="33">
        <f t="shared" si="24"/>
        <v>4</v>
      </c>
      <c r="D1599" s="45" t="s">
        <v>568</v>
      </c>
      <c r="E1599" s="45"/>
      <c r="F1599" s="35" t="s">
        <v>561</v>
      </c>
      <c r="G1599" s="36">
        <v>41729</v>
      </c>
      <c r="H1599" s="82">
        <v>961038</v>
      </c>
      <c r="I1599" s="37">
        <v>96104</v>
      </c>
      <c r="J1599" s="38">
        <v>96104</v>
      </c>
      <c r="K1599" s="36">
        <v>41729</v>
      </c>
      <c r="L1599" s="39">
        <v>10</v>
      </c>
      <c r="M1599" s="5"/>
      <c r="N1599" s="5"/>
      <c r="O1599" s="42" t="s">
        <v>2345</v>
      </c>
      <c r="P1599" s="43" t="s">
        <v>2191</v>
      </c>
      <c r="Q1599" s="43" t="s">
        <v>2010</v>
      </c>
      <c r="R1599" s="43" t="s">
        <v>219</v>
      </c>
      <c r="S1599" s="43" t="b">
        <v>1</v>
      </c>
      <c r="T1599" s="43">
        <v>10</v>
      </c>
      <c r="U1599" s="35" t="s">
        <v>2347</v>
      </c>
      <c r="V1599" s="196" t="s">
        <v>2377</v>
      </c>
    </row>
    <row r="1600" spans="1:22" x14ac:dyDescent="0.25">
      <c r="A1600" s="30">
        <v>1599</v>
      </c>
      <c r="B1600" s="45" t="s">
        <v>920</v>
      </c>
      <c r="C1600" s="33">
        <f t="shared" si="24"/>
        <v>1</v>
      </c>
      <c r="D1600" s="45" t="s">
        <v>767</v>
      </c>
      <c r="E1600" s="45"/>
      <c r="F1600" s="35" t="s">
        <v>561</v>
      </c>
      <c r="G1600" s="36">
        <v>41729</v>
      </c>
      <c r="H1600" s="82">
        <v>10197</v>
      </c>
      <c r="I1600" s="37">
        <v>1020</v>
      </c>
      <c r="J1600" s="38">
        <v>1020</v>
      </c>
      <c r="K1600" s="36">
        <v>41729</v>
      </c>
      <c r="L1600" s="39">
        <v>10</v>
      </c>
      <c r="M1600" s="5"/>
      <c r="N1600" s="5"/>
      <c r="O1600" s="42" t="s">
        <v>2345</v>
      </c>
      <c r="P1600" s="43" t="s">
        <v>2191</v>
      </c>
      <c r="Q1600" s="43" t="s">
        <v>2010</v>
      </c>
      <c r="R1600" s="43" t="s">
        <v>219</v>
      </c>
      <c r="S1600" s="43" t="b">
        <v>1</v>
      </c>
      <c r="T1600" s="43">
        <v>10</v>
      </c>
      <c r="U1600" s="35" t="s">
        <v>2347</v>
      </c>
      <c r="V1600" s="196" t="s">
        <v>2377</v>
      </c>
    </row>
    <row r="1601" spans="1:22" x14ac:dyDescent="0.25">
      <c r="A1601" s="30">
        <v>1600</v>
      </c>
      <c r="B1601" s="45" t="s">
        <v>1115</v>
      </c>
      <c r="C1601" s="33">
        <f t="shared" si="24"/>
        <v>2</v>
      </c>
      <c r="D1601" s="45" t="s">
        <v>768</v>
      </c>
      <c r="E1601" s="45"/>
      <c r="F1601" s="35" t="s">
        <v>561</v>
      </c>
      <c r="G1601" s="36">
        <v>41729</v>
      </c>
      <c r="H1601" s="82">
        <v>93259</v>
      </c>
      <c r="I1601" s="37">
        <v>9326</v>
      </c>
      <c r="J1601" s="38">
        <v>9326</v>
      </c>
      <c r="K1601" s="36">
        <v>41729</v>
      </c>
      <c r="L1601" s="39">
        <v>10</v>
      </c>
      <c r="M1601" s="5"/>
      <c r="N1601" s="5"/>
      <c r="O1601" s="42" t="s">
        <v>2345</v>
      </c>
      <c r="P1601" s="43" t="s">
        <v>2291</v>
      </c>
      <c r="Q1601" s="43" t="s">
        <v>2010</v>
      </c>
      <c r="R1601" s="43" t="s">
        <v>219</v>
      </c>
      <c r="S1601" s="43" t="b">
        <v>1</v>
      </c>
      <c r="T1601" s="43">
        <v>10</v>
      </c>
      <c r="U1601" s="35" t="s">
        <v>2347</v>
      </c>
      <c r="V1601" s="196" t="s">
        <v>2377</v>
      </c>
    </row>
    <row r="1602" spans="1:22" x14ac:dyDescent="0.25">
      <c r="A1602" s="30">
        <v>1601</v>
      </c>
      <c r="B1602" s="45" t="s">
        <v>891</v>
      </c>
      <c r="C1602" s="33">
        <f t="shared" si="24"/>
        <v>4</v>
      </c>
      <c r="D1602" s="45" t="s">
        <v>769</v>
      </c>
      <c r="E1602" s="45"/>
      <c r="F1602" s="35" t="s">
        <v>561</v>
      </c>
      <c r="G1602" s="36">
        <v>41729</v>
      </c>
      <c r="H1602" s="82">
        <v>51450</v>
      </c>
      <c r="I1602" s="37">
        <v>5145</v>
      </c>
      <c r="J1602" s="38">
        <v>5145</v>
      </c>
      <c r="K1602" s="36">
        <v>41729</v>
      </c>
      <c r="L1602" s="39">
        <v>10</v>
      </c>
      <c r="M1602" s="5"/>
      <c r="N1602" s="5"/>
      <c r="O1602" s="42" t="s">
        <v>2345</v>
      </c>
      <c r="P1602" s="43" t="s">
        <v>2292</v>
      </c>
      <c r="Q1602" s="43" t="s">
        <v>2010</v>
      </c>
      <c r="R1602" s="43" t="s">
        <v>219</v>
      </c>
      <c r="S1602" s="43" t="b">
        <v>1</v>
      </c>
      <c r="T1602" s="43">
        <v>10</v>
      </c>
      <c r="U1602" s="35" t="s">
        <v>2347</v>
      </c>
      <c r="V1602" s="196" t="s">
        <v>2377</v>
      </c>
    </row>
    <row r="1603" spans="1:22" x14ac:dyDescent="0.25">
      <c r="A1603" s="30">
        <v>1602</v>
      </c>
      <c r="B1603" s="45" t="s">
        <v>890</v>
      </c>
      <c r="C1603" s="33">
        <f t="shared" ref="C1603:C1640" si="25">COUNTIF(B:B,B1603)</f>
        <v>6</v>
      </c>
      <c r="D1603" s="45" t="s">
        <v>770</v>
      </c>
      <c r="E1603" s="45"/>
      <c r="F1603" s="35" t="s">
        <v>561</v>
      </c>
      <c r="G1603" s="36">
        <v>41729</v>
      </c>
      <c r="H1603" s="82">
        <v>3955852</v>
      </c>
      <c r="I1603" s="37">
        <v>395585</v>
      </c>
      <c r="J1603" s="38">
        <v>395585</v>
      </c>
      <c r="K1603" s="36">
        <v>41729</v>
      </c>
      <c r="L1603" s="39">
        <v>10</v>
      </c>
      <c r="M1603" s="5"/>
      <c r="N1603" s="5"/>
      <c r="O1603" s="42" t="s">
        <v>2345</v>
      </c>
      <c r="P1603" s="43" t="s">
        <v>2169</v>
      </c>
      <c r="Q1603" s="43" t="s">
        <v>2010</v>
      </c>
      <c r="R1603" s="43" t="s">
        <v>219</v>
      </c>
      <c r="S1603" s="43" t="b">
        <v>1</v>
      </c>
      <c r="T1603" s="43">
        <v>10</v>
      </c>
      <c r="U1603" s="35" t="s">
        <v>2347</v>
      </c>
      <c r="V1603" s="196" t="s">
        <v>2377</v>
      </c>
    </row>
    <row r="1604" spans="1:22" x14ac:dyDescent="0.25">
      <c r="A1604" s="30">
        <v>1603</v>
      </c>
      <c r="B1604" s="45" t="s">
        <v>763</v>
      </c>
      <c r="C1604" s="33">
        <f t="shared" si="25"/>
        <v>2</v>
      </c>
      <c r="D1604" s="45" t="s">
        <v>771</v>
      </c>
      <c r="E1604" s="45"/>
      <c r="F1604" s="35" t="s">
        <v>561</v>
      </c>
      <c r="G1604" s="36">
        <v>41729</v>
      </c>
      <c r="H1604" s="82">
        <v>48035</v>
      </c>
      <c r="I1604" s="37">
        <v>4804</v>
      </c>
      <c r="J1604" s="38">
        <v>4804</v>
      </c>
      <c r="K1604" s="36">
        <v>41729</v>
      </c>
      <c r="L1604" s="39">
        <v>10</v>
      </c>
      <c r="M1604" s="5"/>
      <c r="N1604" s="5"/>
      <c r="O1604" s="42" t="s">
        <v>2345</v>
      </c>
      <c r="P1604" s="43" t="s">
        <v>2168</v>
      </c>
      <c r="Q1604" s="43" t="s">
        <v>2010</v>
      </c>
      <c r="R1604" s="43" t="s">
        <v>219</v>
      </c>
      <c r="S1604" s="43" t="b">
        <v>1</v>
      </c>
      <c r="T1604" s="43">
        <v>10</v>
      </c>
      <c r="U1604" s="35" t="s">
        <v>2347</v>
      </c>
      <c r="V1604" s="196" t="s">
        <v>2377</v>
      </c>
    </row>
    <row r="1605" spans="1:22" x14ac:dyDescent="0.25">
      <c r="A1605" s="30">
        <v>1604</v>
      </c>
      <c r="B1605" s="45" t="s">
        <v>1135</v>
      </c>
      <c r="C1605" s="33">
        <f t="shared" si="25"/>
        <v>2</v>
      </c>
      <c r="D1605" s="45" t="s">
        <v>669</v>
      </c>
      <c r="E1605" s="45"/>
      <c r="F1605" s="35" t="s">
        <v>561</v>
      </c>
      <c r="G1605" s="36">
        <v>41729</v>
      </c>
      <c r="H1605" s="82">
        <v>34605</v>
      </c>
      <c r="I1605" s="37">
        <v>3460</v>
      </c>
      <c r="J1605" s="38">
        <v>3460</v>
      </c>
      <c r="K1605" s="36">
        <v>41729</v>
      </c>
      <c r="L1605" s="39">
        <v>10</v>
      </c>
      <c r="M1605" s="5"/>
      <c r="N1605" s="5"/>
      <c r="O1605" s="42" t="s">
        <v>2345</v>
      </c>
      <c r="P1605" s="43" t="s">
        <v>2171</v>
      </c>
      <c r="Q1605" s="43" t="s">
        <v>2010</v>
      </c>
      <c r="R1605" s="43" t="s">
        <v>219</v>
      </c>
      <c r="S1605" s="43" t="b">
        <v>1</v>
      </c>
      <c r="T1605" s="43">
        <v>10</v>
      </c>
      <c r="U1605" s="35" t="s">
        <v>2347</v>
      </c>
      <c r="V1605" s="196" t="s">
        <v>2377</v>
      </c>
    </row>
    <row r="1606" spans="1:22" x14ac:dyDescent="0.25">
      <c r="A1606" s="30">
        <v>1605</v>
      </c>
      <c r="B1606" s="45" t="s">
        <v>1117</v>
      </c>
      <c r="C1606" s="33">
        <f t="shared" si="25"/>
        <v>6</v>
      </c>
      <c r="D1606" s="45" t="s">
        <v>565</v>
      </c>
      <c r="E1606" s="45"/>
      <c r="F1606" s="35" t="s">
        <v>561</v>
      </c>
      <c r="G1606" s="36">
        <v>41729</v>
      </c>
      <c r="H1606" s="82">
        <v>9566590</v>
      </c>
      <c r="I1606" s="37">
        <v>956659</v>
      </c>
      <c r="J1606" s="38">
        <v>956659</v>
      </c>
      <c r="K1606" s="36">
        <v>41729</v>
      </c>
      <c r="L1606" s="39">
        <v>10</v>
      </c>
      <c r="M1606" s="5"/>
      <c r="N1606" s="5"/>
      <c r="O1606" s="42" t="s">
        <v>2345</v>
      </c>
      <c r="P1606" s="43" t="s">
        <v>2171</v>
      </c>
      <c r="Q1606" s="43" t="s">
        <v>2010</v>
      </c>
      <c r="R1606" s="43" t="s">
        <v>219</v>
      </c>
      <c r="S1606" s="43" t="b">
        <v>1</v>
      </c>
      <c r="T1606" s="43">
        <v>10</v>
      </c>
      <c r="U1606" s="35" t="s">
        <v>2347</v>
      </c>
      <c r="V1606" s="196" t="s">
        <v>2377</v>
      </c>
    </row>
    <row r="1607" spans="1:22" x14ac:dyDescent="0.25">
      <c r="A1607" s="30">
        <v>1606</v>
      </c>
      <c r="B1607" s="45" t="s">
        <v>1121</v>
      </c>
      <c r="C1607" s="33">
        <f t="shared" si="25"/>
        <v>3</v>
      </c>
      <c r="D1607" s="45" t="s">
        <v>579</v>
      </c>
      <c r="E1607" s="45"/>
      <c r="F1607" s="35" t="s">
        <v>561</v>
      </c>
      <c r="G1607" s="36">
        <v>41729</v>
      </c>
      <c r="H1607" s="82">
        <v>1000000</v>
      </c>
      <c r="I1607" s="37">
        <v>100000</v>
      </c>
      <c r="J1607" s="38">
        <v>100000</v>
      </c>
      <c r="K1607" s="36">
        <v>41729</v>
      </c>
      <c r="L1607" s="39">
        <v>10</v>
      </c>
      <c r="M1607" s="5"/>
      <c r="N1607" s="5"/>
      <c r="O1607" s="42" t="s">
        <v>2345</v>
      </c>
      <c r="P1607" s="43" t="s">
        <v>2177</v>
      </c>
      <c r="Q1607" s="43" t="s">
        <v>2320</v>
      </c>
      <c r="R1607" s="43" t="s">
        <v>229</v>
      </c>
      <c r="S1607" s="43" t="b">
        <v>0</v>
      </c>
      <c r="T1607" s="43">
        <v>10</v>
      </c>
      <c r="U1607" s="35" t="s">
        <v>2347</v>
      </c>
      <c r="V1607" s="196" t="s">
        <v>2377</v>
      </c>
    </row>
    <row r="1608" spans="1:22" x14ac:dyDescent="0.25">
      <c r="A1608" s="30">
        <v>1607</v>
      </c>
      <c r="B1608" s="45" t="s">
        <v>1023</v>
      </c>
      <c r="C1608" s="33">
        <f t="shared" si="25"/>
        <v>1</v>
      </c>
      <c r="D1608" s="45" t="s">
        <v>772</v>
      </c>
      <c r="E1608" s="45"/>
      <c r="F1608" s="35" t="s">
        <v>561</v>
      </c>
      <c r="G1608" s="36">
        <v>41729</v>
      </c>
      <c r="H1608" s="82">
        <v>16854</v>
      </c>
      <c r="I1608" s="37">
        <v>1685</v>
      </c>
      <c r="J1608" s="38">
        <v>1685</v>
      </c>
      <c r="K1608" s="36">
        <v>41729</v>
      </c>
      <c r="L1608" s="39">
        <v>10</v>
      </c>
      <c r="M1608" s="5"/>
      <c r="N1608" s="5"/>
      <c r="O1608" s="42" t="s">
        <v>2345</v>
      </c>
      <c r="P1608" s="43" t="s">
        <v>2171</v>
      </c>
      <c r="Q1608" s="43" t="s">
        <v>2010</v>
      </c>
      <c r="R1608" s="43" t="s">
        <v>219</v>
      </c>
      <c r="S1608" s="43" t="b">
        <v>1</v>
      </c>
      <c r="T1608" s="43">
        <v>10</v>
      </c>
      <c r="U1608" s="35" t="s">
        <v>2347</v>
      </c>
      <c r="V1608" s="196" t="s">
        <v>2377</v>
      </c>
    </row>
    <row r="1609" spans="1:22" x14ac:dyDescent="0.25">
      <c r="A1609" s="30">
        <v>1608</v>
      </c>
      <c r="B1609" s="45" t="s">
        <v>999</v>
      </c>
      <c r="C1609" s="33">
        <f t="shared" si="25"/>
        <v>7</v>
      </c>
      <c r="D1609" s="45" t="s">
        <v>773</v>
      </c>
      <c r="E1609" s="45"/>
      <c r="F1609" s="35" t="s">
        <v>561</v>
      </c>
      <c r="G1609" s="36">
        <v>41729</v>
      </c>
      <c r="H1609" s="82">
        <v>95000</v>
      </c>
      <c r="I1609" s="37">
        <v>9500</v>
      </c>
      <c r="J1609" s="38">
        <v>9500</v>
      </c>
      <c r="K1609" s="36">
        <v>41729</v>
      </c>
      <c r="L1609" s="39">
        <v>10</v>
      </c>
      <c r="M1609" s="5"/>
      <c r="N1609" s="5"/>
      <c r="O1609" s="42" t="s">
        <v>2345</v>
      </c>
      <c r="P1609" s="43" t="s">
        <v>2172</v>
      </c>
      <c r="Q1609" s="43" t="s">
        <v>2010</v>
      </c>
      <c r="R1609" s="43" t="s">
        <v>219</v>
      </c>
      <c r="S1609" s="43" t="b">
        <v>1</v>
      </c>
      <c r="T1609" s="43">
        <v>10</v>
      </c>
      <c r="U1609" s="35" t="s">
        <v>2347</v>
      </c>
      <c r="V1609" s="196" t="s">
        <v>2377</v>
      </c>
    </row>
    <row r="1610" spans="1:22" x14ac:dyDescent="0.25">
      <c r="A1610" s="30">
        <v>1609</v>
      </c>
      <c r="B1610" s="45" t="s">
        <v>892</v>
      </c>
      <c r="C1610" s="33">
        <f t="shared" si="25"/>
        <v>4</v>
      </c>
      <c r="D1610" s="45" t="s">
        <v>568</v>
      </c>
      <c r="E1610" s="45"/>
      <c r="F1610" s="35" t="s">
        <v>561</v>
      </c>
      <c r="G1610" s="36">
        <v>41729</v>
      </c>
      <c r="H1610" s="82">
        <v>1025000</v>
      </c>
      <c r="I1610" s="37">
        <v>102500</v>
      </c>
      <c r="J1610" s="38">
        <v>102500</v>
      </c>
      <c r="K1610" s="36">
        <v>41729</v>
      </c>
      <c r="L1610" s="39">
        <v>10</v>
      </c>
      <c r="M1610" s="5"/>
      <c r="N1610" s="5"/>
      <c r="O1610" s="42" t="s">
        <v>2345</v>
      </c>
      <c r="P1610" s="43" t="s">
        <v>2191</v>
      </c>
      <c r="Q1610" s="43" t="s">
        <v>2010</v>
      </c>
      <c r="R1610" s="43" t="s">
        <v>219</v>
      </c>
      <c r="S1610" s="43" t="b">
        <v>1</v>
      </c>
      <c r="T1610" s="43">
        <v>10</v>
      </c>
      <c r="U1610" s="35" t="s">
        <v>2347</v>
      </c>
      <c r="V1610" s="196" t="s">
        <v>2377</v>
      </c>
    </row>
    <row r="1611" spans="1:22" x14ac:dyDescent="0.25">
      <c r="A1611" s="30">
        <v>1610</v>
      </c>
      <c r="B1611" s="45" t="s">
        <v>1116</v>
      </c>
      <c r="C1611" s="33">
        <f t="shared" si="25"/>
        <v>17</v>
      </c>
      <c r="D1611" s="45" t="s">
        <v>774</v>
      </c>
      <c r="E1611" s="45"/>
      <c r="F1611" s="35" t="s">
        <v>561</v>
      </c>
      <c r="G1611" s="36">
        <v>41729</v>
      </c>
      <c r="H1611" s="82">
        <v>213484</v>
      </c>
      <c r="I1611" s="37">
        <v>21348</v>
      </c>
      <c r="J1611" s="38">
        <v>21348</v>
      </c>
      <c r="K1611" s="36">
        <v>41729</v>
      </c>
      <c r="L1611" s="39">
        <v>10</v>
      </c>
      <c r="M1611" s="5"/>
      <c r="N1611" s="5"/>
      <c r="O1611" s="42" t="s">
        <v>2345</v>
      </c>
      <c r="P1611" s="43" t="s">
        <v>2168</v>
      </c>
      <c r="Q1611" s="43" t="s">
        <v>2010</v>
      </c>
      <c r="R1611" s="43" t="s">
        <v>219</v>
      </c>
      <c r="S1611" s="43" t="b">
        <v>1</v>
      </c>
      <c r="T1611" s="43">
        <v>10</v>
      </c>
      <c r="U1611" s="35" t="s">
        <v>2347</v>
      </c>
      <c r="V1611" s="196" t="s">
        <v>2377</v>
      </c>
    </row>
    <row r="1612" spans="1:22" x14ac:dyDescent="0.25">
      <c r="A1612" s="30">
        <v>1611</v>
      </c>
      <c r="B1612" s="45" t="s">
        <v>904</v>
      </c>
      <c r="C1612" s="33">
        <f t="shared" si="25"/>
        <v>8</v>
      </c>
      <c r="D1612" s="45" t="s">
        <v>651</v>
      </c>
      <c r="E1612" s="45"/>
      <c r="F1612" s="35" t="s">
        <v>561</v>
      </c>
      <c r="G1612" s="36">
        <v>41703</v>
      </c>
      <c r="H1612" s="82">
        <v>112360</v>
      </c>
      <c r="I1612" s="37">
        <v>11236</v>
      </c>
      <c r="J1612" s="38">
        <v>11236</v>
      </c>
      <c r="K1612" s="36">
        <v>41703</v>
      </c>
      <c r="L1612" s="39">
        <v>10</v>
      </c>
      <c r="M1612" s="5"/>
      <c r="N1612" s="5"/>
      <c r="O1612" s="42" t="s">
        <v>2345</v>
      </c>
      <c r="P1612" s="43" t="s">
        <v>2197</v>
      </c>
      <c r="Q1612" s="43" t="s">
        <v>2320</v>
      </c>
      <c r="R1612" s="43" t="s">
        <v>229</v>
      </c>
      <c r="S1612" s="43" t="b">
        <v>1</v>
      </c>
      <c r="T1612" s="43">
        <v>10</v>
      </c>
      <c r="U1612" s="35" t="s">
        <v>2347</v>
      </c>
      <c r="V1612" s="196" t="s">
        <v>2378</v>
      </c>
    </row>
    <row r="1613" spans="1:22" x14ac:dyDescent="0.25">
      <c r="A1613" s="30">
        <v>1612</v>
      </c>
      <c r="B1613" s="45" t="s">
        <v>904</v>
      </c>
      <c r="C1613" s="33">
        <f t="shared" si="25"/>
        <v>8</v>
      </c>
      <c r="D1613" s="45" t="s">
        <v>651</v>
      </c>
      <c r="E1613" s="45"/>
      <c r="F1613" s="35" t="s">
        <v>561</v>
      </c>
      <c r="G1613" s="36">
        <v>41704</v>
      </c>
      <c r="H1613" s="82">
        <v>120000</v>
      </c>
      <c r="I1613" s="37">
        <v>12000</v>
      </c>
      <c r="J1613" s="38">
        <v>12000</v>
      </c>
      <c r="K1613" s="36">
        <v>41704</v>
      </c>
      <c r="L1613" s="39">
        <v>10</v>
      </c>
      <c r="M1613" s="5"/>
      <c r="N1613" s="5"/>
      <c r="O1613" s="42" t="s">
        <v>2345</v>
      </c>
      <c r="P1613" s="43" t="s">
        <v>2197</v>
      </c>
      <c r="Q1613" s="43" t="s">
        <v>2320</v>
      </c>
      <c r="R1613" s="43" t="s">
        <v>229</v>
      </c>
      <c r="S1613" s="43" t="b">
        <v>1</v>
      </c>
      <c r="T1613" s="43">
        <v>10</v>
      </c>
      <c r="U1613" s="35" t="s">
        <v>2347</v>
      </c>
      <c r="V1613" s="196" t="s">
        <v>2394</v>
      </c>
    </row>
    <row r="1614" spans="1:22" x14ac:dyDescent="0.25">
      <c r="A1614" s="30">
        <v>1613</v>
      </c>
      <c r="B1614" s="45" t="s">
        <v>1024</v>
      </c>
      <c r="C1614" s="33">
        <f t="shared" si="25"/>
        <v>1</v>
      </c>
      <c r="D1614" s="45" t="s">
        <v>775</v>
      </c>
      <c r="E1614" s="45"/>
      <c r="F1614" s="35" t="s">
        <v>561</v>
      </c>
      <c r="G1614" s="36">
        <v>41705</v>
      </c>
      <c r="H1614" s="82">
        <v>20000</v>
      </c>
      <c r="I1614" s="37">
        <v>2000</v>
      </c>
      <c r="J1614" s="38">
        <v>2000</v>
      </c>
      <c r="K1614" s="36">
        <v>41705</v>
      </c>
      <c r="L1614" s="39">
        <v>10</v>
      </c>
      <c r="M1614" s="5"/>
      <c r="N1614" s="5"/>
      <c r="O1614" s="42" t="s">
        <v>2345</v>
      </c>
      <c r="P1614" s="43" t="s">
        <v>2315</v>
      </c>
      <c r="Q1614" s="43" t="s">
        <v>2319</v>
      </c>
      <c r="R1614" s="43" t="s">
        <v>229</v>
      </c>
      <c r="S1614" s="43" t="b">
        <v>1</v>
      </c>
      <c r="T1614" s="43">
        <v>10</v>
      </c>
      <c r="U1614" s="35" t="s">
        <v>2347</v>
      </c>
      <c r="V1614" s="196" t="s">
        <v>2389</v>
      </c>
    </row>
    <row r="1615" spans="1:22" x14ac:dyDescent="0.25">
      <c r="A1615" s="30">
        <v>1614</v>
      </c>
      <c r="B1615" s="45" t="s">
        <v>903</v>
      </c>
      <c r="C1615" s="33">
        <f t="shared" si="25"/>
        <v>5</v>
      </c>
      <c r="D1615" s="45" t="s">
        <v>649</v>
      </c>
      <c r="E1615" s="45"/>
      <c r="F1615" s="35" t="s">
        <v>561</v>
      </c>
      <c r="G1615" s="36">
        <v>41705</v>
      </c>
      <c r="H1615" s="82">
        <v>15240</v>
      </c>
      <c r="I1615" s="37">
        <v>1524</v>
      </c>
      <c r="J1615" s="38">
        <v>1524</v>
      </c>
      <c r="K1615" s="36">
        <v>41705</v>
      </c>
      <c r="L1615" s="39">
        <v>10</v>
      </c>
      <c r="M1615" s="5"/>
      <c r="N1615" s="5"/>
      <c r="O1615" s="42" t="s">
        <v>2345</v>
      </c>
      <c r="P1615" s="43" t="s">
        <v>2214</v>
      </c>
      <c r="Q1615" s="43" t="s">
        <v>2320</v>
      </c>
      <c r="R1615" s="43" t="s">
        <v>229</v>
      </c>
      <c r="S1615" s="43" t="b">
        <v>1</v>
      </c>
      <c r="T1615" s="43">
        <v>10</v>
      </c>
      <c r="U1615" s="35" t="s">
        <v>2347</v>
      </c>
      <c r="V1615" s="196" t="s">
        <v>2389</v>
      </c>
    </row>
    <row r="1616" spans="1:22" x14ac:dyDescent="0.25">
      <c r="A1616" s="30">
        <v>1615</v>
      </c>
      <c r="B1616" s="45" t="s">
        <v>1121</v>
      </c>
      <c r="C1616" s="33">
        <f t="shared" si="25"/>
        <v>3</v>
      </c>
      <c r="D1616" s="45" t="s">
        <v>579</v>
      </c>
      <c r="E1616" s="45"/>
      <c r="F1616" s="35" t="s">
        <v>561</v>
      </c>
      <c r="G1616" s="36">
        <v>41705</v>
      </c>
      <c r="H1616" s="82">
        <v>11240</v>
      </c>
      <c r="I1616" s="37">
        <v>1124</v>
      </c>
      <c r="J1616" s="38">
        <v>1124</v>
      </c>
      <c r="K1616" s="36">
        <v>41705</v>
      </c>
      <c r="L1616" s="39">
        <v>10</v>
      </c>
      <c r="M1616" s="5"/>
      <c r="N1616" s="5"/>
      <c r="O1616" s="42" t="s">
        <v>2345</v>
      </c>
      <c r="P1616" s="43" t="s">
        <v>2177</v>
      </c>
      <c r="Q1616" s="43" t="s">
        <v>2320</v>
      </c>
      <c r="R1616" s="43" t="s">
        <v>229</v>
      </c>
      <c r="S1616" s="43" t="b">
        <v>1</v>
      </c>
      <c r="T1616" s="43">
        <v>10</v>
      </c>
      <c r="U1616" s="35" t="s">
        <v>2347</v>
      </c>
      <c r="V1616" s="196" t="s">
        <v>2389</v>
      </c>
    </row>
    <row r="1617" spans="1:22" x14ac:dyDescent="0.25">
      <c r="A1617" s="30">
        <v>1616</v>
      </c>
      <c r="B1617" s="45" t="s">
        <v>1147</v>
      </c>
      <c r="C1617" s="33">
        <f t="shared" si="25"/>
        <v>1</v>
      </c>
      <c r="D1617" s="45" t="s">
        <v>776</v>
      </c>
      <c r="E1617" s="45"/>
      <c r="F1617" s="35" t="s">
        <v>561</v>
      </c>
      <c r="G1617" s="36">
        <v>41709</v>
      </c>
      <c r="H1617" s="82">
        <v>128000</v>
      </c>
      <c r="I1617" s="37">
        <v>12800</v>
      </c>
      <c r="J1617" s="38">
        <v>12800</v>
      </c>
      <c r="K1617" s="36">
        <v>41709</v>
      </c>
      <c r="L1617" s="39">
        <v>10</v>
      </c>
      <c r="M1617" s="5"/>
      <c r="N1617" s="5"/>
      <c r="O1617" s="42" t="s">
        <v>2345</v>
      </c>
      <c r="P1617" s="43" t="s">
        <v>2316</v>
      </c>
      <c r="Q1617" s="43" t="s">
        <v>2319</v>
      </c>
      <c r="R1617" s="43" t="s">
        <v>229</v>
      </c>
      <c r="S1617" s="43" t="b">
        <v>1</v>
      </c>
      <c r="T1617" s="43">
        <v>10</v>
      </c>
      <c r="U1617" s="35" t="s">
        <v>2347</v>
      </c>
      <c r="V1617" s="196" t="s">
        <v>2390</v>
      </c>
    </row>
    <row r="1618" spans="1:22" x14ac:dyDescent="0.25">
      <c r="A1618" s="30">
        <v>1617</v>
      </c>
      <c r="B1618" s="45" t="s">
        <v>1123</v>
      </c>
      <c r="C1618" s="33">
        <f t="shared" si="25"/>
        <v>4</v>
      </c>
      <c r="D1618" s="45" t="s">
        <v>583</v>
      </c>
      <c r="E1618" s="45"/>
      <c r="F1618" s="35" t="s">
        <v>561</v>
      </c>
      <c r="G1618" s="36">
        <v>41711</v>
      </c>
      <c r="H1618" s="82">
        <v>124680</v>
      </c>
      <c r="I1618" s="37">
        <v>12468</v>
      </c>
      <c r="J1618" s="38">
        <v>12468</v>
      </c>
      <c r="K1618" s="36">
        <v>41711</v>
      </c>
      <c r="L1618" s="39">
        <v>10</v>
      </c>
      <c r="M1618" s="5"/>
      <c r="N1618" s="5"/>
      <c r="O1618" s="42" t="s">
        <v>2345</v>
      </c>
      <c r="P1618" s="43" t="s">
        <v>2296</v>
      </c>
      <c r="Q1618" s="43" t="s">
        <v>2320</v>
      </c>
      <c r="R1618" s="43" t="s">
        <v>229</v>
      </c>
      <c r="S1618" s="43" t="b">
        <v>1</v>
      </c>
      <c r="T1618" s="43">
        <v>10</v>
      </c>
      <c r="U1618" s="35" t="s">
        <v>2347</v>
      </c>
      <c r="V1618" s="196" t="s">
        <v>2379</v>
      </c>
    </row>
    <row r="1619" spans="1:22" x14ac:dyDescent="0.25">
      <c r="A1619" s="30">
        <v>1618</v>
      </c>
      <c r="B1619" s="45" t="s">
        <v>1003</v>
      </c>
      <c r="C1619" s="33">
        <f t="shared" si="25"/>
        <v>4</v>
      </c>
      <c r="D1619" s="45" t="s">
        <v>581</v>
      </c>
      <c r="E1619" s="45"/>
      <c r="F1619" s="35" t="s">
        <v>561</v>
      </c>
      <c r="G1619" s="36">
        <v>41716</v>
      </c>
      <c r="H1619" s="82">
        <v>452860</v>
      </c>
      <c r="I1619" s="37">
        <v>45286</v>
      </c>
      <c r="J1619" s="38">
        <v>45286</v>
      </c>
      <c r="K1619" s="36">
        <v>41716</v>
      </c>
      <c r="L1619" s="39">
        <v>10</v>
      </c>
      <c r="M1619" s="5"/>
      <c r="N1619" s="5"/>
      <c r="O1619" s="42" t="s">
        <v>2345</v>
      </c>
      <c r="P1619" s="43" t="s">
        <v>2294</v>
      </c>
      <c r="Q1619" s="43" t="s">
        <v>2319</v>
      </c>
      <c r="R1619" s="43" t="s">
        <v>229</v>
      </c>
      <c r="S1619" s="43" t="b">
        <v>1</v>
      </c>
      <c r="T1619" s="43">
        <v>10</v>
      </c>
      <c r="U1619" s="35" t="s">
        <v>2347</v>
      </c>
      <c r="V1619" s="196" t="s">
        <v>2393</v>
      </c>
    </row>
    <row r="1620" spans="1:22" x14ac:dyDescent="0.25">
      <c r="A1620" s="30">
        <v>1619</v>
      </c>
      <c r="B1620" s="45" t="s">
        <v>895</v>
      </c>
      <c r="C1620" s="33">
        <f t="shared" si="25"/>
        <v>5</v>
      </c>
      <c r="D1620" s="45" t="s">
        <v>580</v>
      </c>
      <c r="E1620" s="45"/>
      <c r="F1620" s="35" t="s">
        <v>561</v>
      </c>
      <c r="G1620" s="36">
        <v>41722</v>
      </c>
      <c r="H1620" s="82">
        <v>20000</v>
      </c>
      <c r="I1620" s="37">
        <v>2000</v>
      </c>
      <c r="J1620" s="38">
        <v>2000</v>
      </c>
      <c r="K1620" s="36">
        <v>41722</v>
      </c>
      <c r="L1620" s="39">
        <v>10</v>
      </c>
      <c r="M1620" s="5"/>
      <c r="N1620" s="5"/>
      <c r="O1620" s="42" t="s">
        <v>2345</v>
      </c>
      <c r="P1620" s="43" t="s">
        <v>2293</v>
      </c>
      <c r="Q1620" s="43" t="s">
        <v>2319</v>
      </c>
      <c r="R1620" s="43" t="s">
        <v>229</v>
      </c>
      <c r="S1620" s="43" t="b">
        <v>1</v>
      </c>
      <c r="T1620" s="43">
        <v>10</v>
      </c>
      <c r="U1620" s="35" t="s">
        <v>2347</v>
      </c>
      <c r="V1620" s="196" t="s">
        <v>2383</v>
      </c>
    </row>
    <row r="1621" spans="1:22" x14ac:dyDescent="0.25">
      <c r="A1621" s="30">
        <v>1620</v>
      </c>
      <c r="B1621" s="45" t="s">
        <v>921</v>
      </c>
      <c r="C1621" s="33">
        <f t="shared" si="25"/>
        <v>3</v>
      </c>
      <c r="D1621" s="45" t="s">
        <v>777</v>
      </c>
      <c r="E1621" s="45"/>
      <c r="F1621" s="35" t="s">
        <v>561</v>
      </c>
      <c r="G1621" s="36">
        <v>41722</v>
      </c>
      <c r="H1621" s="82">
        <v>11840</v>
      </c>
      <c r="I1621" s="37">
        <v>1184</v>
      </c>
      <c r="J1621" s="38">
        <v>1184</v>
      </c>
      <c r="K1621" s="36">
        <v>41722</v>
      </c>
      <c r="L1621" s="39">
        <v>10</v>
      </c>
      <c r="M1621" s="5"/>
      <c r="N1621" s="5"/>
      <c r="O1621" s="42" t="s">
        <v>2345</v>
      </c>
      <c r="P1621" s="43" t="s">
        <v>2189</v>
      </c>
      <c r="Q1621" s="43" t="s">
        <v>2319</v>
      </c>
      <c r="R1621" s="43" t="s">
        <v>229</v>
      </c>
      <c r="S1621" s="43" t="b">
        <v>1</v>
      </c>
      <c r="T1621" s="43">
        <v>10</v>
      </c>
      <c r="U1621" s="35" t="s">
        <v>2347</v>
      </c>
      <c r="V1621" s="196" t="s">
        <v>2383</v>
      </c>
    </row>
    <row r="1622" spans="1:22" x14ac:dyDescent="0.25">
      <c r="A1622" s="30">
        <v>1621</v>
      </c>
      <c r="B1622" s="45" t="s">
        <v>1148</v>
      </c>
      <c r="C1622" s="33">
        <f t="shared" si="25"/>
        <v>3</v>
      </c>
      <c r="D1622" s="45" t="s">
        <v>778</v>
      </c>
      <c r="E1622" s="45"/>
      <c r="F1622" s="35" t="s">
        <v>561</v>
      </c>
      <c r="G1622" s="36">
        <v>41722</v>
      </c>
      <c r="H1622" s="82">
        <v>7460</v>
      </c>
      <c r="I1622" s="37">
        <v>746</v>
      </c>
      <c r="J1622" s="38">
        <v>746</v>
      </c>
      <c r="K1622" s="36">
        <v>41722</v>
      </c>
      <c r="L1622" s="39">
        <v>10</v>
      </c>
      <c r="M1622" s="5"/>
      <c r="N1622" s="5"/>
      <c r="O1622" s="42" t="s">
        <v>2345</v>
      </c>
      <c r="P1622" s="43" t="s">
        <v>2199</v>
      </c>
      <c r="Q1622" s="43" t="s">
        <v>2320</v>
      </c>
      <c r="R1622" s="43" t="s">
        <v>229</v>
      </c>
      <c r="S1622" s="43" t="b">
        <v>1</v>
      </c>
      <c r="T1622" s="43">
        <v>10</v>
      </c>
      <c r="U1622" s="35" t="s">
        <v>2347</v>
      </c>
      <c r="V1622" s="196" t="s">
        <v>2383</v>
      </c>
    </row>
    <row r="1623" spans="1:22" x14ac:dyDescent="0.25">
      <c r="A1623" s="30">
        <v>1622</v>
      </c>
      <c r="B1623" s="45" t="s">
        <v>1148</v>
      </c>
      <c r="C1623" s="33">
        <f t="shared" si="25"/>
        <v>3</v>
      </c>
      <c r="D1623" s="45" t="s">
        <v>778</v>
      </c>
      <c r="E1623" s="45"/>
      <c r="F1623" s="35" t="s">
        <v>561</v>
      </c>
      <c r="G1623" s="36">
        <v>41722</v>
      </c>
      <c r="H1623" s="82">
        <v>40720</v>
      </c>
      <c r="I1623" s="37">
        <v>4072</v>
      </c>
      <c r="J1623" s="38">
        <v>4072</v>
      </c>
      <c r="K1623" s="36">
        <v>41722</v>
      </c>
      <c r="L1623" s="39">
        <v>10</v>
      </c>
      <c r="M1623" s="5"/>
      <c r="N1623" s="5"/>
      <c r="O1623" s="42" t="s">
        <v>2345</v>
      </c>
      <c r="P1623" s="43" t="s">
        <v>2199</v>
      </c>
      <c r="Q1623" s="43" t="s">
        <v>2320</v>
      </c>
      <c r="R1623" s="43" t="s">
        <v>229</v>
      </c>
      <c r="S1623" s="43" t="b">
        <v>1</v>
      </c>
      <c r="T1623" s="43">
        <v>10</v>
      </c>
      <c r="U1623" s="35" t="s">
        <v>2347</v>
      </c>
      <c r="V1623" s="196" t="s">
        <v>2383</v>
      </c>
    </row>
    <row r="1624" spans="1:22" x14ac:dyDescent="0.25">
      <c r="A1624" s="30">
        <v>1623</v>
      </c>
      <c r="B1624" s="45" t="s">
        <v>904</v>
      </c>
      <c r="C1624" s="33">
        <f t="shared" si="25"/>
        <v>8</v>
      </c>
      <c r="D1624" s="45" t="s">
        <v>651</v>
      </c>
      <c r="E1624" s="45"/>
      <c r="F1624" s="35" t="s">
        <v>561</v>
      </c>
      <c r="G1624" s="36">
        <v>41724</v>
      </c>
      <c r="H1624" s="82">
        <v>84270</v>
      </c>
      <c r="I1624" s="37">
        <v>8427</v>
      </c>
      <c r="J1624" s="38">
        <v>8427</v>
      </c>
      <c r="K1624" s="36">
        <v>41724</v>
      </c>
      <c r="L1624" s="39">
        <v>10</v>
      </c>
      <c r="M1624" s="5"/>
      <c r="N1624" s="5"/>
      <c r="O1624" s="42" t="s">
        <v>2345</v>
      </c>
      <c r="P1624" s="43" t="s">
        <v>2197</v>
      </c>
      <c r="Q1624" s="43" t="s">
        <v>2320</v>
      </c>
      <c r="R1624" s="43" t="s">
        <v>229</v>
      </c>
      <c r="S1624" s="43" t="b">
        <v>1</v>
      </c>
      <c r="T1624" s="43">
        <v>10</v>
      </c>
      <c r="U1624" s="35" t="s">
        <v>2347</v>
      </c>
      <c r="V1624" s="196" t="s">
        <v>2384</v>
      </c>
    </row>
    <row r="1625" spans="1:22" x14ac:dyDescent="0.25">
      <c r="A1625" s="30">
        <v>1624</v>
      </c>
      <c r="B1625" s="45" t="s">
        <v>1149</v>
      </c>
      <c r="C1625" s="33">
        <f t="shared" si="25"/>
        <v>2</v>
      </c>
      <c r="D1625" s="45" t="s">
        <v>779</v>
      </c>
      <c r="E1625" s="45"/>
      <c r="F1625" s="35" t="s">
        <v>561</v>
      </c>
      <c r="G1625" s="36">
        <v>41726</v>
      </c>
      <c r="H1625" s="82">
        <v>42000</v>
      </c>
      <c r="I1625" s="37">
        <v>4200</v>
      </c>
      <c r="J1625" s="38">
        <v>4200</v>
      </c>
      <c r="K1625" s="36">
        <v>41726</v>
      </c>
      <c r="L1625" s="39">
        <v>10</v>
      </c>
      <c r="M1625" s="5"/>
      <c r="N1625" s="5"/>
      <c r="O1625" s="42" t="s">
        <v>2345</v>
      </c>
      <c r="P1625" s="43" t="s">
        <v>2197</v>
      </c>
      <c r="Q1625" s="43" t="s">
        <v>2320</v>
      </c>
      <c r="R1625" s="43" t="s">
        <v>229</v>
      </c>
      <c r="S1625" s="43" t="b">
        <v>1</v>
      </c>
      <c r="T1625" s="43">
        <v>10</v>
      </c>
      <c r="U1625" s="35" t="s">
        <v>2347</v>
      </c>
      <c r="V1625" s="196" t="s">
        <v>2386</v>
      </c>
    </row>
    <row r="1626" spans="1:22" x14ac:dyDescent="0.25">
      <c r="A1626" s="30">
        <v>1625</v>
      </c>
      <c r="B1626" s="45" t="s">
        <v>1149</v>
      </c>
      <c r="C1626" s="33">
        <f t="shared" si="25"/>
        <v>2</v>
      </c>
      <c r="D1626" s="45" t="s">
        <v>779</v>
      </c>
      <c r="E1626" s="45"/>
      <c r="F1626" s="35" t="s">
        <v>561</v>
      </c>
      <c r="G1626" s="36">
        <v>41729</v>
      </c>
      <c r="H1626" s="82">
        <v>242500</v>
      </c>
      <c r="I1626" s="37">
        <v>24250</v>
      </c>
      <c r="J1626" s="38">
        <v>24250</v>
      </c>
      <c r="K1626" s="36">
        <v>41729</v>
      </c>
      <c r="L1626" s="39">
        <v>10</v>
      </c>
      <c r="M1626" s="5"/>
      <c r="N1626" s="5"/>
      <c r="O1626" s="42" t="s">
        <v>2345</v>
      </c>
      <c r="P1626" s="43" t="s">
        <v>2197</v>
      </c>
      <c r="Q1626" s="43" t="s">
        <v>2320</v>
      </c>
      <c r="R1626" s="43" t="s">
        <v>229</v>
      </c>
      <c r="S1626" s="43" t="b">
        <v>1</v>
      </c>
      <c r="T1626" s="43">
        <v>10</v>
      </c>
      <c r="U1626" s="35" t="s">
        <v>2347</v>
      </c>
      <c r="V1626" s="196" t="s">
        <v>2377</v>
      </c>
    </row>
    <row r="1627" spans="1:22" x14ac:dyDescent="0.25">
      <c r="A1627" s="30">
        <v>1626</v>
      </c>
      <c r="B1627" s="45" t="s">
        <v>1122</v>
      </c>
      <c r="C1627" s="33">
        <f t="shared" si="25"/>
        <v>6</v>
      </c>
      <c r="D1627" s="45" t="s">
        <v>582</v>
      </c>
      <c r="E1627" s="45"/>
      <c r="F1627" s="35" t="s">
        <v>561</v>
      </c>
      <c r="G1627" s="36">
        <v>41729</v>
      </c>
      <c r="H1627" s="82">
        <v>27470</v>
      </c>
      <c r="I1627" s="37">
        <v>2747</v>
      </c>
      <c r="J1627" s="38">
        <v>2747</v>
      </c>
      <c r="K1627" s="36">
        <v>41729</v>
      </c>
      <c r="L1627" s="39">
        <v>10</v>
      </c>
      <c r="M1627" s="5"/>
      <c r="N1627" s="5"/>
      <c r="O1627" s="42" t="s">
        <v>2345</v>
      </c>
      <c r="P1627" s="43" t="s">
        <v>2295</v>
      </c>
      <c r="Q1627" s="43" t="s">
        <v>2319</v>
      </c>
      <c r="R1627" s="43" t="s">
        <v>229</v>
      </c>
      <c r="S1627" s="43" t="b">
        <v>1</v>
      </c>
      <c r="T1627" s="43">
        <v>10</v>
      </c>
      <c r="U1627" s="35" t="s">
        <v>2347</v>
      </c>
      <c r="V1627" s="196" t="s">
        <v>2377</v>
      </c>
    </row>
    <row r="1628" spans="1:22" x14ac:dyDescent="0.25">
      <c r="A1628" s="30">
        <v>1627</v>
      </c>
      <c r="B1628" s="45" t="s">
        <v>1025</v>
      </c>
      <c r="C1628" s="33">
        <f t="shared" si="25"/>
        <v>1</v>
      </c>
      <c r="D1628" s="45" t="s">
        <v>780</v>
      </c>
      <c r="E1628" s="45"/>
      <c r="F1628" s="35" t="s">
        <v>561</v>
      </c>
      <c r="G1628" s="36">
        <v>41729</v>
      </c>
      <c r="H1628" s="82">
        <v>9000</v>
      </c>
      <c r="I1628" s="37">
        <v>900</v>
      </c>
      <c r="J1628" s="38">
        <v>900</v>
      </c>
      <c r="K1628" s="36">
        <v>41729</v>
      </c>
      <c r="L1628" s="39">
        <v>10</v>
      </c>
      <c r="M1628" s="5"/>
      <c r="N1628" s="5"/>
      <c r="O1628" s="42" t="s">
        <v>2345</v>
      </c>
      <c r="P1628" s="43" t="s">
        <v>2317</v>
      </c>
      <c r="Q1628" s="43" t="s">
        <v>2319</v>
      </c>
      <c r="R1628" s="43" t="s">
        <v>229</v>
      </c>
      <c r="S1628" s="43" t="b">
        <v>1</v>
      </c>
      <c r="T1628" s="43">
        <v>10</v>
      </c>
      <c r="U1628" s="35" t="s">
        <v>2347</v>
      </c>
      <c r="V1628" s="196" t="s">
        <v>2377</v>
      </c>
    </row>
    <row r="1629" spans="1:22" x14ac:dyDescent="0.25">
      <c r="A1629" s="30">
        <v>1628</v>
      </c>
      <c r="B1629" s="45" t="s">
        <v>903</v>
      </c>
      <c r="C1629" s="33">
        <f t="shared" si="25"/>
        <v>5</v>
      </c>
      <c r="D1629" s="45" t="s">
        <v>649</v>
      </c>
      <c r="E1629" s="45"/>
      <c r="F1629" s="35" t="s">
        <v>561</v>
      </c>
      <c r="G1629" s="36">
        <v>41729</v>
      </c>
      <c r="H1629" s="82">
        <v>11240</v>
      </c>
      <c r="I1629" s="37">
        <v>1124</v>
      </c>
      <c r="J1629" s="38">
        <v>1124</v>
      </c>
      <c r="K1629" s="36">
        <v>41729</v>
      </c>
      <c r="L1629" s="39">
        <v>10</v>
      </c>
      <c r="M1629" s="5"/>
      <c r="N1629" s="5"/>
      <c r="O1629" s="42" t="s">
        <v>2345</v>
      </c>
      <c r="P1629" s="43" t="s">
        <v>2214</v>
      </c>
      <c r="Q1629" s="43" t="s">
        <v>2320</v>
      </c>
      <c r="R1629" s="43" t="s">
        <v>229</v>
      </c>
      <c r="S1629" s="43" t="b">
        <v>1</v>
      </c>
      <c r="T1629" s="43">
        <v>10</v>
      </c>
      <c r="U1629" s="35" t="s">
        <v>2347</v>
      </c>
      <c r="V1629" s="196" t="s">
        <v>2377</v>
      </c>
    </row>
    <row r="1630" spans="1:22" x14ac:dyDescent="0.25">
      <c r="A1630" s="30">
        <v>1629</v>
      </c>
      <c r="B1630" s="45" t="s">
        <v>1148</v>
      </c>
      <c r="C1630" s="33">
        <f t="shared" si="25"/>
        <v>3</v>
      </c>
      <c r="D1630" s="45" t="s">
        <v>781</v>
      </c>
      <c r="E1630" s="45"/>
      <c r="F1630" s="35" t="s">
        <v>561</v>
      </c>
      <c r="G1630" s="36">
        <v>41729</v>
      </c>
      <c r="H1630" s="82">
        <v>97618</v>
      </c>
      <c r="I1630" s="37">
        <v>9762</v>
      </c>
      <c r="J1630" s="38">
        <v>9762</v>
      </c>
      <c r="K1630" s="36">
        <v>41729</v>
      </c>
      <c r="L1630" s="39">
        <v>10</v>
      </c>
      <c r="M1630" s="5"/>
      <c r="N1630" s="5"/>
      <c r="O1630" s="42" t="s">
        <v>2345</v>
      </c>
      <c r="P1630" s="43" t="s">
        <v>2199</v>
      </c>
      <c r="Q1630" s="43" t="s">
        <v>2320</v>
      </c>
      <c r="R1630" s="43" t="s">
        <v>229</v>
      </c>
      <c r="S1630" s="43" t="b">
        <v>1</v>
      </c>
      <c r="T1630" s="43">
        <v>10</v>
      </c>
      <c r="U1630" s="35" t="s">
        <v>2347</v>
      </c>
      <c r="V1630" s="196" t="s">
        <v>2377</v>
      </c>
    </row>
    <row r="1631" spans="1:22" x14ac:dyDescent="0.25">
      <c r="A1631" s="30">
        <v>1630</v>
      </c>
      <c r="B1631" s="45" t="s">
        <v>921</v>
      </c>
      <c r="C1631" s="33">
        <f t="shared" si="25"/>
        <v>3</v>
      </c>
      <c r="D1631" s="45" t="s">
        <v>782</v>
      </c>
      <c r="E1631" s="45"/>
      <c r="F1631" s="35" t="s">
        <v>561</v>
      </c>
      <c r="G1631" s="36">
        <v>41729</v>
      </c>
      <c r="H1631" s="82">
        <v>24540</v>
      </c>
      <c r="I1631" s="37">
        <v>2454</v>
      </c>
      <c r="J1631" s="38">
        <v>2454</v>
      </c>
      <c r="K1631" s="36">
        <v>41729</v>
      </c>
      <c r="L1631" s="39">
        <v>10</v>
      </c>
      <c r="M1631" s="5"/>
      <c r="N1631" s="5"/>
      <c r="O1631" s="42" t="s">
        <v>2345</v>
      </c>
      <c r="P1631" s="43" t="s">
        <v>2189</v>
      </c>
      <c r="Q1631" s="43" t="s">
        <v>2319</v>
      </c>
      <c r="R1631" s="43" t="s">
        <v>229</v>
      </c>
      <c r="S1631" s="43" t="b">
        <v>1</v>
      </c>
      <c r="T1631" s="43">
        <v>10</v>
      </c>
      <c r="U1631" s="35" t="s">
        <v>2347</v>
      </c>
      <c r="V1631" s="196" t="s">
        <v>2377</v>
      </c>
    </row>
    <row r="1632" spans="1:22" x14ac:dyDescent="0.25">
      <c r="A1632" s="30">
        <v>1631</v>
      </c>
      <c r="B1632" s="45" t="s">
        <v>1122</v>
      </c>
      <c r="C1632" s="33">
        <f t="shared" si="25"/>
        <v>6</v>
      </c>
      <c r="D1632" s="45" t="s">
        <v>783</v>
      </c>
      <c r="E1632" s="45"/>
      <c r="F1632" s="35" t="s">
        <v>561</v>
      </c>
      <c r="G1632" s="36">
        <v>41729</v>
      </c>
      <c r="H1632" s="82">
        <v>38933</v>
      </c>
      <c r="I1632" s="37">
        <v>3893</v>
      </c>
      <c r="J1632" s="38">
        <v>3893</v>
      </c>
      <c r="K1632" s="36">
        <v>41729</v>
      </c>
      <c r="L1632" s="39">
        <v>10</v>
      </c>
      <c r="M1632" s="5"/>
      <c r="N1632" s="5"/>
      <c r="O1632" s="42" t="s">
        <v>2345</v>
      </c>
      <c r="P1632" s="43" t="s">
        <v>2295</v>
      </c>
      <c r="Q1632" s="43" t="s">
        <v>2319</v>
      </c>
      <c r="R1632" s="43" t="s">
        <v>229</v>
      </c>
      <c r="S1632" s="43" t="b">
        <v>1</v>
      </c>
      <c r="T1632" s="43">
        <v>10</v>
      </c>
      <c r="U1632" s="35" t="s">
        <v>2347</v>
      </c>
      <c r="V1632" s="196" t="s">
        <v>2377</v>
      </c>
    </row>
    <row r="1633" spans="1:22" x14ac:dyDescent="0.25">
      <c r="A1633" s="30">
        <v>1632</v>
      </c>
      <c r="B1633" s="45" t="s">
        <v>1123</v>
      </c>
      <c r="C1633" s="33">
        <f t="shared" si="25"/>
        <v>4</v>
      </c>
      <c r="D1633" s="45" t="s">
        <v>784</v>
      </c>
      <c r="E1633" s="45"/>
      <c r="F1633" s="35" t="s">
        <v>561</v>
      </c>
      <c r="G1633" s="36">
        <v>41729</v>
      </c>
      <c r="H1633" s="82">
        <v>93663</v>
      </c>
      <c r="I1633" s="37">
        <v>9366</v>
      </c>
      <c r="J1633" s="38">
        <v>9366</v>
      </c>
      <c r="K1633" s="36">
        <v>41729</v>
      </c>
      <c r="L1633" s="39">
        <v>10</v>
      </c>
      <c r="M1633" s="5"/>
      <c r="N1633" s="5"/>
      <c r="O1633" s="42" t="s">
        <v>2345</v>
      </c>
      <c r="P1633" s="43" t="s">
        <v>2296</v>
      </c>
      <c r="Q1633" s="43" t="s">
        <v>2320</v>
      </c>
      <c r="R1633" s="43" t="s">
        <v>229</v>
      </c>
      <c r="S1633" s="43" t="b">
        <v>1</v>
      </c>
      <c r="T1633" s="43">
        <v>10</v>
      </c>
      <c r="U1633" s="35" t="s">
        <v>2347</v>
      </c>
      <c r="V1633" s="196" t="s">
        <v>2377</v>
      </c>
    </row>
    <row r="1634" spans="1:22" x14ac:dyDescent="0.25">
      <c r="A1634" s="30">
        <v>1633</v>
      </c>
      <c r="B1634" s="45" t="s">
        <v>895</v>
      </c>
      <c r="C1634" s="33">
        <f t="shared" si="25"/>
        <v>5</v>
      </c>
      <c r="D1634" s="45" t="s">
        <v>785</v>
      </c>
      <c r="E1634" s="45"/>
      <c r="F1634" s="35" t="s">
        <v>561</v>
      </c>
      <c r="G1634" s="36">
        <v>41729</v>
      </c>
      <c r="H1634" s="82">
        <v>20000</v>
      </c>
      <c r="I1634" s="37">
        <v>2000</v>
      </c>
      <c r="J1634" s="38">
        <v>2000</v>
      </c>
      <c r="K1634" s="36">
        <v>41729</v>
      </c>
      <c r="L1634" s="39">
        <v>10</v>
      </c>
      <c r="M1634" s="5"/>
      <c r="N1634" s="5"/>
      <c r="O1634" s="42" t="s">
        <v>2345</v>
      </c>
      <c r="P1634" s="43" t="s">
        <v>2293</v>
      </c>
      <c r="Q1634" s="43" t="s">
        <v>2319</v>
      </c>
      <c r="R1634" s="43" t="s">
        <v>229</v>
      </c>
      <c r="S1634" s="43" t="b">
        <v>1</v>
      </c>
      <c r="T1634" s="43">
        <v>10</v>
      </c>
      <c r="U1634" s="35" t="s">
        <v>2347</v>
      </c>
      <c r="V1634" s="196" t="s">
        <v>2377</v>
      </c>
    </row>
    <row r="1635" spans="1:22" x14ac:dyDescent="0.25">
      <c r="A1635" s="30">
        <v>1634</v>
      </c>
      <c r="B1635" s="45" t="s">
        <v>1003</v>
      </c>
      <c r="C1635" s="33">
        <f t="shared" si="25"/>
        <v>4</v>
      </c>
      <c r="D1635" s="45" t="s">
        <v>786</v>
      </c>
      <c r="E1635" s="45"/>
      <c r="F1635" s="35" t="s">
        <v>561</v>
      </c>
      <c r="G1635" s="36">
        <v>41729</v>
      </c>
      <c r="H1635" s="82">
        <v>449440</v>
      </c>
      <c r="I1635" s="37">
        <v>44944</v>
      </c>
      <c r="J1635" s="38">
        <v>44944</v>
      </c>
      <c r="K1635" s="36">
        <v>41729</v>
      </c>
      <c r="L1635" s="39">
        <v>10</v>
      </c>
      <c r="M1635" s="5"/>
      <c r="N1635" s="5"/>
      <c r="O1635" s="42" t="s">
        <v>2345</v>
      </c>
      <c r="P1635" s="43" t="s">
        <v>2294</v>
      </c>
      <c r="Q1635" s="43" t="s">
        <v>2319</v>
      </c>
      <c r="R1635" s="43" t="s">
        <v>229</v>
      </c>
      <c r="S1635" s="43" t="b">
        <v>1</v>
      </c>
      <c r="T1635" s="43">
        <v>10</v>
      </c>
      <c r="U1635" s="35" t="s">
        <v>2347</v>
      </c>
      <c r="V1635" s="196" t="s">
        <v>2377</v>
      </c>
    </row>
    <row r="1636" spans="1:22" x14ac:dyDescent="0.25">
      <c r="A1636" s="30">
        <v>1635</v>
      </c>
      <c r="B1636" s="45" t="s">
        <v>904</v>
      </c>
      <c r="C1636" s="33">
        <f t="shared" si="25"/>
        <v>8</v>
      </c>
      <c r="D1636" s="45" t="s">
        <v>651</v>
      </c>
      <c r="E1636" s="45"/>
      <c r="F1636" s="35" t="s">
        <v>561</v>
      </c>
      <c r="G1636" s="36">
        <v>41729</v>
      </c>
      <c r="H1636" s="82">
        <v>112360</v>
      </c>
      <c r="I1636" s="37">
        <v>11236</v>
      </c>
      <c r="J1636" s="38">
        <v>11236</v>
      </c>
      <c r="K1636" s="36">
        <v>41729</v>
      </c>
      <c r="L1636" s="39">
        <v>10</v>
      </c>
      <c r="M1636" s="5"/>
      <c r="N1636" s="5"/>
      <c r="O1636" s="42" t="s">
        <v>2345</v>
      </c>
      <c r="P1636" s="43" t="s">
        <v>2197</v>
      </c>
      <c r="Q1636" s="43" t="s">
        <v>2320</v>
      </c>
      <c r="R1636" s="43" t="s">
        <v>229</v>
      </c>
      <c r="S1636" s="43" t="b">
        <v>1</v>
      </c>
      <c r="T1636" s="43">
        <v>10</v>
      </c>
      <c r="U1636" s="35" t="s">
        <v>2347</v>
      </c>
      <c r="V1636" s="196" t="s">
        <v>2377</v>
      </c>
    </row>
    <row r="1637" spans="1:22" x14ac:dyDescent="0.25">
      <c r="A1637" s="30">
        <v>1636</v>
      </c>
      <c r="B1637" s="45" t="s">
        <v>904</v>
      </c>
      <c r="C1637" s="33">
        <f t="shared" si="25"/>
        <v>8</v>
      </c>
      <c r="D1637" s="45" t="s">
        <v>651</v>
      </c>
      <c r="E1637" s="45"/>
      <c r="F1637" s="35" t="s">
        <v>561</v>
      </c>
      <c r="G1637" s="36">
        <v>41729</v>
      </c>
      <c r="H1637" s="82">
        <v>291125</v>
      </c>
      <c r="I1637" s="37">
        <v>29112</v>
      </c>
      <c r="J1637" s="38">
        <v>29112</v>
      </c>
      <c r="K1637" s="36">
        <v>41729</v>
      </c>
      <c r="L1637" s="39">
        <v>10</v>
      </c>
      <c r="M1637" s="5"/>
      <c r="N1637" s="5"/>
      <c r="O1637" s="42" t="s">
        <v>2345</v>
      </c>
      <c r="P1637" s="43" t="s">
        <v>2197</v>
      </c>
      <c r="Q1637" s="43" t="s">
        <v>2320</v>
      </c>
      <c r="R1637" s="43" t="s">
        <v>229</v>
      </c>
      <c r="S1637" s="43" t="b">
        <v>1</v>
      </c>
      <c r="T1637" s="43">
        <v>10</v>
      </c>
      <c r="U1637" s="35" t="s">
        <v>2347</v>
      </c>
      <c r="V1637" s="196" t="s">
        <v>2377</v>
      </c>
    </row>
    <row r="1638" spans="1:22" x14ac:dyDescent="0.25">
      <c r="A1638" s="30">
        <v>1637</v>
      </c>
      <c r="B1638" s="45" t="s">
        <v>787</v>
      </c>
      <c r="C1638" s="33">
        <f t="shared" si="25"/>
        <v>1</v>
      </c>
      <c r="D1638" s="45" t="s">
        <v>788</v>
      </c>
      <c r="E1638" s="45"/>
      <c r="F1638" s="35" t="s">
        <v>561</v>
      </c>
      <c r="G1638" s="36">
        <v>41729</v>
      </c>
      <c r="H1638" s="82">
        <v>41084</v>
      </c>
      <c r="I1638" s="37">
        <v>4108</v>
      </c>
      <c r="J1638" s="38">
        <v>4108</v>
      </c>
      <c r="K1638" s="36">
        <v>41729</v>
      </c>
      <c r="L1638" s="39">
        <v>10</v>
      </c>
      <c r="M1638" s="5"/>
      <c r="N1638" s="5"/>
      <c r="O1638" s="42" t="s">
        <v>2345</v>
      </c>
      <c r="P1638" s="43" t="s">
        <v>2318</v>
      </c>
      <c r="Q1638" s="43" t="s">
        <v>2319</v>
      </c>
      <c r="R1638" s="43" t="s">
        <v>229</v>
      </c>
      <c r="S1638" s="43" t="b">
        <v>1</v>
      </c>
      <c r="T1638" s="43">
        <v>10</v>
      </c>
      <c r="U1638" s="35" t="s">
        <v>2347</v>
      </c>
      <c r="V1638" s="196" t="s">
        <v>2377</v>
      </c>
    </row>
    <row r="1639" spans="1:22" x14ac:dyDescent="0.25">
      <c r="A1639" s="30">
        <v>1638</v>
      </c>
      <c r="B1639" s="45" t="s">
        <v>904</v>
      </c>
      <c r="C1639" s="33">
        <f t="shared" si="25"/>
        <v>8</v>
      </c>
      <c r="D1639" s="45" t="s">
        <v>651</v>
      </c>
      <c r="E1639" s="45"/>
      <c r="F1639" s="35" t="s">
        <v>561</v>
      </c>
      <c r="G1639" s="36">
        <v>41729</v>
      </c>
      <c r="H1639" s="82">
        <v>224720</v>
      </c>
      <c r="I1639" s="37">
        <v>22472</v>
      </c>
      <c r="J1639" s="38">
        <v>22472</v>
      </c>
      <c r="K1639" s="36">
        <v>41729</v>
      </c>
      <c r="L1639" s="39">
        <v>10</v>
      </c>
      <c r="M1639" s="5"/>
      <c r="N1639" s="5"/>
      <c r="O1639" s="42" t="s">
        <v>2345</v>
      </c>
      <c r="P1639" s="43" t="s">
        <v>2197</v>
      </c>
      <c r="Q1639" s="43" t="s">
        <v>2320</v>
      </c>
      <c r="R1639" s="43" t="s">
        <v>229</v>
      </c>
      <c r="S1639" s="43" t="b">
        <v>1</v>
      </c>
      <c r="T1639" s="43">
        <v>10</v>
      </c>
      <c r="U1639" s="35" t="s">
        <v>2347</v>
      </c>
      <c r="V1639" s="196" t="s">
        <v>2377</v>
      </c>
    </row>
    <row r="1640" spans="1:22" x14ac:dyDescent="0.25">
      <c r="A1640" s="30">
        <v>1639</v>
      </c>
      <c r="B1640" s="45" t="s">
        <v>921</v>
      </c>
      <c r="C1640" s="33">
        <f t="shared" si="25"/>
        <v>3</v>
      </c>
      <c r="D1640" s="45" t="s">
        <v>782</v>
      </c>
      <c r="E1640" s="45"/>
      <c r="F1640" s="35" t="s">
        <v>561</v>
      </c>
      <c r="G1640" s="36">
        <v>41729</v>
      </c>
      <c r="H1640" s="82">
        <v>33000</v>
      </c>
      <c r="I1640" s="37">
        <v>3300</v>
      </c>
      <c r="J1640" s="38">
        <v>3300</v>
      </c>
      <c r="K1640" s="36">
        <v>41729</v>
      </c>
      <c r="L1640" s="39">
        <v>10</v>
      </c>
      <c r="M1640" s="5"/>
      <c r="N1640" s="5"/>
      <c r="O1640" s="42" t="s">
        <v>2345</v>
      </c>
      <c r="P1640" s="43" t="s">
        <v>2189</v>
      </c>
      <c r="Q1640" s="43" t="s">
        <v>2319</v>
      </c>
      <c r="R1640" s="43" t="s">
        <v>229</v>
      </c>
      <c r="S1640" s="43" t="b">
        <v>1</v>
      </c>
      <c r="T1640" s="43">
        <v>10</v>
      </c>
      <c r="U1640" s="35" t="s">
        <v>2347</v>
      </c>
      <c r="V1640" s="196" t="s">
        <v>2377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34025-356D-466B-934E-E2EDFE0EAE87}">
  <sheetPr codeName="Sheet7"/>
  <dimension ref="A1:P20"/>
  <sheetViews>
    <sheetView workbookViewId="0"/>
  </sheetViews>
  <sheetFormatPr defaultRowHeight="15" x14ac:dyDescent="0.25"/>
  <cols>
    <col min="1" max="1" width="1.85546875" style="184" customWidth="1"/>
    <col min="2" max="2" width="17.28515625" style="184" bestFit="1" customWidth="1"/>
    <col min="3" max="3" width="18.85546875" style="184" bestFit="1" customWidth="1"/>
    <col min="4" max="4" width="9.85546875" style="184" bestFit="1" customWidth="1"/>
    <col min="5" max="5" width="18.85546875" style="184" bestFit="1" customWidth="1"/>
    <col min="6" max="10" width="18.85546875" style="184" customWidth="1"/>
    <col min="11" max="11" width="9.85546875" style="184" bestFit="1" customWidth="1"/>
    <col min="12" max="15" width="18.85546875" style="184" bestFit="1" customWidth="1"/>
    <col min="16" max="16384" width="9.140625" style="184"/>
  </cols>
  <sheetData>
    <row r="1" spans="1:16" customFormat="1" x14ac:dyDescent="0.25">
      <c r="B1" s="16" t="s">
        <v>42</v>
      </c>
      <c r="C1" s="16" t="s">
        <v>2333</v>
      </c>
      <c r="D1" s="16" t="s">
        <v>42</v>
      </c>
      <c r="E1" s="16" t="s">
        <v>2334</v>
      </c>
      <c r="F1" s="16" t="s">
        <v>42</v>
      </c>
      <c r="G1" s="16" t="s">
        <v>2336</v>
      </c>
      <c r="H1" s="16" t="s">
        <v>42</v>
      </c>
      <c r="I1" s="16" t="s">
        <v>2340</v>
      </c>
      <c r="J1" s="3"/>
    </row>
    <row r="2" spans="1:16" customFormat="1" x14ac:dyDescent="0.25">
      <c r="B2" s="5" t="s">
        <v>2324</v>
      </c>
      <c r="C2" s="5">
        <v>9096</v>
      </c>
      <c r="D2" s="5" t="s">
        <v>2324</v>
      </c>
      <c r="E2" s="5">
        <v>6031</v>
      </c>
      <c r="F2" s="5" t="s">
        <v>2324</v>
      </c>
      <c r="G2" s="5">
        <v>6384</v>
      </c>
      <c r="H2" s="5" t="s">
        <v>2337</v>
      </c>
      <c r="I2" s="5">
        <v>8995</v>
      </c>
      <c r="K2" s="195"/>
    </row>
    <row r="3" spans="1:16" customFormat="1" x14ac:dyDescent="0.25">
      <c r="B3" s="5" t="s">
        <v>2120</v>
      </c>
      <c r="C3" s="5">
        <v>6021</v>
      </c>
      <c r="D3" s="5" t="s">
        <v>2326</v>
      </c>
      <c r="E3" s="5">
        <v>9979</v>
      </c>
      <c r="F3" s="5" t="s">
        <v>129</v>
      </c>
      <c r="G3" s="5">
        <v>5049</v>
      </c>
      <c r="H3" s="5" t="s">
        <v>2338</v>
      </c>
      <c r="I3" s="5">
        <v>7477</v>
      </c>
    </row>
    <row r="4" spans="1:16" customFormat="1" x14ac:dyDescent="0.25">
      <c r="B4" s="5" t="s">
        <v>2325</v>
      </c>
      <c r="C4" s="5">
        <v>9111</v>
      </c>
      <c r="D4" s="5" t="s">
        <v>2325</v>
      </c>
      <c r="E4" s="5">
        <v>5230</v>
      </c>
      <c r="F4" s="5" t="s">
        <v>2325</v>
      </c>
      <c r="G4" s="5">
        <v>8767</v>
      </c>
      <c r="H4" s="5" t="s">
        <v>2325</v>
      </c>
      <c r="I4" s="5">
        <v>7338</v>
      </c>
    </row>
    <row r="5" spans="1:16" customFormat="1" x14ac:dyDescent="0.25">
      <c r="B5" s="5" t="s">
        <v>0</v>
      </c>
      <c r="C5" s="5">
        <v>6626</v>
      </c>
      <c r="D5" s="5" t="s">
        <v>2330</v>
      </c>
      <c r="E5" s="5">
        <v>8949</v>
      </c>
      <c r="F5" s="5" t="s">
        <v>2335</v>
      </c>
      <c r="G5" s="5">
        <v>9089</v>
      </c>
      <c r="H5" s="5" t="s">
        <v>2339</v>
      </c>
      <c r="I5" s="5">
        <v>7023</v>
      </c>
    </row>
    <row r="6" spans="1:16" customFormat="1" x14ac:dyDescent="0.25">
      <c r="B6" s="5" t="s">
        <v>2126</v>
      </c>
      <c r="C6" s="5">
        <v>6071</v>
      </c>
      <c r="D6" s="5" t="s">
        <v>2126</v>
      </c>
      <c r="E6" s="5">
        <v>7512</v>
      </c>
      <c r="F6" s="5" t="s">
        <v>2126</v>
      </c>
      <c r="G6" s="5">
        <v>9220</v>
      </c>
      <c r="H6" s="5" t="s">
        <v>2126</v>
      </c>
      <c r="I6" s="5">
        <v>9680</v>
      </c>
    </row>
    <row r="7" spans="1:16" customFormat="1" x14ac:dyDescent="0.25">
      <c r="B7" s="5" t="s">
        <v>2327</v>
      </c>
      <c r="C7" s="5">
        <v>5088</v>
      </c>
      <c r="D7" s="5" t="s">
        <v>2327</v>
      </c>
      <c r="E7" s="5">
        <v>6091</v>
      </c>
      <c r="F7" s="5" t="s">
        <v>2327</v>
      </c>
      <c r="G7" s="5">
        <v>8559</v>
      </c>
      <c r="H7" s="5" t="s">
        <v>2327</v>
      </c>
      <c r="I7" s="5">
        <v>5722</v>
      </c>
    </row>
    <row r="8" spans="1:16" customFormat="1" x14ac:dyDescent="0.25">
      <c r="B8" s="5" t="s">
        <v>2119</v>
      </c>
      <c r="C8" s="5">
        <v>7141</v>
      </c>
      <c r="D8" s="5" t="s">
        <v>2119</v>
      </c>
      <c r="E8" s="5">
        <v>7944</v>
      </c>
      <c r="F8" s="5" t="s">
        <v>2119</v>
      </c>
      <c r="G8" s="5">
        <v>7703</v>
      </c>
      <c r="H8" s="5" t="s">
        <v>2119</v>
      </c>
      <c r="I8" s="5">
        <v>9047</v>
      </c>
    </row>
    <row r="9" spans="1:16" customFormat="1" x14ac:dyDescent="0.25">
      <c r="B9" s="5" t="s">
        <v>2328</v>
      </c>
      <c r="C9" s="5">
        <v>5935</v>
      </c>
      <c r="D9" s="5" t="s">
        <v>2331</v>
      </c>
      <c r="E9" s="5">
        <v>5815</v>
      </c>
      <c r="F9" s="5" t="s">
        <v>2331</v>
      </c>
      <c r="G9" s="5">
        <v>8884</v>
      </c>
      <c r="H9" s="5" t="s">
        <v>2331</v>
      </c>
      <c r="I9" s="5">
        <v>7234</v>
      </c>
    </row>
    <row r="10" spans="1:16" customFormat="1" x14ac:dyDescent="0.25">
      <c r="B10" s="5" t="s">
        <v>2329</v>
      </c>
      <c r="C10" s="5">
        <v>7015</v>
      </c>
      <c r="D10" s="5" t="s">
        <v>2332</v>
      </c>
      <c r="E10" s="5">
        <v>9798</v>
      </c>
      <c r="F10" s="5" t="s">
        <v>2332</v>
      </c>
      <c r="G10" s="5">
        <v>9885</v>
      </c>
      <c r="H10" s="5" t="s">
        <v>2332</v>
      </c>
      <c r="I10" s="5">
        <v>9694</v>
      </c>
    </row>
    <row r="11" spans="1:16" customFormat="1" x14ac:dyDescent="0.25">
      <c r="A11" s="3"/>
      <c r="B11" s="16" t="s">
        <v>176</v>
      </c>
      <c r="C11" s="16">
        <f>SUM(C2:C5)</f>
        <v>30854</v>
      </c>
      <c r="D11" s="16" t="s">
        <v>176</v>
      </c>
      <c r="E11" s="16">
        <f>SUM(E2:E5)</f>
        <v>30189</v>
      </c>
      <c r="F11" s="16" t="s">
        <v>176</v>
      </c>
      <c r="G11" s="16">
        <f>SUM(G2:G10)</f>
        <v>73540</v>
      </c>
      <c r="H11" s="16" t="s">
        <v>176</v>
      </c>
      <c r="I11" s="16">
        <f>SUM(I2:I10)</f>
        <v>72210</v>
      </c>
    </row>
    <row r="12" spans="1:16" x14ac:dyDescent="0.25">
      <c r="P12"/>
    </row>
    <row r="13" spans="1:16" x14ac:dyDescent="0.25">
      <c r="P13"/>
    </row>
    <row r="14" spans="1:16" x14ac:dyDescent="0.25">
      <c r="P14"/>
    </row>
    <row r="15" spans="1:16" x14ac:dyDescent="0.25">
      <c r="B15" s="184" t="s">
        <v>2341</v>
      </c>
      <c r="P15"/>
    </row>
    <row r="16" spans="1:16" x14ac:dyDescent="0.25">
      <c r="P16"/>
    </row>
    <row r="17" spans="16:16" x14ac:dyDescent="0.25">
      <c r="P17"/>
    </row>
    <row r="18" spans="16:16" x14ac:dyDescent="0.25">
      <c r="P18"/>
    </row>
    <row r="19" spans="16:16" x14ac:dyDescent="0.25">
      <c r="P19"/>
    </row>
    <row r="20" spans="16:16" x14ac:dyDescent="0.25">
      <c r="P20"/>
    </row>
  </sheetData>
  <dataConsolidate topLabels="1">
    <dataRefs count="4">
      <dataRef ref="B1:C10" sheet="2. Consolidate"/>
      <dataRef ref="D1:E10" sheet="2. Consolidate"/>
      <dataRef ref="F1:G10" sheet="2. Consolidate"/>
      <dataRef ref="H1:I10" sheet="2. Consolidate"/>
    </dataRefs>
  </dataConsolidate>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89749-DBC0-42C1-88CF-43F47D0956AF}">
  <sheetPr codeName="Sheet31"/>
  <dimension ref="A1:J43"/>
  <sheetViews>
    <sheetView zoomScaleNormal="100" workbookViewId="0">
      <selection activeCell="J2" sqref="J2"/>
    </sheetView>
  </sheetViews>
  <sheetFormatPr defaultRowHeight="15" x14ac:dyDescent="0.25"/>
  <cols>
    <col min="1" max="1" width="11.28515625" bestFit="1" customWidth="1"/>
    <col min="2" max="2" width="28.7109375" bestFit="1" customWidth="1"/>
    <col min="3" max="3" width="10.42578125" bestFit="1" customWidth="1"/>
    <col min="4" max="4" width="11.85546875" bestFit="1" customWidth="1"/>
    <col min="5" max="5" width="14.140625" bestFit="1" customWidth="1"/>
    <col min="6" max="6" width="11.85546875" bestFit="1" customWidth="1"/>
    <col min="7" max="7" width="10" bestFit="1" customWidth="1"/>
    <col min="8" max="8" width="11.5703125" bestFit="1" customWidth="1"/>
    <col min="9" max="9" width="21.42578125" bestFit="1" customWidth="1"/>
    <col min="10" max="10" width="20.140625" bestFit="1" customWidth="1"/>
  </cols>
  <sheetData>
    <row r="1" spans="1:10" x14ac:dyDescent="0.25">
      <c r="H1" s="176">
        <v>43921</v>
      </c>
    </row>
    <row r="2" spans="1:10" x14ac:dyDescent="0.25">
      <c r="A2" s="170" t="s">
        <v>2041</v>
      </c>
      <c r="B2" s="170" t="s">
        <v>2042</v>
      </c>
      <c r="C2" s="170" t="s">
        <v>2043</v>
      </c>
      <c r="D2" s="170" t="s">
        <v>2043</v>
      </c>
      <c r="E2" s="170" t="s">
        <v>2044</v>
      </c>
      <c r="F2" s="171" t="s">
        <v>60</v>
      </c>
      <c r="G2" s="172" t="s">
        <v>2045</v>
      </c>
      <c r="H2" s="170" t="s">
        <v>2109</v>
      </c>
      <c r="I2" s="291" t="s">
        <v>2659</v>
      </c>
      <c r="J2" s="291" t="s">
        <v>2660</v>
      </c>
    </row>
    <row r="3" spans="1:10" x14ac:dyDescent="0.25">
      <c r="A3" s="174" t="s">
        <v>2046</v>
      </c>
      <c r="B3" s="177" t="s">
        <v>2118</v>
      </c>
      <c r="C3" s="177" t="s">
        <v>1189</v>
      </c>
      <c r="D3" s="177" t="s">
        <v>2112</v>
      </c>
      <c r="E3" s="173" t="s">
        <v>2110</v>
      </c>
      <c r="F3" s="178">
        <v>43799</v>
      </c>
      <c r="G3" s="179">
        <v>-3332.6</v>
      </c>
      <c r="H3" s="5">
        <f>$H$1-F3</f>
        <v>122</v>
      </c>
      <c r="I3" s="5" t="str">
        <f>IF(H3&gt;365,"More than 365 Days","Less than 365 Days")</f>
        <v>Less than 365 Days</v>
      </c>
      <c r="J3" s="5" t="str">
        <f>IF(H3&gt;365,"More than 365 Days",IF(H3&gt;300,"More than 300",IF(H3&gt;200,"More than 200",IF(H3&gt;100,"More than 100","Less than 100"))))</f>
        <v>More than 100</v>
      </c>
    </row>
    <row r="4" spans="1:10" x14ac:dyDescent="0.25">
      <c r="A4" s="174" t="s">
        <v>2047</v>
      </c>
      <c r="B4" s="177" t="s">
        <v>2118</v>
      </c>
      <c r="C4" s="177" t="s">
        <v>1251</v>
      </c>
      <c r="D4" s="177" t="s">
        <v>2115</v>
      </c>
      <c r="E4" s="173" t="s">
        <v>2110</v>
      </c>
      <c r="F4" s="178">
        <v>43682</v>
      </c>
      <c r="G4" s="179">
        <v>-314</v>
      </c>
      <c r="H4" s="5">
        <f t="shared" ref="H4:H43" si="0">$H$1-F4</f>
        <v>239</v>
      </c>
      <c r="I4" s="5" t="str">
        <f t="shared" ref="I4:I43" si="1">IF(H4&gt;365,"More than 365 Days","Less than 365 Days")</f>
        <v>Less than 365 Days</v>
      </c>
      <c r="J4" s="5" t="str">
        <f t="shared" ref="J4:J43" si="2">IF(H4&gt;365,"More than 365 Days",IF(H4&gt;300,"More than 300",IF(H4&gt;200,"More than 200",IF(H4&gt;100,"More than 100","Less than 100"))))</f>
        <v>More than 200</v>
      </c>
    </row>
    <row r="5" spans="1:10" x14ac:dyDescent="0.25">
      <c r="A5" s="174" t="s">
        <v>2048</v>
      </c>
      <c r="B5" s="177" t="s">
        <v>2118</v>
      </c>
      <c r="C5" s="177" t="s">
        <v>1189</v>
      </c>
      <c r="D5" s="177" t="s">
        <v>2112</v>
      </c>
      <c r="E5" s="173" t="s">
        <v>2110</v>
      </c>
      <c r="F5" s="178">
        <v>43465</v>
      </c>
      <c r="G5" s="179">
        <v>-1122.4000000000001</v>
      </c>
      <c r="H5" s="5">
        <f t="shared" si="0"/>
        <v>456</v>
      </c>
      <c r="I5" s="5" t="str">
        <f t="shared" si="1"/>
        <v>More than 365 Days</v>
      </c>
      <c r="J5" s="5" t="str">
        <f t="shared" si="2"/>
        <v>More than 365 Days</v>
      </c>
    </row>
    <row r="6" spans="1:10" x14ac:dyDescent="0.25">
      <c r="A6" s="174" t="s">
        <v>2049</v>
      </c>
      <c r="B6" s="177" t="s">
        <v>2118</v>
      </c>
      <c r="C6" s="177" t="s">
        <v>1283</v>
      </c>
      <c r="D6" s="177" t="s">
        <v>2114</v>
      </c>
      <c r="E6" s="173" t="s">
        <v>2050</v>
      </c>
      <c r="F6" s="178">
        <v>43840</v>
      </c>
      <c r="G6" s="179">
        <v>-1738.63</v>
      </c>
      <c r="H6" s="5">
        <f t="shared" si="0"/>
        <v>81</v>
      </c>
      <c r="I6" s="5" t="str">
        <f t="shared" si="1"/>
        <v>Less than 365 Days</v>
      </c>
      <c r="J6" s="5" t="str">
        <f t="shared" si="2"/>
        <v>Less than 100</v>
      </c>
    </row>
    <row r="7" spans="1:10" x14ac:dyDescent="0.25">
      <c r="A7" s="174" t="s">
        <v>2051</v>
      </c>
      <c r="B7" s="177" t="s">
        <v>2118</v>
      </c>
      <c r="C7" s="177" t="s">
        <v>1283</v>
      </c>
      <c r="D7" s="177" t="s">
        <v>2114</v>
      </c>
      <c r="E7" s="173" t="s">
        <v>2110</v>
      </c>
      <c r="F7" s="178">
        <v>43465</v>
      </c>
      <c r="G7" s="179">
        <v>-642.84</v>
      </c>
      <c r="H7" s="5">
        <f t="shared" si="0"/>
        <v>456</v>
      </c>
      <c r="I7" s="5" t="str">
        <f t="shared" si="1"/>
        <v>More than 365 Days</v>
      </c>
      <c r="J7" s="5" t="str">
        <f t="shared" si="2"/>
        <v>More than 365 Days</v>
      </c>
    </row>
    <row r="8" spans="1:10" x14ac:dyDescent="0.25">
      <c r="A8" s="174" t="s">
        <v>2052</v>
      </c>
      <c r="B8" s="177" t="s">
        <v>2118</v>
      </c>
      <c r="C8" s="177" t="s">
        <v>1251</v>
      </c>
      <c r="D8" s="177" t="s">
        <v>2115</v>
      </c>
      <c r="E8" s="173" t="s">
        <v>2110</v>
      </c>
      <c r="F8" s="178">
        <v>43799</v>
      </c>
      <c r="G8" s="179">
        <v>-1762</v>
      </c>
      <c r="H8" s="5">
        <f t="shared" si="0"/>
        <v>122</v>
      </c>
      <c r="I8" s="5" t="str">
        <f t="shared" si="1"/>
        <v>Less than 365 Days</v>
      </c>
      <c r="J8" s="5" t="str">
        <f t="shared" si="2"/>
        <v>More than 100</v>
      </c>
    </row>
    <row r="9" spans="1:10" x14ac:dyDescent="0.25">
      <c r="A9" s="174" t="s">
        <v>2053</v>
      </c>
      <c r="B9" s="177" t="s">
        <v>2118</v>
      </c>
      <c r="C9" s="177" t="s">
        <v>1251</v>
      </c>
      <c r="D9" s="177" t="s">
        <v>2115</v>
      </c>
      <c r="E9" s="173" t="s">
        <v>2110</v>
      </c>
      <c r="F9" s="178">
        <v>43799</v>
      </c>
      <c r="G9" s="179">
        <v>-1960</v>
      </c>
      <c r="H9" s="5">
        <f t="shared" si="0"/>
        <v>122</v>
      </c>
      <c r="I9" s="5" t="str">
        <f t="shared" si="1"/>
        <v>Less than 365 Days</v>
      </c>
      <c r="J9" s="5" t="str">
        <f t="shared" si="2"/>
        <v>More than 100</v>
      </c>
    </row>
    <row r="10" spans="1:10" x14ac:dyDescent="0.25">
      <c r="A10" s="174" t="s">
        <v>2054</v>
      </c>
      <c r="B10" s="177" t="s">
        <v>2118</v>
      </c>
      <c r="C10" s="177" t="s">
        <v>1251</v>
      </c>
      <c r="D10" s="177" t="s">
        <v>2115</v>
      </c>
      <c r="E10" s="173" t="s">
        <v>2110</v>
      </c>
      <c r="F10" s="178">
        <v>43465</v>
      </c>
      <c r="G10" s="179">
        <v>-1684.01</v>
      </c>
      <c r="H10" s="5">
        <f t="shared" si="0"/>
        <v>456</v>
      </c>
      <c r="I10" s="5" t="str">
        <f t="shared" si="1"/>
        <v>More than 365 Days</v>
      </c>
      <c r="J10" s="5" t="str">
        <f t="shared" si="2"/>
        <v>More than 365 Days</v>
      </c>
    </row>
    <row r="11" spans="1:10" x14ac:dyDescent="0.25">
      <c r="A11" s="174" t="s">
        <v>2055</v>
      </c>
      <c r="B11" s="177" t="s">
        <v>2118</v>
      </c>
      <c r="C11" s="177" t="s">
        <v>1251</v>
      </c>
      <c r="D11" s="177" t="s">
        <v>2115</v>
      </c>
      <c r="E11" s="173" t="s">
        <v>2056</v>
      </c>
      <c r="F11" s="178">
        <v>43874</v>
      </c>
      <c r="G11" s="179">
        <v>-1107.5999999999999</v>
      </c>
      <c r="H11" s="5">
        <f t="shared" si="0"/>
        <v>47</v>
      </c>
      <c r="I11" s="5" t="str">
        <f t="shared" si="1"/>
        <v>Less than 365 Days</v>
      </c>
      <c r="J11" s="5" t="str">
        <f t="shared" si="2"/>
        <v>Less than 100</v>
      </c>
    </row>
    <row r="12" spans="1:10" x14ac:dyDescent="0.25">
      <c r="A12" s="174" t="s">
        <v>2057</v>
      </c>
      <c r="B12" s="177" t="s">
        <v>2118</v>
      </c>
      <c r="C12" s="177" t="s">
        <v>1251</v>
      </c>
      <c r="D12" s="177" t="s">
        <v>2115</v>
      </c>
      <c r="E12" s="173" t="s">
        <v>2110</v>
      </c>
      <c r="F12" s="178">
        <v>43465</v>
      </c>
      <c r="G12" s="179">
        <v>-2861.8</v>
      </c>
      <c r="H12" s="5">
        <f t="shared" si="0"/>
        <v>456</v>
      </c>
      <c r="I12" s="5" t="str">
        <f t="shared" si="1"/>
        <v>More than 365 Days</v>
      </c>
      <c r="J12" s="5" t="str">
        <f t="shared" si="2"/>
        <v>More than 365 Days</v>
      </c>
    </row>
    <row r="13" spans="1:10" x14ac:dyDescent="0.25">
      <c r="A13" s="174" t="s">
        <v>2058</v>
      </c>
      <c r="B13" s="177" t="s">
        <v>2118</v>
      </c>
      <c r="C13" s="177" t="s">
        <v>1251</v>
      </c>
      <c r="D13" s="177" t="s">
        <v>2115</v>
      </c>
      <c r="E13" s="173" t="s">
        <v>2110</v>
      </c>
      <c r="F13" s="178">
        <v>43465</v>
      </c>
      <c r="G13" s="179">
        <v>-1287.3599999999999</v>
      </c>
      <c r="H13" s="5">
        <f t="shared" si="0"/>
        <v>456</v>
      </c>
      <c r="I13" s="5" t="str">
        <f t="shared" si="1"/>
        <v>More than 365 Days</v>
      </c>
      <c r="J13" s="5" t="str">
        <f t="shared" si="2"/>
        <v>More than 365 Days</v>
      </c>
    </row>
    <row r="14" spans="1:10" x14ac:dyDescent="0.25">
      <c r="A14" s="174" t="s">
        <v>2059</v>
      </c>
      <c r="B14" s="177" t="s">
        <v>2118</v>
      </c>
      <c r="C14" s="177" t="s">
        <v>1283</v>
      </c>
      <c r="D14" s="177" t="s">
        <v>2114</v>
      </c>
      <c r="E14" s="173" t="s">
        <v>2060</v>
      </c>
      <c r="F14" s="178">
        <v>43894</v>
      </c>
      <c r="G14" s="179">
        <v>-282.20999999999998</v>
      </c>
      <c r="H14" s="5">
        <f t="shared" si="0"/>
        <v>27</v>
      </c>
      <c r="I14" s="5" t="str">
        <f t="shared" si="1"/>
        <v>Less than 365 Days</v>
      </c>
      <c r="J14" s="5" t="str">
        <f t="shared" si="2"/>
        <v>Less than 100</v>
      </c>
    </row>
    <row r="15" spans="1:10" x14ac:dyDescent="0.25">
      <c r="A15" s="174" t="s">
        <v>2061</v>
      </c>
      <c r="B15" s="177" t="s">
        <v>2119</v>
      </c>
      <c r="C15" s="177" t="s">
        <v>1189</v>
      </c>
      <c r="D15" s="177" t="s">
        <v>2112</v>
      </c>
      <c r="E15" s="173" t="s">
        <v>2110</v>
      </c>
      <c r="F15" s="178">
        <v>43465</v>
      </c>
      <c r="G15" s="179">
        <v>-2834.29</v>
      </c>
      <c r="H15" s="5">
        <f t="shared" si="0"/>
        <v>456</v>
      </c>
      <c r="I15" s="5" t="str">
        <f t="shared" si="1"/>
        <v>More than 365 Days</v>
      </c>
      <c r="J15" s="5" t="str">
        <f t="shared" si="2"/>
        <v>More than 365 Days</v>
      </c>
    </row>
    <row r="16" spans="1:10" x14ac:dyDescent="0.25">
      <c r="A16" s="174" t="s">
        <v>2061</v>
      </c>
      <c r="B16" s="177" t="s">
        <v>2119</v>
      </c>
      <c r="C16" s="177" t="s">
        <v>1189</v>
      </c>
      <c r="D16" s="177" t="s">
        <v>2112</v>
      </c>
      <c r="E16" s="180" t="s">
        <v>2062</v>
      </c>
      <c r="F16" s="181">
        <v>39990</v>
      </c>
      <c r="G16" s="179">
        <v>-794</v>
      </c>
      <c r="H16" s="5">
        <f t="shared" si="0"/>
        <v>3931</v>
      </c>
      <c r="I16" s="5" t="str">
        <f t="shared" si="1"/>
        <v>More than 365 Days</v>
      </c>
      <c r="J16" s="5" t="str">
        <f t="shared" si="2"/>
        <v>More than 365 Days</v>
      </c>
    </row>
    <row r="17" spans="1:10" x14ac:dyDescent="0.25">
      <c r="A17" s="174" t="s">
        <v>2063</v>
      </c>
      <c r="B17" s="177" t="s">
        <v>2119</v>
      </c>
      <c r="C17" s="177" t="s">
        <v>1251</v>
      </c>
      <c r="D17" s="177" t="s">
        <v>2115</v>
      </c>
      <c r="E17" s="180" t="s">
        <v>2064</v>
      </c>
      <c r="F17" s="178">
        <v>43651</v>
      </c>
      <c r="G17" s="179">
        <v>-2521</v>
      </c>
      <c r="H17" s="5">
        <f t="shared" si="0"/>
        <v>270</v>
      </c>
      <c r="I17" s="5" t="str">
        <f t="shared" si="1"/>
        <v>Less than 365 Days</v>
      </c>
      <c r="J17" s="5" t="str">
        <f t="shared" si="2"/>
        <v>More than 200</v>
      </c>
    </row>
    <row r="18" spans="1:10" x14ac:dyDescent="0.25">
      <c r="A18" s="174" t="s">
        <v>2065</v>
      </c>
      <c r="B18" s="177" t="s">
        <v>2119</v>
      </c>
      <c r="C18" s="177" t="s">
        <v>1283</v>
      </c>
      <c r="D18" s="177" t="s">
        <v>2114</v>
      </c>
      <c r="E18" s="173" t="s">
        <v>2110</v>
      </c>
      <c r="F18" s="178">
        <v>43465</v>
      </c>
      <c r="G18" s="179">
        <v>-5505</v>
      </c>
      <c r="H18" s="5">
        <f t="shared" si="0"/>
        <v>456</v>
      </c>
      <c r="I18" s="5" t="str">
        <f t="shared" si="1"/>
        <v>More than 365 Days</v>
      </c>
      <c r="J18" s="5" t="str">
        <f t="shared" si="2"/>
        <v>More than 365 Days</v>
      </c>
    </row>
    <row r="19" spans="1:10" x14ac:dyDescent="0.25">
      <c r="A19" s="174" t="s">
        <v>2066</v>
      </c>
      <c r="B19" s="177" t="s">
        <v>2119</v>
      </c>
      <c r="C19" s="177" t="s">
        <v>1189</v>
      </c>
      <c r="D19" s="177" t="s">
        <v>2112</v>
      </c>
      <c r="E19" s="173" t="s">
        <v>2110</v>
      </c>
      <c r="F19" s="178">
        <v>43465</v>
      </c>
      <c r="G19" s="179">
        <v>-2584.88</v>
      </c>
      <c r="H19" s="5">
        <f t="shared" si="0"/>
        <v>456</v>
      </c>
      <c r="I19" s="5" t="str">
        <f t="shared" si="1"/>
        <v>More than 365 Days</v>
      </c>
      <c r="J19" s="5" t="str">
        <f t="shared" si="2"/>
        <v>More than 365 Days</v>
      </c>
    </row>
    <row r="20" spans="1:10" x14ac:dyDescent="0.25">
      <c r="A20" s="174" t="s">
        <v>2067</v>
      </c>
      <c r="B20" s="177" t="s">
        <v>2119</v>
      </c>
      <c r="C20" s="177" t="s">
        <v>1251</v>
      </c>
      <c r="D20" s="177" t="s">
        <v>2115</v>
      </c>
      <c r="E20" s="173" t="s">
        <v>2110</v>
      </c>
      <c r="F20" s="178">
        <v>43465</v>
      </c>
      <c r="G20" s="179">
        <f>-5834.23+2917</f>
        <v>-2917.2299999999996</v>
      </c>
      <c r="H20" s="5">
        <f t="shared" si="0"/>
        <v>456</v>
      </c>
      <c r="I20" s="5" t="str">
        <f t="shared" si="1"/>
        <v>More than 365 Days</v>
      </c>
      <c r="J20" s="5" t="str">
        <f t="shared" si="2"/>
        <v>More than 365 Days</v>
      </c>
    </row>
    <row r="21" spans="1:10" x14ac:dyDescent="0.25">
      <c r="A21" s="174" t="s">
        <v>2068</v>
      </c>
      <c r="B21" s="177" t="s">
        <v>2119</v>
      </c>
      <c r="C21" s="177" t="s">
        <v>2069</v>
      </c>
      <c r="D21" s="177" t="s">
        <v>2112</v>
      </c>
      <c r="E21" s="173" t="s">
        <v>2070</v>
      </c>
      <c r="F21" s="178">
        <v>43621</v>
      </c>
      <c r="G21" s="179">
        <v>-3933</v>
      </c>
      <c r="H21" s="5">
        <f t="shared" si="0"/>
        <v>300</v>
      </c>
      <c r="I21" s="5" t="str">
        <f t="shared" si="1"/>
        <v>Less than 365 Days</v>
      </c>
      <c r="J21" s="5" t="str">
        <f t="shared" si="2"/>
        <v>More than 200</v>
      </c>
    </row>
    <row r="22" spans="1:10" x14ac:dyDescent="0.25">
      <c r="A22" s="174" t="s">
        <v>2071</v>
      </c>
      <c r="B22" s="177" t="s">
        <v>2119</v>
      </c>
      <c r="C22" s="177" t="s">
        <v>2015</v>
      </c>
      <c r="D22" s="177" t="s">
        <v>2114</v>
      </c>
      <c r="E22" s="173" t="s">
        <v>2110</v>
      </c>
      <c r="F22" s="178">
        <v>43586</v>
      </c>
      <c r="G22" s="179">
        <v>-1020.33</v>
      </c>
      <c r="H22" s="5">
        <f t="shared" si="0"/>
        <v>335</v>
      </c>
      <c r="I22" s="5" t="str">
        <f t="shared" si="1"/>
        <v>Less than 365 Days</v>
      </c>
      <c r="J22" s="5" t="str">
        <f t="shared" si="2"/>
        <v>More than 300</v>
      </c>
    </row>
    <row r="23" spans="1:10" x14ac:dyDescent="0.25">
      <c r="A23" s="174" t="s">
        <v>2072</v>
      </c>
      <c r="B23" s="177" t="s">
        <v>2119</v>
      </c>
      <c r="C23" s="177" t="s">
        <v>1251</v>
      </c>
      <c r="D23" s="177" t="s">
        <v>2115</v>
      </c>
      <c r="E23" s="173" t="s">
        <v>2073</v>
      </c>
      <c r="F23" s="178">
        <v>43560</v>
      </c>
      <c r="G23" s="179">
        <v>-6966.44</v>
      </c>
      <c r="H23" s="5">
        <f t="shared" si="0"/>
        <v>361</v>
      </c>
      <c r="I23" s="5" t="str">
        <f t="shared" si="1"/>
        <v>Less than 365 Days</v>
      </c>
      <c r="J23" s="5" t="str">
        <f t="shared" si="2"/>
        <v>More than 300</v>
      </c>
    </row>
    <row r="24" spans="1:10" x14ac:dyDescent="0.25">
      <c r="A24" s="174" t="s">
        <v>2074</v>
      </c>
      <c r="B24" s="177" t="s">
        <v>2120</v>
      </c>
      <c r="C24" s="177" t="s">
        <v>1283</v>
      </c>
      <c r="D24" s="177" t="s">
        <v>2114</v>
      </c>
      <c r="E24" s="173" t="s">
        <v>2110</v>
      </c>
      <c r="F24" s="178">
        <v>43465</v>
      </c>
      <c r="G24" s="179">
        <v>-1782.13</v>
      </c>
      <c r="H24" s="5">
        <f t="shared" si="0"/>
        <v>456</v>
      </c>
      <c r="I24" s="5" t="str">
        <f t="shared" si="1"/>
        <v>More than 365 Days</v>
      </c>
      <c r="J24" s="5" t="str">
        <f t="shared" si="2"/>
        <v>More than 365 Days</v>
      </c>
    </row>
    <row r="25" spans="1:10" x14ac:dyDescent="0.25">
      <c r="A25" s="174" t="s">
        <v>2075</v>
      </c>
      <c r="B25" s="177" t="s">
        <v>2120</v>
      </c>
      <c r="C25" s="177" t="s">
        <v>2076</v>
      </c>
      <c r="D25" s="177" t="s">
        <v>2112</v>
      </c>
      <c r="E25" s="177" t="s">
        <v>2077</v>
      </c>
      <c r="F25" s="178">
        <v>40766</v>
      </c>
      <c r="G25" s="179">
        <v>-600</v>
      </c>
      <c r="H25" s="5">
        <f t="shared" si="0"/>
        <v>3155</v>
      </c>
      <c r="I25" s="5" t="str">
        <f t="shared" si="1"/>
        <v>More than 365 Days</v>
      </c>
      <c r="J25" s="5" t="str">
        <f t="shared" si="2"/>
        <v>More than 365 Days</v>
      </c>
    </row>
    <row r="26" spans="1:10" x14ac:dyDescent="0.25">
      <c r="A26" s="174" t="s">
        <v>2078</v>
      </c>
      <c r="B26" s="177" t="s">
        <v>2120</v>
      </c>
      <c r="C26" s="177" t="s">
        <v>1283</v>
      </c>
      <c r="D26" s="177" t="s">
        <v>2114</v>
      </c>
      <c r="E26" s="173" t="s">
        <v>2110</v>
      </c>
      <c r="F26" s="178">
        <v>43590</v>
      </c>
      <c r="G26" s="179">
        <f>-647.72+324.72</f>
        <v>-323</v>
      </c>
      <c r="H26" s="5">
        <f t="shared" si="0"/>
        <v>331</v>
      </c>
      <c r="I26" s="5" t="str">
        <f t="shared" si="1"/>
        <v>Less than 365 Days</v>
      </c>
      <c r="J26" s="5" t="str">
        <f t="shared" si="2"/>
        <v>More than 300</v>
      </c>
    </row>
    <row r="27" spans="1:10" x14ac:dyDescent="0.25">
      <c r="A27" s="174" t="s">
        <v>2079</v>
      </c>
      <c r="B27" s="177" t="s">
        <v>2120</v>
      </c>
      <c r="C27" s="177" t="s">
        <v>2080</v>
      </c>
      <c r="D27" s="177" t="s">
        <v>2113</v>
      </c>
      <c r="E27" s="173" t="s">
        <v>2081</v>
      </c>
      <c r="F27" s="178">
        <v>40359</v>
      </c>
      <c r="G27" s="175">
        <v>-11760</v>
      </c>
      <c r="H27" s="5">
        <f t="shared" si="0"/>
        <v>3562</v>
      </c>
      <c r="I27" s="5" t="str">
        <f t="shared" si="1"/>
        <v>More than 365 Days</v>
      </c>
      <c r="J27" s="5" t="str">
        <f t="shared" si="2"/>
        <v>More than 365 Days</v>
      </c>
    </row>
    <row r="28" spans="1:10" x14ac:dyDescent="0.25">
      <c r="A28" s="174" t="s">
        <v>2082</v>
      </c>
      <c r="B28" s="177" t="s">
        <v>2120</v>
      </c>
      <c r="C28" s="177" t="s">
        <v>1189</v>
      </c>
      <c r="D28" s="177" t="s">
        <v>2112</v>
      </c>
      <c r="E28" s="173" t="s">
        <v>2083</v>
      </c>
      <c r="F28" s="178">
        <v>43799</v>
      </c>
      <c r="G28" s="179">
        <v>-579</v>
      </c>
      <c r="H28" s="5">
        <f t="shared" si="0"/>
        <v>122</v>
      </c>
      <c r="I28" s="5" t="str">
        <f t="shared" si="1"/>
        <v>Less than 365 Days</v>
      </c>
      <c r="J28" s="5" t="str">
        <f t="shared" si="2"/>
        <v>More than 100</v>
      </c>
    </row>
    <row r="29" spans="1:10" x14ac:dyDescent="0.25">
      <c r="A29" s="174" t="s">
        <v>2084</v>
      </c>
      <c r="B29" s="177" t="s">
        <v>2120</v>
      </c>
      <c r="C29" s="177" t="s">
        <v>1251</v>
      </c>
      <c r="D29" s="177" t="s">
        <v>2115</v>
      </c>
      <c r="E29" s="173" t="s">
        <v>2110</v>
      </c>
      <c r="F29" s="178">
        <v>43465</v>
      </c>
      <c r="G29" s="175">
        <v>-5000</v>
      </c>
      <c r="H29" s="5">
        <f t="shared" si="0"/>
        <v>456</v>
      </c>
      <c r="I29" s="5" t="str">
        <f t="shared" si="1"/>
        <v>More than 365 Days</v>
      </c>
      <c r="J29" s="5" t="str">
        <f t="shared" si="2"/>
        <v>More than 365 Days</v>
      </c>
    </row>
    <row r="30" spans="1:10" x14ac:dyDescent="0.25">
      <c r="A30" s="174" t="s">
        <v>2085</v>
      </c>
      <c r="B30" s="177" t="s">
        <v>2120</v>
      </c>
      <c r="C30" s="177" t="s">
        <v>2015</v>
      </c>
      <c r="D30" s="177" t="s">
        <v>2114</v>
      </c>
      <c r="E30" s="173" t="s">
        <v>2086</v>
      </c>
      <c r="F30" s="182">
        <v>40010</v>
      </c>
      <c r="G30" s="179">
        <v>-2730</v>
      </c>
      <c r="H30" s="5">
        <f t="shared" si="0"/>
        <v>3911</v>
      </c>
      <c r="I30" s="5" t="str">
        <f t="shared" si="1"/>
        <v>More than 365 Days</v>
      </c>
      <c r="J30" s="5" t="str">
        <f t="shared" si="2"/>
        <v>More than 365 Days</v>
      </c>
    </row>
    <row r="31" spans="1:10" x14ac:dyDescent="0.25">
      <c r="A31" s="174" t="s">
        <v>2087</v>
      </c>
      <c r="B31" s="177" t="s">
        <v>2095</v>
      </c>
      <c r="C31" s="177" t="s">
        <v>2015</v>
      </c>
      <c r="D31" s="177" t="s">
        <v>2114</v>
      </c>
      <c r="E31" s="173" t="s">
        <v>2088</v>
      </c>
      <c r="F31" s="178">
        <v>40086</v>
      </c>
      <c r="G31" s="179">
        <v>-2117</v>
      </c>
      <c r="H31" s="5">
        <f t="shared" si="0"/>
        <v>3835</v>
      </c>
      <c r="I31" s="5" t="str">
        <f t="shared" si="1"/>
        <v>More than 365 Days</v>
      </c>
      <c r="J31" s="5" t="str">
        <f t="shared" si="2"/>
        <v>More than 365 Days</v>
      </c>
    </row>
    <row r="32" spans="1:10" x14ac:dyDescent="0.25">
      <c r="A32" s="174" t="s">
        <v>2089</v>
      </c>
      <c r="B32" s="177" t="s">
        <v>2095</v>
      </c>
      <c r="C32" s="177" t="s">
        <v>1283</v>
      </c>
      <c r="D32" s="177" t="s">
        <v>2114</v>
      </c>
      <c r="E32" s="173" t="s">
        <v>2090</v>
      </c>
      <c r="F32" s="178">
        <v>43921</v>
      </c>
      <c r="G32" s="175">
        <v>-12298</v>
      </c>
      <c r="H32" s="5">
        <f t="shared" si="0"/>
        <v>0</v>
      </c>
      <c r="I32" s="5" t="str">
        <f t="shared" si="1"/>
        <v>Less than 365 Days</v>
      </c>
      <c r="J32" s="5" t="str">
        <f t="shared" si="2"/>
        <v>Less than 100</v>
      </c>
    </row>
    <row r="33" spans="1:10" x14ac:dyDescent="0.25">
      <c r="A33" s="174" t="s">
        <v>2091</v>
      </c>
      <c r="B33" s="177" t="s">
        <v>2095</v>
      </c>
      <c r="C33" s="177" t="s">
        <v>1251</v>
      </c>
      <c r="D33" s="177" t="s">
        <v>2115</v>
      </c>
      <c r="E33" s="173" t="s">
        <v>2110</v>
      </c>
      <c r="F33" s="178">
        <v>43465</v>
      </c>
      <c r="G33" s="179">
        <v>-695.98</v>
      </c>
      <c r="H33" s="5">
        <f t="shared" si="0"/>
        <v>456</v>
      </c>
      <c r="I33" s="5" t="str">
        <f t="shared" si="1"/>
        <v>More than 365 Days</v>
      </c>
      <c r="J33" s="5" t="str">
        <f t="shared" si="2"/>
        <v>More than 365 Days</v>
      </c>
    </row>
    <row r="34" spans="1:10" x14ac:dyDescent="0.25">
      <c r="A34" s="174" t="s">
        <v>2092</v>
      </c>
      <c r="B34" s="177" t="s">
        <v>2095</v>
      </c>
      <c r="C34" s="177" t="s">
        <v>2080</v>
      </c>
      <c r="D34" s="177" t="s">
        <v>2113</v>
      </c>
      <c r="E34" s="173" t="s">
        <v>2093</v>
      </c>
      <c r="F34" s="178">
        <v>40151</v>
      </c>
      <c r="G34" s="179">
        <v>-316.61</v>
      </c>
      <c r="H34" s="5">
        <f t="shared" si="0"/>
        <v>3770</v>
      </c>
      <c r="I34" s="5" t="str">
        <f t="shared" si="1"/>
        <v>More than 365 Days</v>
      </c>
      <c r="J34" s="5" t="str">
        <f t="shared" si="2"/>
        <v>More than 365 Days</v>
      </c>
    </row>
    <row r="35" spans="1:10" x14ac:dyDescent="0.25">
      <c r="A35" s="174" t="s">
        <v>2094</v>
      </c>
      <c r="B35" s="177" t="s">
        <v>2095</v>
      </c>
      <c r="C35" s="177" t="s">
        <v>1283</v>
      </c>
      <c r="D35" s="177" t="s">
        <v>2114</v>
      </c>
      <c r="E35" s="173" t="s">
        <v>2096</v>
      </c>
      <c r="F35" s="178">
        <v>43881</v>
      </c>
      <c r="G35" s="179">
        <v>-2247</v>
      </c>
      <c r="H35" s="5">
        <f t="shared" si="0"/>
        <v>40</v>
      </c>
      <c r="I35" s="5" t="str">
        <f t="shared" si="1"/>
        <v>Less than 365 Days</v>
      </c>
      <c r="J35" s="5" t="str">
        <f t="shared" si="2"/>
        <v>Less than 100</v>
      </c>
    </row>
    <row r="36" spans="1:10" x14ac:dyDescent="0.25">
      <c r="A36" s="174" t="s">
        <v>2094</v>
      </c>
      <c r="B36" s="177" t="s">
        <v>2095</v>
      </c>
      <c r="C36" s="177" t="s">
        <v>1283</v>
      </c>
      <c r="D36" s="177" t="s">
        <v>2114</v>
      </c>
      <c r="E36" s="173" t="s">
        <v>2097</v>
      </c>
      <c r="F36" s="178">
        <v>39990</v>
      </c>
      <c r="G36" s="179">
        <v>-1187.81</v>
      </c>
      <c r="H36" s="5">
        <f t="shared" si="0"/>
        <v>3931</v>
      </c>
      <c r="I36" s="5" t="str">
        <f t="shared" si="1"/>
        <v>More than 365 Days</v>
      </c>
      <c r="J36" s="5" t="str">
        <f t="shared" si="2"/>
        <v>More than 365 Days</v>
      </c>
    </row>
    <row r="37" spans="1:10" x14ac:dyDescent="0.25">
      <c r="A37" s="174" t="s">
        <v>2094</v>
      </c>
      <c r="B37" s="177" t="s">
        <v>2095</v>
      </c>
      <c r="C37" s="177" t="s">
        <v>1283</v>
      </c>
      <c r="D37" s="177" t="s">
        <v>2114</v>
      </c>
      <c r="E37" s="173" t="s">
        <v>2098</v>
      </c>
      <c r="F37" s="178">
        <v>43651</v>
      </c>
      <c r="G37" s="179">
        <v>-6236.2</v>
      </c>
      <c r="H37" s="5">
        <f t="shared" si="0"/>
        <v>270</v>
      </c>
      <c r="I37" s="5" t="str">
        <f t="shared" si="1"/>
        <v>Less than 365 Days</v>
      </c>
      <c r="J37" s="5" t="str">
        <f t="shared" si="2"/>
        <v>More than 200</v>
      </c>
    </row>
    <row r="38" spans="1:10" x14ac:dyDescent="0.25">
      <c r="A38" s="174" t="s">
        <v>2099</v>
      </c>
      <c r="B38" s="177" t="s">
        <v>2095</v>
      </c>
      <c r="C38" s="177" t="s">
        <v>1189</v>
      </c>
      <c r="D38" s="177" t="s">
        <v>2112</v>
      </c>
      <c r="E38" s="173" t="s">
        <v>2110</v>
      </c>
      <c r="F38" s="178">
        <v>43465</v>
      </c>
      <c r="G38" s="179">
        <v>-856</v>
      </c>
      <c r="H38" s="5">
        <f t="shared" si="0"/>
        <v>456</v>
      </c>
      <c r="I38" s="5" t="str">
        <f t="shared" si="1"/>
        <v>More than 365 Days</v>
      </c>
      <c r="J38" s="5" t="str">
        <f t="shared" si="2"/>
        <v>More than 365 Days</v>
      </c>
    </row>
    <row r="39" spans="1:10" x14ac:dyDescent="0.25">
      <c r="A39" s="174" t="s">
        <v>2100</v>
      </c>
      <c r="B39" s="177" t="s">
        <v>2095</v>
      </c>
      <c r="C39" s="177" t="s">
        <v>1189</v>
      </c>
      <c r="D39" s="177" t="s">
        <v>2112</v>
      </c>
      <c r="E39" s="173" t="s">
        <v>2110</v>
      </c>
      <c r="F39" s="178">
        <v>43465</v>
      </c>
      <c r="G39" s="179">
        <v>-360.58</v>
      </c>
      <c r="H39" s="5">
        <f t="shared" si="0"/>
        <v>456</v>
      </c>
      <c r="I39" s="5" t="str">
        <f t="shared" si="1"/>
        <v>More than 365 Days</v>
      </c>
      <c r="J39" s="5" t="str">
        <f t="shared" si="2"/>
        <v>More than 365 Days</v>
      </c>
    </row>
    <row r="40" spans="1:10" x14ac:dyDescent="0.25">
      <c r="A40" s="174" t="s">
        <v>2101</v>
      </c>
      <c r="B40" s="177" t="s">
        <v>2095</v>
      </c>
      <c r="C40" s="177" t="s">
        <v>2080</v>
      </c>
      <c r="D40" s="177" t="s">
        <v>2113</v>
      </c>
      <c r="E40" s="180" t="s">
        <v>2102</v>
      </c>
      <c r="F40" s="181">
        <v>43915</v>
      </c>
      <c r="G40" s="175">
        <v>-5000</v>
      </c>
      <c r="H40" s="5">
        <f t="shared" si="0"/>
        <v>6</v>
      </c>
      <c r="I40" s="5" t="str">
        <f t="shared" si="1"/>
        <v>Less than 365 Days</v>
      </c>
      <c r="J40" s="5" t="str">
        <f t="shared" si="2"/>
        <v>Less than 100</v>
      </c>
    </row>
    <row r="41" spans="1:10" x14ac:dyDescent="0.25">
      <c r="A41" s="174" t="s">
        <v>2103</v>
      </c>
      <c r="B41" s="177" t="s">
        <v>2095</v>
      </c>
      <c r="C41" s="177" t="s">
        <v>1251</v>
      </c>
      <c r="D41" s="177" t="s">
        <v>2115</v>
      </c>
      <c r="E41" s="180" t="s">
        <v>2104</v>
      </c>
      <c r="F41" s="181">
        <v>40474</v>
      </c>
      <c r="G41" s="175">
        <v>-1850</v>
      </c>
      <c r="H41" s="5">
        <f t="shared" si="0"/>
        <v>3447</v>
      </c>
      <c r="I41" s="5" t="str">
        <f t="shared" si="1"/>
        <v>More than 365 Days</v>
      </c>
      <c r="J41" s="5" t="str">
        <f t="shared" si="2"/>
        <v>More than 365 Days</v>
      </c>
    </row>
    <row r="42" spans="1:10" x14ac:dyDescent="0.25">
      <c r="A42" s="174" t="s">
        <v>2105</v>
      </c>
      <c r="B42" s="177" t="s">
        <v>2095</v>
      </c>
      <c r="C42" s="177" t="s">
        <v>1251</v>
      </c>
      <c r="D42" s="177" t="s">
        <v>2115</v>
      </c>
      <c r="E42" s="173" t="s">
        <v>2106</v>
      </c>
      <c r="F42" s="178">
        <v>43861</v>
      </c>
      <c r="G42" s="175">
        <v>-5824.24</v>
      </c>
      <c r="H42" s="5">
        <f t="shared" si="0"/>
        <v>60</v>
      </c>
      <c r="I42" s="5" t="str">
        <f t="shared" si="1"/>
        <v>Less than 365 Days</v>
      </c>
      <c r="J42" s="5" t="str">
        <f t="shared" si="2"/>
        <v>Less than 100</v>
      </c>
    </row>
    <row r="43" spans="1:10" x14ac:dyDescent="0.25">
      <c r="A43" s="174" t="s">
        <v>2107</v>
      </c>
      <c r="B43" s="177" t="s">
        <v>2095</v>
      </c>
      <c r="C43" s="177" t="s">
        <v>2015</v>
      </c>
      <c r="D43" s="177" t="s">
        <v>2114</v>
      </c>
      <c r="E43" s="173" t="s">
        <v>2108</v>
      </c>
      <c r="F43" s="178">
        <v>40542</v>
      </c>
      <c r="G43" s="175">
        <v>-1996</v>
      </c>
      <c r="H43" s="5">
        <f t="shared" si="0"/>
        <v>3379</v>
      </c>
      <c r="I43" s="5" t="str">
        <f t="shared" si="1"/>
        <v>More than 365 Days</v>
      </c>
      <c r="J43" s="5" t="str">
        <f t="shared" si="2"/>
        <v>More than 365 Days</v>
      </c>
    </row>
  </sheetData>
  <autoFilter ref="A2:H43" xr:uid="{87D4A99F-DEFD-4F66-A328-658CA2E26A08}"/>
  <conditionalFormatting sqref="G3:G40">
    <cfRule type="cellIs" dxfId="27" priority="1" stopIfTrue="1" operator="notEqual">
      <formula>SUM(F3:ID3)</formula>
    </cfRule>
  </conditionalFormatting>
  <conditionalFormatting sqref="G41 G43">
    <cfRule type="cellIs" dxfId="26" priority="2" stopIfTrue="1" operator="notEqual">
      <formula>SUM(F41:HY41)</formula>
    </cfRule>
  </conditionalFormatting>
  <conditionalFormatting sqref="G42">
    <cfRule type="cellIs" dxfId="25" priority="3" stopIfTrue="1" operator="notEqual">
      <formula>SUM(F42:IF42)</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F1C49-FC10-48E3-BAD0-D0C3226C4C7E}">
  <sheetPr codeName="Sheet5"/>
  <dimension ref="A1:I45"/>
  <sheetViews>
    <sheetView workbookViewId="0">
      <selection activeCell="C1" sqref="C1"/>
    </sheetView>
  </sheetViews>
  <sheetFormatPr defaultRowHeight="15" x14ac:dyDescent="0.25"/>
  <cols>
    <col min="1" max="1" width="11.28515625" bestFit="1" customWidth="1"/>
    <col min="2" max="2" width="55" bestFit="1" customWidth="1"/>
    <col min="3" max="3" width="10.42578125" bestFit="1" customWidth="1"/>
    <col min="4" max="4" width="8.85546875" bestFit="1" customWidth="1"/>
    <col min="5" max="5" width="14.140625" bestFit="1" customWidth="1"/>
    <col min="6" max="6" width="24.5703125" customWidth="1"/>
    <col min="7" max="7" width="15.5703125" customWidth="1"/>
    <col min="8" max="8" width="7.42578125" bestFit="1" customWidth="1"/>
    <col min="9" max="9" width="18.42578125" bestFit="1" customWidth="1"/>
  </cols>
  <sheetData>
    <row r="1" spans="1:9" x14ac:dyDescent="0.25">
      <c r="B1" s="170" t="s">
        <v>2042</v>
      </c>
      <c r="C1" s="170" t="s">
        <v>2121</v>
      </c>
      <c r="D1" s="172" t="s">
        <v>2045</v>
      </c>
      <c r="E1" s="170" t="s">
        <v>2111</v>
      </c>
      <c r="F1" s="240"/>
      <c r="G1" s="241" t="s">
        <v>2656</v>
      </c>
    </row>
    <row r="2" spans="1:9" x14ac:dyDescent="0.25">
      <c r="B2" t="s">
        <v>2118</v>
      </c>
      <c r="C2" t="s">
        <v>2112</v>
      </c>
      <c r="D2" t="s">
        <v>2122</v>
      </c>
      <c r="E2" t="s">
        <v>2116</v>
      </c>
    </row>
    <row r="4" spans="1:9" x14ac:dyDescent="0.25">
      <c r="A4" s="170" t="s">
        <v>2041</v>
      </c>
      <c r="B4" s="170" t="s">
        <v>2042</v>
      </c>
      <c r="C4" s="170" t="s">
        <v>2043</v>
      </c>
      <c r="D4" s="170" t="s">
        <v>2121</v>
      </c>
      <c r="E4" s="170" t="s">
        <v>2044</v>
      </c>
      <c r="F4" s="171" t="s">
        <v>60</v>
      </c>
      <c r="G4" s="172" t="s">
        <v>2045</v>
      </c>
      <c r="H4" s="170" t="s">
        <v>2109</v>
      </c>
      <c r="I4" s="170" t="s">
        <v>2111</v>
      </c>
    </row>
    <row r="5" spans="1:9" x14ac:dyDescent="0.25">
      <c r="A5" s="174" t="s">
        <v>2127</v>
      </c>
      <c r="B5" s="177" t="s">
        <v>2118</v>
      </c>
      <c r="C5" s="177" t="s">
        <v>2076</v>
      </c>
      <c r="D5" s="177" t="s">
        <v>2112</v>
      </c>
      <c r="E5" s="177" t="s">
        <v>2077</v>
      </c>
      <c r="F5" s="178">
        <v>40766</v>
      </c>
      <c r="G5" s="179">
        <v>-600</v>
      </c>
      <c r="H5" s="5">
        <v>3155</v>
      </c>
      <c r="I5" s="5" t="s">
        <v>2116</v>
      </c>
    </row>
    <row r="6" spans="1:9" x14ac:dyDescent="0.25">
      <c r="A6" s="174" t="s">
        <v>2128</v>
      </c>
      <c r="B6" s="177" t="s">
        <v>2118</v>
      </c>
      <c r="C6" s="177" t="s">
        <v>1189</v>
      </c>
      <c r="D6" s="177" t="s">
        <v>2112</v>
      </c>
      <c r="E6" s="173" t="s">
        <v>2110</v>
      </c>
      <c r="F6" s="178">
        <v>43465</v>
      </c>
      <c r="G6" s="179">
        <v>-3332.6</v>
      </c>
      <c r="H6" s="5">
        <v>456</v>
      </c>
      <c r="I6" s="5" t="s">
        <v>2116</v>
      </c>
    </row>
    <row r="7" spans="1:9" x14ac:dyDescent="0.25">
      <c r="A7" s="174" t="s">
        <v>2129</v>
      </c>
      <c r="B7" s="177" t="s">
        <v>2118</v>
      </c>
      <c r="C7" s="177" t="s">
        <v>1189</v>
      </c>
      <c r="D7" s="177" t="s">
        <v>2112</v>
      </c>
      <c r="E7" s="173" t="s">
        <v>2110</v>
      </c>
      <c r="F7" s="178">
        <v>43465</v>
      </c>
      <c r="G7" s="179">
        <v>-1122.4000000000001</v>
      </c>
      <c r="H7" s="5">
        <v>456</v>
      </c>
      <c r="I7" s="5" t="s">
        <v>2116</v>
      </c>
    </row>
    <row r="8" spans="1:9" x14ac:dyDescent="0.25">
      <c r="A8" s="174" t="s">
        <v>2130</v>
      </c>
      <c r="B8" s="177" t="s">
        <v>2118</v>
      </c>
      <c r="C8" s="177" t="s">
        <v>1189</v>
      </c>
      <c r="D8" s="177" t="s">
        <v>2112</v>
      </c>
      <c r="E8" s="173" t="s">
        <v>2110</v>
      </c>
      <c r="F8" s="178">
        <v>43465</v>
      </c>
      <c r="G8" s="179">
        <v>-2834.29</v>
      </c>
      <c r="H8" s="5">
        <v>456</v>
      </c>
      <c r="I8" s="5" t="s">
        <v>2116</v>
      </c>
    </row>
    <row r="9" spans="1:9" x14ac:dyDescent="0.25">
      <c r="A9" s="174" t="s">
        <v>2130</v>
      </c>
      <c r="B9" s="177" t="s">
        <v>2118</v>
      </c>
      <c r="C9" s="177" t="s">
        <v>1189</v>
      </c>
      <c r="D9" s="177" t="s">
        <v>2112</v>
      </c>
      <c r="E9" s="180" t="s">
        <v>2062</v>
      </c>
      <c r="F9" s="181">
        <v>39990</v>
      </c>
      <c r="G9" s="179">
        <v>-794</v>
      </c>
      <c r="H9" s="5">
        <v>3931</v>
      </c>
      <c r="I9" s="5" t="s">
        <v>2116</v>
      </c>
    </row>
    <row r="10" spans="1:9" x14ac:dyDescent="0.25">
      <c r="A10" s="174" t="s">
        <v>2131</v>
      </c>
      <c r="B10" s="177" t="s">
        <v>2118</v>
      </c>
      <c r="C10" s="177" t="s">
        <v>1189</v>
      </c>
      <c r="D10" s="177" t="s">
        <v>2112</v>
      </c>
      <c r="E10" s="173" t="s">
        <v>2110</v>
      </c>
      <c r="F10" s="178">
        <v>43465</v>
      </c>
      <c r="G10" s="179">
        <v>-2584.88</v>
      </c>
      <c r="H10" s="5">
        <v>456</v>
      </c>
      <c r="I10" s="5" t="s">
        <v>2116</v>
      </c>
    </row>
    <row r="11" spans="1:9" x14ac:dyDescent="0.25">
      <c r="A11" s="174" t="s">
        <v>2132</v>
      </c>
      <c r="B11" s="177" t="s">
        <v>2118</v>
      </c>
      <c r="C11" s="177" t="s">
        <v>1189</v>
      </c>
      <c r="D11" s="177" t="s">
        <v>2112</v>
      </c>
      <c r="E11" s="173" t="s">
        <v>2083</v>
      </c>
      <c r="F11" s="178">
        <v>39990</v>
      </c>
      <c r="G11" s="179">
        <v>-579</v>
      </c>
      <c r="H11" s="5">
        <v>3931</v>
      </c>
      <c r="I11" s="5" t="s">
        <v>2116</v>
      </c>
    </row>
    <row r="12" spans="1:9" x14ac:dyDescent="0.25">
      <c r="A12" s="174" t="s">
        <v>2133</v>
      </c>
      <c r="B12" s="177" t="s">
        <v>2118</v>
      </c>
      <c r="C12" s="177" t="s">
        <v>1189</v>
      </c>
      <c r="D12" s="177" t="s">
        <v>2112</v>
      </c>
      <c r="E12" s="173" t="s">
        <v>2110</v>
      </c>
      <c r="F12" s="178">
        <v>43465</v>
      </c>
      <c r="G12" s="179">
        <v>-856</v>
      </c>
      <c r="H12" s="5">
        <v>456</v>
      </c>
      <c r="I12" s="5" t="s">
        <v>2116</v>
      </c>
    </row>
    <row r="13" spans="1:9" x14ac:dyDescent="0.25">
      <c r="A13" s="174" t="s">
        <v>2134</v>
      </c>
      <c r="B13" s="177" t="s">
        <v>2118</v>
      </c>
      <c r="C13" s="177" t="s">
        <v>1189</v>
      </c>
      <c r="D13" s="177" t="s">
        <v>2112</v>
      </c>
      <c r="E13" s="173" t="s">
        <v>2110</v>
      </c>
      <c r="F13" s="178">
        <v>43465</v>
      </c>
      <c r="G13" s="179">
        <v>-360.58</v>
      </c>
      <c r="H13" s="5">
        <v>456</v>
      </c>
      <c r="I13" s="5" t="s">
        <v>2116</v>
      </c>
    </row>
    <row r="14" spans="1:9" x14ac:dyDescent="0.25">
      <c r="A14" s="174" t="s">
        <v>2135</v>
      </c>
      <c r="B14" s="177" t="s">
        <v>2118</v>
      </c>
      <c r="C14" s="177" t="s">
        <v>1251</v>
      </c>
      <c r="D14" s="177" t="s">
        <v>2115</v>
      </c>
      <c r="E14" s="173" t="s">
        <v>2110</v>
      </c>
      <c r="F14" s="178">
        <v>43465</v>
      </c>
      <c r="G14" s="179">
        <v>-314</v>
      </c>
      <c r="H14" s="5">
        <v>456</v>
      </c>
      <c r="I14" s="5" t="s">
        <v>2116</v>
      </c>
    </row>
    <row r="15" spans="1:9" x14ac:dyDescent="0.25">
      <c r="A15" s="174" t="s">
        <v>2136</v>
      </c>
      <c r="B15" s="177" t="s">
        <v>2118</v>
      </c>
      <c r="C15" s="177" t="s">
        <v>1251</v>
      </c>
      <c r="D15" s="177" t="s">
        <v>2115</v>
      </c>
      <c r="E15" s="173" t="s">
        <v>2110</v>
      </c>
      <c r="F15" s="178">
        <v>43465</v>
      </c>
      <c r="G15" s="179">
        <v>-1762</v>
      </c>
      <c r="H15" s="5">
        <v>456</v>
      </c>
      <c r="I15" s="5" t="s">
        <v>2116</v>
      </c>
    </row>
    <row r="16" spans="1:9" x14ac:dyDescent="0.25">
      <c r="A16" s="174" t="s">
        <v>2137</v>
      </c>
      <c r="B16" s="177" t="s">
        <v>2118</v>
      </c>
      <c r="C16" s="177" t="s">
        <v>1251</v>
      </c>
      <c r="D16" s="177" t="s">
        <v>2115</v>
      </c>
      <c r="E16" s="173" t="s">
        <v>2110</v>
      </c>
      <c r="F16" s="178">
        <v>43465</v>
      </c>
      <c r="G16" s="179">
        <v>-1960</v>
      </c>
      <c r="H16" s="5">
        <v>456</v>
      </c>
      <c r="I16" s="5" t="s">
        <v>2116</v>
      </c>
    </row>
    <row r="17" spans="1:9" x14ac:dyDescent="0.25">
      <c r="A17" s="174" t="s">
        <v>2138</v>
      </c>
      <c r="B17" s="234" t="s">
        <v>2119</v>
      </c>
      <c r="C17" s="177" t="s">
        <v>1251</v>
      </c>
      <c r="D17" s="177" t="s">
        <v>2115</v>
      </c>
      <c r="E17" s="173" t="s">
        <v>2110</v>
      </c>
      <c r="F17" s="178">
        <v>43465</v>
      </c>
      <c r="G17" s="179">
        <v>-1684.01</v>
      </c>
      <c r="H17" s="5">
        <v>456</v>
      </c>
      <c r="I17" s="5" t="s">
        <v>2116</v>
      </c>
    </row>
    <row r="18" spans="1:9" x14ac:dyDescent="0.25">
      <c r="A18" s="174" t="s">
        <v>2139</v>
      </c>
      <c r="B18" s="234" t="s">
        <v>2119</v>
      </c>
      <c r="C18" s="177" t="s">
        <v>1251</v>
      </c>
      <c r="D18" s="177" t="s">
        <v>2115</v>
      </c>
      <c r="E18" s="173" t="s">
        <v>2056</v>
      </c>
      <c r="F18" s="178">
        <v>43874</v>
      </c>
      <c r="G18" s="179">
        <v>-1107.5999999999999</v>
      </c>
      <c r="H18" s="5">
        <v>47</v>
      </c>
      <c r="I18" s="5" t="s">
        <v>2117</v>
      </c>
    </row>
    <row r="19" spans="1:9" x14ac:dyDescent="0.25">
      <c r="A19" s="174" t="s">
        <v>2140</v>
      </c>
      <c r="B19" s="234" t="s">
        <v>2119</v>
      </c>
      <c r="C19" s="177" t="s">
        <v>1251</v>
      </c>
      <c r="D19" s="177" t="s">
        <v>2115</v>
      </c>
      <c r="E19" s="173" t="s">
        <v>2110</v>
      </c>
      <c r="F19" s="178">
        <v>43465</v>
      </c>
      <c r="G19" s="179">
        <v>-2861.8</v>
      </c>
      <c r="H19" s="5">
        <v>456</v>
      </c>
      <c r="I19" s="5" t="s">
        <v>2116</v>
      </c>
    </row>
    <row r="20" spans="1:9" x14ac:dyDescent="0.25">
      <c r="A20" s="174" t="s">
        <v>2141</v>
      </c>
      <c r="B20" s="234" t="s">
        <v>2119</v>
      </c>
      <c r="C20" s="177" t="s">
        <v>1251</v>
      </c>
      <c r="D20" s="177" t="s">
        <v>2115</v>
      </c>
      <c r="E20" s="173" t="s">
        <v>2110</v>
      </c>
      <c r="F20" s="178">
        <v>43465</v>
      </c>
      <c r="G20" s="179">
        <v>-1287.3599999999999</v>
      </c>
      <c r="H20" s="5">
        <v>456</v>
      </c>
      <c r="I20" s="5" t="s">
        <v>2116</v>
      </c>
    </row>
    <row r="21" spans="1:9" x14ac:dyDescent="0.25">
      <c r="A21" s="174" t="s">
        <v>2142</v>
      </c>
      <c r="B21" s="234" t="s">
        <v>2119</v>
      </c>
      <c r="C21" s="177" t="s">
        <v>1251</v>
      </c>
      <c r="D21" s="177" t="s">
        <v>2115</v>
      </c>
      <c r="E21" s="180" t="s">
        <v>2064</v>
      </c>
      <c r="F21" s="181">
        <v>40095</v>
      </c>
      <c r="G21" s="179">
        <v>-2521</v>
      </c>
      <c r="H21" s="5">
        <v>3826</v>
      </c>
      <c r="I21" s="5" t="s">
        <v>2116</v>
      </c>
    </row>
    <row r="22" spans="1:9" x14ac:dyDescent="0.25">
      <c r="A22" s="174" t="s">
        <v>2143</v>
      </c>
      <c r="B22" s="234" t="s">
        <v>2119</v>
      </c>
      <c r="C22" s="177" t="s">
        <v>1251</v>
      </c>
      <c r="D22" s="177" t="s">
        <v>2115</v>
      </c>
      <c r="E22" s="173" t="s">
        <v>2110</v>
      </c>
      <c r="F22" s="178">
        <v>43465</v>
      </c>
      <c r="G22" s="179">
        <v>-2917.2299999999996</v>
      </c>
      <c r="H22" s="5">
        <v>456</v>
      </c>
      <c r="I22" s="5" t="s">
        <v>2116</v>
      </c>
    </row>
    <row r="23" spans="1:9" x14ac:dyDescent="0.25">
      <c r="A23" s="174" t="s">
        <v>2144</v>
      </c>
      <c r="B23" s="234" t="s">
        <v>2119</v>
      </c>
      <c r="C23" s="177" t="s">
        <v>1251</v>
      </c>
      <c r="D23" s="177" t="s">
        <v>2115</v>
      </c>
      <c r="E23" s="173" t="s">
        <v>2073</v>
      </c>
      <c r="F23" s="178">
        <v>39813</v>
      </c>
      <c r="G23" s="179">
        <v>-6966.44</v>
      </c>
      <c r="H23" s="5">
        <v>4108</v>
      </c>
      <c r="I23" s="5" t="s">
        <v>2116</v>
      </c>
    </row>
    <row r="24" spans="1:9" x14ac:dyDescent="0.25">
      <c r="A24" s="174" t="s">
        <v>2145</v>
      </c>
      <c r="B24" s="234" t="s">
        <v>2119</v>
      </c>
      <c r="C24" s="177" t="s">
        <v>1251</v>
      </c>
      <c r="D24" s="177" t="s">
        <v>2115</v>
      </c>
      <c r="E24" s="173" t="s">
        <v>2110</v>
      </c>
      <c r="F24" s="178">
        <v>43465</v>
      </c>
      <c r="G24" s="175">
        <v>-5000</v>
      </c>
      <c r="H24" s="5">
        <v>456</v>
      </c>
      <c r="I24" s="5" t="s">
        <v>2116</v>
      </c>
    </row>
    <row r="25" spans="1:9" x14ac:dyDescent="0.25">
      <c r="A25" s="174" t="s">
        <v>2146</v>
      </c>
      <c r="B25" s="234" t="s">
        <v>2119</v>
      </c>
      <c r="C25" s="177" t="s">
        <v>1251</v>
      </c>
      <c r="D25" s="177" t="s">
        <v>2115</v>
      </c>
      <c r="E25" s="173" t="s">
        <v>2110</v>
      </c>
      <c r="F25" s="178">
        <v>43465</v>
      </c>
      <c r="G25" s="179">
        <v>-695.98</v>
      </c>
      <c r="H25" s="5">
        <v>456</v>
      </c>
      <c r="I25" s="5" t="s">
        <v>2116</v>
      </c>
    </row>
    <row r="26" spans="1:9" x14ac:dyDescent="0.25">
      <c r="A26" s="174" t="s">
        <v>2147</v>
      </c>
      <c r="B26" s="177" t="s">
        <v>2120</v>
      </c>
      <c r="C26" s="177" t="s">
        <v>1251</v>
      </c>
      <c r="D26" s="177" t="s">
        <v>2115</v>
      </c>
      <c r="E26" s="180" t="s">
        <v>2104</v>
      </c>
      <c r="F26" s="181">
        <v>40474</v>
      </c>
      <c r="G26" s="175">
        <v>-1850</v>
      </c>
      <c r="H26" s="5">
        <v>3447</v>
      </c>
      <c r="I26" s="5" t="s">
        <v>2116</v>
      </c>
    </row>
    <row r="27" spans="1:9" x14ac:dyDescent="0.25">
      <c r="A27" s="174" t="s">
        <v>2148</v>
      </c>
      <c r="B27" s="177" t="s">
        <v>2120</v>
      </c>
      <c r="C27" s="177" t="s">
        <v>1251</v>
      </c>
      <c r="D27" s="177" t="s">
        <v>2115</v>
      </c>
      <c r="E27" s="173" t="s">
        <v>2106</v>
      </c>
      <c r="F27" s="178">
        <v>43861</v>
      </c>
      <c r="G27" s="175">
        <v>-5824.24</v>
      </c>
      <c r="H27" s="5">
        <v>60</v>
      </c>
      <c r="I27" s="5" t="s">
        <v>2117</v>
      </c>
    </row>
    <row r="28" spans="1:9" x14ac:dyDescent="0.25">
      <c r="A28" s="174" t="s">
        <v>2149</v>
      </c>
      <c r="B28" s="177" t="s">
        <v>2120</v>
      </c>
      <c r="C28" s="177" t="s">
        <v>2015</v>
      </c>
      <c r="D28" s="177" t="s">
        <v>2114</v>
      </c>
      <c r="E28" s="173" t="s">
        <v>2110</v>
      </c>
      <c r="F28" s="178">
        <v>43465</v>
      </c>
      <c r="G28" s="179">
        <v>-1020.33</v>
      </c>
      <c r="H28" s="5">
        <v>456</v>
      </c>
      <c r="I28" s="5" t="s">
        <v>2116</v>
      </c>
    </row>
    <row r="29" spans="1:9" x14ac:dyDescent="0.25">
      <c r="A29" s="174" t="s">
        <v>2150</v>
      </c>
      <c r="B29" s="177" t="s">
        <v>2120</v>
      </c>
      <c r="C29" s="177" t="s">
        <v>2015</v>
      </c>
      <c r="D29" s="177" t="s">
        <v>2114</v>
      </c>
      <c r="E29" s="173" t="s">
        <v>2086</v>
      </c>
      <c r="F29" s="182">
        <v>40010</v>
      </c>
      <c r="G29" s="179">
        <v>-2730</v>
      </c>
      <c r="H29" s="5">
        <v>3911</v>
      </c>
      <c r="I29" s="5" t="s">
        <v>2116</v>
      </c>
    </row>
    <row r="30" spans="1:9" x14ac:dyDescent="0.25">
      <c r="A30" s="174" t="s">
        <v>2151</v>
      </c>
      <c r="B30" s="177" t="s">
        <v>2120</v>
      </c>
      <c r="C30" s="177" t="s">
        <v>2015</v>
      </c>
      <c r="D30" s="177" t="s">
        <v>2114</v>
      </c>
      <c r="E30" s="173" t="s">
        <v>2088</v>
      </c>
      <c r="F30" s="178">
        <v>40086</v>
      </c>
      <c r="G30" s="179">
        <v>-2117</v>
      </c>
      <c r="H30" s="5">
        <v>3835</v>
      </c>
      <c r="I30" s="5" t="s">
        <v>2116</v>
      </c>
    </row>
    <row r="31" spans="1:9" x14ac:dyDescent="0.25">
      <c r="A31" s="174" t="s">
        <v>2152</v>
      </c>
      <c r="B31" s="177" t="s">
        <v>2120</v>
      </c>
      <c r="C31" s="177" t="s">
        <v>2015</v>
      </c>
      <c r="D31" s="177" t="s">
        <v>2114</v>
      </c>
      <c r="E31" s="173" t="s">
        <v>2108</v>
      </c>
      <c r="F31" s="178">
        <v>40542</v>
      </c>
      <c r="G31" s="175">
        <v>-1996</v>
      </c>
      <c r="H31" s="5">
        <v>3379</v>
      </c>
      <c r="I31" s="5" t="s">
        <v>2116</v>
      </c>
    </row>
    <row r="32" spans="1:9" x14ac:dyDescent="0.25">
      <c r="A32" s="174" t="s">
        <v>2153</v>
      </c>
      <c r="B32" s="177" t="s">
        <v>2120</v>
      </c>
      <c r="C32" s="177" t="s">
        <v>2069</v>
      </c>
      <c r="D32" s="177" t="s">
        <v>2112</v>
      </c>
      <c r="E32" s="173" t="s">
        <v>2070</v>
      </c>
      <c r="F32" s="178">
        <v>39951</v>
      </c>
      <c r="G32" s="179">
        <v>-3933</v>
      </c>
      <c r="H32" s="5">
        <v>3970</v>
      </c>
      <c r="I32" s="5" t="s">
        <v>2116</v>
      </c>
    </row>
    <row r="33" spans="1:9" x14ac:dyDescent="0.25">
      <c r="A33" s="174" t="s">
        <v>2154</v>
      </c>
      <c r="B33" s="177" t="s">
        <v>2095</v>
      </c>
      <c r="C33" s="177" t="s">
        <v>2080</v>
      </c>
      <c r="D33" s="177" t="s">
        <v>2113</v>
      </c>
      <c r="E33" s="173" t="s">
        <v>2081</v>
      </c>
      <c r="F33" s="178">
        <v>40359</v>
      </c>
      <c r="G33" s="175">
        <v>-11760</v>
      </c>
      <c r="H33" s="5">
        <v>3562</v>
      </c>
      <c r="I33" s="5" t="s">
        <v>2116</v>
      </c>
    </row>
    <row r="34" spans="1:9" x14ac:dyDescent="0.25">
      <c r="A34" s="174" t="s">
        <v>2155</v>
      </c>
      <c r="B34" s="177" t="s">
        <v>2095</v>
      </c>
      <c r="C34" s="177" t="s">
        <v>2080</v>
      </c>
      <c r="D34" s="177" t="s">
        <v>2113</v>
      </c>
      <c r="E34" s="173" t="s">
        <v>2093</v>
      </c>
      <c r="F34" s="178">
        <v>40151</v>
      </c>
      <c r="G34" s="179">
        <v>-316.61</v>
      </c>
      <c r="H34" s="5">
        <v>3770</v>
      </c>
      <c r="I34" s="5" t="s">
        <v>2116</v>
      </c>
    </row>
    <row r="35" spans="1:9" x14ac:dyDescent="0.25">
      <c r="A35" s="174" t="s">
        <v>2156</v>
      </c>
      <c r="B35" s="177" t="s">
        <v>2095</v>
      </c>
      <c r="C35" s="177" t="s">
        <v>2080</v>
      </c>
      <c r="D35" s="177" t="s">
        <v>2113</v>
      </c>
      <c r="E35" s="180" t="s">
        <v>2102</v>
      </c>
      <c r="F35" s="181">
        <v>43915</v>
      </c>
      <c r="G35" s="175">
        <v>-5000</v>
      </c>
      <c r="H35" s="5">
        <v>6</v>
      </c>
      <c r="I35" s="5" t="s">
        <v>2117</v>
      </c>
    </row>
    <row r="36" spans="1:9" x14ac:dyDescent="0.25">
      <c r="A36" s="174" t="s">
        <v>2157</v>
      </c>
      <c r="B36" s="177" t="s">
        <v>2095</v>
      </c>
      <c r="C36" s="177" t="s">
        <v>1283</v>
      </c>
      <c r="D36" s="177" t="s">
        <v>2114</v>
      </c>
      <c r="E36" s="173" t="s">
        <v>2050</v>
      </c>
      <c r="F36" s="178">
        <v>43840</v>
      </c>
      <c r="G36" s="179">
        <v>-1738.63</v>
      </c>
      <c r="H36" s="5">
        <v>81</v>
      </c>
      <c r="I36" s="5" t="s">
        <v>2117</v>
      </c>
    </row>
    <row r="37" spans="1:9" x14ac:dyDescent="0.25">
      <c r="A37" s="174" t="s">
        <v>2158</v>
      </c>
      <c r="B37" s="177" t="s">
        <v>2095</v>
      </c>
      <c r="C37" s="177" t="s">
        <v>1283</v>
      </c>
      <c r="D37" s="177" t="s">
        <v>2114</v>
      </c>
      <c r="E37" s="173" t="s">
        <v>2110</v>
      </c>
      <c r="F37" s="178">
        <v>43465</v>
      </c>
      <c r="G37" s="179">
        <v>-642.84</v>
      </c>
      <c r="H37" s="5">
        <v>456</v>
      </c>
      <c r="I37" s="5" t="s">
        <v>2116</v>
      </c>
    </row>
    <row r="38" spans="1:9" x14ac:dyDescent="0.25">
      <c r="A38" s="174" t="s">
        <v>2159</v>
      </c>
      <c r="B38" s="177" t="s">
        <v>2095</v>
      </c>
      <c r="C38" s="177" t="s">
        <v>1283</v>
      </c>
      <c r="D38" s="177" t="s">
        <v>2114</v>
      </c>
      <c r="E38" s="173" t="s">
        <v>2060</v>
      </c>
      <c r="F38" s="178">
        <v>43894</v>
      </c>
      <c r="G38" s="179">
        <v>-282.20999999999998</v>
      </c>
      <c r="H38" s="5">
        <v>27</v>
      </c>
      <c r="I38" s="5" t="s">
        <v>2117</v>
      </c>
    </row>
    <row r="39" spans="1:9" x14ac:dyDescent="0.25">
      <c r="A39" s="174" t="s">
        <v>2160</v>
      </c>
      <c r="B39" s="177" t="s">
        <v>2095</v>
      </c>
      <c r="C39" s="177" t="s">
        <v>1283</v>
      </c>
      <c r="D39" s="177" t="s">
        <v>2114</v>
      </c>
      <c r="E39" s="173" t="s">
        <v>2110</v>
      </c>
      <c r="F39" s="178">
        <v>43465</v>
      </c>
      <c r="G39" s="179">
        <v>-5505</v>
      </c>
      <c r="H39" s="5">
        <v>456</v>
      </c>
      <c r="I39" s="5" t="s">
        <v>2116</v>
      </c>
    </row>
    <row r="40" spans="1:9" x14ac:dyDescent="0.25">
      <c r="A40" s="174" t="s">
        <v>2161</v>
      </c>
      <c r="B40" s="177" t="s">
        <v>2095</v>
      </c>
      <c r="C40" s="177" t="s">
        <v>1283</v>
      </c>
      <c r="D40" s="177" t="s">
        <v>2114</v>
      </c>
      <c r="E40" s="173" t="s">
        <v>2110</v>
      </c>
      <c r="F40" s="178">
        <v>43465</v>
      </c>
      <c r="G40" s="179">
        <v>-1782.13</v>
      </c>
      <c r="H40" s="5">
        <v>456</v>
      </c>
      <c r="I40" s="5" t="s">
        <v>2116</v>
      </c>
    </row>
    <row r="41" spans="1:9" x14ac:dyDescent="0.25">
      <c r="A41" s="174" t="s">
        <v>2162</v>
      </c>
      <c r="B41" s="177" t="s">
        <v>2095</v>
      </c>
      <c r="C41" s="177" t="s">
        <v>1283</v>
      </c>
      <c r="D41" s="177" t="s">
        <v>2114</v>
      </c>
      <c r="E41" s="173" t="s">
        <v>2110</v>
      </c>
      <c r="F41" s="178">
        <v>43465</v>
      </c>
      <c r="G41" s="179">
        <v>-323</v>
      </c>
      <c r="H41" s="5">
        <v>456</v>
      </c>
      <c r="I41" s="5" t="s">
        <v>2116</v>
      </c>
    </row>
    <row r="42" spans="1:9" x14ac:dyDescent="0.25">
      <c r="A42" s="174" t="s">
        <v>2163</v>
      </c>
      <c r="B42" s="177" t="s">
        <v>2095</v>
      </c>
      <c r="C42" s="177" t="s">
        <v>1283</v>
      </c>
      <c r="D42" s="177" t="s">
        <v>2114</v>
      </c>
      <c r="E42" s="173" t="s">
        <v>2090</v>
      </c>
      <c r="F42" s="178">
        <v>43921</v>
      </c>
      <c r="G42" s="175">
        <v>-12298</v>
      </c>
      <c r="H42" s="5">
        <v>0</v>
      </c>
      <c r="I42" s="5" t="s">
        <v>2117</v>
      </c>
    </row>
    <row r="43" spans="1:9" x14ac:dyDescent="0.25">
      <c r="A43" s="174" t="s">
        <v>2164</v>
      </c>
      <c r="B43" s="177" t="s">
        <v>2095</v>
      </c>
      <c r="C43" s="177" t="s">
        <v>1283</v>
      </c>
      <c r="D43" s="177" t="s">
        <v>2114</v>
      </c>
      <c r="E43" s="173" t="s">
        <v>2096</v>
      </c>
      <c r="F43" s="178">
        <v>43881</v>
      </c>
      <c r="G43" s="179">
        <v>-2247</v>
      </c>
      <c r="H43" s="5">
        <v>40</v>
      </c>
      <c r="I43" s="5" t="s">
        <v>2117</v>
      </c>
    </row>
    <row r="44" spans="1:9" x14ac:dyDescent="0.25">
      <c r="A44" s="174" t="s">
        <v>2164</v>
      </c>
      <c r="B44" s="177" t="s">
        <v>2095</v>
      </c>
      <c r="C44" s="177" t="s">
        <v>1283</v>
      </c>
      <c r="D44" s="177" t="s">
        <v>2114</v>
      </c>
      <c r="E44" s="173" t="s">
        <v>2097</v>
      </c>
      <c r="F44" s="178">
        <v>39990</v>
      </c>
      <c r="G44" s="179">
        <v>-1187.81</v>
      </c>
      <c r="H44" s="5">
        <v>3931</v>
      </c>
      <c r="I44" s="5" t="s">
        <v>2116</v>
      </c>
    </row>
    <row r="45" spans="1:9" x14ac:dyDescent="0.25">
      <c r="A45" s="174" t="s">
        <v>2164</v>
      </c>
      <c r="B45" s="177" t="s">
        <v>2095</v>
      </c>
      <c r="C45" s="177" t="s">
        <v>1283</v>
      </c>
      <c r="D45" s="177" t="s">
        <v>2114</v>
      </c>
      <c r="E45" s="173" t="s">
        <v>2098</v>
      </c>
      <c r="F45" s="178">
        <v>40053</v>
      </c>
      <c r="G45" s="179">
        <v>-6236.2</v>
      </c>
      <c r="H45" s="5">
        <v>3868</v>
      </c>
      <c r="I45" s="5" t="s">
        <v>2116</v>
      </c>
    </row>
  </sheetData>
  <autoFilter ref="A4:I45" xr:uid="{0648D3EB-55F8-4A9D-84AB-EDA28C04A809}"/>
  <conditionalFormatting sqref="G5:G42">
    <cfRule type="cellIs" dxfId="24" priority="1" stopIfTrue="1" operator="notEqual">
      <formula>SUM(F5:ID5)</formula>
    </cfRule>
  </conditionalFormatting>
  <conditionalFormatting sqref="G43 G45">
    <cfRule type="cellIs" dxfId="23" priority="2" stopIfTrue="1" operator="notEqual">
      <formula>SUM(F43:HY43)</formula>
    </cfRule>
  </conditionalFormatting>
  <conditionalFormatting sqref="G44">
    <cfRule type="cellIs" dxfId="22" priority="3" stopIfTrue="1" operator="notEqual">
      <formula>SUM(F44:IF44)</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D10D-3007-493F-9AB8-A511AAA9C821}">
  <sheetPr codeName="Sheet32"/>
  <dimension ref="A1:X1643"/>
  <sheetViews>
    <sheetView tabSelected="1" topLeftCell="D1" workbookViewId="0">
      <selection activeCell="R4" sqref="R4"/>
    </sheetView>
  </sheetViews>
  <sheetFormatPr defaultRowHeight="15" x14ac:dyDescent="0.25"/>
  <cols>
    <col min="5" max="5" width="10.140625" bestFit="1" customWidth="1"/>
    <col min="6" max="7" width="22.140625" customWidth="1"/>
    <col min="18" max="18" width="12.7109375" customWidth="1"/>
    <col min="19" max="19" width="12.85546875" bestFit="1" customWidth="1"/>
    <col min="23" max="24" width="0" hidden="1" customWidth="1"/>
  </cols>
  <sheetData>
    <row r="1" spans="1:24" x14ac:dyDescent="0.25">
      <c r="G1" s="192" t="s">
        <v>2323</v>
      </c>
      <c r="J1" s="193" t="s">
        <v>2436</v>
      </c>
      <c r="R1" s="193" t="s">
        <v>2166</v>
      </c>
      <c r="S1" s="193" t="s">
        <v>2167</v>
      </c>
      <c r="V1" s="193" t="s">
        <v>2165</v>
      </c>
    </row>
    <row r="2" spans="1:24" x14ac:dyDescent="0.25">
      <c r="I2" t="s">
        <v>2437</v>
      </c>
      <c r="J2" s="236">
        <f>ROUNDUP(J7,0)</f>
        <v>42082</v>
      </c>
    </row>
    <row r="3" spans="1:24" ht="135" x14ac:dyDescent="0.25">
      <c r="A3" s="27" t="s">
        <v>202</v>
      </c>
      <c r="B3" s="27" t="s">
        <v>203</v>
      </c>
      <c r="C3" s="27" t="s">
        <v>204</v>
      </c>
      <c r="D3" s="27" t="s">
        <v>205</v>
      </c>
      <c r="E3" s="27" t="s">
        <v>206</v>
      </c>
      <c r="F3" s="27" t="s">
        <v>207</v>
      </c>
      <c r="G3" s="192" t="s">
        <v>2323</v>
      </c>
      <c r="H3" s="27" t="s">
        <v>208</v>
      </c>
      <c r="I3" s="27" t="s">
        <v>209</v>
      </c>
      <c r="J3" s="28" t="s">
        <v>210</v>
      </c>
      <c r="K3" s="28" t="s">
        <v>211</v>
      </c>
      <c r="L3" s="27" t="s">
        <v>212</v>
      </c>
      <c r="M3" s="27" t="s">
        <v>213</v>
      </c>
      <c r="N3" s="27" t="s">
        <v>214</v>
      </c>
      <c r="O3" s="27" t="s">
        <v>215</v>
      </c>
      <c r="P3" s="27" t="s">
        <v>216</v>
      </c>
      <c r="Q3" s="27" t="s">
        <v>217</v>
      </c>
      <c r="R3" s="27" t="s">
        <v>790</v>
      </c>
      <c r="S3" s="27" t="s">
        <v>791</v>
      </c>
      <c r="T3" s="27" t="s">
        <v>792</v>
      </c>
      <c r="U3" s="27" t="s">
        <v>218</v>
      </c>
      <c r="V3" s="27" t="s">
        <v>793</v>
      </c>
      <c r="W3" s="29"/>
      <c r="X3" s="29"/>
    </row>
    <row r="4" spans="1:24" x14ac:dyDescent="0.25">
      <c r="A4" s="30">
        <v>1</v>
      </c>
      <c r="B4" s="31">
        <v>1</v>
      </c>
      <c r="C4" s="32">
        <f t="shared" ref="C4:C67" si="0">+IF(B4=B3,C3+1,1)</f>
        <v>1</v>
      </c>
      <c r="D4" s="30" t="s">
        <v>219</v>
      </c>
      <c r="E4" s="33" t="s">
        <v>1026</v>
      </c>
      <c r="F4" s="34" t="s">
        <v>220</v>
      </c>
      <c r="G4" s="34"/>
      <c r="H4" s="35" t="s">
        <v>221</v>
      </c>
      <c r="I4" s="36">
        <v>41641</v>
      </c>
      <c r="J4" s="37">
        <v>4000</v>
      </c>
      <c r="K4" s="37">
        <v>80</v>
      </c>
      <c r="L4" s="38">
        <v>80</v>
      </c>
      <c r="M4" s="36">
        <f t="shared" ref="M4:M67" si="1">+I4</f>
        <v>41641</v>
      </c>
      <c r="N4" s="39">
        <f>+ROUND(L4/J4*100,2)</f>
        <v>2</v>
      </c>
      <c r="O4" s="40"/>
      <c r="P4" s="41"/>
      <c r="Q4" s="42" t="str">
        <f>VLOOKUP(B4,[1]Challan!$A$6:$B$28,2,FALSE)</f>
        <v>94C</v>
      </c>
      <c r="R4" s="43" t="str">
        <f t="shared" ref="R4:R67" si="2">LEFT(E4,4)</f>
        <v>AAAC</v>
      </c>
      <c r="S4" s="43" t="str">
        <f>RIGHT(R4,1)</f>
        <v>C</v>
      </c>
      <c r="T4" s="43" t="str">
        <f>IF(S4="C","01","02")</f>
        <v>01</v>
      </c>
      <c r="U4" s="43" t="b">
        <f t="shared" ref="U4:U67" si="3">D4=T4</f>
        <v>1</v>
      </c>
      <c r="V4" s="43">
        <f t="shared" ref="V4:V67" si="4">LEN(E4)</f>
        <v>10</v>
      </c>
      <c r="W4" s="43" t="str">
        <f t="shared" ref="W4:W67" si="5">RIGHT(E4,1)</f>
        <v>L</v>
      </c>
      <c r="X4" s="37">
        <v>0</v>
      </c>
    </row>
    <row r="5" spans="1:24" x14ac:dyDescent="0.25">
      <c r="A5" s="30">
        <f>A4+1</f>
        <v>2</v>
      </c>
      <c r="B5" s="31">
        <v>1</v>
      </c>
      <c r="C5" s="32">
        <f t="shared" si="0"/>
        <v>2</v>
      </c>
      <c r="D5" s="30" t="s">
        <v>219</v>
      </c>
      <c r="E5" s="33" t="s">
        <v>1026</v>
      </c>
      <c r="F5" s="34" t="s">
        <v>220</v>
      </c>
      <c r="G5" s="34"/>
      <c r="H5" s="35" t="s">
        <v>221</v>
      </c>
      <c r="I5" s="36">
        <v>41646</v>
      </c>
      <c r="J5" s="37">
        <v>4000</v>
      </c>
      <c r="K5" s="37">
        <v>80</v>
      </c>
      <c r="L5" s="38">
        <v>80</v>
      </c>
      <c r="M5" s="36">
        <f t="shared" si="1"/>
        <v>41646</v>
      </c>
      <c r="N5" s="39">
        <f t="shared" ref="N5:N68" si="6">+ROUND(L5/J5*100,2)</f>
        <v>2</v>
      </c>
      <c r="O5" s="40"/>
      <c r="P5" s="41"/>
      <c r="Q5" s="42" t="str">
        <f>VLOOKUP(B5,[1]Challan!$A$6:$B$28,2,FALSE)</f>
        <v>94C</v>
      </c>
      <c r="R5" s="43" t="str">
        <f t="shared" si="2"/>
        <v>AAAC</v>
      </c>
      <c r="S5" s="43" t="str">
        <f t="shared" ref="S5:S68" si="7">RIGHT(R5,1)</f>
        <v>C</v>
      </c>
      <c r="T5" s="43" t="str">
        <f t="shared" ref="T5:T68" si="8">IF(S5="C","01","02")</f>
        <v>01</v>
      </c>
      <c r="U5" s="43" t="b">
        <f t="shared" si="3"/>
        <v>1</v>
      </c>
      <c r="V5" s="43">
        <f t="shared" si="4"/>
        <v>10</v>
      </c>
      <c r="W5" s="43" t="str">
        <f t="shared" si="5"/>
        <v>L</v>
      </c>
      <c r="X5" s="37">
        <v>0</v>
      </c>
    </row>
    <row r="6" spans="1:24" x14ac:dyDescent="0.25">
      <c r="A6" s="30">
        <f t="shared" ref="A6:A69" si="9">A5+1</f>
        <v>3</v>
      </c>
      <c r="B6" s="31">
        <v>1</v>
      </c>
      <c r="C6" s="32">
        <f t="shared" si="0"/>
        <v>3</v>
      </c>
      <c r="D6" s="30" t="s">
        <v>219</v>
      </c>
      <c r="E6" s="33" t="s">
        <v>1027</v>
      </c>
      <c r="F6" s="34" t="s">
        <v>222</v>
      </c>
      <c r="G6" s="34"/>
      <c r="H6" s="35" t="s">
        <v>221</v>
      </c>
      <c r="I6" s="36">
        <v>41650</v>
      </c>
      <c r="J6" s="37">
        <v>46446</v>
      </c>
      <c r="K6" s="37">
        <v>932</v>
      </c>
      <c r="L6" s="38">
        <v>932</v>
      </c>
      <c r="M6" s="36">
        <f t="shared" si="1"/>
        <v>41650</v>
      </c>
      <c r="N6" s="39">
        <f t="shared" si="6"/>
        <v>2.0099999999999998</v>
      </c>
      <c r="O6" s="40"/>
      <c r="P6" s="41"/>
      <c r="Q6" s="42" t="str">
        <f>VLOOKUP(B6,[1]Challan!$A$6:$B$28,2,FALSE)</f>
        <v>94C</v>
      </c>
      <c r="R6" s="43" t="str">
        <f t="shared" si="2"/>
        <v>AAAC</v>
      </c>
      <c r="S6" s="43" t="str">
        <f t="shared" si="7"/>
        <v>C</v>
      </c>
      <c r="T6" s="43" t="str">
        <f t="shared" si="8"/>
        <v>01</v>
      </c>
      <c r="U6" s="43" t="b">
        <f t="shared" si="3"/>
        <v>1</v>
      </c>
      <c r="V6" s="43">
        <f t="shared" si="4"/>
        <v>10</v>
      </c>
      <c r="W6" s="43" t="str">
        <f t="shared" si="5"/>
        <v>F</v>
      </c>
      <c r="X6" s="37">
        <v>0</v>
      </c>
    </row>
    <row r="7" spans="1:24" x14ac:dyDescent="0.25">
      <c r="A7" s="30">
        <f t="shared" si="9"/>
        <v>4</v>
      </c>
      <c r="B7" s="31">
        <v>1</v>
      </c>
      <c r="C7" s="32">
        <f t="shared" si="0"/>
        <v>4</v>
      </c>
      <c r="D7" s="30" t="s">
        <v>219</v>
      </c>
      <c r="E7" s="44" t="s">
        <v>922</v>
      </c>
      <c r="F7" s="34" t="s">
        <v>223</v>
      </c>
      <c r="G7" s="34"/>
      <c r="H7" s="35" t="s">
        <v>221</v>
      </c>
      <c r="I7" s="36">
        <v>41661</v>
      </c>
      <c r="J7" s="37">
        <v>42081.84</v>
      </c>
      <c r="K7" s="37">
        <v>842</v>
      </c>
      <c r="L7" s="38">
        <v>842</v>
      </c>
      <c r="M7" s="36">
        <f t="shared" si="1"/>
        <v>41661</v>
      </c>
      <c r="N7" s="39">
        <f t="shared" si="6"/>
        <v>2</v>
      </c>
      <c r="O7" s="40"/>
      <c r="P7" s="41"/>
      <c r="Q7" s="42" t="str">
        <f>VLOOKUP(B7,[1]Challan!$A$6:$B$28,2,FALSE)</f>
        <v>94C</v>
      </c>
      <c r="R7" s="43" t="str">
        <f t="shared" si="2"/>
        <v>AADC</v>
      </c>
      <c r="S7" s="43" t="str">
        <f t="shared" si="7"/>
        <v>C</v>
      </c>
      <c r="T7" s="43" t="str">
        <f t="shared" si="8"/>
        <v>01</v>
      </c>
      <c r="U7" s="43" t="b">
        <f t="shared" si="3"/>
        <v>1</v>
      </c>
      <c r="V7" s="43">
        <f t="shared" si="4"/>
        <v>10</v>
      </c>
      <c r="W7" s="43" t="str">
        <f t="shared" si="5"/>
        <v>N</v>
      </c>
      <c r="X7" s="37">
        <v>0</v>
      </c>
    </row>
    <row r="8" spans="1:24" x14ac:dyDescent="0.25">
      <c r="A8" s="30">
        <f t="shared" si="9"/>
        <v>5</v>
      </c>
      <c r="B8" s="31">
        <v>1</v>
      </c>
      <c r="C8" s="32">
        <f t="shared" si="0"/>
        <v>5</v>
      </c>
      <c r="D8" s="30" t="s">
        <v>219</v>
      </c>
      <c r="E8" s="33" t="s">
        <v>794</v>
      </c>
      <c r="F8" s="34" t="s">
        <v>224</v>
      </c>
      <c r="G8" s="34"/>
      <c r="H8" s="35" t="s">
        <v>221</v>
      </c>
      <c r="I8" s="36">
        <v>41661</v>
      </c>
      <c r="J8" s="37">
        <v>205866</v>
      </c>
      <c r="K8" s="37">
        <v>4117</v>
      </c>
      <c r="L8" s="38">
        <v>4117</v>
      </c>
      <c r="M8" s="36">
        <f t="shared" si="1"/>
        <v>41661</v>
      </c>
      <c r="N8" s="39">
        <f t="shared" si="6"/>
        <v>2</v>
      </c>
      <c r="O8" s="40"/>
      <c r="P8" s="41"/>
      <c r="Q8" s="42" t="str">
        <f>VLOOKUP(B8,[1]Challan!$A$6:$B$28,2,FALSE)</f>
        <v>94C</v>
      </c>
      <c r="R8" s="43" t="str">
        <f t="shared" si="2"/>
        <v>AAAC</v>
      </c>
      <c r="S8" s="43" t="str">
        <f t="shared" si="7"/>
        <v>C</v>
      </c>
      <c r="T8" s="43" t="str">
        <f t="shared" si="8"/>
        <v>01</v>
      </c>
      <c r="U8" s="43" t="b">
        <f t="shared" si="3"/>
        <v>1</v>
      </c>
      <c r="V8" s="43">
        <f t="shared" si="4"/>
        <v>10</v>
      </c>
      <c r="W8" s="43" t="str">
        <f t="shared" si="5"/>
        <v>C</v>
      </c>
      <c r="X8" s="37">
        <v>0</v>
      </c>
    </row>
    <row r="9" spans="1:24" x14ac:dyDescent="0.25">
      <c r="A9" s="30">
        <f t="shared" si="9"/>
        <v>6</v>
      </c>
      <c r="B9" s="31">
        <v>1</v>
      </c>
      <c r="C9" s="32">
        <f t="shared" si="0"/>
        <v>6</v>
      </c>
      <c r="D9" s="30" t="s">
        <v>219</v>
      </c>
      <c r="E9" s="44" t="s">
        <v>923</v>
      </c>
      <c r="F9" s="34" t="s">
        <v>225</v>
      </c>
      <c r="G9" s="34"/>
      <c r="H9" s="35" t="s">
        <v>221</v>
      </c>
      <c r="I9" s="36">
        <v>41667</v>
      </c>
      <c r="J9" s="37">
        <v>22615</v>
      </c>
      <c r="K9" s="37">
        <v>452</v>
      </c>
      <c r="L9" s="38">
        <v>452</v>
      </c>
      <c r="M9" s="36">
        <f t="shared" si="1"/>
        <v>41667</v>
      </c>
      <c r="N9" s="39">
        <f t="shared" si="6"/>
        <v>2</v>
      </c>
      <c r="O9" s="40"/>
      <c r="P9" s="41"/>
      <c r="Q9" s="42" t="str">
        <f>VLOOKUP(B9,[1]Challan!$A$6:$B$28,2,FALSE)</f>
        <v>94C</v>
      </c>
      <c r="R9" s="43" t="str">
        <f t="shared" si="2"/>
        <v>AACC</v>
      </c>
      <c r="S9" s="43" t="str">
        <f t="shared" si="7"/>
        <v>C</v>
      </c>
      <c r="T9" s="43" t="str">
        <f t="shared" si="8"/>
        <v>01</v>
      </c>
      <c r="U9" s="43" t="b">
        <f t="shared" si="3"/>
        <v>1</v>
      </c>
      <c r="V9" s="43">
        <f t="shared" si="4"/>
        <v>10</v>
      </c>
      <c r="W9" s="43" t="str">
        <f t="shared" si="5"/>
        <v>D</v>
      </c>
      <c r="X9" s="37">
        <v>0</v>
      </c>
    </row>
    <row r="10" spans="1:24" x14ac:dyDescent="0.25">
      <c r="A10" s="30">
        <f t="shared" si="9"/>
        <v>7</v>
      </c>
      <c r="B10" s="31">
        <v>1</v>
      </c>
      <c r="C10" s="32">
        <f t="shared" si="0"/>
        <v>7</v>
      </c>
      <c r="D10" s="30" t="s">
        <v>219</v>
      </c>
      <c r="E10" s="44" t="s">
        <v>795</v>
      </c>
      <c r="F10" s="34" t="s">
        <v>226</v>
      </c>
      <c r="G10" s="34"/>
      <c r="H10" s="35" t="s">
        <v>221</v>
      </c>
      <c r="I10" s="36">
        <v>41667</v>
      </c>
      <c r="J10" s="37">
        <v>37641</v>
      </c>
      <c r="K10" s="37">
        <v>753</v>
      </c>
      <c r="L10" s="38">
        <v>753</v>
      </c>
      <c r="M10" s="36">
        <f t="shared" si="1"/>
        <v>41667</v>
      </c>
      <c r="N10" s="39">
        <f t="shared" si="6"/>
        <v>2</v>
      </c>
      <c r="O10" s="40"/>
      <c r="P10" s="41"/>
      <c r="Q10" s="42" t="str">
        <f>VLOOKUP(B10,[1]Challan!$A$6:$B$28,2,FALSE)</f>
        <v>94C</v>
      </c>
      <c r="R10" s="43" t="str">
        <f t="shared" si="2"/>
        <v>AABC</v>
      </c>
      <c r="S10" s="43" t="str">
        <f t="shared" si="7"/>
        <v>C</v>
      </c>
      <c r="T10" s="43" t="str">
        <f t="shared" si="8"/>
        <v>01</v>
      </c>
      <c r="U10" s="43" t="b">
        <f t="shared" si="3"/>
        <v>1</v>
      </c>
      <c r="V10" s="43">
        <f t="shared" si="4"/>
        <v>10</v>
      </c>
      <c r="W10" s="43" t="str">
        <f t="shared" si="5"/>
        <v>K</v>
      </c>
      <c r="X10" s="37">
        <v>0</v>
      </c>
    </row>
    <row r="11" spans="1:24" x14ac:dyDescent="0.25">
      <c r="A11" s="30">
        <f t="shared" si="9"/>
        <v>8</v>
      </c>
      <c r="B11" s="31">
        <v>1</v>
      </c>
      <c r="C11" s="32">
        <f t="shared" si="0"/>
        <v>8</v>
      </c>
      <c r="D11" s="30" t="s">
        <v>219</v>
      </c>
      <c r="E11" s="33" t="s">
        <v>796</v>
      </c>
      <c r="F11" s="34" t="s">
        <v>227</v>
      </c>
      <c r="G11" s="34"/>
      <c r="H11" s="35" t="s">
        <v>221</v>
      </c>
      <c r="I11" s="36">
        <v>41667</v>
      </c>
      <c r="J11" s="37">
        <v>135278</v>
      </c>
      <c r="K11" s="37">
        <v>2706</v>
      </c>
      <c r="L11" s="38">
        <v>2706</v>
      </c>
      <c r="M11" s="36">
        <f t="shared" si="1"/>
        <v>41667</v>
      </c>
      <c r="N11" s="39">
        <f t="shared" si="6"/>
        <v>2</v>
      </c>
      <c r="O11" s="40"/>
      <c r="P11" s="41"/>
      <c r="Q11" s="42" t="str">
        <f>VLOOKUP(B11,[1]Challan!$A$6:$B$28,2,FALSE)</f>
        <v>94C</v>
      </c>
      <c r="R11" s="43" t="str">
        <f t="shared" si="2"/>
        <v>AAAC</v>
      </c>
      <c r="S11" s="43" t="str">
        <f t="shared" si="7"/>
        <v>C</v>
      </c>
      <c r="T11" s="43" t="str">
        <f t="shared" si="8"/>
        <v>01</v>
      </c>
      <c r="U11" s="43" t="b">
        <f t="shared" si="3"/>
        <v>1</v>
      </c>
      <c r="V11" s="43">
        <f t="shared" si="4"/>
        <v>10</v>
      </c>
      <c r="W11" s="43" t="str">
        <f t="shared" si="5"/>
        <v>H</v>
      </c>
      <c r="X11" s="37">
        <v>0</v>
      </c>
    </row>
    <row r="12" spans="1:24" x14ac:dyDescent="0.25">
      <c r="A12" s="30">
        <f t="shared" si="9"/>
        <v>9</v>
      </c>
      <c r="B12" s="31">
        <v>1</v>
      </c>
      <c r="C12" s="32">
        <f t="shared" si="0"/>
        <v>9</v>
      </c>
      <c r="D12" s="30" t="s">
        <v>219</v>
      </c>
      <c r="E12" s="33" t="s">
        <v>924</v>
      </c>
      <c r="F12" s="34" t="s">
        <v>228</v>
      </c>
      <c r="G12" s="34"/>
      <c r="H12" s="35" t="s">
        <v>221</v>
      </c>
      <c r="I12" s="36">
        <v>41670</v>
      </c>
      <c r="J12" s="37">
        <v>11192</v>
      </c>
      <c r="K12" s="37">
        <v>224</v>
      </c>
      <c r="L12" s="38">
        <v>224</v>
      </c>
      <c r="M12" s="36">
        <f t="shared" si="1"/>
        <v>41670</v>
      </c>
      <c r="N12" s="39">
        <f t="shared" si="6"/>
        <v>2</v>
      </c>
      <c r="O12" s="40"/>
      <c r="P12" s="41"/>
      <c r="Q12" s="42" t="str">
        <f>VLOOKUP(B12,[1]Challan!$A$6:$B$28,2,FALSE)</f>
        <v>94C</v>
      </c>
      <c r="R12" s="43" t="str">
        <f t="shared" si="2"/>
        <v>AAIC</v>
      </c>
      <c r="S12" s="43" t="str">
        <f t="shared" si="7"/>
        <v>C</v>
      </c>
      <c r="T12" s="43" t="str">
        <f t="shared" si="8"/>
        <v>01</v>
      </c>
      <c r="U12" s="43" t="b">
        <f t="shared" si="3"/>
        <v>1</v>
      </c>
      <c r="V12" s="43">
        <f t="shared" si="4"/>
        <v>10</v>
      </c>
      <c r="W12" s="43" t="str">
        <f t="shared" si="5"/>
        <v>F</v>
      </c>
      <c r="X12" s="37">
        <v>0</v>
      </c>
    </row>
    <row r="13" spans="1:24" x14ac:dyDescent="0.25">
      <c r="A13" s="30">
        <f t="shared" si="9"/>
        <v>10</v>
      </c>
      <c r="B13" s="45">
        <v>2</v>
      </c>
      <c r="C13" s="32">
        <f t="shared" si="0"/>
        <v>1</v>
      </c>
      <c r="D13" s="30" t="s">
        <v>229</v>
      </c>
      <c r="E13" s="33" t="s">
        <v>230</v>
      </c>
      <c r="F13" s="34" t="s">
        <v>231</v>
      </c>
      <c r="G13" s="34"/>
      <c r="H13" s="35" t="s">
        <v>221</v>
      </c>
      <c r="I13" s="36">
        <v>41641</v>
      </c>
      <c r="J13" s="37">
        <v>7200</v>
      </c>
      <c r="K13" s="37">
        <v>144</v>
      </c>
      <c r="L13" s="38">
        <v>144</v>
      </c>
      <c r="M13" s="36">
        <f t="shared" si="1"/>
        <v>41641</v>
      </c>
      <c r="N13" s="39">
        <f t="shared" si="6"/>
        <v>2</v>
      </c>
      <c r="O13" s="40"/>
      <c r="P13" s="41"/>
      <c r="Q13" s="42" t="str">
        <f>VLOOKUP(B13,[1]Challan!$A$6:$B$28,2,FALSE)</f>
        <v>94C</v>
      </c>
      <c r="R13" s="43" t="str">
        <f t="shared" si="2"/>
        <v>AHYP</v>
      </c>
      <c r="S13" s="43" t="str">
        <f t="shared" si="7"/>
        <v>P</v>
      </c>
      <c r="T13" s="43" t="str">
        <f t="shared" si="8"/>
        <v>02</v>
      </c>
      <c r="U13" s="43" t="b">
        <f t="shared" si="3"/>
        <v>1</v>
      </c>
      <c r="V13" s="43">
        <f t="shared" si="4"/>
        <v>10</v>
      </c>
      <c r="W13" s="43" t="str">
        <f t="shared" si="5"/>
        <v>P</v>
      </c>
      <c r="X13" s="37">
        <v>0</v>
      </c>
    </row>
    <row r="14" spans="1:24" x14ac:dyDescent="0.25">
      <c r="A14" s="30">
        <f t="shared" si="9"/>
        <v>11</v>
      </c>
      <c r="B14" s="31">
        <v>2</v>
      </c>
      <c r="C14" s="32">
        <f t="shared" si="0"/>
        <v>2</v>
      </c>
      <c r="D14" s="30" t="s">
        <v>229</v>
      </c>
      <c r="E14" s="33" t="s">
        <v>925</v>
      </c>
      <c r="F14" s="34" t="s">
        <v>232</v>
      </c>
      <c r="G14" s="34"/>
      <c r="H14" s="35" t="s">
        <v>221</v>
      </c>
      <c r="I14" s="36">
        <v>41645</v>
      </c>
      <c r="J14" s="37">
        <v>112526</v>
      </c>
      <c r="K14" s="37">
        <v>2251</v>
      </c>
      <c r="L14" s="38">
        <v>2251</v>
      </c>
      <c r="M14" s="36">
        <f t="shared" si="1"/>
        <v>41645</v>
      </c>
      <c r="N14" s="39">
        <f t="shared" si="6"/>
        <v>2</v>
      </c>
      <c r="O14" s="40"/>
      <c r="P14" s="41"/>
      <c r="Q14" s="42" t="str">
        <f>VLOOKUP(B14,[1]Challan!$A$6:$B$28,2,FALSE)</f>
        <v>94C</v>
      </c>
      <c r="R14" s="43" t="str">
        <f t="shared" si="2"/>
        <v>AATP</v>
      </c>
      <c r="S14" s="43" t="str">
        <f t="shared" si="7"/>
        <v>P</v>
      </c>
      <c r="T14" s="43" t="str">
        <f t="shared" si="8"/>
        <v>02</v>
      </c>
      <c r="U14" s="43" t="b">
        <f t="shared" si="3"/>
        <v>1</v>
      </c>
      <c r="V14" s="43">
        <f t="shared" si="4"/>
        <v>10</v>
      </c>
      <c r="W14" s="43" t="str">
        <f t="shared" si="5"/>
        <v>Q</v>
      </c>
      <c r="X14" s="37">
        <v>0</v>
      </c>
    </row>
    <row r="15" spans="1:24" x14ac:dyDescent="0.25">
      <c r="A15" s="30">
        <f t="shared" si="9"/>
        <v>12</v>
      </c>
      <c r="B15" s="31">
        <v>2</v>
      </c>
      <c r="C15" s="32">
        <f t="shared" si="0"/>
        <v>3</v>
      </c>
      <c r="D15" s="30" t="s">
        <v>229</v>
      </c>
      <c r="E15" s="33" t="s">
        <v>1028</v>
      </c>
      <c r="F15" s="34" t="s">
        <v>233</v>
      </c>
      <c r="G15" s="34"/>
      <c r="H15" s="35" t="s">
        <v>221</v>
      </c>
      <c r="I15" s="36">
        <v>41646</v>
      </c>
      <c r="J15" s="37">
        <v>17977</v>
      </c>
      <c r="K15" s="37">
        <v>360</v>
      </c>
      <c r="L15" s="38">
        <v>360</v>
      </c>
      <c r="M15" s="36">
        <f t="shared" si="1"/>
        <v>41646</v>
      </c>
      <c r="N15" s="39">
        <f t="shared" si="6"/>
        <v>2</v>
      </c>
      <c r="O15" s="40"/>
      <c r="P15" s="41"/>
      <c r="Q15" s="42" t="str">
        <f>VLOOKUP(B15,[1]Challan!$A$6:$B$28,2,FALSE)</f>
        <v>94C</v>
      </c>
      <c r="R15" s="43" t="str">
        <f t="shared" si="2"/>
        <v>AHIP</v>
      </c>
      <c r="S15" s="43" t="str">
        <f t="shared" si="7"/>
        <v>P</v>
      </c>
      <c r="T15" s="43" t="str">
        <f t="shared" si="8"/>
        <v>02</v>
      </c>
      <c r="U15" s="43" t="b">
        <f t="shared" si="3"/>
        <v>1</v>
      </c>
      <c r="V15" s="43">
        <f t="shared" si="4"/>
        <v>10</v>
      </c>
      <c r="W15" s="43" t="str">
        <f t="shared" si="5"/>
        <v>C</v>
      </c>
      <c r="X15" s="37">
        <v>0</v>
      </c>
    </row>
    <row r="16" spans="1:24" x14ac:dyDescent="0.25">
      <c r="A16" s="30">
        <f t="shared" si="9"/>
        <v>13</v>
      </c>
      <c r="B16" s="31">
        <v>2</v>
      </c>
      <c r="C16" s="32">
        <f t="shared" si="0"/>
        <v>4</v>
      </c>
      <c r="D16" s="30" t="s">
        <v>229</v>
      </c>
      <c r="E16" s="33" t="s">
        <v>1029</v>
      </c>
      <c r="F16" s="34" t="s">
        <v>234</v>
      </c>
      <c r="G16" s="34"/>
      <c r="H16" s="35" t="s">
        <v>221</v>
      </c>
      <c r="I16" s="36">
        <v>41646</v>
      </c>
      <c r="J16" s="37">
        <v>4520</v>
      </c>
      <c r="K16" s="37">
        <v>90</v>
      </c>
      <c r="L16" s="38">
        <v>90</v>
      </c>
      <c r="M16" s="36">
        <f t="shared" si="1"/>
        <v>41646</v>
      </c>
      <c r="N16" s="39">
        <f t="shared" si="6"/>
        <v>1.99</v>
      </c>
      <c r="O16" s="40"/>
      <c r="P16" s="41"/>
      <c r="Q16" s="42" t="str">
        <f>VLOOKUP(B16,[1]Challan!$A$6:$B$28,2,FALSE)</f>
        <v>94C</v>
      </c>
      <c r="R16" s="43" t="str">
        <f t="shared" si="2"/>
        <v>AFQP</v>
      </c>
      <c r="S16" s="43" t="str">
        <f t="shared" si="7"/>
        <v>P</v>
      </c>
      <c r="T16" s="43" t="str">
        <f t="shared" si="8"/>
        <v>02</v>
      </c>
      <c r="U16" s="43" t="b">
        <f t="shared" si="3"/>
        <v>1</v>
      </c>
      <c r="V16" s="43">
        <f t="shared" si="4"/>
        <v>10</v>
      </c>
      <c r="W16" s="43" t="str">
        <f t="shared" si="5"/>
        <v>E</v>
      </c>
      <c r="X16" s="37">
        <v>0</v>
      </c>
    </row>
    <row r="17" spans="1:24" x14ac:dyDescent="0.25">
      <c r="A17" s="30">
        <f t="shared" si="9"/>
        <v>14</v>
      </c>
      <c r="B17" s="31">
        <v>2</v>
      </c>
      <c r="C17" s="32">
        <f t="shared" si="0"/>
        <v>5</v>
      </c>
      <c r="D17" s="30" t="s">
        <v>229</v>
      </c>
      <c r="E17" s="33" t="s">
        <v>797</v>
      </c>
      <c r="F17" s="34" t="s">
        <v>235</v>
      </c>
      <c r="G17" s="34"/>
      <c r="H17" s="35" t="s">
        <v>221</v>
      </c>
      <c r="I17" s="36">
        <v>41646</v>
      </c>
      <c r="J17" s="37">
        <v>31302</v>
      </c>
      <c r="K17" s="37">
        <v>626</v>
      </c>
      <c r="L17" s="38">
        <v>626</v>
      </c>
      <c r="M17" s="36">
        <f t="shared" si="1"/>
        <v>41646</v>
      </c>
      <c r="N17" s="39">
        <f t="shared" si="6"/>
        <v>2</v>
      </c>
      <c r="O17" s="40"/>
      <c r="P17" s="41"/>
      <c r="Q17" s="42" t="str">
        <f>VLOOKUP(B17,[1]Challan!$A$6:$B$28,2,FALSE)</f>
        <v>94C</v>
      </c>
      <c r="R17" s="43" t="str">
        <f t="shared" si="2"/>
        <v>AABF</v>
      </c>
      <c r="S17" s="43" t="str">
        <f t="shared" si="7"/>
        <v>F</v>
      </c>
      <c r="T17" s="43" t="str">
        <f t="shared" si="8"/>
        <v>02</v>
      </c>
      <c r="U17" s="43" t="b">
        <f t="shared" si="3"/>
        <v>1</v>
      </c>
      <c r="V17" s="43">
        <f t="shared" si="4"/>
        <v>10</v>
      </c>
      <c r="W17" s="43" t="str">
        <f t="shared" si="5"/>
        <v>L</v>
      </c>
      <c r="X17" s="37">
        <v>0</v>
      </c>
    </row>
    <row r="18" spans="1:24" x14ac:dyDescent="0.25">
      <c r="A18" s="30">
        <f t="shared" si="9"/>
        <v>15</v>
      </c>
      <c r="B18" s="31">
        <v>2</v>
      </c>
      <c r="C18" s="32">
        <f t="shared" si="0"/>
        <v>6</v>
      </c>
      <c r="D18" s="30" t="s">
        <v>229</v>
      </c>
      <c r="E18" s="33" t="s">
        <v>797</v>
      </c>
      <c r="F18" s="34" t="s">
        <v>235</v>
      </c>
      <c r="G18" s="34"/>
      <c r="H18" s="35" t="s">
        <v>221</v>
      </c>
      <c r="I18" s="36">
        <v>41646</v>
      </c>
      <c r="J18" s="37">
        <v>41764</v>
      </c>
      <c r="K18" s="37">
        <v>835</v>
      </c>
      <c r="L18" s="38">
        <v>835</v>
      </c>
      <c r="M18" s="36">
        <f t="shared" si="1"/>
        <v>41646</v>
      </c>
      <c r="N18" s="39">
        <f t="shared" si="6"/>
        <v>2</v>
      </c>
      <c r="O18" s="40"/>
      <c r="P18" s="41"/>
      <c r="Q18" s="42" t="str">
        <f>VLOOKUP(B18,[1]Challan!$A$6:$B$28,2,FALSE)</f>
        <v>94C</v>
      </c>
      <c r="R18" s="43" t="str">
        <f t="shared" si="2"/>
        <v>AABF</v>
      </c>
      <c r="S18" s="43" t="str">
        <f t="shared" si="7"/>
        <v>F</v>
      </c>
      <c r="T18" s="43" t="str">
        <f t="shared" si="8"/>
        <v>02</v>
      </c>
      <c r="U18" s="43" t="b">
        <f t="shared" si="3"/>
        <v>1</v>
      </c>
      <c r="V18" s="43">
        <f t="shared" si="4"/>
        <v>10</v>
      </c>
      <c r="W18" s="43" t="str">
        <f t="shared" si="5"/>
        <v>L</v>
      </c>
      <c r="X18" s="37">
        <v>0</v>
      </c>
    </row>
    <row r="19" spans="1:24" x14ac:dyDescent="0.25">
      <c r="A19" s="30">
        <f t="shared" si="9"/>
        <v>16</v>
      </c>
      <c r="B19" s="31">
        <v>2</v>
      </c>
      <c r="C19" s="32">
        <f t="shared" si="0"/>
        <v>7</v>
      </c>
      <c r="D19" s="30" t="s">
        <v>229</v>
      </c>
      <c r="E19" s="33" t="s">
        <v>236</v>
      </c>
      <c r="F19" s="34" t="s">
        <v>237</v>
      </c>
      <c r="G19" s="34"/>
      <c r="H19" s="35" t="s">
        <v>221</v>
      </c>
      <c r="I19" s="36">
        <v>41646</v>
      </c>
      <c r="J19" s="37">
        <v>7200</v>
      </c>
      <c r="K19" s="37">
        <v>144</v>
      </c>
      <c r="L19" s="38">
        <v>144</v>
      </c>
      <c r="M19" s="36">
        <f t="shared" si="1"/>
        <v>41646</v>
      </c>
      <c r="N19" s="39">
        <f t="shared" si="6"/>
        <v>2</v>
      </c>
      <c r="O19" s="40"/>
      <c r="P19" s="41"/>
      <c r="Q19" s="42" t="str">
        <f>VLOOKUP(B19,[1]Challan!$A$6:$B$28,2,FALSE)</f>
        <v>94C</v>
      </c>
      <c r="R19" s="43" t="str">
        <f t="shared" si="2"/>
        <v>ALGP</v>
      </c>
      <c r="S19" s="43" t="str">
        <f t="shared" si="7"/>
        <v>P</v>
      </c>
      <c r="T19" s="43" t="str">
        <f t="shared" si="8"/>
        <v>02</v>
      </c>
      <c r="U19" s="43" t="b">
        <f t="shared" si="3"/>
        <v>1</v>
      </c>
      <c r="V19" s="43">
        <f t="shared" si="4"/>
        <v>10</v>
      </c>
      <c r="W19" s="43" t="str">
        <f t="shared" si="5"/>
        <v>N</v>
      </c>
      <c r="X19" s="37">
        <v>0</v>
      </c>
    </row>
    <row r="20" spans="1:24" x14ac:dyDescent="0.25">
      <c r="A20" s="30">
        <f t="shared" si="9"/>
        <v>17</v>
      </c>
      <c r="B20" s="31">
        <v>2</v>
      </c>
      <c r="C20" s="32">
        <f t="shared" si="0"/>
        <v>8</v>
      </c>
      <c r="D20" s="30" t="s">
        <v>229</v>
      </c>
      <c r="E20" s="33" t="s">
        <v>925</v>
      </c>
      <c r="F20" s="34" t="s">
        <v>232</v>
      </c>
      <c r="G20" s="34"/>
      <c r="H20" s="35" t="s">
        <v>221</v>
      </c>
      <c r="I20" s="36">
        <v>41650</v>
      </c>
      <c r="J20" s="37">
        <v>44660</v>
      </c>
      <c r="K20" s="37">
        <v>893</v>
      </c>
      <c r="L20" s="38">
        <v>893</v>
      </c>
      <c r="M20" s="36">
        <f t="shared" si="1"/>
        <v>41650</v>
      </c>
      <c r="N20" s="39">
        <f t="shared" si="6"/>
        <v>2</v>
      </c>
      <c r="O20" s="40"/>
      <c r="P20" s="41"/>
      <c r="Q20" s="42" t="str">
        <f>VLOOKUP(B20,[1]Challan!$A$6:$B$28,2,FALSE)</f>
        <v>94C</v>
      </c>
      <c r="R20" s="43" t="str">
        <f t="shared" si="2"/>
        <v>AATP</v>
      </c>
      <c r="S20" s="43" t="str">
        <f t="shared" si="7"/>
        <v>P</v>
      </c>
      <c r="T20" s="43" t="str">
        <f t="shared" si="8"/>
        <v>02</v>
      </c>
      <c r="U20" s="43" t="b">
        <f t="shared" si="3"/>
        <v>1</v>
      </c>
      <c r="V20" s="43">
        <f t="shared" si="4"/>
        <v>10</v>
      </c>
      <c r="W20" s="43" t="str">
        <f t="shared" si="5"/>
        <v>Q</v>
      </c>
      <c r="X20" s="37">
        <v>0</v>
      </c>
    </row>
    <row r="21" spans="1:24" x14ac:dyDescent="0.25">
      <c r="A21" s="30">
        <f t="shared" si="9"/>
        <v>18</v>
      </c>
      <c r="B21" s="31">
        <v>2</v>
      </c>
      <c r="C21" s="32">
        <f t="shared" si="0"/>
        <v>9</v>
      </c>
      <c r="D21" s="30" t="s">
        <v>229</v>
      </c>
      <c r="E21" s="33" t="s">
        <v>1030</v>
      </c>
      <c r="F21" s="34" t="s">
        <v>238</v>
      </c>
      <c r="G21" s="34"/>
      <c r="H21" s="35" t="s">
        <v>221</v>
      </c>
      <c r="I21" s="36">
        <v>41661</v>
      </c>
      <c r="J21" s="37">
        <v>3000</v>
      </c>
      <c r="K21" s="37">
        <v>60</v>
      </c>
      <c r="L21" s="38">
        <v>60</v>
      </c>
      <c r="M21" s="36">
        <f t="shared" si="1"/>
        <v>41661</v>
      </c>
      <c r="N21" s="39">
        <f t="shared" si="6"/>
        <v>2</v>
      </c>
      <c r="O21" s="40"/>
      <c r="P21" s="41"/>
      <c r="Q21" s="42" t="str">
        <f>VLOOKUP(B21,[1]Challan!$A$6:$B$28,2,FALSE)</f>
        <v>94C</v>
      </c>
      <c r="R21" s="43" t="str">
        <f t="shared" si="2"/>
        <v>AGLP</v>
      </c>
      <c r="S21" s="43" t="str">
        <f t="shared" si="7"/>
        <v>P</v>
      </c>
      <c r="T21" s="43" t="str">
        <f t="shared" si="8"/>
        <v>02</v>
      </c>
      <c r="U21" s="43" t="b">
        <f t="shared" si="3"/>
        <v>1</v>
      </c>
      <c r="V21" s="43">
        <f t="shared" si="4"/>
        <v>10</v>
      </c>
      <c r="W21" s="43" t="str">
        <f t="shared" si="5"/>
        <v>E</v>
      </c>
      <c r="X21" s="37">
        <v>0</v>
      </c>
    </row>
    <row r="22" spans="1:24" x14ac:dyDescent="0.25">
      <c r="A22" s="30">
        <f t="shared" si="9"/>
        <v>19</v>
      </c>
      <c r="B22" s="31">
        <v>2</v>
      </c>
      <c r="C22" s="32">
        <f t="shared" si="0"/>
        <v>10</v>
      </c>
      <c r="D22" s="30" t="s">
        <v>229</v>
      </c>
      <c r="E22" s="33" t="s">
        <v>798</v>
      </c>
      <c r="F22" s="34" t="s">
        <v>239</v>
      </c>
      <c r="G22" s="34"/>
      <c r="H22" s="35" t="s">
        <v>221</v>
      </c>
      <c r="I22" s="36">
        <v>41661</v>
      </c>
      <c r="J22" s="37">
        <v>3209</v>
      </c>
      <c r="K22" s="37">
        <v>63</v>
      </c>
      <c r="L22" s="38">
        <v>63</v>
      </c>
      <c r="M22" s="36">
        <f t="shared" si="1"/>
        <v>41661</v>
      </c>
      <c r="N22" s="39">
        <f t="shared" si="6"/>
        <v>1.96</v>
      </c>
      <c r="O22" s="40"/>
      <c r="P22" s="41"/>
      <c r="Q22" s="42" t="str">
        <f>VLOOKUP(B22,[1]Challan!$A$6:$B$28,2,FALSE)</f>
        <v>94C</v>
      </c>
      <c r="R22" s="43" t="str">
        <f t="shared" si="2"/>
        <v>BMSP</v>
      </c>
      <c r="S22" s="43" t="str">
        <f t="shared" si="7"/>
        <v>P</v>
      </c>
      <c r="T22" s="43" t="str">
        <f t="shared" si="8"/>
        <v>02</v>
      </c>
      <c r="U22" s="43" t="b">
        <f t="shared" si="3"/>
        <v>1</v>
      </c>
      <c r="V22" s="43">
        <f t="shared" si="4"/>
        <v>10</v>
      </c>
      <c r="W22" s="43" t="str">
        <f t="shared" si="5"/>
        <v>L</v>
      </c>
      <c r="X22" s="37">
        <v>0</v>
      </c>
    </row>
    <row r="23" spans="1:24" x14ac:dyDescent="0.25">
      <c r="A23" s="30">
        <f t="shared" si="9"/>
        <v>20</v>
      </c>
      <c r="B23" s="31">
        <v>2</v>
      </c>
      <c r="C23" s="32">
        <f t="shared" si="0"/>
        <v>11</v>
      </c>
      <c r="D23" s="30" t="s">
        <v>229</v>
      </c>
      <c r="E23" s="33" t="s">
        <v>1029</v>
      </c>
      <c r="F23" s="34" t="s">
        <v>234</v>
      </c>
      <c r="G23" s="34"/>
      <c r="H23" s="35" t="s">
        <v>221</v>
      </c>
      <c r="I23" s="36">
        <v>41661</v>
      </c>
      <c r="J23" s="37">
        <v>1055</v>
      </c>
      <c r="K23" s="37">
        <v>21</v>
      </c>
      <c r="L23" s="38">
        <v>21</v>
      </c>
      <c r="M23" s="36">
        <f t="shared" si="1"/>
        <v>41661</v>
      </c>
      <c r="N23" s="39">
        <f t="shared" si="6"/>
        <v>1.99</v>
      </c>
      <c r="O23" s="40"/>
      <c r="P23" s="41"/>
      <c r="Q23" s="42" t="str">
        <f>VLOOKUP(B23,[1]Challan!$A$6:$B$28,2,FALSE)</f>
        <v>94C</v>
      </c>
      <c r="R23" s="43" t="str">
        <f t="shared" si="2"/>
        <v>AFQP</v>
      </c>
      <c r="S23" s="43" t="str">
        <f t="shared" si="7"/>
        <v>P</v>
      </c>
      <c r="T23" s="43" t="str">
        <f t="shared" si="8"/>
        <v>02</v>
      </c>
      <c r="U23" s="43" t="b">
        <f t="shared" si="3"/>
        <v>1</v>
      </c>
      <c r="V23" s="43">
        <f t="shared" si="4"/>
        <v>10</v>
      </c>
      <c r="W23" s="43" t="str">
        <f t="shared" si="5"/>
        <v>E</v>
      </c>
      <c r="X23" s="37">
        <v>0</v>
      </c>
    </row>
    <row r="24" spans="1:24" x14ac:dyDescent="0.25">
      <c r="A24" s="30">
        <f t="shared" si="9"/>
        <v>21</v>
      </c>
      <c r="B24" s="31">
        <v>2</v>
      </c>
      <c r="C24" s="32">
        <f t="shared" si="0"/>
        <v>12</v>
      </c>
      <c r="D24" s="30" t="s">
        <v>229</v>
      </c>
      <c r="E24" s="33" t="s">
        <v>926</v>
      </c>
      <c r="F24" s="34" t="s">
        <v>240</v>
      </c>
      <c r="G24" s="34"/>
      <c r="H24" s="35" t="s">
        <v>221</v>
      </c>
      <c r="I24" s="36">
        <v>41661</v>
      </c>
      <c r="J24" s="37">
        <v>4073</v>
      </c>
      <c r="K24" s="37">
        <v>81</v>
      </c>
      <c r="L24" s="38">
        <v>81</v>
      </c>
      <c r="M24" s="36">
        <f t="shared" si="1"/>
        <v>41661</v>
      </c>
      <c r="N24" s="39">
        <f t="shared" si="6"/>
        <v>1.99</v>
      </c>
      <c r="O24" s="40"/>
      <c r="P24" s="41"/>
      <c r="Q24" s="42" t="str">
        <f>VLOOKUP(B24,[1]Challan!$A$6:$B$28,2,FALSE)</f>
        <v>94C</v>
      </c>
      <c r="R24" s="43" t="str">
        <f t="shared" si="2"/>
        <v>AHBP</v>
      </c>
      <c r="S24" s="43" t="str">
        <f t="shared" si="7"/>
        <v>P</v>
      </c>
      <c r="T24" s="43" t="str">
        <f t="shared" si="8"/>
        <v>02</v>
      </c>
      <c r="U24" s="43" t="b">
        <f t="shared" si="3"/>
        <v>1</v>
      </c>
      <c r="V24" s="43">
        <f t="shared" si="4"/>
        <v>10</v>
      </c>
      <c r="W24" s="43" t="str">
        <f t="shared" si="5"/>
        <v>C</v>
      </c>
      <c r="X24" s="37">
        <v>0</v>
      </c>
    </row>
    <row r="25" spans="1:24" x14ac:dyDescent="0.25">
      <c r="A25" s="30">
        <f t="shared" si="9"/>
        <v>22</v>
      </c>
      <c r="B25" s="31">
        <v>2</v>
      </c>
      <c r="C25" s="32">
        <f t="shared" si="0"/>
        <v>13</v>
      </c>
      <c r="D25" s="30" t="s">
        <v>229</v>
      </c>
      <c r="E25" s="33" t="s">
        <v>1031</v>
      </c>
      <c r="F25" s="34" t="s">
        <v>241</v>
      </c>
      <c r="G25" s="34"/>
      <c r="H25" s="35" t="s">
        <v>221</v>
      </c>
      <c r="I25" s="36">
        <v>41662</v>
      </c>
      <c r="J25" s="37">
        <v>118808</v>
      </c>
      <c r="K25" s="37">
        <v>1188</v>
      </c>
      <c r="L25" s="38">
        <v>1188</v>
      </c>
      <c r="M25" s="36">
        <f t="shared" si="1"/>
        <v>41662</v>
      </c>
      <c r="N25" s="39">
        <f t="shared" si="6"/>
        <v>1</v>
      </c>
      <c r="O25" s="40"/>
      <c r="P25" s="41"/>
      <c r="Q25" s="42" t="str">
        <f>VLOOKUP(B25,[1]Challan!$A$6:$B$28,2,FALSE)</f>
        <v>94C</v>
      </c>
      <c r="R25" s="43" t="str">
        <f t="shared" si="2"/>
        <v>AABP</v>
      </c>
      <c r="S25" s="43" t="str">
        <f t="shared" si="7"/>
        <v>P</v>
      </c>
      <c r="T25" s="43" t="str">
        <f t="shared" si="8"/>
        <v>02</v>
      </c>
      <c r="U25" s="43" t="b">
        <f t="shared" si="3"/>
        <v>1</v>
      </c>
      <c r="V25" s="43">
        <f t="shared" si="4"/>
        <v>10</v>
      </c>
      <c r="W25" s="43" t="str">
        <f t="shared" si="5"/>
        <v>M</v>
      </c>
      <c r="X25" s="37">
        <v>0</v>
      </c>
    </row>
    <row r="26" spans="1:24" x14ac:dyDescent="0.25">
      <c r="A26" s="30">
        <f t="shared" si="9"/>
        <v>23</v>
      </c>
      <c r="B26" s="31">
        <v>2</v>
      </c>
      <c r="C26" s="32">
        <f t="shared" si="0"/>
        <v>14</v>
      </c>
      <c r="D26" s="30" t="s">
        <v>229</v>
      </c>
      <c r="E26" s="33" t="s">
        <v>242</v>
      </c>
      <c r="F26" s="34" t="s">
        <v>243</v>
      </c>
      <c r="G26" s="34"/>
      <c r="H26" s="35" t="s">
        <v>221</v>
      </c>
      <c r="I26" s="36">
        <v>41668</v>
      </c>
      <c r="J26" s="37">
        <v>45000</v>
      </c>
      <c r="K26" s="37">
        <v>450</v>
      </c>
      <c r="L26" s="38">
        <v>450</v>
      </c>
      <c r="M26" s="36">
        <f t="shared" si="1"/>
        <v>41668</v>
      </c>
      <c r="N26" s="39">
        <f t="shared" si="6"/>
        <v>1</v>
      </c>
      <c r="O26" s="40"/>
      <c r="P26" s="41"/>
      <c r="Q26" s="42" t="str">
        <f>VLOOKUP(B26,[1]Challan!$A$6:$B$28,2,FALSE)</f>
        <v>94C</v>
      </c>
      <c r="R26" s="43" t="str">
        <f t="shared" si="2"/>
        <v>APPP</v>
      </c>
      <c r="S26" s="43" t="str">
        <f t="shared" si="7"/>
        <v>P</v>
      </c>
      <c r="T26" s="43" t="str">
        <f t="shared" si="8"/>
        <v>02</v>
      </c>
      <c r="U26" s="43" t="b">
        <f t="shared" si="3"/>
        <v>1</v>
      </c>
      <c r="V26" s="43">
        <f t="shared" si="4"/>
        <v>10</v>
      </c>
      <c r="W26" s="43" t="str">
        <f t="shared" si="5"/>
        <v>H</v>
      </c>
      <c r="X26" s="37">
        <v>0</v>
      </c>
    </row>
    <row r="27" spans="1:24" x14ac:dyDescent="0.25">
      <c r="A27" s="30">
        <f t="shared" si="9"/>
        <v>24</v>
      </c>
      <c r="B27" s="31">
        <v>2</v>
      </c>
      <c r="C27" s="32">
        <f t="shared" si="0"/>
        <v>15</v>
      </c>
      <c r="D27" s="30" t="s">
        <v>229</v>
      </c>
      <c r="E27" s="44" t="s">
        <v>244</v>
      </c>
      <c r="F27" s="34" t="s">
        <v>245</v>
      </c>
      <c r="G27" s="34"/>
      <c r="H27" s="35" t="s">
        <v>221</v>
      </c>
      <c r="I27" s="36">
        <v>41670</v>
      </c>
      <c r="J27" s="37">
        <v>883911</v>
      </c>
      <c r="K27" s="37">
        <v>17678</v>
      </c>
      <c r="L27" s="38">
        <v>17678</v>
      </c>
      <c r="M27" s="36">
        <f t="shared" si="1"/>
        <v>41670</v>
      </c>
      <c r="N27" s="39">
        <f t="shared" si="6"/>
        <v>2</v>
      </c>
      <c r="O27" s="40"/>
      <c r="P27" s="41"/>
      <c r="Q27" s="42" t="str">
        <f>VLOOKUP(B27,[1]Challan!$A$6:$B$28,2,FALSE)</f>
        <v>94C</v>
      </c>
      <c r="R27" s="43" t="str">
        <f t="shared" si="2"/>
        <v>AAGF</v>
      </c>
      <c r="S27" s="43" t="str">
        <f t="shared" si="7"/>
        <v>F</v>
      </c>
      <c r="T27" s="43" t="str">
        <f t="shared" si="8"/>
        <v>02</v>
      </c>
      <c r="U27" s="43" t="b">
        <f t="shared" si="3"/>
        <v>1</v>
      </c>
      <c r="V27" s="43">
        <f t="shared" si="4"/>
        <v>10</v>
      </c>
      <c r="W27" s="43" t="str">
        <f t="shared" si="5"/>
        <v>G</v>
      </c>
      <c r="X27" s="37">
        <v>0</v>
      </c>
    </row>
    <row r="28" spans="1:24" x14ac:dyDescent="0.25">
      <c r="A28" s="30">
        <f t="shared" si="9"/>
        <v>25</v>
      </c>
      <c r="B28" s="31">
        <v>2</v>
      </c>
      <c r="C28" s="32">
        <f t="shared" si="0"/>
        <v>16</v>
      </c>
      <c r="D28" s="30" t="s">
        <v>229</v>
      </c>
      <c r="E28" s="33" t="s">
        <v>246</v>
      </c>
      <c r="F28" s="34" t="s">
        <v>247</v>
      </c>
      <c r="G28" s="34"/>
      <c r="H28" s="35" t="s">
        <v>221</v>
      </c>
      <c r="I28" s="36">
        <v>41670</v>
      </c>
      <c r="J28" s="37">
        <v>1108663</v>
      </c>
      <c r="K28" s="37">
        <v>22173</v>
      </c>
      <c r="L28" s="38">
        <v>22173</v>
      </c>
      <c r="M28" s="36">
        <f t="shared" si="1"/>
        <v>41670</v>
      </c>
      <c r="N28" s="39">
        <f t="shared" si="6"/>
        <v>2</v>
      </c>
      <c r="O28" s="40"/>
      <c r="P28" s="41"/>
      <c r="Q28" s="42" t="str">
        <f>VLOOKUP(B28,[1]Challan!$A$6:$B$28,2,FALSE)</f>
        <v>94C</v>
      </c>
      <c r="R28" s="43" t="str">
        <f t="shared" si="2"/>
        <v>AADF</v>
      </c>
      <c r="S28" s="43" t="str">
        <f t="shared" si="7"/>
        <v>F</v>
      </c>
      <c r="T28" s="43" t="str">
        <f t="shared" si="8"/>
        <v>02</v>
      </c>
      <c r="U28" s="43" t="b">
        <f t="shared" si="3"/>
        <v>1</v>
      </c>
      <c r="V28" s="43">
        <f t="shared" si="4"/>
        <v>10</v>
      </c>
      <c r="W28" s="43" t="str">
        <f t="shared" si="5"/>
        <v>Q</v>
      </c>
      <c r="X28" s="37">
        <v>0</v>
      </c>
    </row>
    <row r="29" spans="1:24" x14ac:dyDescent="0.25">
      <c r="A29" s="30">
        <f t="shared" si="9"/>
        <v>26</v>
      </c>
      <c r="B29" s="31">
        <v>2</v>
      </c>
      <c r="C29" s="32">
        <f t="shared" si="0"/>
        <v>17</v>
      </c>
      <c r="D29" s="30" t="s">
        <v>229</v>
      </c>
      <c r="E29" s="33" t="s">
        <v>246</v>
      </c>
      <c r="F29" s="34" t="s">
        <v>247</v>
      </c>
      <c r="G29" s="34"/>
      <c r="H29" s="35" t="s">
        <v>221</v>
      </c>
      <c r="I29" s="36">
        <v>41670</v>
      </c>
      <c r="J29" s="37">
        <v>2032547</v>
      </c>
      <c r="K29" s="37">
        <v>40651</v>
      </c>
      <c r="L29" s="38">
        <v>40651</v>
      </c>
      <c r="M29" s="36">
        <f t="shared" si="1"/>
        <v>41670</v>
      </c>
      <c r="N29" s="39">
        <f t="shared" si="6"/>
        <v>2</v>
      </c>
      <c r="O29" s="40"/>
      <c r="P29" s="41"/>
      <c r="Q29" s="42" t="str">
        <f>VLOOKUP(B29,[1]Challan!$A$6:$B$28,2,FALSE)</f>
        <v>94C</v>
      </c>
      <c r="R29" s="43" t="str">
        <f t="shared" si="2"/>
        <v>AADF</v>
      </c>
      <c r="S29" s="43" t="str">
        <f t="shared" si="7"/>
        <v>F</v>
      </c>
      <c r="T29" s="43" t="str">
        <f t="shared" si="8"/>
        <v>02</v>
      </c>
      <c r="U29" s="43" t="b">
        <f t="shared" si="3"/>
        <v>1</v>
      </c>
      <c r="V29" s="43">
        <f t="shared" si="4"/>
        <v>10</v>
      </c>
      <c r="W29" s="43" t="str">
        <f t="shared" si="5"/>
        <v>Q</v>
      </c>
      <c r="X29" s="37">
        <v>0</v>
      </c>
    </row>
    <row r="30" spans="1:24" x14ac:dyDescent="0.25">
      <c r="A30" s="30">
        <f t="shared" si="9"/>
        <v>27</v>
      </c>
      <c r="B30" s="31">
        <v>2</v>
      </c>
      <c r="C30" s="32">
        <f t="shared" si="0"/>
        <v>18</v>
      </c>
      <c r="D30" s="30" t="s">
        <v>229</v>
      </c>
      <c r="E30" s="33" t="s">
        <v>799</v>
      </c>
      <c r="F30" s="34" t="s">
        <v>248</v>
      </c>
      <c r="G30" s="34"/>
      <c r="H30" s="35" t="s">
        <v>221</v>
      </c>
      <c r="I30" s="36">
        <v>41670</v>
      </c>
      <c r="J30" s="37">
        <v>35659</v>
      </c>
      <c r="K30" s="37">
        <v>357</v>
      </c>
      <c r="L30" s="38">
        <v>357</v>
      </c>
      <c r="M30" s="36">
        <f t="shared" si="1"/>
        <v>41670</v>
      </c>
      <c r="N30" s="39">
        <f t="shared" si="6"/>
        <v>1</v>
      </c>
      <c r="O30" s="40"/>
      <c r="P30" s="41"/>
      <c r="Q30" s="42" t="str">
        <f>VLOOKUP(B30,[1]Challan!$A$6:$B$28,2,FALSE)</f>
        <v>94C</v>
      </c>
      <c r="R30" s="43" t="str">
        <f t="shared" si="2"/>
        <v>AGWP</v>
      </c>
      <c r="S30" s="43" t="str">
        <f t="shared" si="7"/>
        <v>P</v>
      </c>
      <c r="T30" s="43" t="str">
        <f t="shared" si="8"/>
        <v>02</v>
      </c>
      <c r="U30" s="43" t="b">
        <f t="shared" si="3"/>
        <v>1</v>
      </c>
      <c r="V30" s="43">
        <f t="shared" si="4"/>
        <v>10</v>
      </c>
      <c r="W30" s="43" t="str">
        <f t="shared" si="5"/>
        <v>K</v>
      </c>
      <c r="X30" s="37">
        <v>0</v>
      </c>
    </row>
    <row r="31" spans="1:24" x14ac:dyDescent="0.25">
      <c r="A31" s="30">
        <f t="shared" si="9"/>
        <v>28</v>
      </c>
      <c r="B31" s="31">
        <v>2</v>
      </c>
      <c r="C31" s="32">
        <f t="shared" si="0"/>
        <v>19</v>
      </c>
      <c r="D31" s="30" t="s">
        <v>229</v>
      </c>
      <c r="E31" s="33" t="s">
        <v>1032</v>
      </c>
      <c r="F31" s="34" t="s">
        <v>249</v>
      </c>
      <c r="G31" s="34"/>
      <c r="H31" s="35" t="s">
        <v>221</v>
      </c>
      <c r="I31" s="36">
        <v>41670</v>
      </c>
      <c r="J31" s="37">
        <v>8742</v>
      </c>
      <c r="K31" s="37">
        <v>87</v>
      </c>
      <c r="L31" s="38">
        <v>87</v>
      </c>
      <c r="M31" s="36">
        <f t="shared" si="1"/>
        <v>41670</v>
      </c>
      <c r="N31" s="39">
        <f t="shared" si="6"/>
        <v>1</v>
      </c>
      <c r="O31" s="40"/>
      <c r="P31" s="41"/>
      <c r="Q31" s="42" t="str">
        <f>VLOOKUP(B31,[1]Challan!$A$6:$B$28,2,FALSE)</f>
        <v>94C</v>
      </c>
      <c r="R31" s="43" t="str">
        <f t="shared" si="2"/>
        <v>AHMP</v>
      </c>
      <c r="S31" s="43" t="str">
        <f t="shared" si="7"/>
        <v>P</v>
      </c>
      <c r="T31" s="43" t="str">
        <f t="shared" si="8"/>
        <v>02</v>
      </c>
      <c r="U31" s="43" t="b">
        <f t="shared" si="3"/>
        <v>1</v>
      </c>
      <c r="V31" s="43">
        <f t="shared" si="4"/>
        <v>10</v>
      </c>
      <c r="W31" s="43" t="str">
        <f t="shared" si="5"/>
        <v>B</v>
      </c>
      <c r="X31" s="37">
        <v>0</v>
      </c>
    </row>
    <row r="32" spans="1:24" x14ac:dyDescent="0.25">
      <c r="A32" s="30">
        <f t="shared" si="9"/>
        <v>29</v>
      </c>
      <c r="B32" s="31">
        <v>2</v>
      </c>
      <c r="C32" s="32">
        <f t="shared" si="0"/>
        <v>20</v>
      </c>
      <c r="D32" s="30" t="s">
        <v>229</v>
      </c>
      <c r="E32" s="33" t="s">
        <v>927</v>
      </c>
      <c r="F32" s="34" t="s">
        <v>250</v>
      </c>
      <c r="G32" s="34"/>
      <c r="H32" s="35" t="s">
        <v>221</v>
      </c>
      <c r="I32" s="36">
        <v>41641</v>
      </c>
      <c r="J32" s="37">
        <v>2000</v>
      </c>
      <c r="K32" s="37">
        <v>40</v>
      </c>
      <c r="L32" s="38">
        <v>40</v>
      </c>
      <c r="M32" s="36">
        <f t="shared" si="1"/>
        <v>41641</v>
      </c>
      <c r="N32" s="39">
        <f t="shared" si="6"/>
        <v>2</v>
      </c>
      <c r="O32" s="40"/>
      <c r="P32" s="41"/>
      <c r="Q32" s="42" t="str">
        <f>VLOOKUP(B32,[1]Challan!$A$6:$B$28,2,FALSE)</f>
        <v>94C</v>
      </c>
      <c r="R32" s="43" t="str">
        <f t="shared" si="2"/>
        <v>AAHP</v>
      </c>
      <c r="S32" s="43" t="str">
        <f t="shared" si="7"/>
        <v>P</v>
      </c>
      <c r="T32" s="43" t="str">
        <f t="shared" si="8"/>
        <v>02</v>
      </c>
      <c r="U32" s="43" t="b">
        <f t="shared" si="3"/>
        <v>1</v>
      </c>
      <c r="V32" s="43">
        <f t="shared" si="4"/>
        <v>10</v>
      </c>
      <c r="W32" s="43" t="str">
        <f t="shared" si="5"/>
        <v>B</v>
      </c>
      <c r="X32" s="37">
        <v>0</v>
      </c>
    </row>
    <row r="33" spans="1:24" x14ac:dyDescent="0.25">
      <c r="A33" s="30">
        <f t="shared" si="9"/>
        <v>30</v>
      </c>
      <c r="B33" s="31">
        <v>3</v>
      </c>
      <c r="C33" s="32">
        <f t="shared" si="0"/>
        <v>1</v>
      </c>
      <c r="D33" s="30" t="s">
        <v>229</v>
      </c>
      <c r="E33" s="46" t="s">
        <v>800</v>
      </c>
      <c r="F33" s="47" t="s">
        <v>251</v>
      </c>
      <c r="G33" s="47"/>
      <c r="H33" s="35" t="s">
        <v>252</v>
      </c>
      <c r="I33" s="36">
        <v>41645</v>
      </c>
      <c r="J33" s="37">
        <v>1080000</v>
      </c>
      <c r="K33" s="37">
        <v>108000</v>
      </c>
      <c r="L33" s="38">
        <v>108000</v>
      </c>
      <c r="M33" s="36">
        <f t="shared" si="1"/>
        <v>41645</v>
      </c>
      <c r="N33" s="39">
        <f t="shared" si="6"/>
        <v>10</v>
      </c>
      <c r="O33" s="40"/>
      <c r="P33" s="41"/>
      <c r="Q33" s="42" t="str">
        <f>VLOOKUP(B33,[1]Challan!$A$6:$B$28,2,FALSE)</f>
        <v>4IB</v>
      </c>
      <c r="R33" s="43" t="str">
        <f t="shared" si="2"/>
        <v>AAWP</v>
      </c>
      <c r="S33" s="43" t="str">
        <f t="shared" si="7"/>
        <v>P</v>
      </c>
      <c r="T33" s="43" t="str">
        <f t="shared" si="8"/>
        <v>02</v>
      </c>
      <c r="U33" s="43" t="b">
        <f t="shared" si="3"/>
        <v>1</v>
      </c>
      <c r="V33" s="43">
        <f t="shared" si="4"/>
        <v>10</v>
      </c>
      <c r="W33" s="43" t="str">
        <f t="shared" si="5"/>
        <v>L</v>
      </c>
      <c r="X33" s="37">
        <v>0</v>
      </c>
    </row>
    <row r="34" spans="1:24" x14ac:dyDescent="0.25">
      <c r="A34" s="30">
        <f t="shared" si="9"/>
        <v>31</v>
      </c>
      <c r="B34" s="31">
        <v>3</v>
      </c>
      <c r="C34" s="32">
        <f t="shared" si="0"/>
        <v>2</v>
      </c>
      <c r="D34" s="30" t="s">
        <v>229</v>
      </c>
      <c r="E34" s="46" t="s">
        <v>801</v>
      </c>
      <c r="F34" s="47" t="s">
        <v>253</v>
      </c>
      <c r="G34" s="47"/>
      <c r="H34" s="48" t="s">
        <v>252</v>
      </c>
      <c r="I34" s="36">
        <v>41661</v>
      </c>
      <c r="J34" s="37">
        <v>25098</v>
      </c>
      <c r="K34" s="37">
        <v>2510</v>
      </c>
      <c r="L34" s="38">
        <v>2510</v>
      </c>
      <c r="M34" s="36">
        <f t="shared" si="1"/>
        <v>41661</v>
      </c>
      <c r="N34" s="39">
        <f t="shared" si="6"/>
        <v>10</v>
      </c>
      <c r="O34" s="40"/>
      <c r="P34" s="41"/>
      <c r="Q34" s="42" t="str">
        <f>VLOOKUP(B34,[1]Challan!$A$6:$B$28,2,FALSE)</f>
        <v>4IB</v>
      </c>
      <c r="R34" s="43" t="str">
        <f t="shared" si="2"/>
        <v>AAFP</v>
      </c>
      <c r="S34" s="43" t="str">
        <f t="shared" si="7"/>
        <v>P</v>
      </c>
      <c r="T34" s="43" t="str">
        <f t="shared" si="8"/>
        <v>02</v>
      </c>
      <c r="U34" s="43" t="b">
        <f t="shared" si="3"/>
        <v>1</v>
      </c>
      <c r="V34" s="43">
        <f t="shared" si="4"/>
        <v>10</v>
      </c>
      <c r="W34" s="43" t="str">
        <f t="shared" si="5"/>
        <v>F</v>
      </c>
      <c r="X34" s="37">
        <v>0</v>
      </c>
    </row>
    <row r="35" spans="1:24" x14ac:dyDescent="0.25">
      <c r="A35" s="30">
        <f t="shared" si="9"/>
        <v>32</v>
      </c>
      <c r="B35" s="31">
        <v>4</v>
      </c>
      <c r="C35" s="32">
        <f t="shared" si="0"/>
        <v>1</v>
      </c>
      <c r="D35" s="30" t="s">
        <v>219</v>
      </c>
      <c r="E35" s="49" t="s">
        <v>802</v>
      </c>
      <c r="F35" s="47" t="s">
        <v>254</v>
      </c>
      <c r="G35" s="47"/>
      <c r="H35" s="35" t="s">
        <v>255</v>
      </c>
      <c r="I35" s="36">
        <v>41670</v>
      </c>
      <c r="J35" s="37">
        <v>14180</v>
      </c>
      <c r="K35" s="37">
        <v>1418</v>
      </c>
      <c r="L35" s="38">
        <v>1418</v>
      </c>
      <c r="M35" s="36">
        <f t="shared" si="1"/>
        <v>41670</v>
      </c>
      <c r="N35" s="39">
        <f t="shared" si="6"/>
        <v>10</v>
      </c>
      <c r="O35" s="40"/>
      <c r="P35" s="41"/>
      <c r="Q35" s="42" t="str">
        <f>VLOOKUP(B35,[1]Challan!$A$6:$B$28,2,FALSE)</f>
        <v>94H</v>
      </c>
      <c r="R35" s="43" t="str">
        <f t="shared" si="2"/>
        <v>AAAC</v>
      </c>
      <c r="S35" s="43" t="str">
        <f t="shared" si="7"/>
        <v>C</v>
      </c>
      <c r="T35" s="43" t="str">
        <f t="shared" si="8"/>
        <v>01</v>
      </c>
      <c r="U35" s="43" t="b">
        <f t="shared" si="3"/>
        <v>1</v>
      </c>
      <c r="V35" s="43">
        <f t="shared" si="4"/>
        <v>10</v>
      </c>
      <c r="W35" s="43" t="str">
        <f t="shared" si="5"/>
        <v>F</v>
      </c>
      <c r="X35" s="37">
        <v>0</v>
      </c>
    </row>
    <row r="36" spans="1:24" x14ac:dyDescent="0.25">
      <c r="A36" s="30">
        <f t="shared" si="9"/>
        <v>33</v>
      </c>
      <c r="B36" s="31">
        <v>4</v>
      </c>
      <c r="C36" s="32">
        <f t="shared" si="0"/>
        <v>2</v>
      </c>
      <c r="D36" s="30" t="s">
        <v>219</v>
      </c>
      <c r="E36" s="49" t="s">
        <v>256</v>
      </c>
      <c r="F36" s="47" t="s">
        <v>257</v>
      </c>
      <c r="G36" s="47"/>
      <c r="H36" s="35" t="s">
        <v>255</v>
      </c>
      <c r="I36" s="36">
        <v>41670</v>
      </c>
      <c r="J36" s="37">
        <v>23057</v>
      </c>
      <c r="K36" s="37">
        <v>2306</v>
      </c>
      <c r="L36" s="38">
        <v>2306</v>
      </c>
      <c r="M36" s="36">
        <f t="shared" si="1"/>
        <v>41670</v>
      </c>
      <c r="N36" s="39">
        <f t="shared" si="6"/>
        <v>10</v>
      </c>
      <c r="O36" s="40"/>
      <c r="P36" s="41"/>
      <c r="Q36" s="42" t="str">
        <f>VLOOKUP(B36,[1]Challan!$A$6:$B$28,2,FALSE)</f>
        <v>94H</v>
      </c>
      <c r="R36" s="43" t="str">
        <f t="shared" si="2"/>
        <v>AADC</v>
      </c>
      <c r="S36" s="43" t="str">
        <f t="shared" si="7"/>
        <v>C</v>
      </c>
      <c r="T36" s="43" t="str">
        <f t="shared" si="8"/>
        <v>01</v>
      </c>
      <c r="U36" s="43" t="b">
        <f t="shared" si="3"/>
        <v>1</v>
      </c>
      <c r="V36" s="43">
        <f t="shared" si="4"/>
        <v>10</v>
      </c>
      <c r="W36" s="43" t="str">
        <f t="shared" si="5"/>
        <v>K</v>
      </c>
      <c r="X36" s="37">
        <v>0</v>
      </c>
    </row>
    <row r="37" spans="1:24" x14ac:dyDescent="0.25">
      <c r="A37" s="30">
        <f t="shared" si="9"/>
        <v>34</v>
      </c>
      <c r="B37" s="31">
        <v>4</v>
      </c>
      <c r="C37" s="32">
        <f t="shared" si="0"/>
        <v>3</v>
      </c>
      <c r="D37" s="30" t="s">
        <v>219</v>
      </c>
      <c r="E37" s="49" t="s">
        <v>258</v>
      </c>
      <c r="F37" s="47" t="s">
        <v>259</v>
      </c>
      <c r="G37" s="47"/>
      <c r="H37" s="35" t="s">
        <v>255</v>
      </c>
      <c r="I37" s="36">
        <v>41670</v>
      </c>
      <c r="J37" s="37">
        <v>13371</v>
      </c>
      <c r="K37" s="37">
        <v>1337</v>
      </c>
      <c r="L37" s="38">
        <v>1337</v>
      </c>
      <c r="M37" s="36">
        <f t="shared" si="1"/>
        <v>41670</v>
      </c>
      <c r="N37" s="39">
        <f t="shared" si="6"/>
        <v>10</v>
      </c>
      <c r="O37" s="40"/>
      <c r="P37" s="41"/>
      <c r="Q37" s="42" t="str">
        <f>VLOOKUP(B37,[1]Challan!$A$6:$B$28,2,FALSE)</f>
        <v>94H</v>
      </c>
      <c r="R37" s="43" t="str">
        <f t="shared" si="2"/>
        <v>AABC</v>
      </c>
      <c r="S37" s="43" t="str">
        <f t="shared" si="7"/>
        <v>C</v>
      </c>
      <c r="T37" s="43" t="str">
        <f t="shared" si="8"/>
        <v>01</v>
      </c>
      <c r="U37" s="43" t="b">
        <f t="shared" si="3"/>
        <v>1</v>
      </c>
      <c r="V37" s="43">
        <f t="shared" si="4"/>
        <v>10</v>
      </c>
      <c r="W37" s="43" t="str">
        <f t="shared" si="5"/>
        <v>G</v>
      </c>
      <c r="X37" s="37">
        <v>0</v>
      </c>
    </row>
    <row r="38" spans="1:24" x14ac:dyDescent="0.25">
      <c r="A38" s="30">
        <f t="shared" si="9"/>
        <v>35</v>
      </c>
      <c r="B38" s="31">
        <v>4</v>
      </c>
      <c r="C38" s="32">
        <f t="shared" si="0"/>
        <v>4</v>
      </c>
      <c r="D38" s="30" t="s">
        <v>219</v>
      </c>
      <c r="E38" s="49" t="s">
        <v>803</v>
      </c>
      <c r="F38" s="47" t="s">
        <v>260</v>
      </c>
      <c r="G38" s="47"/>
      <c r="H38" s="35" t="s">
        <v>255</v>
      </c>
      <c r="I38" s="36">
        <v>41670</v>
      </c>
      <c r="J38" s="37">
        <v>17891</v>
      </c>
      <c r="K38" s="37">
        <v>1789</v>
      </c>
      <c r="L38" s="38">
        <v>1789</v>
      </c>
      <c r="M38" s="36">
        <f t="shared" si="1"/>
        <v>41670</v>
      </c>
      <c r="N38" s="39">
        <f t="shared" si="6"/>
        <v>10</v>
      </c>
      <c r="O38" s="40"/>
      <c r="P38" s="41"/>
      <c r="Q38" s="42" t="str">
        <f>VLOOKUP(B38,[1]Challan!$A$6:$B$28,2,FALSE)</f>
        <v>94H</v>
      </c>
      <c r="R38" s="43" t="str">
        <f t="shared" si="2"/>
        <v>AACC</v>
      </c>
      <c r="S38" s="43" t="str">
        <f t="shared" si="7"/>
        <v>C</v>
      </c>
      <c r="T38" s="43" t="str">
        <f t="shared" si="8"/>
        <v>01</v>
      </c>
      <c r="U38" s="43" t="b">
        <f t="shared" si="3"/>
        <v>1</v>
      </c>
      <c r="V38" s="43">
        <f t="shared" si="4"/>
        <v>10</v>
      </c>
      <c r="W38" s="43" t="str">
        <f t="shared" si="5"/>
        <v>B</v>
      </c>
      <c r="X38" s="37">
        <v>0</v>
      </c>
    </row>
    <row r="39" spans="1:24" x14ac:dyDescent="0.25">
      <c r="A39" s="30">
        <f t="shared" si="9"/>
        <v>36</v>
      </c>
      <c r="B39" s="31">
        <v>4</v>
      </c>
      <c r="C39" s="32">
        <f t="shared" si="0"/>
        <v>5</v>
      </c>
      <c r="D39" s="30" t="s">
        <v>219</v>
      </c>
      <c r="E39" s="49" t="s">
        <v>1033</v>
      </c>
      <c r="F39" s="47" t="s">
        <v>261</v>
      </c>
      <c r="G39" s="47"/>
      <c r="H39" s="35" t="s">
        <v>255</v>
      </c>
      <c r="I39" s="36">
        <v>41670</v>
      </c>
      <c r="J39" s="37">
        <v>1008</v>
      </c>
      <c r="K39" s="37">
        <v>101</v>
      </c>
      <c r="L39" s="38">
        <v>101</v>
      </c>
      <c r="M39" s="36">
        <f t="shared" si="1"/>
        <v>41670</v>
      </c>
      <c r="N39" s="39">
        <f t="shared" si="6"/>
        <v>10.02</v>
      </c>
      <c r="O39" s="40"/>
      <c r="P39" s="41"/>
      <c r="Q39" s="42" t="str">
        <f>VLOOKUP(B39,[1]Challan!$A$6:$B$28,2,FALSE)</f>
        <v>94H</v>
      </c>
      <c r="R39" s="43" t="str">
        <f t="shared" si="2"/>
        <v>AAAC</v>
      </c>
      <c r="S39" s="43" t="str">
        <f t="shared" si="7"/>
        <v>C</v>
      </c>
      <c r="T39" s="43" t="str">
        <f t="shared" si="8"/>
        <v>01</v>
      </c>
      <c r="U39" s="43" t="b">
        <f t="shared" si="3"/>
        <v>1</v>
      </c>
      <c r="V39" s="43">
        <f t="shared" si="4"/>
        <v>10</v>
      </c>
      <c r="W39" s="43" t="str">
        <f t="shared" si="5"/>
        <v>J</v>
      </c>
      <c r="X39" s="37">
        <v>0</v>
      </c>
    </row>
    <row r="40" spans="1:24" x14ac:dyDescent="0.25">
      <c r="A40" s="30">
        <f t="shared" si="9"/>
        <v>37</v>
      </c>
      <c r="B40" s="31">
        <v>4</v>
      </c>
      <c r="C40" s="32">
        <f t="shared" si="0"/>
        <v>6</v>
      </c>
      <c r="D40" s="30" t="s">
        <v>219</v>
      </c>
      <c r="E40" s="49" t="s">
        <v>1034</v>
      </c>
      <c r="F40" s="47" t="s">
        <v>262</v>
      </c>
      <c r="G40" s="47"/>
      <c r="H40" s="35" t="s">
        <v>255</v>
      </c>
      <c r="I40" s="36">
        <v>41670</v>
      </c>
      <c r="J40" s="37">
        <v>5386</v>
      </c>
      <c r="K40" s="37">
        <v>539</v>
      </c>
      <c r="L40" s="38">
        <v>539</v>
      </c>
      <c r="M40" s="36">
        <f t="shared" si="1"/>
        <v>41670</v>
      </c>
      <c r="N40" s="39">
        <f t="shared" si="6"/>
        <v>10.01</v>
      </c>
      <c r="O40" s="40"/>
      <c r="P40" s="41"/>
      <c r="Q40" s="42" t="str">
        <f>VLOOKUP(B40,[1]Challan!$A$6:$B$28,2,FALSE)</f>
        <v>94H</v>
      </c>
      <c r="R40" s="43" t="str">
        <f t="shared" si="2"/>
        <v>AABC</v>
      </c>
      <c r="S40" s="43" t="str">
        <f t="shared" si="7"/>
        <v>C</v>
      </c>
      <c r="T40" s="43" t="str">
        <f t="shared" si="8"/>
        <v>01</v>
      </c>
      <c r="U40" s="43" t="b">
        <f t="shared" si="3"/>
        <v>1</v>
      </c>
      <c r="V40" s="43">
        <f t="shared" si="4"/>
        <v>10</v>
      </c>
      <c r="W40" s="43" t="str">
        <f t="shared" si="5"/>
        <v>C</v>
      </c>
      <c r="X40" s="37">
        <v>0</v>
      </c>
    </row>
    <row r="41" spans="1:24" x14ac:dyDescent="0.25">
      <c r="A41" s="30">
        <f t="shared" si="9"/>
        <v>38</v>
      </c>
      <c r="B41" s="31">
        <v>4</v>
      </c>
      <c r="C41" s="32">
        <f t="shared" si="0"/>
        <v>7</v>
      </c>
      <c r="D41" s="30" t="s">
        <v>219</v>
      </c>
      <c r="E41" s="49" t="s">
        <v>263</v>
      </c>
      <c r="F41" s="47" t="s">
        <v>264</v>
      </c>
      <c r="G41" s="47"/>
      <c r="H41" s="35" t="s">
        <v>255</v>
      </c>
      <c r="I41" s="36">
        <v>41670</v>
      </c>
      <c r="J41" s="37">
        <v>6951</v>
      </c>
      <c r="K41" s="37">
        <v>695</v>
      </c>
      <c r="L41" s="38">
        <v>695</v>
      </c>
      <c r="M41" s="36">
        <f t="shared" si="1"/>
        <v>41670</v>
      </c>
      <c r="N41" s="39">
        <f t="shared" si="6"/>
        <v>10</v>
      </c>
      <c r="O41" s="40"/>
      <c r="P41" s="41"/>
      <c r="Q41" s="42" t="str">
        <f>VLOOKUP(B41,[1]Challan!$A$6:$B$28,2,FALSE)</f>
        <v>94H</v>
      </c>
      <c r="R41" s="43" t="str">
        <f t="shared" si="2"/>
        <v>AABC</v>
      </c>
      <c r="S41" s="43" t="str">
        <f t="shared" si="7"/>
        <v>C</v>
      </c>
      <c r="T41" s="43" t="str">
        <f t="shared" si="8"/>
        <v>01</v>
      </c>
      <c r="U41" s="43" t="b">
        <f t="shared" si="3"/>
        <v>1</v>
      </c>
      <c r="V41" s="43">
        <f t="shared" si="4"/>
        <v>10</v>
      </c>
      <c r="W41" s="43" t="str">
        <f t="shared" si="5"/>
        <v>A</v>
      </c>
      <c r="X41" s="37">
        <v>0</v>
      </c>
    </row>
    <row r="42" spans="1:24" x14ac:dyDescent="0.25">
      <c r="A42" s="30">
        <f t="shared" si="9"/>
        <v>39</v>
      </c>
      <c r="B42" s="31">
        <v>4</v>
      </c>
      <c r="C42" s="32">
        <f t="shared" si="0"/>
        <v>8</v>
      </c>
      <c r="D42" s="30" t="s">
        <v>219</v>
      </c>
      <c r="E42" s="49" t="s">
        <v>804</v>
      </c>
      <c r="F42" s="47" t="s">
        <v>265</v>
      </c>
      <c r="G42" s="47"/>
      <c r="H42" s="35" t="s">
        <v>255</v>
      </c>
      <c r="I42" s="36">
        <v>41670</v>
      </c>
      <c r="J42" s="37">
        <v>11849</v>
      </c>
      <c r="K42" s="37">
        <v>1185</v>
      </c>
      <c r="L42" s="38">
        <v>1185</v>
      </c>
      <c r="M42" s="36">
        <f t="shared" si="1"/>
        <v>41670</v>
      </c>
      <c r="N42" s="39">
        <f t="shared" si="6"/>
        <v>10</v>
      </c>
      <c r="O42" s="40"/>
      <c r="P42" s="41"/>
      <c r="Q42" s="42" t="str">
        <f>VLOOKUP(B42,[1]Challan!$A$6:$B$28,2,FALSE)</f>
        <v>94H</v>
      </c>
      <c r="R42" s="43" t="str">
        <f t="shared" si="2"/>
        <v>AABC</v>
      </c>
      <c r="S42" s="43" t="str">
        <f t="shared" si="7"/>
        <v>C</v>
      </c>
      <c r="T42" s="43" t="str">
        <f t="shared" si="8"/>
        <v>01</v>
      </c>
      <c r="U42" s="43" t="b">
        <f t="shared" si="3"/>
        <v>1</v>
      </c>
      <c r="V42" s="43">
        <f t="shared" si="4"/>
        <v>10</v>
      </c>
      <c r="W42" s="43" t="str">
        <f t="shared" si="5"/>
        <v>R</v>
      </c>
      <c r="X42" s="37">
        <v>0</v>
      </c>
    </row>
    <row r="43" spans="1:24" x14ac:dyDescent="0.25">
      <c r="A43" s="30">
        <f t="shared" si="9"/>
        <v>40</v>
      </c>
      <c r="B43" s="31">
        <v>4</v>
      </c>
      <c r="C43" s="32">
        <f t="shared" si="0"/>
        <v>9</v>
      </c>
      <c r="D43" s="30" t="s">
        <v>219</v>
      </c>
      <c r="E43" s="49" t="s">
        <v>1035</v>
      </c>
      <c r="F43" s="47" t="s">
        <v>266</v>
      </c>
      <c r="G43" s="47"/>
      <c r="H43" s="35" t="s">
        <v>255</v>
      </c>
      <c r="I43" s="36">
        <v>41670</v>
      </c>
      <c r="J43" s="37">
        <v>17453</v>
      </c>
      <c r="K43" s="37">
        <v>1745</v>
      </c>
      <c r="L43" s="38">
        <v>1745</v>
      </c>
      <c r="M43" s="36">
        <f t="shared" si="1"/>
        <v>41670</v>
      </c>
      <c r="N43" s="39">
        <f t="shared" si="6"/>
        <v>10</v>
      </c>
      <c r="O43" s="40"/>
      <c r="P43" s="41"/>
      <c r="Q43" s="42" t="str">
        <f>VLOOKUP(B43,[1]Challan!$A$6:$B$28,2,FALSE)</f>
        <v>94H</v>
      </c>
      <c r="R43" s="43" t="str">
        <f t="shared" si="2"/>
        <v>AAAC</v>
      </c>
      <c r="S43" s="43" t="str">
        <f t="shared" si="7"/>
        <v>C</v>
      </c>
      <c r="T43" s="43" t="str">
        <f t="shared" si="8"/>
        <v>01</v>
      </c>
      <c r="U43" s="43" t="b">
        <f t="shared" si="3"/>
        <v>1</v>
      </c>
      <c r="V43" s="43">
        <f t="shared" si="4"/>
        <v>10</v>
      </c>
      <c r="W43" s="43" t="str">
        <f t="shared" si="5"/>
        <v>G</v>
      </c>
      <c r="X43" s="37">
        <v>0</v>
      </c>
    </row>
    <row r="44" spans="1:24" x14ac:dyDescent="0.25">
      <c r="A44" s="30">
        <f t="shared" si="9"/>
        <v>41</v>
      </c>
      <c r="B44" s="31">
        <v>4</v>
      </c>
      <c r="C44" s="32">
        <f t="shared" si="0"/>
        <v>10</v>
      </c>
      <c r="D44" s="30" t="s">
        <v>219</v>
      </c>
      <c r="E44" s="49" t="s">
        <v>805</v>
      </c>
      <c r="F44" s="47" t="s">
        <v>267</v>
      </c>
      <c r="G44" s="47"/>
      <c r="H44" s="35" t="s">
        <v>255</v>
      </c>
      <c r="I44" s="36">
        <v>41670</v>
      </c>
      <c r="J44" s="37">
        <v>28271</v>
      </c>
      <c r="K44" s="37">
        <v>2827</v>
      </c>
      <c r="L44" s="38">
        <v>2827</v>
      </c>
      <c r="M44" s="36">
        <f t="shared" si="1"/>
        <v>41670</v>
      </c>
      <c r="N44" s="39">
        <f t="shared" si="6"/>
        <v>10</v>
      </c>
      <c r="O44" s="40"/>
      <c r="P44" s="41"/>
      <c r="Q44" s="42" t="str">
        <f>VLOOKUP(B44,[1]Challan!$A$6:$B$28,2,FALSE)</f>
        <v>94H</v>
      </c>
      <c r="R44" s="43" t="str">
        <f t="shared" si="2"/>
        <v>AABC</v>
      </c>
      <c r="S44" s="43" t="str">
        <f t="shared" si="7"/>
        <v>C</v>
      </c>
      <c r="T44" s="43" t="str">
        <f t="shared" si="8"/>
        <v>01</v>
      </c>
      <c r="U44" s="43" t="b">
        <f t="shared" si="3"/>
        <v>1</v>
      </c>
      <c r="V44" s="43">
        <f t="shared" si="4"/>
        <v>10</v>
      </c>
      <c r="W44" s="43" t="str">
        <f t="shared" si="5"/>
        <v>Q</v>
      </c>
      <c r="X44" s="37">
        <v>0</v>
      </c>
    </row>
    <row r="45" spans="1:24" x14ac:dyDescent="0.25">
      <c r="A45" s="30">
        <f t="shared" si="9"/>
        <v>42</v>
      </c>
      <c r="B45" s="31">
        <v>4</v>
      </c>
      <c r="C45" s="32">
        <f t="shared" si="0"/>
        <v>11</v>
      </c>
      <c r="D45" s="30" t="s">
        <v>219</v>
      </c>
      <c r="E45" s="49" t="s">
        <v>806</v>
      </c>
      <c r="F45" s="47" t="s">
        <v>268</v>
      </c>
      <c r="G45" s="47"/>
      <c r="H45" s="35" t="s">
        <v>255</v>
      </c>
      <c r="I45" s="36">
        <v>41670</v>
      </c>
      <c r="J45" s="37">
        <v>1939</v>
      </c>
      <c r="K45" s="37">
        <v>194</v>
      </c>
      <c r="L45" s="38">
        <v>194</v>
      </c>
      <c r="M45" s="36">
        <f t="shared" si="1"/>
        <v>41670</v>
      </c>
      <c r="N45" s="39">
        <f t="shared" si="6"/>
        <v>10.01</v>
      </c>
      <c r="O45" s="40"/>
      <c r="P45" s="41"/>
      <c r="Q45" s="42" t="str">
        <f>VLOOKUP(B45,[1]Challan!$A$6:$B$28,2,FALSE)</f>
        <v>94H</v>
      </c>
      <c r="R45" s="43" t="str">
        <f t="shared" si="2"/>
        <v>AAFC</v>
      </c>
      <c r="S45" s="43" t="str">
        <f t="shared" si="7"/>
        <v>C</v>
      </c>
      <c r="T45" s="43" t="str">
        <f t="shared" si="8"/>
        <v>01</v>
      </c>
      <c r="U45" s="43" t="b">
        <f t="shared" si="3"/>
        <v>1</v>
      </c>
      <c r="V45" s="43">
        <f t="shared" si="4"/>
        <v>10</v>
      </c>
      <c r="W45" s="43" t="str">
        <f t="shared" si="5"/>
        <v>K</v>
      </c>
      <c r="X45" s="37">
        <v>0</v>
      </c>
    </row>
    <row r="46" spans="1:24" x14ac:dyDescent="0.25">
      <c r="A46" s="30">
        <f t="shared" si="9"/>
        <v>43</v>
      </c>
      <c r="B46" s="31">
        <v>4</v>
      </c>
      <c r="C46" s="32">
        <f t="shared" si="0"/>
        <v>12</v>
      </c>
      <c r="D46" s="30" t="s">
        <v>219</v>
      </c>
      <c r="E46" s="49" t="s">
        <v>928</v>
      </c>
      <c r="F46" s="47" t="s">
        <v>269</v>
      </c>
      <c r="G46" s="47"/>
      <c r="H46" s="35" t="s">
        <v>255</v>
      </c>
      <c r="I46" s="36">
        <v>41670</v>
      </c>
      <c r="J46" s="37">
        <v>23360</v>
      </c>
      <c r="K46" s="37">
        <v>2336</v>
      </c>
      <c r="L46" s="38">
        <v>2336</v>
      </c>
      <c r="M46" s="36">
        <f t="shared" si="1"/>
        <v>41670</v>
      </c>
      <c r="N46" s="39">
        <f t="shared" si="6"/>
        <v>10</v>
      </c>
      <c r="O46" s="40"/>
      <c r="P46" s="41"/>
      <c r="Q46" s="42" t="str">
        <f>VLOOKUP(B46,[1]Challan!$A$6:$B$28,2,FALSE)</f>
        <v>94H</v>
      </c>
      <c r="R46" s="43" t="str">
        <f t="shared" si="2"/>
        <v>AAFC</v>
      </c>
      <c r="S46" s="43" t="str">
        <f t="shared" si="7"/>
        <v>C</v>
      </c>
      <c r="T46" s="43" t="str">
        <f t="shared" si="8"/>
        <v>01</v>
      </c>
      <c r="U46" s="43" t="b">
        <f t="shared" si="3"/>
        <v>1</v>
      </c>
      <c r="V46" s="43">
        <f t="shared" si="4"/>
        <v>10</v>
      </c>
      <c r="W46" s="43" t="str">
        <f t="shared" si="5"/>
        <v>R</v>
      </c>
      <c r="X46" s="37">
        <v>0</v>
      </c>
    </row>
    <row r="47" spans="1:24" x14ac:dyDescent="0.25">
      <c r="A47" s="30">
        <f t="shared" si="9"/>
        <v>44</v>
      </c>
      <c r="B47" s="31">
        <v>4</v>
      </c>
      <c r="C47" s="32">
        <f t="shared" si="0"/>
        <v>13</v>
      </c>
      <c r="D47" s="30" t="s">
        <v>219</v>
      </c>
      <c r="E47" s="49" t="s">
        <v>807</v>
      </c>
      <c r="F47" s="47" t="s">
        <v>270</v>
      </c>
      <c r="G47" s="47"/>
      <c r="H47" s="35" t="s">
        <v>255</v>
      </c>
      <c r="I47" s="36">
        <v>41670</v>
      </c>
      <c r="J47" s="37">
        <v>20799</v>
      </c>
      <c r="K47" s="37">
        <v>2080</v>
      </c>
      <c r="L47" s="38">
        <v>2080</v>
      </c>
      <c r="M47" s="36">
        <f t="shared" si="1"/>
        <v>41670</v>
      </c>
      <c r="N47" s="39">
        <f t="shared" si="6"/>
        <v>10</v>
      </c>
      <c r="O47" s="40"/>
      <c r="P47" s="41"/>
      <c r="Q47" s="42" t="str">
        <f>VLOOKUP(B47,[1]Challan!$A$6:$B$28,2,FALSE)</f>
        <v>94H</v>
      </c>
      <c r="R47" s="43" t="str">
        <f t="shared" si="2"/>
        <v>AAFC</v>
      </c>
      <c r="S47" s="43" t="str">
        <f t="shared" si="7"/>
        <v>C</v>
      </c>
      <c r="T47" s="43" t="str">
        <f t="shared" si="8"/>
        <v>01</v>
      </c>
      <c r="U47" s="43" t="b">
        <f t="shared" si="3"/>
        <v>1</v>
      </c>
      <c r="V47" s="43">
        <f t="shared" si="4"/>
        <v>10</v>
      </c>
      <c r="W47" s="43" t="str">
        <f t="shared" si="5"/>
        <v>N</v>
      </c>
      <c r="X47" s="37">
        <v>0</v>
      </c>
    </row>
    <row r="48" spans="1:24" x14ac:dyDescent="0.25">
      <c r="A48" s="30">
        <f t="shared" si="9"/>
        <v>45</v>
      </c>
      <c r="B48" s="31">
        <v>4</v>
      </c>
      <c r="C48" s="32">
        <f t="shared" si="0"/>
        <v>14</v>
      </c>
      <c r="D48" s="30" t="s">
        <v>219</v>
      </c>
      <c r="E48" s="50" t="s">
        <v>1036</v>
      </c>
      <c r="F48" s="31" t="s">
        <v>271</v>
      </c>
      <c r="G48" s="31"/>
      <c r="H48" s="35" t="s">
        <v>255</v>
      </c>
      <c r="I48" s="36">
        <v>41670</v>
      </c>
      <c r="J48" s="37">
        <v>30223</v>
      </c>
      <c r="K48" s="37">
        <v>3022</v>
      </c>
      <c r="L48" s="38">
        <v>3022</v>
      </c>
      <c r="M48" s="36">
        <f t="shared" si="1"/>
        <v>41670</v>
      </c>
      <c r="N48" s="39">
        <f t="shared" si="6"/>
        <v>10</v>
      </c>
      <c r="O48" s="40"/>
      <c r="P48" s="41"/>
      <c r="Q48" s="42" t="str">
        <f>VLOOKUP(B48,[1]Challan!$A$6:$B$28,2,FALSE)</f>
        <v>94H</v>
      </c>
      <c r="R48" s="43" t="str">
        <f t="shared" si="2"/>
        <v>AABC</v>
      </c>
      <c r="S48" s="43" t="str">
        <f t="shared" si="7"/>
        <v>C</v>
      </c>
      <c r="T48" s="43" t="str">
        <f t="shared" si="8"/>
        <v>01</v>
      </c>
      <c r="U48" s="43" t="b">
        <f t="shared" si="3"/>
        <v>1</v>
      </c>
      <c r="V48" s="43">
        <f t="shared" si="4"/>
        <v>10</v>
      </c>
      <c r="W48" s="43" t="str">
        <f t="shared" si="5"/>
        <v>J</v>
      </c>
      <c r="X48" s="37">
        <v>0</v>
      </c>
    </row>
    <row r="49" spans="1:24" x14ac:dyDescent="0.25">
      <c r="A49" s="30">
        <f t="shared" si="9"/>
        <v>46</v>
      </c>
      <c r="B49" s="31">
        <v>4</v>
      </c>
      <c r="C49" s="32">
        <f t="shared" si="0"/>
        <v>15</v>
      </c>
      <c r="D49" s="30" t="s">
        <v>219</v>
      </c>
      <c r="E49" s="50" t="s">
        <v>929</v>
      </c>
      <c r="F49" s="31" t="s">
        <v>272</v>
      </c>
      <c r="G49" s="31"/>
      <c r="H49" s="35" t="s">
        <v>255</v>
      </c>
      <c r="I49" s="36">
        <v>41670</v>
      </c>
      <c r="J49" s="37">
        <v>11509</v>
      </c>
      <c r="K49" s="37">
        <v>1151</v>
      </c>
      <c r="L49" s="38">
        <v>1151</v>
      </c>
      <c r="M49" s="36">
        <f t="shared" si="1"/>
        <v>41670</v>
      </c>
      <c r="N49" s="39">
        <f t="shared" si="6"/>
        <v>10</v>
      </c>
      <c r="O49" s="40"/>
      <c r="P49" s="41"/>
      <c r="Q49" s="42" t="str">
        <f>VLOOKUP(B49,[1]Challan!$A$6:$B$28,2,FALSE)</f>
        <v>94H</v>
      </c>
      <c r="R49" s="43" t="str">
        <f t="shared" si="2"/>
        <v>AABC</v>
      </c>
      <c r="S49" s="43" t="str">
        <f t="shared" si="7"/>
        <v>C</v>
      </c>
      <c r="T49" s="43" t="str">
        <f t="shared" si="8"/>
        <v>01</v>
      </c>
      <c r="U49" s="43" t="b">
        <f t="shared" si="3"/>
        <v>1</v>
      </c>
      <c r="V49" s="43">
        <f t="shared" si="4"/>
        <v>10</v>
      </c>
      <c r="W49" s="43" t="str">
        <f t="shared" si="5"/>
        <v>G</v>
      </c>
      <c r="X49" s="37">
        <v>0</v>
      </c>
    </row>
    <row r="50" spans="1:24" x14ac:dyDescent="0.25">
      <c r="A50" s="30">
        <f t="shared" si="9"/>
        <v>47</v>
      </c>
      <c r="B50" s="31">
        <v>4</v>
      </c>
      <c r="C50" s="32">
        <f t="shared" si="0"/>
        <v>16</v>
      </c>
      <c r="D50" s="30" t="s">
        <v>219</v>
      </c>
      <c r="E50" s="50" t="s">
        <v>808</v>
      </c>
      <c r="F50" s="31" t="s">
        <v>273</v>
      </c>
      <c r="G50" s="31"/>
      <c r="H50" s="35" t="s">
        <v>255</v>
      </c>
      <c r="I50" s="36">
        <v>41670</v>
      </c>
      <c r="J50" s="37">
        <v>33687</v>
      </c>
      <c r="K50" s="37">
        <v>3369</v>
      </c>
      <c r="L50" s="38">
        <v>3369</v>
      </c>
      <c r="M50" s="36">
        <f t="shared" si="1"/>
        <v>41670</v>
      </c>
      <c r="N50" s="39">
        <f t="shared" si="6"/>
        <v>10</v>
      </c>
      <c r="O50" s="40"/>
      <c r="P50" s="41"/>
      <c r="Q50" s="42" t="str">
        <f>VLOOKUP(B50,[1]Challan!$A$6:$B$28,2,FALSE)</f>
        <v>94H</v>
      </c>
      <c r="R50" s="43" t="str">
        <f t="shared" si="2"/>
        <v>AAFC</v>
      </c>
      <c r="S50" s="43" t="str">
        <f t="shared" si="7"/>
        <v>C</v>
      </c>
      <c r="T50" s="43" t="str">
        <f t="shared" si="8"/>
        <v>01</v>
      </c>
      <c r="U50" s="43" t="b">
        <f t="shared" si="3"/>
        <v>1</v>
      </c>
      <c r="V50" s="43">
        <f t="shared" si="4"/>
        <v>10</v>
      </c>
      <c r="W50" s="43" t="str">
        <f t="shared" si="5"/>
        <v>A</v>
      </c>
      <c r="X50" s="37">
        <v>0</v>
      </c>
    </row>
    <row r="51" spans="1:24" x14ac:dyDescent="0.25">
      <c r="A51" s="30">
        <f t="shared" si="9"/>
        <v>48</v>
      </c>
      <c r="B51" s="31">
        <v>4</v>
      </c>
      <c r="C51" s="32">
        <f t="shared" si="0"/>
        <v>17</v>
      </c>
      <c r="D51" s="30" t="s">
        <v>219</v>
      </c>
      <c r="E51" s="50" t="s">
        <v>274</v>
      </c>
      <c r="F51" s="31" t="s">
        <v>275</v>
      </c>
      <c r="G51" s="31"/>
      <c r="H51" s="35" t="s">
        <v>255</v>
      </c>
      <c r="I51" s="36">
        <v>41670</v>
      </c>
      <c r="J51" s="37">
        <v>3765</v>
      </c>
      <c r="K51" s="37">
        <v>377</v>
      </c>
      <c r="L51" s="38">
        <v>377</v>
      </c>
      <c r="M51" s="36">
        <f t="shared" si="1"/>
        <v>41670</v>
      </c>
      <c r="N51" s="39">
        <f t="shared" si="6"/>
        <v>10.01</v>
      </c>
      <c r="O51" s="40"/>
      <c r="P51" s="41"/>
      <c r="Q51" s="42" t="str">
        <f>VLOOKUP(B51,[1]Challan!$A$6:$B$28,2,FALSE)</f>
        <v>94H</v>
      </c>
      <c r="R51" s="43" t="str">
        <f t="shared" si="2"/>
        <v>AAFC</v>
      </c>
      <c r="S51" s="43" t="str">
        <f t="shared" si="7"/>
        <v>C</v>
      </c>
      <c r="T51" s="43" t="str">
        <f t="shared" si="8"/>
        <v>01</v>
      </c>
      <c r="U51" s="43" t="b">
        <f t="shared" si="3"/>
        <v>1</v>
      </c>
      <c r="V51" s="43">
        <f t="shared" si="4"/>
        <v>10</v>
      </c>
      <c r="W51" s="43" t="str">
        <f t="shared" si="5"/>
        <v>Q</v>
      </c>
      <c r="X51" s="37">
        <v>0</v>
      </c>
    </row>
    <row r="52" spans="1:24" x14ac:dyDescent="0.25">
      <c r="A52" s="30">
        <f t="shared" si="9"/>
        <v>49</v>
      </c>
      <c r="B52" s="31">
        <v>4</v>
      </c>
      <c r="C52" s="32">
        <f t="shared" si="0"/>
        <v>18</v>
      </c>
      <c r="D52" s="30" t="s">
        <v>219</v>
      </c>
      <c r="E52" s="50" t="s">
        <v>809</v>
      </c>
      <c r="F52" s="31" t="s">
        <v>276</v>
      </c>
      <c r="G52" s="31"/>
      <c r="H52" s="35" t="s">
        <v>255</v>
      </c>
      <c r="I52" s="36">
        <v>41670</v>
      </c>
      <c r="J52" s="37">
        <v>15972</v>
      </c>
      <c r="K52" s="37">
        <v>1597</v>
      </c>
      <c r="L52" s="38">
        <v>1597</v>
      </c>
      <c r="M52" s="36">
        <f t="shared" si="1"/>
        <v>41670</v>
      </c>
      <c r="N52" s="39">
        <f t="shared" si="6"/>
        <v>10</v>
      </c>
      <c r="O52" s="40"/>
      <c r="P52" s="41"/>
      <c r="Q52" s="42" t="str">
        <f>VLOOKUP(B52,[1]Challan!$A$6:$B$28,2,FALSE)</f>
        <v>94H</v>
      </c>
      <c r="R52" s="43" t="str">
        <f t="shared" si="2"/>
        <v>AAAC</v>
      </c>
      <c r="S52" s="43" t="str">
        <f t="shared" si="7"/>
        <v>C</v>
      </c>
      <c r="T52" s="43" t="str">
        <f t="shared" si="8"/>
        <v>01</v>
      </c>
      <c r="U52" s="43" t="b">
        <f t="shared" si="3"/>
        <v>1</v>
      </c>
      <c r="V52" s="43">
        <f t="shared" si="4"/>
        <v>10</v>
      </c>
      <c r="W52" s="43" t="str">
        <f t="shared" si="5"/>
        <v>F</v>
      </c>
      <c r="X52" s="37">
        <v>0</v>
      </c>
    </row>
    <row r="53" spans="1:24" x14ac:dyDescent="0.25">
      <c r="A53" s="30">
        <f t="shared" si="9"/>
        <v>50</v>
      </c>
      <c r="B53" s="31">
        <v>4</v>
      </c>
      <c r="C53" s="32">
        <f t="shared" si="0"/>
        <v>19</v>
      </c>
      <c r="D53" s="30" t="s">
        <v>219</v>
      </c>
      <c r="E53" s="50" t="s">
        <v>810</v>
      </c>
      <c r="F53" s="31" t="s">
        <v>277</v>
      </c>
      <c r="G53" s="31"/>
      <c r="H53" s="35" t="s">
        <v>255</v>
      </c>
      <c r="I53" s="36">
        <v>41670</v>
      </c>
      <c r="J53" s="37">
        <v>18273</v>
      </c>
      <c r="K53" s="37">
        <v>1827</v>
      </c>
      <c r="L53" s="38">
        <v>1827</v>
      </c>
      <c r="M53" s="36">
        <f t="shared" si="1"/>
        <v>41670</v>
      </c>
      <c r="N53" s="39">
        <f t="shared" si="6"/>
        <v>10</v>
      </c>
      <c r="O53" s="40"/>
      <c r="P53" s="41"/>
      <c r="Q53" s="42" t="str">
        <f>VLOOKUP(B53,[1]Challan!$A$6:$B$28,2,FALSE)</f>
        <v>94H</v>
      </c>
      <c r="R53" s="43" t="str">
        <f t="shared" si="2"/>
        <v>AACC</v>
      </c>
      <c r="S53" s="43" t="str">
        <f t="shared" si="7"/>
        <v>C</v>
      </c>
      <c r="T53" s="43" t="str">
        <f t="shared" si="8"/>
        <v>01</v>
      </c>
      <c r="U53" s="43" t="b">
        <f t="shared" si="3"/>
        <v>1</v>
      </c>
      <c r="V53" s="43">
        <f t="shared" si="4"/>
        <v>10</v>
      </c>
      <c r="W53" s="43" t="str">
        <f t="shared" si="5"/>
        <v>R</v>
      </c>
      <c r="X53" s="37">
        <v>0</v>
      </c>
    </row>
    <row r="54" spans="1:24" x14ac:dyDescent="0.25">
      <c r="A54" s="30">
        <f t="shared" si="9"/>
        <v>51</v>
      </c>
      <c r="B54" s="31">
        <v>4</v>
      </c>
      <c r="C54" s="32">
        <f t="shared" si="0"/>
        <v>20</v>
      </c>
      <c r="D54" s="30" t="s">
        <v>219</v>
      </c>
      <c r="E54" s="50" t="s">
        <v>930</v>
      </c>
      <c r="F54" s="31" t="s">
        <v>278</v>
      </c>
      <c r="G54" s="31"/>
      <c r="H54" s="35" t="s">
        <v>255</v>
      </c>
      <c r="I54" s="36">
        <v>41670</v>
      </c>
      <c r="J54" s="37">
        <v>9801</v>
      </c>
      <c r="K54" s="37">
        <v>980</v>
      </c>
      <c r="L54" s="38">
        <v>980</v>
      </c>
      <c r="M54" s="36">
        <f t="shared" si="1"/>
        <v>41670</v>
      </c>
      <c r="N54" s="39">
        <f t="shared" si="6"/>
        <v>10</v>
      </c>
      <c r="O54" s="40"/>
      <c r="P54" s="41"/>
      <c r="Q54" s="42" t="str">
        <f>VLOOKUP(B54,[1]Challan!$A$6:$B$28,2,FALSE)</f>
        <v>94H</v>
      </c>
      <c r="R54" s="43" t="str">
        <f t="shared" si="2"/>
        <v>AAAC</v>
      </c>
      <c r="S54" s="43" t="str">
        <f t="shared" si="7"/>
        <v>C</v>
      </c>
      <c r="T54" s="43" t="str">
        <f t="shared" si="8"/>
        <v>01</v>
      </c>
      <c r="U54" s="43" t="b">
        <f t="shared" si="3"/>
        <v>1</v>
      </c>
      <c r="V54" s="43">
        <f t="shared" si="4"/>
        <v>10</v>
      </c>
      <c r="W54" s="43" t="str">
        <f t="shared" si="5"/>
        <v>J</v>
      </c>
      <c r="X54" s="37">
        <v>0</v>
      </c>
    </row>
    <row r="55" spans="1:24" x14ac:dyDescent="0.25">
      <c r="A55" s="30">
        <f t="shared" si="9"/>
        <v>52</v>
      </c>
      <c r="B55" s="31">
        <v>4</v>
      </c>
      <c r="C55" s="32">
        <f t="shared" si="0"/>
        <v>21</v>
      </c>
      <c r="D55" s="30" t="s">
        <v>219</v>
      </c>
      <c r="E55" s="50" t="s">
        <v>1037</v>
      </c>
      <c r="F55" s="31" t="s">
        <v>279</v>
      </c>
      <c r="G55" s="31"/>
      <c r="H55" s="35" t="s">
        <v>255</v>
      </c>
      <c r="I55" s="36">
        <v>41670</v>
      </c>
      <c r="J55" s="37">
        <v>21252</v>
      </c>
      <c r="K55" s="37">
        <v>2125</v>
      </c>
      <c r="L55" s="38">
        <v>2125</v>
      </c>
      <c r="M55" s="36">
        <f t="shared" si="1"/>
        <v>41670</v>
      </c>
      <c r="N55" s="39">
        <f t="shared" si="6"/>
        <v>10</v>
      </c>
      <c r="O55" s="40"/>
      <c r="P55" s="41"/>
      <c r="Q55" s="42" t="str">
        <f>VLOOKUP(B55,[1]Challan!$A$6:$B$28,2,FALSE)</f>
        <v>94H</v>
      </c>
      <c r="R55" s="43" t="str">
        <f t="shared" si="2"/>
        <v>AAAC</v>
      </c>
      <c r="S55" s="43" t="str">
        <f t="shared" si="7"/>
        <v>C</v>
      </c>
      <c r="T55" s="43" t="str">
        <f t="shared" si="8"/>
        <v>01</v>
      </c>
      <c r="U55" s="43" t="b">
        <f t="shared" si="3"/>
        <v>1</v>
      </c>
      <c r="V55" s="43">
        <f t="shared" si="4"/>
        <v>10</v>
      </c>
      <c r="W55" s="43" t="str">
        <f t="shared" si="5"/>
        <v>K</v>
      </c>
      <c r="X55" s="37">
        <v>0</v>
      </c>
    </row>
    <row r="56" spans="1:24" x14ac:dyDescent="0.25">
      <c r="A56" s="30">
        <f t="shared" si="9"/>
        <v>53</v>
      </c>
      <c r="B56" s="31">
        <v>4</v>
      </c>
      <c r="C56" s="32">
        <f t="shared" si="0"/>
        <v>22</v>
      </c>
      <c r="D56" s="30" t="s">
        <v>219</v>
      </c>
      <c r="E56" s="50" t="s">
        <v>1038</v>
      </c>
      <c r="F56" s="31" t="s">
        <v>280</v>
      </c>
      <c r="G56" s="31"/>
      <c r="H56" s="35" t="s">
        <v>255</v>
      </c>
      <c r="I56" s="36">
        <v>41670</v>
      </c>
      <c r="J56" s="37">
        <v>7295</v>
      </c>
      <c r="K56" s="37">
        <v>729</v>
      </c>
      <c r="L56" s="38">
        <v>729</v>
      </c>
      <c r="M56" s="36">
        <f t="shared" si="1"/>
        <v>41670</v>
      </c>
      <c r="N56" s="39">
        <f t="shared" si="6"/>
        <v>9.99</v>
      </c>
      <c r="O56" s="40"/>
      <c r="P56" s="41"/>
      <c r="Q56" s="42" t="str">
        <f>VLOOKUP(B56,[1]Challan!$A$6:$B$28,2,FALSE)</f>
        <v>94H</v>
      </c>
      <c r="R56" s="43" t="str">
        <f t="shared" si="2"/>
        <v>AAAC</v>
      </c>
      <c r="S56" s="43" t="str">
        <f t="shared" si="7"/>
        <v>C</v>
      </c>
      <c r="T56" s="43" t="str">
        <f t="shared" si="8"/>
        <v>01</v>
      </c>
      <c r="U56" s="43" t="b">
        <f t="shared" si="3"/>
        <v>1</v>
      </c>
      <c r="V56" s="43">
        <f t="shared" si="4"/>
        <v>10</v>
      </c>
      <c r="W56" s="43" t="str">
        <f t="shared" si="5"/>
        <v>M</v>
      </c>
      <c r="X56" s="37">
        <v>0</v>
      </c>
    </row>
    <row r="57" spans="1:24" x14ac:dyDescent="0.25">
      <c r="A57" s="30">
        <f t="shared" si="9"/>
        <v>54</v>
      </c>
      <c r="B57" s="31">
        <v>4</v>
      </c>
      <c r="C57" s="32">
        <f t="shared" si="0"/>
        <v>23</v>
      </c>
      <c r="D57" s="30" t="s">
        <v>219</v>
      </c>
      <c r="E57" s="50" t="s">
        <v>811</v>
      </c>
      <c r="F57" s="31" t="s">
        <v>281</v>
      </c>
      <c r="G57" s="31"/>
      <c r="H57" s="35" t="s">
        <v>255</v>
      </c>
      <c r="I57" s="36">
        <v>41670</v>
      </c>
      <c r="J57" s="37">
        <v>21753</v>
      </c>
      <c r="K57" s="37">
        <v>2175</v>
      </c>
      <c r="L57" s="38">
        <v>2175</v>
      </c>
      <c r="M57" s="36">
        <f t="shared" si="1"/>
        <v>41670</v>
      </c>
      <c r="N57" s="39">
        <f t="shared" si="6"/>
        <v>10</v>
      </c>
      <c r="O57" s="40"/>
      <c r="P57" s="41"/>
      <c r="Q57" s="42" t="str">
        <f>VLOOKUP(B57,[1]Challan!$A$6:$B$28,2,FALSE)</f>
        <v>94H</v>
      </c>
      <c r="R57" s="43" t="str">
        <f t="shared" si="2"/>
        <v>AAAC</v>
      </c>
      <c r="S57" s="43" t="str">
        <f t="shared" si="7"/>
        <v>C</v>
      </c>
      <c r="T57" s="43" t="str">
        <f t="shared" si="8"/>
        <v>01</v>
      </c>
      <c r="U57" s="43" t="b">
        <f t="shared" si="3"/>
        <v>1</v>
      </c>
      <c r="V57" s="43">
        <f t="shared" si="4"/>
        <v>10</v>
      </c>
      <c r="W57" s="43" t="str">
        <f t="shared" si="5"/>
        <v>F</v>
      </c>
      <c r="X57" s="37">
        <v>0</v>
      </c>
    </row>
    <row r="58" spans="1:24" x14ac:dyDescent="0.25">
      <c r="A58" s="30">
        <f t="shared" si="9"/>
        <v>55</v>
      </c>
      <c r="B58" s="31">
        <v>4</v>
      </c>
      <c r="C58" s="32">
        <f t="shared" si="0"/>
        <v>24</v>
      </c>
      <c r="D58" s="30" t="s">
        <v>219</v>
      </c>
      <c r="E58" s="50" t="s">
        <v>931</v>
      </c>
      <c r="F58" s="31" t="s">
        <v>282</v>
      </c>
      <c r="G58" s="31"/>
      <c r="H58" s="35" t="s">
        <v>255</v>
      </c>
      <c r="I58" s="36">
        <v>41670</v>
      </c>
      <c r="J58" s="37">
        <v>11346</v>
      </c>
      <c r="K58" s="37">
        <v>1135</v>
      </c>
      <c r="L58" s="38">
        <v>1135</v>
      </c>
      <c r="M58" s="36">
        <f t="shared" si="1"/>
        <v>41670</v>
      </c>
      <c r="N58" s="39">
        <f t="shared" si="6"/>
        <v>10</v>
      </c>
      <c r="O58" s="40"/>
      <c r="P58" s="41"/>
      <c r="Q58" s="42" t="str">
        <f>VLOOKUP(B58,[1]Challan!$A$6:$B$28,2,FALSE)</f>
        <v>94H</v>
      </c>
      <c r="R58" s="43" t="str">
        <f t="shared" si="2"/>
        <v>AAAC</v>
      </c>
      <c r="S58" s="43" t="str">
        <f t="shared" si="7"/>
        <v>C</v>
      </c>
      <c r="T58" s="43" t="str">
        <f t="shared" si="8"/>
        <v>01</v>
      </c>
      <c r="U58" s="43" t="b">
        <f t="shared" si="3"/>
        <v>1</v>
      </c>
      <c r="V58" s="43">
        <f t="shared" si="4"/>
        <v>10</v>
      </c>
      <c r="W58" s="43" t="str">
        <f t="shared" si="5"/>
        <v>R</v>
      </c>
      <c r="X58" s="37">
        <v>0</v>
      </c>
    </row>
    <row r="59" spans="1:24" x14ac:dyDescent="0.25">
      <c r="A59" s="30">
        <f t="shared" si="9"/>
        <v>56</v>
      </c>
      <c r="B59" s="31">
        <v>4</v>
      </c>
      <c r="C59" s="32">
        <f t="shared" si="0"/>
        <v>25</v>
      </c>
      <c r="D59" s="30" t="s">
        <v>219</v>
      </c>
      <c r="E59" s="50" t="s">
        <v>932</v>
      </c>
      <c r="F59" s="31" t="s">
        <v>283</v>
      </c>
      <c r="G59" s="31"/>
      <c r="H59" s="35" t="s">
        <v>255</v>
      </c>
      <c r="I59" s="36">
        <v>41670</v>
      </c>
      <c r="J59" s="37">
        <v>28989</v>
      </c>
      <c r="K59" s="37">
        <v>2899</v>
      </c>
      <c r="L59" s="38">
        <v>2899</v>
      </c>
      <c r="M59" s="36">
        <f t="shared" si="1"/>
        <v>41670</v>
      </c>
      <c r="N59" s="39">
        <f t="shared" si="6"/>
        <v>10</v>
      </c>
      <c r="O59" s="40"/>
      <c r="P59" s="41"/>
      <c r="Q59" s="42" t="str">
        <f>VLOOKUP(B59,[1]Challan!$A$6:$B$28,2,FALSE)</f>
        <v>94H</v>
      </c>
      <c r="R59" s="43" t="str">
        <f t="shared" si="2"/>
        <v>AADC</v>
      </c>
      <c r="S59" s="43" t="str">
        <f t="shared" si="7"/>
        <v>C</v>
      </c>
      <c r="T59" s="43" t="str">
        <f t="shared" si="8"/>
        <v>01</v>
      </c>
      <c r="U59" s="43" t="b">
        <f t="shared" si="3"/>
        <v>1</v>
      </c>
      <c r="V59" s="43">
        <f t="shared" si="4"/>
        <v>10</v>
      </c>
      <c r="W59" s="43" t="str">
        <f t="shared" si="5"/>
        <v>Q</v>
      </c>
      <c r="X59" s="37">
        <v>0</v>
      </c>
    </row>
    <row r="60" spans="1:24" x14ac:dyDescent="0.25">
      <c r="A60" s="30">
        <f t="shared" si="9"/>
        <v>57</v>
      </c>
      <c r="B60" s="31">
        <v>4</v>
      </c>
      <c r="C60" s="32">
        <f t="shared" si="0"/>
        <v>26</v>
      </c>
      <c r="D60" s="30" t="s">
        <v>219</v>
      </c>
      <c r="E60" s="50" t="s">
        <v>933</v>
      </c>
      <c r="F60" s="31" t="s">
        <v>284</v>
      </c>
      <c r="G60" s="31"/>
      <c r="H60" s="35" t="s">
        <v>255</v>
      </c>
      <c r="I60" s="36">
        <v>41670</v>
      </c>
      <c r="J60" s="37">
        <v>9673</v>
      </c>
      <c r="K60" s="37">
        <v>967</v>
      </c>
      <c r="L60" s="38">
        <v>967</v>
      </c>
      <c r="M60" s="36">
        <f t="shared" si="1"/>
        <v>41670</v>
      </c>
      <c r="N60" s="39">
        <f t="shared" si="6"/>
        <v>10</v>
      </c>
      <c r="O60" s="40"/>
      <c r="P60" s="41"/>
      <c r="Q60" s="42" t="str">
        <f>VLOOKUP(B60,[1]Challan!$A$6:$B$28,2,FALSE)</f>
        <v>94H</v>
      </c>
      <c r="R60" s="43" t="str">
        <f t="shared" si="2"/>
        <v>AABC</v>
      </c>
      <c r="S60" s="43" t="str">
        <f t="shared" si="7"/>
        <v>C</v>
      </c>
      <c r="T60" s="43" t="str">
        <f t="shared" si="8"/>
        <v>01</v>
      </c>
      <c r="U60" s="43" t="b">
        <f t="shared" si="3"/>
        <v>1</v>
      </c>
      <c r="V60" s="43">
        <f t="shared" si="4"/>
        <v>10</v>
      </c>
      <c r="W60" s="43" t="str">
        <f t="shared" si="5"/>
        <v>B</v>
      </c>
      <c r="X60" s="37">
        <v>0</v>
      </c>
    </row>
    <row r="61" spans="1:24" x14ac:dyDescent="0.25">
      <c r="A61" s="30">
        <f t="shared" si="9"/>
        <v>58</v>
      </c>
      <c r="B61" s="31">
        <v>4</v>
      </c>
      <c r="C61" s="32">
        <f t="shared" si="0"/>
        <v>27</v>
      </c>
      <c r="D61" s="30" t="s">
        <v>219</v>
      </c>
      <c r="E61" s="50" t="s">
        <v>934</v>
      </c>
      <c r="F61" s="31" t="s">
        <v>285</v>
      </c>
      <c r="G61" s="31"/>
      <c r="H61" s="35" t="s">
        <v>255</v>
      </c>
      <c r="I61" s="36">
        <v>41670</v>
      </c>
      <c r="J61" s="37">
        <v>3553</v>
      </c>
      <c r="K61" s="37">
        <v>355</v>
      </c>
      <c r="L61" s="38">
        <v>355</v>
      </c>
      <c r="M61" s="36">
        <f t="shared" si="1"/>
        <v>41670</v>
      </c>
      <c r="N61" s="39">
        <f t="shared" si="6"/>
        <v>9.99</v>
      </c>
      <c r="O61" s="40"/>
      <c r="P61" s="41"/>
      <c r="Q61" s="42" t="str">
        <f>VLOOKUP(B61,[1]Challan!$A$6:$B$28,2,FALSE)</f>
        <v>94H</v>
      </c>
      <c r="R61" s="43" t="str">
        <f t="shared" si="2"/>
        <v>AABC</v>
      </c>
      <c r="S61" s="43" t="str">
        <f t="shared" si="7"/>
        <v>C</v>
      </c>
      <c r="T61" s="43" t="str">
        <f t="shared" si="8"/>
        <v>01</v>
      </c>
      <c r="U61" s="43" t="b">
        <f t="shared" si="3"/>
        <v>1</v>
      </c>
      <c r="V61" s="43">
        <f t="shared" si="4"/>
        <v>10</v>
      </c>
      <c r="W61" s="43" t="str">
        <f t="shared" si="5"/>
        <v>F</v>
      </c>
      <c r="X61" s="37">
        <v>0</v>
      </c>
    </row>
    <row r="62" spans="1:24" x14ac:dyDescent="0.25">
      <c r="A62" s="30">
        <f t="shared" si="9"/>
        <v>59</v>
      </c>
      <c r="B62" s="31">
        <v>4</v>
      </c>
      <c r="C62" s="32">
        <f t="shared" si="0"/>
        <v>28</v>
      </c>
      <c r="D62" s="30" t="s">
        <v>219</v>
      </c>
      <c r="E62" s="50" t="s">
        <v>812</v>
      </c>
      <c r="F62" s="31" t="s">
        <v>286</v>
      </c>
      <c r="G62" s="31"/>
      <c r="H62" s="35" t="s">
        <v>255</v>
      </c>
      <c r="I62" s="36">
        <v>41670</v>
      </c>
      <c r="J62" s="37">
        <v>11559</v>
      </c>
      <c r="K62" s="37">
        <v>1156</v>
      </c>
      <c r="L62" s="38">
        <v>1156</v>
      </c>
      <c r="M62" s="36">
        <f t="shared" si="1"/>
        <v>41670</v>
      </c>
      <c r="N62" s="39">
        <f t="shared" si="6"/>
        <v>10</v>
      </c>
      <c r="O62" s="40"/>
      <c r="P62" s="41"/>
      <c r="Q62" s="42" t="str">
        <f>VLOOKUP(B62,[1]Challan!$A$6:$B$28,2,FALSE)</f>
        <v>94H</v>
      </c>
      <c r="R62" s="43" t="str">
        <f t="shared" si="2"/>
        <v>AABC</v>
      </c>
      <c r="S62" s="43" t="str">
        <f t="shared" si="7"/>
        <v>C</v>
      </c>
      <c r="T62" s="43" t="str">
        <f t="shared" si="8"/>
        <v>01</v>
      </c>
      <c r="U62" s="43" t="b">
        <f t="shared" si="3"/>
        <v>1</v>
      </c>
      <c r="V62" s="43">
        <f t="shared" si="4"/>
        <v>10</v>
      </c>
      <c r="W62" s="43" t="str">
        <f t="shared" si="5"/>
        <v>L</v>
      </c>
      <c r="X62" s="37">
        <v>0</v>
      </c>
    </row>
    <row r="63" spans="1:24" x14ac:dyDescent="0.25">
      <c r="A63" s="30">
        <f t="shared" si="9"/>
        <v>60</v>
      </c>
      <c r="B63" s="31">
        <v>4</v>
      </c>
      <c r="C63" s="32">
        <f t="shared" si="0"/>
        <v>29</v>
      </c>
      <c r="D63" s="30" t="s">
        <v>219</v>
      </c>
      <c r="E63" s="50" t="s">
        <v>813</v>
      </c>
      <c r="F63" s="31" t="s">
        <v>287</v>
      </c>
      <c r="G63" s="31"/>
      <c r="H63" s="35" t="s">
        <v>255</v>
      </c>
      <c r="I63" s="36">
        <v>41670</v>
      </c>
      <c r="J63" s="37">
        <v>18916</v>
      </c>
      <c r="K63" s="37">
        <v>1892</v>
      </c>
      <c r="L63" s="38">
        <v>1892</v>
      </c>
      <c r="M63" s="36">
        <f t="shared" si="1"/>
        <v>41670</v>
      </c>
      <c r="N63" s="39">
        <f t="shared" si="6"/>
        <v>10</v>
      </c>
      <c r="O63" s="40"/>
      <c r="P63" s="41"/>
      <c r="Q63" s="42" t="str">
        <f>VLOOKUP(B63,[1]Challan!$A$6:$B$28,2,FALSE)</f>
        <v>94H</v>
      </c>
      <c r="R63" s="43" t="str">
        <f t="shared" si="2"/>
        <v>AAGC</v>
      </c>
      <c r="S63" s="43" t="str">
        <f t="shared" si="7"/>
        <v>C</v>
      </c>
      <c r="T63" s="43" t="str">
        <f t="shared" si="8"/>
        <v>01</v>
      </c>
      <c r="U63" s="43" t="b">
        <f t="shared" si="3"/>
        <v>1</v>
      </c>
      <c r="V63" s="43">
        <f t="shared" si="4"/>
        <v>10</v>
      </c>
      <c r="W63" s="43" t="str">
        <f t="shared" si="5"/>
        <v>H</v>
      </c>
      <c r="X63" s="37">
        <v>0</v>
      </c>
    </row>
    <row r="64" spans="1:24" x14ac:dyDescent="0.25">
      <c r="A64" s="30">
        <f t="shared" si="9"/>
        <v>61</v>
      </c>
      <c r="B64" s="31">
        <v>4</v>
      </c>
      <c r="C64" s="32">
        <f t="shared" si="0"/>
        <v>30</v>
      </c>
      <c r="D64" s="30" t="s">
        <v>219</v>
      </c>
      <c r="E64" s="50" t="s">
        <v>1039</v>
      </c>
      <c r="F64" s="31" t="s">
        <v>288</v>
      </c>
      <c r="G64" s="31"/>
      <c r="H64" s="35" t="s">
        <v>255</v>
      </c>
      <c r="I64" s="36">
        <v>41670</v>
      </c>
      <c r="J64" s="37">
        <v>7559</v>
      </c>
      <c r="K64" s="37">
        <v>756</v>
      </c>
      <c r="L64" s="38">
        <v>756</v>
      </c>
      <c r="M64" s="36">
        <f t="shared" si="1"/>
        <v>41670</v>
      </c>
      <c r="N64" s="39">
        <f t="shared" si="6"/>
        <v>10</v>
      </c>
      <c r="O64" s="40"/>
      <c r="P64" s="41"/>
      <c r="Q64" s="42" t="str">
        <f>VLOOKUP(B64,[1]Challan!$A$6:$B$28,2,FALSE)</f>
        <v>94H</v>
      </c>
      <c r="R64" s="43" t="str">
        <f t="shared" si="2"/>
        <v>AAGC</v>
      </c>
      <c r="S64" s="43" t="str">
        <f t="shared" si="7"/>
        <v>C</v>
      </c>
      <c r="T64" s="43" t="str">
        <f t="shared" si="8"/>
        <v>01</v>
      </c>
      <c r="U64" s="43" t="b">
        <f t="shared" si="3"/>
        <v>1</v>
      </c>
      <c r="V64" s="43">
        <f t="shared" si="4"/>
        <v>10</v>
      </c>
      <c r="W64" s="43" t="str">
        <f t="shared" si="5"/>
        <v>H</v>
      </c>
      <c r="X64" s="37">
        <v>0</v>
      </c>
    </row>
    <row r="65" spans="1:24" x14ac:dyDescent="0.25">
      <c r="A65" s="30">
        <f t="shared" si="9"/>
        <v>62</v>
      </c>
      <c r="B65" s="31">
        <v>4</v>
      </c>
      <c r="C65" s="32">
        <f t="shared" si="0"/>
        <v>31</v>
      </c>
      <c r="D65" s="30" t="s">
        <v>219</v>
      </c>
      <c r="E65" s="50" t="s">
        <v>935</v>
      </c>
      <c r="F65" s="31" t="s">
        <v>289</v>
      </c>
      <c r="G65" s="31"/>
      <c r="H65" s="35" t="s">
        <v>255</v>
      </c>
      <c r="I65" s="36">
        <v>41670</v>
      </c>
      <c r="J65" s="37">
        <v>12404</v>
      </c>
      <c r="K65" s="37">
        <v>1240</v>
      </c>
      <c r="L65" s="38">
        <v>1240</v>
      </c>
      <c r="M65" s="36">
        <f t="shared" si="1"/>
        <v>41670</v>
      </c>
      <c r="N65" s="39">
        <f t="shared" si="6"/>
        <v>10</v>
      </c>
      <c r="O65" s="40"/>
      <c r="P65" s="41"/>
      <c r="Q65" s="42" t="str">
        <f>VLOOKUP(B65,[1]Challan!$A$6:$B$28,2,FALSE)</f>
        <v>94H</v>
      </c>
      <c r="R65" s="43" t="str">
        <f t="shared" si="2"/>
        <v>AACC</v>
      </c>
      <c r="S65" s="43" t="str">
        <f t="shared" si="7"/>
        <v>C</v>
      </c>
      <c r="T65" s="43" t="str">
        <f t="shared" si="8"/>
        <v>01</v>
      </c>
      <c r="U65" s="43" t="b">
        <f t="shared" si="3"/>
        <v>1</v>
      </c>
      <c r="V65" s="43">
        <f t="shared" si="4"/>
        <v>10</v>
      </c>
      <c r="W65" s="43" t="str">
        <f t="shared" si="5"/>
        <v>K</v>
      </c>
      <c r="X65" s="37">
        <v>0</v>
      </c>
    </row>
    <row r="66" spans="1:24" x14ac:dyDescent="0.25">
      <c r="A66" s="30">
        <f t="shared" si="9"/>
        <v>63</v>
      </c>
      <c r="B66" s="31">
        <v>4</v>
      </c>
      <c r="C66" s="32">
        <f t="shared" si="0"/>
        <v>32</v>
      </c>
      <c r="D66" s="30" t="s">
        <v>219</v>
      </c>
      <c r="E66" s="50" t="s">
        <v>936</v>
      </c>
      <c r="F66" s="31" t="s">
        <v>290</v>
      </c>
      <c r="G66" s="31"/>
      <c r="H66" s="35" t="s">
        <v>255</v>
      </c>
      <c r="I66" s="36">
        <v>41670</v>
      </c>
      <c r="J66" s="37">
        <v>18541</v>
      </c>
      <c r="K66" s="37">
        <v>1854</v>
      </c>
      <c r="L66" s="38">
        <v>1854</v>
      </c>
      <c r="M66" s="36">
        <f t="shared" si="1"/>
        <v>41670</v>
      </c>
      <c r="N66" s="39">
        <f t="shared" si="6"/>
        <v>10</v>
      </c>
      <c r="O66" s="40"/>
      <c r="P66" s="41"/>
      <c r="Q66" s="42" t="str">
        <f>VLOOKUP(B66,[1]Challan!$A$6:$B$28,2,FALSE)</f>
        <v>94H</v>
      </c>
      <c r="R66" s="43" t="str">
        <f t="shared" si="2"/>
        <v>AADC</v>
      </c>
      <c r="S66" s="43" t="str">
        <f t="shared" si="7"/>
        <v>C</v>
      </c>
      <c r="T66" s="43" t="str">
        <f t="shared" si="8"/>
        <v>01</v>
      </c>
      <c r="U66" s="43" t="b">
        <f t="shared" si="3"/>
        <v>1</v>
      </c>
      <c r="V66" s="43">
        <f t="shared" si="4"/>
        <v>10</v>
      </c>
      <c r="W66" s="43" t="str">
        <f t="shared" si="5"/>
        <v>K</v>
      </c>
      <c r="X66" s="37">
        <v>0</v>
      </c>
    </row>
    <row r="67" spans="1:24" x14ac:dyDescent="0.25">
      <c r="A67" s="30">
        <f t="shared" si="9"/>
        <v>64</v>
      </c>
      <c r="B67" s="31">
        <v>4</v>
      </c>
      <c r="C67" s="32">
        <f t="shared" si="0"/>
        <v>33</v>
      </c>
      <c r="D67" s="30" t="s">
        <v>219</v>
      </c>
      <c r="E67" s="50" t="s">
        <v>1040</v>
      </c>
      <c r="F67" s="31" t="s">
        <v>291</v>
      </c>
      <c r="G67" s="31"/>
      <c r="H67" s="35" t="s">
        <v>255</v>
      </c>
      <c r="I67" s="36">
        <v>41670</v>
      </c>
      <c r="J67" s="37">
        <v>32758</v>
      </c>
      <c r="K67" s="37">
        <v>3276</v>
      </c>
      <c r="L67" s="38">
        <v>3276</v>
      </c>
      <c r="M67" s="36">
        <f t="shared" si="1"/>
        <v>41670</v>
      </c>
      <c r="N67" s="39">
        <f t="shared" si="6"/>
        <v>10</v>
      </c>
      <c r="O67" s="40"/>
      <c r="P67" s="41"/>
      <c r="Q67" s="42" t="str">
        <f>VLOOKUP(B67,[1]Challan!$A$6:$B$28,2,FALSE)</f>
        <v>94H</v>
      </c>
      <c r="R67" s="43" t="str">
        <f t="shared" si="2"/>
        <v>AACC</v>
      </c>
      <c r="S67" s="43" t="str">
        <f t="shared" si="7"/>
        <v>C</v>
      </c>
      <c r="T67" s="43" t="str">
        <f t="shared" si="8"/>
        <v>01</v>
      </c>
      <c r="U67" s="43" t="b">
        <f t="shared" si="3"/>
        <v>1</v>
      </c>
      <c r="V67" s="43">
        <f t="shared" si="4"/>
        <v>10</v>
      </c>
      <c r="W67" s="43" t="str">
        <f t="shared" si="5"/>
        <v>M</v>
      </c>
      <c r="X67" s="37">
        <v>0</v>
      </c>
    </row>
    <row r="68" spans="1:24" x14ac:dyDescent="0.25">
      <c r="A68" s="30">
        <f t="shared" si="9"/>
        <v>65</v>
      </c>
      <c r="B68" s="31">
        <v>4</v>
      </c>
      <c r="C68" s="32">
        <f t="shared" ref="C68:C131" si="10">+IF(B68=B67,C67+1,1)</f>
        <v>34</v>
      </c>
      <c r="D68" s="30" t="s">
        <v>219</v>
      </c>
      <c r="E68" s="50" t="s">
        <v>1041</v>
      </c>
      <c r="F68" s="31" t="s">
        <v>292</v>
      </c>
      <c r="G68" s="31"/>
      <c r="H68" s="35" t="s">
        <v>255</v>
      </c>
      <c r="I68" s="36">
        <v>41670</v>
      </c>
      <c r="J68" s="37">
        <v>5257</v>
      </c>
      <c r="K68" s="37">
        <v>526</v>
      </c>
      <c r="L68" s="38">
        <v>526</v>
      </c>
      <c r="M68" s="36">
        <f t="shared" ref="M68:M131" si="11">+I68</f>
        <v>41670</v>
      </c>
      <c r="N68" s="39">
        <f t="shared" si="6"/>
        <v>10.01</v>
      </c>
      <c r="O68" s="40"/>
      <c r="P68" s="41"/>
      <c r="Q68" s="42" t="str">
        <f>VLOOKUP(B68,[1]Challan!$A$6:$B$28,2,FALSE)</f>
        <v>94H</v>
      </c>
      <c r="R68" s="43" t="str">
        <f t="shared" ref="R68:R131" si="12">LEFT(E68,4)</f>
        <v>AACC</v>
      </c>
      <c r="S68" s="43" t="str">
        <f t="shared" si="7"/>
        <v>C</v>
      </c>
      <c r="T68" s="43" t="str">
        <f t="shared" si="8"/>
        <v>01</v>
      </c>
      <c r="U68" s="43" t="b">
        <f t="shared" ref="U68:U131" si="13">D68=T68</f>
        <v>1</v>
      </c>
      <c r="V68" s="43">
        <f t="shared" ref="V68:V131" si="14">LEN(E68)</f>
        <v>10</v>
      </c>
      <c r="W68" s="43" t="str">
        <f t="shared" ref="W68:W131" si="15">RIGHT(E68,1)</f>
        <v>R</v>
      </c>
      <c r="X68" s="37">
        <v>0</v>
      </c>
    </row>
    <row r="69" spans="1:24" x14ac:dyDescent="0.25">
      <c r="A69" s="30">
        <f t="shared" si="9"/>
        <v>66</v>
      </c>
      <c r="B69" s="31">
        <v>4</v>
      </c>
      <c r="C69" s="32">
        <f t="shared" si="10"/>
        <v>35</v>
      </c>
      <c r="D69" s="30" t="s">
        <v>219</v>
      </c>
      <c r="E69" s="50" t="s">
        <v>814</v>
      </c>
      <c r="F69" s="31" t="s">
        <v>293</v>
      </c>
      <c r="G69" s="31"/>
      <c r="H69" s="35" t="s">
        <v>255</v>
      </c>
      <c r="I69" s="36">
        <v>41670</v>
      </c>
      <c r="J69" s="37">
        <v>4780</v>
      </c>
      <c r="K69" s="37">
        <v>478</v>
      </c>
      <c r="L69" s="38">
        <v>478</v>
      </c>
      <c r="M69" s="36">
        <f t="shared" si="11"/>
        <v>41670</v>
      </c>
      <c r="N69" s="39">
        <f t="shared" ref="N69:N132" si="16">+ROUND(L69/J69*100,2)</f>
        <v>10</v>
      </c>
      <c r="O69" s="40"/>
      <c r="P69" s="41"/>
      <c r="Q69" s="42" t="str">
        <f>VLOOKUP(B69,[1]Challan!$A$6:$B$28,2,FALSE)</f>
        <v>94H</v>
      </c>
      <c r="R69" s="43" t="str">
        <f t="shared" si="12"/>
        <v>AABC</v>
      </c>
      <c r="S69" s="43" t="str">
        <f t="shared" ref="S69:S132" si="17">RIGHT(R69,1)</f>
        <v>C</v>
      </c>
      <c r="T69" s="43" t="str">
        <f t="shared" ref="T69:T132" si="18">IF(S69="C","01","02")</f>
        <v>01</v>
      </c>
      <c r="U69" s="43" t="b">
        <f t="shared" si="13"/>
        <v>1</v>
      </c>
      <c r="V69" s="43">
        <f t="shared" si="14"/>
        <v>10</v>
      </c>
      <c r="W69" s="43" t="str">
        <f t="shared" si="15"/>
        <v>P</v>
      </c>
      <c r="X69" s="37">
        <v>0</v>
      </c>
    </row>
    <row r="70" spans="1:24" x14ac:dyDescent="0.25">
      <c r="A70" s="30">
        <f t="shared" ref="A70:A133" si="19">A69+1</f>
        <v>67</v>
      </c>
      <c r="B70" s="31">
        <v>4</v>
      </c>
      <c r="C70" s="32">
        <f t="shared" si="10"/>
        <v>36</v>
      </c>
      <c r="D70" s="30" t="s">
        <v>219</v>
      </c>
      <c r="E70" s="50" t="s">
        <v>1042</v>
      </c>
      <c r="F70" s="31" t="s">
        <v>294</v>
      </c>
      <c r="G70" s="31"/>
      <c r="H70" s="35" t="s">
        <v>255</v>
      </c>
      <c r="I70" s="36">
        <v>41670</v>
      </c>
      <c r="J70" s="37">
        <v>11517</v>
      </c>
      <c r="K70" s="37">
        <v>1152</v>
      </c>
      <c r="L70" s="38">
        <v>1152</v>
      </c>
      <c r="M70" s="36">
        <f t="shared" si="11"/>
        <v>41670</v>
      </c>
      <c r="N70" s="39">
        <f t="shared" si="16"/>
        <v>10</v>
      </c>
      <c r="O70" s="40"/>
      <c r="P70" s="41"/>
      <c r="Q70" s="42" t="str">
        <f>VLOOKUP(B70,[1]Challan!$A$6:$B$28,2,FALSE)</f>
        <v>94H</v>
      </c>
      <c r="R70" s="43" t="str">
        <f t="shared" si="12"/>
        <v>AADC</v>
      </c>
      <c r="S70" s="43" t="str">
        <f t="shared" si="17"/>
        <v>C</v>
      </c>
      <c r="T70" s="43" t="str">
        <f t="shared" si="18"/>
        <v>01</v>
      </c>
      <c r="U70" s="43" t="b">
        <f t="shared" si="13"/>
        <v>1</v>
      </c>
      <c r="V70" s="43">
        <f t="shared" si="14"/>
        <v>10</v>
      </c>
      <c r="W70" s="43" t="str">
        <f t="shared" si="15"/>
        <v>N</v>
      </c>
      <c r="X70" s="37">
        <v>0</v>
      </c>
    </row>
    <row r="71" spans="1:24" x14ac:dyDescent="0.25">
      <c r="A71" s="30">
        <f t="shared" si="19"/>
        <v>68</v>
      </c>
      <c r="B71" s="31">
        <v>4</v>
      </c>
      <c r="C71" s="32">
        <f t="shared" si="10"/>
        <v>37</v>
      </c>
      <c r="D71" s="30" t="s">
        <v>219</v>
      </c>
      <c r="E71" s="50" t="s">
        <v>937</v>
      </c>
      <c r="F71" s="31" t="s">
        <v>295</v>
      </c>
      <c r="G71" s="31"/>
      <c r="H71" s="35" t="s">
        <v>255</v>
      </c>
      <c r="I71" s="36">
        <v>41670</v>
      </c>
      <c r="J71" s="37">
        <v>5578</v>
      </c>
      <c r="K71" s="37">
        <v>558</v>
      </c>
      <c r="L71" s="38">
        <v>558</v>
      </c>
      <c r="M71" s="36">
        <f t="shared" si="11"/>
        <v>41670</v>
      </c>
      <c r="N71" s="39">
        <f t="shared" si="16"/>
        <v>10</v>
      </c>
      <c r="O71" s="40"/>
      <c r="P71" s="41"/>
      <c r="Q71" s="42" t="str">
        <f>VLOOKUP(B71,[1]Challan!$A$6:$B$28,2,FALSE)</f>
        <v>94H</v>
      </c>
      <c r="R71" s="43" t="str">
        <f t="shared" si="12"/>
        <v>AADC</v>
      </c>
      <c r="S71" s="43" t="str">
        <f t="shared" si="17"/>
        <v>C</v>
      </c>
      <c r="T71" s="43" t="str">
        <f t="shared" si="18"/>
        <v>01</v>
      </c>
      <c r="U71" s="43" t="b">
        <f t="shared" si="13"/>
        <v>1</v>
      </c>
      <c r="V71" s="43">
        <f t="shared" si="14"/>
        <v>10</v>
      </c>
      <c r="W71" s="43" t="str">
        <f t="shared" si="15"/>
        <v>E</v>
      </c>
      <c r="X71" s="37">
        <v>0</v>
      </c>
    </row>
    <row r="72" spans="1:24" x14ac:dyDescent="0.25">
      <c r="A72" s="30">
        <f t="shared" si="19"/>
        <v>69</v>
      </c>
      <c r="B72" s="31">
        <v>4</v>
      </c>
      <c r="C72" s="32">
        <f t="shared" si="10"/>
        <v>38</v>
      </c>
      <c r="D72" s="30" t="s">
        <v>219</v>
      </c>
      <c r="E72" s="50" t="s">
        <v>1043</v>
      </c>
      <c r="F72" s="31" t="s">
        <v>296</v>
      </c>
      <c r="G72" s="31"/>
      <c r="H72" s="35" t="s">
        <v>255</v>
      </c>
      <c r="I72" s="36">
        <v>41670</v>
      </c>
      <c r="J72" s="37">
        <v>5098</v>
      </c>
      <c r="K72" s="37">
        <v>510</v>
      </c>
      <c r="L72" s="38">
        <v>510</v>
      </c>
      <c r="M72" s="36">
        <f t="shared" si="11"/>
        <v>41670</v>
      </c>
      <c r="N72" s="39">
        <f t="shared" si="16"/>
        <v>10</v>
      </c>
      <c r="O72" s="40"/>
      <c r="P72" s="41"/>
      <c r="Q72" s="42" t="str">
        <f>VLOOKUP(B72,[1]Challan!$A$6:$B$28,2,FALSE)</f>
        <v>94H</v>
      </c>
      <c r="R72" s="43" t="str">
        <f t="shared" si="12"/>
        <v>AAAC</v>
      </c>
      <c r="S72" s="43" t="str">
        <f t="shared" si="17"/>
        <v>C</v>
      </c>
      <c r="T72" s="43" t="str">
        <f t="shared" si="18"/>
        <v>01</v>
      </c>
      <c r="U72" s="43" t="b">
        <f t="shared" si="13"/>
        <v>1</v>
      </c>
      <c r="V72" s="43">
        <f t="shared" si="14"/>
        <v>10</v>
      </c>
      <c r="W72" s="43" t="str">
        <f t="shared" si="15"/>
        <v>E</v>
      </c>
      <c r="X72" s="37">
        <v>0</v>
      </c>
    </row>
    <row r="73" spans="1:24" x14ac:dyDescent="0.25">
      <c r="A73" s="30">
        <f t="shared" si="19"/>
        <v>70</v>
      </c>
      <c r="B73" s="31">
        <v>4</v>
      </c>
      <c r="C73" s="32">
        <f t="shared" si="10"/>
        <v>39</v>
      </c>
      <c r="D73" s="30" t="s">
        <v>219</v>
      </c>
      <c r="E73" s="50" t="s">
        <v>815</v>
      </c>
      <c r="F73" s="31" t="s">
        <v>297</v>
      </c>
      <c r="G73" s="31"/>
      <c r="H73" s="35" t="s">
        <v>255</v>
      </c>
      <c r="I73" s="36">
        <v>41670</v>
      </c>
      <c r="J73" s="37">
        <v>14137</v>
      </c>
      <c r="K73" s="37">
        <v>1414</v>
      </c>
      <c r="L73" s="38">
        <v>1414</v>
      </c>
      <c r="M73" s="36">
        <f t="shared" si="11"/>
        <v>41670</v>
      </c>
      <c r="N73" s="39">
        <f t="shared" si="16"/>
        <v>10</v>
      </c>
      <c r="O73" s="40"/>
      <c r="P73" s="41"/>
      <c r="Q73" s="42" t="str">
        <f>VLOOKUP(B73,[1]Challan!$A$6:$B$28,2,FALSE)</f>
        <v>94H</v>
      </c>
      <c r="R73" s="43" t="str">
        <f t="shared" si="12"/>
        <v>AACC</v>
      </c>
      <c r="S73" s="43" t="str">
        <f t="shared" si="17"/>
        <v>C</v>
      </c>
      <c r="T73" s="43" t="str">
        <f t="shared" si="18"/>
        <v>01</v>
      </c>
      <c r="U73" s="43" t="b">
        <f t="shared" si="13"/>
        <v>1</v>
      </c>
      <c r="V73" s="43">
        <f t="shared" si="14"/>
        <v>10</v>
      </c>
      <c r="W73" s="43" t="str">
        <f t="shared" si="15"/>
        <v>K</v>
      </c>
      <c r="X73" s="37">
        <v>0</v>
      </c>
    </row>
    <row r="74" spans="1:24" x14ac:dyDescent="0.25">
      <c r="A74" s="30">
        <f t="shared" si="19"/>
        <v>71</v>
      </c>
      <c r="B74" s="31">
        <v>4</v>
      </c>
      <c r="C74" s="32">
        <f t="shared" si="10"/>
        <v>40</v>
      </c>
      <c r="D74" s="30" t="s">
        <v>219</v>
      </c>
      <c r="E74" s="50" t="s">
        <v>1044</v>
      </c>
      <c r="F74" s="31" t="s">
        <v>298</v>
      </c>
      <c r="G74" s="31"/>
      <c r="H74" s="35" t="s">
        <v>255</v>
      </c>
      <c r="I74" s="36">
        <v>41670</v>
      </c>
      <c r="J74" s="37">
        <v>27780</v>
      </c>
      <c r="K74" s="37">
        <v>2778</v>
      </c>
      <c r="L74" s="38">
        <v>2778</v>
      </c>
      <c r="M74" s="36">
        <f t="shared" si="11"/>
        <v>41670</v>
      </c>
      <c r="N74" s="39">
        <f t="shared" si="16"/>
        <v>10</v>
      </c>
      <c r="O74" s="40"/>
      <c r="P74" s="41"/>
      <c r="Q74" s="42" t="str">
        <f>VLOOKUP(B74,[1]Challan!$A$6:$B$28,2,FALSE)</f>
        <v>94H</v>
      </c>
      <c r="R74" s="43" t="str">
        <f t="shared" si="12"/>
        <v>AACC</v>
      </c>
      <c r="S74" s="43" t="str">
        <f t="shared" si="17"/>
        <v>C</v>
      </c>
      <c r="T74" s="43" t="str">
        <f t="shared" si="18"/>
        <v>01</v>
      </c>
      <c r="U74" s="43" t="b">
        <f t="shared" si="13"/>
        <v>1</v>
      </c>
      <c r="V74" s="43">
        <f t="shared" si="14"/>
        <v>10</v>
      </c>
      <c r="W74" s="43" t="str">
        <f t="shared" si="15"/>
        <v>G</v>
      </c>
      <c r="X74" s="37">
        <v>0</v>
      </c>
    </row>
    <row r="75" spans="1:24" x14ac:dyDescent="0.25">
      <c r="A75" s="30">
        <f t="shared" si="19"/>
        <v>72</v>
      </c>
      <c r="B75" s="31">
        <v>4</v>
      </c>
      <c r="C75" s="32">
        <f t="shared" si="10"/>
        <v>41</v>
      </c>
      <c r="D75" s="30" t="s">
        <v>219</v>
      </c>
      <c r="E75" s="50" t="s">
        <v>938</v>
      </c>
      <c r="F75" s="31" t="s">
        <v>299</v>
      </c>
      <c r="G75" s="31"/>
      <c r="H75" s="35" t="s">
        <v>255</v>
      </c>
      <c r="I75" s="36">
        <v>41670</v>
      </c>
      <c r="J75" s="37">
        <v>7374</v>
      </c>
      <c r="K75" s="37">
        <v>737</v>
      </c>
      <c r="L75" s="38">
        <v>737</v>
      </c>
      <c r="M75" s="36">
        <f t="shared" si="11"/>
        <v>41670</v>
      </c>
      <c r="N75" s="39">
        <f t="shared" si="16"/>
        <v>9.99</v>
      </c>
      <c r="O75" s="40"/>
      <c r="P75" s="41"/>
      <c r="Q75" s="42" t="str">
        <f>VLOOKUP(B75,[1]Challan!$A$6:$B$28,2,FALSE)</f>
        <v>94H</v>
      </c>
      <c r="R75" s="43" t="str">
        <f t="shared" si="12"/>
        <v>AAHC</v>
      </c>
      <c r="S75" s="43" t="str">
        <f t="shared" si="17"/>
        <v>C</v>
      </c>
      <c r="T75" s="43" t="str">
        <f t="shared" si="18"/>
        <v>01</v>
      </c>
      <c r="U75" s="43" t="b">
        <f t="shared" si="13"/>
        <v>1</v>
      </c>
      <c r="V75" s="43">
        <f t="shared" si="14"/>
        <v>10</v>
      </c>
      <c r="W75" s="43" t="str">
        <f t="shared" si="15"/>
        <v>Q</v>
      </c>
      <c r="X75" s="37">
        <v>0</v>
      </c>
    </row>
    <row r="76" spans="1:24" x14ac:dyDescent="0.25">
      <c r="A76" s="30">
        <f t="shared" si="19"/>
        <v>73</v>
      </c>
      <c r="B76" s="31">
        <v>4</v>
      </c>
      <c r="C76" s="32">
        <f t="shared" si="10"/>
        <v>42</v>
      </c>
      <c r="D76" s="30" t="s">
        <v>219</v>
      </c>
      <c r="E76" s="50" t="s">
        <v>1045</v>
      </c>
      <c r="F76" s="31" t="s">
        <v>300</v>
      </c>
      <c r="G76" s="31"/>
      <c r="H76" s="35" t="s">
        <v>255</v>
      </c>
      <c r="I76" s="36">
        <v>41670</v>
      </c>
      <c r="J76" s="37">
        <v>5360</v>
      </c>
      <c r="K76" s="37">
        <v>536</v>
      </c>
      <c r="L76" s="38">
        <v>536</v>
      </c>
      <c r="M76" s="36">
        <f t="shared" si="11"/>
        <v>41670</v>
      </c>
      <c r="N76" s="39">
        <f t="shared" si="16"/>
        <v>10</v>
      </c>
      <c r="O76" s="40"/>
      <c r="P76" s="41"/>
      <c r="Q76" s="42" t="str">
        <f>VLOOKUP(B76,[1]Challan!$A$6:$B$28,2,FALSE)</f>
        <v>94H</v>
      </c>
      <c r="R76" s="43" t="str">
        <f t="shared" si="12"/>
        <v>AADC</v>
      </c>
      <c r="S76" s="43" t="str">
        <f t="shared" si="17"/>
        <v>C</v>
      </c>
      <c r="T76" s="43" t="str">
        <f t="shared" si="18"/>
        <v>01</v>
      </c>
      <c r="U76" s="43" t="b">
        <f t="shared" si="13"/>
        <v>1</v>
      </c>
      <c r="V76" s="43">
        <f t="shared" si="14"/>
        <v>10</v>
      </c>
      <c r="W76" s="43" t="str">
        <f t="shared" si="15"/>
        <v>K</v>
      </c>
      <c r="X76" s="37">
        <v>0</v>
      </c>
    </row>
    <row r="77" spans="1:24" x14ac:dyDescent="0.25">
      <c r="A77" s="30">
        <f t="shared" si="19"/>
        <v>74</v>
      </c>
      <c r="B77" s="31">
        <v>4</v>
      </c>
      <c r="C77" s="32">
        <f t="shared" si="10"/>
        <v>43</v>
      </c>
      <c r="D77" s="30" t="s">
        <v>219</v>
      </c>
      <c r="E77" s="50" t="s">
        <v>939</v>
      </c>
      <c r="F77" s="31" t="s">
        <v>301</v>
      </c>
      <c r="G77" s="31"/>
      <c r="H77" s="35" t="s">
        <v>255</v>
      </c>
      <c r="I77" s="36">
        <v>41670</v>
      </c>
      <c r="J77" s="37">
        <v>9381</v>
      </c>
      <c r="K77" s="37">
        <v>938</v>
      </c>
      <c r="L77" s="38">
        <v>938</v>
      </c>
      <c r="M77" s="36">
        <f t="shared" si="11"/>
        <v>41670</v>
      </c>
      <c r="N77" s="39">
        <f t="shared" si="16"/>
        <v>10</v>
      </c>
      <c r="O77" s="40"/>
      <c r="P77" s="41"/>
      <c r="Q77" s="42" t="str">
        <f>VLOOKUP(B77,[1]Challan!$A$6:$B$28,2,FALSE)</f>
        <v>94H</v>
      </c>
      <c r="R77" s="43" t="str">
        <f t="shared" si="12"/>
        <v>AABC</v>
      </c>
      <c r="S77" s="43" t="str">
        <f t="shared" si="17"/>
        <v>C</v>
      </c>
      <c r="T77" s="43" t="str">
        <f t="shared" si="18"/>
        <v>01</v>
      </c>
      <c r="U77" s="43" t="b">
        <f t="shared" si="13"/>
        <v>1</v>
      </c>
      <c r="V77" s="43">
        <f t="shared" si="14"/>
        <v>10</v>
      </c>
      <c r="W77" s="43" t="str">
        <f t="shared" si="15"/>
        <v>N</v>
      </c>
      <c r="X77" s="37">
        <v>0</v>
      </c>
    </row>
    <row r="78" spans="1:24" x14ac:dyDescent="0.25">
      <c r="A78" s="30">
        <f t="shared" si="19"/>
        <v>75</v>
      </c>
      <c r="B78" s="31">
        <v>4</v>
      </c>
      <c r="C78" s="32">
        <f t="shared" si="10"/>
        <v>44</v>
      </c>
      <c r="D78" s="30" t="s">
        <v>219</v>
      </c>
      <c r="E78" s="50" t="s">
        <v>816</v>
      </c>
      <c r="F78" s="31" t="s">
        <v>302</v>
      </c>
      <c r="G78" s="31"/>
      <c r="H78" s="35" t="s">
        <v>255</v>
      </c>
      <c r="I78" s="36">
        <v>41670</v>
      </c>
      <c r="J78" s="37">
        <v>10094</v>
      </c>
      <c r="K78" s="37">
        <v>1009</v>
      </c>
      <c r="L78" s="38">
        <v>1009</v>
      </c>
      <c r="M78" s="36">
        <f t="shared" si="11"/>
        <v>41670</v>
      </c>
      <c r="N78" s="39">
        <f t="shared" si="16"/>
        <v>10</v>
      </c>
      <c r="O78" s="40"/>
      <c r="P78" s="41"/>
      <c r="Q78" s="42" t="str">
        <f>VLOOKUP(B78,[1]Challan!$A$6:$B$28,2,FALSE)</f>
        <v>94H</v>
      </c>
      <c r="R78" s="43" t="str">
        <f t="shared" si="12"/>
        <v>AACC</v>
      </c>
      <c r="S78" s="43" t="str">
        <f t="shared" si="17"/>
        <v>C</v>
      </c>
      <c r="T78" s="43" t="str">
        <f t="shared" si="18"/>
        <v>01</v>
      </c>
      <c r="U78" s="43" t="b">
        <f t="shared" si="13"/>
        <v>1</v>
      </c>
      <c r="V78" s="43">
        <f t="shared" si="14"/>
        <v>10</v>
      </c>
      <c r="W78" s="43" t="str">
        <f t="shared" si="15"/>
        <v>F</v>
      </c>
      <c r="X78" s="37">
        <v>0</v>
      </c>
    </row>
    <row r="79" spans="1:24" x14ac:dyDescent="0.25">
      <c r="A79" s="30">
        <f t="shared" si="19"/>
        <v>76</v>
      </c>
      <c r="B79" s="31">
        <v>4</v>
      </c>
      <c r="C79" s="32">
        <f t="shared" si="10"/>
        <v>45</v>
      </c>
      <c r="D79" s="30" t="s">
        <v>219</v>
      </c>
      <c r="E79" s="50" t="s">
        <v>940</v>
      </c>
      <c r="F79" s="31" t="s">
        <v>303</v>
      </c>
      <c r="G79" s="31"/>
      <c r="H79" s="35" t="s">
        <v>255</v>
      </c>
      <c r="I79" s="36">
        <v>41670</v>
      </c>
      <c r="J79" s="37">
        <v>13648</v>
      </c>
      <c r="K79" s="37">
        <v>1365</v>
      </c>
      <c r="L79" s="38">
        <v>1365</v>
      </c>
      <c r="M79" s="36">
        <f t="shared" si="11"/>
        <v>41670</v>
      </c>
      <c r="N79" s="39">
        <f t="shared" si="16"/>
        <v>10</v>
      </c>
      <c r="O79" s="40"/>
      <c r="P79" s="41"/>
      <c r="Q79" s="42" t="str">
        <f>VLOOKUP(B79,[1]Challan!$A$6:$B$28,2,FALSE)</f>
        <v>94H</v>
      </c>
      <c r="R79" s="43" t="str">
        <f t="shared" si="12"/>
        <v>AABC</v>
      </c>
      <c r="S79" s="43" t="str">
        <f t="shared" si="17"/>
        <v>C</v>
      </c>
      <c r="T79" s="43" t="str">
        <f t="shared" si="18"/>
        <v>01</v>
      </c>
      <c r="U79" s="43" t="b">
        <f t="shared" si="13"/>
        <v>1</v>
      </c>
      <c r="V79" s="43">
        <f t="shared" si="14"/>
        <v>10</v>
      </c>
      <c r="W79" s="43" t="str">
        <f t="shared" si="15"/>
        <v>C</v>
      </c>
      <c r="X79" s="37">
        <v>0</v>
      </c>
    </row>
    <row r="80" spans="1:24" x14ac:dyDescent="0.25">
      <c r="A80" s="30">
        <f t="shared" si="19"/>
        <v>77</v>
      </c>
      <c r="B80" s="31">
        <v>4</v>
      </c>
      <c r="C80" s="32">
        <f t="shared" si="10"/>
        <v>46</v>
      </c>
      <c r="D80" s="30" t="s">
        <v>219</v>
      </c>
      <c r="E80" s="50" t="s">
        <v>304</v>
      </c>
      <c r="F80" s="31" t="s">
        <v>305</v>
      </c>
      <c r="G80" s="31"/>
      <c r="H80" s="35" t="s">
        <v>255</v>
      </c>
      <c r="I80" s="36">
        <v>41670</v>
      </c>
      <c r="J80" s="37">
        <v>4981</v>
      </c>
      <c r="K80" s="37">
        <v>498</v>
      </c>
      <c r="L80" s="38">
        <v>498</v>
      </c>
      <c r="M80" s="36">
        <f t="shared" si="11"/>
        <v>41670</v>
      </c>
      <c r="N80" s="39">
        <f t="shared" si="16"/>
        <v>10</v>
      </c>
      <c r="O80" s="40"/>
      <c r="P80" s="41"/>
      <c r="Q80" s="42" t="str">
        <f>VLOOKUP(B80,[1]Challan!$A$6:$B$28,2,FALSE)</f>
        <v>94H</v>
      </c>
      <c r="R80" s="43" t="str">
        <f t="shared" si="12"/>
        <v>AACC</v>
      </c>
      <c r="S80" s="43" t="str">
        <f t="shared" si="17"/>
        <v>C</v>
      </c>
      <c r="T80" s="43" t="str">
        <f t="shared" si="18"/>
        <v>01</v>
      </c>
      <c r="U80" s="43" t="b">
        <f t="shared" si="13"/>
        <v>1</v>
      </c>
      <c r="V80" s="43">
        <f t="shared" si="14"/>
        <v>10</v>
      </c>
      <c r="W80" s="43" t="str">
        <f t="shared" si="15"/>
        <v>N</v>
      </c>
      <c r="X80" s="37">
        <v>0</v>
      </c>
    </row>
    <row r="81" spans="1:24" x14ac:dyDescent="0.25">
      <c r="A81" s="30">
        <f t="shared" si="19"/>
        <v>78</v>
      </c>
      <c r="B81" s="31">
        <v>4</v>
      </c>
      <c r="C81" s="32">
        <f t="shared" si="10"/>
        <v>47</v>
      </c>
      <c r="D81" s="30" t="s">
        <v>219</v>
      </c>
      <c r="E81" s="50" t="s">
        <v>306</v>
      </c>
      <c r="F81" s="31" t="s">
        <v>307</v>
      </c>
      <c r="G81" s="31"/>
      <c r="H81" s="35" t="s">
        <v>255</v>
      </c>
      <c r="I81" s="36">
        <v>41670</v>
      </c>
      <c r="J81" s="37">
        <v>23438</v>
      </c>
      <c r="K81" s="37">
        <v>2344</v>
      </c>
      <c r="L81" s="38">
        <v>2344</v>
      </c>
      <c r="M81" s="36">
        <f t="shared" si="11"/>
        <v>41670</v>
      </c>
      <c r="N81" s="39">
        <f t="shared" si="16"/>
        <v>10</v>
      </c>
      <c r="O81" s="40"/>
      <c r="P81" s="41"/>
      <c r="Q81" s="42" t="str">
        <f>VLOOKUP(B81,[1]Challan!$A$6:$B$28,2,FALSE)</f>
        <v>94H</v>
      </c>
      <c r="R81" s="43" t="str">
        <f t="shared" si="12"/>
        <v>AACC</v>
      </c>
      <c r="S81" s="43" t="str">
        <f t="shared" si="17"/>
        <v>C</v>
      </c>
      <c r="T81" s="43" t="str">
        <f t="shared" si="18"/>
        <v>01</v>
      </c>
      <c r="U81" s="43" t="b">
        <f t="shared" si="13"/>
        <v>1</v>
      </c>
      <c r="V81" s="43">
        <f t="shared" si="14"/>
        <v>10</v>
      </c>
      <c r="W81" s="43" t="str">
        <f t="shared" si="15"/>
        <v>N</v>
      </c>
      <c r="X81" s="37">
        <v>0</v>
      </c>
    </row>
    <row r="82" spans="1:24" x14ac:dyDescent="0.25">
      <c r="A82" s="30">
        <f t="shared" si="19"/>
        <v>79</v>
      </c>
      <c r="B82" s="31">
        <v>4</v>
      </c>
      <c r="C82" s="32">
        <f t="shared" si="10"/>
        <v>48</v>
      </c>
      <c r="D82" s="30" t="s">
        <v>219</v>
      </c>
      <c r="E82" s="50" t="s">
        <v>1046</v>
      </c>
      <c r="F82" s="31" t="s">
        <v>308</v>
      </c>
      <c r="G82" s="31"/>
      <c r="H82" s="35" t="s">
        <v>255</v>
      </c>
      <c r="I82" s="36">
        <v>41670</v>
      </c>
      <c r="J82" s="37">
        <v>17747</v>
      </c>
      <c r="K82" s="37">
        <v>1775</v>
      </c>
      <c r="L82" s="38">
        <v>1775</v>
      </c>
      <c r="M82" s="36">
        <f t="shared" si="11"/>
        <v>41670</v>
      </c>
      <c r="N82" s="39">
        <f t="shared" si="16"/>
        <v>10</v>
      </c>
      <c r="O82" s="40"/>
      <c r="P82" s="41"/>
      <c r="Q82" s="42" t="str">
        <f>VLOOKUP(B82,[1]Challan!$A$6:$B$28,2,FALSE)</f>
        <v>94H</v>
      </c>
      <c r="R82" s="43" t="str">
        <f t="shared" si="12"/>
        <v>AAEC</v>
      </c>
      <c r="S82" s="43" t="str">
        <f t="shared" si="17"/>
        <v>C</v>
      </c>
      <c r="T82" s="43" t="str">
        <f t="shared" si="18"/>
        <v>01</v>
      </c>
      <c r="U82" s="43" t="b">
        <f t="shared" si="13"/>
        <v>1</v>
      </c>
      <c r="V82" s="43">
        <f t="shared" si="14"/>
        <v>10</v>
      </c>
      <c r="W82" s="43" t="str">
        <f t="shared" si="15"/>
        <v>R</v>
      </c>
      <c r="X82" s="37">
        <v>0</v>
      </c>
    </row>
    <row r="83" spans="1:24" x14ac:dyDescent="0.25">
      <c r="A83" s="30">
        <f t="shared" si="19"/>
        <v>80</v>
      </c>
      <c r="B83" s="31">
        <v>4</v>
      </c>
      <c r="C83" s="32">
        <f t="shared" si="10"/>
        <v>49</v>
      </c>
      <c r="D83" s="30" t="s">
        <v>219</v>
      </c>
      <c r="E83" s="50" t="s">
        <v>1047</v>
      </c>
      <c r="F83" s="31" t="s">
        <v>309</v>
      </c>
      <c r="G83" s="31"/>
      <c r="H83" s="35" t="s">
        <v>255</v>
      </c>
      <c r="I83" s="36">
        <v>41670</v>
      </c>
      <c r="J83" s="37">
        <v>26200</v>
      </c>
      <c r="K83" s="37">
        <v>2620</v>
      </c>
      <c r="L83" s="38">
        <v>2620</v>
      </c>
      <c r="M83" s="36">
        <f t="shared" si="11"/>
        <v>41670</v>
      </c>
      <c r="N83" s="39">
        <f t="shared" si="16"/>
        <v>10</v>
      </c>
      <c r="O83" s="40"/>
      <c r="P83" s="41"/>
      <c r="Q83" s="42" t="str">
        <f>VLOOKUP(B83,[1]Challan!$A$6:$B$28,2,FALSE)</f>
        <v>94H</v>
      </c>
      <c r="R83" s="43" t="str">
        <f t="shared" si="12"/>
        <v>AAJC</v>
      </c>
      <c r="S83" s="43" t="str">
        <f t="shared" si="17"/>
        <v>C</v>
      </c>
      <c r="T83" s="43" t="str">
        <f t="shared" si="18"/>
        <v>01</v>
      </c>
      <c r="U83" s="43" t="b">
        <f t="shared" si="13"/>
        <v>1</v>
      </c>
      <c r="V83" s="43">
        <f t="shared" si="14"/>
        <v>10</v>
      </c>
      <c r="W83" s="43" t="str">
        <f t="shared" si="15"/>
        <v>N</v>
      </c>
      <c r="X83" s="37">
        <v>0</v>
      </c>
    </row>
    <row r="84" spans="1:24" x14ac:dyDescent="0.25">
      <c r="A84" s="30">
        <f t="shared" si="19"/>
        <v>81</v>
      </c>
      <c r="B84" s="31">
        <v>4</v>
      </c>
      <c r="C84" s="32">
        <f t="shared" si="10"/>
        <v>50</v>
      </c>
      <c r="D84" s="30" t="s">
        <v>219</v>
      </c>
      <c r="E84" s="50" t="s">
        <v>1048</v>
      </c>
      <c r="F84" s="31" t="s">
        <v>310</v>
      </c>
      <c r="G84" s="31"/>
      <c r="H84" s="35" t="s">
        <v>255</v>
      </c>
      <c r="I84" s="36">
        <v>41670</v>
      </c>
      <c r="J84" s="37">
        <v>6040</v>
      </c>
      <c r="K84" s="37">
        <v>604</v>
      </c>
      <c r="L84" s="38">
        <v>604</v>
      </c>
      <c r="M84" s="36">
        <f t="shared" si="11"/>
        <v>41670</v>
      </c>
      <c r="N84" s="39">
        <f t="shared" si="16"/>
        <v>10</v>
      </c>
      <c r="O84" s="40"/>
      <c r="P84" s="41"/>
      <c r="Q84" s="42" t="str">
        <f>VLOOKUP(B84,[1]Challan!$A$6:$B$28,2,FALSE)</f>
        <v>94H</v>
      </c>
      <c r="R84" s="43" t="str">
        <f t="shared" si="12"/>
        <v>AACC</v>
      </c>
      <c r="S84" s="43" t="str">
        <f t="shared" si="17"/>
        <v>C</v>
      </c>
      <c r="T84" s="43" t="str">
        <f t="shared" si="18"/>
        <v>01</v>
      </c>
      <c r="U84" s="43" t="b">
        <f t="shared" si="13"/>
        <v>1</v>
      </c>
      <c r="V84" s="43">
        <f t="shared" si="14"/>
        <v>10</v>
      </c>
      <c r="W84" s="43" t="str">
        <f t="shared" si="15"/>
        <v>Q</v>
      </c>
      <c r="X84" s="37">
        <v>0</v>
      </c>
    </row>
    <row r="85" spans="1:24" x14ac:dyDescent="0.25">
      <c r="A85" s="30">
        <f t="shared" si="19"/>
        <v>82</v>
      </c>
      <c r="B85" s="31">
        <v>4</v>
      </c>
      <c r="C85" s="32">
        <f t="shared" si="10"/>
        <v>51</v>
      </c>
      <c r="D85" s="30" t="s">
        <v>219</v>
      </c>
      <c r="E85" s="50" t="s">
        <v>941</v>
      </c>
      <c r="F85" s="31" t="s">
        <v>311</v>
      </c>
      <c r="G85" s="31"/>
      <c r="H85" s="35" t="s">
        <v>255</v>
      </c>
      <c r="I85" s="36">
        <v>41670</v>
      </c>
      <c r="J85" s="37">
        <v>8131</v>
      </c>
      <c r="K85" s="37">
        <v>813</v>
      </c>
      <c r="L85" s="38">
        <v>813</v>
      </c>
      <c r="M85" s="36">
        <f t="shared" si="11"/>
        <v>41670</v>
      </c>
      <c r="N85" s="39">
        <f t="shared" si="16"/>
        <v>10</v>
      </c>
      <c r="O85" s="40"/>
      <c r="P85" s="41"/>
      <c r="Q85" s="42" t="str">
        <f>VLOOKUP(B85,[1]Challan!$A$6:$B$28,2,FALSE)</f>
        <v>94H</v>
      </c>
      <c r="R85" s="43" t="str">
        <f t="shared" si="12"/>
        <v>AAIC</v>
      </c>
      <c r="S85" s="43" t="str">
        <f t="shared" si="17"/>
        <v>C</v>
      </c>
      <c r="T85" s="43" t="str">
        <f t="shared" si="18"/>
        <v>01</v>
      </c>
      <c r="U85" s="43" t="b">
        <f t="shared" si="13"/>
        <v>1</v>
      </c>
      <c r="V85" s="43">
        <f t="shared" si="14"/>
        <v>10</v>
      </c>
      <c r="W85" s="43" t="str">
        <f t="shared" si="15"/>
        <v>K</v>
      </c>
      <c r="X85" s="37">
        <v>0</v>
      </c>
    </row>
    <row r="86" spans="1:24" x14ac:dyDescent="0.25">
      <c r="A86" s="30">
        <f t="shared" si="19"/>
        <v>83</v>
      </c>
      <c r="B86" s="31">
        <v>4</v>
      </c>
      <c r="C86" s="32">
        <f t="shared" si="10"/>
        <v>52</v>
      </c>
      <c r="D86" s="30" t="s">
        <v>219</v>
      </c>
      <c r="E86" s="50" t="s">
        <v>942</v>
      </c>
      <c r="F86" s="31" t="s">
        <v>312</v>
      </c>
      <c r="G86" s="31"/>
      <c r="H86" s="35" t="s">
        <v>255</v>
      </c>
      <c r="I86" s="36">
        <v>41670</v>
      </c>
      <c r="J86" s="37">
        <v>5072</v>
      </c>
      <c r="K86" s="37">
        <v>507</v>
      </c>
      <c r="L86" s="38">
        <v>507</v>
      </c>
      <c r="M86" s="36">
        <f t="shared" si="11"/>
        <v>41670</v>
      </c>
      <c r="N86" s="39">
        <f t="shared" si="16"/>
        <v>10</v>
      </c>
      <c r="O86" s="40"/>
      <c r="P86" s="41"/>
      <c r="Q86" s="42" t="str">
        <f>VLOOKUP(B86,[1]Challan!$A$6:$B$28,2,FALSE)</f>
        <v>94H</v>
      </c>
      <c r="R86" s="43" t="str">
        <f t="shared" si="12"/>
        <v>AAAC</v>
      </c>
      <c r="S86" s="43" t="str">
        <f t="shared" si="17"/>
        <v>C</v>
      </c>
      <c r="T86" s="43" t="str">
        <f t="shared" si="18"/>
        <v>01</v>
      </c>
      <c r="U86" s="43" t="b">
        <f t="shared" si="13"/>
        <v>1</v>
      </c>
      <c r="V86" s="43">
        <f t="shared" si="14"/>
        <v>10</v>
      </c>
      <c r="W86" s="43" t="str">
        <f t="shared" si="15"/>
        <v>K</v>
      </c>
      <c r="X86" s="37">
        <v>0</v>
      </c>
    </row>
    <row r="87" spans="1:24" x14ac:dyDescent="0.25">
      <c r="A87" s="30">
        <f t="shared" si="19"/>
        <v>84</v>
      </c>
      <c r="B87" s="31">
        <v>4</v>
      </c>
      <c r="C87" s="32">
        <f t="shared" si="10"/>
        <v>53</v>
      </c>
      <c r="D87" s="30" t="s">
        <v>219</v>
      </c>
      <c r="E87" s="50" t="s">
        <v>1049</v>
      </c>
      <c r="F87" s="31" t="s">
        <v>313</v>
      </c>
      <c r="G87" s="31"/>
      <c r="H87" s="35" t="s">
        <v>255</v>
      </c>
      <c r="I87" s="36">
        <v>41670</v>
      </c>
      <c r="J87" s="37">
        <v>2377</v>
      </c>
      <c r="K87" s="37">
        <v>238</v>
      </c>
      <c r="L87" s="38">
        <v>238</v>
      </c>
      <c r="M87" s="36">
        <f t="shared" si="11"/>
        <v>41670</v>
      </c>
      <c r="N87" s="39">
        <f t="shared" si="16"/>
        <v>10.01</v>
      </c>
      <c r="O87" s="40"/>
      <c r="P87" s="41"/>
      <c r="Q87" s="42" t="str">
        <f>VLOOKUP(B87,[1]Challan!$A$6:$B$28,2,FALSE)</f>
        <v>94H</v>
      </c>
      <c r="R87" s="43" t="str">
        <f t="shared" si="12"/>
        <v>AACC</v>
      </c>
      <c r="S87" s="43" t="str">
        <f t="shared" si="17"/>
        <v>C</v>
      </c>
      <c r="T87" s="43" t="str">
        <f t="shared" si="18"/>
        <v>01</v>
      </c>
      <c r="U87" s="43" t="b">
        <f t="shared" si="13"/>
        <v>1</v>
      </c>
      <c r="V87" s="43">
        <f t="shared" si="14"/>
        <v>10</v>
      </c>
      <c r="W87" s="43" t="str">
        <f t="shared" si="15"/>
        <v>K</v>
      </c>
      <c r="X87" s="37">
        <v>0</v>
      </c>
    </row>
    <row r="88" spans="1:24" x14ac:dyDescent="0.25">
      <c r="A88" s="30">
        <f t="shared" si="19"/>
        <v>85</v>
      </c>
      <c r="B88" s="31">
        <v>4</v>
      </c>
      <c r="C88" s="32">
        <f t="shared" si="10"/>
        <v>54</v>
      </c>
      <c r="D88" s="30" t="s">
        <v>219</v>
      </c>
      <c r="E88" s="50" t="s">
        <v>1050</v>
      </c>
      <c r="F88" s="31" t="s">
        <v>314</v>
      </c>
      <c r="G88" s="31"/>
      <c r="H88" s="35" t="s">
        <v>255</v>
      </c>
      <c r="I88" s="36">
        <v>41670</v>
      </c>
      <c r="J88" s="37">
        <v>4659</v>
      </c>
      <c r="K88" s="37">
        <v>466</v>
      </c>
      <c r="L88" s="38">
        <v>466</v>
      </c>
      <c r="M88" s="36">
        <f t="shared" si="11"/>
        <v>41670</v>
      </c>
      <c r="N88" s="39">
        <f t="shared" si="16"/>
        <v>10</v>
      </c>
      <c r="O88" s="40"/>
      <c r="P88" s="41"/>
      <c r="Q88" s="42" t="str">
        <f>VLOOKUP(B88,[1]Challan!$A$6:$B$28,2,FALSE)</f>
        <v>94H</v>
      </c>
      <c r="R88" s="43" t="str">
        <f t="shared" si="12"/>
        <v>AAHC</v>
      </c>
      <c r="S88" s="43" t="str">
        <f t="shared" si="17"/>
        <v>C</v>
      </c>
      <c r="T88" s="43" t="str">
        <f t="shared" si="18"/>
        <v>01</v>
      </c>
      <c r="U88" s="43" t="b">
        <f t="shared" si="13"/>
        <v>1</v>
      </c>
      <c r="V88" s="43">
        <f t="shared" si="14"/>
        <v>10</v>
      </c>
      <c r="W88" s="43" t="str">
        <f t="shared" si="15"/>
        <v>K</v>
      </c>
      <c r="X88" s="37">
        <v>0</v>
      </c>
    </row>
    <row r="89" spans="1:24" x14ac:dyDescent="0.25">
      <c r="A89" s="30">
        <f t="shared" si="19"/>
        <v>86</v>
      </c>
      <c r="B89" s="31">
        <v>4</v>
      </c>
      <c r="C89" s="32">
        <f t="shared" si="10"/>
        <v>55</v>
      </c>
      <c r="D89" s="30" t="s">
        <v>219</v>
      </c>
      <c r="E89" s="50" t="s">
        <v>817</v>
      </c>
      <c r="F89" s="31" t="s">
        <v>315</v>
      </c>
      <c r="G89" s="31"/>
      <c r="H89" s="35" t="s">
        <v>255</v>
      </c>
      <c r="I89" s="36">
        <v>41670</v>
      </c>
      <c r="J89" s="37">
        <v>6194</v>
      </c>
      <c r="K89" s="37">
        <v>619</v>
      </c>
      <c r="L89" s="38">
        <v>619</v>
      </c>
      <c r="M89" s="36">
        <f t="shared" si="11"/>
        <v>41670</v>
      </c>
      <c r="N89" s="39">
        <f t="shared" si="16"/>
        <v>9.99</v>
      </c>
      <c r="O89" s="40"/>
      <c r="P89" s="41"/>
      <c r="Q89" s="42" t="str">
        <f>VLOOKUP(B89,[1]Challan!$A$6:$B$28,2,FALSE)</f>
        <v>94H</v>
      </c>
      <c r="R89" s="43" t="str">
        <f t="shared" si="12"/>
        <v>AAFC</v>
      </c>
      <c r="S89" s="43" t="str">
        <f t="shared" si="17"/>
        <v>C</v>
      </c>
      <c r="T89" s="43" t="str">
        <f t="shared" si="18"/>
        <v>01</v>
      </c>
      <c r="U89" s="43" t="b">
        <f t="shared" si="13"/>
        <v>1</v>
      </c>
      <c r="V89" s="43">
        <f t="shared" si="14"/>
        <v>10</v>
      </c>
      <c r="W89" s="43" t="str">
        <f t="shared" si="15"/>
        <v>A</v>
      </c>
      <c r="X89" s="37">
        <v>0</v>
      </c>
    </row>
    <row r="90" spans="1:24" x14ac:dyDescent="0.25">
      <c r="A90" s="30">
        <f t="shared" si="19"/>
        <v>87</v>
      </c>
      <c r="B90" s="31">
        <v>4</v>
      </c>
      <c r="C90" s="32">
        <f t="shared" si="10"/>
        <v>56</v>
      </c>
      <c r="D90" s="30" t="s">
        <v>219</v>
      </c>
      <c r="E90" s="50" t="s">
        <v>316</v>
      </c>
      <c r="F90" s="31" t="s">
        <v>317</v>
      </c>
      <c r="G90" s="31"/>
      <c r="H90" s="35" t="s">
        <v>255</v>
      </c>
      <c r="I90" s="36">
        <v>41670</v>
      </c>
      <c r="J90" s="37">
        <v>1357</v>
      </c>
      <c r="K90" s="37">
        <v>136</v>
      </c>
      <c r="L90" s="38">
        <v>136</v>
      </c>
      <c r="M90" s="36">
        <f t="shared" si="11"/>
        <v>41670</v>
      </c>
      <c r="N90" s="39">
        <f t="shared" si="16"/>
        <v>10.02</v>
      </c>
      <c r="O90" s="40"/>
      <c r="P90" s="41"/>
      <c r="Q90" s="42" t="str">
        <f>VLOOKUP(B90,[1]Challan!$A$6:$B$28,2,FALSE)</f>
        <v>94H</v>
      </c>
      <c r="R90" s="43" t="str">
        <f t="shared" si="12"/>
        <v>AACC</v>
      </c>
      <c r="S90" s="43" t="str">
        <f t="shared" si="17"/>
        <v>C</v>
      </c>
      <c r="T90" s="43" t="str">
        <f t="shared" si="18"/>
        <v>01</v>
      </c>
      <c r="U90" s="43" t="b">
        <f t="shared" si="13"/>
        <v>1</v>
      </c>
      <c r="V90" s="43">
        <f t="shared" si="14"/>
        <v>10</v>
      </c>
      <c r="W90" s="43" t="str">
        <f t="shared" si="15"/>
        <v>A</v>
      </c>
      <c r="X90" s="37">
        <v>0</v>
      </c>
    </row>
    <row r="91" spans="1:24" x14ac:dyDescent="0.25">
      <c r="A91" s="30">
        <f t="shared" si="19"/>
        <v>88</v>
      </c>
      <c r="B91" s="31">
        <v>4</v>
      </c>
      <c r="C91" s="32">
        <f t="shared" si="10"/>
        <v>57</v>
      </c>
      <c r="D91" s="30" t="s">
        <v>219</v>
      </c>
      <c r="E91" s="50" t="s">
        <v>943</v>
      </c>
      <c r="F91" s="31" t="s">
        <v>318</v>
      </c>
      <c r="G91" s="31"/>
      <c r="H91" s="35" t="s">
        <v>255</v>
      </c>
      <c r="I91" s="36">
        <v>41670</v>
      </c>
      <c r="J91" s="37">
        <v>17882</v>
      </c>
      <c r="K91" s="37">
        <v>1788</v>
      </c>
      <c r="L91" s="38">
        <v>1788</v>
      </c>
      <c r="M91" s="36">
        <f t="shared" si="11"/>
        <v>41670</v>
      </c>
      <c r="N91" s="39">
        <f t="shared" si="16"/>
        <v>10</v>
      </c>
      <c r="O91" s="40"/>
      <c r="P91" s="41"/>
      <c r="Q91" s="42" t="str">
        <f>VLOOKUP(B91,[1]Challan!$A$6:$B$28,2,FALSE)</f>
        <v>94H</v>
      </c>
      <c r="R91" s="43" t="str">
        <f t="shared" si="12"/>
        <v>AAEC</v>
      </c>
      <c r="S91" s="43" t="str">
        <f t="shared" si="17"/>
        <v>C</v>
      </c>
      <c r="T91" s="43" t="str">
        <f t="shared" si="18"/>
        <v>01</v>
      </c>
      <c r="U91" s="43" t="b">
        <f t="shared" si="13"/>
        <v>1</v>
      </c>
      <c r="V91" s="43">
        <f t="shared" si="14"/>
        <v>10</v>
      </c>
      <c r="W91" s="43" t="str">
        <f t="shared" si="15"/>
        <v>Q</v>
      </c>
      <c r="X91" s="37">
        <v>0</v>
      </c>
    </row>
    <row r="92" spans="1:24" x14ac:dyDescent="0.25">
      <c r="A92" s="30">
        <f t="shared" si="19"/>
        <v>89</v>
      </c>
      <c r="B92" s="31">
        <v>4</v>
      </c>
      <c r="C92" s="32">
        <f t="shared" si="10"/>
        <v>58</v>
      </c>
      <c r="D92" s="30" t="s">
        <v>219</v>
      </c>
      <c r="E92" s="50" t="s">
        <v>943</v>
      </c>
      <c r="F92" s="31" t="s">
        <v>318</v>
      </c>
      <c r="G92" s="31"/>
      <c r="H92" s="35" t="s">
        <v>255</v>
      </c>
      <c r="I92" s="36">
        <v>41670</v>
      </c>
      <c r="J92" s="51">
        <v>16585</v>
      </c>
      <c r="K92" s="37">
        <v>1659</v>
      </c>
      <c r="L92" s="38">
        <v>1659</v>
      </c>
      <c r="M92" s="36">
        <f t="shared" si="11"/>
        <v>41670</v>
      </c>
      <c r="N92" s="39">
        <f t="shared" si="16"/>
        <v>10</v>
      </c>
      <c r="O92" s="40"/>
      <c r="P92" s="41"/>
      <c r="Q92" s="42" t="str">
        <f>VLOOKUP(B92,[1]Challan!$A$6:$B$28,2,FALSE)</f>
        <v>94H</v>
      </c>
      <c r="R92" s="43" t="str">
        <f t="shared" si="12"/>
        <v>AAEC</v>
      </c>
      <c r="S92" s="43" t="str">
        <f t="shared" si="17"/>
        <v>C</v>
      </c>
      <c r="T92" s="43" t="str">
        <f t="shared" si="18"/>
        <v>01</v>
      </c>
      <c r="U92" s="43" t="b">
        <f t="shared" si="13"/>
        <v>1</v>
      </c>
      <c r="V92" s="43">
        <f t="shared" si="14"/>
        <v>10</v>
      </c>
      <c r="W92" s="43" t="str">
        <f t="shared" si="15"/>
        <v>Q</v>
      </c>
      <c r="X92" s="37">
        <v>0</v>
      </c>
    </row>
    <row r="93" spans="1:24" x14ac:dyDescent="0.25">
      <c r="A93" s="30">
        <f t="shared" si="19"/>
        <v>90</v>
      </c>
      <c r="B93" s="31">
        <v>4</v>
      </c>
      <c r="C93" s="32">
        <f t="shared" si="10"/>
        <v>59</v>
      </c>
      <c r="D93" s="30" t="s">
        <v>219</v>
      </c>
      <c r="E93" s="50" t="s">
        <v>818</v>
      </c>
      <c r="F93" s="31" t="s">
        <v>319</v>
      </c>
      <c r="G93" s="31"/>
      <c r="H93" s="35" t="s">
        <v>255</v>
      </c>
      <c r="I93" s="36">
        <v>41670</v>
      </c>
      <c r="J93" s="51">
        <v>12605</v>
      </c>
      <c r="K93" s="37">
        <v>1260</v>
      </c>
      <c r="L93" s="38">
        <v>1260</v>
      </c>
      <c r="M93" s="36">
        <f t="shared" si="11"/>
        <v>41670</v>
      </c>
      <c r="N93" s="39">
        <f t="shared" si="16"/>
        <v>10</v>
      </c>
      <c r="O93" s="40"/>
      <c r="P93" s="41"/>
      <c r="Q93" s="42" t="str">
        <f>VLOOKUP(B93,[1]Challan!$A$6:$B$28,2,FALSE)</f>
        <v>94H</v>
      </c>
      <c r="R93" s="43" t="str">
        <f t="shared" si="12"/>
        <v>AABC</v>
      </c>
      <c r="S93" s="43" t="str">
        <f t="shared" si="17"/>
        <v>C</v>
      </c>
      <c r="T93" s="43" t="str">
        <f t="shared" si="18"/>
        <v>01</v>
      </c>
      <c r="U93" s="43" t="b">
        <f t="shared" si="13"/>
        <v>1</v>
      </c>
      <c r="V93" s="43">
        <f t="shared" si="14"/>
        <v>10</v>
      </c>
      <c r="W93" s="43" t="str">
        <f t="shared" si="15"/>
        <v>F</v>
      </c>
      <c r="X93" s="37">
        <v>0</v>
      </c>
    </row>
    <row r="94" spans="1:24" x14ac:dyDescent="0.25">
      <c r="A94" s="30">
        <f t="shared" si="19"/>
        <v>91</v>
      </c>
      <c r="B94" s="31">
        <v>4</v>
      </c>
      <c r="C94" s="32">
        <f t="shared" si="10"/>
        <v>60</v>
      </c>
      <c r="D94" s="30" t="s">
        <v>219</v>
      </c>
      <c r="E94" s="50" t="s">
        <v>819</v>
      </c>
      <c r="F94" s="31" t="s">
        <v>320</v>
      </c>
      <c r="G94" s="31"/>
      <c r="H94" s="35" t="s">
        <v>255</v>
      </c>
      <c r="I94" s="36">
        <v>41670</v>
      </c>
      <c r="J94" s="51">
        <v>7323</v>
      </c>
      <c r="K94" s="37">
        <v>732</v>
      </c>
      <c r="L94" s="38">
        <v>732</v>
      </c>
      <c r="M94" s="36">
        <f t="shared" si="11"/>
        <v>41670</v>
      </c>
      <c r="N94" s="39">
        <f t="shared" si="16"/>
        <v>10</v>
      </c>
      <c r="O94" s="40"/>
      <c r="P94" s="41"/>
      <c r="Q94" s="42" t="str">
        <f>VLOOKUP(B94,[1]Challan!$A$6:$B$28,2,FALSE)</f>
        <v>94H</v>
      </c>
      <c r="R94" s="43" t="str">
        <f t="shared" si="12"/>
        <v>AADC</v>
      </c>
      <c r="S94" s="43" t="str">
        <f t="shared" si="17"/>
        <v>C</v>
      </c>
      <c r="T94" s="43" t="str">
        <f t="shared" si="18"/>
        <v>01</v>
      </c>
      <c r="U94" s="43" t="b">
        <f t="shared" si="13"/>
        <v>1</v>
      </c>
      <c r="V94" s="43">
        <f t="shared" si="14"/>
        <v>10</v>
      </c>
      <c r="W94" s="43" t="str">
        <f t="shared" si="15"/>
        <v>G</v>
      </c>
      <c r="X94" s="37">
        <v>0</v>
      </c>
    </row>
    <row r="95" spans="1:24" x14ac:dyDescent="0.25">
      <c r="A95" s="30">
        <f t="shared" si="19"/>
        <v>92</v>
      </c>
      <c r="B95" s="31">
        <v>4</v>
      </c>
      <c r="C95" s="32">
        <f t="shared" si="10"/>
        <v>61</v>
      </c>
      <c r="D95" s="30" t="s">
        <v>219</v>
      </c>
      <c r="E95" s="50" t="s">
        <v>1051</v>
      </c>
      <c r="F95" s="31" t="s">
        <v>321</v>
      </c>
      <c r="G95" s="31"/>
      <c r="H95" s="35" t="s">
        <v>255</v>
      </c>
      <c r="I95" s="36">
        <v>41670</v>
      </c>
      <c r="J95" s="51">
        <v>6116</v>
      </c>
      <c r="K95" s="37">
        <v>612</v>
      </c>
      <c r="L95" s="38">
        <v>612</v>
      </c>
      <c r="M95" s="36">
        <f t="shared" si="11"/>
        <v>41670</v>
      </c>
      <c r="N95" s="39">
        <f t="shared" si="16"/>
        <v>10.01</v>
      </c>
      <c r="O95" s="40"/>
      <c r="P95" s="41"/>
      <c r="Q95" s="42" t="str">
        <f>VLOOKUP(B95,[1]Challan!$A$6:$B$28,2,FALSE)</f>
        <v>94H</v>
      </c>
      <c r="R95" s="43" t="str">
        <f t="shared" si="12"/>
        <v>AACC</v>
      </c>
      <c r="S95" s="43" t="str">
        <f t="shared" si="17"/>
        <v>C</v>
      </c>
      <c r="T95" s="43" t="str">
        <f t="shared" si="18"/>
        <v>01</v>
      </c>
      <c r="U95" s="43" t="b">
        <f t="shared" si="13"/>
        <v>1</v>
      </c>
      <c r="V95" s="43">
        <f t="shared" si="14"/>
        <v>10</v>
      </c>
      <c r="W95" s="43" t="str">
        <f t="shared" si="15"/>
        <v>L</v>
      </c>
      <c r="X95" s="37">
        <v>0</v>
      </c>
    </row>
    <row r="96" spans="1:24" x14ac:dyDescent="0.25">
      <c r="A96" s="30">
        <f t="shared" si="19"/>
        <v>93</v>
      </c>
      <c r="B96" s="31">
        <v>4</v>
      </c>
      <c r="C96" s="32">
        <f t="shared" si="10"/>
        <v>62</v>
      </c>
      <c r="D96" s="30" t="s">
        <v>219</v>
      </c>
      <c r="E96" s="50" t="s">
        <v>322</v>
      </c>
      <c r="F96" s="31" t="s">
        <v>323</v>
      </c>
      <c r="G96" s="31"/>
      <c r="H96" s="35" t="s">
        <v>255</v>
      </c>
      <c r="I96" s="36">
        <v>41670</v>
      </c>
      <c r="J96" s="51">
        <v>9134</v>
      </c>
      <c r="K96" s="37">
        <v>913</v>
      </c>
      <c r="L96" s="38">
        <v>913</v>
      </c>
      <c r="M96" s="36">
        <f t="shared" si="11"/>
        <v>41670</v>
      </c>
      <c r="N96" s="39">
        <f t="shared" si="16"/>
        <v>10</v>
      </c>
      <c r="O96" s="40"/>
      <c r="P96" s="41"/>
      <c r="Q96" s="42" t="str">
        <f>VLOOKUP(B96,[1]Challan!$A$6:$B$28,2,FALSE)</f>
        <v>94H</v>
      </c>
      <c r="R96" s="43" t="str">
        <f t="shared" si="12"/>
        <v>AAEC</v>
      </c>
      <c r="S96" s="43" t="str">
        <f t="shared" si="17"/>
        <v>C</v>
      </c>
      <c r="T96" s="43" t="str">
        <f t="shared" si="18"/>
        <v>01</v>
      </c>
      <c r="U96" s="43" t="b">
        <f t="shared" si="13"/>
        <v>1</v>
      </c>
      <c r="V96" s="43">
        <f t="shared" si="14"/>
        <v>10</v>
      </c>
      <c r="W96" s="43" t="str">
        <f t="shared" si="15"/>
        <v>H</v>
      </c>
      <c r="X96" s="37">
        <v>0</v>
      </c>
    </row>
    <row r="97" spans="1:24" x14ac:dyDescent="0.25">
      <c r="A97" s="30">
        <f t="shared" si="19"/>
        <v>94</v>
      </c>
      <c r="B97" s="31">
        <v>5</v>
      </c>
      <c r="C97" s="32">
        <f t="shared" si="10"/>
        <v>1</v>
      </c>
      <c r="D97" s="30" t="s">
        <v>229</v>
      </c>
      <c r="E97" s="33" t="s">
        <v>944</v>
      </c>
      <c r="F97" s="47" t="s">
        <v>324</v>
      </c>
      <c r="G97" s="47"/>
      <c r="H97" s="35" t="s">
        <v>255</v>
      </c>
      <c r="I97" s="36">
        <v>41641</v>
      </c>
      <c r="J97" s="51">
        <v>9600</v>
      </c>
      <c r="K97" s="37">
        <v>960</v>
      </c>
      <c r="L97" s="38">
        <v>960</v>
      </c>
      <c r="M97" s="36">
        <f t="shared" si="11"/>
        <v>41641</v>
      </c>
      <c r="N97" s="39">
        <f t="shared" si="16"/>
        <v>10</v>
      </c>
      <c r="O97" s="40"/>
      <c r="P97" s="41"/>
      <c r="Q97" s="42" t="str">
        <f>VLOOKUP(B97,[1]Challan!$A$6:$B$28,2,FALSE)</f>
        <v>94H</v>
      </c>
      <c r="R97" s="43" t="str">
        <f t="shared" si="12"/>
        <v>AAKP</v>
      </c>
      <c r="S97" s="43" t="str">
        <f t="shared" si="17"/>
        <v>P</v>
      </c>
      <c r="T97" s="43" t="str">
        <f t="shared" si="18"/>
        <v>02</v>
      </c>
      <c r="U97" s="43" t="b">
        <f t="shared" si="13"/>
        <v>1</v>
      </c>
      <c r="V97" s="43">
        <f t="shared" si="14"/>
        <v>10</v>
      </c>
      <c r="W97" s="43" t="str">
        <f t="shared" si="15"/>
        <v>B</v>
      </c>
      <c r="X97" s="37">
        <v>0</v>
      </c>
    </row>
    <row r="98" spans="1:24" x14ac:dyDescent="0.25">
      <c r="A98" s="30">
        <f t="shared" si="19"/>
        <v>95</v>
      </c>
      <c r="B98" s="31">
        <v>5</v>
      </c>
      <c r="C98" s="32">
        <f t="shared" si="10"/>
        <v>2</v>
      </c>
      <c r="D98" s="30" t="s">
        <v>229</v>
      </c>
      <c r="E98" s="33" t="s">
        <v>944</v>
      </c>
      <c r="F98" s="47" t="s">
        <v>324</v>
      </c>
      <c r="G98" s="47"/>
      <c r="H98" s="35" t="s">
        <v>255</v>
      </c>
      <c r="I98" s="36">
        <v>41648</v>
      </c>
      <c r="J98" s="51">
        <v>12000</v>
      </c>
      <c r="K98" s="37">
        <v>1200</v>
      </c>
      <c r="L98" s="38">
        <v>1200</v>
      </c>
      <c r="M98" s="36">
        <f t="shared" si="11"/>
        <v>41648</v>
      </c>
      <c r="N98" s="39">
        <f t="shared" si="16"/>
        <v>10</v>
      </c>
      <c r="O98" s="40"/>
      <c r="P98" s="41"/>
      <c r="Q98" s="42" t="str">
        <f>VLOOKUP(B98,[1]Challan!$A$6:$B$28,2,FALSE)</f>
        <v>94H</v>
      </c>
      <c r="R98" s="43" t="str">
        <f t="shared" si="12"/>
        <v>AAKP</v>
      </c>
      <c r="S98" s="43" t="str">
        <f t="shared" si="17"/>
        <v>P</v>
      </c>
      <c r="T98" s="43" t="str">
        <f t="shared" si="18"/>
        <v>02</v>
      </c>
      <c r="U98" s="43" t="b">
        <f t="shared" si="13"/>
        <v>1</v>
      </c>
      <c r="V98" s="43">
        <f t="shared" si="14"/>
        <v>10</v>
      </c>
      <c r="W98" s="43" t="str">
        <f t="shared" si="15"/>
        <v>B</v>
      </c>
      <c r="X98" s="37">
        <v>0</v>
      </c>
    </row>
    <row r="99" spans="1:24" x14ac:dyDescent="0.25">
      <c r="A99" s="30">
        <f t="shared" si="19"/>
        <v>96</v>
      </c>
      <c r="B99" s="31">
        <v>5</v>
      </c>
      <c r="C99" s="32">
        <f t="shared" si="10"/>
        <v>3</v>
      </c>
      <c r="D99" s="30" t="s">
        <v>229</v>
      </c>
      <c r="E99" s="33" t="s">
        <v>944</v>
      </c>
      <c r="F99" s="47" t="s">
        <v>324</v>
      </c>
      <c r="G99" s="47"/>
      <c r="H99" s="35" t="s">
        <v>255</v>
      </c>
      <c r="I99" s="36">
        <v>41652</v>
      </c>
      <c r="J99" s="51">
        <v>12000</v>
      </c>
      <c r="K99" s="37">
        <v>1200</v>
      </c>
      <c r="L99" s="38">
        <v>1200</v>
      </c>
      <c r="M99" s="36">
        <f t="shared" si="11"/>
        <v>41652</v>
      </c>
      <c r="N99" s="39">
        <f t="shared" si="16"/>
        <v>10</v>
      </c>
      <c r="O99" s="40"/>
      <c r="P99" s="41"/>
      <c r="Q99" s="42" t="str">
        <f>VLOOKUP(B99,[1]Challan!$A$6:$B$28,2,FALSE)</f>
        <v>94H</v>
      </c>
      <c r="R99" s="43" t="str">
        <f t="shared" si="12"/>
        <v>AAKP</v>
      </c>
      <c r="S99" s="43" t="str">
        <f t="shared" si="17"/>
        <v>P</v>
      </c>
      <c r="T99" s="43" t="str">
        <f t="shared" si="18"/>
        <v>02</v>
      </c>
      <c r="U99" s="43" t="b">
        <f t="shared" si="13"/>
        <v>1</v>
      </c>
      <c r="V99" s="43">
        <f t="shared" si="14"/>
        <v>10</v>
      </c>
      <c r="W99" s="43" t="str">
        <f t="shared" si="15"/>
        <v>B</v>
      </c>
      <c r="X99" s="37">
        <v>0</v>
      </c>
    </row>
    <row r="100" spans="1:24" x14ac:dyDescent="0.25">
      <c r="A100" s="30">
        <f t="shared" si="19"/>
        <v>97</v>
      </c>
      <c r="B100" s="31">
        <v>5</v>
      </c>
      <c r="C100" s="32">
        <f t="shared" si="10"/>
        <v>4</v>
      </c>
      <c r="D100" s="30" t="s">
        <v>229</v>
      </c>
      <c r="E100" s="33" t="s">
        <v>944</v>
      </c>
      <c r="F100" s="47" t="s">
        <v>324</v>
      </c>
      <c r="G100" s="47"/>
      <c r="H100" s="35" t="s">
        <v>255</v>
      </c>
      <c r="I100" s="36">
        <v>41654</v>
      </c>
      <c r="J100" s="51">
        <v>14400</v>
      </c>
      <c r="K100" s="37">
        <v>1440</v>
      </c>
      <c r="L100" s="38">
        <v>1440</v>
      </c>
      <c r="M100" s="36">
        <f t="shared" si="11"/>
        <v>41654</v>
      </c>
      <c r="N100" s="39">
        <f t="shared" si="16"/>
        <v>10</v>
      </c>
      <c r="O100" s="40"/>
      <c r="P100" s="41"/>
      <c r="Q100" s="42" t="str">
        <f>VLOOKUP(B100,[1]Challan!$A$6:$B$28,2,FALSE)</f>
        <v>94H</v>
      </c>
      <c r="R100" s="43" t="str">
        <f t="shared" si="12"/>
        <v>AAKP</v>
      </c>
      <c r="S100" s="43" t="str">
        <f t="shared" si="17"/>
        <v>P</v>
      </c>
      <c r="T100" s="43" t="str">
        <f t="shared" si="18"/>
        <v>02</v>
      </c>
      <c r="U100" s="43" t="b">
        <f t="shared" si="13"/>
        <v>1</v>
      </c>
      <c r="V100" s="43">
        <f t="shared" si="14"/>
        <v>10</v>
      </c>
      <c r="W100" s="43" t="str">
        <f t="shared" si="15"/>
        <v>B</v>
      </c>
      <c r="X100" s="37">
        <v>0</v>
      </c>
    </row>
    <row r="101" spans="1:24" x14ac:dyDescent="0.25">
      <c r="A101" s="30">
        <f t="shared" si="19"/>
        <v>98</v>
      </c>
      <c r="B101" s="31">
        <v>5</v>
      </c>
      <c r="C101" s="32">
        <f t="shared" si="10"/>
        <v>5</v>
      </c>
      <c r="D101" s="30" t="s">
        <v>229</v>
      </c>
      <c r="E101" s="33" t="s">
        <v>944</v>
      </c>
      <c r="F101" s="47" t="s">
        <v>324</v>
      </c>
      <c r="G101" s="47"/>
      <c r="H101" s="35" t="s">
        <v>255</v>
      </c>
      <c r="I101" s="36">
        <v>41659</v>
      </c>
      <c r="J101" s="51">
        <v>14400</v>
      </c>
      <c r="K101" s="37">
        <v>1440</v>
      </c>
      <c r="L101" s="38">
        <v>1440</v>
      </c>
      <c r="M101" s="36">
        <f t="shared" si="11"/>
        <v>41659</v>
      </c>
      <c r="N101" s="39">
        <f t="shared" si="16"/>
        <v>10</v>
      </c>
      <c r="O101" s="40"/>
      <c r="P101" s="41"/>
      <c r="Q101" s="42" t="str">
        <f>VLOOKUP(B101,[1]Challan!$A$6:$B$28,2,FALSE)</f>
        <v>94H</v>
      </c>
      <c r="R101" s="43" t="str">
        <f t="shared" si="12"/>
        <v>AAKP</v>
      </c>
      <c r="S101" s="43" t="str">
        <f t="shared" si="17"/>
        <v>P</v>
      </c>
      <c r="T101" s="43" t="str">
        <f t="shared" si="18"/>
        <v>02</v>
      </c>
      <c r="U101" s="43" t="b">
        <f t="shared" si="13"/>
        <v>1</v>
      </c>
      <c r="V101" s="43">
        <f t="shared" si="14"/>
        <v>10</v>
      </c>
      <c r="W101" s="43" t="str">
        <f t="shared" si="15"/>
        <v>B</v>
      </c>
      <c r="X101" s="37">
        <v>0</v>
      </c>
    </row>
    <row r="102" spans="1:24" x14ac:dyDescent="0.25">
      <c r="A102" s="30">
        <f t="shared" si="19"/>
        <v>99</v>
      </c>
      <c r="B102" s="31">
        <v>5</v>
      </c>
      <c r="C102" s="32">
        <f t="shared" si="10"/>
        <v>6</v>
      </c>
      <c r="D102" s="30" t="s">
        <v>229</v>
      </c>
      <c r="E102" s="33" t="s">
        <v>944</v>
      </c>
      <c r="F102" s="47" t="s">
        <v>324</v>
      </c>
      <c r="G102" s="47"/>
      <c r="H102" s="35" t="s">
        <v>255</v>
      </c>
      <c r="I102" s="36">
        <v>41661</v>
      </c>
      <c r="J102" s="51">
        <v>24000</v>
      </c>
      <c r="K102" s="37">
        <v>2400</v>
      </c>
      <c r="L102" s="38">
        <v>2400</v>
      </c>
      <c r="M102" s="36">
        <f t="shared" si="11"/>
        <v>41661</v>
      </c>
      <c r="N102" s="39">
        <f t="shared" si="16"/>
        <v>10</v>
      </c>
      <c r="O102" s="40"/>
      <c r="P102" s="41"/>
      <c r="Q102" s="42" t="str">
        <f>VLOOKUP(B102,[1]Challan!$A$6:$B$28,2,FALSE)</f>
        <v>94H</v>
      </c>
      <c r="R102" s="43" t="str">
        <f t="shared" si="12"/>
        <v>AAKP</v>
      </c>
      <c r="S102" s="43" t="str">
        <f t="shared" si="17"/>
        <v>P</v>
      </c>
      <c r="T102" s="43" t="str">
        <f t="shared" si="18"/>
        <v>02</v>
      </c>
      <c r="U102" s="43" t="b">
        <f t="shared" si="13"/>
        <v>1</v>
      </c>
      <c r="V102" s="43">
        <f t="shared" si="14"/>
        <v>10</v>
      </c>
      <c r="W102" s="43" t="str">
        <f t="shared" si="15"/>
        <v>B</v>
      </c>
      <c r="X102" s="37">
        <v>0</v>
      </c>
    </row>
    <row r="103" spans="1:24" x14ac:dyDescent="0.25">
      <c r="A103" s="30">
        <f t="shared" si="19"/>
        <v>100</v>
      </c>
      <c r="B103" s="31">
        <v>5</v>
      </c>
      <c r="C103" s="32">
        <f t="shared" si="10"/>
        <v>7</v>
      </c>
      <c r="D103" s="30" t="s">
        <v>229</v>
      </c>
      <c r="E103" s="33" t="s">
        <v>944</v>
      </c>
      <c r="F103" s="47" t="s">
        <v>324</v>
      </c>
      <c r="G103" s="47"/>
      <c r="H103" s="35" t="s">
        <v>255</v>
      </c>
      <c r="I103" s="36">
        <v>41662</v>
      </c>
      <c r="J103" s="51">
        <v>12000</v>
      </c>
      <c r="K103" s="37">
        <v>1200</v>
      </c>
      <c r="L103" s="38">
        <v>1200</v>
      </c>
      <c r="M103" s="36">
        <f t="shared" si="11"/>
        <v>41662</v>
      </c>
      <c r="N103" s="39">
        <f t="shared" si="16"/>
        <v>10</v>
      </c>
      <c r="O103" s="40"/>
      <c r="P103" s="41"/>
      <c r="Q103" s="42" t="str">
        <f>VLOOKUP(B103,[1]Challan!$A$6:$B$28,2,FALSE)</f>
        <v>94H</v>
      </c>
      <c r="R103" s="43" t="str">
        <f t="shared" si="12"/>
        <v>AAKP</v>
      </c>
      <c r="S103" s="43" t="str">
        <f t="shared" si="17"/>
        <v>P</v>
      </c>
      <c r="T103" s="43" t="str">
        <f t="shared" si="18"/>
        <v>02</v>
      </c>
      <c r="U103" s="43" t="b">
        <f t="shared" si="13"/>
        <v>1</v>
      </c>
      <c r="V103" s="43">
        <f t="shared" si="14"/>
        <v>10</v>
      </c>
      <c r="W103" s="43" t="str">
        <f t="shared" si="15"/>
        <v>B</v>
      </c>
      <c r="X103" s="37">
        <v>0</v>
      </c>
    </row>
    <row r="104" spans="1:24" x14ac:dyDescent="0.25">
      <c r="A104" s="30">
        <f t="shared" si="19"/>
        <v>101</v>
      </c>
      <c r="B104" s="31">
        <v>5</v>
      </c>
      <c r="C104" s="32">
        <f t="shared" si="10"/>
        <v>8</v>
      </c>
      <c r="D104" s="30" t="s">
        <v>229</v>
      </c>
      <c r="E104" s="33" t="s">
        <v>944</v>
      </c>
      <c r="F104" s="47" t="s">
        <v>324</v>
      </c>
      <c r="G104" s="47"/>
      <c r="H104" s="35" t="s">
        <v>255</v>
      </c>
      <c r="I104" s="36">
        <v>41666</v>
      </c>
      <c r="J104" s="51">
        <v>9600</v>
      </c>
      <c r="K104" s="37">
        <v>960</v>
      </c>
      <c r="L104" s="38">
        <v>960</v>
      </c>
      <c r="M104" s="36">
        <f t="shared" si="11"/>
        <v>41666</v>
      </c>
      <c r="N104" s="39">
        <f t="shared" si="16"/>
        <v>10</v>
      </c>
      <c r="O104" s="40"/>
      <c r="P104" s="41"/>
      <c r="Q104" s="42" t="str">
        <f>VLOOKUP(B104,[1]Challan!$A$6:$B$28,2,FALSE)</f>
        <v>94H</v>
      </c>
      <c r="R104" s="43" t="str">
        <f t="shared" si="12"/>
        <v>AAKP</v>
      </c>
      <c r="S104" s="43" t="str">
        <f t="shared" si="17"/>
        <v>P</v>
      </c>
      <c r="T104" s="43" t="str">
        <f t="shared" si="18"/>
        <v>02</v>
      </c>
      <c r="U104" s="43" t="b">
        <f t="shared" si="13"/>
        <v>1</v>
      </c>
      <c r="V104" s="43">
        <f t="shared" si="14"/>
        <v>10</v>
      </c>
      <c r="W104" s="43" t="str">
        <f t="shared" si="15"/>
        <v>B</v>
      </c>
      <c r="X104" s="37">
        <v>0</v>
      </c>
    </row>
    <row r="105" spans="1:24" x14ac:dyDescent="0.25">
      <c r="A105" s="30">
        <f t="shared" si="19"/>
        <v>102</v>
      </c>
      <c r="B105" s="31">
        <v>5</v>
      </c>
      <c r="C105" s="32">
        <f t="shared" si="10"/>
        <v>9</v>
      </c>
      <c r="D105" s="30" t="s">
        <v>229</v>
      </c>
      <c r="E105" s="33" t="s">
        <v>944</v>
      </c>
      <c r="F105" s="47" t="s">
        <v>324</v>
      </c>
      <c r="G105" s="47"/>
      <c r="H105" s="35" t="s">
        <v>255</v>
      </c>
      <c r="I105" s="36">
        <v>41667</v>
      </c>
      <c r="J105" s="51">
        <v>9600</v>
      </c>
      <c r="K105" s="37">
        <v>960</v>
      </c>
      <c r="L105" s="38">
        <v>960</v>
      </c>
      <c r="M105" s="36">
        <f t="shared" si="11"/>
        <v>41667</v>
      </c>
      <c r="N105" s="39">
        <f t="shared" si="16"/>
        <v>10</v>
      </c>
      <c r="O105" s="40"/>
      <c r="P105" s="41"/>
      <c r="Q105" s="42" t="str">
        <f>VLOOKUP(B105,[1]Challan!$A$6:$B$28,2,FALSE)</f>
        <v>94H</v>
      </c>
      <c r="R105" s="43" t="str">
        <f t="shared" si="12"/>
        <v>AAKP</v>
      </c>
      <c r="S105" s="43" t="str">
        <f t="shared" si="17"/>
        <v>P</v>
      </c>
      <c r="T105" s="43" t="str">
        <f t="shared" si="18"/>
        <v>02</v>
      </c>
      <c r="U105" s="43" t="b">
        <f t="shared" si="13"/>
        <v>1</v>
      </c>
      <c r="V105" s="43">
        <f t="shared" si="14"/>
        <v>10</v>
      </c>
      <c r="W105" s="43" t="str">
        <f t="shared" si="15"/>
        <v>B</v>
      </c>
      <c r="X105" s="37">
        <v>0</v>
      </c>
    </row>
    <row r="106" spans="1:24" x14ac:dyDescent="0.25">
      <c r="A106" s="30">
        <f t="shared" si="19"/>
        <v>103</v>
      </c>
      <c r="B106" s="31">
        <v>5</v>
      </c>
      <c r="C106" s="32">
        <f t="shared" si="10"/>
        <v>10</v>
      </c>
      <c r="D106" s="30" t="s">
        <v>229</v>
      </c>
      <c r="E106" s="33" t="s">
        <v>944</v>
      </c>
      <c r="F106" s="47" t="s">
        <v>324</v>
      </c>
      <c r="G106" s="47"/>
      <c r="H106" s="35" t="s">
        <v>255</v>
      </c>
      <c r="I106" s="36">
        <v>41668</v>
      </c>
      <c r="J106" s="51">
        <v>30000</v>
      </c>
      <c r="K106" s="37">
        <v>3000</v>
      </c>
      <c r="L106" s="38">
        <v>3000</v>
      </c>
      <c r="M106" s="36">
        <f t="shared" si="11"/>
        <v>41668</v>
      </c>
      <c r="N106" s="39">
        <f t="shared" si="16"/>
        <v>10</v>
      </c>
      <c r="O106" s="40"/>
      <c r="P106" s="41"/>
      <c r="Q106" s="42" t="str">
        <f>VLOOKUP(B106,[1]Challan!$A$6:$B$28,2,FALSE)</f>
        <v>94H</v>
      </c>
      <c r="R106" s="43" t="str">
        <f t="shared" si="12"/>
        <v>AAKP</v>
      </c>
      <c r="S106" s="43" t="str">
        <f t="shared" si="17"/>
        <v>P</v>
      </c>
      <c r="T106" s="43" t="str">
        <f t="shared" si="18"/>
        <v>02</v>
      </c>
      <c r="U106" s="43" t="b">
        <f t="shared" si="13"/>
        <v>1</v>
      </c>
      <c r="V106" s="43">
        <f t="shared" si="14"/>
        <v>10</v>
      </c>
      <c r="W106" s="43" t="str">
        <f t="shared" si="15"/>
        <v>B</v>
      </c>
      <c r="X106" s="37">
        <v>0</v>
      </c>
    </row>
    <row r="107" spans="1:24" x14ac:dyDescent="0.25">
      <c r="A107" s="30">
        <f t="shared" si="19"/>
        <v>104</v>
      </c>
      <c r="B107" s="31">
        <v>5</v>
      </c>
      <c r="C107" s="32">
        <f t="shared" si="10"/>
        <v>11</v>
      </c>
      <c r="D107" s="30" t="s">
        <v>229</v>
      </c>
      <c r="E107" s="33" t="s">
        <v>944</v>
      </c>
      <c r="F107" s="47" t="s">
        <v>324</v>
      </c>
      <c r="G107" s="47"/>
      <c r="H107" s="35" t="s">
        <v>255</v>
      </c>
      <c r="I107" s="36">
        <v>41669</v>
      </c>
      <c r="J107" s="51">
        <v>12000</v>
      </c>
      <c r="K107" s="37">
        <v>1200</v>
      </c>
      <c r="L107" s="38">
        <v>1200</v>
      </c>
      <c r="M107" s="36">
        <f t="shared" si="11"/>
        <v>41669</v>
      </c>
      <c r="N107" s="39">
        <f t="shared" si="16"/>
        <v>10</v>
      </c>
      <c r="O107" s="40"/>
      <c r="P107" s="41"/>
      <c r="Q107" s="42" t="str">
        <f>VLOOKUP(B107,[1]Challan!$A$6:$B$28,2,FALSE)</f>
        <v>94H</v>
      </c>
      <c r="R107" s="43" t="str">
        <f t="shared" si="12"/>
        <v>AAKP</v>
      </c>
      <c r="S107" s="43" t="str">
        <f t="shared" si="17"/>
        <v>P</v>
      </c>
      <c r="T107" s="43" t="str">
        <f t="shared" si="18"/>
        <v>02</v>
      </c>
      <c r="U107" s="43" t="b">
        <f t="shared" si="13"/>
        <v>1</v>
      </c>
      <c r="V107" s="43">
        <f t="shared" si="14"/>
        <v>10</v>
      </c>
      <c r="W107" s="43" t="str">
        <f t="shared" si="15"/>
        <v>B</v>
      </c>
      <c r="X107" s="37">
        <v>0</v>
      </c>
    </row>
    <row r="108" spans="1:24" x14ac:dyDescent="0.25">
      <c r="A108" s="30">
        <f t="shared" si="19"/>
        <v>105</v>
      </c>
      <c r="B108" s="31">
        <v>5</v>
      </c>
      <c r="C108" s="32">
        <f t="shared" si="10"/>
        <v>12</v>
      </c>
      <c r="D108" s="30" t="s">
        <v>229</v>
      </c>
      <c r="E108" s="33" t="s">
        <v>944</v>
      </c>
      <c r="F108" s="47" t="s">
        <v>324</v>
      </c>
      <c r="G108" s="47"/>
      <c r="H108" s="35" t="s">
        <v>255</v>
      </c>
      <c r="I108" s="36">
        <v>41670</v>
      </c>
      <c r="J108" s="51">
        <v>12000</v>
      </c>
      <c r="K108" s="37">
        <v>1200</v>
      </c>
      <c r="L108" s="38">
        <v>1200</v>
      </c>
      <c r="M108" s="36">
        <f t="shared" si="11"/>
        <v>41670</v>
      </c>
      <c r="N108" s="39">
        <f t="shared" si="16"/>
        <v>10</v>
      </c>
      <c r="O108" s="40"/>
      <c r="P108" s="41"/>
      <c r="Q108" s="42" t="str">
        <f>VLOOKUP(B108,[1]Challan!$A$6:$B$28,2,FALSE)</f>
        <v>94H</v>
      </c>
      <c r="R108" s="43" t="str">
        <f t="shared" si="12"/>
        <v>AAKP</v>
      </c>
      <c r="S108" s="43" t="str">
        <f t="shared" si="17"/>
        <v>P</v>
      </c>
      <c r="T108" s="43" t="str">
        <f t="shared" si="18"/>
        <v>02</v>
      </c>
      <c r="U108" s="43" t="b">
        <f t="shared" si="13"/>
        <v>1</v>
      </c>
      <c r="V108" s="43">
        <f t="shared" si="14"/>
        <v>10</v>
      </c>
      <c r="W108" s="43" t="str">
        <f t="shared" si="15"/>
        <v>B</v>
      </c>
      <c r="X108" s="37">
        <v>0</v>
      </c>
    </row>
    <row r="109" spans="1:24" x14ac:dyDescent="0.25">
      <c r="A109" s="30">
        <f t="shared" si="19"/>
        <v>106</v>
      </c>
      <c r="B109" s="31">
        <v>5</v>
      </c>
      <c r="C109" s="32">
        <f t="shared" si="10"/>
        <v>13</v>
      </c>
      <c r="D109" s="30" t="s">
        <v>229</v>
      </c>
      <c r="E109" s="49" t="s">
        <v>1052</v>
      </c>
      <c r="F109" s="47" t="s">
        <v>325</v>
      </c>
      <c r="G109" s="47"/>
      <c r="H109" s="35" t="s">
        <v>255</v>
      </c>
      <c r="I109" s="36">
        <v>41670</v>
      </c>
      <c r="J109" s="51">
        <v>5872</v>
      </c>
      <c r="K109" s="37">
        <v>587</v>
      </c>
      <c r="L109" s="38">
        <v>587</v>
      </c>
      <c r="M109" s="36">
        <f t="shared" si="11"/>
        <v>41670</v>
      </c>
      <c r="N109" s="39">
        <f t="shared" si="16"/>
        <v>10</v>
      </c>
      <c r="O109" s="40"/>
      <c r="P109" s="41"/>
      <c r="Q109" s="42" t="str">
        <f>VLOOKUP(B109,[1]Challan!$A$6:$B$28,2,FALSE)</f>
        <v>94H</v>
      </c>
      <c r="R109" s="43" t="str">
        <f t="shared" si="12"/>
        <v>AAAF</v>
      </c>
      <c r="S109" s="43" t="str">
        <f t="shared" si="17"/>
        <v>F</v>
      </c>
      <c r="T109" s="43" t="str">
        <f t="shared" si="18"/>
        <v>02</v>
      </c>
      <c r="U109" s="43" t="b">
        <f t="shared" si="13"/>
        <v>1</v>
      </c>
      <c r="V109" s="43">
        <f t="shared" si="14"/>
        <v>10</v>
      </c>
      <c r="W109" s="43" t="str">
        <f t="shared" si="15"/>
        <v>M</v>
      </c>
      <c r="X109" s="37">
        <v>0</v>
      </c>
    </row>
    <row r="110" spans="1:24" x14ac:dyDescent="0.25">
      <c r="A110" s="30">
        <f t="shared" si="19"/>
        <v>107</v>
      </c>
      <c r="B110" s="31">
        <v>5</v>
      </c>
      <c r="C110" s="32">
        <f t="shared" si="10"/>
        <v>14</v>
      </c>
      <c r="D110" s="30" t="s">
        <v>229</v>
      </c>
      <c r="E110" s="49" t="s">
        <v>820</v>
      </c>
      <c r="F110" s="47" t="s">
        <v>326</v>
      </c>
      <c r="G110" s="47"/>
      <c r="H110" s="35" t="s">
        <v>255</v>
      </c>
      <c r="I110" s="36">
        <v>41670</v>
      </c>
      <c r="J110" s="51">
        <v>15333</v>
      </c>
      <c r="K110" s="37">
        <v>1533</v>
      </c>
      <c r="L110" s="38">
        <v>1533</v>
      </c>
      <c r="M110" s="36">
        <f t="shared" si="11"/>
        <v>41670</v>
      </c>
      <c r="N110" s="39">
        <f t="shared" si="16"/>
        <v>10</v>
      </c>
      <c r="O110" s="40"/>
      <c r="P110" s="41"/>
      <c r="Q110" s="42" t="str">
        <f>VLOOKUP(B110,[1]Challan!$A$6:$B$28,2,FALSE)</f>
        <v>94H</v>
      </c>
      <c r="R110" s="43" t="str">
        <f t="shared" si="12"/>
        <v>AAKF</v>
      </c>
      <c r="S110" s="43" t="str">
        <f t="shared" si="17"/>
        <v>F</v>
      </c>
      <c r="T110" s="43" t="str">
        <f t="shared" si="18"/>
        <v>02</v>
      </c>
      <c r="U110" s="43" t="b">
        <f t="shared" si="13"/>
        <v>1</v>
      </c>
      <c r="V110" s="43">
        <f t="shared" si="14"/>
        <v>10</v>
      </c>
      <c r="W110" s="43" t="str">
        <f t="shared" si="15"/>
        <v>D</v>
      </c>
      <c r="X110" s="37">
        <v>0</v>
      </c>
    </row>
    <row r="111" spans="1:24" x14ac:dyDescent="0.25">
      <c r="A111" s="30">
        <f t="shared" si="19"/>
        <v>108</v>
      </c>
      <c r="B111" s="31">
        <v>5</v>
      </c>
      <c r="C111" s="32">
        <f t="shared" si="10"/>
        <v>15</v>
      </c>
      <c r="D111" s="30" t="s">
        <v>229</v>
      </c>
      <c r="E111" s="49" t="s">
        <v>327</v>
      </c>
      <c r="F111" s="47" t="s">
        <v>328</v>
      </c>
      <c r="G111" s="47"/>
      <c r="H111" s="35" t="s">
        <v>255</v>
      </c>
      <c r="I111" s="36">
        <v>41670</v>
      </c>
      <c r="J111" s="51">
        <v>3190</v>
      </c>
      <c r="K111" s="37">
        <v>319</v>
      </c>
      <c r="L111" s="38">
        <v>319</v>
      </c>
      <c r="M111" s="36">
        <f t="shared" si="11"/>
        <v>41670</v>
      </c>
      <c r="N111" s="39">
        <f t="shared" si="16"/>
        <v>10</v>
      </c>
      <c r="O111" s="40"/>
      <c r="P111" s="41"/>
      <c r="Q111" s="42" t="str">
        <f>VLOOKUP(B111,[1]Challan!$A$6:$B$28,2,FALSE)</f>
        <v>94H</v>
      </c>
      <c r="R111" s="43" t="str">
        <f t="shared" si="12"/>
        <v>AAQF</v>
      </c>
      <c r="S111" s="43" t="str">
        <f t="shared" si="17"/>
        <v>F</v>
      </c>
      <c r="T111" s="43" t="str">
        <f t="shared" si="18"/>
        <v>02</v>
      </c>
      <c r="U111" s="43" t="b">
        <f t="shared" si="13"/>
        <v>1</v>
      </c>
      <c r="V111" s="43">
        <f t="shared" si="14"/>
        <v>10</v>
      </c>
      <c r="W111" s="43" t="str">
        <f t="shared" si="15"/>
        <v>L</v>
      </c>
      <c r="X111" s="37">
        <v>0</v>
      </c>
    </row>
    <row r="112" spans="1:24" x14ac:dyDescent="0.25">
      <c r="A112" s="30">
        <f t="shared" si="19"/>
        <v>109</v>
      </c>
      <c r="B112" s="31">
        <v>5</v>
      </c>
      <c r="C112" s="32">
        <f t="shared" si="10"/>
        <v>16</v>
      </c>
      <c r="D112" s="30" t="s">
        <v>229</v>
      </c>
      <c r="E112" s="49" t="s">
        <v>1053</v>
      </c>
      <c r="F112" s="47" t="s">
        <v>329</v>
      </c>
      <c r="G112" s="47"/>
      <c r="H112" s="35" t="s">
        <v>255</v>
      </c>
      <c r="I112" s="36">
        <v>41670</v>
      </c>
      <c r="J112" s="51">
        <v>3849</v>
      </c>
      <c r="K112" s="37">
        <v>385</v>
      </c>
      <c r="L112" s="38">
        <v>385</v>
      </c>
      <c r="M112" s="36">
        <f t="shared" si="11"/>
        <v>41670</v>
      </c>
      <c r="N112" s="39">
        <f t="shared" si="16"/>
        <v>10</v>
      </c>
      <c r="O112" s="40"/>
      <c r="P112" s="41"/>
      <c r="Q112" s="42" t="str">
        <f>VLOOKUP(B112,[1]Challan!$A$6:$B$28,2,FALSE)</f>
        <v>94H</v>
      </c>
      <c r="R112" s="43" t="str">
        <f t="shared" si="12"/>
        <v>AJSP</v>
      </c>
      <c r="S112" s="43" t="str">
        <f t="shared" si="17"/>
        <v>P</v>
      </c>
      <c r="T112" s="43" t="str">
        <f t="shared" si="18"/>
        <v>02</v>
      </c>
      <c r="U112" s="43" t="b">
        <f t="shared" si="13"/>
        <v>1</v>
      </c>
      <c r="V112" s="43">
        <f t="shared" si="14"/>
        <v>10</v>
      </c>
      <c r="W112" s="43" t="str">
        <f t="shared" si="15"/>
        <v>K</v>
      </c>
      <c r="X112" s="37">
        <v>0</v>
      </c>
    </row>
    <row r="113" spans="1:24" x14ac:dyDescent="0.25">
      <c r="A113" s="30">
        <f t="shared" si="19"/>
        <v>110</v>
      </c>
      <c r="B113" s="31">
        <v>5</v>
      </c>
      <c r="C113" s="32">
        <f t="shared" si="10"/>
        <v>17</v>
      </c>
      <c r="D113" s="30" t="s">
        <v>229</v>
      </c>
      <c r="E113" s="49" t="s">
        <v>945</v>
      </c>
      <c r="F113" s="47" t="s">
        <v>330</v>
      </c>
      <c r="G113" s="47"/>
      <c r="H113" s="35" t="s">
        <v>255</v>
      </c>
      <c r="I113" s="36">
        <v>41670</v>
      </c>
      <c r="J113" s="51">
        <v>4326</v>
      </c>
      <c r="K113" s="37">
        <v>433</v>
      </c>
      <c r="L113" s="38">
        <v>433</v>
      </c>
      <c r="M113" s="36">
        <f t="shared" si="11"/>
        <v>41670</v>
      </c>
      <c r="N113" s="39">
        <f t="shared" si="16"/>
        <v>10.01</v>
      </c>
      <c r="O113" s="40"/>
      <c r="P113" s="41"/>
      <c r="Q113" s="42" t="str">
        <f>VLOOKUP(B113,[1]Challan!$A$6:$B$28,2,FALSE)</f>
        <v>94H</v>
      </c>
      <c r="R113" s="43" t="str">
        <f t="shared" si="12"/>
        <v>AABF</v>
      </c>
      <c r="S113" s="43" t="str">
        <f t="shared" si="17"/>
        <v>F</v>
      </c>
      <c r="T113" s="43" t="str">
        <f t="shared" si="18"/>
        <v>02</v>
      </c>
      <c r="U113" s="43" t="b">
        <f t="shared" si="13"/>
        <v>1</v>
      </c>
      <c r="V113" s="43">
        <f t="shared" si="14"/>
        <v>10</v>
      </c>
      <c r="W113" s="43" t="str">
        <f t="shared" si="15"/>
        <v>N</v>
      </c>
      <c r="X113" s="37">
        <v>0</v>
      </c>
    </row>
    <row r="114" spans="1:24" x14ac:dyDescent="0.25">
      <c r="A114" s="30">
        <f t="shared" si="19"/>
        <v>111</v>
      </c>
      <c r="B114" s="31">
        <v>5</v>
      </c>
      <c r="C114" s="32">
        <f t="shared" si="10"/>
        <v>18</v>
      </c>
      <c r="D114" s="30" t="s">
        <v>229</v>
      </c>
      <c r="E114" s="49" t="s">
        <v>331</v>
      </c>
      <c r="F114" s="47" t="s">
        <v>332</v>
      </c>
      <c r="G114" s="47"/>
      <c r="H114" s="35" t="s">
        <v>255</v>
      </c>
      <c r="I114" s="36">
        <v>41670</v>
      </c>
      <c r="J114" s="51">
        <v>3084</v>
      </c>
      <c r="K114" s="37">
        <v>308</v>
      </c>
      <c r="L114" s="38">
        <v>308</v>
      </c>
      <c r="M114" s="36">
        <f t="shared" si="11"/>
        <v>41670</v>
      </c>
      <c r="N114" s="39">
        <f t="shared" si="16"/>
        <v>9.99</v>
      </c>
      <c r="O114" s="40"/>
      <c r="P114" s="41"/>
      <c r="Q114" s="42" t="str">
        <f>VLOOKUP(B114,[1]Challan!$A$6:$B$28,2,FALSE)</f>
        <v>94H</v>
      </c>
      <c r="R114" s="43" t="str">
        <f t="shared" si="12"/>
        <v>AAAF</v>
      </c>
      <c r="S114" s="43" t="str">
        <f t="shared" si="17"/>
        <v>F</v>
      </c>
      <c r="T114" s="43" t="str">
        <f t="shared" si="18"/>
        <v>02</v>
      </c>
      <c r="U114" s="43" t="b">
        <f t="shared" si="13"/>
        <v>1</v>
      </c>
      <c r="V114" s="43">
        <f t="shared" si="14"/>
        <v>10</v>
      </c>
      <c r="W114" s="43" t="str">
        <f t="shared" si="15"/>
        <v>J</v>
      </c>
      <c r="X114" s="37">
        <v>0</v>
      </c>
    </row>
    <row r="115" spans="1:24" x14ac:dyDescent="0.25">
      <c r="A115" s="30">
        <f t="shared" si="19"/>
        <v>112</v>
      </c>
      <c r="B115" s="31">
        <v>5</v>
      </c>
      <c r="C115" s="32">
        <f t="shared" si="10"/>
        <v>19</v>
      </c>
      <c r="D115" s="30" t="s">
        <v>229</v>
      </c>
      <c r="E115" s="49" t="s">
        <v>1054</v>
      </c>
      <c r="F115" s="47" t="s">
        <v>333</v>
      </c>
      <c r="G115" s="47"/>
      <c r="H115" s="35" t="s">
        <v>255</v>
      </c>
      <c r="I115" s="36">
        <v>41670</v>
      </c>
      <c r="J115" s="51">
        <v>8588</v>
      </c>
      <c r="K115" s="37">
        <v>859</v>
      </c>
      <c r="L115" s="38">
        <v>859</v>
      </c>
      <c r="M115" s="36">
        <f t="shared" si="11"/>
        <v>41670</v>
      </c>
      <c r="N115" s="39">
        <f t="shared" si="16"/>
        <v>10</v>
      </c>
      <c r="O115" s="40"/>
      <c r="P115" s="41"/>
      <c r="Q115" s="42" t="str">
        <f>VLOOKUP(B115,[1]Challan!$A$6:$B$28,2,FALSE)</f>
        <v>94H</v>
      </c>
      <c r="R115" s="43" t="str">
        <f t="shared" si="12"/>
        <v>AABF</v>
      </c>
      <c r="S115" s="43" t="str">
        <f t="shared" si="17"/>
        <v>F</v>
      </c>
      <c r="T115" s="43" t="str">
        <f t="shared" si="18"/>
        <v>02</v>
      </c>
      <c r="U115" s="43" t="b">
        <f t="shared" si="13"/>
        <v>1</v>
      </c>
      <c r="V115" s="43">
        <f t="shared" si="14"/>
        <v>10</v>
      </c>
      <c r="W115" s="43" t="str">
        <f t="shared" si="15"/>
        <v>M</v>
      </c>
      <c r="X115" s="37">
        <v>0</v>
      </c>
    </row>
    <row r="116" spans="1:24" x14ac:dyDescent="0.25">
      <c r="A116" s="30">
        <f t="shared" si="19"/>
        <v>113</v>
      </c>
      <c r="B116" s="31">
        <v>5</v>
      </c>
      <c r="C116" s="32">
        <f t="shared" si="10"/>
        <v>20</v>
      </c>
      <c r="D116" s="30" t="s">
        <v>229</v>
      </c>
      <c r="E116" s="49" t="s">
        <v>821</v>
      </c>
      <c r="F116" s="47" t="s">
        <v>334</v>
      </c>
      <c r="G116" s="47"/>
      <c r="H116" s="35" t="s">
        <v>255</v>
      </c>
      <c r="I116" s="36">
        <v>41670</v>
      </c>
      <c r="J116" s="51">
        <v>6063</v>
      </c>
      <c r="K116" s="37">
        <v>606</v>
      </c>
      <c r="L116" s="38">
        <v>606</v>
      </c>
      <c r="M116" s="36">
        <f t="shared" si="11"/>
        <v>41670</v>
      </c>
      <c r="N116" s="39">
        <f t="shared" si="16"/>
        <v>10</v>
      </c>
      <c r="O116" s="40"/>
      <c r="P116" s="41"/>
      <c r="Q116" s="42" t="str">
        <f>VLOOKUP(B116,[1]Challan!$A$6:$B$28,2,FALSE)</f>
        <v>94H</v>
      </c>
      <c r="R116" s="43" t="str">
        <f t="shared" si="12"/>
        <v>AADF</v>
      </c>
      <c r="S116" s="43" t="str">
        <f t="shared" si="17"/>
        <v>F</v>
      </c>
      <c r="T116" s="43" t="str">
        <f t="shared" si="18"/>
        <v>02</v>
      </c>
      <c r="U116" s="43" t="b">
        <f t="shared" si="13"/>
        <v>1</v>
      </c>
      <c r="V116" s="43">
        <f t="shared" si="14"/>
        <v>10</v>
      </c>
      <c r="W116" s="43" t="str">
        <f t="shared" si="15"/>
        <v>B</v>
      </c>
      <c r="X116" s="37">
        <v>0</v>
      </c>
    </row>
    <row r="117" spans="1:24" x14ac:dyDescent="0.25">
      <c r="A117" s="30">
        <f t="shared" si="19"/>
        <v>114</v>
      </c>
      <c r="B117" s="31">
        <v>5</v>
      </c>
      <c r="C117" s="32">
        <f t="shared" si="10"/>
        <v>21</v>
      </c>
      <c r="D117" s="30" t="s">
        <v>229</v>
      </c>
      <c r="E117" s="49" t="s">
        <v>1055</v>
      </c>
      <c r="F117" s="47" t="s">
        <v>335</v>
      </c>
      <c r="G117" s="47"/>
      <c r="H117" s="35" t="s">
        <v>255</v>
      </c>
      <c r="I117" s="36">
        <v>41670</v>
      </c>
      <c r="J117" s="51">
        <v>5067</v>
      </c>
      <c r="K117" s="37">
        <v>507</v>
      </c>
      <c r="L117" s="38">
        <v>507</v>
      </c>
      <c r="M117" s="36">
        <f t="shared" si="11"/>
        <v>41670</v>
      </c>
      <c r="N117" s="39">
        <f t="shared" si="16"/>
        <v>10.01</v>
      </c>
      <c r="O117" s="40"/>
      <c r="P117" s="41"/>
      <c r="Q117" s="42" t="str">
        <f>VLOOKUP(B117,[1]Challan!$A$6:$B$28,2,FALSE)</f>
        <v>94H</v>
      </c>
      <c r="R117" s="43" t="str">
        <f t="shared" si="12"/>
        <v>AERP</v>
      </c>
      <c r="S117" s="43" t="str">
        <f t="shared" si="17"/>
        <v>P</v>
      </c>
      <c r="T117" s="43" t="str">
        <f t="shared" si="18"/>
        <v>02</v>
      </c>
      <c r="U117" s="43" t="b">
        <f t="shared" si="13"/>
        <v>1</v>
      </c>
      <c r="V117" s="43">
        <f t="shared" si="14"/>
        <v>10</v>
      </c>
      <c r="W117" s="43" t="str">
        <f t="shared" si="15"/>
        <v>R</v>
      </c>
      <c r="X117" s="37">
        <v>0</v>
      </c>
    </row>
    <row r="118" spans="1:24" x14ac:dyDescent="0.25">
      <c r="A118" s="30">
        <f t="shared" si="19"/>
        <v>115</v>
      </c>
      <c r="B118" s="31">
        <v>5</v>
      </c>
      <c r="C118" s="32">
        <f t="shared" si="10"/>
        <v>22</v>
      </c>
      <c r="D118" s="30" t="s">
        <v>229</v>
      </c>
      <c r="E118" s="49" t="s">
        <v>822</v>
      </c>
      <c r="F118" s="47" t="s">
        <v>336</v>
      </c>
      <c r="G118" s="47"/>
      <c r="H118" s="35" t="s">
        <v>255</v>
      </c>
      <c r="I118" s="36">
        <v>41670</v>
      </c>
      <c r="J118" s="51">
        <v>5429</v>
      </c>
      <c r="K118" s="37">
        <v>543</v>
      </c>
      <c r="L118" s="38">
        <v>543</v>
      </c>
      <c r="M118" s="36">
        <f t="shared" si="11"/>
        <v>41670</v>
      </c>
      <c r="N118" s="39">
        <f t="shared" si="16"/>
        <v>10</v>
      </c>
      <c r="O118" s="40"/>
      <c r="P118" s="41"/>
      <c r="Q118" s="42" t="str">
        <f>VLOOKUP(B118,[1]Challan!$A$6:$B$28,2,FALSE)</f>
        <v>94H</v>
      </c>
      <c r="R118" s="43" t="str">
        <f t="shared" si="12"/>
        <v>AABF</v>
      </c>
      <c r="S118" s="43" t="str">
        <f t="shared" si="17"/>
        <v>F</v>
      </c>
      <c r="T118" s="43" t="str">
        <f t="shared" si="18"/>
        <v>02</v>
      </c>
      <c r="U118" s="43" t="b">
        <f t="shared" si="13"/>
        <v>1</v>
      </c>
      <c r="V118" s="43">
        <f t="shared" si="14"/>
        <v>10</v>
      </c>
      <c r="W118" s="43" t="str">
        <f t="shared" si="15"/>
        <v>J</v>
      </c>
      <c r="X118" s="37">
        <v>0</v>
      </c>
    </row>
    <row r="119" spans="1:24" x14ac:dyDescent="0.25">
      <c r="A119" s="30">
        <f t="shared" si="19"/>
        <v>116</v>
      </c>
      <c r="B119" s="31">
        <v>5</v>
      </c>
      <c r="C119" s="32">
        <f t="shared" si="10"/>
        <v>23</v>
      </c>
      <c r="D119" s="30" t="s">
        <v>229</v>
      </c>
      <c r="E119" s="49" t="s">
        <v>1056</v>
      </c>
      <c r="F119" s="47" t="s">
        <v>337</v>
      </c>
      <c r="G119" s="47"/>
      <c r="H119" s="35" t="s">
        <v>255</v>
      </c>
      <c r="I119" s="36">
        <v>41670</v>
      </c>
      <c r="J119" s="51">
        <v>7157</v>
      </c>
      <c r="K119" s="37">
        <v>716</v>
      </c>
      <c r="L119" s="38">
        <v>716</v>
      </c>
      <c r="M119" s="36">
        <f t="shared" si="11"/>
        <v>41670</v>
      </c>
      <c r="N119" s="39">
        <f t="shared" si="16"/>
        <v>10</v>
      </c>
      <c r="O119" s="40"/>
      <c r="P119" s="41"/>
      <c r="Q119" s="42" t="str">
        <f>VLOOKUP(B119,[1]Challan!$A$6:$B$28,2,FALSE)</f>
        <v>94H</v>
      </c>
      <c r="R119" s="43" t="str">
        <f t="shared" si="12"/>
        <v>AAEF</v>
      </c>
      <c r="S119" s="43" t="str">
        <f t="shared" si="17"/>
        <v>F</v>
      </c>
      <c r="T119" s="43" t="str">
        <f t="shared" si="18"/>
        <v>02</v>
      </c>
      <c r="U119" s="43" t="b">
        <f t="shared" si="13"/>
        <v>1</v>
      </c>
      <c r="V119" s="43">
        <f t="shared" si="14"/>
        <v>10</v>
      </c>
      <c r="W119" s="43" t="str">
        <f t="shared" si="15"/>
        <v>Q</v>
      </c>
      <c r="X119" s="37">
        <v>0</v>
      </c>
    </row>
    <row r="120" spans="1:24" x14ac:dyDescent="0.25">
      <c r="A120" s="30">
        <f t="shared" si="19"/>
        <v>117</v>
      </c>
      <c r="B120" s="31">
        <v>5</v>
      </c>
      <c r="C120" s="32">
        <f t="shared" si="10"/>
        <v>24</v>
      </c>
      <c r="D120" s="30" t="s">
        <v>229</v>
      </c>
      <c r="E120" s="49" t="s">
        <v>1057</v>
      </c>
      <c r="F120" s="47" t="s">
        <v>338</v>
      </c>
      <c r="G120" s="47"/>
      <c r="H120" s="35" t="s">
        <v>255</v>
      </c>
      <c r="I120" s="36">
        <v>41670</v>
      </c>
      <c r="J120" s="51">
        <v>15010</v>
      </c>
      <c r="K120" s="37">
        <v>1501</v>
      </c>
      <c r="L120" s="38">
        <v>1501</v>
      </c>
      <c r="M120" s="36">
        <f t="shared" si="11"/>
        <v>41670</v>
      </c>
      <c r="N120" s="39">
        <f t="shared" si="16"/>
        <v>10</v>
      </c>
      <c r="O120" s="40"/>
      <c r="P120" s="41"/>
      <c r="Q120" s="42" t="str">
        <f>VLOOKUP(B120,[1]Challan!$A$6:$B$28,2,FALSE)</f>
        <v>94H</v>
      </c>
      <c r="R120" s="43" t="str">
        <f t="shared" si="12"/>
        <v>ABAF</v>
      </c>
      <c r="S120" s="43" t="str">
        <f t="shared" si="17"/>
        <v>F</v>
      </c>
      <c r="T120" s="43" t="str">
        <f t="shared" si="18"/>
        <v>02</v>
      </c>
      <c r="U120" s="43" t="b">
        <f t="shared" si="13"/>
        <v>1</v>
      </c>
      <c r="V120" s="43">
        <f t="shared" si="14"/>
        <v>10</v>
      </c>
      <c r="W120" s="43" t="str">
        <f t="shared" si="15"/>
        <v>A</v>
      </c>
      <c r="X120" s="37">
        <v>0</v>
      </c>
    </row>
    <row r="121" spans="1:24" x14ac:dyDescent="0.25">
      <c r="A121" s="30">
        <f t="shared" si="19"/>
        <v>118</v>
      </c>
      <c r="B121" s="31">
        <v>5</v>
      </c>
      <c r="C121" s="32">
        <f t="shared" si="10"/>
        <v>25</v>
      </c>
      <c r="D121" s="30" t="s">
        <v>229</v>
      </c>
      <c r="E121" s="49" t="s">
        <v>339</v>
      </c>
      <c r="F121" s="47" t="s">
        <v>340</v>
      </c>
      <c r="G121" s="47"/>
      <c r="H121" s="35" t="s">
        <v>255</v>
      </c>
      <c r="I121" s="36">
        <v>41670</v>
      </c>
      <c r="J121" s="51">
        <v>1473</v>
      </c>
      <c r="K121" s="37">
        <v>147</v>
      </c>
      <c r="L121" s="38">
        <v>147</v>
      </c>
      <c r="M121" s="36">
        <f t="shared" si="11"/>
        <v>41670</v>
      </c>
      <c r="N121" s="39">
        <f t="shared" si="16"/>
        <v>9.98</v>
      </c>
      <c r="O121" s="40"/>
      <c r="P121" s="41"/>
      <c r="Q121" s="42" t="str">
        <f>VLOOKUP(B121,[1]Challan!$A$6:$B$28,2,FALSE)</f>
        <v>94H</v>
      </c>
      <c r="R121" s="43" t="str">
        <f t="shared" si="12"/>
        <v>AAKP</v>
      </c>
      <c r="S121" s="43" t="str">
        <f t="shared" si="17"/>
        <v>P</v>
      </c>
      <c r="T121" s="43" t="str">
        <f t="shared" si="18"/>
        <v>02</v>
      </c>
      <c r="U121" s="43" t="b">
        <f t="shared" si="13"/>
        <v>1</v>
      </c>
      <c r="V121" s="43">
        <f t="shared" si="14"/>
        <v>10</v>
      </c>
      <c r="W121" s="43" t="str">
        <f t="shared" si="15"/>
        <v>R</v>
      </c>
      <c r="X121" s="37">
        <v>0</v>
      </c>
    </row>
    <row r="122" spans="1:24" x14ac:dyDescent="0.25">
      <c r="A122" s="30">
        <f t="shared" si="19"/>
        <v>119</v>
      </c>
      <c r="B122" s="31">
        <v>5</v>
      </c>
      <c r="C122" s="32">
        <f t="shared" si="10"/>
        <v>26</v>
      </c>
      <c r="D122" s="30" t="s">
        <v>229</v>
      </c>
      <c r="E122" s="49" t="s">
        <v>1058</v>
      </c>
      <c r="F122" s="47" t="s">
        <v>341</v>
      </c>
      <c r="G122" s="47"/>
      <c r="H122" s="35" t="s">
        <v>255</v>
      </c>
      <c r="I122" s="36">
        <v>41670</v>
      </c>
      <c r="J122" s="51">
        <v>5537</v>
      </c>
      <c r="K122" s="37">
        <v>554</v>
      </c>
      <c r="L122" s="38">
        <v>554</v>
      </c>
      <c r="M122" s="36">
        <f t="shared" si="11"/>
        <v>41670</v>
      </c>
      <c r="N122" s="39">
        <f t="shared" si="16"/>
        <v>10.01</v>
      </c>
      <c r="O122" s="40"/>
      <c r="P122" s="41"/>
      <c r="Q122" s="42" t="str">
        <f>VLOOKUP(B122,[1]Challan!$A$6:$B$28,2,FALSE)</f>
        <v>94H</v>
      </c>
      <c r="R122" s="43" t="str">
        <f t="shared" si="12"/>
        <v>AAXF</v>
      </c>
      <c r="S122" s="43" t="str">
        <f t="shared" si="17"/>
        <v>F</v>
      </c>
      <c r="T122" s="43" t="str">
        <f t="shared" si="18"/>
        <v>02</v>
      </c>
      <c r="U122" s="43" t="b">
        <f t="shared" si="13"/>
        <v>1</v>
      </c>
      <c r="V122" s="43">
        <f t="shared" si="14"/>
        <v>10</v>
      </c>
      <c r="W122" s="43" t="str">
        <f t="shared" si="15"/>
        <v>M</v>
      </c>
      <c r="X122" s="37">
        <v>0</v>
      </c>
    </row>
    <row r="123" spans="1:24" x14ac:dyDescent="0.25">
      <c r="A123" s="30">
        <f t="shared" si="19"/>
        <v>120</v>
      </c>
      <c r="B123" s="31">
        <v>5</v>
      </c>
      <c r="C123" s="32">
        <f t="shared" si="10"/>
        <v>27</v>
      </c>
      <c r="D123" s="30" t="s">
        <v>229</v>
      </c>
      <c r="E123" s="49" t="s">
        <v>946</v>
      </c>
      <c r="F123" s="47" t="s">
        <v>342</v>
      </c>
      <c r="G123" s="47"/>
      <c r="H123" s="35" t="s">
        <v>255</v>
      </c>
      <c r="I123" s="36">
        <v>41670</v>
      </c>
      <c r="J123" s="51">
        <v>7787</v>
      </c>
      <c r="K123" s="37">
        <v>779</v>
      </c>
      <c r="L123" s="38">
        <v>779</v>
      </c>
      <c r="M123" s="36">
        <f t="shared" si="11"/>
        <v>41670</v>
      </c>
      <c r="N123" s="39">
        <f t="shared" si="16"/>
        <v>10</v>
      </c>
      <c r="O123" s="40"/>
      <c r="P123" s="41"/>
      <c r="Q123" s="42" t="str">
        <f>VLOOKUP(B123,[1]Challan!$A$6:$B$28,2,FALSE)</f>
        <v>94H</v>
      </c>
      <c r="R123" s="43" t="str">
        <f t="shared" si="12"/>
        <v>ACPP</v>
      </c>
      <c r="S123" s="43" t="str">
        <f t="shared" si="17"/>
        <v>P</v>
      </c>
      <c r="T123" s="43" t="str">
        <f t="shared" si="18"/>
        <v>02</v>
      </c>
      <c r="U123" s="43" t="b">
        <f t="shared" si="13"/>
        <v>1</v>
      </c>
      <c r="V123" s="43">
        <f t="shared" si="14"/>
        <v>10</v>
      </c>
      <c r="W123" s="43" t="str">
        <f t="shared" si="15"/>
        <v>K</v>
      </c>
      <c r="X123" s="37">
        <v>0</v>
      </c>
    </row>
    <row r="124" spans="1:24" x14ac:dyDescent="0.25">
      <c r="A124" s="30">
        <f t="shared" si="19"/>
        <v>121</v>
      </c>
      <c r="B124" s="31">
        <v>5</v>
      </c>
      <c r="C124" s="32">
        <f t="shared" si="10"/>
        <v>28</v>
      </c>
      <c r="D124" s="30" t="s">
        <v>229</v>
      </c>
      <c r="E124" s="49" t="s">
        <v>823</v>
      </c>
      <c r="F124" s="47" t="s">
        <v>343</v>
      </c>
      <c r="G124" s="47"/>
      <c r="H124" s="35" t="s">
        <v>255</v>
      </c>
      <c r="I124" s="36">
        <v>41670</v>
      </c>
      <c r="J124" s="51">
        <v>6055</v>
      </c>
      <c r="K124" s="37">
        <v>605</v>
      </c>
      <c r="L124" s="38">
        <v>605</v>
      </c>
      <c r="M124" s="36">
        <f t="shared" si="11"/>
        <v>41670</v>
      </c>
      <c r="N124" s="39">
        <f t="shared" si="16"/>
        <v>9.99</v>
      </c>
      <c r="O124" s="40"/>
      <c r="P124" s="41"/>
      <c r="Q124" s="42" t="str">
        <f>VLOOKUP(B124,[1]Challan!$A$6:$B$28,2,FALSE)</f>
        <v>94H</v>
      </c>
      <c r="R124" s="43" t="str">
        <f t="shared" si="12"/>
        <v>AABF</v>
      </c>
      <c r="S124" s="43" t="str">
        <f t="shared" si="17"/>
        <v>F</v>
      </c>
      <c r="T124" s="43" t="str">
        <f t="shared" si="18"/>
        <v>02</v>
      </c>
      <c r="U124" s="43" t="b">
        <f t="shared" si="13"/>
        <v>1</v>
      </c>
      <c r="V124" s="43">
        <f t="shared" si="14"/>
        <v>10</v>
      </c>
      <c r="W124" s="43" t="str">
        <f t="shared" si="15"/>
        <v>A</v>
      </c>
      <c r="X124" s="37">
        <v>0</v>
      </c>
    </row>
    <row r="125" spans="1:24" x14ac:dyDescent="0.25">
      <c r="A125" s="30">
        <f t="shared" si="19"/>
        <v>122</v>
      </c>
      <c r="B125" s="31">
        <v>5</v>
      </c>
      <c r="C125" s="32">
        <f t="shared" si="10"/>
        <v>29</v>
      </c>
      <c r="D125" s="30" t="s">
        <v>229</v>
      </c>
      <c r="E125" s="49" t="s">
        <v>947</v>
      </c>
      <c r="F125" s="47" t="s">
        <v>344</v>
      </c>
      <c r="G125" s="47"/>
      <c r="H125" s="35" t="s">
        <v>255</v>
      </c>
      <c r="I125" s="36">
        <v>41670</v>
      </c>
      <c r="J125" s="51">
        <v>14967</v>
      </c>
      <c r="K125" s="37">
        <v>1497</v>
      </c>
      <c r="L125" s="38">
        <v>1497</v>
      </c>
      <c r="M125" s="36">
        <f t="shared" si="11"/>
        <v>41670</v>
      </c>
      <c r="N125" s="39">
        <f t="shared" si="16"/>
        <v>10</v>
      </c>
      <c r="O125" s="40"/>
      <c r="P125" s="41"/>
      <c r="Q125" s="42" t="str">
        <f>VLOOKUP(B125,[1]Challan!$A$6:$B$28,2,FALSE)</f>
        <v>94H</v>
      </c>
      <c r="R125" s="43" t="str">
        <f t="shared" si="12"/>
        <v>AAAF</v>
      </c>
      <c r="S125" s="43" t="str">
        <f t="shared" si="17"/>
        <v>F</v>
      </c>
      <c r="T125" s="43" t="str">
        <f t="shared" si="18"/>
        <v>02</v>
      </c>
      <c r="U125" s="43" t="b">
        <f t="shared" si="13"/>
        <v>1</v>
      </c>
      <c r="V125" s="43">
        <f t="shared" si="14"/>
        <v>10</v>
      </c>
      <c r="W125" s="43" t="str">
        <f t="shared" si="15"/>
        <v>P</v>
      </c>
      <c r="X125" s="37">
        <v>0</v>
      </c>
    </row>
    <row r="126" spans="1:24" x14ac:dyDescent="0.25">
      <c r="A126" s="30">
        <f t="shared" si="19"/>
        <v>123</v>
      </c>
      <c r="B126" s="31">
        <v>5</v>
      </c>
      <c r="C126" s="32">
        <f t="shared" si="10"/>
        <v>30</v>
      </c>
      <c r="D126" s="30" t="s">
        <v>229</v>
      </c>
      <c r="E126" s="49" t="s">
        <v>948</v>
      </c>
      <c r="F126" s="47" t="s">
        <v>345</v>
      </c>
      <c r="G126" s="47"/>
      <c r="H126" s="35" t="s">
        <v>255</v>
      </c>
      <c r="I126" s="36">
        <v>41670</v>
      </c>
      <c r="J126" s="51">
        <v>11058</v>
      </c>
      <c r="K126" s="37">
        <v>1106</v>
      </c>
      <c r="L126" s="38">
        <v>1106</v>
      </c>
      <c r="M126" s="36">
        <f t="shared" si="11"/>
        <v>41670</v>
      </c>
      <c r="N126" s="39">
        <f t="shared" si="16"/>
        <v>10</v>
      </c>
      <c r="O126" s="40"/>
      <c r="P126" s="41"/>
      <c r="Q126" s="42" t="str">
        <f>VLOOKUP(B126,[1]Challan!$A$6:$B$28,2,FALSE)</f>
        <v>94H</v>
      </c>
      <c r="R126" s="43" t="str">
        <f t="shared" si="12"/>
        <v>AAFF</v>
      </c>
      <c r="S126" s="43" t="str">
        <f t="shared" si="17"/>
        <v>F</v>
      </c>
      <c r="T126" s="43" t="str">
        <f t="shared" si="18"/>
        <v>02</v>
      </c>
      <c r="U126" s="43" t="b">
        <f t="shared" si="13"/>
        <v>1</v>
      </c>
      <c r="V126" s="43">
        <f t="shared" si="14"/>
        <v>10</v>
      </c>
      <c r="W126" s="43" t="str">
        <f t="shared" si="15"/>
        <v>F</v>
      </c>
      <c r="X126" s="37">
        <v>0</v>
      </c>
    </row>
    <row r="127" spans="1:24" x14ac:dyDescent="0.25">
      <c r="A127" s="30">
        <f t="shared" si="19"/>
        <v>124</v>
      </c>
      <c r="B127" s="31">
        <v>5</v>
      </c>
      <c r="C127" s="32">
        <f t="shared" si="10"/>
        <v>31</v>
      </c>
      <c r="D127" s="30" t="s">
        <v>229</v>
      </c>
      <c r="E127" s="49" t="s">
        <v>346</v>
      </c>
      <c r="F127" s="47" t="s">
        <v>347</v>
      </c>
      <c r="G127" s="47"/>
      <c r="H127" s="35" t="s">
        <v>255</v>
      </c>
      <c r="I127" s="36">
        <v>41670</v>
      </c>
      <c r="J127" s="31">
        <v>15371</v>
      </c>
      <c r="K127" s="37">
        <v>1537</v>
      </c>
      <c r="L127" s="38">
        <v>1537</v>
      </c>
      <c r="M127" s="36">
        <f t="shared" si="11"/>
        <v>41670</v>
      </c>
      <c r="N127" s="39">
        <f t="shared" si="16"/>
        <v>10</v>
      </c>
      <c r="O127" s="40"/>
      <c r="P127" s="41"/>
      <c r="Q127" s="42" t="str">
        <f>VLOOKUP(B127,[1]Challan!$A$6:$B$28,2,FALSE)</f>
        <v>94H</v>
      </c>
      <c r="R127" s="43" t="str">
        <f t="shared" si="12"/>
        <v>AACF</v>
      </c>
      <c r="S127" s="43" t="str">
        <f t="shared" si="17"/>
        <v>F</v>
      </c>
      <c r="T127" s="43" t="str">
        <f t="shared" si="18"/>
        <v>02</v>
      </c>
      <c r="U127" s="43" t="b">
        <f t="shared" si="13"/>
        <v>1</v>
      </c>
      <c r="V127" s="43">
        <f t="shared" si="14"/>
        <v>10</v>
      </c>
      <c r="W127" s="43" t="str">
        <f t="shared" si="15"/>
        <v>A</v>
      </c>
      <c r="X127" s="37">
        <v>0</v>
      </c>
    </row>
    <row r="128" spans="1:24" x14ac:dyDescent="0.25">
      <c r="A128" s="30">
        <f t="shared" si="19"/>
        <v>125</v>
      </c>
      <c r="B128" s="31">
        <v>5</v>
      </c>
      <c r="C128" s="32">
        <f t="shared" si="10"/>
        <v>32</v>
      </c>
      <c r="D128" s="30" t="s">
        <v>229</v>
      </c>
      <c r="E128" s="49" t="s">
        <v>1059</v>
      </c>
      <c r="F128" s="47" t="s">
        <v>348</v>
      </c>
      <c r="G128" s="47"/>
      <c r="H128" s="35" t="s">
        <v>255</v>
      </c>
      <c r="I128" s="36">
        <v>41670</v>
      </c>
      <c r="J128" s="31">
        <v>21743</v>
      </c>
      <c r="K128" s="37">
        <v>2174</v>
      </c>
      <c r="L128" s="38">
        <v>2174</v>
      </c>
      <c r="M128" s="36">
        <f t="shared" si="11"/>
        <v>41670</v>
      </c>
      <c r="N128" s="39">
        <f t="shared" si="16"/>
        <v>10</v>
      </c>
      <c r="O128" s="40"/>
      <c r="P128" s="41"/>
      <c r="Q128" s="42" t="str">
        <f>VLOOKUP(B128,[1]Challan!$A$6:$B$28,2,FALSE)</f>
        <v>94H</v>
      </c>
      <c r="R128" s="43" t="str">
        <f t="shared" si="12"/>
        <v>AAAF</v>
      </c>
      <c r="S128" s="43" t="str">
        <f t="shared" si="17"/>
        <v>F</v>
      </c>
      <c r="T128" s="43" t="str">
        <f t="shared" si="18"/>
        <v>02</v>
      </c>
      <c r="U128" s="43" t="b">
        <f t="shared" si="13"/>
        <v>1</v>
      </c>
      <c r="V128" s="43">
        <f t="shared" si="14"/>
        <v>10</v>
      </c>
      <c r="W128" s="43" t="str">
        <f t="shared" si="15"/>
        <v>K</v>
      </c>
      <c r="X128" s="37">
        <v>0</v>
      </c>
    </row>
    <row r="129" spans="1:24" x14ac:dyDescent="0.25">
      <c r="A129" s="30">
        <f t="shared" si="19"/>
        <v>126</v>
      </c>
      <c r="B129" s="31">
        <v>5</v>
      </c>
      <c r="C129" s="32">
        <f t="shared" si="10"/>
        <v>33</v>
      </c>
      <c r="D129" s="30" t="s">
        <v>229</v>
      </c>
      <c r="E129" s="49" t="s">
        <v>949</v>
      </c>
      <c r="F129" s="47" t="s">
        <v>349</v>
      </c>
      <c r="G129" s="47"/>
      <c r="H129" s="35" t="s">
        <v>255</v>
      </c>
      <c r="I129" s="36">
        <v>41670</v>
      </c>
      <c r="J129" s="31">
        <v>13906</v>
      </c>
      <c r="K129" s="37">
        <v>1391</v>
      </c>
      <c r="L129" s="38">
        <v>1391</v>
      </c>
      <c r="M129" s="36">
        <f t="shared" si="11"/>
        <v>41670</v>
      </c>
      <c r="N129" s="39">
        <f t="shared" si="16"/>
        <v>10</v>
      </c>
      <c r="O129" s="40"/>
      <c r="P129" s="41"/>
      <c r="Q129" s="42" t="str">
        <f>VLOOKUP(B129,[1]Challan!$A$6:$B$28,2,FALSE)</f>
        <v>94H</v>
      </c>
      <c r="R129" s="43" t="str">
        <f t="shared" si="12"/>
        <v>AAEF</v>
      </c>
      <c r="S129" s="43" t="str">
        <f t="shared" si="17"/>
        <v>F</v>
      </c>
      <c r="T129" s="43" t="str">
        <f t="shared" si="18"/>
        <v>02</v>
      </c>
      <c r="U129" s="43" t="b">
        <f t="shared" si="13"/>
        <v>1</v>
      </c>
      <c r="V129" s="43">
        <f t="shared" si="14"/>
        <v>10</v>
      </c>
      <c r="W129" s="43" t="str">
        <f t="shared" si="15"/>
        <v>A</v>
      </c>
      <c r="X129" s="37">
        <v>0</v>
      </c>
    </row>
    <row r="130" spans="1:24" x14ac:dyDescent="0.25">
      <c r="A130" s="30">
        <f t="shared" si="19"/>
        <v>127</v>
      </c>
      <c r="B130" s="31">
        <v>5</v>
      </c>
      <c r="C130" s="32">
        <f t="shared" si="10"/>
        <v>34</v>
      </c>
      <c r="D130" s="30" t="s">
        <v>229</v>
      </c>
      <c r="E130" s="49" t="s">
        <v>950</v>
      </c>
      <c r="F130" s="47" t="s">
        <v>350</v>
      </c>
      <c r="G130" s="47"/>
      <c r="H130" s="35" t="s">
        <v>255</v>
      </c>
      <c r="I130" s="36">
        <v>41670</v>
      </c>
      <c r="J130" s="31">
        <v>2200</v>
      </c>
      <c r="K130" s="37">
        <v>220</v>
      </c>
      <c r="L130" s="38">
        <v>220</v>
      </c>
      <c r="M130" s="36">
        <f t="shared" si="11"/>
        <v>41670</v>
      </c>
      <c r="N130" s="39">
        <f t="shared" si="16"/>
        <v>10</v>
      </c>
      <c r="O130" s="40"/>
      <c r="P130" s="41"/>
      <c r="Q130" s="42" t="str">
        <f>VLOOKUP(B130,[1]Challan!$A$6:$B$28,2,FALSE)</f>
        <v>94H</v>
      </c>
      <c r="R130" s="43" t="str">
        <f t="shared" si="12"/>
        <v>AAEF</v>
      </c>
      <c r="S130" s="43" t="str">
        <f t="shared" si="17"/>
        <v>F</v>
      </c>
      <c r="T130" s="43" t="str">
        <f t="shared" si="18"/>
        <v>02</v>
      </c>
      <c r="U130" s="43" t="b">
        <f t="shared" si="13"/>
        <v>1</v>
      </c>
      <c r="V130" s="43">
        <f t="shared" si="14"/>
        <v>10</v>
      </c>
      <c r="W130" s="43" t="str">
        <f t="shared" si="15"/>
        <v>D</v>
      </c>
      <c r="X130" s="37">
        <v>0</v>
      </c>
    </row>
    <row r="131" spans="1:24" x14ac:dyDescent="0.25">
      <c r="A131" s="30">
        <f t="shared" si="19"/>
        <v>128</v>
      </c>
      <c r="B131" s="31">
        <v>5</v>
      </c>
      <c r="C131" s="32">
        <f t="shared" si="10"/>
        <v>35</v>
      </c>
      <c r="D131" s="30" t="s">
        <v>229</v>
      </c>
      <c r="E131" s="49" t="s">
        <v>824</v>
      </c>
      <c r="F131" s="47" t="s">
        <v>351</v>
      </c>
      <c r="G131" s="47"/>
      <c r="H131" s="35" t="s">
        <v>255</v>
      </c>
      <c r="I131" s="36">
        <v>41670</v>
      </c>
      <c r="J131" s="31">
        <v>16099</v>
      </c>
      <c r="K131" s="37">
        <v>1610</v>
      </c>
      <c r="L131" s="38">
        <v>1610</v>
      </c>
      <c r="M131" s="36">
        <f t="shared" si="11"/>
        <v>41670</v>
      </c>
      <c r="N131" s="39">
        <f t="shared" si="16"/>
        <v>10</v>
      </c>
      <c r="O131" s="40"/>
      <c r="P131" s="41"/>
      <c r="Q131" s="42" t="str">
        <f>VLOOKUP(B131,[1]Challan!$A$6:$B$28,2,FALSE)</f>
        <v>94H</v>
      </c>
      <c r="R131" s="43" t="str">
        <f t="shared" si="12"/>
        <v>AAAF</v>
      </c>
      <c r="S131" s="43" t="str">
        <f t="shared" si="17"/>
        <v>F</v>
      </c>
      <c r="T131" s="43" t="str">
        <f t="shared" si="18"/>
        <v>02</v>
      </c>
      <c r="U131" s="43" t="b">
        <f t="shared" si="13"/>
        <v>1</v>
      </c>
      <c r="V131" s="43">
        <f t="shared" si="14"/>
        <v>10</v>
      </c>
      <c r="W131" s="43" t="str">
        <f t="shared" si="15"/>
        <v>A</v>
      </c>
      <c r="X131" s="37">
        <v>0</v>
      </c>
    </row>
    <row r="132" spans="1:24" x14ac:dyDescent="0.25">
      <c r="A132" s="30">
        <f t="shared" si="19"/>
        <v>129</v>
      </c>
      <c r="B132" s="31">
        <v>5</v>
      </c>
      <c r="C132" s="32">
        <f t="shared" ref="C132:C195" si="20">+IF(B132=B131,C131+1,1)</f>
        <v>36</v>
      </c>
      <c r="D132" s="30" t="s">
        <v>229</v>
      </c>
      <c r="E132" s="49" t="s">
        <v>1060</v>
      </c>
      <c r="F132" s="47" t="s">
        <v>352</v>
      </c>
      <c r="G132" s="47"/>
      <c r="H132" s="35" t="s">
        <v>255</v>
      </c>
      <c r="I132" s="36">
        <v>41670</v>
      </c>
      <c r="J132" s="31">
        <v>1938</v>
      </c>
      <c r="K132" s="37">
        <v>194</v>
      </c>
      <c r="L132" s="38">
        <v>194</v>
      </c>
      <c r="M132" s="36">
        <f t="shared" ref="M132:M195" si="21">+I132</f>
        <v>41670</v>
      </c>
      <c r="N132" s="39">
        <f t="shared" si="16"/>
        <v>10.01</v>
      </c>
      <c r="O132" s="40"/>
      <c r="P132" s="41"/>
      <c r="Q132" s="42" t="str">
        <f>VLOOKUP(B132,[1]Challan!$A$6:$B$28,2,FALSE)</f>
        <v>94H</v>
      </c>
      <c r="R132" s="43" t="str">
        <f t="shared" ref="R132:R195" si="22">LEFT(E132,4)</f>
        <v>AARP</v>
      </c>
      <c r="S132" s="43" t="str">
        <f t="shared" si="17"/>
        <v>P</v>
      </c>
      <c r="T132" s="43" t="str">
        <f t="shared" si="18"/>
        <v>02</v>
      </c>
      <c r="U132" s="43" t="b">
        <f t="shared" ref="U132:U195" si="23">D132=T132</f>
        <v>1</v>
      </c>
      <c r="V132" s="43">
        <f t="shared" ref="V132:V195" si="24">LEN(E132)</f>
        <v>10</v>
      </c>
      <c r="W132" s="43" t="str">
        <f t="shared" ref="W132:W195" si="25">RIGHT(E132,1)</f>
        <v>D</v>
      </c>
      <c r="X132" s="37">
        <v>0</v>
      </c>
    </row>
    <row r="133" spans="1:24" x14ac:dyDescent="0.25">
      <c r="A133" s="30">
        <f t="shared" si="19"/>
        <v>130</v>
      </c>
      <c r="B133" s="31">
        <v>5</v>
      </c>
      <c r="C133" s="32">
        <f t="shared" si="20"/>
        <v>37</v>
      </c>
      <c r="D133" s="30" t="s">
        <v>229</v>
      </c>
      <c r="E133" s="49" t="s">
        <v>951</v>
      </c>
      <c r="F133" s="47" t="s">
        <v>353</v>
      </c>
      <c r="G133" s="47"/>
      <c r="H133" s="35" t="s">
        <v>255</v>
      </c>
      <c r="I133" s="36">
        <v>41670</v>
      </c>
      <c r="J133" s="31">
        <v>13046</v>
      </c>
      <c r="K133" s="37">
        <v>1305</v>
      </c>
      <c r="L133" s="38">
        <v>1305</v>
      </c>
      <c r="M133" s="36">
        <f t="shared" si="21"/>
        <v>41670</v>
      </c>
      <c r="N133" s="39">
        <f t="shared" ref="N133:N196" si="26">+ROUND(L133/J133*100,2)</f>
        <v>10</v>
      </c>
      <c r="O133" s="40"/>
      <c r="P133" s="41"/>
      <c r="Q133" s="42" t="str">
        <f>VLOOKUP(B133,[1]Challan!$A$6:$B$28,2,FALSE)</f>
        <v>94H</v>
      </c>
      <c r="R133" s="43" t="str">
        <f t="shared" si="22"/>
        <v>AJDP</v>
      </c>
      <c r="S133" s="43" t="str">
        <f t="shared" ref="S133:S196" si="27">RIGHT(R133,1)</f>
        <v>P</v>
      </c>
      <c r="T133" s="43" t="str">
        <f t="shared" ref="T133:T196" si="28">IF(S133="C","01","02")</f>
        <v>02</v>
      </c>
      <c r="U133" s="43" t="b">
        <f t="shared" si="23"/>
        <v>1</v>
      </c>
      <c r="V133" s="43">
        <f t="shared" si="24"/>
        <v>10</v>
      </c>
      <c r="W133" s="43" t="str">
        <f t="shared" si="25"/>
        <v>Q</v>
      </c>
      <c r="X133" s="37">
        <v>0</v>
      </c>
    </row>
    <row r="134" spans="1:24" x14ac:dyDescent="0.25">
      <c r="A134" s="30">
        <f t="shared" ref="A134:A197" si="29">A133+1</f>
        <v>131</v>
      </c>
      <c r="B134" s="31">
        <v>5</v>
      </c>
      <c r="C134" s="32">
        <f t="shared" si="20"/>
        <v>38</v>
      </c>
      <c r="D134" s="30" t="s">
        <v>229</v>
      </c>
      <c r="E134" s="49" t="s">
        <v>825</v>
      </c>
      <c r="F134" s="47" t="s">
        <v>354</v>
      </c>
      <c r="G134" s="47"/>
      <c r="H134" s="35" t="s">
        <v>255</v>
      </c>
      <c r="I134" s="36">
        <v>41670</v>
      </c>
      <c r="J134" s="31">
        <v>7784</v>
      </c>
      <c r="K134" s="37">
        <v>778</v>
      </c>
      <c r="L134" s="38">
        <v>778</v>
      </c>
      <c r="M134" s="36">
        <f t="shared" si="21"/>
        <v>41670</v>
      </c>
      <c r="N134" s="39">
        <f t="shared" si="26"/>
        <v>9.99</v>
      </c>
      <c r="O134" s="40"/>
      <c r="P134" s="41"/>
      <c r="Q134" s="42" t="str">
        <f>VLOOKUP(B134,[1]Challan!$A$6:$B$28,2,FALSE)</f>
        <v>94H</v>
      </c>
      <c r="R134" s="43" t="str">
        <f t="shared" si="22"/>
        <v>ACEP</v>
      </c>
      <c r="S134" s="43" t="str">
        <f t="shared" si="27"/>
        <v>P</v>
      </c>
      <c r="T134" s="43" t="str">
        <f t="shared" si="28"/>
        <v>02</v>
      </c>
      <c r="U134" s="43" t="b">
        <f t="shared" si="23"/>
        <v>1</v>
      </c>
      <c r="V134" s="43">
        <f t="shared" si="24"/>
        <v>10</v>
      </c>
      <c r="W134" s="43" t="str">
        <f t="shared" si="25"/>
        <v>D</v>
      </c>
      <c r="X134" s="37">
        <v>0</v>
      </c>
    </row>
    <row r="135" spans="1:24" x14ac:dyDescent="0.25">
      <c r="A135" s="30">
        <f t="shared" si="29"/>
        <v>132</v>
      </c>
      <c r="B135" s="31">
        <v>5</v>
      </c>
      <c r="C135" s="32">
        <f t="shared" si="20"/>
        <v>39</v>
      </c>
      <c r="D135" s="30" t="s">
        <v>229</v>
      </c>
      <c r="E135" s="49" t="s">
        <v>1061</v>
      </c>
      <c r="F135" s="47" t="s">
        <v>355</v>
      </c>
      <c r="G135" s="47"/>
      <c r="H135" s="35" t="s">
        <v>255</v>
      </c>
      <c r="I135" s="36">
        <v>41670</v>
      </c>
      <c r="J135" s="31">
        <v>2665</v>
      </c>
      <c r="K135" s="37">
        <v>267</v>
      </c>
      <c r="L135" s="38">
        <v>267</v>
      </c>
      <c r="M135" s="36">
        <f t="shared" si="21"/>
        <v>41670</v>
      </c>
      <c r="N135" s="39">
        <f t="shared" si="26"/>
        <v>10.02</v>
      </c>
      <c r="O135" s="40"/>
      <c r="P135" s="41"/>
      <c r="Q135" s="42" t="str">
        <f>VLOOKUP(B135,[1]Challan!$A$6:$B$28,2,FALSE)</f>
        <v>94H</v>
      </c>
      <c r="R135" s="43" t="str">
        <f t="shared" si="22"/>
        <v>ACMP</v>
      </c>
      <c r="S135" s="43" t="str">
        <f t="shared" si="27"/>
        <v>P</v>
      </c>
      <c r="T135" s="43" t="str">
        <f t="shared" si="28"/>
        <v>02</v>
      </c>
      <c r="U135" s="43" t="b">
        <f t="shared" si="23"/>
        <v>1</v>
      </c>
      <c r="V135" s="43">
        <f t="shared" si="24"/>
        <v>10</v>
      </c>
      <c r="W135" s="43" t="str">
        <f t="shared" si="25"/>
        <v>F</v>
      </c>
      <c r="X135" s="37">
        <v>0</v>
      </c>
    </row>
    <row r="136" spans="1:24" x14ac:dyDescent="0.25">
      <c r="A136" s="30">
        <f t="shared" si="29"/>
        <v>133</v>
      </c>
      <c r="B136" s="31">
        <v>5</v>
      </c>
      <c r="C136" s="32">
        <f t="shared" si="20"/>
        <v>40</v>
      </c>
      <c r="D136" s="30" t="s">
        <v>229</v>
      </c>
      <c r="E136" s="49" t="s">
        <v>952</v>
      </c>
      <c r="F136" s="47" t="s">
        <v>356</v>
      </c>
      <c r="G136" s="47"/>
      <c r="H136" s="35" t="s">
        <v>255</v>
      </c>
      <c r="I136" s="36">
        <v>41670</v>
      </c>
      <c r="J136" s="31">
        <v>11074</v>
      </c>
      <c r="K136" s="37">
        <v>1107</v>
      </c>
      <c r="L136" s="38">
        <v>1107</v>
      </c>
      <c r="M136" s="36">
        <f t="shared" si="21"/>
        <v>41670</v>
      </c>
      <c r="N136" s="39">
        <f t="shared" si="26"/>
        <v>10</v>
      </c>
      <c r="O136" s="40"/>
      <c r="P136" s="41"/>
      <c r="Q136" s="42" t="str">
        <f>VLOOKUP(B136,[1]Challan!$A$6:$B$28,2,FALSE)</f>
        <v>94H</v>
      </c>
      <c r="R136" s="43" t="str">
        <f t="shared" si="22"/>
        <v>ALNP</v>
      </c>
      <c r="S136" s="43" t="str">
        <f t="shared" si="27"/>
        <v>P</v>
      </c>
      <c r="T136" s="43" t="str">
        <f t="shared" si="28"/>
        <v>02</v>
      </c>
      <c r="U136" s="43" t="b">
        <f t="shared" si="23"/>
        <v>1</v>
      </c>
      <c r="V136" s="43">
        <f t="shared" si="24"/>
        <v>10</v>
      </c>
      <c r="W136" s="43" t="str">
        <f t="shared" si="25"/>
        <v>K</v>
      </c>
      <c r="X136" s="37">
        <v>0</v>
      </c>
    </row>
    <row r="137" spans="1:24" x14ac:dyDescent="0.25">
      <c r="A137" s="30">
        <f t="shared" si="29"/>
        <v>134</v>
      </c>
      <c r="B137" s="31">
        <v>5</v>
      </c>
      <c r="C137" s="32">
        <f t="shared" si="20"/>
        <v>41</v>
      </c>
      <c r="D137" s="30" t="s">
        <v>229</v>
      </c>
      <c r="E137" s="49" t="s">
        <v>953</v>
      </c>
      <c r="F137" s="47" t="s">
        <v>357</v>
      </c>
      <c r="G137" s="47"/>
      <c r="H137" s="35" t="s">
        <v>255</v>
      </c>
      <c r="I137" s="36">
        <v>41670</v>
      </c>
      <c r="J137" s="31">
        <v>10922</v>
      </c>
      <c r="K137" s="37">
        <v>1092</v>
      </c>
      <c r="L137" s="38">
        <v>1092</v>
      </c>
      <c r="M137" s="36">
        <f t="shared" si="21"/>
        <v>41670</v>
      </c>
      <c r="N137" s="39">
        <f t="shared" si="26"/>
        <v>10</v>
      </c>
      <c r="O137" s="40"/>
      <c r="P137" s="41"/>
      <c r="Q137" s="42" t="str">
        <f>VLOOKUP(B137,[1]Challan!$A$6:$B$28,2,FALSE)</f>
        <v>94H</v>
      </c>
      <c r="R137" s="43" t="str">
        <f t="shared" si="22"/>
        <v>AAVP</v>
      </c>
      <c r="S137" s="43" t="str">
        <f t="shared" si="27"/>
        <v>P</v>
      </c>
      <c r="T137" s="43" t="str">
        <f t="shared" si="28"/>
        <v>02</v>
      </c>
      <c r="U137" s="43" t="b">
        <f t="shared" si="23"/>
        <v>1</v>
      </c>
      <c r="V137" s="43">
        <f t="shared" si="24"/>
        <v>10</v>
      </c>
      <c r="W137" s="43" t="str">
        <f t="shared" si="25"/>
        <v>G</v>
      </c>
      <c r="X137" s="37">
        <v>0</v>
      </c>
    </row>
    <row r="138" spans="1:24" x14ac:dyDescent="0.25">
      <c r="A138" s="30">
        <f t="shared" si="29"/>
        <v>135</v>
      </c>
      <c r="B138" s="31">
        <v>5</v>
      </c>
      <c r="C138" s="32">
        <f t="shared" si="20"/>
        <v>42</v>
      </c>
      <c r="D138" s="30" t="s">
        <v>229</v>
      </c>
      <c r="E138" s="49" t="s">
        <v>826</v>
      </c>
      <c r="F138" s="47" t="s">
        <v>358</v>
      </c>
      <c r="G138" s="47"/>
      <c r="H138" s="35" t="s">
        <v>255</v>
      </c>
      <c r="I138" s="36">
        <v>41670</v>
      </c>
      <c r="J138" s="31">
        <v>5854</v>
      </c>
      <c r="K138" s="37">
        <v>585</v>
      </c>
      <c r="L138" s="38">
        <v>585</v>
      </c>
      <c r="M138" s="36">
        <f t="shared" si="21"/>
        <v>41670</v>
      </c>
      <c r="N138" s="39">
        <f t="shared" si="26"/>
        <v>9.99</v>
      </c>
      <c r="O138" s="40"/>
      <c r="P138" s="41"/>
      <c r="Q138" s="42" t="str">
        <f>VLOOKUP(B138,[1]Challan!$A$6:$B$28,2,FALSE)</f>
        <v>94H</v>
      </c>
      <c r="R138" s="43" t="str">
        <f t="shared" si="22"/>
        <v>AACF</v>
      </c>
      <c r="S138" s="43" t="str">
        <f t="shared" si="27"/>
        <v>F</v>
      </c>
      <c r="T138" s="43" t="str">
        <f t="shared" si="28"/>
        <v>02</v>
      </c>
      <c r="U138" s="43" t="b">
        <f t="shared" si="23"/>
        <v>1</v>
      </c>
      <c r="V138" s="43">
        <f t="shared" si="24"/>
        <v>10</v>
      </c>
      <c r="W138" s="43" t="str">
        <f t="shared" si="25"/>
        <v>H</v>
      </c>
      <c r="X138" s="37">
        <v>0</v>
      </c>
    </row>
    <row r="139" spans="1:24" x14ac:dyDescent="0.25">
      <c r="A139" s="30">
        <f t="shared" si="29"/>
        <v>136</v>
      </c>
      <c r="B139" s="31">
        <v>5</v>
      </c>
      <c r="C139" s="32">
        <f t="shared" si="20"/>
        <v>43</v>
      </c>
      <c r="D139" s="30" t="s">
        <v>229</v>
      </c>
      <c r="E139" s="49" t="s">
        <v>1062</v>
      </c>
      <c r="F139" s="47" t="s">
        <v>359</v>
      </c>
      <c r="G139" s="47"/>
      <c r="H139" s="35" t="s">
        <v>255</v>
      </c>
      <c r="I139" s="36">
        <v>41670</v>
      </c>
      <c r="J139" s="31">
        <v>2648</v>
      </c>
      <c r="K139" s="37">
        <v>265</v>
      </c>
      <c r="L139" s="38">
        <v>265</v>
      </c>
      <c r="M139" s="36">
        <f t="shared" si="21"/>
        <v>41670</v>
      </c>
      <c r="N139" s="39">
        <f t="shared" si="26"/>
        <v>10.01</v>
      </c>
      <c r="O139" s="40"/>
      <c r="P139" s="41"/>
      <c r="Q139" s="42" t="str">
        <f>VLOOKUP(B139,[1]Challan!$A$6:$B$28,2,FALSE)</f>
        <v>94H</v>
      </c>
      <c r="R139" s="43" t="str">
        <f t="shared" si="22"/>
        <v>AAHF</v>
      </c>
      <c r="S139" s="43" t="str">
        <f t="shared" si="27"/>
        <v>F</v>
      </c>
      <c r="T139" s="43" t="str">
        <f t="shared" si="28"/>
        <v>02</v>
      </c>
      <c r="U139" s="43" t="b">
        <f t="shared" si="23"/>
        <v>1</v>
      </c>
      <c r="V139" s="43">
        <f t="shared" si="24"/>
        <v>10</v>
      </c>
      <c r="W139" s="43" t="str">
        <f t="shared" si="25"/>
        <v>D</v>
      </c>
      <c r="X139" s="37">
        <v>0</v>
      </c>
    </row>
    <row r="140" spans="1:24" x14ac:dyDescent="0.25">
      <c r="A140" s="30">
        <f t="shared" si="29"/>
        <v>137</v>
      </c>
      <c r="B140" s="31">
        <v>5</v>
      </c>
      <c r="C140" s="32">
        <f t="shared" si="20"/>
        <v>44</v>
      </c>
      <c r="D140" s="30" t="s">
        <v>229</v>
      </c>
      <c r="E140" s="49" t="s">
        <v>1063</v>
      </c>
      <c r="F140" s="47" t="s">
        <v>360</v>
      </c>
      <c r="G140" s="47"/>
      <c r="H140" s="35" t="s">
        <v>255</v>
      </c>
      <c r="I140" s="36">
        <v>41670</v>
      </c>
      <c r="J140" s="31">
        <v>1908</v>
      </c>
      <c r="K140" s="37">
        <v>191</v>
      </c>
      <c r="L140" s="38">
        <v>191</v>
      </c>
      <c r="M140" s="36">
        <f t="shared" si="21"/>
        <v>41670</v>
      </c>
      <c r="N140" s="39">
        <f t="shared" si="26"/>
        <v>10.01</v>
      </c>
      <c r="O140" s="40"/>
      <c r="P140" s="41"/>
      <c r="Q140" s="42" t="str">
        <f>VLOOKUP(B140,[1]Challan!$A$6:$B$28,2,FALSE)</f>
        <v>94H</v>
      </c>
      <c r="R140" s="43" t="str">
        <f t="shared" si="22"/>
        <v>ABIP</v>
      </c>
      <c r="S140" s="43" t="str">
        <f t="shared" si="27"/>
        <v>P</v>
      </c>
      <c r="T140" s="43" t="str">
        <f t="shared" si="28"/>
        <v>02</v>
      </c>
      <c r="U140" s="43" t="b">
        <f t="shared" si="23"/>
        <v>1</v>
      </c>
      <c r="V140" s="43">
        <f t="shared" si="24"/>
        <v>10</v>
      </c>
      <c r="W140" s="43" t="str">
        <f t="shared" si="25"/>
        <v>F</v>
      </c>
      <c r="X140" s="37">
        <v>0</v>
      </c>
    </row>
    <row r="141" spans="1:24" x14ac:dyDescent="0.25">
      <c r="A141" s="30">
        <f t="shared" si="29"/>
        <v>138</v>
      </c>
      <c r="B141" s="31">
        <v>5</v>
      </c>
      <c r="C141" s="32">
        <f t="shared" si="20"/>
        <v>45</v>
      </c>
      <c r="D141" s="30" t="s">
        <v>229</v>
      </c>
      <c r="E141" s="49" t="s">
        <v>954</v>
      </c>
      <c r="F141" s="47" t="s">
        <v>361</v>
      </c>
      <c r="G141" s="47"/>
      <c r="H141" s="35" t="s">
        <v>255</v>
      </c>
      <c r="I141" s="36">
        <v>41670</v>
      </c>
      <c r="J141" s="31">
        <v>12274</v>
      </c>
      <c r="K141" s="37">
        <v>1227</v>
      </c>
      <c r="L141" s="38">
        <v>1227</v>
      </c>
      <c r="M141" s="36">
        <f t="shared" si="21"/>
        <v>41670</v>
      </c>
      <c r="N141" s="39">
        <f t="shared" si="26"/>
        <v>10</v>
      </c>
      <c r="O141" s="40"/>
      <c r="P141" s="41"/>
      <c r="Q141" s="42" t="str">
        <f>VLOOKUP(B141,[1]Challan!$A$6:$B$28,2,FALSE)</f>
        <v>94H</v>
      </c>
      <c r="R141" s="43" t="str">
        <f t="shared" si="22"/>
        <v>AAGF</v>
      </c>
      <c r="S141" s="43" t="str">
        <f t="shared" si="27"/>
        <v>F</v>
      </c>
      <c r="T141" s="43" t="str">
        <f t="shared" si="28"/>
        <v>02</v>
      </c>
      <c r="U141" s="43" t="b">
        <f t="shared" si="23"/>
        <v>1</v>
      </c>
      <c r="V141" s="43">
        <f t="shared" si="24"/>
        <v>10</v>
      </c>
      <c r="W141" s="43" t="str">
        <f t="shared" si="25"/>
        <v>B</v>
      </c>
      <c r="X141" s="37">
        <v>0</v>
      </c>
    </row>
    <row r="142" spans="1:24" x14ac:dyDescent="0.25">
      <c r="A142" s="30">
        <f t="shared" si="29"/>
        <v>139</v>
      </c>
      <c r="B142" s="31">
        <v>5</v>
      </c>
      <c r="C142" s="32">
        <f t="shared" si="20"/>
        <v>46</v>
      </c>
      <c r="D142" s="30" t="s">
        <v>229</v>
      </c>
      <c r="E142" s="49" t="s">
        <v>1064</v>
      </c>
      <c r="F142" s="47" t="s">
        <v>362</v>
      </c>
      <c r="G142" s="47"/>
      <c r="H142" s="35" t="s">
        <v>255</v>
      </c>
      <c r="I142" s="36">
        <v>41670</v>
      </c>
      <c r="J142" s="31">
        <v>11569</v>
      </c>
      <c r="K142" s="37">
        <v>1157</v>
      </c>
      <c r="L142" s="38">
        <v>1157</v>
      </c>
      <c r="M142" s="36">
        <f t="shared" si="21"/>
        <v>41670</v>
      </c>
      <c r="N142" s="39">
        <f t="shared" si="26"/>
        <v>10</v>
      </c>
      <c r="O142" s="40"/>
      <c r="P142" s="41"/>
      <c r="Q142" s="42" t="str">
        <f>VLOOKUP(B142,[1]Challan!$A$6:$B$28,2,FALSE)</f>
        <v>94H</v>
      </c>
      <c r="R142" s="43" t="str">
        <f t="shared" si="22"/>
        <v>AABF</v>
      </c>
      <c r="S142" s="43" t="str">
        <f t="shared" si="27"/>
        <v>F</v>
      </c>
      <c r="T142" s="43" t="str">
        <f t="shared" si="28"/>
        <v>02</v>
      </c>
      <c r="U142" s="43" t="b">
        <f t="shared" si="23"/>
        <v>1</v>
      </c>
      <c r="V142" s="43">
        <f t="shared" si="24"/>
        <v>10</v>
      </c>
      <c r="W142" s="43" t="str">
        <f t="shared" si="25"/>
        <v>M</v>
      </c>
      <c r="X142" s="37">
        <v>0</v>
      </c>
    </row>
    <row r="143" spans="1:24" x14ac:dyDescent="0.25">
      <c r="A143" s="30">
        <f t="shared" si="29"/>
        <v>140</v>
      </c>
      <c r="B143" s="31">
        <v>5</v>
      </c>
      <c r="C143" s="32">
        <f t="shared" si="20"/>
        <v>47</v>
      </c>
      <c r="D143" s="30" t="s">
        <v>229</v>
      </c>
      <c r="E143" s="49" t="s">
        <v>1065</v>
      </c>
      <c r="F143" s="47" t="s">
        <v>363</v>
      </c>
      <c r="G143" s="47"/>
      <c r="H143" s="35" t="s">
        <v>255</v>
      </c>
      <c r="I143" s="36">
        <v>41670</v>
      </c>
      <c r="J143" s="31">
        <v>21220</v>
      </c>
      <c r="K143" s="37">
        <v>2122</v>
      </c>
      <c r="L143" s="38">
        <v>2122</v>
      </c>
      <c r="M143" s="36">
        <f t="shared" si="21"/>
        <v>41670</v>
      </c>
      <c r="N143" s="39">
        <f t="shared" si="26"/>
        <v>10</v>
      </c>
      <c r="O143" s="40"/>
      <c r="P143" s="41"/>
      <c r="Q143" s="42" t="str">
        <f>VLOOKUP(B143,[1]Challan!$A$6:$B$28,2,FALSE)</f>
        <v>94H</v>
      </c>
      <c r="R143" s="43" t="str">
        <f t="shared" si="22"/>
        <v>AAYP</v>
      </c>
      <c r="S143" s="43" t="str">
        <f t="shared" si="27"/>
        <v>P</v>
      </c>
      <c r="T143" s="43" t="str">
        <f t="shared" si="28"/>
        <v>02</v>
      </c>
      <c r="U143" s="43" t="b">
        <f t="shared" si="23"/>
        <v>1</v>
      </c>
      <c r="V143" s="43">
        <f t="shared" si="24"/>
        <v>10</v>
      </c>
      <c r="W143" s="43" t="str">
        <f t="shared" si="25"/>
        <v>R</v>
      </c>
      <c r="X143" s="37">
        <v>0</v>
      </c>
    </row>
    <row r="144" spans="1:24" x14ac:dyDescent="0.25">
      <c r="A144" s="30">
        <f t="shared" si="29"/>
        <v>141</v>
      </c>
      <c r="B144" s="31">
        <v>5</v>
      </c>
      <c r="C144" s="32">
        <f t="shared" si="20"/>
        <v>48</v>
      </c>
      <c r="D144" s="30" t="s">
        <v>229</v>
      </c>
      <c r="E144" s="49" t="s">
        <v>955</v>
      </c>
      <c r="F144" s="47" t="s">
        <v>364</v>
      </c>
      <c r="G144" s="47"/>
      <c r="H144" s="35" t="s">
        <v>255</v>
      </c>
      <c r="I144" s="36">
        <v>41670</v>
      </c>
      <c r="J144" s="31">
        <v>19637</v>
      </c>
      <c r="K144" s="37">
        <v>1964</v>
      </c>
      <c r="L144" s="38">
        <v>1964</v>
      </c>
      <c r="M144" s="36">
        <f t="shared" si="21"/>
        <v>41670</v>
      </c>
      <c r="N144" s="39">
        <f t="shared" si="26"/>
        <v>10</v>
      </c>
      <c r="O144" s="40"/>
      <c r="P144" s="41"/>
      <c r="Q144" s="42" t="str">
        <f>VLOOKUP(B144,[1]Challan!$A$6:$B$28,2,FALSE)</f>
        <v>94H</v>
      </c>
      <c r="R144" s="43" t="str">
        <f t="shared" si="22"/>
        <v>AACF</v>
      </c>
      <c r="S144" s="43" t="str">
        <f t="shared" si="27"/>
        <v>F</v>
      </c>
      <c r="T144" s="43" t="str">
        <f t="shared" si="28"/>
        <v>02</v>
      </c>
      <c r="U144" s="43" t="b">
        <f t="shared" si="23"/>
        <v>1</v>
      </c>
      <c r="V144" s="43">
        <f t="shared" si="24"/>
        <v>10</v>
      </c>
      <c r="W144" s="43" t="str">
        <f t="shared" si="25"/>
        <v>M</v>
      </c>
      <c r="X144" s="37">
        <v>0</v>
      </c>
    </row>
    <row r="145" spans="1:24" x14ac:dyDescent="0.25">
      <c r="A145" s="30">
        <f t="shared" si="29"/>
        <v>142</v>
      </c>
      <c r="B145" s="31">
        <v>5</v>
      </c>
      <c r="C145" s="32">
        <f t="shared" si="20"/>
        <v>49</v>
      </c>
      <c r="D145" s="30" t="s">
        <v>229</v>
      </c>
      <c r="E145" s="49" t="s">
        <v>827</v>
      </c>
      <c r="F145" s="47" t="s">
        <v>365</v>
      </c>
      <c r="G145" s="47"/>
      <c r="H145" s="35" t="s">
        <v>255</v>
      </c>
      <c r="I145" s="36">
        <v>41670</v>
      </c>
      <c r="J145" s="31">
        <v>13138</v>
      </c>
      <c r="K145" s="37">
        <v>1314</v>
      </c>
      <c r="L145" s="38">
        <v>1314</v>
      </c>
      <c r="M145" s="36">
        <f t="shared" si="21"/>
        <v>41670</v>
      </c>
      <c r="N145" s="39">
        <f t="shared" si="26"/>
        <v>10</v>
      </c>
      <c r="O145" s="40"/>
      <c r="P145" s="41"/>
      <c r="Q145" s="42" t="str">
        <f>VLOOKUP(B145,[1]Challan!$A$6:$B$28,2,FALSE)</f>
        <v>94H</v>
      </c>
      <c r="R145" s="43" t="str">
        <f t="shared" si="22"/>
        <v>AABF</v>
      </c>
      <c r="S145" s="43" t="str">
        <f t="shared" si="27"/>
        <v>F</v>
      </c>
      <c r="T145" s="43" t="str">
        <f t="shared" si="28"/>
        <v>02</v>
      </c>
      <c r="U145" s="43" t="b">
        <f t="shared" si="23"/>
        <v>1</v>
      </c>
      <c r="V145" s="43">
        <f t="shared" si="24"/>
        <v>10</v>
      </c>
      <c r="W145" s="43" t="str">
        <f t="shared" si="25"/>
        <v>A</v>
      </c>
      <c r="X145" s="37">
        <v>0</v>
      </c>
    </row>
    <row r="146" spans="1:24" x14ac:dyDescent="0.25">
      <c r="A146" s="30">
        <f t="shared" si="29"/>
        <v>143</v>
      </c>
      <c r="B146" s="31">
        <v>5</v>
      </c>
      <c r="C146" s="32">
        <f t="shared" si="20"/>
        <v>50</v>
      </c>
      <c r="D146" s="30" t="s">
        <v>229</v>
      </c>
      <c r="E146" s="49" t="s">
        <v>956</v>
      </c>
      <c r="F146" s="47" t="s">
        <v>366</v>
      </c>
      <c r="G146" s="47"/>
      <c r="H146" s="35" t="s">
        <v>255</v>
      </c>
      <c r="I146" s="36">
        <v>41670</v>
      </c>
      <c r="J146" s="31">
        <v>4897</v>
      </c>
      <c r="K146" s="37">
        <v>490</v>
      </c>
      <c r="L146" s="38">
        <v>490</v>
      </c>
      <c r="M146" s="36">
        <f t="shared" si="21"/>
        <v>41670</v>
      </c>
      <c r="N146" s="39">
        <f t="shared" si="26"/>
        <v>10.01</v>
      </c>
      <c r="O146" s="40"/>
      <c r="P146" s="41"/>
      <c r="Q146" s="42" t="str">
        <f>VLOOKUP(B146,[1]Challan!$A$6:$B$28,2,FALSE)</f>
        <v>94H</v>
      </c>
      <c r="R146" s="43" t="str">
        <f t="shared" si="22"/>
        <v>AANF</v>
      </c>
      <c r="S146" s="43" t="str">
        <f t="shared" si="27"/>
        <v>F</v>
      </c>
      <c r="T146" s="43" t="str">
        <f t="shared" si="28"/>
        <v>02</v>
      </c>
      <c r="U146" s="43" t="b">
        <f t="shared" si="23"/>
        <v>1</v>
      </c>
      <c r="V146" s="43">
        <f t="shared" si="24"/>
        <v>10</v>
      </c>
      <c r="W146" s="43" t="str">
        <f t="shared" si="25"/>
        <v>L</v>
      </c>
      <c r="X146" s="37">
        <v>0</v>
      </c>
    </row>
    <row r="147" spans="1:24" x14ac:dyDescent="0.25">
      <c r="A147" s="30">
        <f t="shared" si="29"/>
        <v>144</v>
      </c>
      <c r="B147" s="31">
        <v>5</v>
      </c>
      <c r="C147" s="32">
        <f t="shared" si="20"/>
        <v>51</v>
      </c>
      <c r="D147" s="30" t="s">
        <v>229</v>
      </c>
      <c r="E147" s="49" t="s">
        <v>957</v>
      </c>
      <c r="F147" s="47" t="s">
        <v>367</v>
      </c>
      <c r="G147" s="47"/>
      <c r="H147" s="35" t="s">
        <v>255</v>
      </c>
      <c r="I147" s="36">
        <v>41670</v>
      </c>
      <c r="J147" s="31">
        <v>6457</v>
      </c>
      <c r="K147" s="37">
        <v>646</v>
      </c>
      <c r="L147" s="38">
        <v>646</v>
      </c>
      <c r="M147" s="36">
        <f t="shared" si="21"/>
        <v>41670</v>
      </c>
      <c r="N147" s="39">
        <f t="shared" si="26"/>
        <v>10</v>
      </c>
      <c r="O147" s="40"/>
      <c r="P147" s="41"/>
      <c r="Q147" s="42" t="str">
        <f>VLOOKUP(B147,[1]Challan!$A$6:$B$28,2,FALSE)</f>
        <v>94H</v>
      </c>
      <c r="R147" s="43" t="str">
        <f t="shared" si="22"/>
        <v>AAHF</v>
      </c>
      <c r="S147" s="43" t="str">
        <f t="shared" si="27"/>
        <v>F</v>
      </c>
      <c r="T147" s="43" t="str">
        <f t="shared" si="28"/>
        <v>02</v>
      </c>
      <c r="U147" s="43" t="b">
        <f t="shared" si="23"/>
        <v>1</v>
      </c>
      <c r="V147" s="43">
        <f t="shared" si="24"/>
        <v>10</v>
      </c>
      <c r="W147" s="43" t="str">
        <f t="shared" si="25"/>
        <v>E</v>
      </c>
      <c r="X147" s="37">
        <v>0</v>
      </c>
    </row>
    <row r="148" spans="1:24" x14ac:dyDescent="0.25">
      <c r="A148" s="30">
        <f t="shared" si="29"/>
        <v>145</v>
      </c>
      <c r="B148" s="31">
        <v>5</v>
      </c>
      <c r="C148" s="32">
        <f t="shared" si="20"/>
        <v>52</v>
      </c>
      <c r="D148" s="30" t="s">
        <v>229</v>
      </c>
      <c r="E148" s="49" t="s">
        <v>368</v>
      </c>
      <c r="F148" s="47" t="s">
        <v>369</v>
      </c>
      <c r="G148" s="47"/>
      <c r="H148" s="35" t="s">
        <v>255</v>
      </c>
      <c r="I148" s="36">
        <v>41670</v>
      </c>
      <c r="J148" s="31">
        <v>9470</v>
      </c>
      <c r="K148" s="37">
        <v>947</v>
      </c>
      <c r="L148" s="38">
        <v>947</v>
      </c>
      <c r="M148" s="36">
        <f t="shared" si="21"/>
        <v>41670</v>
      </c>
      <c r="N148" s="39">
        <f t="shared" si="26"/>
        <v>10</v>
      </c>
      <c r="O148" s="40"/>
      <c r="P148" s="41"/>
      <c r="Q148" s="42" t="str">
        <f>VLOOKUP(B148,[1]Challan!$A$6:$B$28,2,FALSE)</f>
        <v>94H</v>
      </c>
      <c r="R148" s="43" t="str">
        <f t="shared" si="22"/>
        <v>AAYF</v>
      </c>
      <c r="S148" s="43" t="str">
        <f t="shared" si="27"/>
        <v>F</v>
      </c>
      <c r="T148" s="43" t="str">
        <f t="shared" si="28"/>
        <v>02</v>
      </c>
      <c r="U148" s="43" t="b">
        <f t="shared" si="23"/>
        <v>1</v>
      </c>
      <c r="V148" s="43">
        <f t="shared" si="24"/>
        <v>10</v>
      </c>
      <c r="W148" s="43" t="str">
        <f t="shared" si="25"/>
        <v>L</v>
      </c>
      <c r="X148" s="37">
        <v>0</v>
      </c>
    </row>
    <row r="149" spans="1:24" x14ac:dyDescent="0.25">
      <c r="A149" s="30">
        <f t="shared" si="29"/>
        <v>146</v>
      </c>
      <c r="B149" s="31">
        <v>5</v>
      </c>
      <c r="C149" s="32">
        <f t="shared" si="20"/>
        <v>53</v>
      </c>
      <c r="D149" s="30" t="s">
        <v>229</v>
      </c>
      <c r="E149" s="49" t="s">
        <v>828</v>
      </c>
      <c r="F149" s="47" t="s">
        <v>370</v>
      </c>
      <c r="G149" s="47"/>
      <c r="H149" s="35" t="s">
        <v>255</v>
      </c>
      <c r="I149" s="36">
        <v>41670</v>
      </c>
      <c r="J149" s="31">
        <v>6808</v>
      </c>
      <c r="K149" s="37">
        <v>681</v>
      </c>
      <c r="L149" s="38">
        <v>681</v>
      </c>
      <c r="M149" s="36">
        <f t="shared" si="21"/>
        <v>41670</v>
      </c>
      <c r="N149" s="39">
        <f t="shared" si="26"/>
        <v>10</v>
      </c>
      <c r="O149" s="40"/>
      <c r="P149" s="41"/>
      <c r="Q149" s="42" t="str">
        <f>VLOOKUP(B149,[1]Challan!$A$6:$B$28,2,FALSE)</f>
        <v>94H</v>
      </c>
      <c r="R149" s="43" t="str">
        <f t="shared" si="22"/>
        <v>ABLP</v>
      </c>
      <c r="S149" s="43" t="str">
        <f t="shared" si="27"/>
        <v>P</v>
      </c>
      <c r="T149" s="43" t="str">
        <f t="shared" si="28"/>
        <v>02</v>
      </c>
      <c r="U149" s="43" t="b">
        <f t="shared" si="23"/>
        <v>1</v>
      </c>
      <c r="V149" s="43">
        <f t="shared" si="24"/>
        <v>10</v>
      </c>
      <c r="W149" s="43" t="str">
        <f t="shared" si="25"/>
        <v>N</v>
      </c>
      <c r="X149" s="37">
        <v>0</v>
      </c>
    </row>
    <row r="150" spans="1:24" x14ac:dyDescent="0.25">
      <c r="A150" s="30">
        <f t="shared" si="29"/>
        <v>147</v>
      </c>
      <c r="B150" s="31">
        <v>5</v>
      </c>
      <c r="C150" s="32">
        <f t="shared" si="20"/>
        <v>54</v>
      </c>
      <c r="D150" s="30" t="s">
        <v>229</v>
      </c>
      <c r="E150" s="49" t="s">
        <v>1066</v>
      </c>
      <c r="F150" s="47" t="s">
        <v>371</v>
      </c>
      <c r="G150" s="47"/>
      <c r="H150" s="35" t="s">
        <v>255</v>
      </c>
      <c r="I150" s="36">
        <v>41670</v>
      </c>
      <c r="J150" s="31">
        <v>11704</v>
      </c>
      <c r="K150" s="37">
        <v>1170</v>
      </c>
      <c r="L150" s="38">
        <v>1170</v>
      </c>
      <c r="M150" s="36">
        <f t="shared" si="21"/>
        <v>41670</v>
      </c>
      <c r="N150" s="39">
        <f t="shared" si="26"/>
        <v>10</v>
      </c>
      <c r="O150" s="40"/>
      <c r="P150" s="41"/>
      <c r="Q150" s="42" t="str">
        <f>VLOOKUP(B150,[1]Challan!$A$6:$B$28,2,FALSE)</f>
        <v>94H</v>
      </c>
      <c r="R150" s="43" t="str">
        <f t="shared" si="22"/>
        <v>AADF</v>
      </c>
      <c r="S150" s="43" t="str">
        <f t="shared" si="27"/>
        <v>F</v>
      </c>
      <c r="T150" s="43" t="str">
        <f t="shared" si="28"/>
        <v>02</v>
      </c>
      <c r="U150" s="43" t="b">
        <f t="shared" si="23"/>
        <v>1</v>
      </c>
      <c r="V150" s="43">
        <f t="shared" si="24"/>
        <v>10</v>
      </c>
      <c r="W150" s="43" t="str">
        <f t="shared" si="25"/>
        <v>A</v>
      </c>
      <c r="X150" s="37">
        <v>0</v>
      </c>
    </row>
    <row r="151" spans="1:24" x14ac:dyDescent="0.25">
      <c r="A151" s="30">
        <f t="shared" si="29"/>
        <v>148</v>
      </c>
      <c r="B151" s="31">
        <v>5</v>
      </c>
      <c r="C151" s="32">
        <f t="shared" si="20"/>
        <v>55</v>
      </c>
      <c r="D151" s="30" t="s">
        <v>229</v>
      </c>
      <c r="E151" s="49" t="s">
        <v>958</v>
      </c>
      <c r="F151" s="47" t="s">
        <v>372</v>
      </c>
      <c r="G151" s="47"/>
      <c r="H151" s="35" t="s">
        <v>255</v>
      </c>
      <c r="I151" s="36">
        <v>41670</v>
      </c>
      <c r="J151" s="31">
        <v>10626</v>
      </c>
      <c r="K151" s="37">
        <v>1063</v>
      </c>
      <c r="L151" s="38">
        <v>1063</v>
      </c>
      <c r="M151" s="36">
        <f t="shared" si="21"/>
        <v>41670</v>
      </c>
      <c r="N151" s="39">
        <f t="shared" si="26"/>
        <v>10</v>
      </c>
      <c r="O151" s="40"/>
      <c r="P151" s="41"/>
      <c r="Q151" s="42" t="str">
        <f>VLOOKUP(B151,[1]Challan!$A$6:$B$28,2,FALSE)</f>
        <v>94H</v>
      </c>
      <c r="R151" s="43" t="str">
        <f t="shared" si="22"/>
        <v>AJIP</v>
      </c>
      <c r="S151" s="43" t="str">
        <f t="shared" si="27"/>
        <v>P</v>
      </c>
      <c r="T151" s="43" t="str">
        <f t="shared" si="28"/>
        <v>02</v>
      </c>
      <c r="U151" s="43" t="b">
        <f t="shared" si="23"/>
        <v>1</v>
      </c>
      <c r="V151" s="43">
        <f t="shared" si="24"/>
        <v>10</v>
      </c>
      <c r="W151" s="43" t="str">
        <f t="shared" si="25"/>
        <v>N</v>
      </c>
      <c r="X151" s="37">
        <v>0</v>
      </c>
    </row>
    <row r="152" spans="1:24" x14ac:dyDescent="0.25">
      <c r="A152" s="30">
        <f t="shared" si="29"/>
        <v>149</v>
      </c>
      <c r="B152" s="31">
        <v>5</v>
      </c>
      <c r="C152" s="32">
        <f t="shared" si="20"/>
        <v>56</v>
      </c>
      <c r="D152" s="30" t="s">
        <v>229</v>
      </c>
      <c r="E152" s="49" t="s">
        <v>829</v>
      </c>
      <c r="F152" s="47" t="s">
        <v>373</v>
      </c>
      <c r="G152" s="47"/>
      <c r="H152" s="35" t="s">
        <v>255</v>
      </c>
      <c r="I152" s="36">
        <v>41670</v>
      </c>
      <c r="J152" s="31">
        <v>3431</v>
      </c>
      <c r="K152" s="37">
        <v>343</v>
      </c>
      <c r="L152" s="38">
        <v>343</v>
      </c>
      <c r="M152" s="36">
        <f t="shared" si="21"/>
        <v>41670</v>
      </c>
      <c r="N152" s="39">
        <f t="shared" si="26"/>
        <v>10</v>
      </c>
      <c r="O152" s="40"/>
      <c r="P152" s="41"/>
      <c r="Q152" s="42" t="str">
        <f>VLOOKUP(B152,[1]Challan!$A$6:$B$28,2,FALSE)</f>
        <v>94H</v>
      </c>
      <c r="R152" s="43" t="str">
        <f t="shared" si="22"/>
        <v>AAEF</v>
      </c>
      <c r="S152" s="43" t="str">
        <f t="shared" si="27"/>
        <v>F</v>
      </c>
      <c r="T152" s="43" t="str">
        <f t="shared" si="28"/>
        <v>02</v>
      </c>
      <c r="U152" s="43" t="b">
        <f t="shared" si="23"/>
        <v>1</v>
      </c>
      <c r="V152" s="43">
        <f t="shared" si="24"/>
        <v>10</v>
      </c>
      <c r="W152" s="43" t="str">
        <f t="shared" si="25"/>
        <v>K</v>
      </c>
      <c r="X152" s="37">
        <v>0</v>
      </c>
    </row>
    <row r="153" spans="1:24" x14ac:dyDescent="0.25">
      <c r="A153" s="30">
        <f t="shared" si="29"/>
        <v>150</v>
      </c>
      <c r="B153" s="31">
        <v>5</v>
      </c>
      <c r="C153" s="32">
        <f t="shared" si="20"/>
        <v>57</v>
      </c>
      <c r="D153" s="30" t="s">
        <v>229</v>
      </c>
      <c r="E153" s="49" t="s">
        <v>830</v>
      </c>
      <c r="F153" s="47" t="s">
        <v>374</v>
      </c>
      <c r="G153" s="47"/>
      <c r="H153" s="35" t="s">
        <v>255</v>
      </c>
      <c r="I153" s="36">
        <v>41670</v>
      </c>
      <c r="J153" s="31">
        <v>2817</v>
      </c>
      <c r="K153" s="37">
        <v>282</v>
      </c>
      <c r="L153" s="38">
        <v>282</v>
      </c>
      <c r="M153" s="36">
        <f t="shared" si="21"/>
        <v>41670</v>
      </c>
      <c r="N153" s="39">
        <f t="shared" si="26"/>
        <v>10.01</v>
      </c>
      <c r="O153" s="40"/>
      <c r="P153" s="41"/>
      <c r="Q153" s="42" t="str">
        <f>VLOOKUP(B153,[1]Challan!$A$6:$B$28,2,FALSE)</f>
        <v>94H</v>
      </c>
      <c r="R153" s="43" t="str">
        <f t="shared" si="22"/>
        <v>AABF</v>
      </c>
      <c r="S153" s="43" t="str">
        <f t="shared" si="27"/>
        <v>F</v>
      </c>
      <c r="T153" s="43" t="str">
        <f t="shared" si="28"/>
        <v>02</v>
      </c>
      <c r="U153" s="43" t="b">
        <f t="shared" si="23"/>
        <v>1</v>
      </c>
      <c r="V153" s="43">
        <f t="shared" si="24"/>
        <v>10</v>
      </c>
      <c r="W153" s="43" t="str">
        <f t="shared" si="25"/>
        <v>H</v>
      </c>
      <c r="X153" s="37">
        <v>0</v>
      </c>
    </row>
    <row r="154" spans="1:24" x14ac:dyDescent="0.25">
      <c r="A154" s="30">
        <f t="shared" si="29"/>
        <v>151</v>
      </c>
      <c r="B154" s="31">
        <v>5</v>
      </c>
      <c r="C154" s="32">
        <f t="shared" si="20"/>
        <v>58</v>
      </c>
      <c r="D154" s="30" t="s">
        <v>229</v>
      </c>
      <c r="E154" s="49" t="s">
        <v>831</v>
      </c>
      <c r="F154" s="47" t="s">
        <v>375</v>
      </c>
      <c r="G154" s="47"/>
      <c r="H154" s="35" t="s">
        <v>255</v>
      </c>
      <c r="I154" s="36">
        <v>41670</v>
      </c>
      <c r="J154" s="31">
        <v>4168</v>
      </c>
      <c r="K154" s="37">
        <v>417</v>
      </c>
      <c r="L154" s="38">
        <v>417</v>
      </c>
      <c r="M154" s="36">
        <f t="shared" si="21"/>
        <v>41670</v>
      </c>
      <c r="N154" s="39">
        <f t="shared" si="26"/>
        <v>10</v>
      </c>
      <c r="O154" s="40"/>
      <c r="P154" s="41"/>
      <c r="Q154" s="42" t="str">
        <f>VLOOKUP(B154,[1]Challan!$A$6:$B$28,2,FALSE)</f>
        <v>94H</v>
      </c>
      <c r="R154" s="43" t="str">
        <f t="shared" si="22"/>
        <v>AABF</v>
      </c>
      <c r="S154" s="43" t="str">
        <f t="shared" si="27"/>
        <v>F</v>
      </c>
      <c r="T154" s="43" t="str">
        <f t="shared" si="28"/>
        <v>02</v>
      </c>
      <c r="U154" s="43" t="b">
        <f t="shared" si="23"/>
        <v>1</v>
      </c>
      <c r="V154" s="43">
        <f t="shared" si="24"/>
        <v>10</v>
      </c>
      <c r="W154" s="43" t="str">
        <f t="shared" si="25"/>
        <v>K</v>
      </c>
      <c r="X154" s="37">
        <v>0</v>
      </c>
    </row>
    <row r="155" spans="1:24" x14ac:dyDescent="0.25">
      <c r="A155" s="30">
        <f t="shared" si="29"/>
        <v>152</v>
      </c>
      <c r="B155" s="31">
        <v>5</v>
      </c>
      <c r="C155" s="32">
        <f t="shared" si="20"/>
        <v>59</v>
      </c>
      <c r="D155" s="30" t="s">
        <v>229</v>
      </c>
      <c r="E155" s="49" t="s">
        <v>959</v>
      </c>
      <c r="F155" s="47" t="s">
        <v>376</v>
      </c>
      <c r="G155" s="47"/>
      <c r="H155" s="35" t="s">
        <v>255</v>
      </c>
      <c r="I155" s="36">
        <v>41670</v>
      </c>
      <c r="J155" s="31">
        <v>4943</v>
      </c>
      <c r="K155" s="37">
        <v>494</v>
      </c>
      <c r="L155" s="38">
        <v>494</v>
      </c>
      <c r="M155" s="36">
        <f t="shared" si="21"/>
        <v>41670</v>
      </c>
      <c r="N155" s="39">
        <f t="shared" si="26"/>
        <v>9.99</v>
      </c>
      <c r="O155" s="40"/>
      <c r="P155" s="41"/>
      <c r="Q155" s="42" t="str">
        <f>VLOOKUP(B155,[1]Challan!$A$6:$B$28,2,FALSE)</f>
        <v>94H</v>
      </c>
      <c r="R155" s="43" t="str">
        <f t="shared" si="22"/>
        <v>ACNP</v>
      </c>
      <c r="S155" s="43" t="str">
        <f t="shared" si="27"/>
        <v>P</v>
      </c>
      <c r="T155" s="43" t="str">
        <f t="shared" si="28"/>
        <v>02</v>
      </c>
      <c r="U155" s="43" t="b">
        <f t="shared" si="23"/>
        <v>1</v>
      </c>
      <c r="V155" s="43">
        <f t="shared" si="24"/>
        <v>10</v>
      </c>
      <c r="W155" s="43" t="str">
        <f t="shared" si="25"/>
        <v>C</v>
      </c>
      <c r="X155" s="37">
        <v>0</v>
      </c>
    </row>
    <row r="156" spans="1:24" x14ac:dyDescent="0.25">
      <c r="A156" s="30">
        <f t="shared" si="29"/>
        <v>153</v>
      </c>
      <c r="B156" s="31">
        <v>5</v>
      </c>
      <c r="C156" s="32">
        <f t="shared" si="20"/>
        <v>60</v>
      </c>
      <c r="D156" s="30" t="s">
        <v>229</v>
      </c>
      <c r="E156" s="49" t="s">
        <v>832</v>
      </c>
      <c r="F156" s="47" t="s">
        <v>377</v>
      </c>
      <c r="G156" s="47"/>
      <c r="H156" s="35" t="s">
        <v>255</v>
      </c>
      <c r="I156" s="36">
        <v>41670</v>
      </c>
      <c r="J156" s="31">
        <v>6025</v>
      </c>
      <c r="K156" s="37">
        <v>602</v>
      </c>
      <c r="L156" s="38">
        <v>602</v>
      </c>
      <c r="M156" s="36">
        <f t="shared" si="21"/>
        <v>41670</v>
      </c>
      <c r="N156" s="39">
        <f t="shared" si="26"/>
        <v>9.99</v>
      </c>
      <c r="O156" s="40"/>
      <c r="P156" s="41"/>
      <c r="Q156" s="42" t="str">
        <f>VLOOKUP(B156,[1]Challan!$A$6:$B$28,2,FALSE)</f>
        <v>94H</v>
      </c>
      <c r="R156" s="43" t="str">
        <f t="shared" si="22"/>
        <v>AABF</v>
      </c>
      <c r="S156" s="43" t="str">
        <f t="shared" si="27"/>
        <v>F</v>
      </c>
      <c r="T156" s="43" t="str">
        <f t="shared" si="28"/>
        <v>02</v>
      </c>
      <c r="U156" s="43" t="b">
        <f t="shared" si="23"/>
        <v>1</v>
      </c>
      <c r="V156" s="43">
        <f t="shared" si="24"/>
        <v>10</v>
      </c>
      <c r="W156" s="43" t="str">
        <f t="shared" si="25"/>
        <v>N</v>
      </c>
      <c r="X156" s="37">
        <v>0</v>
      </c>
    </row>
    <row r="157" spans="1:24" x14ac:dyDescent="0.25">
      <c r="A157" s="30">
        <f t="shared" si="29"/>
        <v>154</v>
      </c>
      <c r="B157" s="31">
        <v>5</v>
      </c>
      <c r="C157" s="32">
        <f t="shared" si="20"/>
        <v>61</v>
      </c>
      <c r="D157" s="30" t="s">
        <v>229</v>
      </c>
      <c r="E157" s="49" t="s">
        <v>833</v>
      </c>
      <c r="F157" s="47" t="s">
        <v>378</v>
      </c>
      <c r="G157" s="47"/>
      <c r="H157" s="35" t="s">
        <v>255</v>
      </c>
      <c r="I157" s="36">
        <v>41670</v>
      </c>
      <c r="J157" s="31">
        <v>8392</v>
      </c>
      <c r="K157" s="37">
        <v>839</v>
      </c>
      <c r="L157" s="38">
        <v>839</v>
      </c>
      <c r="M157" s="36">
        <f t="shared" si="21"/>
        <v>41670</v>
      </c>
      <c r="N157" s="39">
        <f t="shared" si="26"/>
        <v>10</v>
      </c>
      <c r="O157" s="40"/>
      <c r="P157" s="41"/>
      <c r="Q157" s="42" t="str">
        <f>VLOOKUP(B157,[1]Challan!$A$6:$B$28,2,FALSE)</f>
        <v>94H</v>
      </c>
      <c r="R157" s="43" t="str">
        <f t="shared" si="22"/>
        <v>AADF</v>
      </c>
      <c r="S157" s="43" t="str">
        <f t="shared" si="27"/>
        <v>F</v>
      </c>
      <c r="T157" s="43" t="str">
        <f t="shared" si="28"/>
        <v>02</v>
      </c>
      <c r="U157" s="43" t="b">
        <f t="shared" si="23"/>
        <v>1</v>
      </c>
      <c r="V157" s="43">
        <f t="shared" si="24"/>
        <v>10</v>
      </c>
      <c r="W157" s="43" t="str">
        <f t="shared" si="25"/>
        <v>B</v>
      </c>
      <c r="X157" s="37">
        <v>0</v>
      </c>
    </row>
    <row r="158" spans="1:24" x14ac:dyDescent="0.25">
      <c r="A158" s="30">
        <f t="shared" si="29"/>
        <v>155</v>
      </c>
      <c r="B158" s="31">
        <v>5</v>
      </c>
      <c r="C158" s="32">
        <f t="shared" si="20"/>
        <v>62</v>
      </c>
      <c r="D158" s="30" t="s">
        <v>229</v>
      </c>
      <c r="E158" s="49" t="s">
        <v>960</v>
      </c>
      <c r="F158" s="47" t="s">
        <v>379</v>
      </c>
      <c r="G158" s="47"/>
      <c r="H158" s="35" t="s">
        <v>255</v>
      </c>
      <c r="I158" s="36">
        <v>41670</v>
      </c>
      <c r="J158" s="31">
        <v>2657</v>
      </c>
      <c r="K158" s="37">
        <v>266</v>
      </c>
      <c r="L158" s="38">
        <v>266</v>
      </c>
      <c r="M158" s="36">
        <f t="shared" si="21"/>
        <v>41670</v>
      </c>
      <c r="N158" s="39">
        <f t="shared" si="26"/>
        <v>10.01</v>
      </c>
      <c r="O158" s="40"/>
      <c r="P158" s="41"/>
      <c r="Q158" s="42" t="str">
        <f>VLOOKUP(B158,[1]Challan!$A$6:$B$28,2,FALSE)</f>
        <v>94H</v>
      </c>
      <c r="R158" s="43" t="str">
        <f t="shared" si="22"/>
        <v>AABF</v>
      </c>
      <c r="S158" s="43" t="str">
        <f t="shared" si="27"/>
        <v>F</v>
      </c>
      <c r="T158" s="43" t="str">
        <f t="shared" si="28"/>
        <v>02</v>
      </c>
      <c r="U158" s="43" t="b">
        <f t="shared" si="23"/>
        <v>1</v>
      </c>
      <c r="V158" s="43">
        <f t="shared" si="24"/>
        <v>10</v>
      </c>
      <c r="W158" s="43" t="str">
        <f t="shared" si="25"/>
        <v>K</v>
      </c>
      <c r="X158" s="37">
        <v>0</v>
      </c>
    </row>
    <row r="159" spans="1:24" x14ac:dyDescent="0.25">
      <c r="A159" s="30">
        <f t="shared" si="29"/>
        <v>156</v>
      </c>
      <c r="B159" s="31">
        <v>5</v>
      </c>
      <c r="C159" s="32">
        <f t="shared" si="20"/>
        <v>63</v>
      </c>
      <c r="D159" s="30" t="s">
        <v>229</v>
      </c>
      <c r="E159" s="49" t="s">
        <v>1067</v>
      </c>
      <c r="F159" s="47" t="s">
        <v>380</v>
      </c>
      <c r="G159" s="47"/>
      <c r="H159" s="35" t="s">
        <v>255</v>
      </c>
      <c r="I159" s="36">
        <v>41670</v>
      </c>
      <c r="J159" s="31">
        <v>3878</v>
      </c>
      <c r="K159" s="37">
        <v>388</v>
      </c>
      <c r="L159" s="38">
        <v>388</v>
      </c>
      <c r="M159" s="36">
        <f t="shared" si="21"/>
        <v>41670</v>
      </c>
      <c r="N159" s="39">
        <f t="shared" si="26"/>
        <v>10.01</v>
      </c>
      <c r="O159" s="40"/>
      <c r="P159" s="41"/>
      <c r="Q159" s="42" t="str">
        <f>VLOOKUP(B159,[1]Challan!$A$6:$B$28,2,FALSE)</f>
        <v>94H</v>
      </c>
      <c r="R159" s="43" t="str">
        <f t="shared" si="22"/>
        <v>AAEF</v>
      </c>
      <c r="S159" s="43" t="str">
        <f t="shared" si="27"/>
        <v>F</v>
      </c>
      <c r="T159" s="43" t="str">
        <f t="shared" si="28"/>
        <v>02</v>
      </c>
      <c r="U159" s="43" t="b">
        <f t="shared" si="23"/>
        <v>1</v>
      </c>
      <c r="V159" s="43">
        <f t="shared" si="24"/>
        <v>10</v>
      </c>
      <c r="W159" s="43" t="str">
        <f t="shared" si="25"/>
        <v>M</v>
      </c>
      <c r="X159" s="37">
        <v>0</v>
      </c>
    </row>
    <row r="160" spans="1:24" x14ac:dyDescent="0.25">
      <c r="A160" s="30">
        <f t="shared" si="29"/>
        <v>157</v>
      </c>
      <c r="B160" s="31">
        <v>5</v>
      </c>
      <c r="C160" s="32">
        <f t="shared" si="20"/>
        <v>64</v>
      </c>
      <c r="D160" s="30" t="s">
        <v>229</v>
      </c>
      <c r="E160" s="49" t="s">
        <v>1068</v>
      </c>
      <c r="F160" s="47" t="s">
        <v>381</v>
      </c>
      <c r="G160" s="47"/>
      <c r="H160" s="35" t="s">
        <v>255</v>
      </c>
      <c r="I160" s="36">
        <v>41670</v>
      </c>
      <c r="J160" s="31">
        <v>40657</v>
      </c>
      <c r="K160" s="37">
        <v>4066</v>
      </c>
      <c r="L160" s="38">
        <v>4066</v>
      </c>
      <c r="M160" s="36">
        <f t="shared" si="21"/>
        <v>41670</v>
      </c>
      <c r="N160" s="39">
        <f t="shared" si="26"/>
        <v>10</v>
      </c>
      <c r="O160" s="40"/>
      <c r="P160" s="41"/>
      <c r="Q160" s="42" t="str">
        <f>VLOOKUP(B160,[1]Challan!$A$6:$B$28,2,FALSE)</f>
        <v>94H</v>
      </c>
      <c r="R160" s="43" t="str">
        <f t="shared" si="22"/>
        <v>AACF</v>
      </c>
      <c r="S160" s="43" t="str">
        <f t="shared" si="27"/>
        <v>F</v>
      </c>
      <c r="T160" s="43" t="str">
        <f t="shared" si="28"/>
        <v>02</v>
      </c>
      <c r="U160" s="43" t="b">
        <f t="shared" si="23"/>
        <v>1</v>
      </c>
      <c r="V160" s="43">
        <f t="shared" si="24"/>
        <v>10</v>
      </c>
      <c r="W160" s="43" t="str">
        <f t="shared" si="25"/>
        <v>R</v>
      </c>
      <c r="X160" s="37">
        <v>0</v>
      </c>
    </row>
    <row r="161" spans="1:24" x14ac:dyDescent="0.25">
      <c r="A161" s="30">
        <f t="shared" si="29"/>
        <v>158</v>
      </c>
      <c r="B161" s="31">
        <v>5</v>
      </c>
      <c r="C161" s="32">
        <f t="shared" si="20"/>
        <v>65</v>
      </c>
      <c r="D161" s="30" t="s">
        <v>229</v>
      </c>
      <c r="E161" s="49" t="s">
        <v>834</v>
      </c>
      <c r="F161" s="47" t="s">
        <v>382</v>
      </c>
      <c r="G161" s="47"/>
      <c r="H161" s="35" t="s">
        <v>255</v>
      </c>
      <c r="I161" s="36">
        <v>41670</v>
      </c>
      <c r="J161" s="31">
        <v>6727</v>
      </c>
      <c r="K161" s="37">
        <v>673</v>
      </c>
      <c r="L161" s="38">
        <v>673</v>
      </c>
      <c r="M161" s="36">
        <f t="shared" si="21"/>
        <v>41670</v>
      </c>
      <c r="N161" s="39">
        <f t="shared" si="26"/>
        <v>10</v>
      </c>
      <c r="O161" s="40"/>
      <c r="P161" s="41"/>
      <c r="Q161" s="42" t="str">
        <f>VLOOKUP(B161,[1]Challan!$A$6:$B$28,2,FALSE)</f>
        <v>94H</v>
      </c>
      <c r="R161" s="43" t="str">
        <f t="shared" si="22"/>
        <v>AADF</v>
      </c>
      <c r="S161" s="43" t="str">
        <f t="shared" si="27"/>
        <v>F</v>
      </c>
      <c r="T161" s="43" t="str">
        <f t="shared" si="28"/>
        <v>02</v>
      </c>
      <c r="U161" s="43" t="b">
        <f t="shared" si="23"/>
        <v>1</v>
      </c>
      <c r="V161" s="43">
        <f t="shared" si="24"/>
        <v>10</v>
      </c>
      <c r="W161" s="43" t="str">
        <f t="shared" si="25"/>
        <v>B</v>
      </c>
      <c r="X161" s="37">
        <v>0</v>
      </c>
    </row>
    <row r="162" spans="1:24" x14ac:dyDescent="0.25">
      <c r="A162" s="30">
        <f t="shared" si="29"/>
        <v>159</v>
      </c>
      <c r="B162" s="31">
        <v>5</v>
      </c>
      <c r="C162" s="32">
        <f t="shared" si="20"/>
        <v>66</v>
      </c>
      <c r="D162" s="30" t="s">
        <v>229</v>
      </c>
      <c r="E162" s="49" t="s">
        <v>1069</v>
      </c>
      <c r="F162" s="47" t="s">
        <v>383</v>
      </c>
      <c r="G162" s="47"/>
      <c r="H162" s="35" t="s">
        <v>255</v>
      </c>
      <c r="I162" s="36">
        <v>41670</v>
      </c>
      <c r="J162" s="31">
        <v>18994</v>
      </c>
      <c r="K162" s="37">
        <v>1899</v>
      </c>
      <c r="L162" s="38">
        <v>1899</v>
      </c>
      <c r="M162" s="36">
        <f t="shared" si="21"/>
        <v>41670</v>
      </c>
      <c r="N162" s="39">
        <f t="shared" si="26"/>
        <v>10</v>
      </c>
      <c r="O162" s="40"/>
      <c r="P162" s="41"/>
      <c r="Q162" s="42" t="str">
        <f>VLOOKUP(B162,[1]Challan!$A$6:$B$28,2,FALSE)</f>
        <v>94H</v>
      </c>
      <c r="R162" s="43" t="str">
        <f t="shared" si="22"/>
        <v>AAAF</v>
      </c>
      <c r="S162" s="43" t="str">
        <f t="shared" si="27"/>
        <v>F</v>
      </c>
      <c r="T162" s="43" t="str">
        <f t="shared" si="28"/>
        <v>02</v>
      </c>
      <c r="U162" s="43" t="b">
        <f t="shared" si="23"/>
        <v>1</v>
      </c>
      <c r="V162" s="43">
        <f t="shared" si="24"/>
        <v>10</v>
      </c>
      <c r="W162" s="43" t="str">
        <f t="shared" si="25"/>
        <v>E</v>
      </c>
      <c r="X162" s="37">
        <v>0</v>
      </c>
    </row>
    <row r="163" spans="1:24" x14ac:dyDescent="0.25">
      <c r="A163" s="30">
        <f t="shared" si="29"/>
        <v>160</v>
      </c>
      <c r="B163" s="31">
        <v>5</v>
      </c>
      <c r="C163" s="32">
        <f t="shared" si="20"/>
        <v>67</v>
      </c>
      <c r="D163" s="30" t="s">
        <v>229</v>
      </c>
      <c r="E163" s="49" t="s">
        <v>1070</v>
      </c>
      <c r="F163" s="47" t="s">
        <v>384</v>
      </c>
      <c r="G163" s="47"/>
      <c r="H163" s="35" t="s">
        <v>255</v>
      </c>
      <c r="I163" s="36">
        <v>41670</v>
      </c>
      <c r="J163" s="31">
        <v>17401</v>
      </c>
      <c r="K163" s="37">
        <v>1740</v>
      </c>
      <c r="L163" s="38">
        <v>1740</v>
      </c>
      <c r="M163" s="36">
        <f t="shared" si="21"/>
        <v>41670</v>
      </c>
      <c r="N163" s="39">
        <f t="shared" si="26"/>
        <v>10</v>
      </c>
      <c r="O163" s="40"/>
      <c r="P163" s="41"/>
      <c r="Q163" s="42" t="str">
        <f>VLOOKUP(B163,[1]Challan!$A$6:$B$28,2,FALSE)</f>
        <v>94H</v>
      </c>
      <c r="R163" s="43" t="str">
        <f t="shared" si="22"/>
        <v>AACF</v>
      </c>
      <c r="S163" s="43" t="str">
        <f t="shared" si="27"/>
        <v>F</v>
      </c>
      <c r="T163" s="43" t="str">
        <f t="shared" si="28"/>
        <v>02</v>
      </c>
      <c r="U163" s="43" t="b">
        <f t="shared" si="23"/>
        <v>1</v>
      </c>
      <c r="V163" s="43">
        <f t="shared" si="24"/>
        <v>10</v>
      </c>
      <c r="W163" s="43" t="str">
        <f t="shared" si="25"/>
        <v>C</v>
      </c>
      <c r="X163" s="37">
        <v>0</v>
      </c>
    </row>
    <row r="164" spans="1:24" x14ac:dyDescent="0.25">
      <c r="A164" s="30">
        <f t="shared" si="29"/>
        <v>161</v>
      </c>
      <c r="B164" s="31">
        <v>5</v>
      </c>
      <c r="C164" s="32">
        <f t="shared" si="20"/>
        <v>68</v>
      </c>
      <c r="D164" s="30" t="s">
        <v>229</v>
      </c>
      <c r="E164" s="49" t="s">
        <v>835</v>
      </c>
      <c r="F164" s="47" t="s">
        <v>385</v>
      </c>
      <c r="G164" s="47"/>
      <c r="H164" s="35" t="s">
        <v>255</v>
      </c>
      <c r="I164" s="36">
        <v>41670</v>
      </c>
      <c r="J164" s="31">
        <v>27740</v>
      </c>
      <c r="K164" s="37">
        <v>2774</v>
      </c>
      <c r="L164" s="38">
        <v>2774</v>
      </c>
      <c r="M164" s="36">
        <f t="shared" si="21"/>
        <v>41670</v>
      </c>
      <c r="N164" s="39">
        <f t="shared" si="26"/>
        <v>10</v>
      </c>
      <c r="O164" s="40"/>
      <c r="P164" s="41"/>
      <c r="Q164" s="42" t="str">
        <f>VLOOKUP(B164,[1]Challan!$A$6:$B$28,2,FALSE)</f>
        <v>94H</v>
      </c>
      <c r="R164" s="43" t="str">
        <f t="shared" si="22"/>
        <v>AALF</v>
      </c>
      <c r="S164" s="43" t="str">
        <f t="shared" si="27"/>
        <v>F</v>
      </c>
      <c r="T164" s="43" t="str">
        <f t="shared" si="28"/>
        <v>02</v>
      </c>
      <c r="U164" s="43" t="b">
        <f t="shared" si="23"/>
        <v>1</v>
      </c>
      <c r="V164" s="43">
        <f t="shared" si="24"/>
        <v>10</v>
      </c>
      <c r="W164" s="43" t="str">
        <f t="shared" si="25"/>
        <v>D</v>
      </c>
      <c r="X164" s="37">
        <v>0</v>
      </c>
    </row>
    <row r="165" spans="1:24" x14ac:dyDescent="0.25">
      <c r="A165" s="30">
        <f t="shared" si="29"/>
        <v>162</v>
      </c>
      <c r="B165" s="31">
        <v>5</v>
      </c>
      <c r="C165" s="32">
        <f t="shared" si="20"/>
        <v>69</v>
      </c>
      <c r="D165" s="30" t="s">
        <v>229</v>
      </c>
      <c r="E165" s="49" t="s">
        <v>836</v>
      </c>
      <c r="F165" s="47" t="s">
        <v>386</v>
      </c>
      <c r="G165" s="47"/>
      <c r="H165" s="35" t="s">
        <v>255</v>
      </c>
      <c r="I165" s="36">
        <v>41670</v>
      </c>
      <c r="J165" s="31">
        <v>5952</v>
      </c>
      <c r="K165" s="37">
        <v>595</v>
      </c>
      <c r="L165" s="38">
        <v>595</v>
      </c>
      <c r="M165" s="36">
        <f t="shared" si="21"/>
        <v>41670</v>
      </c>
      <c r="N165" s="39">
        <f t="shared" si="26"/>
        <v>10</v>
      </c>
      <c r="O165" s="40"/>
      <c r="P165" s="41"/>
      <c r="Q165" s="42" t="str">
        <f>VLOOKUP(B165,[1]Challan!$A$6:$B$28,2,FALSE)</f>
        <v>94H</v>
      </c>
      <c r="R165" s="43" t="str">
        <f t="shared" si="22"/>
        <v>AACF</v>
      </c>
      <c r="S165" s="43" t="str">
        <f t="shared" si="27"/>
        <v>F</v>
      </c>
      <c r="T165" s="43" t="str">
        <f t="shared" si="28"/>
        <v>02</v>
      </c>
      <c r="U165" s="43" t="b">
        <f t="shared" si="23"/>
        <v>1</v>
      </c>
      <c r="V165" s="43">
        <f t="shared" si="24"/>
        <v>10</v>
      </c>
      <c r="W165" s="43" t="str">
        <f t="shared" si="25"/>
        <v>E</v>
      </c>
      <c r="X165" s="37">
        <v>0</v>
      </c>
    </row>
    <row r="166" spans="1:24" x14ac:dyDescent="0.25">
      <c r="A166" s="30">
        <f t="shared" si="29"/>
        <v>163</v>
      </c>
      <c r="B166" s="31">
        <v>5</v>
      </c>
      <c r="C166" s="32">
        <f t="shared" si="20"/>
        <v>70</v>
      </c>
      <c r="D166" s="30" t="s">
        <v>229</v>
      </c>
      <c r="E166" s="49" t="s">
        <v>961</v>
      </c>
      <c r="F166" s="47" t="s">
        <v>387</v>
      </c>
      <c r="G166" s="47"/>
      <c r="H166" s="35" t="s">
        <v>255</v>
      </c>
      <c r="I166" s="36">
        <v>41670</v>
      </c>
      <c r="J166" s="31">
        <v>6549</v>
      </c>
      <c r="K166" s="37">
        <v>655</v>
      </c>
      <c r="L166" s="38">
        <v>655</v>
      </c>
      <c r="M166" s="36">
        <f t="shared" si="21"/>
        <v>41670</v>
      </c>
      <c r="N166" s="39">
        <f t="shared" si="26"/>
        <v>10</v>
      </c>
      <c r="O166" s="40"/>
      <c r="P166" s="41"/>
      <c r="Q166" s="42" t="str">
        <f>VLOOKUP(B166,[1]Challan!$A$6:$B$28,2,FALSE)</f>
        <v>94H</v>
      </c>
      <c r="R166" s="43" t="str">
        <f t="shared" si="22"/>
        <v>ABEP</v>
      </c>
      <c r="S166" s="43" t="str">
        <f t="shared" si="27"/>
        <v>P</v>
      </c>
      <c r="T166" s="43" t="str">
        <f t="shared" si="28"/>
        <v>02</v>
      </c>
      <c r="U166" s="43" t="b">
        <f t="shared" si="23"/>
        <v>1</v>
      </c>
      <c r="V166" s="43">
        <f t="shared" si="24"/>
        <v>10</v>
      </c>
      <c r="W166" s="43" t="str">
        <f t="shared" si="25"/>
        <v>B</v>
      </c>
      <c r="X166" s="37">
        <v>0</v>
      </c>
    </row>
    <row r="167" spans="1:24" x14ac:dyDescent="0.25">
      <c r="A167" s="30">
        <f t="shared" si="29"/>
        <v>164</v>
      </c>
      <c r="B167" s="31">
        <v>5</v>
      </c>
      <c r="C167" s="32">
        <f t="shared" si="20"/>
        <v>71</v>
      </c>
      <c r="D167" s="30" t="s">
        <v>229</v>
      </c>
      <c r="E167" s="49" t="s">
        <v>962</v>
      </c>
      <c r="F167" s="47" t="s">
        <v>388</v>
      </c>
      <c r="G167" s="47"/>
      <c r="H167" s="35" t="s">
        <v>255</v>
      </c>
      <c r="I167" s="36">
        <v>41670</v>
      </c>
      <c r="J167" s="31">
        <v>5350</v>
      </c>
      <c r="K167" s="37">
        <v>535</v>
      </c>
      <c r="L167" s="38">
        <v>535</v>
      </c>
      <c r="M167" s="36">
        <f t="shared" si="21"/>
        <v>41670</v>
      </c>
      <c r="N167" s="39">
        <f t="shared" si="26"/>
        <v>10</v>
      </c>
      <c r="O167" s="40"/>
      <c r="P167" s="41"/>
      <c r="Q167" s="42" t="str">
        <f>VLOOKUP(B167,[1]Challan!$A$6:$B$28,2,FALSE)</f>
        <v>94H</v>
      </c>
      <c r="R167" s="43" t="str">
        <f t="shared" si="22"/>
        <v>ACRP</v>
      </c>
      <c r="S167" s="43" t="str">
        <f t="shared" si="27"/>
        <v>P</v>
      </c>
      <c r="T167" s="43" t="str">
        <f t="shared" si="28"/>
        <v>02</v>
      </c>
      <c r="U167" s="43" t="b">
        <f t="shared" si="23"/>
        <v>1</v>
      </c>
      <c r="V167" s="43">
        <f t="shared" si="24"/>
        <v>10</v>
      </c>
      <c r="W167" s="43" t="str">
        <f t="shared" si="25"/>
        <v>D</v>
      </c>
      <c r="X167" s="37">
        <v>0</v>
      </c>
    </row>
    <row r="168" spans="1:24" x14ac:dyDescent="0.25">
      <c r="A168" s="30">
        <f t="shared" si="29"/>
        <v>165</v>
      </c>
      <c r="B168" s="31">
        <v>5</v>
      </c>
      <c r="C168" s="32">
        <f t="shared" si="20"/>
        <v>72</v>
      </c>
      <c r="D168" s="30" t="s">
        <v>229</v>
      </c>
      <c r="E168" s="49" t="s">
        <v>837</v>
      </c>
      <c r="F168" s="47" t="s">
        <v>389</v>
      </c>
      <c r="G168" s="47"/>
      <c r="H168" s="35" t="s">
        <v>255</v>
      </c>
      <c r="I168" s="36">
        <v>41670</v>
      </c>
      <c r="J168" s="31">
        <v>13811</v>
      </c>
      <c r="K168" s="37">
        <v>1381</v>
      </c>
      <c r="L168" s="38">
        <v>1381</v>
      </c>
      <c r="M168" s="36">
        <f t="shared" si="21"/>
        <v>41670</v>
      </c>
      <c r="N168" s="39">
        <f t="shared" si="26"/>
        <v>10</v>
      </c>
      <c r="O168" s="40"/>
      <c r="P168" s="41"/>
      <c r="Q168" s="42" t="str">
        <f>VLOOKUP(B168,[1]Challan!$A$6:$B$28,2,FALSE)</f>
        <v>94H</v>
      </c>
      <c r="R168" s="43" t="str">
        <f t="shared" si="22"/>
        <v>ACLP</v>
      </c>
      <c r="S168" s="43" t="str">
        <f t="shared" si="27"/>
        <v>P</v>
      </c>
      <c r="T168" s="43" t="str">
        <f t="shared" si="28"/>
        <v>02</v>
      </c>
      <c r="U168" s="43" t="b">
        <f t="shared" si="23"/>
        <v>1</v>
      </c>
      <c r="V168" s="43">
        <f t="shared" si="24"/>
        <v>10</v>
      </c>
      <c r="W168" s="43" t="str">
        <f t="shared" si="25"/>
        <v>N</v>
      </c>
      <c r="X168" s="37">
        <v>0</v>
      </c>
    </row>
    <row r="169" spans="1:24" x14ac:dyDescent="0.25">
      <c r="A169" s="30">
        <f t="shared" si="29"/>
        <v>166</v>
      </c>
      <c r="B169" s="31">
        <v>5</v>
      </c>
      <c r="C169" s="32">
        <f t="shared" si="20"/>
        <v>73</v>
      </c>
      <c r="D169" s="30" t="s">
        <v>229</v>
      </c>
      <c r="E169" s="50" t="s">
        <v>963</v>
      </c>
      <c r="F169" s="31" t="s">
        <v>390</v>
      </c>
      <c r="G169" s="31"/>
      <c r="H169" s="35" t="s">
        <v>255</v>
      </c>
      <c r="I169" s="36">
        <v>41670</v>
      </c>
      <c r="J169" s="31">
        <v>5416</v>
      </c>
      <c r="K169" s="37">
        <v>542</v>
      </c>
      <c r="L169" s="38">
        <v>542</v>
      </c>
      <c r="M169" s="36">
        <f t="shared" si="21"/>
        <v>41670</v>
      </c>
      <c r="N169" s="39">
        <f t="shared" si="26"/>
        <v>10.01</v>
      </c>
      <c r="O169" s="40"/>
      <c r="P169" s="41"/>
      <c r="Q169" s="42" t="str">
        <f>VLOOKUP(B169,[1]Challan!$A$6:$B$28,2,FALSE)</f>
        <v>94H</v>
      </c>
      <c r="R169" s="43" t="str">
        <f t="shared" si="22"/>
        <v>AALF</v>
      </c>
      <c r="S169" s="43" t="str">
        <f t="shared" si="27"/>
        <v>F</v>
      </c>
      <c r="T169" s="43" t="str">
        <f t="shared" si="28"/>
        <v>02</v>
      </c>
      <c r="U169" s="43" t="b">
        <f t="shared" si="23"/>
        <v>1</v>
      </c>
      <c r="V169" s="43">
        <f t="shared" si="24"/>
        <v>10</v>
      </c>
      <c r="W169" s="43" t="str">
        <f t="shared" si="25"/>
        <v>J</v>
      </c>
      <c r="X169" s="37">
        <v>0</v>
      </c>
    </row>
    <row r="170" spans="1:24" x14ac:dyDescent="0.25">
      <c r="A170" s="30">
        <f t="shared" si="29"/>
        <v>167</v>
      </c>
      <c r="B170" s="31">
        <v>5</v>
      </c>
      <c r="C170" s="32">
        <f t="shared" si="20"/>
        <v>74</v>
      </c>
      <c r="D170" s="30" t="s">
        <v>229</v>
      </c>
      <c r="E170" s="50" t="s">
        <v>1071</v>
      </c>
      <c r="F170" s="31" t="s">
        <v>391</v>
      </c>
      <c r="G170" s="31"/>
      <c r="H170" s="35" t="s">
        <v>255</v>
      </c>
      <c r="I170" s="36">
        <v>41670</v>
      </c>
      <c r="J170" s="31">
        <v>6537</v>
      </c>
      <c r="K170" s="37">
        <v>654</v>
      </c>
      <c r="L170" s="38">
        <v>654</v>
      </c>
      <c r="M170" s="36">
        <f t="shared" si="21"/>
        <v>41670</v>
      </c>
      <c r="N170" s="39">
        <f t="shared" si="26"/>
        <v>10</v>
      </c>
      <c r="O170" s="40"/>
      <c r="P170" s="41"/>
      <c r="Q170" s="42" t="str">
        <f>VLOOKUP(B170,[1]Challan!$A$6:$B$28,2,FALSE)</f>
        <v>94H</v>
      </c>
      <c r="R170" s="43" t="str">
        <f t="shared" si="22"/>
        <v>AAEF</v>
      </c>
      <c r="S170" s="43" t="str">
        <f t="shared" si="27"/>
        <v>F</v>
      </c>
      <c r="T170" s="43" t="str">
        <f t="shared" si="28"/>
        <v>02</v>
      </c>
      <c r="U170" s="43" t="b">
        <f t="shared" si="23"/>
        <v>1</v>
      </c>
      <c r="V170" s="43">
        <f t="shared" si="24"/>
        <v>10</v>
      </c>
      <c r="W170" s="43" t="str">
        <f t="shared" si="25"/>
        <v>J</v>
      </c>
      <c r="X170" s="37">
        <v>0</v>
      </c>
    </row>
    <row r="171" spans="1:24" x14ac:dyDescent="0.25">
      <c r="A171" s="30">
        <f t="shared" si="29"/>
        <v>168</v>
      </c>
      <c r="B171" s="31">
        <v>5</v>
      </c>
      <c r="C171" s="32">
        <f t="shared" si="20"/>
        <v>75</v>
      </c>
      <c r="D171" s="30" t="s">
        <v>229</v>
      </c>
      <c r="E171" s="50" t="s">
        <v>838</v>
      </c>
      <c r="F171" s="31" t="s">
        <v>392</v>
      </c>
      <c r="G171" s="31"/>
      <c r="H171" s="35" t="s">
        <v>255</v>
      </c>
      <c r="I171" s="36">
        <v>41670</v>
      </c>
      <c r="J171" s="31">
        <v>9016</v>
      </c>
      <c r="K171" s="37">
        <v>902</v>
      </c>
      <c r="L171" s="38">
        <v>902</v>
      </c>
      <c r="M171" s="36">
        <f t="shared" si="21"/>
        <v>41670</v>
      </c>
      <c r="N171" s="39">
        <f t="shared" si="26"/>
        <v>10</v>
      </c>
      <c r="O171" s="40"/>
      <c r="P171" s="41"/>
      <c r="Q171" s="42" t="str">
        <f>VLOOKUP(B171,[1]Challan!$A$6:$B$28,2,FALSE)</f>
        <v>94H</v>
      </c>
      <c r="R171" s="43" t="str">
        <f t="shared" si="22"/>
        <v>AAMF</v>
      </c>
      <c r="S171" s="43" t="str">
        <f t="shared" si="27"/>
        <v>F</v>
      </c>
      <c r="T171" s="43" t="str">
        <f t="shared" si="28"/>
        <v>02</v>
      </c>
      <c r="U171" s="43" t="b">
        <f t="shared" si="23"/>
        <v>1</v>
      </c>
      <c r="V171" s="43">
        <f t="shared" si="24"/>
        <v>10</v>
      </c>
      <c r="W171" s="43" t="str">
        <f t="shared" si="25"/>
        <v>L</v>
      </c>
      <c r="X171" s="37">
        <v>0</v>
      </c>
    </row>
    <row r="172" spans="1:24" x14ac:dyDescent="0.25">
      <c r="A172" s="30">
        <f t="shared" si="29"/>
        <v>169</v>
      </c>
      <c r="B172" s="31">
        <v>5</v>
      </c>
      <c r="C172" s="32">
        <f t="shared" si="20"/>
        <v>76</v>
      </c>
      <c r="D172" s="30" t="s">
        <v>229</v>
      </c>
      <c r="E172" s="50" t="s">
        <v>964</v>
      </c>
      <c r="F172" s="31" t="s">
        <v>393</v>
      </c>
      <c r="G172" s="31"/>
      <c r="H172" s="35" t="s">
        <v>255</v>
      </c>
      <c r="I172" s="36">
        <v>41670</v>
      </c>
      <c r="J172" s="31">
        <v>16142</v>
      </c>
      <c r="K172" s="37">
        <v>1614</v>
      </c>
      <c r="L172" s="38">
        <v>1614</v>
      </c>
      <c r="M172" s="36">
        <f t="shared" si="21"/>
        <v>41670</v>
      </c>
      <c r="N172" s="39">
        <f t="shared" si="26"/>
        <v>10</v>
      </c>
      <c r="O172" s="40"/>
      <c r="P172" s="41"/>
      <c r="Q172" s="42" t="str">
        <f>VLOOKUP(B172,[1]Challan!$A$6:$B$28,2,FALSE)</f>
        <v>94H</v>
      </c>
      <c r="R172" s="43" t="str">
        <f t="shared" si="22"/>
        <v>AACF</v>
      </c>
      <c r="S172" s="43" t="str">
        <f t="shared" si="27"/>
        <v>F</v>
      </c>
      <c r="T172" s="43" t="str">
        <f t="shared" si="28"/>
        <v>02</v>
      </c>
      <c r="U172" s="43" t="b">
        <f t="shared" si="23"/>
        <v>1</v>
      </c>
      <c r="V172" s="43">
        <f t="shared" si="24"/>
        <v>10</v>
      </c>
      <c r="W172" s="43" t="str">
        <f t="shared" si="25"/>
        <v>F</v>
      </c>
      <c r="X172" s="37">
        <v>0</v>
      </c>
    </row>
    <row r="173" spans="1:24" x14ac:dyDescent="0.25">
      <c r="A173" s="30">
        <f t="shared" si="29"/>
        <v>170</v>
      </c>
      <c r="B173" s="31">
        <v>5</v>
      </c>
      <c r="C173" s="32">
        <f t="shared" si="20"/>
        <v>77</v>
      </c>
      <c r="D173" s="30" t="s">
        <v>229</v>
      </c>
      <c r="E173" s="50" t="s">
        <v>839</v>
      </c>
      <c r="F173" s="31" t="s">
        <v>394</v>
      </c>
      <c r="G173" s="31"/>
      <c r="H173" s="35" t="s">
        <v>255</v>
      </c>
      <c r="I173" s="36">
        <v>41670</v>
      </c>
      <c r="J173" s="31">
        <v>5965</v>
      </c>
      <c r="K173" s="37">
        <v>597</v>
      </c>
      <c r="L173" s="38">
        <v>597</v>
      </c>
      <c r="M173" s="36">
        <f t="shared" si="21"/>
        <v>41670</v>
      </c>
      <c r="N173" s="39">
        <f t="shared" si="26"/>
        <v>10.01</v>
      </c>
      <c r="O173" s="40"/>
      <c r="P173" s="41"/>
      <c r="Q173" s="42" t="str">
        <f>VLOOKUP(B173,[1]Challan!$A$6:$B$28,2,FALSE)</f>
        <v>94H</v>
      </c>
      <c r="R173" s="43" t="str">
        <f t="shared" si="22"/>
        <v>AANP</v>
      </c>
      <c r="S173" s="43" t="str">
        <f t="shared" si="27"/>
        <v>P</v>
      </c>
      <c r="T173" s="43" t="str">
        <f t="shared" si="28"/>
        <v>02</v>
      </c>
      <c r="U173" s="43" t="b">
        <f t="shared" si="23"/>
        <v>1</v>
      </c>
      <c r="V173" s="43">
        <f t="shared" si="24"/>
        <v>10</v>
      </c>
      <c r="W173" s="43" t="str">
        <f t="shared" si="25"/>
        <v>C</v>
      </c>
      <c r="X173" s="37">
        <v>0</v>
      </c>
    </row>
    <row r="174" spans="1:24" x14ac:dyDescent="0.25">
      <c r="A174" s="30">
        <f t="shared" si="29"/>
        <v>171</v>
      </c>
      <c r="B174" s="31">
        <v>5</v>
      </c>
      <c r="C174" s="32">
        <f t="shared" si="20"/>
        <v>78</v>
      </c>
      <c r="D174" s="30" t="s">
        <v>229</v>
      </c>
      <c r="E174" s="50" t="s">
        <v>965</v>
      </c>
      <c r="F174" s="31" t="s">
        <v>395</v>
      </c>
      <c r="G174" s="31"/>
      <c r="H174" s="35" t="s">
        <v>255</v>
      </c>
      <c r="I174" s="36">
        <v>41670</v>
      </c>
      <c r="J174" s="31">
        <v>8634</v>
      </c>
      <c r="K174" s="37">
        <v>863</v>
      </c>
      <c r="L174" s="38">
        <v>863</v>
      </c>
      <c r="M174" s="36">
        <f t="shared" si="21"/>
        <v>41670</v>
      </c>
      <c r="N174" s="39">
        <f t="shared" si="26"/>
        <v>10</v>
      </c>
      <c r="O174" s="40"/>
      <c r="P174" s="41"/>
      <c r="Q174" s="42" t="str">
        <f>VLOOKUP(B174,[1]Challan!$A$6:$B$28,2,FALSE)</f>
        <v>94H</v>
      </c>
      <c r="R174" s="43" t="str">
        <f t="shared" si="22"/>
        <v>AJPL</v>
      </c>
      <c r="S174" s="43" t="str">
        <f t="shared" si="27"/>
        <v>L</v>
      </c>
      <c r="T174" s="43" t="str">
        <f t="shared" si="28"/>
        <v>02</v>
      </c>
      <c r="U174" s="43" t="b">
        <f t="shared" si="23"/>
        <v>1</v>
      </c>
      <c r="V174" s="43">
        <f t="shared" si="24"/>
        <v>10</v>
      </c>
      <c r="W174" s="43" t="str">
        <f t="shared" si="25"/>
        <v>B</v>
      </c>
      <c r="X174" s="37">
        <v>0</v>
      </c>
    </row>
    <row r="175" spans="1:24" x14ac:dyDescent="0.25">
      <c r="A175" s="30">
        <f t="shared" si="29"/>
        <v>172</v>
      </c>
      <c r="B175" s="31">
        <v>5</v>
      </c>
      <c r="C175" s="32">
        <f t="shared" si="20"/>
        <v>79</v>
      </c>
      <c r="D175" s="30" t="s">
        <v>229</v>
      </c>
      <c r="E175" s="50" t="s">
        <v>840</v>
      </c>
      <c r="F175" s="31" t="s">
        <v>396</v>
      </c>
      <c r="G175" s="31"/>
      <c r="H175" s="35" t="s">
        <v>255</v>
      </c>
      <c r="I175" s="36">
        <v>41670</v>
      </c>
      <c r="J175" s="31">
        <v>17132</v>
      </c>
      <c r="K175" s="37">
        <v>1713</v>
      </c>
      <c r="L175" s="38">
        <v>1713</v>
      </c>
      <c r="M175" s="36">
        <f t="shared" si="21"/>
        <v>41670</v>
      </c>
      <c r="N175" s="39">
        <f t="shared" si="26"/>
        <v>10</v>
      </c>
      <c r="O175" s="40"/>
      <c r="P175" s="41"/>
      <c r="Q175" s="42" t="str">
        <f>VLOOKUP(B175,[1]Challan!$A$6:$B$28,2,FALSE)</f>
        <v>94H</v>
      </c>
      <c r="R175" s="43" t="str">
        <f t="shared" si="22"/>
        <v>AACF</v>
      </c>
      <c r="S175" s="43" t="str">
        <f t="shared" si="27"/>
        <v>F</v>
      </c>
      <c r="T175" s="43" t="str">
        <f t="shared" si="28"/>
        <v>02</v>
      </c>
      <c r="U175" s="43" t="b">
        <f t="shared" si="23"/>
        <v>1</v>
      </c>
      <c r="V175" s="43">
        <f t="shared" si="24"/>
        <v>10</v>
      </c>
      <c r="W175" s="43" t="str">
        <f t="shared" si="25"/>
        <v>G</v>
      </c>
      <c r="X175" s="37">
        <v>0</v>
      </c>
    </row>
    <row r="176" spans="1:24" x14ac:dyDescent="0.25">
      <c r="A176" s="30">
        <f t="shared" si="29"/>
        <v>173</v>
      </c>
      <c r="B176" s="31">
        <v>5</v>
      </c>
      <c r="C176" s="32">
        <f t="shared" si="20"/>
        <v>80</v>
      </c>
      <c r="D176" s="30" t="s">
        <v>229</v>
      </c>
      <c r="E176" s="50" t="s">
        <v>966</v>
      </c>
      <c r="F176" s="31" t="s">
        <v>397</v>
      </c>
      <c r="G176" s="31"/>
      <c r="H176" s="35" t="s">
        <v>255</v>
      </c>
      <c r="I176" s="36">
        <v>41670</v>
      </c>
      <c r="J176" s="51">
        <v>6260</v>
      </c>
      <c r="K176" s="37">
        <v>626</v>
      </c>
      <c r="L176" s="38">
        <v>626</v>
      </c>
      <c r="M176" s="36">
        <f t="shared" si="21"/>
        <v>41670</v>
      </c>
      <c r="N176" s="39">
        <f t="shared" si="26"/>
        <v>10</v>
      </c>
      <c r="O176" s="40"/>
      <c r="P176" s="41"/>
      <c r="Q176" s="42" t="str">
        <f>VLOOKUP(B176,[1]Challan!$A$6:$B$28,2,FALSE)</f>
        <v>94H</v>
      </c>
      <c r="R176" s="43" t="str">
        <f t="shared" si="22"/>
        <v>ALKP</v>
      </c>
      <c r="S176" s="43" t="str">
        <f t="shared" si="27"/>
        <v>P</v>
      </c>
      <c r="T176" s="43" t="str">
        <f t="shared" si="28"/>
        <v>02</v>
      </c>
      <c r="U176" s="43" t="b">
        <f t="shared" si="23"/>
        <v>1</v>
      </c>
      <c r="V176" s="43">
        <f t="shared" si="24"/>
        <v>10</v>
      </c>
      <c r="W176" s="43" t="str">
        <f t="shared" si="25"/>
        <v>D</v>
      </c>
      <c r="X176" s="37">
        <v>0</v>
      </c>
    </row>
    <row r="177" spans="1:24" x14ac:dyDescent="0.25">
      <c r="A177" s="30">
        <f t="shared" si="29"/>
        <v>174</v>
      </c>
      <c r="B177" s="31">
        <v>5</v>
      </c>
      <c r="C177" s="32">
        <f t="shared" si="20"/>
        <v>81</v>
      </c>
      <c r="D177" s="30" t="s">
        <v>229</v>
      </c>
      <c r="E177" s="50" t="s">
        <v>398</v>
      </c>
      <c r="F177" s="31" t="s">
        <v>399</v>
      </c>
      <c r="G177" s="31"/>
      <c r="H177" s="35" t="s">
        <v>255</v>
      </c>
      <c r="I177" s="36">
        <v>41670</v>
      </c>
      <c r="J177" s="51">
        <v>41025</v>
      </c>
      <c r="K177" s="37">
        <v>4103</v>
      </c>
      <c r="L177" s="38">
        <v>4103</v>
      </c>
      <c r="M177" s="36">
        <f t="shared" si="21"/>
        <v>41670</v>
      </c>
      <c r="N177" s="39">
        <f t="shared" si="26"/>
        <v>10</v>
      </c>
      <c r="O177" s="40"/>
      <c r="P177" s="41"/>
      <c r="Q177" s="42" t="str">
        <f>VLOOKUP(B177,[1]Challan!$A$6:$B$28,2,FALSE)</f>
        <v>94H</v>
      </c>
      <c r="R177" s="43" t="str">
        <f t="shared" si="22"/>
        <v>AABF</v>
      </c>
      <c r="S177" s="43" t="str">
        <f t="shared" si="27"/>
        <v>F</v>
      </c>
      <c r="T177" s="43" t="str">
        <f t="shared" si="28"/>
        <v>02</v>
      </c>
      <c r="U177" s="43" t="b">
        <f t="shared" si="23"/>
        <v>1</v>
      </c>
      <c r="V177" s="43">
        <f t="shared" si="24"/>
        <v>10</v>
      </c>
      <c r="W177" s="43" t="str">
        <f t="shared" si="25"/>
        <v>J</v>
      </c>
      <c r="X177" s="37">
        <v>0</v>
      </c>
    </row>
    <row r="178" spans="1:24" x14ac:dyDescent="0.25">
      <c r="A178" s="30">
        <f t="shared" si="29"/>
        <v>175</v>
      </c>
      <c r="B178" s="31">
        <v>5</v>
      </c>
      <c r="C178" s="32">
        <f t="shared" si="20"/>
        <v>82</v>
      </c>
      <c r="D178" s="30" t="s">
        <v>229</v>
      </c>
      <c r="E178" s="50" t="s">
        <v>1072</v>
      </c>
      <c r="F178" s="31" t="s">
        <v>400</v>
      </c>
      <c r="G178" s="31"/>
      <c r="H178" s="35" t="s">
        <v>255</v>
      </c>
      <c r="I178" s="36">
        <v>41670</v>
      </c>
      <c r="J178" s="51">
        <v>12378</v>
      </c>
      <c r="K178" s="37">
        <v>1238</v>
      </c>
      <c r="L178" s="38">
        <v>1238</v>
      </c>
      <c r="M178" s="36">
        <f t="shared" si="21"/>
        <v>41670</v>
      </c>
      <c r="N178" s="39">
        <f t="shared" si="26"/>
        <v>10</v>
      </c>
      <c r="O178" s="40"/>
      <c r="P178" s="41"/>
      <c r="Q178" s="42" t="str">
        <f>VLOOKUP(B178,[1]Challan!$A$6:$B$28,2,FALSE)</f>
        <v>94H</v>
      </c>
      <c r="R178" s="43" t="str">
        <f t="shared" si="22"/>
        <v>AAJF</v>
      </c>
      <c r="S178" s="43" t="str">
        <f t="shared" si="27"/>
        <v>F</v>
      </c>
      <c r="T178" s="43" t="str">
        <f t="shared" si="28"/>
        <v>02</v>
      </c>
      <c r="U178" s="43" t="b">
        <f t="shared" si="23"/>
        <v>1</v>
      </c>
      <c r="V178" s="43">
        <f t="shared" si="24"/>
        <v>10</v>
      </c>
      <c r="W178" s="43" t="str">
        <f t="shared" si="25"/>
        <v>N</v>
      </c>
      <c r="X178" s="37">
        <v>0</v>
      </c>
    </row>
    <row r="179" spans="1:24" x14ac:dyDescent="0.25">
      <c r="A179" s="30">
        <f t="shared" si="29"/>
        <v>176</v>
      </c>
      <c r="B179" s="31">
        <v>5</v>
      </c>
      <c r="C179" s="32">
        <f t="shared" si="20"/>
        <v>83</v>
      </c>
      <c r="D179" s="30" t="s">
        <v>229</v>
      </c>
      <c r="E179" s="50" t="s">
        <v>967</v>
      </c>
      <c r="F179" s="31" t="s">
        <v>401</v>
      </c>
      <c r="G179" s="31"/>
      <c r="H179" s="35" t="s">
        <v>255</v>
      </c>
      <c r="I179" s="36">
        <v>41670</v>
      </c>
      <c r="J179" s="51">
        <v>8342</v>
      </c>
      <c r="K179" s="37">
        <v>834</v>
      </c>
      <c r="L179" s="38">
        <v>834</v>
      </c>
      <c r="M179" s="36">
        <f t="shared" si="21"/>
        <v>41670</v>
      </c>
      <c r="N179" s="39">
        <f t="shared" si="26"/>
        <v>10</v>
      </c>
      <c r="O179" s="40"/>
      <c r="P179" s="41"/>
      <c r="Q179" s="42" t="str">
        <f>VLOOKUP(B179,[1]Challan!$A$6:$B$28,2,FALSE)</f>
        <v>94H</v>
      </c>
      <c r="R179" s="43" t="str">
        <f t="shared" si="22"/>
        <v>AAVF</v>
      </c>
      <c r="S179" s="43" t="str">
        <f t="shared" si="27"/>
        <v>F</v>
      </c>
      <c r="T179" s="43" t="str">
        <f t="shared" si="28"/>
        <v>02</v>
      </c>
      <c r="U179" s="43" t="b">
        <f t="shared" si="23"/>
        <v>1</v>
      </c>
      <c r="V179" s="43">
        <f t="shared" si="24"/>
        <v>10</v>
      </c>
      <c r="W179" s="43" t="str">
        <f t="shared" si="25"/>
        <v>N</v>
      </c>
      <c r="X179" s="37">
        <v>0</v>
      </c>
    </row>
    <row r="180" spans="1:24" x14ac:dyDescent="0.25">
      <c r="A180" s="30">
        <f t="shared" si="29"/>
        <v>177</v>
      </c>
      <c r="B180" s="31">
        <v>5</v>
      </c>
      <c r="C180" s="32">
        <f t="shared" si="20"/>
        <v>84</v>
      </c>
      <c r="D180" s="30" t="s">
        <v>229</v>
      </c>
      <c r="E180" s="50" t="s">
        <v>1073</v>
      </c>
      <c r="F180" s="31" t="s">
        <v>402</v>
      </c>
      <c r="G180" s="31"/>
      <c r="H180" s="35" t="s">
        <v>255</v>
      </c>
      <c r="I180" s="36">
        <v>41670</v>
      </c>
      <c r="J180" s="51">
        <v>2985</v>
      </c>
      <c r="K180" s="37">
        <v>298</v>
      </c>
      <c r="L180" s="38">
        <v>298</v>
      </c>
      <c r="M180" s="36">
        <f t="shared" si="21"/>
        <v>41670</v>
      </c>
      <c r="N180" s="39">
        <f t="shared" si="26"/>
        <v>9.98</v>
      </c>
      <c r="O180" s="40"/>
      <c r="P180" s="41"/>
      <c r="Q180" s="42" t="str">
        <f>VLOOKUP(B180,[1]Challan!$A$6:$B$28,2,FALSE)</f>
        <v>94H</v>
      </c>
      <c r="R180" s="43" t="str">
        <f t="shared" si="22"/>
        <v>AADF</v>
      </c>
      <c r="S180" s="43" t="str">
        <f t="shared" si="27"/>
        <v>F</v>
      </c>
      <c r="T180" s="43" t="str">
        <f t="shared" si="28"/>
        <v>02</v>
      </c>
      <c r="U180" s="43" t="b">
        <f t="shared" si="23"/>
        <v>1</v>
      </c>
      <c r="V180" s="43">
        <f t="shared" si="24"/>
        <v>10</v>
      </c>
      <c r="W180" s="43" t="str">
        <f t="shared" si="25"/>
        <v>A</v>
      </c>
      <c r="X180" s="37">
        <v>0</v>
      </c>
    </row>
    <row r="181" spans="1:24" x14ac:dyDescent="0.25">
      <c r="A181" s="30">
        <f t="shared" si="29"/>
        <v>178</v>
      </c>
      <c r="B181" s="31">
        <v>5</v>
      </c>
      <c r="C181" s="32">
        <f t="shared" si="20"/>
        <v>85</v>
      </c>
      <c r="D181" s="30" t="s">
        <v>229</v>
      </c>
      <c r="E181" s="50" t="s">
        <v>968</v>
      </c>
      <c r="F181" s="31" t="s">
        <v>403</v>
      </c>
      <c r="G181" s="31"/>
      <c r="H181" s="35" t="s">
        <v>255</v>
      </c>
      <c r="I181" s="36">
        <v>41670</v>
      </c>
      <c r="J181" s="51">
        <v>24460</v>
      </c>
      <c r="K181" s="37">
        <v>2446</v>
      </c>
      <c r="L181" s="38">
        <v>2446</v>
      </c>
      <c r="M181" s="36">
        <f t="shared" si="21"/>
        <v>41670</v>
      </c>
      <c r="N181" s="39">
        <f t="shared" si="26"/>
        <v>10</v>
      </c>
      <c r="O181" s="40"/>
      <c r="P181" s="41"/>
      <c r="Q181" s="42" t="str">
        <f>VLOOKUP(B181,[1]Challan!$A$6:$B$28,2,FALSE)</f>
        <v>94H</v>
      </c>
      <c r="R181" s="43" t="str">
        <f t="shared" si="22"/>
        <v>AAEF</v>
      </c>
      <c r="S181" s="43" t="str">
        <f t="shared" si="27"/>
        <v>F</v>
      </c>
      <c r="T181" s="43" t="str">
        <f t="shared" si="28"/>
        <v>02</v>
      </c>
      <c r="U181" s="43" t="b">
        <f t="shared" si="23"/>
        <v>1</v>
      </c>
      <c r="V181" s="43">
        <f t="shared" si="24"/>
        <v>10</v>
      </c>
      <c r="W181" s="43" t="str">
        <f t="shared" si="25"/>
        <v>N</v>
      </c>
      <c r="X181" s="37">
        <v>0</v>
      </c>
    </row>
    <row r="182" spans="1:24" x14ac:dyDescent="0.25">
      <c r="A182" s="30">
        <f t="shared" si="29"/>
        <v>179</v>
      </c>
      <c r="B182" s="31">
        <v>5</v>
      </c>
      <c r="C182" s="32">
        <f t="shared" si="20"/>
        <v>86</v>
      </c>
      <c r="D182" s="30" t="s">
        <v>229</v>
      </c>
      <c r="E182" s="50" t="s">
        <v>841</v>
      </c>
      <c r="F182" s="31" t="s">
        <v>404</v>
      </c>
      <c r="G182" s="31"/>
      <c r="H182" s="35" t="s">
        <v>255</v>
      </c>
      <c r="I182" s="36">
        <v>41670</v>
      </c>
      <c r="J182" s="51">
        <v>25715</v>
      </c>
      <c r="K182" s="37">
        <v>2571</v>
      </c>
      <c r="L182" s="38">
        <v>2571</v>
      </c>
      <c r="M182" s="36">
        <f t="shared" si="21"/>
        <v>41670</v>
      </c>
      <c r="N182" s="39">
        <f t="shared" si="26"/>
        <v>10</v>
      </c>
      <c r="O182" s="40"/>
      <c r="P182" s="41"/>
      <c r="Q182" s="42" t="str">
        <f>VLOOKUP(B182,[1]Challan!$A$6:$B$28,2,FALSE)</f>
        <v>94H</v>
      </c>
      <c r="R182" s="43" t="str">
        <f t="shared" si="22"/>
        <v>AAGF</v>
      </c>
      <c r="S182" s="43" t="str">
        <f t="shared" si="27"/>
        <v>F</v>
      </c>
      <c r="T182" s="43" t="str">
        <f t="shared" si="28"/>
        <v>02</v>
      </c>
      <c r="U182" s="43" t="b">
        <f t="shared" si="23"/>
        <v>1</v>
      </c>
      <c r="V182" s="43">
        <f t="shared" si="24"/>
        <v>10</v>
      </c>
      <c r="W182" s="43" t="str">
        <f t="shared" si="25"/>
        <v>G</v>
      </c>
      <c r="X182" s="37">
        <v>0</v>
      </c>
    </row>
    <row r="183" spans="1:24" x14ac:dyDescent="0.25">
      <c r="A183" s="30">
        <f t="shared" si="29"/>
        <v>180</v>
      </c>
      <c r="B183" s="31">
        <v>5</v>
      </c>
      <c r="C183" s="32">
        <f t="shared" si="20"/>
        <v>87</v>
      </c>
      <c r="D183" s="30" t="s">
        <v>229</v>
      </c>
      <c r="E183" s="50" t="s">
        <v>405</v>
      </c>
      <c r="F183" s="31" t="s">
        <v>406</v>
      </c>
      <c r="G183" s="31"/>
      <c r="H183" s="35" t="s">
        <v>255</v>
      </c>
      <c r="I183" s="36">
        <v>41670</v>
      </c>
      <c r="J183" s="51">
        <v>11150</v>
      </c>
      <c r="K183" s="37">
        <v>1115</v>
      </c>
      <c r="L183" s="38">
        <v>1115</v>
      </c>
      <c r="M183" s="36">
        <f t="shared" si="21"/>
        <v>41670</v>
      </c>
      <c r="N183" s="39">
        <f t="shared" si="26"/>
        <v>10</v>
      </c>
      <c r="O183" s="40"/>
      <c r="P183" s="41"/>
      <c r="Q183" s="42" t="str">
        <f>VLOOKUP(B183,[1]Challan!$A$6:$B$28,2,FALSE)</f>
        <v>94H</v>
      </c>
      <c r="R183" s="43" t="str">
        <f t="shared" si="22"/>
        <v>AABF</v>
      </c>
      <c r="S183" s="43" t="str">
        <f t="shared" si="27"/>
        <v>F</v>
      </c>
      <c r="T183" s="43" t="str">
        <f t="shared" si="28"/>
        <v>02</v>
      </c>
      <c r="U183" s="43" t="b">
        <f t="shared" si="23"/>
        <v>1</v>
      </c>
      <c r="V183" s="43">
        <f t="shared" si="24"/>
        <v>10</v>
      </c>
      <c r="W183" s="43" t="str">
        <f t="shared" si="25"/>
        <v>F</v>
      </c>
      <c r="X183" s="37">
        <v>0</v>
      </c>
    </row>
    <row r="184" spans="1:24" x14ac:dyDescent="0.25">
      <c r="A184" s="30">
        <f t="shared" si="29"/>
        <v>181</v>
      </c>
      <c r="B184" s="31">
        <v>5</v>
      </c>
      <c r="C184" s="32">
        <f t="shared" si="20"/>
        <v>88</v>
      </c>
      <c r="D184" s="30" t="s">
        <v>229</v>
      </c>
      <c r="E184" s="50" t="s">
        <v>969</v>
      </c>
      <c r="F184" s="31" t="s">
        <v>407</v>
      </c>
      <c r="G184" s="31"/>
      <c r="H184" s="35" t="s">
        <v>255</v>
      </c>
      <c r="I184" s="36">
        <v>41670</v>
      </c>
      <c r="J184" s="51">
        <v>11457</v>
      </c>
      <c r="K184" s="37">
        <v>1146</v>
      </c>
      <c r="L184" s="38">
        <v>1146</v>
      </c>
      <c r="M184" s="36">
        <f t="shared" si="21"/>
        <v>41670</v>
      </c>
      <c r="N184" s="39">
        <f t="shared" si="26"/>
        <v>10</v>
      </c>
      <c r="O184" s="40"/>
      <c r="P184" s="41"/>
      <c r="Q184" s="42" t="str">
        <f>VLOOKUP(B184,[1]Challan!$A$6:$B$28,2,FALSE)</f>
        <v>94H</v>
      </c>
      <c r="R184" s="43" t="str">
        <f t="shared" si="22"/>
        <v>AADF</v>
      </c>
      <c r="S184" s="43" t="str">
        <f t="shared" si="27"/>
        <v>F</v>
      </c>
      <c r="T184" s="43" t="str">
        <f t="shared" si="28"/>
        <v>02</v>
      </c>
      <c r="U184" s="43" t="b">
        <f t="shared" si="23"/>
        <v>1</v>
      </c>
      <c r="V184" s="43">
        <f t="shared" si="24"/>
        <v>10</v>
      </c>
      <c r="W184" s="43" t="str">
        <f t="shared" si="25"/>
        <v>N</v>
      </c>
      <c r="X184" s="37">
        <v>0</v>
      </c>
    </row>
    <row r="185" spans="1:24" x14ac:dyDescent="0.25">
      <c r="A185" s="30">
        <f t="shared" si="29"/>
        <v>182</v>
      </c>
      <c r="B185" s="31">
        <v>5</v>
      </c>
      <c r="C185" s="32">
        <f t="shared" si="20"/>
        <v>89</v>
      </c>
      <c r="D185" s="30" t="s">
        <v>229</v>
      </c>
      <c r="E185" s="50" t="s">
        <v>1074</v>
      </c>
      <c r="F185" s="31" t="s">
        <v>408</v>
      </c>
      <c r="G185" s="31"/>
      <c r="H185" s="35" t="s">
        <v>255</v>
      </c>
      <c r="I185" s="36">
        <v>41670</v>
      </c>
      <c r="J185" s="51">
        <v>4643</v>
      </c>
      <c r="K185" s="37">
        <v>464</v>
      </c>
      <c r="L185" s="38">
        <v>464</v>
      </c>
      <c r="M185" s="36">
        <f t="shared" si="21"/>
        <v>41670</v>
      </c>
      <c r="N185" s="39">
        <f t="shared" si="26"/>
        <v>9.99</v>
      </c>
      <c r="O185" s="40"/>
      <c r="P185" s="41"/>
      <c r="Q185" s="42" t="str">
        <f>VLOOKUP(B185,[1]Challan!$A$6:$B$28,2,FALSE)</f>
        <v>94H</v>
      </c>
      <c r="R185" s="43" t="str">
        <f t="shared" si="22"/>
        <v>AAQF</v>
      </c>
      <c r="S185" s="43" t="str">
        <f t="shared" si="27"/>
        <v>F</v>
      </c>
      <c r="T185" s="43" t="str">
        <f t="shared" si="28"/>
        <v>02</v>
      </c>
      <c r="U185" s="43" t="b">
        <f t="shared" si="23"/>
        <v>1</v>
      </c>
      <c r="V185" s="43">
        <f t="shared" si="24"/>
        <v>10</v>
      </c>
      <c r="W185" s="43" t="str">
        <f t="shared" si="25"/>
        <v>F</v>
      </c>
      <c r="X185" s="37">
        <v>0</v>
      </c>
    </row>
    <row r="186" spans="1:24" x14ac:dyDescent="0.25">
      <c r="A186" s="30">
        <f t="shared" si="29"/>
        <v>183</v>
      </c>
      <c r="B186" s="31">
        <v>5</v>
      </c>
      <c r="C186" s="32">
        <f t="shared" si="20"/>
        <v>90</v>
      </c>
      <c r="D186" s="30" t="s">
        <v>229</v>
      </c>
      <c r="E186" s="50" t="s">
        <v>842</v>
      </c>
      <c r="F186" s="31" t="s">
        <v>409</v>
      </c>
      <c r="G186" s="31"/>
      <c r="H186" s="35" t="s">
        <v>255</v>
      </c>
      <c r="I186" s="36">
        <v>41670</v>
      </c>
      <c r="J186" s="51">
        <v>13115</v>
      </c>
      <c r="K186" s="37">
        <v>1312</v>
      </c>
      <c r="L186" s="38">
        <v>1312</v>
      </c>
      <c r="M186" s="36">
        <f t="shared" si="21"/>
        <v>41670</v>
      </c>
      <c r="N186" s="39">
        <f t="shared" si="26"/>
        <v>10</v>
      </c>
      <c r="O186" s="40"/>
      <c r="P186" s="41"/>
      <c r="Q186" s="42" t="str">
        <f>VLOOKUP(B186,[1]Challan!$A$6:$B$28,2,FALSE)</f>
        <v>94H</v>
      </c>
      <c r="R186" s="43" t="str">
        <f t="shared" si="22"/>
        <v>AAAF</v>
      </c>
      <c r="S186" s="43" t="str">
        <f t="shared" si="27"/>
        <v>F</v>
      </c>
      <c r="T186" s="43" t="str">
        <f t="shared" si="28"/>
        <v>02</v>
      </c>
      <c r="U186" s="43" t="b">
        <f t="shared" si="23"/>
        <v>1</v>
      </c>
      <c r="V186" s="43">
        <f t="shared" si="24"/>
        <v>10</v>
      </c>
      <c r="W186" s="43" t="str">
        <f t="shared" si="25"/>
        <v>Q</v>
      </c>
      <c r="X186" s="37">
        <v>0</v>
      </c>
    </row>
    <row r="187" spans="1:24" x14ac:dyDescent="0.25">
      <c r="A187" s="30">
        <f t="shared" si="29"/>
        <v>184</v>
      </c>
      <c r="B187" s="31">
        <v>5</v>
      </c>
      <c r="C187" s="32">
        <f t="shared" si="20"/>
        <v>91</v>
      </c>
      <c r="D187" s="30" t="s">
        <v>229</v>
      </c>
      <c r="E187" s="50" t="s">
        <v>843</v>
      </c>
      <c r="F187" s="31" t="s">
        <v>410</v>
      </c>
      <c r="G187" s="31"/>
      <c r="H187" s="35" t="s">
        <v>255</v>
      </c>
      <c r="I187" s="36">
        <v>41670</v>
      </c>
      <c r="J187" s="51">
        <v>11182</v>
      </c>
      <c r="K187" s="37">
        <v>1118</v>
      </c>
      <c r="L187" s="38">
        <v>1118</v>
      </c>
      <c r="M187" s="36">
        <f t="shared" si="21"/>
        <v>41670</v>
      </c>
      <c r="N187" s="39">
        <f t="shared" si="26"/>
        <v>10</v>
      </c>
      <c r="O187" s="40"/>
      <c r="P187" s="41"/>
      <c r="Q187" s="42" t="str">
        <f>VLOOKUP(B187,[1]Challan!$A$6:$B$28,2,FALSE)</f>
        <v>94H</v>
      </c>
      <c r="R187" s="43" t="str">
        <f t="shared" si="22"/>
        <v>AABH</v>
      </c>
      <c r="S187" s="43" t="str">
        <f t="shared" si="27"/>
        <v>H</v>
      </c>
      <c r="T187" s="43" t="str">
        <f t="shared" si="28"/>
        <v>02</v>
      </c>
      <c r="U187" s="43" t="b">
        <f t="shared" si="23"/>
        <v>1</v>
      </c>
      <c r="V187" s="43">
        <f t="shared" si="24"/>
        <v>10</v>
      </c>
      <c r="W187" s="43" t="str">
        <f t="shared" si="25"/>
        <v>D</v>
      </c>
      <c r="X187" s="37">
        <v>0</v>
      </c>
    </row>
    <row r="188" spans="1:24" x14ac:dyDescent="0.25">
      <c r="A188" s="30">
        <f t="shared" si="29"/>
        <v>185</v>
      </c>
      <c r="B188" s="31">
        <v>5</v>
      </c>
      <c r="C188" s="32">
        <f t="shared" si="20"/>
        <v>92</v>
      </c>
      <c r="D188" s="30" t="s">
        <v>229</v>
      </c>
      <c r="E188" s="50" t="s">
        <v>1075</v>
      </c>
      <c r="F188" s="31" t="s">
        <v>411</v>
      </c>
      <c r="G188" s="31"/>
      <c r="H188" s="35" t="s">
        <v>255</v>
      </c>
      <c r="I188" s="36">
        <v>41670</v>
      </c>
      <c r="J188" s="51">
        <v>9387</v>
      </c>
      <c r="K188" s="37">
        <v>939</v>
      </c>
      <c r="L188" s="38">
        <v>939</v>
      </c>
      <c r="M188" s="36">
        <f t="shared" si="21"/>
        <v>41670</v>
      </c>
      <c r="N188" s="39">
        <f t="shared" si="26"/>
        <v>10</v>
      </c>
      <c r="O188" s="40"/>
      <c r="P188" s="41"/>
      <c r="Q188" s="42" t="str">
        <f>VLOOKUP(B188,[1]Challan!$A$6:$B$28,2,FALSE)</f>
        <v>94H</v>
      </c>
      <c r="R188" s="43" t="str">
        <f t="shared" si="22"/>
        <v>AAAF</v>
      </c>
      <c r="S188" s="43" t="str">
        <f t="shared" si="27"/>
        <v>F</v>
      </c>
      <c r="T188" s="43" t="str">
        <f t="shared" si="28"/>
        <v>02</v>
      </c>
      <c r="U188" s="43" t="b">
        <f t="shared" si="23"/>
        <v>1</v>
      </c>
      <c r="V188" s="43">
        <f t="shared" si="24"/>
        <v>10</v>
      </c>
      <c r="W188" s="43" t="str">
        <f t="shared" si="25"/>
        <v>F</v>
      </c>
      <c r="X188" s="37">
        <v>0</v>
      </c>
    </row>
    <row r="189" spans="1:24" x14ac:dyDescent="0.25">
      <c r="A189" s="30">
        <f t="shared" si="29"/>
        <v>186</v>
      </c>
      <c r="B189" s="31">
        <v>5</v>
      </c>
      <c r="C189" s="32">
        <f t="shared" si="20"/>
        <v>93</v>
      </c>
      <c r="D189" s="30" t="s">
        <v>229</v>
      </c>
      <c r="E189" s="50" t="s">
        <v>844</v>
      </c>
      <c r="F189" s="31" t="s">
        <v>412</v>
      </c>
      <c r="G189" s="31"/>
      <c r="H189" s="35" t="s">
        <v>255</v>
      </c>
      <c r="I189" s="36">
        <v>41670</v>
      </c>
      <c r="J189" s="51">
        <v>32425</v>
      </c>
      <c r="K189" s="37">
        <v>3242</v>
      </c>
      <c r="L189" s="38">
        <v>3242</v>
      </c>
      <c r="M189" s="36">
        <f t="shared" si="21"/>
        <v>41670</v>
      </c>
      <c r="N189" s="39">
        <f t="shared" si="26"/>
        <v>10</v>
      </c>
      <c r="O189" s="40"/>
      <c r="P189" s="41"/>
      <c r="Q189" s="42" t="str">
        <f>VLOOKUP(B189,[1]Challan!$A$6:$B$28,2,FALSE)</f>
        <v>94H</v>
      </c>
      <c r="R189" s="43" t="str">
        <f t="shared" si="22"/>
        <v>ABRP</v>
      </c>
      <c r="S189" s="43" t="str">
        <f t="shared" si="27"/>
        <v>P</v>
      </c>
      <c r="T189" s="43" t="str">
        <f t="shared" si="28"/>
        <v>02</v>
      </c>
      <c r="U189" s="43" t="b">
        <f t="shared" si="23"/>
        <v>1</v>
      </c>
      <c r="V189" s="43">
        <f t="shared" si="24"/>
        <v>10</v>
      </c>
      <c r="W189" s="43" t="str">
        <f t="shared" si="25"/>
        <v>P</v>
      </c>
      <c r="X189" s="37">
        <v>0</v>
      </c>
    </row>
    <row r="190" spans="1:24" x14ac:dyDescent="0.25">
      <c r="A190" s="30">
        <f t="shared" si="29"/>
        <v>187</v>
      </c>
      <c r="B190" s="31">
        <v>5</v>
      </c>
      <c r="C190" s="32">
        <f t="shared" si="20"/>
        <v>94</v>
      </c>
      <c r="D190" s="30" t="s">
        <v>229</v>
      </c>
      <c r="E190" s="50" t="s">
        <v>845</v>
      </c>
      <c r="F190" s="31" t="s">
        <v>413</v>
      </c>
      <c r="G190" s="31"/>
      <c r="H190" s="35" t="s">
        <v>255</v>
      </c>
      <c r="I190" s="36">
        <v>41670</v>
      </c>
      <c r="J190" s="51">
        <v>2200</v>
      </c>
      <c r="K190" s="37">
        <v>220</v>
      </c>
      <c r="L190" s="38">
        <v>220</v>
      </c>
      <c r="M190" s="36">
        <f t="shared" si="21"/>
        <v>41670</v>
      </c>
      <c r="N190" s="39">
        <f t="shared" si="26"/>
        <v>10</v>
      </c>
      <c r="O190" s="40"/>
      <c r="P190" s="41"/>
      <c r="Q190" s="42" t="str">
        <f>VLOOKUP(B190,[1]Challan!$A$6:$B$28,2,FALSE)</f>
        <v>94H</v>
      </c>
      <c r="R190" s="43" t="str">
        <f t="shared" si="22"/>
        <v>AADF</v>
      </c>
      <c r="S190" s="43" t="str">
        <f t="shared" si="27"/>
        <v>F</v>
      </c>
      <c r="T190" s="43" t="str">
        <f t="shared" si="28"/>
        <v>02</v>
      </c>
      <c r="U190" s="43" t="b">
        <f t="shared" si="23"/>
        <v>1</v>
      </c>
      <c r="V190" s="43">
        <f t="shared" si="24"/>
        <v>10</v>
      </c>
      <c r="W190" s="43" t="str">
        <f t="shared" si="25"/>
        <v>B</v>
      </c>
      <c r="X190" s="37">
        <v>0</v>
      </c>
    </row>
    <row r="191" spans="1:24" x14ac:dyDescent="0.25">
      <c r="A191" s="30">
        <f t="shared" si="29"/>
        <v>188</v>
      </c>
      <c r="B191" s="31">
        <v>5</v>
      </c>
      <c r="C191" s="32">
        <f t="shared" si="20"/>
        <v>95</v>
      </c>
      <c r="D191" s="30" t="s">
        <v>229</v>
      </c>
      <c r="E191" s="50" t="s">
        <v>1076</v>
      </c>
      <c r="F191" s="31" t="s">
        <v>414</v>
      </c>
      <c r="G191" s="31"/>
      <c r="H191" s="35" t="s">
        <v>255</v>
      </c>
      <c r="I191" s="36">
        <v>41670</v>
      </c>
      <c r="J191" s="51">
        <v>27054</v>
      </c>
      <c r="K191" s="37">
        <v>2705</v>
      </c>
      <c r="L191" s="38">
        <v>2705</v>
      </c>
      <c r="M191" s="36">
        <f t="shared" si="21"/>
        <v>41670</v>
      </c>
      <c r="N191" s="39">
        <f t="shared" si="26"/>
        <v>10</v>
      </c>
      <c r="O191" s="40"/>
      <c r="P191" s="41"/>
      <c r="Q191" s="42" t="str">
        <f>VLOOKUP(B191,[1]Challan!$A$6:$B$28,2,FALSE)</f>
        <v>94H</v>
      </c>
      <c r="R191" s="43" t="str">
        <f t="shared" si="22"/>
        <v>AAAF</v>
      </c>
      <c r="S191" s="43" t="str">
        <f t="shared" si="27"/>
        <v>F</v>
      </c>
      <c r="T191" s="43" t="str">
        <f t="shared" si="28"/>
        <v>02</v>
      </c>
      <c r="U191" s="43" t="b">
        <f t="shared" si="23"/>
        <v>1</v>
      </c>
      <c r="V191" s="43">
        <f t="shared" si="24"/>
        <v>10</v>
      </c>
      <c r="W191" s="43" t="str">
        <f t="shared" si="25"/>
        <v>R</v>
      </c>
      <c r="X191" s="37">
        <v>0</v>
      </c>
    </row>
    <row r="192" spans="1:24" x14ac:dyDescent="0.25">
      <c r="A192" s="30">
        <f t="shared" si="29"/>
        <v>189</v>
      </c>
      <c r="B192" s="31">
        <v>5</v>
      </c>
      <c r="C192" s="32">
        <f t="shared" si="20"/>
        <v>96</v>
      </c>
      <c r="D192" s="30" t="s">
        <v>229</v>
      </c>
      <c r="E192" s="50" t="s">
        <v>846</v>
      </c>
      <c r="F192" s="31" t="s">
        <v>415</v>
      </c>
      <c r="G192" s="31"/>
      <c r="H192" s="35" t="s">
        <v>255</v>
      </c>
      <c r="I192" s="36">
        <v>41670</v>
      </c>
      <c r="J192" s="51">
        <v>26810</v>
      </c>
      <c r="K192" s="37">
        <v>2681</v>
      </c>
      <c r="L192" s="38">
        <v>2681</v>
      </c>
      <c r="M192" s="36">
        <f t="shared" si="21"/>
        <v>41670</v>
      </c>
      <c r="N192" s="39">
        <f t="shared" si="26"/>
        <v>10</v>
      </c>
      <c r="O192" s="40"/>
      <c r="P192" s="41"/>
      <c r="Q192" s="42" t="str">
        <f>VLOOKUP(B192,[1]Challan!$A$6:$B$28,2,FALSE)</f>
        <v>94H</v>
      </c>
      <c r="R192" s="43" t="str">
        <f t="shared" si="22"/>
        <v>ABLF</v>
      </c>
      <c r="S192" s="43" t="str">
        <f t="shared" si="27"/>
        <v>F</v>
      </c>
      <c r="T192" s="43" t="str">
        <f t="shared" si="28"/>
        <v>02</v>
      </c>
      <c r="U192" s="43" t="b">
        <f t="shared" si="23"/>
        <v>1</v>
      </c>
      <c r="V192" s="43">
        <f t="shared" si="24"/>
        <v>10</v>
      </c>
      <c r="W192" s="43" t="str">
        <f t="shared" si="25"/>
        <v>A</v>
      </c>
      <c r="X192" s="37">
        <v>0</v>
      </c>
    </row>
    <row r="193" spans="1:24" x14ac:dyDescent="0.25">
      <c r="A193" s="30">
        <f t="shared" si="29"/>
        <v>190</v>
      </c>
      <c r="B193" s="31">
        <v>5</v>
      </c>
      <c r="C193" s="32">
        <f t="shared" si="20"/>
        <v>97</v>
      </c>
      <c r="D193" s="30" t="s">
        <v>229</v>
      </c>
      <c r="E193" s="50" t="s">
        <v>416</v>
      </c>
      <c r="F193" s="31" t="s">
        <v>417</v>
      </c>
      <c r="G193" s="31"/>
      <c r="H193" s="35" t="s">
        <v>255</v>
      </c>
      <c r="I193" s="36">
        <v>41670</v>
      </c>
      <c r="J193" s="51">
        <v>45929</v>
      </c>
      <c r="K193" s="37">
        <v>4593</v>
      </c>
      <c r="L193" s="38">
        <v>4593</v>
      </c>
      <c r="M193" s="36">
        <f t="shared" si="21"/>
        <v>41670</v>
      </c>
      <c r="N193" s="39">
        <f t="shared" si="26"/>
        <v>10</v>
      </c>
      <c r="O193" s="40"/>
      <c r="P193" s="41"/>
      <c r="Q193" s="42" t="str">
        <f>VLOOKUP(B193,[1]Challan!$A$6:$B$28,2,FALSE)</f>
        <v>94H</v>
      </c>
      <c r="R193" s="43" t="str">
        <f t="shared" si="22"/>
        <v>AAFF</v>
      </c>
      <c r="S193" s="43" t="str">
        <f t="shared" si="27"/>
        <v>F</v>
      </c>
      <c r="T193" s="43" t="str">
        <f t="shared" si="28"/>
        <v>02</v>
      </c>
      <c r="U193" s="43" t="b">
        <f t="shared" si="23"/>
        <v>1</v>
      </c>
      <c r="V193" s="43">
        <f t="shared" si="24"/>
        <v>10</v>
      </c>
      <c r="W193" s="43" t="str">
        <f t="shared" si="25"/>
        <v>M</v>
      </c>
      <c r="X193" s="37">
        <v>0</v>
      </c>
    </row>
    <row r="194" spans="1:24" x14ac:dyDescent="0.25">
      <c r="A194" s="30">
        <f t="shared" si="29"/>
        <v>191</v>
      </c>
      <c r="B194" s="31">
        <v>5</v>
      </c>
      <c r="C194" s="32">
        <f t="shared" si="20"/>
        <v>98</v>
      </c>
      <c r="D194" s="30" t="s">
        <v>229</v>
      </c>
      <c r="E194" s="50" t="s">
        <v>970</v>
      </c>
      <c r="F194" s="31" t="s">
        <v>418</v>
      </c>
      <c r="G194" s="31"/>
      <c r="H194" s="35" t="s">
        <v>255</v>
      </c>
      <c r="I194" s="36">
        <v>41670</v>
      </c>
      <c r="J194" s="51">
        <v>9652</v>
      </c>
      <c r="K194" s="37">
        <v>965</v>
      </c>
      <c r="L194" s="38">
        <v>965</v>
      </c>
      <c r="M194" s="36">
        <f t="shared" si="21"/>
        <v>41670</v>
      </c>
      <c r="N194" s="39">
        <f t="shared" si="26"/>
        <v>10</v>
      </c>
      <c r="O194" s="40"/>
      <c r="P194" s="41"/>
      <c r="Q194" s="42" t="str">
        <f>VLOOKUP(B194,[1]Challan!$A$6:$B$28,2,FALSE)</f>
        <v>94H</v>
      </c>
      <c r="R194" s="43" t="str">
        <f t="shared" si="22"/>
        <v>AASF</v>
      </c>
      <c r="S194" s="43" t="str">
        <f t="shared" si="27"/>
        <v>F</v>
      </c>
      <c r="T194" s="43" t="str">
        <f t="shared" si="28"/>
        <v>02</v>
      </c>
      <c r="U194" s="43" t="b">
        <f t="shared" si="23"/>
        <v>1</v>
      </c>
      <c r="V194" s="43">
        <f t="shared" si="24"/>
        <v>10</v>
      </c>
      <c r="W194" s="43" t="str">
        <f t="shared" si="25"/>
        <v>R</v>
      </c>
      <c r="X194" s="37">
        <v>0</v>
      </c>
    </row>
    <row r="195" spans="1:24" x14ac:dyDescent="0.25">
      <c r="A195" s="30">
        <f t="shared" si="29"/>
        <v>192</v>
      </c>
      <c r="B195" s="31">
        <v>5</v>
      </c>
      <c r="C195" s="32">
        <f t="shared" si="20"/>
        <v>99</v>
      </c>
      <c r="D195" s="30" t="s">
        <v>229</v>
      </c>
      <c r="E195" s="50" t="s">
        <v>1077</v>
      </c>
      <c r="F195" s="31" t="s">
        <v>419</v>
      </c>
      <c r="G195" s="31"/>
      <c r="H195" s="35" t="s">
        <v>255</v>
      </c>
      <c r="I195" s="36">
        <v>41670</v>
      </c>
      <c r="J195" s="51">
        <v>20179</v>
      </c>
      <c r="K195" s="37">
        <v>2018</v>
      </c>
      <c r="L195" s="38">
        <v>2018</v>
      </c>
      <c r="M195" s="36">
        <f t="shared" si="21"/>
        <v>41670</v>
      </c>
      <c r="N195" s="39">
        <f t="shared" si="26"/>
        <v>10</v>
      </c>
      <c r="O195" s="40"/>
      <c r="P195" s="41"/>
      <c r="Q195" s="42" t="str">
        <f>VLOOKUP(B195,[1]Challan!$A$6:$B$28,2,FALSE)</f>
        <v>94H</v>
      </c>
      <c r="R195" s="43" t="str">
        <f t="shared" si="22"/>
        <v>AAFF</v>
      </c>
      <c r="S195" s="43" t="str">
        <f t="shared" si="27"/>
        <v>F</v>
      </c>
      <c r="T195" s="43" t="str">
        <f t="shared" si="28"/>
        <v>02</v>
      </c>
      <c r="U195" s="43" t="b">
        <f t="shared" si="23"/>
        <v>1</v>
      </c>
      <c r="V195" s="43">
        <f t="shared" si="24"/>
        <v>10</v>
      </c>
      <c r="W195" s="43" t="str">
        <f t="shared" si="25"/>
        <v>N</v>
      </c>
      <c r="X195" s="37">
        <v>0</v>
      </c>
    </row>
    <row r="196" spans="1:24" x14ac:dyDescent="0.25">
      <c r="A196" s="30">
        <f t="shared" si="29"/>
        <v>193</v>
      </c>
      <c r="B196" s="31">
        <v>5</v>
      </c>
      <c r="C196" s="32">
        <f t="shared" ref="C196:C259" si="30">+IF(B196=B195,C195+1,1)</f>
        <v>100</v>
      </c>
      <c r="D196" s="30" t="s">
        <v>229</v>
      </c>
      <c r="E196" s="50" t="s">
        <v>847</v>
      </c>
      <c r="F196" s="31" t="s">
        <v>420</v>
      </c>
      <c r="G196" s="31"/>
      <c r="H196" s="35" t="s">
        <v>255</v>
      </c>
      <c r="I196" s="36">
        <v>41670</v>
      </c>
      <c r="J196" s="51">
        <v>18607</v>
      </c>
      <c r="K196" s="37">
        <v>1861</v>
      </c>
      <c r="L196" s="38">
        <v>1861</v>
      </c>
      <c r="M196" s="36">
        <f t="shared" ref="M196:M259" si="31">+I196</f>
        <v>41670</v>
      </c>
      <c r="N196" s="39">
        <f t="shared" si="26"/>
        <v>10</v>
      </c>
      <c r="O196" s="40"/>
      <c r="P196" s="41"/>
      <c r="Q196" s="42" t="str">
        <f>VLOOKUP(B196,[1]Challan!$A$6:$B$28,2,FALSE)</f>
        <v>94H</v>
      </c>
      <c r="R196" s="43" t="str">
        <f t="shared" ref="R196:R259" si="32">LEFT(E196,4)</f>
        <v>AAWP</v>
      </c>
      <c r="S196" s="43" t="str">
        <f t="shared" si="27"/>
        <v>P</v>
      </c>
      <c r="T196" s="43" t="str">
        <f t="shared" si="28"/>
        <v>02</v>
      </c>
      <c r="U196" s="43" t="b">
        <f t="shared" ref="U196:U259" si="33">D196=T196</f>
        <v>1</v>
      </c>
      <c r="V196" s="43">
        <f t="shared" ref="V196:V259" si="34">LEN(E196)</f>
        <v>10</v>
      </c>
      <c r="W196" s="43" t="str">
        <f t="shared" ref="W196:W259" si="35">RIGHT(E196,1)</f>
        <v>Q</v>
      </c>
      <c r="X196" s="37">
        <v>0</v>
      </c>
    </row>
    <row r="197" spans="1:24" x14ac:dyDescent="0.25">
      <c r="A197" s="30">
        <f t="shared" si="29"/>
        <v>194</v>
      </c>
      <c r="B197" s="31">
        <v>5</v>
      </c>
      <c r="C197" s="32">
        <f t="shared" si="30"/>
        <v>101</v>
      </c>
      <c r="D197" s="30" t="s">
        <v>229</v>
      </c>
      <c r="E197" s="50" t="s">
        <v>848</v>
      </c>
      <c r="F197" s="31" t="s">
        <v>421</v>
      </c>
      <c r="G197" s="31"/>
      <c r="H197" s="35" t="s">
        <v>255</v>
      </c>
      <c r="I197" s="36">
        <v>41670</v>
      </c>
      <c r="J197" s="51">
        <v>14261</v>
      </c>
      <c r="K197" s="37">
        <v>1426</v>
      </c>
      <c r="L197" s="38">
        <v>1426</v>
      </c>
      <c r="M197" s="36">
        <f t="shared" si="31"/>
        <v>41670</v>
      </c>
      <c r="N197" s="39">
        <f t="shared" ref="N197:N260" si="36">+ROUND(L197/J197*100,2)</f>
        <v>10</v>
      </c>
      <c r="O197" s="40"/>
      <c r="P197" s="41"/>
      <c r="Q197" s="42" t="str">
        <f>VLOOKUP(B197,[1]Challan!$A$6:$B$28,2,FALSE)</f>
        <v>94H</v>
      </c>
      <c r="R197" s="43" t="str">
        <f t="shared" si="32"/>
        <v>AABF</v>
      </c>
      <c r="S197" s="43" t="str">
        <f t="shared" ref="S197:S260" si="37">RIGHT(R197,1)</f>
        <v>F</v>
      </c>
      <c r="T197" s="43" t="str">
        <f t="shared" ref="T197:T260" si="38">IF(S197="C","01","02")</f>
        <v>02</v>
      </c>
      <c r="U197" s="43" t="b">
        <f t="shared" si="33"/>
        <v>1</v>
      </c>
      <c r="V197" s="43">
        <f t="shared" si="34"/>
        <v>10</v>
      </c>
      <c r="W197" s="43" t="str">
        <f t="shared" si="35"/>
        <v>H</v>
      </c>
      <c r="X197" s="37">
        <v>0</v>
      </c>
    </row>
    <row r="198" spans="1:24" x14ac:dyDescent="0.25">
      <c r="A198" s="30">
        <f t="shared" ref="A198:A261" si="39">A197+1</f>
        <v>195</v>
      </c>
      <c r="B198" s="31">
        <v>5</v>
      </c>
      <c r="C198" s="32">
        <f t="shared" si="30"/>
        <v>102</v>
      </c>
      <c r="D198" s="30" t="s">
        <v>229</v>
      </c>
      <c r="E198" s="50" t="s">
        <v>422</v>
      </c>
      <c r="F198" s="31" t="s">
        <v>423</v>
      </c>
      <c r="G198" s="31"/>
      <c r="H198" s="35" t="s">
        <v>255</v>
      </c>
      <c r="I198" s="36">
        <v>41670</v>
      </c>
      <c r="J198" s="51">
        <v>12299</v>
      </c>
      <c r="K198" s="37">
        <v>1230</v>
      </c>
      <c r="L198" s="38">
        <v>1230</v>
      </c>
      <c r="M198" s="36">
        <f t="shared" si="31"/>
        <v>41670</v>
      </c>
      <c r="N198" s="39">
        <f t="shared" si="36"/>
        <v>10</v>
      </c>
      <c r="O198" s="40"/>
      <c r="P198" s="41"/>
      <c r="Q198" s="42" t="str">
        <f>VLOOKUP(B198,[1]Challan!$A$6:$B$28,2,FALSE)</f>
        <v>94H</v>
      </c>
      <c r="R198" s="43" t="str">
        <f t="shared" si="32"/>
        <v>AABF</v>
      </c>
      <c r="S198" s="43" t="str">
        <f t="shared" si="37"/>
        <v>F</v>
      </c>
      <c r="T198" s="43" t="str">
        <f t="shared" si="38"/>
        <v>02</v>
      </c>
      <c r="U198" s="43" t="b">
        <f t="shared" si="33"/>
        <v>1</v>
      </c>
      <c r="V198" s="43">
        <f t="shared" si="34"/>
        <v>10</v>
      </c>
      <c r="W198" s="43" t="str">
        <f t="shared" si="35"/>
        <v>Q</v>
      </c>
      <c r="X198" s="37">
        <v>0</v>
      </c>
    </row>
    <row r="199" spans="1:24" x14ac:dyDescent="0.25">
      <c r="A199" s="30">
        <f t="shared" si="39"/>
        <v>196</v>
      </c>
      <c r="B199" s="31">
        <v>5</v>
      </c>
      <c r="C199" s="32">
        <f t="shared" si="30"/>
        <v>103</v>
      </c>
      <c r="D199" s="30" t="s">
        <v>229</v>
      </c>
      <c r="E199" s="50" t="s">
        <v>849</v>
      </c>
      <c r="F199" s="31" t="s">
        <v>424</v>
      </c>
      <c r="G199" s="31"/>
      <c r="H199" s="35" t="s">
        <v>255</v>
      </c>
      <c r="I199" s="36">
        <v>41670</v>
      </c>
      <c r="J199" s="51">
        <v>2187</v>
      </c>
      <c r="K199" s="37">
        <v>219</v>
      </c>
      <c r="L199" s="38">
        <v>219</v>
      </c>
      <c r="M199" s="36">
        <f t="shared" si="31"/>
        <v>41670</v>
      </c>
      <c r="N199" s="39">
        <f t="shared" si="36"/>
        <v>10.01</v>
      </c>
      <c r="O199" s="40"/>
      <c r="P199" s="41"/>
      <c r="Q199" s="42" t="str">
        <f>VLOOKUP(B199,[1]Challan!$A$6:$B$28,2,FALSE)</f>
        <v>94H</v>
      </c>
      <c r="R199" s="43" t="str">
        <f t="shared" si="32"/>
        <v>AACF</v>
      </c>
      <c r="S199" s="43" t="str">
        <f t="shared" si="37"/>
        <v>F</v>
      </c>
      <c r="T199" s="43" t="str">
        <f t="shared" si="38"/>
        <v>02</v>
      </c>
      <c r="U199" s="43" t="b">
        <f t="shared" si="33"/>
        <v>1</v>
      </c>
      <c r="V199" s="43">
        <f t="shared" si="34"/>
        <v>10</v>
      </c>
      <c r="W199" s="43" t="str">
        <f t="shared" si="35"/>
        <v>F</v>
      </c>
      <c r="X199" s="37">
        <v>0</v>
      </c>
    </row>
    <row r="200" spans="1:24" x14ac:dyDescent="0.25">
      <c r="A200" s="30">
        <f t="shared" si="39"/>
        <v>197</v>
      </c>
      <c r="B200" s="31">
        <v>5</v>
      </c>
      <c r="C200" s="32">
        <f t="shared" si="30"/>
        <v>104</v>
      </c>
      <c r="D200" s="30" t="s">
        <v>229</v>
      </c>
      <c r="E200" s="50" t="s">
        <v>850</v>
      </c>
      <c r="F200" s="31" t="s">
        <v>425</v>
      </c>
      <c r="G200" s="31"/>
      <c r="H200" s="35" t="s">
        <v>255</v>
      </c>
      <c r="I200" s="36">
        <v>41670</v>
      </c>
      <c r="J200" s="51">
        <v>12804</v>
      </c>
      <c r="K200" s="37">
        <v>1280</v>
      </c>
      <c r="L200" s="38">
        <v>1280</v>
      </c>
      <c r="M200" s="36">
        <f t="shared" si="31"/>
        <v>41670</v>
      </c>
      <c r="N200" s="39">
        <f t="shared" si="36"/>
        <v>10</v>
      </c>
      <c r="O200" s="40"/>
      <c r="P200" s="41"/>
      <c r="Q200" s="42" t="str">
        <f>VLOOKUP(B200,[1]Challan!$A$6:$B$28,2,FALSE)</f>
        <v>94H</v>
      </c>
      <c r="R200" s="43" t="str">
        <f t="shared" si="32"/>
        <v>AACF</v>
      </c>
      <c r="S200" s="43" t="str">
        <f t="shared" si="37"/>
        <v>F</v>
      </c>
      <c r="T200" s="43" t="str">
        <f t="shared" si="38"/>
        <v>02</v>
      </c>
      <c r="U200" s="43" t="b">
        <f t="shared" si="33"/>
        <v>1</v>
      </c>
      <c r="V200" s="43">
        <f t="shared" si="34"/>
        <v>10</v>
      </c>
      <c r="W200" s="43" t="str">
        <f t="shared" si="35"/>
        <v>R</v>
      </c>
      <c r="X200" s="37">
        <v>0</v>
      </c>
    </row>
    <row r="201" spans="1:24" x14ac:dyDescent="0.25">
      <c r="A201" s="30">
        <f t="shared" si="39"/>
        <v>198</v>
      </c>
      <c r="B201" s="31">
        <v>5</v>
      </c>
      <c r="C201" s="32">
        <f t="shared" si="30"/>
        <v>105</v>
      </c>
      <c r="D201" s="30" t="s">
        <v>229</v>
      </c>
      <c r="E201" s="50" t="s">
        <v>851</v>
      </c>
      <c r="F201" s="31" t="s">
        <v>426</v>
      </c>
      <c r="G201" s="31"/>
      <c r="H201" s="35" t="s">
        <v>255</v>
      </c>
      <c r="I201" s="36">
        <v>41670</v>
      </c>
      <c r="J201" s="51">
        <v>1619</v>
      </c>
      <c r="K201" s="37">
        <v>162</v>
      </c>
      <c r="L201" s="38">
        <v>162</v>
      </c>
      <c r="M201" s="36">
        <f t="shared" si="31"/>
        <v>41670</v>
      </c>
      <c r="N201" s="39">
        <f t="shared" si="36"/>
        <v>10.01</v>
      </c>
      <c r="O201" s="40"/>
      <c r="P201" s="41"/>
      <c r="Q201" s="42" t="str">
        <f>VLOOKUP(B201,[1]Challan!$A$6:$B$28,2,FALSE)</f>
        <v>94H</v>
      </c>
      <c r="R201" s="43" t="str">
        <f t="shared" si="32"/>
        <v>AGRP</v>
      </c>
      <c r="S201" s="43" t="str">
        <f t="shared" si="37"/>
        <v>P</v>
      </c>
      <c r="T201" s="43" t="str">
        <f t="shared" si="38"/>
        <v>02</v>
      </c>
      <c r="U201" s="43" t="b">
        <f t="shared" si="33"/>
        <v>1</v>
      </c>
      <c r="V201" s="43">
        <f t="shared" si="34"/>
        <v>10</v>
      </c>
      <c r="W201" s="43" t="str">
        <f t="shared" si="35"/>
        <v>D</v>
      </c>
      <c r="X201" s="37">
        <v>0</v>
      </c>
    </row>
    <row r="202" spans="1:24" x14ac:dyDescent="0.25">
      <c r="A202" s="30">
        <f t="shared" si="39"/>
        <v>199</v>
      </c>
      <c r="B202" s="31">
        <v>5</v>
      </c>
      <c r="C202" s="32">
        <f t="shared" si="30"/>
        <v>106</v>
      </c>
      <c r="D202" s="30" t="s">
        <v>229</v>
      </c>
      <c r="E202" s="50" t="s">
        <v>1078</v>
      </c>
      <c r="F202" s="31" t="s">
        <v>427</v>
      </c>
      <c r="G202" s="31"/>
      <c r="H202" s="35" t="s">
        <v>255</v>
      </c>
      <c r="I202" s="36">
        <v>41670</v>
      </c>
      <c r="J202" s="51">
        <v>2611</v>
      </c>
      <c r="K202" s="37">
        <v>261</v>
      </c>
      <c r="L202" s="38">
        <v>261</v>
      </c>
      <c r="M202" s="36">
        <f t="shared" si="31"/>
        <v>41670</v>
      </c>
      <c r="N202" s="39">
        <f t="shared" si="36"/>
        <v>10</v>
      </c>
      <c r="O202" s="40"/>
      <c r="P202" s="41"/>
      <c r="Q202" s="42" t="str">
        <f>VLOOKUP(B202,[1]Challan!$A$6:$B$28,2,FALSE)</f>
        <v>94H</v>
      </c>
      <c r="R202" s="43" t="str">
        <f t="shared" si="32"/>
        <v>AAQP</v>
      </c>
      <c r="S202" s="43" t="str">
        <f t="shared" si="37"/>
        <v>P</v>
      </c>
      <c r="T202" s="43" t="str">
        <f t="shared" si="38"/>
        <v>02</v>
      </c>
      <c r="U202" s="43" t="b">
        <f t="shared" si="33"/>
        <v>1</v>
      </c>
      <c r="V202" s="43">
        <f t="shared" si="34"/>
        <v>10</v>
      </c>
      <c r="W202" s="43" t="str">
        <f t="shared" si="35"/>
        <v>H</v>
      </c>
      <c r="X202" s="37">
        <v>0</v>
      </c>
    </row>
    <row r="203" spans="1:24" x14ac:dyDescent="0.25">
      <c r="A203" s="30">
        <f t="shared" si="39"/>
        <v>200</v>
      </c>
      <c r="B203" s="31">
        <v>5</v>
      </c>
      <c r="C203" s="32">
        <f t="shared" si="30"/>
        <v>107</v>
      </c>
      <c r="D203" s="30" t="s">
        <v>229</v>
      </c>
      <c r="E203" s="50" t="s">
        <v>1079</v>
      </c>
      <c r="F203" s="31" t="s">
        <v>428</v>
      </c>
      <c r="G203" s="31"/>
      <c r="H203" s="35" t="s">
        <v>255</v>
      </c>
      <c r="I203" s="36">
        <v>41670</v>
      </c>
      <c r="J203" s="51">
        <v>9888</v>
      </c>
      <c r="K203" s="37">
        <v>989</v>
      </c>
      <c r="L203" s="38">
        <v>989</v>
      </c>
      <c r="M203" s="36">
        <f t="shared" si="31"/>
        <v>41670</v>
      </c>
      <c r="N203" s="39">
        <f t="shared" si="36"/>
        <v>10</v>
      </c>
      <c r="O203" s="40"/>
      <c r="P203" s="41"/>
      <c r="Q203" s="42" t="str">
        <f>VLOOKUP(B203,[1]Challan!$A$6:$B$28,2,FALSE)</f>
        <v>94H</v>
      </c>
      <c r="R203" s="43" t="str">
        <f t="shared" si="32"/>
        <v>AAAF</v>
      </c>
      <c r="S203" s="43" t="str">
        <f t="shared" si="37"/>
        <v>F</v>
      </c>
      <c r="T203" s="43" t="str">
        <f t="shared" si="38"/>
        <v>02</v>
      </c>
      <c r="U203" s="43" t="b">
        <f t="shared" si="33"/>
        <v>1</v>
      </c>
      <c r="V203" s="43">
        <f t="shared" si="34"/>
        <v>10</v>
      </c>
      <c r="W203" s="43" t="str">
        <f t="shared" si="35"/>
        <v>P</v>
      </c>
      <c r="X203" s="37">
        <v>0</v>
      </c>
    </row>
    <row r="204" spans="1:24" x14ac:dyDescent="0.25">
      <c r="A204" s="30">
        <f t="shared" si="39"/>
        <v>201</v>
      </c>
      <c r="B204" s="31">
        <v>5</v>
      </c>
      <c r="C204" s="32">
        <f t="shared" si="30"/>
        <v>108</v>
      </c>
      <c r="D204" s="30" t="s">
        <v>229</v>
      </c>
      <c r="E204" s="50" t="s">
        <v>971</v>
      </c>
      <c r="F204" s="31" t="s">
        <v>429</v>
      </c>
      <c r="G204" s="31"/>
      <c r="H204" s="35" t="s">
        <v>255</v>
      </c>
      <c r="I204" s="36">
        <v>41670</v>
      </c>
      <c r="J204" s="51">
        <v>2016</v>
      </c>
      <c r="K204" s="37">
        <v>202</v>
      </c>
      <c r="L204" s="38">
        <v>202</v>
      </c>
      <c r="M204" s="36">
        <f t="shared" si="31"/>
        <v>41670</v>
      </c>
      <c r="N204" s="39">
        <f t="shared" si="36"/>
        <v>10.02</v>
      </c>
      <c r="O204" s="40"/>
      <c r="P204" s="41"/>
      <c r="Q204" s="42" t="str">
        <f>VLOOKUP(B204,[1]Challan!$A$6:$B$28,2,FALSE)</f>
        <v>94H</v>
      </c>
      <c r="R204" s="43" t="str">
        <f t="shared" si="32"/>
        <v>AAAF</v>
      </c>
      <c r="S204" s="43" t="str">
        <f t="shared" si="37"/>
        <v>F</v>
      </c>
      <c r="T204" s="43" t="str">
        <f t="shared" si="38"/>
        <v>02</v>
      </c>
      <c r="U204" s="43" t="b">
        <f t="shared" si="33"/>
        <v>1</v>
      </c>
      <c r="V204" s="43">
        <f t="shared" si="34"/>
        <v>10</v>
      </c>
      <c r="W204" s="43" t="str">
        <f t="shared" si="35"/>
        <v>P</v>
      </c>
      <c r="X204" s="37">
        <v>0</v>
      </c>
    </row>
    <row r="205" spans="1:24" x14ac:dyDescent="0.25">
      <c r="A205" s="52">
        <f t="shared" si="39"/>
        <v>202</v>
      </c>
      <c r="B205" s="53">
        <v>5</v>
      </c>
      <c r="C205" s="54">
        <f t="shared" si="30"/>
        <v>109</v>
      </c>
      <c r="D205" s="52" t="s">
        <v>229</v>
      </c>
      <c r="E205" s="55" t="s">
        <v>971</v>
      </c>
      <c r="F205" s="53" t="s">
        <v>430</v>
      </c>
      <c r="G205" s="53"/>
      <c r="H205" s="56" t="s">
        <v>255</v>
      </c>
      <c r="I205" s="57">
        <v>41670</v>
      </c>
      <c r="J205" s="58">
        <v>11859</v>
      </c>
      <c r="K205" s="59">
        <v>1186</v>
      </c>
      <c r="L205" s="60">
        <v>1186</v>
      </c>
      <c r="M205" s="57">
        <f t="shared" si="31"/>
        <v>41670</v>
      </c>
      <c r="N205" s="61">
        <f t="shared" si="36"/>
        <v>10</v>
      </c>
      <c r="O205" s="62"/>
      <c r="P205" s="63"/>
      <c r="Q205" s="64" t="str">
        <f>VLOOKUP(B205,[1]Challan!$A$6:$B$28,2,FALSE)</f>
        <v>94H</v>
      </c>
      <c r="R205" s="65" t="str">
        <f t="shared" si="32"/>
        <v>AAAF</v>
      </c>
      <c r="S205" s="65" t="str">
        <f t="shared" si="37"/>
        <v>F</v>
      </c>
      <c r="T205" s="65" t="str">
        <f t="shared" si="38"/>
        <v>02</v>
      </c>
      <c r="U205" s="65" t="b">
        <f t="shared" si="33"/>
        <v>1</v>
      </c>
      <c r="V205" s="65">
        <f t="shared" si="34"/>
        <v>10</v>
      </c>
      <c r="W205" s="65" t="str">
        <f t="shared" si="35"/>
        <v>P</v>
      </c>
      <c r="X205" s="59">
        <v>0</v>
      </c>
    </row>
    <row r="206" spans="1:24" x14ac:dyDescent="0.25">
      <c r="A206" s="30">
        <f t="shared" si="39"/>
        <v>203</v>
      </c>
      <c r="B206" s="31">
        <v>5</v>
      </c>
      <c r="C206" s="32">
        <f t="shared" si="30"/>
        <v>110</v>
      </c>
      <c r="D206" s="30" t="s">
        <v>229</v>
      </c>
      <c r="E206" s="50" t="s">
        <v>852</v>
      </c>
      <c r="F206" s="31" t="s">
        <v>431</v>
      </c>
      <c r="G206" s="31"/>
      <c r="H206" s="35" t="s">
        <v>255</v>
      </c>
      <c r="I206" s="36">
        <v>41670</v>
      </c>
      <c r="J206" s="51">
        <v>4468</v>
      </c>
      <c r="K206" s="37">
        <v>447</v>
      </c>
      <c r="L206" s="38">
        <v>447</v>
      </c>
      <c r="M206" s="36">
        <f t="shared" si="31"/>
        <v>41670</v>
      </c>
      <c r="N206" s="39">
        <f t="shared" si="36"/>
        <v>10</v>
      </c>
      <c r="O206" s="40"/>
      <c r="P206" s="41"/>
      <c r="Q206" s="42" t="str">
        <f>VLOOKUP(B206,[1]Challan!$A$6:$B$28,2,FALSE)</f>
        <v>94H</v>
      </c>
      <c r="R206" s="43" t="str">
        <f t="shared" si="32"/>
        <v>AADP</v>
      </c>
      <c r="S206" s="43" t="str">
        <f t="shared" si="37"/>
        <v>P</v>
      </c>
      <c r="T206" s="43" t="str">
        <f t="shared" si="38"/>
        <v>02</v>
      </c>
      <c r="U206" s="43" t="b">
        <f t="shared" si="33"/>
        <v>1</v>
      </c>
      <c r="V206" s="43">
        <f t="shared" si="34"/>
        <v>10</v>
      </c>
      <c r="W206" s="43" t="str">
        <f t="shared" si="35"/>
        <v>F</v>
      </c>
      <c r="X206" s="37">
        <v>0</v>
      </c>
    </row>
    <row r="207" spans="1:24" x14ac:dyDescent="0.25">
      <c r="A207" s="30">
        <f t="shared" si="39"/>
        <v>204</v>
      </c>
      <c r="B207" s="31">
        <v>5</v>
      </c>
      <c r="C207" s="32">
        <f t="shared" si="30"/>
        <v>111</v>
      </c>
      <c r="D207" s="30" t="s">
        <v>229</v>
      </c>
      <c r="E207" s="50" t="s">
        <v>1080</v>
      </c>
      <c r="F207" s="31" t="s">
        <v>432</v>
      </c>
      <c r="G207" s="31"/>
      <c r="H207" s="35" t="s">
        <v>255</v>
      </c>
      <c r="I207" s="36">
        <v>41670</v>
      </c>
      <c r="J207" s="51">
        <v>11365</v>
      </c>
      <c r="K207" s="37">
        <v>1136</v>
      </c>
      <c r="L207" s="38">
        <v>1136</v>
      </c>
      <c r="M207" s="36">
        <f t="shared" si="31"/>
        <v>41670</v>
      </c>
      <c r="N207" s="39">
        <f t="shared" si="36"/>
        <v>10</v>
      </c>
      <c r="O207" s="40"/>
      <c r="P207" s="41"/>
      <c r="Q207" s="42" t="str">
        <f>VLOOKUP(B207,[1]Challan!$A$6:$B$28,2,FALSE)</f>
        <v>94H</v>
      </c>
      <c r="R207" s="43" t="str">
        <f t="shared" si="32"/>
        <v>AOYP</v>
      </c>
      <c r="S207" s="43" t="str">
        <f t="shared" si="37"/>
        <v>P</v>
      </c>
      <c r="T207" s="43" t="str">
        <f t="shared" si="38"/>
        <v>02</v>
      </c>
      <c r="U207" s="43" t="b">
        <f t="shared" si="33"/>
        <v>1</v>
      </c>
      <c r="V207" s="43">
        <f t="shared" si="34"/>
        <v>10</v>
      </c>
      <c r="W207" s="43" t="str">
        <f t="shared" si="35"/>
        <v>J</v>
      </c>
      <c r="X207" s="37">
        <v>0</v>
      </c>
    </row>
    <row r="208" spans="1:24" x14ac:dyDescent="0.25">
      <c r="A208" s="30">
        <f t="shared" si="39"/>
        <v>205</v>
      </c>
      <c r="B208" s="31">
        <v>5</v>
      </c>
      <c r="C208" s="32">
        <f t="shared" si="30"/>
        <v>112</v>
      </c>
      <c r="D208" s="30" t="s">
        <v>229</v>
      </c>
      <c r="E208" s="50" t="s">
        <v>1081</v>
      </c>
      <c r="F208" s="31" t="s">
        <v>433</v>
      </c>
      <c r="G208" s="31"/>
      <c r="H208" s="35" t="s">
        <v>255</v>
      </c>
      <c r="I208" s="36">
        <v>41670</v>
      </c>
      <c r="J208" s="51">
        <v>938</v>
      </c>
      <c r="K208" s="37">
        <v>94</v>
      </c>
      <c r="L208" s="38">
        <v>94</v>
      </c>
      <c r="M208" s="36">
        <f t="shared" si="31"/>
        <v>41670</v>
      </c>
      <c r="N208" s="39">
        <f t="shared" si="36"/>
        <v>10.02</v>
      </c>
      <c r="O208" s="40"/>
      <c r="P208" s="41"/>
      <c r="Q208" s="42" t="str">
        <f>VLOOKUP(B208,[1]Challan!$A$6:$B$28,2,FALSE)</f>
        <v>94H</v>
      </c>
      <c r="R208" s="43" t="str">
        <f t="shared" si="32"/>
        <v>AARF</v>
      </c>
      <c r="S208" s="43" t="str">
        <f t="shared" si="37"/>
        <v>F</v>
      </c>
      <c r="T208" s="43" t="str">
        <f t="shared" si="38"/>
        <v>02</v>
      </c>
      <c r="U208" s="43" t="b">
        <f t="shared" si="33"/>
        <v>1</v>
      </c>
      <c r="V208" s="43">
        <f t="shared" si="34"/>
        <v>10</v>
      </c>
      <c r="W208" s="43" t="str">
        <f t="shared" si="35"/>
        <v>K</v>
      </c>
      <c r="X208" s="37">
        <v>0</v>
      </c>
    </row>
    <row r="209" spans="1:24" x14ac:dyDescent="0.25">
      <c r="A209" s="30">
        <f t="shared" si="39"/>
        <v>206</v>
      </c>
      <c r="B209" s="31">
        <v>5</v>
      </c>
      <c r="C209" s="32">
        <f t="shared" si="30"/>
        <v>113</v>
      </c>
      <c r="D209" s="30" t="s">
        <v>229</v>
      </c>
      <c r="E209" s="50" t="s">
        <v>1082</v>
      </c>
      <c r="F209" s="31" t="s">
        <v>434</v>
      </c>
      <c r="G209" s="31"/>
      <c r="H209" s="35" t="s">
        <v>255</v>
      </c>
      <c r="I209" s="36">
        <v>41670</v>
      </c>
      <c r="J209" s="51">
        <v>5972</v>
      </c>
      <c r="K209" s="37">
        <v>597</v>
      </c>
      <c r="L209" s="38">
        <v>597</v>
      </c>
      <c r="M209" s="36">
        <f t="shared" si="31"/>
        <v>41670</v>
      </c>
      <c r="N209" s="39">
        <f t="shared" si="36"/>
        <v>10</v>
      </c>
      <c r="O209" s="40"/>
      <c r="P209" s="41"/>
      <c r="Q209" s="42" t="str">
        <f>VLOOKUP(B209,[1]Challan!$A$6:$B$28,2,FALSE)</f>
        <v>94H</v>
      </c>
      <c r="R209" s="43" t="str">
        <f t="shared" si="32"/>
        <v>AKEP</v>
      </c>
      <c r="S209" s="43" t="str">
        <f t="shared" si="37"/>
        <v>P</v>
      </c>
      <c r="T209" s="43" t="str">
        <f t="shared" si="38"/>
        <v>02</v>
      </c>
      <c r="U209" s="43" t="b">
        <f t="shared" si="33"/>
        <v>1</v>
      </c>
      <c r="V209" s="43">
        <f t="shared" si="34"/>
        <v>10</v>
      </c>
      <c r="W209" s="43" t="str">
        <f t="shared" si="35"/>
        <v>M</v>
      </c>
      <c r="X209" s="37">
        <v>0</v>
      </c>
    </row>
    <row r="210" spans="1:24" x14ac:dyDescent="0.25">
      <c r="A210" s="30">
        <f t="shared" si="39"/>
        <v>207</v>
      </c>
      <c r="B210" s="31">
        <v>5</v>
      </c>
      <c r="C210" s="32">
        <f t="shared" si="30"/>
        <v>114</v>
      </c>
      <c r="D210" s="30" t="s">
        <v>229</v>
      </c>
      <c r="E210" s="50" t="s">
        <v>853</v>
      </c>
      <c r="F210" s="31" t="s">
        <v>435</v>
      </c>
      <c r="G210" s="31"/>
      <c r="H210" s="35" t="s">
        <v>255</v>
      </c>
      <c r="I210" s="36">
        <v>41670</v>
      </c>
      <c r="J210" s="51">
        <v>6755</v>
      </c>
      <c r="K210" s="37">
        <v>675</v>
      </c>
      <c r="L210" s="38">
        <v>675</v>
      </c>
      <c r="M210" s="36">
        <f t="shared" si="31"/>
        <v>41670</v>
      </c>
      <c r="N210" s="39">
        <f t="shared" si="36"/>
        <v>9.99</v>
      </c>
      <c r="O210" s="40"/>
      <c r="P210" s="41"/>
      <c r="Q210" s="42" t="str">
        <f>VLOOKUP(B210,[1]Challan!$A$6:$B$28,2,FALSE)</f>
        <v>94H</v>
      </c>
      <c r="R210" s="43" t="str">
        <f t="shared" si="32"/>
        <v>AABF</v>
      </c>
      <c r="S210" s="43" t="str">
        <f t="shared" si="37"/>
        <v>F</v>
      </c>
      <c r="T210" s="43" t="str">
        <f t="shared" si="38"/>
        <v>02</v>
      </c>
      <c r="U210" s="43" t="b">
        <f t="shared" si="33"/>
        <v>1</v>
      </c>
      <c r="V210" s="43">
        <f t="shared" si="34"/>
        <v>10</v>
      </c>
      <c r="W210" s="43" t="str">
        <f t="shared" si="35"/>
        <v>Q</v>
      </c>
      <c r="X210" s="37">
        <v>0</v>
      </c>
    </row>
    <row r="211" spans="1:24" x14ac:dyDescent="0.25">
      <c r="A211" s="30">
        <f t="shared" si="39"/>
        <v>208</v>
      </c>
      <c r="B211" s="31">
        <v>5</v>
      </c>
      <c r="C211" s="32">
        <f t="shared" si="30"/>
        <v>115</v>
      </c>
      <c r="D211" s="30" t="s">
        <v>229</v>
      </c>
      <c r="E211" s="50" t="s">
        <v>972</v>
      </c>
      <c r="F211" s="31" t="s">
        <v>436</v>
      </c>
      <c r="G211" s="31"/>
      <c r="H211" s="35" t="s">
        <v>255</v>
      </c>
      <c r="I211" s="36">
        <v>41670</v>
      </c>
      <c r="J211" s="51">
        <v>8868</v>
      </c>
      <c r="K211" s="37">
        <v>887</v>
      </c>
      <c r="L211" s="38">
        <v>887</v>
      </c>
      <c r="M211" s="36">
        <f t="shared" si="31"/>
        <v>41670</v>
      </c>
      <c r="N211" s="39">
        <f t="shared" si="36"/>
        <v>10</v>
      </c>
      <c r="O211" s="40"/>
      <c r="P211" s="41"/>
      <c r="Q211" s="42" t="str">
        <f>VLOOKUP(B211,[1]Challan!$A$6:$B$28,2,FALSE)</f>
        <v>94H</v>
      </c>
      <c r="R211" s="43" t="str">
        <f t="shared" si="32"/>
        <v>AASF</v>
      </c>
      <c r="S211" s="43" t="str">
        <f t="shared" si="37"/>
        <v>F</v>
      </c>
      <c r="T211" s="43" t="str">
        <f t="shared" si="38"/>
        <v>02</v>
      </c>
      <c r="U211" s="43" t="b">
        <f t="shared" si="33"/>
        <v>1</v>
      </c>
      <c r="V211" s="43">
        <f t="shared" si="34"/>
        <v>10</v>
      </c>
      <c r="W211" s="43" t="str">
        <f t="shared" si="35"/>
        <v>A</v>
      </c>
      <c r="X211" s="37">
        <v>0</v>
      </c>
    </row>
    <row r="212" spans="1:24" x14ac:dyDescent="0.25">
      <c r="A212" s="30">
        <f t="shared" si="39"/>
        <v>209</v>
      </c>
      <c r="B212" s="31">
        <v>5</v>
      </c>
      <c r="C212" s="32">
        <f t="shared" si="30"/>
        <v>116</v>
      </c>
      <c r="D212" s="30" t="s">
        <v>229</v>
      </c>
      <c r="E212" s="50" t="s">
        <v>854</v>
      </c>
      <c r="F212" s="31" t="s">
        <v>437</v>
      </c>
      <c r="G212" s="31"/>
      <c r="H212" s="35" t="s">
        <v>255</v>
      </c>
      <c r="I212" s="36">
        <v>41670</v>
      </c>
      <c r="J212" s="51">
        <v>31916</v>
      </c>
      <c r="K212" s="37">
        <v>3192</v>
      </c>
      <c r="L212" s="38">
        <v>3192</v>
      </c>
      <c r="M212" s="36">
        <f t="shared" si="31"/>
        <v>41670</v>
      </c>
      <c r="N212" s="39">
        <f t="shared" si="36"/>
        <v>10</v>
      </c>
      <c r="O212" s="40"/>
      <c r="P212" s="41"/>
      <c r="Q212" s="42" t="str">
        <f>VLOOKUP(B212,[1]Challan!$A$6:$B$28,2,FALSE)</f>
        <v>94H</v>
      </c>
      <c r="R212" s="43" t="str">
        <f t="shared" si="32"/>
        <v>AAKF</v>
      </c>
      <c r="S212" s="43" t="str">
        <f t="shared" si="37"/>
        <v>F</v>
      </c>
      <c r="T212" s="43" t="str">
        <f t="shared" si="38"/>
        <v>02</v>
      </c>
      <c r="U212" s="43" t="b">
        <f t="shared" si="33"/>
        <v>1</v>
      </c>
      <c r="V212" s="43">
        <f t="shared" si="34"/>
        <v>10</v>
      </c>
      <c r="W212" s="43" t="str">
        <f t="shared" si="35"/>
        <v>B</v>
      </c>
      <c r="X212" s="37">
        <v>0</v>
      </c>
    </row>
    <row r="213" spans="1:24" x14ac:dyDescent="0.25">
      <c r="A213" s="30">
        <f t="shared" si="39"/>
        <v>210</v>
      </c>
      <c r="B213" s="31">
        <v>5</v>
      </c>
      <c r="C213" s="32">
        <f t="shared" si="30"/>
        <v>117</v>
      </c>
      <c r="D213" s="30" t="s">
        <v>229</v>
      </c>
      <c r="E213" s="50" t="s">
        <v>855</v>
      </c>
      <c r="F213" s="31" t="s">
        <v>438</v>
      </c>
      <c r="G213" s="31"/>
      <c r="H213" s="35" t="s">
        <v>255</v>
      </c>
      <c r="I213" s="36">
        <v>41670</v>
      </c>
      <c r="J213" s="51">
        <v>3383</v>
      </c>
      <c r="K213" s="37">
        <v>338</v>
      </c>
      <c r="L213" s="38">
        <v>338</v>
      </c>
      <c r="M213" s="36">
        <f t="shared" si="31"/>
        <v>41670</v>
      </c>
      <c r="N213" s="39">
        <f t="shared" si="36"/>
        <v>9.99</v>
      </c>
      <c r="O213" s="40"/>
      <c r="P213" s="41"/>
      <c r="Q213" s="42" t="str">
        <f>VLOOKUP(B213,[1]Challan!$A$6:$B$28,2,FALSE)</f>
        <v>94H</v>
      </c>
      <c r="R213" s="43" t="str">
        <f t="shared" si="32"/>
        <v>AAGF</v>
      </c>
      <c r="S213" s="43" t="str">
        <f t="shared" si="37"/>
        <v>F</v>
      </c>
      <c r="T213" s="43" t="str">
        <f t="shared" si="38"/>
        <v>02</v>
      </c>
      <c r="U213" s="43" t="b">
        <f t="shared" si="33"/>
        <v>1</v>
      </c>
      <c r="V213" s="43">
        <f t="shared" si="34"/>
        <v>10</v>
      </c>
      <c r="W213" s="43" t="str">
        <f t="shared" si="35"/>
        <v>B</v>
      </c>
      <c r="X213" s="37">
        <v>0</v>
      </c>
    </row>
    <row r="214" spans="1:24" x14ac:dyDescent="0.25">
      <c r="A214" s="30">
        <f t="shared" si="39"/>
        <v>211</v>
      </c>
      <c r="B214" s="31">
        <v>5</v>
      </c>
      <c r="C214" s="32">
        <f t="shared" si="30"/>
        <v>118</v>
      </c>
      <c r="D214" s="30" t="s">
        <v>229</v>
      </c>
      <c r="E214" s="50" t="s">
        <v>439</v>
      </c>
      <c r="F214" s="31" t="s">
        <v>440</v>
      </c>
      <c r="G214" s="31"/>
      <c r="H214" s="35" t="s">
        <v>255</v>
      </c>
      <c r="I214" s="36">
        <v>41670</v>
      </c>
      <c r="J214" s="51">
        <v>1104</v>
      </c>
      <c r="K214" s="37">
        <v>110</v>
      </c>
      <c r="L214" s="38">
        <v>110</v>
      </c>
      <c r="M214" s="36">
        <f t="shared" si="31"/>
        <v>41670</v>
      </c>
      <c r="N214" s="39">
        <f t="shared" si="36"/>
        <v>9.9600000000000009</v>
      </c>
      <c r="O214" s="40"/>
      <c r="P214" s="41"/>
      <c r="Q214" s="42" t="str">
        <f>VLOOKUP(B214,[1]Challan!$A$6:$B$28,2,FALSE)</f>
        <v>94H</v>
      </c>
      <c r="R214" s="43" t="str">
        <f t="shared" si="32"/>
        <v>AAFF</v>
      </c>
      <c r="S214" s="43" t="str">
        <f t="shared" si="37"/>
        <v>F</v>
      </c>
      <c r="T214" s="43" t="str">
        <f t="shared" si="38"/>
        <v>02</v>
      </c>
      <c r="U214" s="43" t="b">
        <f t="shared" si="33"/>
        <v>1</v>
      </c>
      <c r="V214" s="43">
        <f t="shared" si="34"/>
        <v>10</v>
      </c>
      <c r="W214" s="43" t="str">
        <f t="shared" si="35"/>
        <v>P</v>
      </c>
      <c r="X214" s="37">
        <v>0</v>
      </c>
    </row>
    <row r="215" spans="1:24" x14ac:dyDescent="0.25">
      <c r="A215" s="30">
        <f t="shared" si="39"/>
        <v>212</v>
      </c>
      <c r="B215" s="31">
        <v>5</v>
      </c>
      <c r="C215" s="32">
        <f t="shared" si="30"/>
        <v>119</v>
      </c>
      <c r="D215" s="30" t="s">
        <v>229</v>
      </c>
      <c r="E215" s="50" t="s">
        <v>856</v>
      </c>
      <c r="F215" s="31" t="s">
        <v>441</v>
      </c>
      <c r="G215" s="31"/>
      <c r="H215" s="35" t="s">
        <v>255</v>
      </c>
      <c r="I215" s="36">
        <v>41670</v>
      </c>
      <c r="J215" s="51">
        <v>6485</v>
      </c>
      <c r="K215" s="37">
        <v>649</v>
      </c>
      <c r="L215" s="38">
        <v>649</v>
      </c>
      <c r="M215" s="36">
        <f t="shared" si="31"/>
        <v>41670</v>
      </c>
      <c r="N215" s="39">
        <f t="shared" si="36"/>
        <v>10.01</v>
      </c>
      <c r="O215" s="40"/>
      <c r="P215" s="41"/>
      <c r="Q215" s="42" t="str">
        <f>VLOOKUP(B215,[1]Challan!$A$6:$B$28,2,FALSE)</f>
        <v>94H</v>
      </c>
      <c r="R215" s="43" t="str">
        <f t="shared" si="32"/>
        <v>ALTP</v>
      </c>
      <c r="S215" s="43" t="str">
        <f t="shared" si="37"/>
        <v>P</v>
      </c>
      <c r="T215" s="43" t="str">
        <f t="shared" si="38"/>
        <v>02</v>
      </c>
      <c r="U215" s="43" t="b">
        <f t="shared" si="33"/>
        <v>1</v>
      </c>
      <c r="V215" s="43">
        <f t="shared" si="34"/>
        <v>10</v>
      </c>
      <c r="W215" s="43" t="str">
        <f t="shared" si="35"/>
        <v>G</v>
      </c>
      <c r="X215" s="37">
        <v>0</v>
      </c>
    </row>
    <row r="216" spans="1:24" x14ac:dyDescent="0.25">
      <c r="A216" s="30">
        <f t="shared" si="39"/>
        <v>213</v>
      </c>
      <c r="B216" s="31">
        <v>5</v>
      </c>
      <c r="C216" s="32">
        <f t="shared" si="30"/>
        <v>120</v>
      </c>
      <c r="D216" s="30" t="s">
        <v>229</v>
      </c>
      <c r="E216" s="50" t="s">
        <v>857</v>
      </c>
      <c r="F216" s="31" t="s">
        <v>442</v>
      </c>
      <c r="G216" s="31"/>
      <c r="H216" s="35" t="s">
        <v>255</v>
      </c>
      <c r="I216" s="36">
        <v>41670</v>
      </c>
      <c r="J216" s="51">
        <v>7592</v>
      </c>
      <c r="K216" s="37">
        <v>759</v>
      </c>
      <c r="L216" s="38">
        <v>759</v>
      </c>
      <c r="M216" s="36">
        <f t="shared" si="31"/>
        <v>41670</v>
      </c>
      <c r="N216" s="39">
        <f t="shared" si="36"/>
        <v>10</v>
      </c>
      <c r="O216" s="40"/>
      <c r="P216" s="41"/>
      <c r="Q216" s="42" t="str">
        <f>VLOOKUP(B216,[1]Challan!$A$6:$B$28,2,FALSE)</f>
        <v>94H</v>
      </c>
      <c r="R216" s="43" t="str">
        <f t="shared" si="32"/>
        <v>AIXP</v>
      </c>
      <c r="S216" s="43" t="str">
        <f t="shared" si="37"/>
        <v>P</v>
      </c>
      <c r="T216" s="43" t="str">
        <f t="shared" si="38"/>
        <v>02</v>
      </c>
      <c r="U216" s="43" t="b">
        <f t="shared" si="33"/>
        <v>1</v>
      </c>
      <c r="V216" s="43">
        <f t="shared" si="34"/>
        <v>10</v>
      </c>
      <c r="W216" s="43" t="str">
        <f t="shared" si="35"/>
        <v>A</v>
      </c>
      <c r="X216" s="37">
        <v>0</v>
      </c>
    </row>
    <row r="217" spans="1:24" x14ac:dyDescent="0.25">
      <c r="A217" s="30">
        <f t="shared" si="39"/>
        <v>214</v>
      </c>
      <c r="B217" s="31">
        <v>5</v>
      </c>
      <c r="C217" s="32">
        <f t="shared" si="30"/>
        <v>121</v>
      </c>
      <c r="D217" s="30" t="s">
        <v>229</v>
      </c>
      <c r="E217" s="50" t="s">
        <v>973</v>
      </c>
      <c r="F217" s="31" t="s">
        <v>443</v>
      </c>
      <c r="G217" s="31"/>
      <c r="H217" s="35" t="s">
        <v>255</v>
      </c>
      <c r="I217" s="36">
        <v>41670</v>
      </c>
      <c r="J217" s="51">
        <v>10799</v>
      </c>
      <c r="K217" s="37">
        <v>1080</v>
      </c>
      <c r="L217" s="38">
        <v>1080</v>
      </c>
      <c r="M217" s="36">
        <f t="shared" si="31"/>
        <v>41670</v>
      </c>
      <c r="N217" s="39">
        <f t="shared" si="36"/>
        <v>10</v>
      </c>
      <c r="O217" s="40"/>
      <c r="P217" s="41"/>
      <c r="Q217" s="42" t="str">
        <f>VLOOKUP(B217,[1]Challan!$A$6:$B$28,2,FALSE)</f>
        <v>94H</v>
      </c>
      <c r="R217" s="43" t="str">
        <f t="shared" si="32"/>
        <v>AABP</v>
      </c>
      <c r="S217" s="43" t="str">
        <f t="shared" si="37"/>
        <v>P</v>
      </c>
      <c r="T217" s="43" t="str">
        <f t="shared" si="38"/>
        <v>02</v>
      </c>
      <c r="U217" s="43" t="b">
        <f t="shared" si="33"/>
        <v>1</v>
      </c>
      <c r="V217" s="43">
        <f t="shared" si="34"/>
        <v>10</v>
      </c>
      <c r="W217" s="43" t="str">
        <f t="shared" si="35"/>
        <v>M</v>
      </c>
      <c r="X217" s="37">
        <v>0</v>
      </c>
    </row>
    <row r="218" spans="1:24" x14ac:dyDescent="0.25">
      <c r="A218" s="30">
        <f t="shared" si="39"/>
        <v>215</v>
      </c>
      <c r="B218" s="31">
        <v>5</v>
      </c>
      <c r="C218" s="32">
        <f t="shared" si="30"/>
        <v>122</v>
      </c>
      <c r="D218" s="30" t="s">
        <v>229</v>
      </c>
      <c r="E218" s="50" t="s">
        <v>444</v>
      </c>
      <c r="F218" s="31" t="s">
        <v>445</v>
      </c>
      <c r="G218" s="31"/>
      <c r="H218" s="35" t="s">
        <v>255</v>
      </c>
      <c r="I218" s="36">
        <v>41670</v>
      </c>
      <c r="J218" s="51">
        <v>13030</v>
      </c>
      <c r="K218" s="37">
        <v>1303</v>
      </c>
      <c r="L218" s="38">
        <v>1303</v>
      </c>
      <c r="M218" s="36">
        <f t="shared" si="31"/>
        <v>41670</v>
      </c>
      <c r="N218" s="39">
        <f t="shared" si="36"/>
        <v>10</v>
      </c>
      <c r="O218" s="40"/>
      <c r="P218" s="41"/>
      <c r="Q218" s="42" t="str">
        <f>VLOOKUP(B218,[1]Challan!$A$6:$B$28,2,FALSE)</f>
        <v>94H</v>
      </c>
      <c r="R218" s="43" t="str">
        <f t="shared" si="32"/>
        <v>AAFF</v>
      </c>
      <c r="S218" s="43" t="str">
        <f t="shared" si="37"/>
        <v>F</v>
      </c>
      <c r="T218" s="43" t="str">
        <f t="shared" si="38"/>
        <v>02</v>
      </c>
      <c r="U218" s="43" t="b">
        <f t="shared" si="33"/>
        <v>1</v>
      </c>
      <c r="V218" s="43">
        <f t="shared" si="34"/>
        <v>10</v>
      </c>
      <c r="W218" s="43" t="str">
        <f t="shared" si="35"/>
        <v>K</v>
      </c>
      <c r="X218" s="37">
        <v>0</v>
      </c>
    </row>
    <row r="219" spans="1:24" x14ac:dyDescent="0.25">
      <c r="A219" s="30">
        <f t="shared" si="39"/>
        <v>216</v>
      </c>
      <c r="B219" s="31">
        <v>5</v>
      </c>
      <c r="C219" s="32">
        <f t="shared" si="30"/>
        <v>123</v>
      </c>
      <c r="D219" s="30" t="s">
        <v>229</v>
      </c>
      <c r="E219" s="50" t="s">
        <v>446</v>
      </c>
      <c r="F219" s="31" t="s">
        <v>447</v>
      </c>
      <c r="G219" s="31"/>
      <c r="H219" s="35" t="s">
        <v>255</v>
      </c>
      <c r="I219" s="36">
        <v>41670</v>
      </c>
      <c r="J219" s="51">
        <v>3782</v>
      </c>
      <c r="K219" s="37">
        <v>378</v>
      </c>
      <c r="L219" s="38">
        <v>378</v>
      </c>
      <c r="M219" s="36">
        <f t="shared" si="31"/>
        <v>41670</v>
      </c>
      <c r="N219" s="39">
        <f t="shared" si="36"/>
        <v>9.99</v>
      </c>
      <c r="O219" s="40"/>
      <c r="P219" s="41"/>
      <c r="Q219" s="42" t="str">
        <f>VLOOKUP(B219,[1]Challan!$A$6:$B$28,2,FALSE)</f>
        <v>94H</v>
      </c>
      <c r="R219" s="43" t="str">
        <f t="shared" si="32"/>
        <v>AAXF</v>
      </c>
      <c r="S219" s="43" t="str">
        <f t="shared" si="37"/>
        <v>F</v>
      </c>
      <c r="T219" s="43" t="str">
        <f t="shared" si="38"/>
        <v>02</v>
      </c>
      <c r="U219" s="43" t="b">
        <f t="shared" si="33"/>
        <v>1</v>
      </c>
      <c r="V219" s="43">
        <f t="shared" si="34"/>
        <v>10</v>
      </c>
      <c r="W219" s="43" t="str">
        <f t="shared" si="35"/>
        <v>D</v>
      </c>
      <c r="X219" s="37">
        <v>0</v>
      </c>
    </row>
    <row r="220" spans="1:24" x14ac:dyDescent="0.25">
      <c r="A220" s="30">
        <f t="shared" si="39"/>
        <v>217</v>
      </c>
      <c r="B220" s="31">
        <v>5</v>
      </c>
      <c r="C220" s="32">
        <f t="shared" si="30"/>
        <v>124</v>
      </c>
      <c r="D220" s="30" t="s">
        <v>229</v>
      </c>
      <c r="E220" s="50" t="s">
        <v>858</v>
      </c>
      <c r="F220" s="31" t="s">
        <v>448</v>
      </c>
      <c r="G220" s="31"/>
      <c r="H220" s="35" t="s">
        <v>255</v>
      </c>
      <c r="I220" s="36">
        <v>41670</v>
      </c>
      <c r="J220" s="51">
        <v>17709</v>
      </c>
      <c r="K220" s="37">
        <v>1771</v>
      </c>
      <c r="L220" s="38">
        <v>1771</v>
      </c>
      <c r="M220" s="36">
        <f t="shared" si="31"/>
        <v>41670</v>
      </c>
      <c r="N220" s="39">
        <f t="shared" si="36"/>
        <v>10</v>
      </c>
      <c r="O220" s="40"/>
      <c r="P220" s="41"/>
      <c r="Q220" s="42" t="str">
        <f>VLOOKUP(B220,[1]Challan!$A$6:$B$28,2,FALSE)</f>
        <v>94H</v>
      </c>
      <c r="R220" s="43" t="str">
        <f t="shared" si="32"/>
        <v>AKRP</v>
      </c>
      <c r="S220" s="43" t="str">
        <f t="shared" si="37"/>
        <v>P</v>
      </c>
      <c r="T220" s="43" t="str">
        <f t="shared" si="38"/>
        <v>02</v>
      </c>
      <c r="U220" s="43" t="b">
        <f t="shared" si="33"/>
        <v>1</v>
      </c>
      <c r="V220" s="43">
        <f t="shared" si="34"/>
        <v>10</v>
      </c>
      <c r="W220" s="43" t="str">
        <f t="shared" si="35"/>
        <v>H</v>
      </c>
      <c r="X220" s="37">
        <v>0</v>
      </c>
    </row>
    <row r="221" spans="1:24" x14ac:dyDescent="0.25">
      <c r="A221" s="30">
        <f t="shared" si="39"/>
        <v>218</v>
      </c>
      <c r="B221" s="31">
        <v>5</v>
      </c>
      <c r="C221" s="32">
        <f t="shared" si="30"/>
        <v>125</v>
      </c>
      <c r="D221" s="30" t="s">
        <v>229</v>
      </c>
      <c r="E221" s="50" t="s">
        <v>1083</v>
      </c>
      <c r="F221" s="31" t="s">
        <v>449</v>
      </c>
      <c r="G221" s="31"/>
      <c r="H221" s="35" t="s">
        <v>255</v>
      </c>
      <c r="I221" s="36">
        <v>41670</v>
      </c>
      <c r="J221" s="51">
        <v>17680</v>
      </c>
      <c r="K221" s="37">
        <v>1768</v>
      </c>
      <c r="L221" s="38">
        <v>1768</v>
      </c>
      <c r="M221" s="36">
        <f t="shared" si="31"/>
        <v>41670</v>
      </c>
      <c r="N221" s="39">
        <f t="shared" si="36"/>
        <v>10</v>
      </c>
      <c r="O221" s="40"/>
      <c r="P221" s="41"/>
      <c r="Q221" s="42" t="str">
        <f>VLOOKUP(B221,[1]Challan!$A$6:$B$28,2,FALSE)</f>
        <v>94H</v>
      </c>
      <c r="R221" s="43" t="str">
        <f t="shared" si="32"/>
        <v>ACVP</v>
      </c>
      <c r="S221" s="43" t="str">
        <f t="shared" si="37"/>
        <v>P</v>
      </c>
      <c r="T221" s="43" t="str">
        <f t="shared" si="38"/>
        <v>02</v>
      </c>
      <c r="U221" s="43" t="b">
        <f t="shared" si="33"/>
        <v>1</v>
      </c>
      <c r="V221" s="43">
        <f t="shared" si="34"/>
        <v>10</v>
      </c>
      <c r="W221" s="43" t="str">
        <f t="shared" si="35"/>
        <v>R</v>
      </c>
      <c r="X221" s="37">
        <v>0</v>
      </c>
    </row>
    <row r="222" spans="1:24" x14ac:dyDescent="0.25">
      <c r="A222" s="30">
        <f t="shared" si="39"/>
        <v>219</v>
      </c>
      <c r="B222" s="31">
        <v>5</v>
      </c>
      <c r="C222" s="32">
        <f t="shared" si="30"/>
        <v>126</v>
      </c>
      <c r="D222" s="30" t="s">
        <v>229</v>
      </c>
      <c r="E222" s="50" t="s">
        <v>1084</v>
      </c>
      <c r="F222" s="31" t="s">
        <v>450</v>
      </c>
      <c r="G222" s="31"/>
      <c r="H222" s="35" t="s">
        <v>255</v>
      </c>
      <c r="I222" s="36">
        <v>41670</v>
      </c>
      <c r="J222" s="51">
        <v>11699</v>
      </c>
      <c r="K222" s="37">
        <v>1170</v>
      </c>
      <c r="L222" s="38">
        <v>1170</v>
      </c>
      <c r="M222" s="36">
        <f t="shared" si="31"/>
        <v>41670</v>
      </c>
      <c r="N222" s="39">
        <f t="shared" si="36"/>
        <v>10</v>
      </c>
      <c r="O222" s="40"/>
      <c r="P222" s="41"/>
      <c r="Q222" s="42" t="str">
        <f>VLOOKUP(B222,[1]Challan!$A$6:$B$28,2,FALSE)</f>
        <v>94H</v>
      </c>
      <c r="R222" s="43" t="str">
        <f t="shared" si="32"/>
        <v>AASF</v>
      </c>
      <c r="S222" s="43" t="str">
        <f t="shared" si="37"/>
        <v>F</v>
      </c>
      <c r="T222" s="43" t="str">
        <f t="shared" si="38"/>
        <v>02</v>
      </c>
      <c r="U222" s="43" t="b">
        <f t="shared" si="33"/>
        <v>1</v>
      </c>
      <c r="V222" s="43">
        <f t="shared" si="34"/>
        <v>10</v>
      </c>
      <c r="W222" s="43" t="str">
        <f t="shared" si="35"/>
        <v>M</v>
      </c>
      <c r="X222" s="37">
        <v>0</v>
      </c>
    </row>
    <row r="223" spans="1:24" x14ac:dyDescent="0.25">
      <c r="A223" s="30">
        <f t="shared" si="39"/>
        <v>220</v>
      </c>
      <c r="B223" s="31">
        <v>5</v>
      </c>
      <c r="C223" s="32">
        <f t="shared" si="30"/>
        <v>127</v>
      </c>
      <c r="D223" s="30" t="s">
        <v>229</v>
      </c>
      <c r="E223" s="50" t="s">
        <v>859</v>
      </c>
      <c r="F223" s="31" t="s">
        <v>451</v>
      </c>
      <c r="G223" s="31"/>
      <c r="H223" s="35" t="s">
        <v>255</v>
      </c>
      <c r="I223" s="36">
        <v>41670</v>
      </c>
      <c r="J223" s="51">
        <v>3043</v>
      </c>
      <c r="K223" s="37">
        <v>304</v>
      </c>
      <c r="L223" s="38">
        <v>304</v>
      </c>
      <c r="M223" s="36">
        <f t="shared" si="31"/>
        <v>41670</v>
      </c>
      <c r="N223" s="39">
        <f t="shared" si="36"/>
        <v>9.99</v>
      </c>
      <c r="O223" s="40"/>
      <c r="P223" s="41"/>
      <c r="Q223" s="42" t="str">
        <f>VLOOKUP(B223,[1]Challan!$A$6:$B$28,2,FALSE)</f>
        <v>94H</v>
      </c>
      <c r="R223" s="43" t="str">
        <f t="shared" si="32"/>
        <v>AAYF</v>
      </c>
      <c r="S223" s="43" t="str">
        <f t="shared" si="37"/>
        <v>F</v>
      </c>
      <c r="T223" s="43" t="str">
        <f t="shared" si="38"/>
        <v>02</v>
      </c>
      <c r="U223" s="43" t="b">
        <f t="shared" si="33"/>
        <v>1</v>
      </c>
      <c r="V223" s="43">
        <f t="shared" si="34"/>
        <v>10</v>
      </c>
      <c r="W223" s="43" t="str">
        <f t="shared" si="35"/>
        <v>K</v>
      </c>
      <c r="X223" s="37">
        <v>0</v>
      </c>
    </row>
    <row r="224" spans="1:24" x14ac:dyDescent="0.25">
      <c r="A224" s="30">
        <f t="shared" si="39"/>
        <v>221</v>
      </c>
      <c r="B224" s="31">
        <v>5</v>
      </c>
      <c r="C224" s="32">
        <f t="shared" si="30"/>
        <v>128</v>
      </c>
      <c r="D224" s="30" t="s">
        <v>229</v>
      </c>
      <c r="E224" s="50" t="s">
        <v>452</v>
      </c>
      <c r="F224" s="31" t="s">
        <v>453</v>
      </c>
      <c r="G224" s="31"/>
      <c r="H224" s="35" t="s">
        <v>255</v>
      </c>
      <c r="I224" s="36">
        <v>41670</v>
      </c>
      <c r="J224" s="51">
        <v>2956</v>
      </c>
      <c r="K224" s="37">
        <v>296</v>
      </c>
      <c r="L224" s="38">
        <v>296</v>
      </c>
      <c r="M224" s="36">
        <f t="shared" si="31"/>
        <v>41670</v>
      </c>
      <c r="N224" s="39">
        <f t="shared" si="36"/>
        <v>10.01</v>
      </c>
      <c r="O224" s="40"/>
      <c r="P224" s="41"/>
      <c r="Q224" s="42" t="str">
        <f>VLOOKUP(B224,[1]Challan!$A$6:$B$28,2,FALSE)</f>
        <v>94H</v>
      </c>
      <c r="R224" s="43" t="str">
        <f t="shared" si="32"/>
        <v>ADBP</v>
      </c>
      <c r="S224" s="43" t="str">
        <f t="shared" si="37"/>
        <v>P</v>
      </c>
      <c r="T224" s="43" t="str">
        <f t="shared" si="38"/>
        <v>02</v>
      </c>
      <c r="U224" s="43" t="b">
        <f t="shared" si="33"/>
        <v>1</v>
      </c>
      <c r="V224" s="43">
        <f t="shared" si="34"/>
        <v>10</v>
      </c>
      <c r="W224" s="43" t="str">
        <f t="shared" si="35"/>
        <v>J</v>
      </c>
      <c r="X224" s="37">
        <v>0</v>
      </c>
    </row>
    <row r="225" spans="1:24" x14ac:dyDescent="0.25">
      <c r="A225" s="30">
        <f t="shared" si="39"/>
        <v>222</v>
      </c>
      <c r="B225" s="31">
        <v>5</v>
      </c>
      <c r="C225" s="32">
        <f t="shared" si="30"/>
        <v>129</v>
      </c>
      <c r="D225" s="30" t="s">
        <v>229</v>
      </c>
      <c r="E225" s="50" t="s">
        <v>1085</v>
      </c>
      <c r="F225" s="31" t="s">
        <v>454</v>
      </c>
      <c r="G225" s="31"/>
      <c r="H225" s="35" t="s">
        <v>255</v>
      </c>
      <c r="I225" s="36">
        <v>41670</v>
      </c>
      <c r="J225" s="51">
        <v>8937</v>
      </c>
      <c r="K225" s="37">
        <v>894</v>
      </c>
      <c r="L225" s="38">
        <v>894</v>
      </c>
      <c r="M225" s="36">
        <f t="shared" si="31"/>
        <v>41670</v>
      </c>
      <c r="N225" s="39">
        <f t="shared" si="36"/>
        <v>10</v>
      </c>
      <c r="O225" s="40"/>
      <c r="P225" s="41"/>
      <c r="Q225" s="42" t="str">
        <f>VLOOKUP(B225,[1]Challan!$A$6:$B$28,2,FALSE)</f>
        <v>94H</v>
      </c>
      <c r="R225" s="43" t="str">
        <f t="shared" si="32"/>
        <v>AAFF</v>
      </c>
      <c r="S225" s="43" t="str">
        <f t="shared" si="37"/>
        <v>F</v>
      </c>
      <c r="T225" s="43" t="str">
        <f t="shared" si="38"/>
        <v>02</v>
      </c>
      <c r="U225" s="43" t="b">
        <f t="shared" si="33"/>
        <v>1</v>
      </c>
      <c r="V225" s="43">
        <f t="shared" si="34"/>
        <v>10</v>
      </c>
      <c r="W225" s="43" t="str">
        <f t="shared" si="35"/>
        <v>N</v>
      </c>
      <c r="X225" s="37">
        <v>0</v>
      </c>
    </row>
    <row r="226" spans="1:24" x14ac:dyDescent="0.25">
      <c r="A226" s="30">
        <f t="shared" si="39"/>
        <v>223</v>
      </c>
      <c r="B226" s="31">
        <v>5</v>
      </c>
      <c r="C226" s="32">
        <f t="shared" si="30"/>
        <v>130</v>
      </c>
      <c r="D226" s="30" t="s">
        <v>229</v>
      </c>
      <c r="E226" s="50" t="s">
        <v>860</v>
      </c>
      <c r="F226" s="31" t="s">
        <v>455</v>
      </c>
      <c r="G226" s="31"/>
      <c r="H226" s="35" t="s">
        <v>255</v>
      </c>
      <c r="I226" s="36">
        <v>41670</v>
      </c>
      <c r="J226" s="51">
        <v>6714</v>
      </c>
      <c r="K226" s="37">
        <v>671</v>
      </c>
      <c r="L226" s="38">
        <v>671</v>
      </c>
      <c r="M226" s="36">
        <f t="shared" si="31"/>
        <v>41670</v>
      </c>
      <c r="N226" s="39">
        <f t="shared" si="36"/>
        <v>9.99</v>
      </c>
      <c r="O226" s="40"/>
      <c r="P226" s="41"/>
      <c r="Q226" s="42" t="str">
        <f>VLOOKUP(B226,[1]Challan!$A$6:$B$28,2,FALSE)</f>
        <v>94H</v>
      </c>
      <c r="R226" s="43" t="str">
        <f t="shared" si="32"/>
        <v>AAAH</v>
      </c>
      <c r="S226" s="43" t="str">
        <f t="shared" si="37"/>
        <v>H</v>
      </c>
      <c r="T226" s="43" t="str">
        <f t="shared" si="38"/>
        <v>02</v>
      </c>
      <c r="U226" s="43" t="b">
        <f t="shared" si="33"/>
        <v>1</v>
      </c>
      <c r="V226" s="43">
        <f t="shared" si="34"/>
        <v>10</v>
      </c>
      <c r="W226" s="43" t="str">
        <f t="shared" si="35"/>
        <v>H</v>
      </c>
      <c r="X226" s="37">
        <v>0</v>
      </c>
    </row>
    <row r="227" spans="1:24" x14ac:dyDescent="0.25">
      <c r="A227" s="30">
        <f t="shared" si="39"/>
        <v>224</v>
      </c>
      <c r="B227" s="31">
        <v>5</v>
      </c>
      <c r="C227" s="32">
        <f t="shared" si="30"/>
        <v>131</v>
      </c>
      <c r="D227" s="30" t="s">
        <v>229</v>
      </c>
      <c r="E227" s="50" t="s">
        <v>456</v>
      </c>
      <c r="F227" s="31" t="s">
        <v>457</v>
      </c>
      <c r="G227" s="31"/>
      <c r="H227" s="35" t="s">
        <v>255</v>
      </c>
      <c r="I227" s="36">
        <v>41670</v>
      </c>
      <c r="J227" s="51">
        <v>5156</v>
      </c>
      <c r="K227" s="37">
        <v>516</v>
      </c>
      <c r="L227" s="38">
        <v>516</v>
      </c>
      <c r="M227" s="36">
        <f t="shared" si="31"/>
        <v>41670</v>
      </c>
      <c r="N227" s="39">
        <f t="shared" si="36"/>
        <v>10.01</v>
      </c>
      <c r="O227" s="40"/>
      <c r="P227" s="41"/>
      <c r="Q227" s="42" t="str">
        <f>VLOOKUP(B227,[1]Challan!$A$6:$B$28,2,FALSE)</f>
        <v>94H</v>
      </c>
      <c r="R227" s="43" t="str">
        <f t="shared" si="32"/>
        <v>AGKP</v>
      </c>
      <c r="S227" s="43" t="str">
        <f t="shared" si="37"/>
        <v>P</v>
      </c>
      <c r="T227" s="43" t="str">
        <f t="shared" si="38"/>
        <v>02</v>
      </c>
      <c r="U227" s="43" t="b">
        <f t="shared" si="33"/>
        <v>1</v>
      </c>
      <c r="V227" s="43">
        <f t="shared" si="34"/>
        <v>10</v>
      </c>
      <c r="W227" s="43" t="str">
        <f t="shared" si="35"/>
        <v>Q</v>
      </c>
      <c r="X227" s="37">
        <v>0</v>
      </c>
    </row>
    <row r="228" spans="1:24" x14ac:dyDescent="0.25">
      <c r="A228" s="30">
        <f t="shared" si="39"/>
        <v>225</v>
      </c>
      <c r="B228" s="31">
        <v>5</v>
      </c>
      <c r="C228" s="32">
        <f t="shared" si="30"/>
        <v>132</v>
      </c>
      <c r="D228" s="30" t="s">
        <v>229</v>
      </c>
      <c r="E228" s="50" t="s">
        <v>1086</v>
      </c>
      <c r="F228" s="31" t="s">
        <v>458</v>
      </c>
      <c r="G228" s="31"/>
      <c r="H228" s="35" t="s">
        <v>255</v>
      </c>
      <c r="I228" s="36">
        <v>41670</v>
      </c>
      <c r="J228" s="51">
        <v>8612</v>
      </c>
      <c r="K228" s="37">
        <v>861</v>
      </c>
      <c r="L228" s="38">
        <v>861</v>
      </c>
      <c r="M228" s="36">
        <f t="shared" si="31"/>
        <v>41670</v>
      </c>
      <c r="N228" s="39">
        <f t="shared" si="36"/>
        <v>10</v>
      </c>
      <c r="O228" s="40"/>
      <c r="P228" s="41"/>
      <c r="Q228" s="42" t="str">
        <f>VLOOKUP(B228,[1]Challan!$A$6:$B$28,2,FALSE)</f>
        <v>94H</v>
      </c>
      <c r="R228" s="43" t="str">
        <f t="shared" si="32"/>
        <v>AAFF</v>
      </c>
      <c r="S228" s="43" t="str">
        <f t="shared" si="37"/>
        <v>F</v>
      </c>
      <c r="T228" s="43" t="str">
        <f t="shared" si="38"/>
        <v>02</v>
      </c>
      <c r="U228" s="43" t="b">
        <f t="shared" si="33"/>
        <v>1</v>
      </c>
      <c r="V228" s="43">
        <f t="shared" si="34"/>
        <v>10</v>
      </c>
      <c r="W228" s="43" t="str">
        <f t="shared" si="35"/>
        <v>N</v>
      </c>
      <c r="X228" s="37">
        <v>0</v>
      </c>
    </row>
    <row r="229" spans="1:24" x14ac:dyDescent="0.25">
      <c r="A229" s="30">
        <f t="shared" si="39"/>
        <v>226</v>
      </c>
      <c r="B229" s="31">
        <v>5</v>
      </c>
      <c r="C229" s="32">
        <f t="shared" si="30"/>
        <v>133</v>
      </c>
      <c r="D229" s="30" t="s">
        <v>229</v>
      </c>
      <c r="E229" s="50" t="s">
        <v>459</v>
      </c>
      <c r="F229" s="31" t="s">
        <v>460</v>
      </c>
      <c r="G229" s="31"/>
      <c r="H229" s="35" t="s">
        <v>255</v>
      </c>
      <c r="I229" s="36">
        <v>41670</v>
      </c>
      <c r="J229" s="51">
        <v>13766</v>
      </c>
      <c r="K229" s="37">
        <v>1377</v>
      </c>
      <c r="L229" s="38">
        <v>1377</v>
      </c>
      <c r="M229" s="36">
        <f t="shared" si="31"/>
        <v>41670</v>
      </c>
      <c r="N229" s="39">
        <f t="shared" si="36"/>
        <v>10</v>
      </c>
      <c r="O229" s="40"/>
      <c r="P229" s="41"/>
      <c r="Q229" s="42" t="str">
        <f>VLOOKUP(B229,[1]Challan!$A$6:$B$28,2,FALSE)</f>
        <v>94H</v>
      </c>
      <c r="R229" s="43" t="str">
        <f t="shared" si="32"/>
        <v>AGUP</v>
      </c>
      <c r="S229" s="43" t="str">
        <f t="shared" si="37"/>
        <v>P</v>
      </c>
      <c r="T229" s="43" t="str">
        <f t="shared" si="38"/>
        <v>02</v>
      </c>
      <c r="U229" s="43" t="b">
        <f t="shared" si="33"/>
        <v>1</v>
      </c>
      <c r="V229" s="43">
        <f t="shared" si="34"/>
        <v>10</v>
      </c>
      <c r="W229" s="43" t="str">
        <f t="shared" si="35"/>
        <v>G</v>
      </c>
      <c r="X229" s="37">
        <v>0</v>
      </c>
    </row>
    <row r="230" spans="1:24" x14ac:dyDescent="0.25">
      <c r="A230" s="30">
        <f t="shared" si="39"/>
        <v>227</v>
      </c>
      <c r="B230" s="31">
        <v>5</v>
      </c>
      <c r="C230" s="32">
        <f t="shared" si="30"/>
        <v>134</v>
      </c>
      <c r="D230" s="30" t="s">
        <v>229</v>
      </c>
      <c r="E230" s="50" t="s">
        <v>1087</v>
      </c>
      <c r="F230" s="31" t="s">
        <v>461</v>
      </c>
      <c r="G230" s="31"/>
      <c r="H230" s="35" t="s">
        <v>255</v>
      </c>
      <c r="I230" s="36">
        <v>41670</v>
      </c>
      <c r="J230" s="51">
        <v>6860</v>
      </c>
      <c r="K230" s="37">
        <v>686</v>
      </c>
      <c r="L230" s="38">
        <v>686</v>
      </c>
      <c r="M230" s="36">
        <f t="shared" si="31"/>
        <v>41670</v>
      </c>
      <c r="N230" s="39">
        <f t="shared" si="36"/>
        <v>10</v>
      </c>
      <c r="O230" s="40"/>
      <c r="P230" s="41"/>
      <c r="Q230" s="42" t="str">
        <f>VLOOKUP(B230,[1]Challan!$A$6:$B$28,2,FALSE)</f>
        <v>94H</v>
      </c>
      <c r="R230" s="43" t="str">
        <f t="shared" si="32"/>
        <v>AADF</v>
      </c>
      <c r="S230" s="43" t="str">
        <f t="shared" si="37"/>
        <v>F</v>
      </c>
      <c r="T230" s="43" t="str">
        <f t="shared" si="38"/>
        <v>02</v>
      </c>
      <c r="U230" s="43" t="b">
        <f t="shared" si="33"/>
        <v>1</v>
      </c>
      <c r="V230" s="43">
        <f t="shared" si="34"/>
        <v>10</v>
      </c>
      <c r="W230" s="43" t="str">
        <f t="shared" si="35"/>
        <v>R</v>
      </c>
      <c r="X230" s="37">
        <v>0</v>
      </c>
    </row>
    <row r="231" spans="1:24" x14ac:dyDescent="0.25">
      <c r="A231" s="30">
        <f t="shared" si="39"/>
        <v>228</v>
      </c>
      <c r="B231" s="31">
        <v>5</v>
      </c>
      <c r="C231" s="32">
        <f t="shared" si="30"/>
        <v>135</v>
      </c>
      <c r="D231" s="30" t="s">
        <v>229</v>
      </c>
      <c r="E231" s="50" t="s">
        <v>974</v>
      </c>
      <c r="F231" s="31" t="s">
        <v>462</v>
      </c>
      <c r="G231" s="31"/>
      <c r="H231" s="35" t="s">
        <v>255</v>
      </c>
      <c r="I231" s="36">
        <v>41670</v>
      </c>
      <c r="J231" s="51">
        <v>2636</v>
      </c>
      <c r="K231" s="37">
        <v>264</v>
      </c>
      <c r="L231" s="38">
        <v>264</v>
      </c>
      <c r="M231" s="36">
        <f t="shared" si="31"/>
        <v>41670</v>
      </c>
      <c r="N231" s="39">
        <f t="shared" si="36"/>
        <v>10.02</v>
      </c>
      <c r="O231" s="40"/>
      <c r="P231" s="41"/>
      <c r="Q231" s="42" t="str">
        <f>VLOOKUP(B231,[1]Challan!$A$6:$B$28,2,FALSE)</f>
        <v>94H</v>
      </c>
      <c r="R231" s="43" t="str">
        <f t="shared" si="32"/>
        <v>ANJP</v>
      </c>
      <c r="S231" s="43" t="str">
        <f t="shared" si="37"/>
        <v>P</v>
      </c>
      <c r="T231" s="43" t="str">
        <f t="shared" si="38"/>
        <v>02</v>
      </c>
      <c r="U231" s="43" t="b">
        <f t="shared" si="33"/>
        <v>1</v>
      </c>
      <c r="V231" s="43">
        <f t="shared" si="34"/>
        <v>10</v>
      </c>
      <c r="W231" s="43" t="str">
        <f t="shared" si="35"/>
        <v>J</v>
      </c>
      <c r="X231" s="37">
        <v>0</v>
      </c>
    </row>
    <row r="232" spans="1:24" x14ac:dyDescent="0.25">
      <c r="A232" s="30">
        <f t="shared" si="39"/>
        <v>229</v>
      </c>
      <c r="B232" s="31">
        <v>5</v>
      </c>
      <c r="C232" s="32">
        <f t="shared" si="30"/>
        <v>136</v>
      </c>
      <c r="D232" s="30" t="s">
        <v>229</v>
      </c>
      <c r="E232" s="50" t="s">
        <v>1088</v>
      </c>
      <c r="F232" s="31" t="s">
        <v>463</v>
      </c>
      <c r="G232" s="31"/>
      <c r="H232" s="35" t="s">
        <v>255</v>
      </c>
      <c r="I232" s="36">
        <v>41670</v>
      </c>
      <c r="J232" s="51">
        <v>6099</v>
      </c>
      <c r="K232" s="37">
        <v>610</v>
      </c>
      <c r="L232" s="38">
        <v>610</v>
      </c>
      <c r="M232" s="36">
        <f t="shared" si="31"/>
        <v>41670</v>
      </c>
      <c r="N232" s="39">
        <f t="shared" si="36"/>
        <v>10</v>
      </c>
      <c r="O232" s="40"/>
      <c r="P232" s="41"/>
      <c r="Q232" s="42" t="str">
        <f>VLOOKUP(B232,[1]Challan!$A$6:$B$28,2,FALSE)</f>
        <v>94H</v>
      </c>
      <c r="R232" s="43" t="str">
        <f t="shared" si="32"/>
        <v>ACZP</v>
      </c>
      <c r="S232" s="43" t="str">
        <f t="shared" si="37"/>
        <v>P</v>
      </c>
      <c r="T232" s="43" t="str">
        <f t="shared" si="38"/>
        <v>02</v>
      </c>
      <c r="U232" s="43" t="b">
        <f t="shared" si="33"/>
        <v>1</v>
      </c>
      <c r="V232" s="43">
        <f t="shared" si="34"/>
        <v>10</v>
      </c>
      <c r="W232" s="43" t="str">
        <f t="shared" si="35"/>
        <v>L</v>
      </c>
      <c r="X232" s="37">
        <v>0</v>
      </c>
    </row>
    <row r="233" spans="1:24" x14ac:dyDescent="0.25">
      <c r="A233" s="30">
        <f t="shared" si="39"/>
        <v>230</v>
      </c>
      <c r="B233" s="31">
        <v>5</v>
      </c>
      <c r="C233" s="32">
        <f t="shared" si="30"/>
        <v>137</v>
      </c>
      <c r="D233" s="30" t="s">
        <v>229</v>
      </c>
      <c r="E233" s="50" t="s">
        <v>1089</v>
      </c>
      <c r="F233" s="31" t="s">
        <v>464</v>
      </c>
      <c r="G233" s="31"/>
      <c r="H233" s="35" t="s">
        <v>255</v>
      </c>
      <c r="I233" s="36">
        <v>41670</v>
      </c>
      <c r="J233" s="51">
        <v>14636</v>
      </c>
      <c r="K233" s="37">
        <v>1464</v>
      </c>
      <c r="L233" s="38">
        <v>1464</v>
      </c>
      <c r="M233" s="36">
        <f t="shared" si="31"/>
        <v>41670</v>
      </c>
      <c r="N233" s="39">
        <f t="shared" si="36"/>
        <v>10</v>
      </c>
      <c r="O233" s="40"/>
      <c r="P233" s="41"/>
      <c r="Q233" s="42" t="str">
        <f>VLOOKUP(B233,[1]Challan!$A$6:$B$28,2,FALSE)</f>
        <v>94H</v>
      </c>
      <c r="R233" s="43" t="str">
        <f t="shared" si="32"/>
        <v>AGUP</v>
      </c>
      <c r="S233" s="43" t="str">
        <f t="shared" si="37"/>
        <v>P</v>
      </c>
      <c r="T233" s="43" t="str">
        <f t="shared" si="38"/>
        <v>02</v>
      </c>
      <c r="U233" s="43" t="b">
        <f t="shared" si="33"/>
        <v>1</v>
      </c>
      <c r="V233" s="43">
        <f t="shared" si="34"/>
        <v>10</v>
      </c>
      <c r="W233" s="43" t="str">
        <f t="shared" si="35"/>
        <v>J</v>
      </c>
      <c r="X233" s="37">
        <v>0</v>
      </c>
    </row>
    <row r="234" spans="1:24" x14ac:dyDescent="0.25">
      <c r="A234" s="30">
        <f t="shared" si="39"/>
        <v>231</v>
      </c>
      <c r="B234" s="31">
        <v>5</v>
      </c>
      <c r="C234" s="32">
        <f t="shared" si="30"/>
        <v>138</v>
      </c>
      <c r="D234" s="30" t="s">
        <v>229</v>
      </c>
      <c r="E234" s="50" t="s">
        <v>1090</v>
      </c>
      <c r="F234" s="31" t="s">
        <v>465</v>
      </c>
      <c r="G234" s="31"/>
      <c r="H234" s="35" t="s">
        <v>255</v>
      </c>
      <c r="I234" s="36">
        <v>41670</v>
      </c>
      <c r="J234" s="51">
        <v>9717</v>
      </c>
      <c r="K234" s="37">
        <v>972</v>
      </c>
      <c r="L234" s="38">
        <v>972</v>
      </c>
      <c r="M234" s="36">
        <f t="shared" si="31"/>
        <v>41670</v>
      </c>
      <c r="N234" s="39">
        <f t="shared" si="36"/>
        <v>10</v>
      </c>
      <c r="O234" s="40"/>
      <c r="P234" s="41"/>
      <c r="Q234" s="42" t="str">
        <f>VLOOKUP(B234,[1]Challan!$A$6:$B$28,2,FALSE)</f>
        <v>94H</v>
      </c>
      <c r="R234" s="43" t="str">
        <f t="shared" si="32"/>
        <v>AAAF</v>
      </c>
      <c r="S234" s="43" t="str">
        <f t="shared" si="37"/>
        <v>F</v>
      </c>
      <c r="T234" s="43" t="str">
        <f t="shared" si="38"/>
        <v>02</v>
      </c>
      <c r="U234" s="43" t="b">
        <f t="shared" si="33"/>
        <v>1</v>
      </c>
      <c r="V234" s="43">
        <f t="shared" si="34"/>
        <v>10</v>
      </c>
      <c r="W234" s="43" t="str">
        <f t="shared" si="35"/>
        <v>R</v>
      </c>
      <c r="X234" s="37">
        <v>0</v>
      </c>
    </row>
    <row r="235" spans="1:24" x14ac:dyDescent="0.25">
      <c r="A235" s="30">
        <f t="shared" si="39"/>
        <v>232</v>
      </c>
      <c r="B235" s="31">
        <v>5</v>
      </c>
      <c r="C235" s="32">
        <f t="shared" si="30"/>
        <v>139</v>
      </c>
      <c r="D235" s="30" t="s">
        <v>229</v>
      </c>
      <c r="E235" s="50" t="s">
        <v>975</v>
      </c>
      <c r="F235" s="31" t="s">
        <v>466</v>
      </c>
      <c r="G235" s="31"/>
      <c r="H235" s="35" t="s">
        <v>255</v>
      </c>
      <c r="I235" s="36">
        <v>41670</v>
      </c>
      <c r="J235" s="51">
        <v>2553</v>
      </c>
      <c r="K235" s="37">
        <v>255</v>
      </c>
      <c r="L235" s="38">
        <v>255</v>
      </c>
      <c r="M235" s="36">
        <f t="shared" si="31"/>
        <v>41670</v>
      </c>
      <c r="N235" s="39">
        <f t="shared" si="36"/>
        <v>9.99</v>
      </c>
      <c r="O235" s="40"/>
      <c r="P235" s="41"/>
      <c r="Q235" s="42" t="str">
        <f>VLOOKUP(B235,[1]Challan!$A$6:$B$28,2,FALSE)</f>
        <v>94H</v>
      </c>
      <c r="R235" s="43" t="str">
        <f t="shared" si="32"/>
        <v>AAFF</v>
      </c>
      <c r="S235" s="43" t="str">
        <f t="shared" si="37"/>
        <v>F</v>
      </c>
      <c r="T235" s="43" t="str">
        <f t="shared" si="38"/>
        <v>02</v>
      </c>
      <c r="U235" s="43" t="b">
        <f t="shared" si="33"/>
        <v>1</v>
      </c>
      <c r="V235" s="43">
        <f t="shared" si="34"/>
        <v>10</v>
      </c>
      <c r="W235" s="43" t="str">
        <f t="shared" si="35"/>
        <v>J</v>
      </c>
      <c r="X235" s="37">
        <v>0</v>
      </c>
    </row>
    <row r="236" spans="1:24" x14ac:dyDescent="0.25">
      <c r="A236" s="30">
        <f t="shared" si="39"/>
        <v>233</v>
      </c>
      <c r="B236" s="31">
        <v>5</v>
      </c>
      <c r="C236" s="32">
        <f t="shared" si="30"/>
        <v>140</v>
      </c>
      <c r="D236" s="30" t="s">
        <v>229</v>
      </c>
      <c r="E236" s="50" t="s">
        <v>861</v>
      </c>
      <c r="F236" s="31" t="s">
        <v>467</v>
      </c>
      <c r="G236" s="31"/>
      <c r="H236" s="35" t="s">
        <v>255</v>
      </c>
      <c r="I236" s="36">
        <v>41670</v>
      </c>
      <c r="J236" s="51">
        <v>7948</v>
      </c>
      <c r="K236" s="37">
        <v>795</v>
      </c>
      <c r="L236" s="38">
        <v>795</v>
      </c>
      <c r="M236" s="36">
        <f t="shared" si="31"/>
        <v>41670</v>
      </c>
      <c r="N236" s="39">
        <f t="shared" si="36"/>
        <v>10</v>
      </c>
      <c r="O236" s="40"/>
      <c r="P236" s="41"/>
      <c r="Q236" s="42" t="str">
        <f>VLOOKUP(B236,[1]Challan!$A$6:$B$28,2,FALSE)</f>
        <v>94H</v>
      </c>
      <c r="R236" s="43" t="str">
        <f t="shared" si="32"/>
        <v>ALPP</v>
      </c>
      <c r="S236" s="43" t="str">
        <f t="shared" si="37"/>
        <v>P</v>
      </c>
      <c r="T236" s="43" t="str">
        <f t="shared" si="38"/>
        <v>02</v>
      </c>
      <c r="U236" s="43" t="b">
        <f t="shared" si="33"/>
        <v>1</v>
      </c>
      <c r="V236" s="43">
        <f t="shared" si="34"/>
        <v>10</v>
      </c>
      <c r="W236" s="43" t="str">
        <f t="shared" si="35"/>
        <v>H</v>
      </c>
      <c r="X236" s="37">
        <v>0</v>
      </c>
    </row>
    <row r="237" spans="1:24" x14ac:dyDescent="0.25">
      <c r="A237" s="30">
        <f t="shared" si="39"/>
        <v>234</v>
      </c>
      <c r="B237" s="31">
        <v>5</v>
      </c>
      <c r="C237" s="32">
        <f t="shared" si="30"/>
        <v>141</v>
      </c>
      <c r="D237" s="30" t="s">
        <v>229</v>
      </c>
      <c r="E237" s="50" t="s">
        <v>976</v>
      </c>
      <c r="F237" s="31" t="s">
        <v>468</v>
      </c>
      <c r="G237" s="31"/>
      <c r="H237" s="35" t="s">
        <v>255</v>
      </c>
      <c r="I237" s="36">
        <v>41670</v>
      </c>
      <c r="J237" s="51">
        <v>25772</v>
      </c>
      <c r="K237" s="37">
        <v>2577</v>
      </c>
      <c r="L237" s="38">
        <v>2577</v>
      </c>
      <c r="M237" s="36">
        <f t="shared" si="31"/>
        <v>41670</v>
      </c>
      <c r="N237" s="39">
        <f t="shared" si="36"/>
        <v>10</v>
      </c>
      <c r="O237" s="40"/>
      <c r="P237" s="41"/>
      <c r="Q237" s="42" t="str">
        <f>VLOOKUP(B237,[1]Challan!$A$6:$B$28,2,FALSE)</f>
        <v>94H</v>
      </c>
      <c r="R237" s="43" t="str">
        <f t="shared" si="32"/>
        <v>AAMF</v>
      </c>
      <c r="S237" s="43" t="str">
        <f t="shared" si="37"/>
        <v>F</v>
      </c>
      <c r="T237" s="43" t="str">
        <f t="shared" si="38"/>
        <v>02</v>
      </c>
      <c r="U237" s="43" t="b">
        <f t="shared" si="33"/>
        <v>1</v>
      </c>
      <c r="V237" s="43">
        <f t="shared" si="34"/>
        <v>10</v>
      </c>
      <c r="W237" s="43" t="str">
        <f t="shared" si="35"/>
        <v>K</v>
      </c>
      <c r="X237" s="37">
        <v>0</v>
      </c>
    </row>
    <row r="238" spans="1:24" x14ac:dyDescent="0.25">
      <c r="A238" s="30">
        <f t="shared" si="39"/>
        <v>235</v>
      </c>
      <c r="B238" s="31">
        <v>5</v>
      </c>
      <c r="C238" s="32">
        <f t="shared" si="30"/>
        <v>142</v>
      </c>
      <c r="D238" s="30" t="s">
        <v>229</v>
      </c>
      <c r="E238" s="50" t="s">
        <v>977</v>
      </c>
      <c r="F238" s="31" t="s">
        <v>469</v>
      </c>
      <c r="G238" s="31"/>
      <c r="H238" s="35" t="s">
        <v>255</v>
      </c>
      <c r="I238" s="36">
        <v>41670</v>
      </c>
      <c r="J238" s="51">
        <v>12172</v>
      </c>
      <c r="K238" s="37">
        <v>1217</v>
      </c>
      <c r="L238" s="38">
        <v>1217</v>
      </c>
      <c r="M238" s="36">
        <f t="shared" si="31"/>
        <v>41670</v>
      </c>
      <c r="N238" s="39">
        <f t="shared" si="36"/>
        <v>10</v>
      </c>
      <c r="O238" s="40"/>
      <c r="P238" s="41"/>
      <c r="Q238" s="42" t="str">
        <f>VLOOKUP(B238,[1]Challan!$A$6:$B$28,2,FALSE)</f>
        <v>94H</v>
      </c>
      <c r="R238" s="43" t="str">
        <f t="shared" si="32"/>
        <v>ACSP</v>
      </c>
      <c r="S238" s="43" t="str">
        <f t="shared" si="37"/>
        <v>P</v>
      </c>
      <c r="T238" s="43" t="str">
        <f t="shared" si="38"/>
        <v>02</v>
      </c>
      <c r="U238" s="43" t="b">
        <f t="shared" si="33"/>
        <v>1</v>
      </c>
      <c r="V238" s="43">
        <f t="shared" si="34"/>
        <v>10</v>
      </c>
      <c r="W238" s="43" t="str">
        <f t="shared" si="35"/>
        <v>Q</v>
      </c>
      <c r="X238" s="37">
        <v>0</v>
      </c>
    </row>
    <row r="239" spans="1:24" x14ac:dyDescent="0.25">
      <c r="A239" s="30">
        <f t="shared" si="39"/>
        <v>236</v>
      </c>
      <c r="B239" s="31">
        <v>5</v>
      </c>
      <c r="C239" s="32">
        <f t="shared" si="30"/>
        <v>143</v>
      </c>
      <c r="D239" s="30" t="s">
        <v>229</v>
      </c>
      <c r="E239" s="50" t="s">
        <v>978</v>
      </c>
      <c r="F239" s="31" t="s">
        <v>470</v>
      </c>
      <c r="G239" s="31"/>
      <c r="H239" s="35" t="s">
        <v>255</v>
      </c>
      <c r="I239" s="36">
        <v>41670</v>
      </c>
      <c r="J239" s="51">
        <v>6066</v>
      </c>
      <c r="K239" s="37">
        <v>607</v>
      </c>
      <c r="L239" s="38">
        <v>607</v>
      </c>
      <c r="M239" s="36">
        <f t="shared" si="31"/>
        <v>41670</v>
      </c>
      <c r="N239" s="39">
        <f t="shared" si="36"/>
        <v>10.01</v>
      </c>
      <c r="O239" s="40"/>
      <c r="P239" s="41"/>
      <c r="Q239" s="42" t="str">
        <f>VLOOKUP(B239,[1]Challan!$A$6:$B$28,2,FALSE)</f>
        <v>94H</v>
      </c>
      <c r="R239" s="43" t="str">
        <f t="shared" si="32"/>
        <v>AALF</v>
      </c>
      <c r="S239" s="43" t="str">
        <f t="shared" si="37"/>
        <v>F</v>
      </c>
      <c r="T239" s="43" t="str">
        <f t="shared" si="38"/>
        <v>02</v>
      </c>
      <c r="U239" s="43" t="b">
        <f t="shared" si="33"/>
        <v>1</v>
      </c>
      <c r="V239" s="43">
        <f t="shared" si="34"/>
        <v>10</v>
      </c>
      <c r="W239" s="43" t="str">
        <f t="shared" si="35"/>
        <v>M</v>
      </c>
      <c r="X239" s="37">
        <v>0</v>
      </c>
    </row>
    <row r="240" spans="1:24" x14ac:dyDescent="0.25">
      <c r="A240" s="30">
        <f t="shared" si="39"/>
        <v>237</v>
      </c>
      <c r="B240" s="31">
        <v>5</v>
      </c>
      <c r="C240" s="32">
        <f t="shared" si="30"/>
        <v>144</v>
      </c>
      <c r="D240" s="30" t="s">
        <v>229</v>
      </c>
      <c r="E240" s="50" t="s">
        <v>862</v>
      </c>
      <c r="F240" s="31" t="s">
        <v>471</v>
      </c>
      <c r="G240" s="31"/>
      <c r="H240" s="35" t="s">
        <v>255</v>
      </c>
      <c r="I240" s="36">
        <v>41670</v>
      </c>
      <c r="J240" s="51">
        <v>3867</v>
      </c>
      <c r="K240" s="37">
        <v>387</v>
      </c>
      <c r="L240" s="38">
        <v>387</v>
      </c>
      <c r="M240" s="36">
        <f t="shared" si="31"/>
        <v>41670</v>
      </c>
      <c r="N240" s="39">
        <f t="shared" si="36"/>
        <v>10.01</v>
      </c>
      <c r="O240" s="40"/>
      <c r="P240" s="41"/>
      <c r="Q240" s="42" t="str">
        <f>VLOOKUP(B240,[1]Challan!$A$6:$B$28,2,FALSE)</f>
        <v>94H</v>
      </c>
      <c r="R240" s="43" t="str">
        <f t="shared" si="32"/>
        <v>AEQP</v>
      </c>
      <c r="S240" s="43" t="str">
        <f t="shared" si="37"/>
        <v>P</v>
      </c>
      <c r="T240" s="43" t="str">
        <f t="shared" si="38"/>
        <v>02</v>
      </c>
      <c r="U240" s="43" t="b">
        <f t="shared" si="33"/>
        <v>1</v>
      </c>
      <c r="V240" s="43">
        <f t="shared" si="34"/>
        <v>10</v>
      </c>
      <c r="W240" s="43" t="str">
        <f t="shared" si="35"/>
        <v>H</v>
      </c>
      <c r="X240" s="37">
        <v>0</v>
      </c>
    </row>
    <row r="241" spans="1:24" x14ac:dyDescent="0.25">
      <c r="A241" s="30">
        <f t="shared" si="39"/>
        <v>238</v>
      </c>
      <c r="B241" s="31">
        <v>5</v>
      </c>
      <c r="C241" s="32">
        <f t="shared" si="30"/>
        <v>145</v>
      </c>
      <c r="D241" s="30" t="s">
        <v>229</v>
      </c>
      <c r="E241" s="50" t="s">
        <v>1091</v>
      </c>
      <c r="F241" s="31" t="s">
        <v>472</v>
      </c>
      <c r="G241" s="31"/>
      <c r="H241" s="35" t="s">
        <v>255</v>
      </c>
      <c r="I241" s="36">
        <v>41670</v>
      </c>
      <c r="J241" s="51">
        <v>26369</v>
      </c>
      <c r="K241" s="37">
        <v>2637</v>
      </c>
      <c r="L241" s="38">
        <v>2637</v>
      </c>
      <c r="M241" s="36">
        <f t="shared" si="31"/>
        <v>41670</v>
      </c>
      <c r="N241" s="39">
        <f t="shared" si="36"/>
        <v>10</v>
      </c>
      <c r="O241" s="40"/>
      <c r="P241" s="41"/>
      <c r="Q241" s="42" t="str">
        <f>VLOOKUP(B241,[1]Challan!$A$6:$B$28,2,FALSE)</f>
        <v>94H</v>
      </c>
      <c r="R241" s="43" t="str">
        <f t="shared" si="32"/>
        <v>ABUP</v>
      </c>
      <c r="S241" s="43" t="str">
        <f t="shared" si="37"/>
        <v>P</v>
      </c>
      <c r="T241" s="43" t="str">
        <f t="shared" si="38"/>
        <v>02</v>
      </c>
      <c r="U241" s="43" t="b">
        <f t="shared" si="33"/>
        <v>1</v>
      </c>
      <c r="V241" s="43">
        <f t="shared" si="34"/>
        <v>10</v>
      </c>
      <c r="W241" s="43" t="str">
        <f t="shared" si="35"/>
        <v>H</v>
      </c>
      <c r="X241" s="37">
        <v>0</v>
      </c>
    </row>
    <row r="242" spans="1:24" x14ac:dyDescent="0.25">
      <c r="A242" s="30">
        <f t="shared" si="39"/>
        <v>239</v>
      </c>
      <c r="B242" s="31">
        <v>5</v>
      </c>
      <c r="C242" s="32">
        <f t="shared" si="30"/>
        <v>146</v>
      </c>
      <c r="D242" s="30" t="s">
        <v>229</v>
      </c>
      <c r="E242" s="50" t="s">
        <v>863</v>
      </c>
      <c r="F242" s="31" t="s">
        <v>473</v>
      </c>
      <c r="G242" s="31"/>
      <c r="H242" s="35" t="s">
        <v>255</v>
      </c>
      <c r="I242" s="36">
        <v>41670</v>
      </c>
      <c r="J242" s="51">
        <v>6573</v>
      </c>
      <c r="K242" s="37">
        <v>657</v>
      </c>
      <c r="L242" s="38">
        <v>657</v>
      </c>
      <c r="M242" s="36">
        <f t="shared" si="31"/>
        <v>41670</v>
      </c>
      <c r="N242" s="39">
        <f t="shared" si="36"/>
        <v>10</v>
      </c>
      <c r="O242" s="40"/>
      <c r="P242" s="41"/>
      <c r="Q242" s="42" t="str">
        <f>VLOOKUP(B242,[1]Challan!$A$6:$B$28,2,FALSE)</f>
        <v>94H</v>
      </c>
      <c r="R242" s="43" t="str">
        <f t="shared" si="32"/>
        <v>AACP</v>
      </c>
      <c r="S242" s="43" t="str">
        <f t="shared" si="37"/>
        <v>P</v>
      </c>
      <c r="T242" s="43" t="str">
        <f t="shared" si="38"/>
        <v>02</v>
      </c>
      <c r="U242" s="43" t="b">
        <f t="shared" si="33"/>
        <v>1</v>
      </c>
      <c r="V242" s="43">
        <f t="shared" si="34"/>
        <v>10</v>
      </c>
      <c r="W242" s="43" t="str">
        <f t="shared" si="35"/>
        <v>H</v>
      </c>
      <c r="X242" s="37">
        <v>0</v>
      </c>
    </row>
    <row r="243" spans="1:24" x14ac:dyDescent="0.25">
      <c r="A243" s="30">
        <f t="shared" si="39"/>
        <v>240</v>
      </c>
      <c r="B243" s="31">
        <v>5</v>
      </c>
      <c r="C243" s="32">
        <f t="shared" si="30"/>
        <v>147</v>
      </c>
      <c r="D243" s="30" t="s">
        <v>229</v>
      </c>
      <c r="E243" s="50" t="s">
        <v>1092</v>
      </c>
      <c r="F243" s="31" t="s">
        <v>474</v>
      </c>
      <c r="G243" s="31"/>
      <c r="H243" s="35" t="s">
        <v>255</v>
      </c>
      <c r="I243" s="36">
        <v>41670</v>
      </c>
      <c r="J243" s="51">
        <v>1609</v>
      </c>
      <c r="K243" s="37">
        <v>161</v>
      </c>
      <c r="L243" s="38">
        <v>161</v>
      </c>
      <c r="M243" s="36">
        <f t="shared" si="31"/>
        <v>41670</v>
      </c>
      <c r="N243" s="39">
        <f t="shared" si="36"/>
        <v>10.01</v>
      </c>
      <c r="O243" s="40"/>
      <c r="P243" s="41"/>
      <c r="Q243" s="42" t="str">
        <f>VLOOKUP(B243,[1]Challan!$A$6:$B$28,2,FALSE)</f>
        <v>94H</v>
      </c>
      <c r="R243" s="43" t="str">
        <f t="shared" si="32"/>
        <v>AAPF</v>
      </c>
      <c r="S243" s="43" t="str">
        <f t="shared" si="37"/>
        <v>F</v>
      </c>
      <c r="T243" s="43" t="str">
        <f t="shared" si="38"/>
        <v>02</v>
      </c>
      <c r="U243" s="43" t="b">
        <f t="shared" si="33"/>
        <v>1</v>
      </c>
      <c r="V243" s="43">
        <f t="shared" si="34"/>
        <v>10</v>
      </c>
      <c r="W243" s="43" t="str">
        <f t="shared" si="35"/>
        <v>B</v>
      </c>
      <c r="X243" s="37">
        <v>0</v>
      </c>
    </row>
    <row r="244" spans="1:24" x14ac:dyDescent="0.25">
      <c r="A244" s="30">
        <f t="shared" si="39"/>
        <v>241</v>
      </c>
      <c r="B244" s="31">
        <v>5</v>
      </c>
      <c r="C244" s="32">
        <f t="shared" si="30"/>
        <v>148</v>
      </c>
      <c r="D244" s="30" t="s">
        <v>229</v>
      </c>
      <c r="E244" s="50" t="s">
        <v>979</v>
      </c>
      <c r="F244" s="31" t="s">
        <v>475</v>
      </c>
      <c r="G244" s="31"/>
      <c r="H244" s="35" t="s">
        <v>255</v>
      </c>
      <c r="I244" s="36">
        <v>41670</v>
      </c>
      <c r="J244" s="51">
        <v>20037</v>
      </c>
      <c r="K244" s="37">
        <v>2004</v>
      </c>
      <c r="L244" s="38">
        <v>2004</v>
      </c>
      <c r="M244" s="36">
        <f t="shared" si="31"/>
        <v>41670</v>
      </c>
      <c r="N244" s="39">
        <f t="shared" si="36"/>
        <v>10</v>
      </c>
      <c r="O244" s="40"/>
      <c r="P244" s="41"/>
      <c r="Q244" s="42" t="str">
        <f>VLOOKUP(B244,[1]Challan!$A$6:$B$28,2,FALSE)</f>
        <v>94H</v>
      </c>
      <c r="R244" s="43" t="str">
        <f t="shared" si="32"/>
        <v>AAFF</v>
      </c>
      <c r="S244" s="43" t="str">
        <f t="shared" si="37"/>
        <v>F</v>
      </c>
      <c r="T244" s="43" t="str">
        <f t="shared" si="38"/>
        <v>02</v>
      </c>
      <c r="U244" s="43" t="b">
        <f t="shared" si="33"/>
        <v>1</v>
      </c>
      <c r="V244" s="43">
        <f t="shared" si="34"/>
        <v>10</v>
      </c>
      <c r="W244" s="43" t="str">
        <f t="shared" si="35"/>
        <v>P</v>
      </c>
      <c r="X244" s="37">
        <v>0</v>
      </c>
    </row>
    <row r="245" spans="1:24" x14ac:dyDescent="0.25">
      <c r="A245" s="30">
        <f t="shared" si="39"/>
        <v>242</v>
      </c>
      <c r="B245" s="31">
        <v>5</v>
      </c>
      <c r="C245" s="32">
        <f t="shared" si="30"/>
        <v>149</v>
      </c>
      <c r="D245" s="30" t="s">
        <v>229</v>
      </c>
      <c r="E245" s="50" t="s">
        <v>980</v>
      </c>
      <c r="F245" s="31" t="s">
        <v>476</v>
      </c>
      <c r="G245" s="31"/>
      <c r="H245" s="35" t="s">
        <v>255</v>
      </c>
      <c r="I245" s="36">
        <v>41670</v>
      </c>
      <c r="J245" s="51">
        <v>15617</v>
      </c>
      <c r="K245" s="37">
        <v>1562</v>
      </c>
      <c r="L245" s="38">
        <v>1562</v>
      </c>
      <c r="M245" s="36">
        <f t="shared" si="31"/>
        <v>41670</v>
      </c>
      <c r="N245" s="39">
        <f t="shared" si="36"/>
        <v>10</v>
      </c>
      <c r="O245" s="40"/>
      <c r="P245" s="41"/>
      <c r="Q245" s="42" t="str">
        <f>VLOOKUP(B245,[1]Challan!$A$6:$B$28,2,FALSE)</f>
        <v>94H</v>
      </c>
      <c r="R245" s="43" t="str">
        <f t="shared" si="32"/>
        <v>ANHP</v>
      </c>
      <c r="S245" s="43" t="str">
        <f t="shared" si="37"/>
        <v>P</v>
      </c>
      <c r="T245" s="43" t="str">
        <f t="shared" si="38"/>
        <v>02</v>
      </c>
      <c r="U245" s="43" t="b">
        <f t="shared" si="33"/>
        <v>1</v>
      </c>
      <c r="V245" s="43">
        <f t="shared" si="34"/>
        <v>10</v>
      </c>
      <c r="W245" s="43" t="str">
        <f t="shared" si="35"/>
        <v>J</v>
      </c>
      <c r="X245" s="37">
        <v>0</v>
      </c>
    </row>
    <row r="246" spans="1:24" x14ac:dyDescent="0.25">
      <c r="A246" s="30">
        <f t="shared" si="39"/>
        <v>243</v>
      </c>
      <c r="B246" s="31">
        <v>5</v>
      </c>
      <c r="C246" s="32">
        <f t="shared" si="30"/>
        <v>150</v>
      </c>
      <c r="D246" s="30" t="s">
        <v>229</v>
      </c>
      <c r="E246" s="50" t="s">
        <v>477</v>
      </c>
      <c r="F246" s="31" t="s">
        <v>478</v>
      </c>
      <c r="G246" s="31"/>
      <c r="H246" s="35" t="s">
        <v>255</v>
      </c>
      <c r="I246" s="36">
        <v>41670</v>
      </c>
      <c r="J246" s="51">
        <v>5277</v>
      </c>
      <c r="K246" s="37">
        <v>528</v>
      </c>
      <c r="L246" s="38">
        <v>528</v>
      </c>
      <c r="M246" s="36">
        <f t="shared" si="31"/>
        <v>41670</v>
      </c>
      <c r="N246" s="39">
        <f t="shared" si="36"/>
        <v>10.01</v>
      </c>
      <c r="O246" s="40"/>
      <c r="P246" s="41"/>
      <c r="Q246" s="42" t="str">
        <f>VLOOKUP(B246,[1]Challan!$A$6:$B$28,2,FALSE)</f>
        <v>94H</v>
      </c>
      <c r="R246" s="43" t="str">
        <f t="shared" si="32"/>
        <v>AADF</v>
      </c>
      <c r="S246" s="43" t="str">
        <f t="shared" si="37"/>
        <v>F</v>
      </c>
      <c r="T246" s="43" t="str">
        <f t="shared" si="38"/>
        <v>02</v>
      </c>
      <c r="U246" s="43" t="b">
        <f t="shared" si="33"/>
        <v>1</v>
      </c>
      <c r="V246" s="43">
        <f t="shared" si="34"/>
        <v>10</v>
      </c>
      <c r="W246" s="43" t="str">
        <f t="shared" si="35"/>
        <v>B</v>
      </c>
      <c r="X246" s="37">
        <v>0</v>
      </c>
    </row>
    <row r="247" spans="1:24" x14ac:dyDescent="0.25">
      <c r="A247" s="30">
        <f t="shared" si="39"/>
        <v>244</v>
      </c>
      <c r="B247" s="31">
        <v>5</v>
      </c>
      <c r="C247" s="32">
        <f t="shared" si="30"/>
        <v>151</v>
      </c>
      <c r="D247" s="30" t="s">
        <v>229</v>
      </c>
      <c r="E247" s="50" t="s">
        <v>1093</v>
      </c>
      <c r="F247" s="31" t="s">
        <v>479</v>
      </c>
      <c r="G247" s="31"/>
      <c r="H247" s="35" t="s">
        <v>255</v>
      </c>
      <c r="I247" s="36">
        <v>41670</v>
      </c>
      <c r="J247" s="51">
        <v>7792</v>
      </c>
      <c r="K247" s="37">
        <v>779</v>
      </c>
      <c r="L247" s="38">
        <v>779</v>
      </c>
      <c r="M247" s="36">
        <f t="shared" si="31"/>
        <v>41670</v>
      </c>
      <c r="N247" s="39">
        <f t="shared" si="36"/>
        <v>10</v>
      </c>
      <c r="O247" s="40"/>
      <c r="P247" s="41"/>
      <c r="Q247" s="42" t="str">
        <f>VLOOKUP(B247,[1]Challan!$A$6:$B$28,2,FALSE)</f>
        <v>94H</v>
      </c>
      <c r="R247" s="43" t="str">
        <f t="shared" si="32"/>
        <v>ADQP</v>
      </c>
      <c r="S247" s="43" t="str">
        <f t="shared" si="37"/>
        <v>P</v>
      </c>
      <c r="T247" s="43" t="str">
        <f t="shared" si="38"/>
        <v>02</v>
      </c>
      <c r="U247" s="43" t="b">
        <f t="shared" si="33"/>
        <v>1</v>
      </c>
      <c r="V247" s="43">
        <f t="shared" si="34"/>
        <v>10</v>
      </c>
      <c r="W247" s="43" t="str">
        <f t="shared" si="35"/>
        <v>C</v>
      </c>
      <c r="X247" s="37">
        <v>0</v>
      </c>
    </row>
    <row r="248" spans="1:24" x14ac:dyDescent="0.25">
      <c r="A248" s="30">
        <f t="shared" si="39"/>
        <v>245</v>
      </c>
      <c r="B248" s="31">
        <v>5</v>
      </c>
      <c r="C248" s="32">
        <f t="shared" si="30"/>
        <v>152</v>
      </c>
      <c r="D248" s="30" t="s">
        <v>229</v>
      </c>
      <c r="E248" s="50" t="s">
        <v>480</v>
      </c>
      <c r="F248" s="31" t="s">
        <v>481</v>
      </c>
      <c r="G248" s="31"/>
      <c r="H248" s="35" t="s">
        <v>255</v>
      </c>
      <c r="I248" s="36">
        <v>41670</v>
      </c>
      <c r="J248" s="51">
        <v>4184</v>
      </c>
      <c r="K248" s="37">
        <v>418</v>
      </c>
      <c r="L248" s="38">
        <v>418</v>
      </c>
      <c r="M248" s="36">
        <f t="shared" si="31"/>
        <v>41670</v>
      </c>
      <c r="N248" s="39">
        <f t="shared" si="36"/>
        <v>9.99</v>
      </c>
      <c r="O248" s="40"/>
      <c r="P248" s="41"/>
      <c r="Q248" s="42" t="str">
        <f>VLOOKUP(B248,[1]Challan!$A$6:$B$28,2,FALSE)</f>
        <v>94H</v>
      </c>
      <c r="R248" s="43" t="str">
        <f t="shared" si="32"/>
        <v>AAMF</v>
      </c>
      <c r="S248" s="43" t="str">
        <f t="shared" si="37"/>
        <v>F</v>
      </c>
      <c r="T248" s="43" t="str">
        <f t="shared" si="38"/>
        <v>02</v>
      </c>
      <c r="U248" s="43" t="b">
        <f t="shared" si="33"/>
        <v>1</v>
      </c>
      <c r="V248" s="43">
        <f t="shared" si="34"/>
        <v>10</v>
      </c>
      <c r="W248" s="43" t="str">
        <f t="shared" si="35"/>
        <v>H</v>
      </c>
      <c r="X248" s="37">
        <v>0</v>
      </c>
    </row>
    <row r="249" spans="1:24" x14ac:dyDescent="0.25">
      <c r="A249" s="30">
        <f t="shared" si="39"/>
        <v>246</v>
      </c>
      <c r="B249" s="31">
        <v>5</v>
      </c>
      <c r="C249" s="32">
        <f t="shared" si="30"/>
        <v>153</v>
      </c>
      <c r="D249" s="30" t="s">
        <v>229</v>
      </c>
      <c r="E249" s="50" t="s">
        <v>981</v>
      </c>
      <c r="F249" s="31" t="s">
        <v>482</v>
      </c>
      <c r="G249" s="31"/>
      <c r="H249" s="35" t="s">
        <v>255</v>
      </c>
      <c r="I249" s="36">
        <v>41670</v>
      </c>
      <c r="J249" s="51">
        <v>6746</v>
      </c>
      <c r="K249" s="37">
        <v>675</v>
      </c>
      <c r="L249" s="38">
        <v>675</v>
      </c>
      <c r="M249" s="36">
        <f t="shared" si="31"/>
        <v>41670</v>
      </c>
      <c r="N249" s="39">
        <f t="shared" si="36"/>
        <v>10.01</v>
      </c>
      <c r="O249" s="40"/>
      <c r="P249" s="41"/>
      <c r="Q249" s="42" t="str">
        <f>VLOOKUP(B249,[1]Challan!$A$6:$B$28,2,FALSE)</f>
        <v>94H</v>
      </c>
      <c r="R249" s="43" t="str">
        <f t="shared" si="32"/>
        <v>AANF</v>
      </c>
      <c r="S249" s="43" t="str">
        <f t="shared" si="37"/>
        <v>F</v>
      </c>
      <c r="T249" s="43" t="str">
        <f t="shared" si="38"/>
        <v>02</v>
      </c>
      <c r="U249" s="43" t="b">
        <f t="shared" si="33"/>
        <v>1</v>
      </c>
      <c r="V249" s="43">
        <f t="shared" si="34"/>
        <v>10</v>
      </c>
      <c r="W249" s="43" t="str">
        <f t="shared" si="35"/>
        <v>D</v>
      </c>
      <c r="X249" s="37">
        <v>0</v>
      </c>
    </row>
    <row r="250" spans="1:24" x14ac:dyDescent="0.25">
      <c r="A250" s="30">
        <f t="shared" si="39"/>
        <v>247</v>
      </c>
      <c r="B250" s="31">
        <v>5</v>
      </c>
      <c r="C250" s="32">
        <f t="shared" si="30"/>
        <v>154</v>
      </c>
      <c r="D250" s="30" t="s">
        <v>229</v>
      </c>
      <c r="E250" s="50" t="s">
        <v>1094</v>
      </c>
      <c r="F250" s="31" t="s">
        <v>483</v>
      </c>
      <c r="G250" s="31"/>
      <c r="H250" s="35" t="s">
        <v>255</v>
      </c>
      <c r="I250" s="36">
        <v>41670</v>
      </c>
      <c r="J250" s="51">
        <v>3613</v>
      </c>
      <c r="K250" s="37">
        <v>361</v>
      </c>
      <c r="L250" s="38">
        <v>361</v>
      </c>
      <c r="M250" s="36">
        <f t="shared" si="31"/>
        <v>41670</v>
      </c>
      <c r="N250" s="39">
        <f t="shared" si="36"/>
        <v>9.99</v>
      </c>
      <c r="O250" s="40"/>
      <c r="P250" s="41"/>
      <c r="Q250" s="42" t="str">
        <f>VLOOKUP(B250,[1]Challan!$A$6:$B$28,2,FALSE)</f>
        <v>94H</v>
      </c>
      <c r="R250" s="43" t="str">
        <f t="shared" si="32"/>
        <v>AATF</v>
      </c>
      <c r="S250" s="43" t="str">
        <f t="shared" si="37"/>
        <v>F</v>
      </c>
      <c r="T250" s="43" t="str">
        <f t="shared" si="38"/>
        <v>02</v>
      </c>
      <c r="U250" s="43" t="b">
        <f t="shared" si="33"/>
        <v>1</v>
      </c>
      <c r="V250" s="43">
        <f t="shared" si="34"/>
        <v>10</v>
      </c>
      <c r="W250" s="43" t="str">
        <f t="shared" si="35"/>
        <v>K</v>
      </c>
      <c r="X250" s="37">
        <v>0</v>
      </c>
    </row>
    <row r="251" spans="1:24" x14ac:dyDescent="0.25">
      <c r="A251" s="30">
        <f t="shared" si="39"/>
        <v>248</v>
      </c>
      <c r="B251" s="31">
        <v>5</v>
      </c>
      <c r="C251" s="32">
        <f t="shared" si="30"/>
        <v>155</v>
      </c>
      <c r="D251" s="30" t="s">
        <v>229</v>
      </c>
      <c r="E251" s="50" t="s">
        <v>864</v>
      </c>
      <c r="F251" s="31" t="s">
        <v>484</v>
      </c>
      <c r="G251" s="31"/>
      <c r="H251" s="35" t="s">
        <v>255</v>
      </c>
      <c r="I251" s="36">
        <v>41670</v>
      </c>
      <c r="J251" s="51">
        <v>8409</v>
      </c>
      <c r="K251" s="37">
        <v>841</v>
      </c>
      <c r="L251" s="38">
        <v>841</v>
      </c>
      <c r="M251" s="36">
        <f t="shared" si="31"/>
        <v>41670</v>
      </c>
      <c r="N251" s="39">
        <f t="shared" si="36"/>
        <v>10</v>
      </c>
      <c r="O251" s="40"/>
      <c r="P251" s="41"/>
      <c r="Q251" s="42" t="str">
        <f>VLOOKUP(B251,[1]Challan!$A$6:$B$28,2,FALSE)</f>
        <v>94H</v>
      </c>
      <c r="R251" s="43" t="str">
        <f t="shared" si="32"/>
        <v>AAFF</v>
      </c>
      <c r="S251" s="43" t="str">
        <f t="shared" si="37"/>
        <v>F</v>
      </c>
      <c r="T251" s="43" t="str">
        <f t="shared" si="38"/>
        <v>02</v>
      </c>
      <c r="U251" s="43" t="b">
        <f t="shared" si="33"/>
        <v>1</v>
      </c>
      <c r="V251" s="43">
        <f t="shared" si="34"/>
        <v>10</v>
      </c>
      <c r="W251" s="43" t="str">
        <f t="shared" si="35"/>
        <v>C</v>
      </c>
      <c r="X251" s="37">
        <v>0</v>
      </c>
    </row>
    <row r="252" spans="1:24" x14ac:dyDescent="0.25">
      <c r="A252" s="30">
        <f t="shared" si="39"/>
        <v>249</v>
      </c>
      <c r="B252" s="31">
        <v>5</v>
      </c>
      <c r="C252" s="32">
        <f t="shared" si="30"/>
        <v>156</v>
      </c>
      <c r="D252" s="30" t="s">
        <v>229</v>
      </c>
      <c r="E252" s="50" t="s">
        <v>982</v>
      </c>
      <c r="F252" s="31" t="s">
        <v>485</v>
      </c>
      <c r="G252" s="31"/>
      <c r="H252" s="35" t="s">
        <v>255</v>
      </c>
      <c r="I252" s="36">
        <v>41670</v>
      </c>
      <c r="J252" s="51">
        <v>5484</v>
      </c>
      <c r="K252" s="37">
        <v>548</v>
      </c>
      <c r="L252" s="38">
        <v>548</v>
      </c>
      <c r="M252" s="36">
        <f t="shared" si="31"/>
        <v>41670</v>
      </c>
      <c r="N252" s="39">
        <f t="shared" si="36"/>
        <v>9.99</v>
      </c>
      <c r="O252" s="40"/>
      <c r="P252" s="41"/>
      <c r="Q252" s="42" t="str">
        <f>VLOOKUP(B252,[1]Challan!$A$6:$B$28,2,FALSE)</f>
        <v>94H</v>
      </c>
      <c r="R252" s="43" t="str">
        <f t="shared" si="32"/>
        <v>AGUP</v>
      </c>
      <c r="S252" s="43" t="str">
        <f t="shared" si="37"/>
        <v>P</v>
      </c>
      <c r="T252" s="43" t="str">
        <f t="shared" si="38"/>
        <v>02</v>
      </c>
      <c r="U252" s="43" t="b">
        <f t="shared" si="33"/>
        <v>1</v>
      </c>
      <c r="V252" s="43">
        <f t="shared" si="34"/>
        <v>10</v>
      </c>
      <c r="W252" s="43" t="str">
        <f t="shared" si="35"/>
        <v>Q</v>
      </c>
      <c r="X252" s="37">
        <v>0</v>
      </c>
    </row>
    <row r="253" spans="1:24" x14ac:dyDescent="0.25">
      <c r="A253" s="30">
        <f t="shared" si="39"/>
        <v>250</v>
      </c>
      <c r="B253" s="31">
        <v>5</v>
      </c>
      <c r="C253" s="32">
        <f t="shared" si="30"/>
        <v>157</v>
      </c>
      <c r="D253" s="30" t="s">
        <v>229</v>
      </c>
      <c r="E253" s="50" t="s">
        <v>1095</v>
      </c>
      <c r="F253" s="31" t="s">
        <v>486</v>
      </c>
      <c r="G253" s="31"/>
      <c r="H253" s="35" t="s">
        <v>255</v>
      </c>
      <c r="I253" s="36">
        <v>41670</v>
      </c>
      <c r="J253" s="51">
        <v>9662</v>
      </c>
      <c r="K253" s="37">
        <v>966</v>
      </c>
      <c r="L253" s="38">
        <v>966</v>
      </c>
      <c r="M253" s="36">
        <f t="shared" si="31"/>
        <v>41670</v>
      </c>
      <c r="N253" s="39">
        <f t="shared" si="36"/>
        <v>10</v>
      </c>
      <c r="O253" s="40"/>
      <c r="P253" s="41"/>
      <c r="Q253" s="42" t="str">
        <f>VLOOKUP(B253,[1]Challan!$A$6:$B$28,2,FALSE)</f>
        <v>94H</v>
      </c>
      <c r="R253" s="43" t="str">
        <f t="shared" si="32"/>
        <v>AAIF</v>
      </c>
      <c r="S253" s="43" t="str">
        <f t="shared" si="37"/>
        <v>F</v>
      </c>
      <c r="T253" s="43" t="str">
        <f t="shared" si="38"/>
        <v>02</v>
      </c>
      <c r="U253" s="43" t="b">
        <f t="shared" si="33"/>
        <v>1</v>
      </c>
      <c r="V253" s="43">
        <f t="shared" si="34"/>
        <v>10</v>
      </c>
      <c r="W253" s="43" t="str">
        <f t="shared" si="35"/>
        <v>D</v>
      </c>
      <c r="X253" s="37">
        <v>0</v>
      </c>
    </row>
    <row r="254" spans="1:24" x14ac:dyDescent="0.25">
      <c r="A254" s="30">
        <f t="shared" si="39"/>
        <v>251</v>
      </c>
      <c r="B254" s="31">
        <v>5</v>
      </c>
      <c r="C254" s="32">
        <f t="shared" si="30"/>
        <v>158</v>
      </c>
      <c r="D254" s="30" t="s">
        <v>229</v>
      </c>
      <c r="E254" s="50" t="s">
        <v>1096</v>
      </c>
      <c r="F254" s="31" t="s">
        <v>487</v>
      </c>
      <c r="G254" s="31"/>
      <c r="H254" s="35" t="s">
        <v>255</v>
      </c>
      <c r="I254" s="36">
        <v>41670</v>
      </c>
      <c r="J254" s="51">
        <v>11991</v>
      </c>
      <c r="K254" s="37">
        <v>1199</v>
      </c>
      <c r="L254" s="38">
        <v>1199</v>
      </c>
      <c r="M254" s="36">
        <f t="shared" si="31"/>
        <v>41670</v>
      </c>
      <c r="N254" s="39">
        <f t="shared" si="36"/>
        <v>10</v>
      </c>
      <c r="O254" s="40"/>
      <c r="P254" s="41"/>
      <c r="Q254" s="42" t="str">
        <f>VLOOKUP(B254,[1]Challan!$A$6:$B$28,2,FALSE)</f>
        <v>94H</v>
      </c>
      <c r="R254" s="43" t="str">
        <f t="shared" si="32"/>
        <v>AACF</v>
      </c>
      <c r="S254" s="43" t="str">
        <f t="shared" si="37"/>
        <v>F</v>
      </c>
      <c r="T254" s="43" t="str">
        <f t="shared" si="38"/>
        <v>02</v>
      </c>
      <c r="U254" s="43" t="b">
        <f t="shared" si="33"/>
        <v>1</v>
      </c>
      <c r="V254" s="43">
        <f t="shared" si="34"/>
        <v>10</v>
      </c>
      <c r="W254" s="43" t="str">
        <f t="shared" si="35"/>
        <v>N</v>
      </c>
      <c r="X254" s="37">
        <v>0</v>
      </c>
    </row>
    <row r="255" spans="1:24" x14ac:dyDescent="0.25">
      <c r="A255" s="30">
        <f t="shared" si="39"/>
        <v>252</v>
      </c>
      <c r="B255" s="31">
        <v>5</v>
      </c>
      <c r="C255" s="32">
        <f t="shared" si="30"/>
        <v>159</v>
      </c>
      <c r="D255" s="30" t="s">
        <v>229</v>
      </c>
      <c r="E255" s="50" t="s">
        <v>983</v>
      </c>
      <c r="F255" s="31" t="s">
        <v>488</v>
      </c>
      <c r="G255" s="31"/>
      <c r="H255" s="35" t="s">
        <v>255</v>
      </c>
      <c r="I255" s="36">
        <v>41670</v>
      </c>
      <c r="J255" s="51">
        <v>4236</v>
      </c>
      <c r="K255" s="37">
        <v>424</v>
      </c>
      <c r="L255" s="38">
        <v>424</v>
      </c>
      <c r="M255" s="36">
        <f t="shared" si="31"/>
        <v>41670</v>
      </c>
      <c r="N255" s="39">
        <f t="shared" si="36"/>
        <v>10.01</v>
      </c>
      <c r="O255" s="40"/>
      <c r="P255" s="41"/>
      <c r="Q255" s="42" t="str">
        <f>VLOOKUP(B255,[1]Challan!$A$6:$B$28,2,FALSE)</f>
        <v>94H</v>
      </c>
      <c r="R255" s="43" t="str">
        <f t="shared" si="32"/>
        <v>AAFF</v>
      </c>
      <c r="S255" s="43" t="str">
        <f t="shared" si="37"/>
        <v>F</v>
      </c>
      <c r="T255" s="43" t="str">
        <f t="shared" si="38"/>
        <v>02</v>
      </c>
      <c r="U255" s="43" t="b">
        <f t="shared" si="33"/>
        <v>1</v>
      </c>
      <c r="V255" s="43">
        <f t="shared" si="34"/>
        <v>10</v>
      </c>
      <c r="W255" s="43" t="str">
        <f t="shared" si="35"/>
        <v>Q</v>
      </c>
      <c r="X255" s="37">
        <v>0</v>
      </c>
    </row>
    <row r="256" spans="1:24" x14ac:dyDescent="0.25">
      <c r="A256" s="30">
        <f t="shared" si="39"/>
        <v>253</v>
      </c>
      <c r="B256" s="31">
        <v>5</v>
      </c>
      <c r="C256" s="32">
        <f t="shared" si="30"/>
        <v>160</v>
      </c>
      <c r="D256" s="30" t="s">
        <v>229</v>
      </c>
      <c r="E256" s="50" t="s">
        <v>865</v>
      </c>
      <c r="F256" s="31" t="s">
        <v>489</v>
      </c>
      <c r="G256" s="31"/>
      <c r="H256" s="35" t="s">
        <v>255</v>
      </c>
      <c r="I256" s="36">
        <v>41670</v>
      </c>
      <c r="J256" s="51">
        <v>15149</v>
      </c>
      <c r="K256" s="37">
        <v>1515</v>
      </c>
      <c r="L256" s="38">
        <v>1515</v>
      </c>
      <c r="M256" s="36">
        <f t="shared" si="31"/>
        <v>41670</v>
      </c>
      <c r="N256" s="39">
        <f t="shared" si="36"/>
        <v>10</v>
      </c>
      <c r="O256" s="40"/>
      <c r="P256" s="41"/>
      <c r="Q256" s="42" t="str">
        <f>VLOOKUP(B256,[1]Challan!$A$6:$B$28,2,FALSE)</f>
        <v>94H</v>
      </c>
      <c r="R256" s="43" t="str">
        <f t="shared" si="32"/>
        <v>AGYP</v>
      </c>
      <c r="S256" s="43" t="str">
        <f t="shared" si="37"/>
        <v>P</v>
      </c>
      <c r="T256" s="43" t="str">
        <f t="shared" si="38"/>
        <v>02</v>
      </c>
      <c r="U256" s="43" t="b">
        <f t="shared" si="33"/>
        <v>1</v>
      </c>
      <c r="V256" s="43">
        <f t="shared" si="34"/>
        <v>10</v>
      </c>
      <c r="W256" s="43" t="str">
        <f t="shared" si="35"/>
        <v>E</v>
      </c>
      <c r="X256" s="37">
        <v>0</v>
      </c>
    </row>
    <row r="257" spans="1:24" x14ac:dyDescent="0.25">
      <c r="A257" s="30">
        <f t="shared" si="39"/>
        <v>254</v>
      </c>
      <c r="B257" s="31">
        <v>5</v>
      </c>
      <c r="C257" s="32">
        <f t="shared" si="30"/>
        <v>161</v>
      </c>
      <c r="D257" s="30" t="s">
        <v>229</v>
      </c>
      <c r="E257" s="50" t="s">
        <v>1097</v>
      </c>
      <c r="F257" s="31" t="s">
        <v>490</v>
      </c>
      <c r="G257" s="31"/>
      <c r="H257" s="35" t="s">
        <v>255</v>
      </c>
      <c r="I257" s="36">
        <v>41670</v>
      </c>
      <c r="J257" s="51">
        <v>3789</v>
      </c>
      <c r="K257" s="37">
        <v>379</v>
      </c>
      <c r="L257" s="38">
        <v>379</v>
      </c>
      <c r="M257" s="36">
        <f t="shared" si="31"/>
        <v>41670</v>
      </c>
      <c r="N257" s="39">
        <f t="shared" si="36"/>
        <v>10</v>
      </c>
      <c r="O257" s="40"/>
      <c r="P257" s="41"/>
      <c r="Q257" s="42" t="str">
        <f>VLOOKUP(B257,[1]Challan!$A$6:$B$28,2,FALSE)</f>
        <v>94H</v>
      </c>
      <c r="R257" s="43" t="str">
        <f t="shared" si="32"/>
        <v>ABGF</v>
      </c>
      <c r="S257" s="43" t="str">
        <f t="shared" si="37"/>
        <v>F</v>
      </c>
      <c r="T257" s="43" t="str">
        <f t="shared" si="38"/>
        <v>02</v>
      </c>
      <c r="U257" s="43" t="b">
        <f t="shared" si="33"/>
        <v>1</v>
      </c>
      <c r="V257" s="43">
        <f t="shared" si="34"/>
        <v>10</v>
      </c>
      <c r="W257" s="43" t="str">
        <f t="shared" si="35"/>
        <v>H</v>
      </c>
      <c r="X257" s="37">
        <v>0</v>
      </c>
    </row>
    <row r="258" spans="1:24" x14ac:dyDescent="0.25">
      <c r="A258" s="30">
        <f t="shared" si="39"/>
        <v>255</v>
      </c>
      <c r="B258" s="31">
        <v>5</v>
      </c>
      <c r="C258" s="32">
        <f t="shared" si="30"/>
        <v>162</v>
      </c>
      <c r="D258" s="30" t="s">
        <v>229</v>
      </c>
      <c r="E258" s="50" t="s">
        <v>866</v>
      </c>
      <c r="F258" s="31" t="s">
        <v>491</v>
      </c>
      <c r="G258" s="31"/>
      <c r="H258" s="35" t="s">
        <v>255</v>
      </c>
      <c r="I258" s="36">
        <v>41670</v>
      </c>
      <c r="J258" s="51">
        <v>6720</v>
      </c>
      <c r="K258" s="37">
        <v>672</v>
      </c>
      <c r="L258" s="38">
        <v>672</v>
      </c>
      <c r="M258" s="36">
        <f t="shared" si="31"/>
        <v>41670</v>
      </c>
      <c r="N258" s="39">
        <f t="shared" si="36"/>
        <v>10</v>
      </c>
      <c r="O258" s="40"/>
      <c r="P258" s="41"/>
      <c r="Q258" s="42" t="str">
        <f>VLOOKUP(B258,[1]Challan!$A$6:$B$28,2,FALSE)</f>
        <v>94H</v>
      </c>
      <c r="R258" s="43" t="str">
        <f t="shared" si="32"/>
        <v>AAGF</v>
      </c>
      <c r="S258" s="43" t="str">
        <f t="shared" si="37"/>
        <v>F</v>
      </c>
      <c r="T258" s="43" t="str">
        <f t="shared" si="38"/>
        <v>02</v>
      </c>
      <c r="U258" s="43" t="b">
        <f t="shared" si="33"/>
        <v>1</v>
      </c>
      <c r="V258" s="43">
        <f t="shared" si="34"/>
        <v>10</v>
      </c>
      <c r="W258" s="43" t="str">
        <f t="shared" si="35"/>
        <v>K</v>
      </c>
      <c r="X258" s="37">
        <v>0</v>
      </c>
    </row>
    <row r="259" spans="1:24" x14ac:dyDescent="0.25">
      <c r="A259" s="30">
        <f t="shared" si="39"/>
        <v>256</v>
      </c>
      <c r="B259" s="31">
        <v>5</v>
      </c>
      <c r="C259" s="32">
        <f t="shared" si="30"/>
        <v>163</v>
      </c>
      <c r="D259" s="30" t="s">
        <v>229</v>
      </c>
      <c r="E259" s="50" t="s">
        <v>867</v>
      </c>
      <c r="F259" s="31" t="s">
        <v>492</v>
      </c>
      <c r="G259" s="31"/>
      <c r="H259" s="35" t="s">
        <v>255</v>
      </c>
      <c r="I259" s="36">
        <v>41670</v>
      </c>
      <c r="J259" s="51">
        <v>8545</v>
      </c>
      <c r="K259" s="37">
        <v>854</v>
      </c>
      <c r="L259" s="38">
        <v>854</v>
      </c>
      <c r="M259" s="36">
        <f t="shared" si="31"/>
        <v>41670</v>
      </c>
      <c r="N259" s="39">
        <f t="shared" si="36"/>
        <v>9.99</v>
      </c>
      <c r="O259" s="40"/>
      <c r="P259" s="41"/>
      <c r="Q259" s="42" t="str">
        <f>VLOOKUP(B259,[1]Challan!$A$6:$B$28,2,FALSE)</f>
        <v>94H</v>
      </c>
      <c r="R259" s="43" t="str">
        <f t="shared" si="32"/>
        <v>AFYP</v>
      </c>
      <c r="S259" s="43" t="str">
        <f t="shared" si="37"/>
        <v>P</v>
      </c>
      <c r="T259" s="43" t="str">
        <f t="shared" si="38"/>
        <v>02</v>
      </c>
      <c r="U259" s="43" t="b">
        <f t="shared" si="33"/>
        <v>1</v>
      </c>
      <c r="V259" s="43">
        <f t="shared" si="34"/>
        <v>10</v>
      </c>
      <c r="W259" s="43" t="str">
        <f t="shared" si="35"/>
        <v>Q</v>
      </c>
      <c r="X259" s="37">
        <v>0</v>
      </c>
    </row>
    <row r="260" spans="1:24" x14ac:dyDescent="0.25">
      <c r="A260" s="30">
        <f t="shared" si="39"/>
        <v>257</v>
      </c>
      <c r="B260" s="31">
        <v>5</v>
      </c>
      <c r="C260" s="32">
        <f t="shared" ref="C260:C323" si="40">+IF(B260=B259,C259+1,1)</f>
        <v>164</v>
      </c>
      <c r="D260" s="30" t="s">
        <v>229</v>
      </c>
      <c r="E260" s="50" t="s">
        <v>1098</v>
      </c>
      <c r="F260" s="31" t="s">
        <v>493</v>
      </c>
      <c r="G260" s="31"/>
      <c r="H260" s="35" t="s">
        <v>255</v>
      </c>
      <c r="I260" s="36">
        <v>41670</v>
      </c>
      <c r="J260" s="51">
        <v>2881</v>
      </c>
      <c r="K260" s="37">
        <v>288</v>
      </c>
      <c r="L260" s="38">
        <v>288</v>
      </c>
      <c r="M260" s="36">
        <f t="shared" ref="M260:M282" si="41">+I260</f>
        <v>41670</v>
      </c>
      <c r="N260" s="39">
        <f t="shared" si="36"/>
        <v>10</v>
      </c>
      <c r="O260" s="40"/>
      <c r="P260" s="41"/>
      <c r="Q260" s="42" t="str">
        <f>VLOOKUP(B260,[1]Challan!$A$6:$B$28,2,FALSE)</f>
        <v>94H</v>
      </c>
      <c r="R260" s="43" t="str">
        <f t="shared" ref="R260:R323" si="42">LEFT(E260,4)</f>
        <v>AAFF</v>
      </c>
      <c r="S260" s="43" t="str">
        <f t="shared" si="37"/>
        <v>F</v>
      </c>
      <c r="T260" s="43" t="str">
        <f t="shared" si="38"/>
        <v>02</v>
      </c>
      <c r="U260" s="43" t="b">
        <f t="shared" ref="U260:U323" si="43">D260=T260</f>
        <v>1</v>
      </c>
      <c r="V260" s="43">
        <f t="shared" ref="V260:V323" si="44">LEN(E260)</f>
        <v>10</v>
      </c>
      <c r="W260" s="43" t="str">
        <f t="shared" ref="W260:W323" si="45">RIGHT(E260,1)</f>
        <v>G</v>
      </c>
      <c r="X260" s="37">
        <v>0</v>
      </c>
    </row>
    <row r="261" spans="1:24" x14ac:dyDescent="0.25">
      <c r="A261" s="30">
        <f t="shared" si="39"/>
        <v>258</v>
      </c>
      <c r="B261" s="31">
        <v>5</v>
      </c>
      <c r="C261" s="32">
        <f t="shared" si="40"/>
        <v>165</v>
      </c>
      <c r="D261" s="30" t="s">
        <v>229</v>
      </c>
      <c r="E261" s="50" t="s">
        <v>494</v>
      </c>
      <c r="F261" s="31" t="s">
        <v>495</v>
      </c>
      <c r="G261" s="31"/>
      <c r="H261" s="35" t="s">
        <v>255</v>
      </c>
      <c r="I261" s="36">
        <v>41670</v>
      </c>
      <c r="J261" s="51">
        <v>12934</v>
      </c>
      <c r="K261" s="37">
        <v>1293</v>
      </c>
      <c r="L261" s="38">
        <v>1293</v>
      </c>
      <c r="M261" s="36">
        <f t="shared" si="41"/>
        <v>41670</v>
      </c>
      <c r="N261" s="39">
        <f t="shared" ref="N261:N324" si="46">+ROUND(L261/J261*100,2)</f>
        <v>10</v>
      </c>
      <c r="O261" s="40"/>
      <c r="P261" s="41"/>
      <c r="Q261" s="42" t="str">
        <f>VLOOKUP(B261,[1]Challan!$A$6:$B$28,2,FALSE)</f>
        <v>94H</v>
      </c>
      <c r="R261" s="43" t="str">
        <f t="shared" si="42"/>
        <v>AAHF</v>
      </c>
      <c r="S261" s="43" t="str">
        <f t="shared" ref="S261:S324" si="47">RIGHT(R261,1)</f>
        <v>F</v>
      </c>
      <c r="T261" s="43" t="str">
        <f t="shared" ref="T261:T324" si="48">IF(S261="C","01","02")</f>
        <v>02</v>
      </c>
      <c r="U261" s="43" t="b">
        <f t="shared" si="43"/>
        <v>1</v>
      </c>
      <c r="V261" s="43">
        <f t="shared" si="44"/>
        <v>10</v>
      </c>
      <c r="W261" s="43" t="str">
        <f t="shared" si="45"/>
        <v>P</v>
      </c>
      <c r="X261" s="37">
        <v>0</v>
      </c>
    </row>
    <row r="262" spans="1:24" x14ac:dyDescent="0.25">
      <c r="A262" s="30">
        <f t="shared" ref="A262:A325" si="49">A261+1</f>
        <v>259</v>
      </c>
      <c r="B262" s="31">
        <v>5</v>
      </c>
      <c r="C262" s="32">
        <f t="shared" si="40"/>
        <v>166</v>
      </c>
      <c r="D262" s="30" t="s">
        <v>229</v>
      </c>
      <c r="E262" s="50" t="s">
        <v>868</v>
      </c>
      <c r="F262" s="31" t="s">
        <v>496</v>
      </c>
      <c r="G262" s="31"/>
      <c r="H262" s="35" t="s">
        <v>255</v>
      </c>
      <c r="I262" s="36">
        <v>41670</v>
      </c>
      <c r="J262" s="51">
        <v>7526</v>
      </c>
      <c r="K262" s="37">
        <v>753</v>
      </c>
      <c r="L262" s="38">
        <v>753</v>
      </c>
      <c r="M262" s="36">
        <f t="shared" si="41"/>
        <v>41670</v>
      </c>
      <c r="N262" s="39">
        <f t="shared" si="46"/>
        <v>10.01</v>
      </c>
      <c r="O262" s="40"/>
      <c r="P262" s="41"/>
      <c r="Q262" s="42" t="str">
        <f>VLOOKUP(B262,[1]Challan!$A$6:$B$28,2,FALSE)</f>
        <v>94H</v>
      </c>
      <c r="R262" s="43" t="str">
        <f t="shared" si="42"/>
        <v>AFOP</v>
      </c>
      <c r="S262" s="43" t="str">
        <f t="shared" si="47"/>
        <v>P</v>
      </c>
      <c r="T262" s="43" t="str">
        <f t="shared" si="48"/>
        <v>02</v>
      </c>
      <c r="U262" s="43" t="b">
        <f t="shared" si="43"/>
        <v>1</v>
      </c>
      <c r="V262" s="43">
        <f t="shared" si="44"/>
        <v>10</v>
      </c>
      <c r="W262" s="43" t="str">
        <f t="shared" si="45"/>
        <v>Q</v>
      </c>
      <c r="X262" s="37">
        <v>0</v>
      </c>
    </row>
    <row r="263" spans="1:24" x14ac:dyDescent="0.25">
      <c r="A263" s="30">
        <f t="shared" si="49"/>
        <v>260</v>
      </c>
      <c r="B263" s="31">
        <v>5</v>
      </c>
      <c r="C263" s="32">
        <f t="shared" si="40"/>
        <v>167</v>
      </c>
      <c r="D263" s="30" t="s">
        <v>229</v>
      </c>
      <c r="E263" s="50" t="s">
        <v>869</v>
      </c>
      <c r="F263" s="31" t="s">
        <v>497</v>
      </c>
      <c r="G263" s="31"/>
      <c r="H263" s="35" t="s">
        <v>255</v>
      </c>
      <c r="I263" s="36">
        <v>41670</v>
      </c>
      <c r="J263" s="51">
        <v>3441</v>
      </c>
      <c r="K263" s="37">
        <v>344</v>
      </c>
      <c r="L263" s="38">
        <v>344</v>
      </c>
      <c r="M263" s="36">
        <f t="shared" si="41"/>
        <v>41670</v>
      </c>
      <c r="N263" s="39">
        <f t="shared" si="46"/>
        <v>10</v>
      </c>
      <c r="O263" s="40"/>
      <c r="P263" s="41"/>
      <c r="Q263" s="42" t="str">
        <f>VLOOKUP(B263,[1]Challan!$A$6:$B$28,2,FALSE)</f>
        <v>94H</v>
      </c>
      <c r="R263" s="43" t="str">
        <f t="shared" si="42"/>
        <v>AXMP</v>
      </c>
      <c r="S263" s="43" t="str">
        <f t="shared" si="47"/>
        <v>P</v>
      </c>
      <c r="T263" s="43" t="str">
        <f t="shared" si="48"/>
        <v>02</v>
      </c>
      <c r="U263" s="43" t="b">
        <f t="shared" si="43"/>
        <v>1</v>
      </c>
      <c r="V263" s="43">
        <f t="shared" si="44"/>
        <v>10</v>
      </c>
      <c r="W263" s="43" t="str">
        <f t="shared" si="45"/>
        <v>A</v>
      </c>
      <c r="X263" s="37">
        <v>0</v>
      </c>
    </row>
    <row r="264" spans="1:24" ht="24" x14ac:dyDescent="0.25">
      <c r="A264" s="30">
        <f t="shared" si="49"/>
        <v>261</v>
      </c>
      <c r="B264" s="31">
        <v>5</v>
      </c>
      <c r="C264" s="32">
        <f t="shared" si="40"/>
        <v>168</v>
      </c>
      <c r="D264" s="30" t="s">
        <v>229</v>
      </c>
      <c r="E264" s="50" t="s">
        <v>498</v>
      </c>
      <c r="F264" s="66" t="s">
        <v>499</v>
      </c>
      <c r="G264" s="66"/>
      <c r="H264" s="35" t="s">
        <v>255</v>
      </c>
      <c r="I264" s="36">
        <v>41670</v>
      </c>
      <c r="J264" s="51">
        <v>5124</v>
      </c>
      <c r="K264" s="37">
        <v>512</v>
      </c>
      <c r="L264" s="38">
        <v>512</v>
      </c>
      <c r="M264" s="36">
        <f t="shared" si="41"/>
        <v>41670</v>
      </c>
      <c r="N264" s="39">
        <f t="shared" si="46"/>
        <v>9.99</v>
      </c>
      <c r="O264" s="40"/>
      <c r="P264" s="41"/>
      <c r="Q264" s="42" t="str">
        <f>VLOOKUP(B264,[1]Challan!$A$6:$B$28,2,FALSE)</f>
        <v>94H</v>
      </c>
      <c r="R264" s="43" t="str">
        <f t="shared" si="42"/>
        <v>AAFF</v>
      </c>
      <c r="S264" s="43" t="str">
        <f t="shared" si="47"/>
        <v>F</v>
      </c>
      <c r="T264" s="43" t="str">
        <f t="shared" si="48"/>
        <v>02</v>
      </c>
      <c r="U264" s="43" t="b">
        <f t="shared" si="43"/>
        <v>1</v>
      </c>
      <c r="V264" s="43">
        <f t="shared" si="44"/>
        <v>10</v>
      </c>
      <c r="W264" s="43" t="str">
        <f t="shared" si="45"/>
        <v>Q</v>
      </c>
      <c r="X264" s="37">
        <v>0</v>
      </c>
    </row>
    <row r="265" spans="1:24" x14ac:dyDescent="0.25">
      <c r="A265" s="30">
        <f t="shared" si="49"/>
        <v>262</v>
      </c>
      <c r="B265" s="31">
        <v>5</v>
      </c>
      <c r="C265" s="32">
        <f t="shared" si="40"/>
        <v>169</v>
      </c>
      <c r="D265" s="30" t="s">
        <v>229</v>
      </c>
      <c r="E265" s="50" t="s">
        <v>870</v>
      </c>
      <c r="F265" s="31" t="s">
        <v>500</v>
      </c>
      <c r="G265" s="31"/>
      <c r="H265" s="35" t="s">
        <v>255</v>
      </c>
      <c r="I265" s="36">
        <v>41670</v>
      </c>
      <c r="J265" s="51">
        <v>19116</v>
      </c>
      <c r="K265" s="37">
        <v>1912</v>
      </c>
      <c r="L265" s="38">
        <v>1912</v>
      </c>
      <c r="M265" s="36">
        <f t="shared" si="41"/>
        <v>41670</v>
      </c>
      <c r="N265" s="39">
        <f t="shared" si="46"/>
        <v>10</v>
      </c>
      <c r="O265" s="40"/>
      <c r="P265" s="41"/>
      <c r="Q265" s="42" t="str">
        <f>VLOOKUP(B265,[1]Challan!$A$6:$B$28,2,FALSE)</f>
        <v>94H</v>
      </c>
      <c r="R265" s="43" t="str">
        <f t="shared" si="42"/>
        <v>AAJH</v>
      </c>
      <c r="S265" s="43" t="str">
        <f t="shared" si="47"/>
        <v>H</v>
      </c>
      <c r="T265" s="43" t="str">
        <f t="shared" si="48"/>
        <v>02</v>
      </c>
      <c r="U265" s="43" t="b">
        <f t="shared" si="43"/>
        <v>1</v>
      </c>
      <c r="V265" s="43">
        <f t="shared" si="44"/>
        <v>10</v>
      </c>
      <c r="W265" s="43" t="str">
        <f t="shared" si="45"/>
        <v>L</v>
      </c>
      <c r="X265" s="37">
        <v>0</v>
      </c>
    </row>
    <row r="266" spans="1:24" x14ac:dyDescent="0.25">
      <c r="A266" s="30">
        <f t="shared" si="49"/>
        <v>263</v>
      </c>
      <c r="B266" s="31">
        <v>5</v>
      </c>
      <c r="C266" s="32">
        <f t="shared" si="40"/>
        <v>170</v>
      </c>
      <c r="D266" s="30" t="s">
        <v>229</v>
      </c>
      <c r="E266" s="50" t="s">
        <v>1099</v>
      </c>
      <c r="F266" s="31" t="s">
        <v>501</v>
      </c>
      <c r="G266" s="31"/>
      <c r="H266" s="35" t="s">
        <v>255</v>
      </c>
      <c r="I266" s="36">
        <v>41670</v>
      </c>
      <c r="J266" s="51">
        <v>18712</v>
      </c>
      <c r="K266" s="37">
        <v>1871</v>
      </c>
      <c r="L266" s="38">
        <v>1871</v>
      </c>
      <c r="M266" s="36">
        <f t="shared" si="41"/>
        <v>41670</v>
      </c>
      <c r="N266" s="39">
        <f t="shared" si="46"/>
        <v>10</v>
      </c>
      <c r="O266" s="40"/>
      <c r="P266" s="41"/>
      <c r="Q266" s="42" t="str">
        <f>VLOOKUP(B266,[1]Challan!$A$6:$B$28,2,FALSE)</f>
        <v>94H</v>
      </c>
      <c r="R266" s="43" t="str">
        <f t="shared" si="42"/>
        <v>AAJF</v>
      </c>
      <c r="S266" s="43" t="str">
        <f t="shared" si="47"/>
        <v>F</v>
      </c>
      <c r="T266" s="43" t="str">
        <f t="shared" si="48"/>
        <v>02</v>
      </c>
      <c r="U266" s="43" t="b">
        <f t="shared" si="43"/>
        <v>1</v>
      </c>
      <c r="V266" s="43">
        <f t="shared" si="44"/>
        <v>10</v>
      </c>
      <c r="W266" s="43" t="str">
        <f t="shared" si="45"/>
        <v>G</v>
      </c>
      <c r="X266" s="37">
        <v>0</v>
      </c>
    </row>
    <row r="267" spans="1:24" x14ac:dyDescent="0.25">
      <c r="A267" s="30">
        <f t="shared" si="49"/>
        <v>264</v>
      </c>
      <c r="B267" s="31">
        <v>5</v>
      </c>
      <c r="C267" s="32">
        <f t="shared" si="40"/>
        <v>171</v>
      </c>
      <c r="D267" s="30" t="s">
        <v>229</v>
      </c>
      <c r="E267" s="50" t="s">
        <v>1100</v>
      </c>
      <c r="F267" s="31" t="s">
        <v>502</v>
      </c>
      <c r="G267" s="31"/>
      <c r="H267" s="35" t="s">
        <v>255</v>
      </c>
      <c r="I267" s="36">
        <v>41670</v>
      </c>
      <c r="J267" s="51">
        <v>38779</v>
      </c>
      <c r="K267" s="37">
        <v>3878</v>
      </c>
      <c r="L267" s="38">
        <v>3878</v>
      </c>
      <c r="M267" s="36">
        <f t="shared" si="41"/>
        <v>41670</v>
      </c>
      <c r="N267" s="39">
        <f t="shared" si="46"/>
        <v>10</v>
      </c>
      <c r="O267" s="40"/>
      <c r="P267" s="41"/>
      <c r="Q267" s="42" t="str">
        <f>VLOOKUP(B267,[1]Challan!$A$6:$B$28,2,FALSE)</f>
        <v>94H</v>
      </c>
      <c r="R267" s="43" t="str">
        <f t="shared" si="42"/>
        <v>AAJF</v>
      </c>
      <c r="S267" s="43" t="str">
        <f t="shared" si="47"/>
        <v>F</v>
      </c>
      <c r="T267" s="43" t="str">
        <f t="shared" si="48"/>
        <v>02</v>
      </c>
      <c r="U267" s="43" t="b">
        <f t="shared" si="43"/>
        <v>1</v>
      </c>
      <c r="V267" s="43">
        <f t="shared" si="44"/>
        <v>10</v>
      </c>
      <c r="W267" s="43" t="str">
        <f t="shared" si="45"/>
        <v>N</v>
      </c>
      <c r="X267" s="37">
        <v>0</v>
      </c>
    </row>
    <row r="268" spans="1:24" x14ac:dyDescent="0.25">
      <c r="A268" s="30">
        <f t="shared" si="49"/>
        <v>265</v>
      </c>
      <c r="B268" s="31">
        <v>5</v>
      </c>
      <c r="C268" s="32">
        <f t="shared" si="40"/>
        <v>172</v>
      </c>
      <c r="D268" s="30" t="s">
        <v>229</v>
      </c>
      <c r="E268" s="50" t="s">
        <v>1101</v>
      </c>
      <c r="F268" s="31" t="s">
        <v>503</v>
      </c>
      <c r="G268" s="31"/>
      <c r="H268" s="35" t="s">
        <v>255</v>
      </c>
      <c r="I268" s="36">
        <v>41670</v>
      </c>
      <c r="J268" s="51">
        <v>8127</v>
      </c>
      <c r="K268" s="37">
        <v>813</v>
      </c>
      <c r="L268" s="38">
        <v>813</v>
      </c>
      <c r="M268" s="36">
        <f t="shared" si="41"/>
        <v>41670</v>
      </c>
      <c r="N268" s="39">
        <f t="shared" si="46"/>
        <v>10</v>
      </c>
      <c r="O268" s="40"/>
      <c r="P268" s="41"/>
      <c r="Q268" s="42" t="str">
        <f>VLOOKUP(B268,[1]Challan!$A$6:$B$28,2,FALSE)</f>
        <v>94H</v>
      </c>
      <c r="R268" s="43" t="str">
        <f t="shared" si="42"/>
        <v>ABJF</v>
      </c>
      <c r="S268" s="43" t="str">
        <f t="shared" si="47"/>
        <v>F</v>
      </c>
      <c r="T268" s="43" t="str">
        <f t="shared" si="48"/>
        <v>02</v>
      </c>
      <c r="U268" s="43" t="b">
        <f t="shared" si="43"/>
        <v>1</v>
      </c>
      <c r="V268" s="43">
        <f t="shared" si="44"/>
        <v>10</v>
      </c>
      <c r="W268" s="43" t="str">
        <f t="shared" si="45"/>
        <v>Q</v>
      </c>
      <c r="X268" s="37">
        <v>0</v>
      </c>
    </row>
    <row r="269" spans="1:24" x14ac:dyDescent="0.25">
      <c r="A269" s="30">
        <f t="shared" si="49"/>
        <v>266</v>
      </c>
      <c r="B269" s="31">
        <v>5</v>
      </c>
      <c r="C269" s="32">
        <f t="shared" si="40"/>
        <v>173</v>
      </c>
      <c r="D269" s="30" t="s">
        <v>229</v>
      </c>
      <c r="E269" s="50" t="s">
        <v>1102</v>
      </c>
      <c r="F269" s="31" t="s">
        <v>504</v>
      </c>
      <c r="G269" s="31"/>
      <c r="H269" s="35" t="s">
        <v>255</v>
      </c>
      <c r="I269" s="36">
        <v>41670</v>
      </c>
      <c r="J269" s="51">
        <v>3073</v>
      </c>
      <c r="K269" s="37">
        <v>307</v>
      </c>
      <c r="L269" s="38">
        <v>307</v>
      </c>
      <c r="M269" s="36">
        <f t="shared" si="41"/>
        <v>41670</v>
      </c>
      <c r="N269" s="39">
        <f t="shared" si="46"/>
        <v>9.99</v>
      </c>
      <c r="O269" s="40"/>
      <c r="P269" s="41"/>
      <c r="Q269" s="42" t="str">
        <f>VLOOKUP(B269,[1]Challan!$A$6:$B$28,2,FALSE)</f>
        <v>94H</v>
      </c>
      <c r="R269" s="43" t="str">
        <f t="shared" si="42"/>
        <v>AAHF</v>
      </c>
      <c r="S269" s="43" t="str">
        <f t="shared" si="47"/>
        <v>F</v>
      </c>
      <c r="T269" s="43" t="str">
        <f t="shared" si="48"/>
        <v>02</v>
      </c>
      <c r="U269" s="43" t="b">
        <f t="shared" si="43"/>
        <v>1</v>
      </c>
      <c r="V269" s="43">
        <f t="shared" si="44"/>
        <v>10</v>
      </c>
      <c r="W269" s="43" t="str">
        <f t="shared" si="45"/>
        <v>B</v>
      </c>
      <c r="X269" s="37">
        <v>0</v>
      </c>
    </row>
    <row r="270" spans="1:24" x14ac:dyDescent="0.25">
      <c r="A270" s="30">
        <f t="shared" si="49"/>
        <v>267</v>
      </c>
      <c r="B270" s="31">
        <v>5</v>
      </c>
      <c r="C270" s="32">
        <f t="shared" si="40"/>
        <v>174</v>
      </c>
      <c r="D270" s="30" t="s">
        <v>229</v>
      </c>
      <c r="E270" s="50" t="s">
        <v>1103</v>
      </c>
      <c r="F270" s="31" t="s">
        <v>505</v>
      </c>
      <c r="G270" s="31"/>
      <c r="H270" s="35" t="s">
        <v>255</v>
      </c>
      <c r="I270" s="36">
        <v>41670</v>
      </c>
      <c r="J270" s="51">
        <v>11803</v>
      </c>
      <c r="K270" s="37">
        <v>1180</v>
      </c>
      <c r="L270" s="38">
        <v>1180</v>
      </c>
      <c r="M270" s="36">
        <f t="shared" si="41"/>
        <v>41670</v>
      </c>
      <c r="N270" s="39">
        <f t="shared" si="46"/>
        <v>10</v>
      </c>
      <c r="O270" s="40"/>
      <c r="P270" s="41"/>
      <c r="Q270" s="42" t="str">
        <f>VLOOKUP(B270,[1]Challan!$A$6:$B$28,2,FALSE)</f>
        <v>94H</v>
      </c>
      <c r="R270" s="43" t="str">
        <f t="shared" si="42"/>
        <v>AAEF</v>
      </c>
      <c r="S270" s="43" t="str">
        <f t="shared" si="47"/>
        <v>F</v>
      </c>
      <c r="T270" s="43" t="str">
        <f t="shared" si="48"/>
        <v>02</v>
      </c>
      <c r="U270" s="43" t="b">
        <f t="shared" si="43"/>
        <v>1</v>
      </c>
      <c r="V270" s="43">
        <f t="shared" si="44"/>
        <v>10</v>
      </c>
      <c r="W270" s="43" t="str">
        <f t="shared" si="45"/>
        <v>C</v>
      </c>
      <c r="X270" s="37">
        <v>0</v>
      </c>
    </row>
    <row r="271" spans="1:24" x14ac:dyDescent="0.25">
      <c r="A271" s="30">
        <f t="shared" si="49"/>
        <v>268</v>
      </c>
      <c r="B271" s="31">
        <v>5</v>
      </c>
      <c r="C271" s="32">
        <f t="shared" si="40"/>
        <v>175</v>
      </c>
      <c r="D271" s="30" t="s">
        <v>229</v>
      </c>
      <c r="E271" s="50" t="s">
        <v>506</v>
      </c>
      <c r="F271" s="31" t="s">
        <v>507</v>
      </c>
      <c r="G271" s="31"/>
      <c r="H271" s="35" t="s">
        <v>255</v>
      </c>
      <c r="I271" s="36">
        <v>41670</v>
      </c>
      <c r="J271" s="51">
        <v>28932</v>
      </c>
      <c r="K271" s="37">
        <v>2893</v>
      </c>
      <c r="L271" s="38">
        <v>2893</v>
      </c>
      <c r="M271" s="36">
        <f t="shared" si="41"/>
        <v>41670</v>
      </c>
      <c r="N271" s="39">
        <f t="shared" si="46"/>
        <v>10</v>
      </c>
      <c r="O271" s="40"/>
      <c r="P271" s="41"/>
      <c r="Q271" s="42" t="str">
        <f>VLOOKUP(B271,[1]Challan!$A$6:$B$28,2,FALSE)</f>
        <v>94H</v>
      </c>
      <c r="R271" s="43" t="str">
        <f t="shared" si="42"/>
        <v>ABGP</v>
      </c>
      <c r="S271" s="43" t="str">
        <f t="shared" si="47"/>
        <v>P</v>
      </c>
      <c r="T271" s="43" t="str">
        <f t="shared" si="48"/>
        <v>02</v>
      </c>
      <c r="U271" s="43" t="b">
        <f t="shared" si="43"/>
        <v>1</v>
      </c>
      <c r="V271" s="43">
        <f t="shared" si="44"/>
        <v>10</v>
      </c>
      <c r="W271" s="43" t="str">
        <f t="shared" si="45"/>
        <v>M</v>
      </c>
      <c r="X271" s="37">
        <v>0</v>
      </c>
    </row>
    <row r="272" spans="1:24" x14ac:dyDescent="0.25">
      <c r="A272" s="30">
        <f t="shared" si="49"/>
        <v>269</v>
      </c>
      <c r="B272" s="31">
        <v>5</v>
      </c>
      <c r="C272" s="32">
        <f t="shared" si="40"/>
        <v>176</v>
      </c>
      <c r="D272" s="30" t="s">
        <v>229</v>
      </c>
      <c r="E272" s="50" t="s">
        <v>984</v>
      </c>
      <c r="F272" s="31" t="s">
        <v>508</v>
      </c>
      <c r="G272" s="31"/>
      <c r="H272" s="35" t="s">
        <v>255</v>
      </c>
      <c r="I272" s="36">
        <v>41670</v>
      </c>
      <c r="J272" s="51">
        <v>26406</v>
      </c>
      <c r="K272" s="37">
        <v>2641</v>
      </c>
      <c r="L272" s="38">
        <v>2641</v>
      </c>
      <c r="M272" s="36">
        <f t="shared" si="41"/>
        <v>41670</v>
      </c>
      <c r="N272" s="39">
        <f t="shared" si="46"/>
        <v>10</v>
      </c>
      <c r="O272" s="40"/>
      <c r="P272" s="41"/>
      <c r="Q272" s="42" t="str">
        <f>VLOOKUP(B272,[1]Challan!$A$6:$B$28,2,FALSE)</f>
        <v>94H</v>
      </c>
      <c r="R272" s="43" t="str">
        <f t="shared" si="42"/>
        <v>AAMP</v>
      </c>
      <c r="S272" s="43" t="str">
        <f t="shared" si="47"/>
        <v>P</v>
      </c>
      <c r="T272" s="43" t="str">
        <f t="shared" si="48"/>
        <v>02</v>
      </c>
      <c r="U272" s="43" t="b">
        <f t="shared" si="43"/>
        <v>1</v>
      </c>
      <c r="V272" s="43">
        <f t="shared" si="44"/>
        <v>10</v>
      </c>
      <c r="W272" s="43" t="str">
        <f t="shared" si="45"/>
        <v>D</v>
      </c>
      <c r="X272" s="37">
        <v>0</v>
      </c>
    </row>
    <row r="273" spans="1:24" x14ac:dyDescent="0.25">
      <c r="A273" s="30">
        <f t="shared" si="49"/>
        <v>270</v>
      </c>
      <c r="B273" s="31">
        <v>5</v>
      </c>
      <c r="C273" s="32">
        <f t="shared" si="40"/>
        <v>177</v>
      </c>
      <c r="D273" s="30" t="s">
        <v>229</v>
      </c>
      <c r="E273" s="50" t="s">
        <v>863</v>
      </c>
      <c r="F273" s="31" t="s">
        <v>509</v>
      </c>
      <c r="G273" s="31"/>
      <c r="H273" s="35" t="s">
        <v>255</v>
      </c>
      <c r="I273" s="36">
        <v>41670</v>
      </c>
      <c r="J273" s="51">
        <v>12405</v>
      </c>
      <c r="K273" s="37">
        <v>1240</v>
      </c>
      <c r="L273" s="38">
        <v>1240</v>
      </c>
      <c r="M273" s="36">
        <f t="shared" si="41"/>
        <v>41670</v>
      </c>
      <c r="N273" s="39">
        <f t="shared" si="46"/>
        <v>10</v>
      </c>
      <c r="O273" s="40"/>
      <c r="P273" s="41"/>
      <c r="Q273" s="42" t="str">
        <f>VLOOKUP(B273,[1]Challan!$A$6:$B$28,2,FALSE)</f>
        <v>94H</v>
      </c>
      <c r="R273" s="43" t="str">
        <f t="shared" si="42"/>
        <v>AACP</v>
      </c>
      <c r="S273" s="43" t="str">
        <f t="shared" si="47"/>
        <v>P</v>
      </c>
      <c r="T273" s="43" t="str">
        <f t="shared" si="48"/>
        <v>02</v>
      </c>
      <c r="U273" s="43" t="b">
        <f t="shared" si="43"/>
        <v>1</v>
      </c>
      <c r="V273" s="43">
        <f t="shared" si="44"/>
        <v>10</v>
      </c>
      <c r="W273" s="43" t="str">
        <f t="shared" si="45"/>
        <v>H</v>
      </c>
      <c r="X273" s="37">
        <v>0</v>
      </c>
    </row>
    <row r="274" spans="1:24" x14ac:dyDescent="0.25">
      <c r="A274" s="30">
        <f t="shared" si="49"/>
        <v>271</v>
      </c>
      <c r="B274" s="31">
        <v>5</v>
      </c>
      <c r="C274" s="32">
        <f t="shared" si="40"/>
        <v>178</v>
      </c>
      <c r="D274" s="30" t="s">
        <v>229</v>
      </c>
      <c r="E274" s="50" t="s">
        <v>985</v>
      </c>
      <c r="F274" s="31" t="s">
        <v>510</v>
      </c>
      <c r="G274" s="31"/>
      <c r="H274" s="35" t="s">
        <v>255</v>
      </c>
      <c r="I274" s="36">
        <v>41670</v>
      </c>
      <c r="J274" s="51">
        <v>4254</v>
      </c>
      <c r="K274" s="37">
        <v>425</v>
      </c>
      <c r="L274" s="38">
        <v>425</v>
      </c>
      <c r="M274" s="36">
        <f t="shared" si="41"/>
        <v>41670</v>
      </c>
      <c r="N274" s="39">
        <f t="shared" si="46"/>
        <v>9.99</v>
      </c>
      <c r="O274" s="40"/>
      <c r="P274" s="41"/>
      <c r="Q274" s="42" t="str">
        <f>VLOOKUP(B274,[1]Challan!$A$6:$B$28,2,FALSE)</f>
        <v>94H</v>
      </c>
      <c r="R274" s="43" t="str">
        <f t="shared" si="42"/>
        <v>AHCP</v>
      </c>
      <c r="S274" s="43" t="str">
        <f t="shared" si="47"/>
        <v>P</v>
      </c>
      <c r="T274" s="43" t="str">
        <f t="shared" si="48"/>
        <v>02</v>
      </c>
      <c r="U274" s="43" t="b">
        <f t="shared" si="43"/>
        <v>1</v>
      </c>
      <c r="V274" s="43">
        <f t="shared" si="44"/>
        <v>10</v>
      </c>
      <c r="W274" s="43" t="str">
        <f t="shared" si="45"/>
        <v>F</v>
      </c>
      <c r="X274" s="37">
        <v>0</v>
      </c>
    </row>
    <row r="275" spans="1:24" x14ac:dyDescent="0.25">
      <c r="A275" s="30">
        <f t="shared" si="49"/>
        <v>272</v>
      </c>
      <c r="B275" s="31">
        <v>5</v>
      </c>
      <c r="C275" s="32">
        <f t="shared" si="40"/>
        <v>179</v>
      </c>
      <c r="D275" s="30" t="s">
        <v>229</v>
      </c>
      <c r="E275" s="50" t="s">
        <v>986</v>
      </c>
      <c r="F275" s="31" t="s">
        <v>511</v>
      </c>
      <c r="G275" s="31"/>
      <c r="H275" s="35" t="s">
        <v>255</v>
      </c>
      <c r="I275" s="36">
        <v>41670</v>
      </c>
      <c r="J275" s="51">
        <v>12871</v>
      </c>
      <c r="K275" s="37">
        <v>1287</v>
      </c>
      <c r="L275" s="38">
        <v>1287</v>
      </c>
      <c r="M275" s="36">
        <f t="shared" si="41"/>
        <v>41670</v>
      </c>
      <c r="N275" s="39">
        <f t="shared" si="46"/>
        <v>10</v>
      </c>
      <c r="O275" s="40"/>
      <c r="P275" s="41"/>
      <c r="Q275" s="42" t="str">
        <f>VLOOKUP(B275,[1]Challan!$A$6:$B$28,2,FALSE)</f>
        <v>94H</v>
      </c>
      <c r="R275" s="43" t="str">
        <f t="shared" si="42"/>
        <v>AAPF</v>
      </c>
      <c r="S275" s="43" t="str">
        <f t="shared" si="47"/>
        <v>F</v>
      </c>
      <c r="T275" s="43" t="str">
        <f t="shared" si="48"/>
        <v>02</v>
      </c>
      <c r="U275" s="43" t="b">
        <f t="shared" si="43"/>
        <v>1</v>
      </c>
      <c r="V275" s="43">
        <f t="shared" si="44"/>
        <v>10</v>
      </c>
      <c r="W275" s="43" t="str">
        <f t="shared" si="45"/>
        <v>F</v>
      </c>
      <c r="X275" s="37">
        <v>0</v>
      </c>
    </row>
    <row r="276" spans="1:24" x14ac:dyDescent="0.25">
      <c r="A276" s="30">
        <f t="shared" si="49"/>
        <v>273</v>
      </c>
      <c r="B276" s="31">
        <v>5</v>
      </c>
      <c r="C276" s="32">
        <f t="shared" si="40"/>
        <v>180</v>
      </c>
      <c r="D276" s="30" t="s">
        <v>229</v>
      </c>
      <c r="E276" s="50" t="s">
        <v>871</v>
      </c>
      <c r="F276" s="31" t="s">
        <v>512</v>
      </c>
      <c r="G276" s="31"/>
      <c r="H276" s="35" t="s">
        <v>255</v>
      </c>
      <c r="I276" s="36">
        <v>41670</v>
      </c>
      <c r="J276" s="51">
        <v>11334</v>
      </c>
      <c r="K276" s="37">
        <v>1133</v>
      </c>
      <c r="L276" s="38">
        <v>1133</v>
      </c>
      <c r="M276" s="36">
        <f t="shared" si="41"/>
        <v>41670</v>
      </c>
      <c r="N276" s="39">
        <f t="shared" si="46"/>
        <v>10</v>
      </c>
      <c r="O276" s="40"/>
      <c r="P276" s="41"/>
      <c r="Q276" s="42" t="str">
        <f>VLOOKUP(B276,[1]Challan!$A$6:$B$28,2,FALSE)</f>
        <v>94H</v>
      </c>
      <c r="R276" s="43" t="str">
        <f t="shared" si="42"/>
        <v>AAHF</v>
      </c>
      <c r="S276" s="43" t="str">
        <f t="shared" si="47"/>
        <v>F</v>
      </c>
      <c r="T276" s="43" t="str">
        <f t="shared" si="48"/>
        <v>02</v>
      </c>
      <c r="U276" s="43" t="b">
        <f t="shared" si="43"/>
        <v>1</v>
      </c>
      <c r="V276" s="43">
        <f t="shared" si="44"/>
        <v>10</v>
      </c>
      <c r="W276" s="43" t="str">
        <f t="shared" si="45"/>
        <v>Q</v>
      </c>
      <c r="X276" s="37">
        <v>0</v>
      </c>
    </row>
    <row r="277" spans="1:24" x14ac:dyDescent="0.25">
      <c r="A277" s="30">
        <f t="shared" si="49"/>
        <v>274</v>
      </c>
      <c r="B277" s="31">
        <v>5</v>
      </c>
      <c r="C277" s="32">
        <f t="shared" si="40"/>
        <v>181</v>
      </c>
      <c r="D277" s="30" t="s">
        <v>229</v>
      </c>
      <c r="E277" s="50" t="s">
        <v>987</v>
      </c>
      <c r="F277" s="31" t="s">
        <v>513</v>
      </c>
      <c r="G277" s="31"/>
      <c r="H277" s="35" t="s">
        <v>255</v>
      </c>
      <c r="I277" s="36">
        <v>41670</v>
      </c>
      <c r="J277" s="51">
        <v>1416</v>
      </c>
      <c r="K277" s="37">
        <v>142</v>
      </c>
      <c r="L277" s="38">
        <v>142</v>
      </c>
      <c r="M277" s="36">
        <f t="shared" si="41"/>
        <v>41670</v>
      </c>
      <c r="N277" s="39">
        <f t="shared" si="46"/>
        <v>10.029999999999999</v>
      </c>
      <c r="O277" s="40"/>
      <c r="P277" s="41"/>
      <c r="Q277" s="42" t="str">
        <f>VLOOKUP(B277,[1]Challan!$A$6:$B$28,2,FALSE)</f>
        <v>94H</v>
      </c>
      <c r="R277" s="43" t="str">
        <f t="shared" si="42"/>
        <v>AAKF</v>
      </c>
      <c r="S277" s="43" t="str">
        <f t="shared" si="47"/>
        <v>F</v>
      </c>
      <c r="T277" s="43" t="str">
        <f t="shared" si="48"/>
        <v>02</v>
      </c>
      <c r="U277" s="43" t="b">
        <f t="shared" si="43"/>
        <v>1</v>
      </c>
      <c r="V277" s="43">
        <f t="shared" si="44"/>
        <v>10</v>
      </c>
      <c r="W277" s="43" t="str">
        <f t="shared" si="45"/>
        <v>K</v>
      </c>
      <c r="X277" s="37">
        <v>0</v>
      </c>
    </row>
    <row r="278" spans="1:24" x14ac:dyDescent="0.25">
      <c r="A278" s="30">
        <f t="shared" si="49"/>
        <v>275</v>
      </c>
      <c r="B278" s="31">
        <v>5</v>
      </c>
      <c r="C278" s="32">
        <f t="shared" si="40"/>
        <v>182</v>
      </c>
      <c r="D278" s="30" t="s">
        <v>229</v>
      </c>
      <c r="E278" s="50" t="s">
        <v>872</v>
      </c>
      <c r="F278" s="31" t="s">
        <v>514</v>
      </c>
      <c r="G278" s="31"/>
      <c r="H278" s="35" t="s">
        <v>255</v>
      </c>
      <c r="I278" s="36">
        <v>41670</v>
      </c>
      <c r="J278" s="51">
        <v>1633</v>
      </c>
      <c r="K278" s="37">
        <v>163</v>
      </c>
      <c r="L278" s="38">
        <v>163</v>
      </c>
      <c r="M278" s="36">
        <f t="shared" si="41"/>
        <v>41670</v>
      </c>
      <c r="N278" s="39">
        <f t="shared" si="46"/>
        <v>9.98</v>
      </c>
      <c r="O278" s="40"/>
      <c r="P278" s="41"/>
      <c r="Q278" s="42" t="str">
        <f>VLOOKUP(B278,[1]Challan!$A$6:$B$28,2,FALSE)</f>
        <v>94H</v>
      </c>
      <c r="R278" s="43" t="str">
        <f t="shared" si="42"/>
        <v>AAAA</v>
      </c>
      <c r="S278" s="43" t="str">
        <f t="shared" si="47"/>
        <v>A</v>
      </c>
      <c r="T278" s="43" t="str">
        <f t="shared" si="48"/>
        <v>02</v>
      </c>
      <c r="U278" s="43" t="b">
        <f t="shared" si="43"/>
        <v>1</v>
      </c>
      <c r="V278" s="43">
        <f t="shared" si="44"/>
        <v>10</v>
      </c>
      <c r="W278" s="43" t="str">
        <f t="shared" si="45"/>
        <v>N</v>
      </c>
      <c r="X278" s="37">
        <v>0</v>
      </c>
    </row>
    <row r="279" spans="1:24" x14ac:dyDescent="0.25">
      <c r="A279" s="30">
        <f t="shared" si="49"/>
        <v>276</v>
      </c>
      <c r="B279" s="31">
        <v>5</v>
      </c>
      <c r="C279" s="32">
        <f t="shared" si="40"/>
        <v>183</v>
      </c>
      <c r="D279" s="30" t="s">
        <v>229</v>
      </c>
      <c r="E279" s="50" t="s">
        <v>1104</v>
      </c>
      <c r="F279" s="31" t="s">
        <v>515</v>
      </c>
      <c r="G279" s="31"/>
      <c r="H279" s="35" t="s">
        <v>255</v>
      </c>
      <c r="I279" s="36">
        <v>41670</v>
      </c>
      <c r="J279" s="51">
        <v>6567</v>
      </c>
      <c r="K279" s="37">
        <v>657</v>
      </c>
      <c r="L279" s="38">
        <v>657</v>
      </c>
      <c r="M279" s="36">
        <f t="shared" si="41"/>
        <v>41670</v>
      </c>
      <c r="N279" s="39">
        <f t="shared" si="46"/>
        <v>10</v>
      </c>
      <c r="O279" s="40"/>
      <c r="P279" s="41"/>
      <c r="Q279" s="42" t="str">
        <f>VLOOKUP(B279,[1]Challan!$A$6:$B$28,2,FALSE)</f>
        <v>94H</v>
      </c>
      <c r="R279" s="43" t="str">
        <f t="shared" si="42"/>
        <v>AACF</v>
      </c>
      <c r="S279" s="43" t="str">
        <f t="shared" si="47"/>
        <v>F</v>
      </c>
      <c r="T279" s="43" t="str">
        <f t="shared" si="48"/>
        <v>02</v>
      </c>
      <c r="U279" s="43" t="b">
        <f t="shared" si="43"/>
        <v>1</v>
      </c>
      <c r="V279" s="43">
        <f t="shared" si="44"/>
        <v>10</v>
      </c>
      <c r="W279" s="43" t="str">
        <f t="shared" si="45"/>
        <v>E</v>
      </c>
      <c r="X279" s="37">
        <v>0</v>
      </c>
    </row>
    <row r="280" spans="1:24" x14ac:dyDescent="0.25">
      <c r="A280" s="30">
        <f t="shared" si="49"/>
        <v>277</v>
      </c>
      <c r="B280" s="31">
        <v>5</v>
      </c>
      <c r="C280" s="32">
        <f t="shared" si="40"/>
        <v>184</v>
      </c>
      <c r="D280" s="30" t="s">
        <v>229</v>
      </c>
      <c r="E280" s="50" t="s">
        <v>873</v>
      </c>
      <c r="F280" s="31" t="s">
        <v>516</v>
      </c>
      <c r="G280" s="31"/>
      <c r="H280" s="35" t="s">
        <v>255</v>
      </c>
      <c r="I280" s="36">
        <v>41670</v>
      </c>
      <c r="J280" s="51">
        <v>3170</v>
      </c>
      <c r="K280" s="37">
        <v>317</v>
      </c>
      <c r="L280" s="38">
        <v>317</v>
      </c>
      <c r="M280" s="36">
        <f t="shared" si="41"/>
        <v>41670</v>
      </c>
      <c r="N280" s="39">
        <f t="shared" si="46"/>
        <v>10</v>
      </c>
      <c r="O280" s="40"/>
      <c r="P280" s="41"/>
      <c r="Q280" s="42" t="str">
        <f>VLOOKUP(B280,[1]Challan!$A$6:$B$28,2,FALSE)</f>
        <v>94H</v>
      </c>
      <c r="R280" s="43" t="str">
        <f t="shared" si="42"/>
        <v>ABBF</v>
      </c>
      <c r="S280" s="43" t="str">
        <f t="shared" si="47"/>
        <v>F</v>
      </c>
      <c r="T280" s="43" t="str">
        <f t="shared" si="48"/>
        <v>02</v>
      </c>
      <c r="U280" s="43" t="b">
        <f t="shared" si="43"/>
        <v>1</v>
      </c>
      <c r="V280" s="43">
        <f t="shared" si="44"/>
        <v>10</v>
      </c>
      <c r="W280" s="43" t="str">
        <f t="shared" si="45"/>
        <v>F</v>
      </c>
      <c r="X280" s="37">
        <v>0</v>
      </c>
    </row>
    <row r="281" spans="1:24" x14ac:dyDescent="0.25">
      <c r="A281" s="30">
        <f t="shared" si="49"/>
        <v>278</v>
      </c>
      <c r="B281" s="31">
        <v>5</v>
      </c>
      <c r="C281" s="32">
        <f t="shared" si="40"/>
        <v>185</v>
      </c>
      <c r="D281" s="30" t="s">
        <v>229</v>
      </c>
      <c r="E281" s="50" t="s">
        <v>874</v>
      </c>
      <c r="F281" s="31" t="s">
        <v>517</v>
      </c>
      <c r="G281" s="31"/>
      <c r="H281" s="35" t="s">
        <v>255</v>
      </c>
      <c r="I281" s="36">
        <v>41670</v>
      </c>
      <c r="J281" s="51">
        <v>6869</v>
      </c>
      <c r="K281" s="37">
        <v>687</v>
      </c>
      <c r="L281" s="38">
        <v>687</v>
      </c>
      <c r="M281" s="36">
        <f t="shared" si="41"/>
        <v>41670</v>
      </c>
      <c r="N281" s="39">
        <f t="shared" si="46"/>
        <v>10</v>
      </c>
      <c r="O281" s="40"/>
      <c r="P281" s="41"/>
      <c r="Q281" s="42" t="str">
        <f>VLOOKUP(B281,[1]Challan!$A$6:$B$28,2,FALSE)</f>
        <v>94H</v>
      </c>
      <c r="R281" s="43" t="str">
        <f t="shared" si="42"/>
        <v>AAFF</v>
      </c>
      <c r="S281" s="43" t="str">
        <f t="shared" si="47"/>
        <v>F</v>
      </c>
      <c r="T281" s="43" t="str">
        <f t="shared" si="48"/>
        <v>02</v>
      </c>
      <c r="U281" s="43" t="b">
        <f t="shared" si="43"/>
        <v>1</v>
      </c>
      <c r="V281" s="43">
        <f t="shared" si="44"/>
        <v>10</v>
      </c>
      <c r="W281" s="43" t="str">
        <f t="shared" si="45"/>
        <v>P</v>
      </c>
      <c r="X281" s="37">
        <v>0</v>
      </c>
    </row>
    <row r="282" spans="1:24" x14ac:dyDescent="0.25">
      <c r="A282" s="30">
        <f t="shared" si="49"/>
        <v>279</v>
      </c>
      <c r="B282" s="31">
        <v>5</v>
      </c>
      <c r="C282" s="32">
        <f t="shared" si="40"/>
        <v>186</v>
      </c>
      <c r="D282" s="30" t="s">
        <v>229</v>
      </c>
      <c r="E282" s="50" t="s">
        <v>988</v>
      </c>
      <c r="F282" s="31" t="s">
        <v>518</v>
      </c>
      <c r="G282" s="31"/>
      <c r="H282" s="35" t="s">
        <v>255</v>
      </c>
      <c r="I282" s="36">
        <v>41670</v>
      </c>
      <c r="J282" s="51">
        <v>3431</v>
      </c>
      <c r="K282" s="37">
        <v>343</v>
      </c>
      <c r="L282" s="38">
        <v>343</v>
      </c>
      <c r="M282" s="36">
        <f t="shared" si="41"/>
        <v>41670</v>
      </c>
      <c r="N282" s="39">
        <f t="shared" si="46"/>
        <v>10</v>
      </c>
      <c r="O282" s="40"/>
      <c r="P282" s="41"/>
      <c r="Q282" s="42" t="str">
        <f>VLOOKUP(B282,[1]Challan!$A$6:$B$28,2,FALSE)</f>
        <v>94H</v>
      </c>
      <c r="R282" s="43" t="str">
        <f t="shared" si="42"/>
        <v>AAFF</v>
      </c>
      <c r="S282" s="43" t="str">
        <f t="shared" si="47"/>
        <v>F</v>
      </c>
      <c r="T282" s="43" t="str">
        <f t="shared" si="48"/>
        <v>02</v>
      </c>
      <c r="U282" s="43" t="b">
        <f t="shared" si="43"/>
        <v>1</v>
      </c>
      <c r="V282" s="43">
        <f t="shared" si="44"/>
        <v>10</v>
      </c>
      <c r="W282" s="43" t="str">
        <f t="shared" si="45"/>
        <v>G</v>
      </c>
      <c r="X282" s="37">
        <v>0</v>
      </c>
    </row>
    <row r="283" spans="1:24" x14ac:dyDescent="0.25">
      <c r="A283" s="30">
        <f t="shared" si="49"/>
        <v>280</v>
      </c>
      <c r="B283" s="31">
        <v>5</v>
      </c>
      <c r="C283" s="32">
        <f t="shared" si="40"/>
        <v>187</v>
      </c>
      <c r="D283" s="30" t="s">
        <v>229</v>
      </c>
      <c r="E283" s="50" t="s">
        <v>875</v>
      </c>
      <c r="F283" s="31" t="s">
        <v>519</v>
      </c>
      <c r="G283" s="31"/>
      <c r="H283" s="35" t="s">
        <v>255</v>
      </c>
      <c r="I283" s="36">
        <v>41670</v>
      </c>
      <c r="J283" s="51">
        <v>14532</v>
      </c>
      <c r="K283" s="37">
        <v>1453</v>
      </c>
      <c r="L283" s="38">
        <v>1453</v>
      </c>
      <c r="M283" s="36">
        <f>+I283</f>
        <v>41670</v>
      </c>
      <c r="N283" s="39">
        <f t="shared" si="46"/>
        <v>10</v>
      </c>
      <c r="O283" s="40"/>
      <c r="P283" s="41"/>
      <c r="Q283" s="42" t="str">
        <f>VLOOKUP(B283,[1]Challan!$A$6:$B$28,2,FALSE)</f>
        <v>94H</v>
      </c>
      <c r="R283" s="43" t="str">
        <f t="shared" si="42"/>
        <v>AEZP</v>
      </c>
      <c r="S283" s="43" t="str">
        <f t="shared" si="47"/>
        <v>P</v>
      </c>
      <c r="T283" s="43" t="str">
        <f t="shared" si="48"/>
        <v>02</v>
      </c>
      <c r="U283" s="43" t="b">
        <f t="shared" si="43"/>
        <v>1</v>
      </c>
      <c r="V283" s="43">
        <f t="shared" si="44"/>
        <v>10</v>
      </c>
      <c r="W283" s="43" t="str">
        <f t="shared" si="45"/>
        <v>B</v>
      </c>
      <c r="X283" s="37">
        <v>0</v>
      </c>
    </row>
    <row r="284" spans="1:24" x14ac:dyDescent="0.25">
      <c r="A284" s="30">
        <f t="shared" si="49"/>
        <v>281</v>
      </c>
      <c r="B284" s="31">
        <v>5</v>
      </c>
      <c r="C284" s="32">
        <f t="shared" si="40"/>
        <v>188</v>
      </c>
      <c r="D284" s="30" t="s">
        <v>229</v>
      </c>
      <c r="E284" s="50" t="s">
        <v>520</v>
      </c>
      <c r="F284" s="31" t="s">
        <v>521</v>
      </c>
      <c r="G284" s="31"/>
      <c r="H284" s="35" t="s">
        <v>255</v>
      </c>
      <c r="I284" s="36">
        <v>41670</v>
      </c>
      <c r="J284" s="51">
        <v>23663</v>
      </c>
      <c r="K284" s="37">
        <v>2366</v>
      </c>
      <c r="L284" s="38">
        <v>2366</v>
      </c>
      <c r="M284" s="36">
        <f t="shared" ref="M284:M347" si="50">+I284</f>
        <v>41670</v>
      </c>
      <c r="N284" s="39">
        <f t="shared" si="46"/>
        <v>10</v>
      </c>
      <c r="O284" s="5"/>
      <c r="P284" s="5"/>
      <c r="Q284" s="42" t="str">
        <f>VLOOKUP(B284,[1]Challan!$A$6:$B$28,2,FALSE)</f>
        <v>94H</v>
      </c>
      <c r="R284" s="43" t="str">
        <f t="shared" si="42"/>
        <v>ABXP</v>
      </c>
      <c r="S284" s="43" t="str">
        <f t="shared" si="47"/>
        <v>P</v>
      </c>
      <c r="T284" s="43" t="str">
        <f t="shared" si="48"/>
        <v>02</v>
      </c>
      <c r="U284" s="43" t="b">
        <f t="shared" si="43"/>
        <v>1</v>
      </c>
      <c r="V284" s="43">
        <f t="shared" si="44"/>
        <v>10</v>
      </c>
      <c r="W284" s="43" t="str">
        <f t="shared" si="45"/>
        <v>A</v>
      </c>
      <c r="X284" s="37">
        <v>0</v>
      </c>
    </row>
    <row r="285" spans="1:24" x14ac:dyDescent="0.25">
      <c r="A285" s="30">
        <f t="shared" si="49"/>
        <v>282</v>
      </c>
      <c r="B285" s="31">
        <v>5</v>
      </c>
      <c r="C285" s="32">
        <f t="shared" si="40"/>
        <v>189</v>
      </c>
      <c r="D285" s="30" t="s">
        <v>229</v>
      </c>
      <c r="E285" s="50" t="s">
        <v>989</v>
      </c>
      <c r="F285" s="31" t="s">
        <v>522</v>
      </c>
      <c r="G285" s="31"/>
      <c r="H285" s="35" t="s">
        <v>255</v>
      </c>
      <c r="I285" s="36">
        <v>41670</v>
      </c>
      <c r="J285" s="51">
        <v>15920</v>
      </c>
      <c r="K285" s="37">
        <v>1592</v>
      </c>
      <c r="L285" s="38">
        <v>1592</v>
      </c>
      <c r="M285" s="36">
        <f t="shared" si="50"/>
        <v>41670</v>
      </c>
      <c r="N285" s="39">
        <f t="shared" si="46"/>
        <v>10</v>
      </c>
      <c r="O285" s="5"/>
      <c r="P285" s="5"/>
      <c r="Q285" s="42" t="str">
        <f>VLOOKUP(B285,[1]Challan!$A$6:$B$28,2,FALSE)</f>
        <v>94H</v>
      </c>
      <c r="R285" s="43" t="str">
        <f t="shared" si="42"/>
        <v>ADQP</v>
      </c>
      <c r="S285" s="43" t="str">
        <f t="shared" si="47"/>
        <v>P</v>
      </c>
      <c r="T285" s="43" t="str">
        <f t="shared" si="48"/>
        <v>02</v>
      </c>
      <c r="U285" s="43" t="b">
        <f t="shared" si="43"/>
        <v>1</v>
      </c>
      <c r="V285" s="43">
        <f t="shared" si="44"/>
        <v>10</v>
      </c>
      <c r="W285" s="43" t="str">
        <f t="shared" si="45"/>
        <v>B</v>
      </c>
      <c r="X285" s="37">
        <v>0</v>
      </c>
    </row>
    <row r="286" spans="1:24" x14ac:dyDescent="0.25">
      <c r="A286" s="30">
        <f t="shared" si="49"/>
        <v>283</v>
      </c>
      <c r="B286" s="31">
        <v>5</v>
      </c>
      <c r="C286" s="32">
        <f t="shared" si="40"/>
        <v>190</v>
      </c>
      <c r="D286" s="30" t="s">
        <v>229</v>
      </c>
      <c r="E286" s="50" t="s">
        <v>876</v>
      </c>
      <c r="F286" s="31" t="s">
        <v>523</v>
      </c>
      <c r="G286" s="31"/>
      <c r="H286" s="35" t="s">
        <v>255</v>
      </c>
      <c r="I286" s="36">
        <v>41670</v>
      </c>
      <c r="J286" s="51">
        <v>8753</v>
      </c>
      <c r="K286" s="37">
        <v>875</v>
      </c>
      <c r="L286" s="38">
        <v>875</v>
      </c>
      <c r="M286" s="36">
        <f t="shared" si="50"/>
        <v>41670</v>
      </c>
      <c r="N286" s="39">
        <f t="shared" si="46"/>
        <v>10</v>
      </c>
      <c r="O286" s="5"/>
      <c r="P286" s="5"/>
      <c r="Q286" s="42" t="str">
        <f>VLOOKUP(B286,[1]Challan!$A$6:$B$28,2,FALSE)</f>
        <v>94H</v>
      </c>
      <c r="R286" s="43" t="str">
        <f t="shared" si="42"/>
        <v>AAHF</v>
      </c>
      <c r="S286" s="43" t="str">
        <f t="shared" si="47"/>
        <v>F</v>
      </c>
      <c r="T286" s="43" t="str">
        <f t="shared" si="48"/>
        <v>02</v>
      </c>
      <c r="U286" s="43" t="b">
        <f t="shared" si="43"/>
        <v>1</v>
      </c>
      <c r="V286" s="43">
        <f t="shared" si="44"/>
        <v>10</v>
      </c>
      <c r="W286" s="43" t="str">
        <f t="shared" si="45"/>
        <v>K</v>
      </c>
      <c r="X286" s="37">
        <v>0</v>
      </c>
    </row>
    <row r="287" spans="1:24" x14ac:dyDescent="0.25">
      <c r="A287" s="30">
        <f t="shared" si="49"/>
        <v>284</v>
      </c>
      <c r="B287" s="31">
        <v>5</v>
      </c>
      <c r="C287" s="32">
        <f t="shared" si="40"/>
        <v>191</v>
      </c>
      <c r="D287" s="30" t="s">
        <v>229</v>
      </c>
      <c r="E287" s="50" t="s">
        <v>877</v>
      </c>
      <c r="F287" s="31" t="s">
        <v>524</v>
      </c>
      <c r="G287" s="31"/>
      <c r="H287" s="35" t="s">
        <v>255</v>
      </c>
      <c r="I287" s="36">
        <v>41670</v>
      </c>
      <c r="J287" s="51">
        <v>16755</v>
      </c>
      <c r="K287" s="37">
        <v>1676</v>
      </c>
      <c r="L287" s="38">
        <v>1676</v>
      </c>
      <c r="M287" s="36">
        <f t="shared" si="50"/>
        <v>41670</v>
      </c>
      <c r="N287" s="39">
        <f t="shared" si="46"/>
        <v>10</v>
      </c>
      <c r="O287" s="5"/>
      <c r="P287" s="5"/>
      <c r="Q287" s="42" t="str">
        <f>VLOOKUP(B287,[1]Challan!$A$6:$B$28,2,FALSE)</f>
        <v>94H</v>
      </c>
      <c r="R287" s="43" t="str">
        <f t="shared" si="42"/>
        <v>AVXP</v>
      </c>
      <c r="S287" s="43" t="str">
        <f t="shared" si="47"/>
        <v>P</v>
      </c>
      <c r="T287" s="43" t="str">
        <f t="shared" si="48"/>
        <v>02</v>
      </c>
      <c r="U287" s="43" t="b">
        <f t="shared" si="43"/>
        <v>1</v>
      </c>
      <c r="V287" s="43">
        <f t="shared" si="44"/>
        <v>10</v>
      </c>
      <c r="W287" s="43" t="str">
        <f t="shared" si="45"/>
        <v>J</v>
      </c>
      <c r="X287" s="37">
        <v>0</v>
      </c>
    </row>
    <row r="288" spans="1:24" x14ac:dyDescent="0.25">
      <c r="A288" s="30">
        <f t="shared" si="49"/>
        <v>285</v>
      </c>
      <c r="B288" s="31">
        <v>5</v>
      </c>
      <c r="C288" s="32">
        <f t="shared" si="40"/>
        <v>192</v>
      </c>
      <c r="D288" s="30" t="s">
        <v>229</v>
      </c>
      <c r="E288" s="50" t="s">
        <v>878</v>
      </c>
      <c r="F288" s="31" t="s">
        <v>525</v>
      </c>
      <c r="G288" s="31"/>
      <c r="H288" s="35" t="s">
        <v>255</v>
      </c>
      <c r="I288" s="36">
        <v>41670</v>
      </c>
      <c r="J288" s="51">
        <v>12649</v>
      </c>
      <c r="K288" s="37">
        <v>1265</v>
      </c>
      <c r="L288" s="38">
        <v>1265</v>
      </c>
      <c r="M288" s="36">
        <f t="shared" si="50"/>
        <v>41670</v>
      </c>
      <c r="N288" s="39">
        <f t="shared" si="46"/>
        <v>10</v>
      </c>
      <c r="O288" s="5"/>
      <c r="P288" s="5"/>
      <c r="Q288" s="42" t="str">
        <f>VLOOKUP(B288,[1]Challan!$A$6:$B$28,2,FALSE)</f>
        <v>94H</v>
      </c>
      <c r="R288" s="43" t="str">
        <f t="shared" si="42"/>
        <v>AAJF</v>
      </c>
      <c r="S288" s="43" t="str">
        <f t="shared" si="47"/>
        <v>F</v>
      </c>
      <c r="T288" s="43" t="str">
        <f t="shared" si="48"/>
        <v>02</v>
      </c>
      <c r="U288" s="43" t="b">
        <f t="shared" si="43"/>
        <v>1</v>
      </c>
      <c r="V288" s="43">
        <f t="shared" si="44"/>
        <v>10</v>
      </c>
      <c r="W288" s="43" t="str">
        <f t="shared" si="45"/>
        <v>G</v>
      </c>
      <c r="X288" s="37">
        <v>0</v>
      </c>
    </row>
    <row r="289" spans="1:24" x14ac:dyDescent="0.25">
      <c r="A289" s="30">
        <f t="shared" si="49"/>
        <v>286</v>
      </c>
      <c r="B289" s="31">
        <v>5</v>
      </c>
      <c r="C289" s="32">
        <f t="shared" si="40"/>
        <v>193</v>
      </c>
      <c r="D289" s="30" t="s">
        <v>229</v>
      </c>
      <c r="E289" s="50" t="s">
        <v>879</v>
      </c>
      <c r="F289" s="31" t="s">
        <v>526</v>
      </c>
      <c r="G289" s="31"/>
      <c r="H289" s="35" t="s">
        <v>255</v>
      </c>
      <c r="I289" s="36">
        <v>41670</v>
      </c>
      <c r="J289" s="51">
        <v>8141</v>
      </c>
      <c r="K289" s="37">
        <v>814</v>
      </c>
      <c r="L289" s="38">
        <v>814</v>
      </c>
      <c r="M289" s="36">
        <f t="shared" si="50"/>
        <v>41670</v>
      </c>
      <c r="N289" s="39">
        <f t="shared" si="46"/>
        <v>10</v>
      </c>
      <c r="O289" s="5"/>
      <c r="P289" s="5"/>
      <c r="Q289" s="42" t="str">
        <f>VLOOKUP(B289,[1]Challan!$A$6:$B$28,2,FALSE)</f>
        <v>94H</v>
      </c>
      <c r="R289" s="43" t="str">
        <f t="shared" si="42"/>
        <v>AAKF</v>
      </c>
      <c r="S289" s="43" t="str">
        <f t="shared" si="47"/>
        <v>F</v>
      </c>
      <c r="T289" s="43" t="str">
        <f t="shared" si="48"/>
        <v>02</v>
      </c>
      <c r="U289" s="43" t="b">
        <f t="shared" si="43"/>
        <v>1</v>
      </c>
      <c r="V289" s="43">
        <f t="shared" si="44"/>
        <v>10</v>
      </c>
      <c r="W289" s="43" t="str">
        <f t="shared" si="45"/>
        <v>J</v>
      </c>
      <c r="X289" s="37">
        <v>0</v>
      </c>
    </row>
    <row r="290" spans="1:24" x14ac:dyDescent="0.25">
      <c r="A290" s="30">
        <f t="shared" si="49"/>
        <v>287</v>
      </c>
      <c r="B290" s="31">
        <v>5</v>
      </c>
      <c r="C290" s="32">
        <f t="shared" si="40"/>
        <v>194</v>
      </c>
      <c r="D290" s="30" t="s">
        <v>229</v>
      </c>
      <c r="E290" s="50" t="s">
        <v>990</v>
      </c>
      <c r="F290" s="31" t="s">
        <v>527</v>
      </c>
      <c r="G290" s="31"/>
      <c r="H290" s="35" t="s">
        <v>255</v>
      </c>
      <c r="I290" s="36">
        <v>41670</v>
      </c>
      <c r="J290" s="51">
        <v>2443</v>
      </c>
      <c r="K290" s="37">
        <v>244</v>
      </c>
      <c r="L290" s="38">
        <v>244</v>
      </c>
      <c r="M290" s="36">
        <f t="shared" si="50"/>
        <v>41670</v>
      </c>
      <c r="N290" s="39">
        <f t="shared" si="46"/>
        <v>9.99</v>
      </c>
      <c r="O290" s="5"/>
      <c r="P290" s="5"/>
      <c r="Q290" s="42" t="str">
        <f>VLOOKUP(B290,[1]Challan!$A$6:$B$28,2,FALSE)</f>
        <v>94H</v>
      </c>
      <c r="R290" s="43" t="str">
        <f t="shared" si="42"/>
        <v>AAIF</v>
      </c>
      <c r="S290" s="43" t="str">
        <f t="shared" si="47"/>
        <v>F</v>
      </c>
      <c r="T290" s="43" t="str">
        <f t="shared" si="48"/>
        <v>02</v>
      </c>
      <c r="U290" s="43" t="b">
        <f t="shared" si="43"/>
        <v>1</v>
      </c>
      <c r="V290" s="43">
        <f t="shared" si="44"/>
        <v>10</v>
      </c>
      <c r="W290" s="43" t="str">
        <f t="shared" si="45"/>
        <v>I</v>
      </c>
      <c r="X290" s="37">
        <v>0</v>
      </c>
    </row>
    <row r="291" spans="1:24" x14ac:dyDescent="0.25">
      <c r="A291" s="30">
        <f t="shared" si="49"/>
        <v>288</v>
      </c>
      <c r="B291" s="31">
        <v>5</v>
      </c>
      <c r="C291" s="32">
        <f t="shared" si="40"/>
        <v>195</v>
      </c>
      <c r="D291" s="30" t="s">
        <v>229</v>
      </c>
      <c r="E291" s="50" t="s">
        <v>528</v>
      </c>
      <c r="F291" s="31" t="s">
        <v>529</v>
      </c>
      <c r="G291" s="31"/>
      <c r="H291" s="35" t="s">
        <v>255</v>
      </c>
      <c r="I291" s="36">
        <v>41670</v>
      </c>
      <c r="J291" s="51">
        <v>13021</v>
      </c>
      <c r="K291" s="37">
        <v>1302</v>
      </c>
      <c r="L291" s="38">
        <v>1302</v>
      </c>
      <c r="M291" s="36">
        <f t="shared" si="50"/>
        <v>41670</v>
      </c>
      <c r="N291" s="39">
        <f t="shared" si="46"/>
        <v>10</v>
      </c>
      <c r="O291" s="5"/>
      <c r="P291" s="5"/>
      <c r="Q291" s="42" t="str">
        <f>VLOOKUP(B291,[1]Challan!$A$6:$B$28,2,FALSE)</f>
        <v>94H</v>
      </c>
      <c r="R291" s="43" t="str">
        <f t="shared" si="42"/>
        <v>AAFF</v>
      </c>
      <c r="S291" s="43" t="str">
        <f t="shared" si="47"/>
        <v>F</v>
      </c>
      <c r="T291" s="43" t="str">
        <f t="shared" si="48"/>
        <v>02</v>
      </c>
      <c r="U291" s="43" t="b">
        <f t="shared" si="43"/>
        <v>1</v>
      </c>
      <c r="V291" s="43">
        <f t="shared" si="44"/>
        <v>10</v>
      </c>
      <c r="W291" s="43" t="str">
        <f t="shared" si="45"/>
        <v>N</v>
      </c>
      <c r="X291" s="37">
        <v>0</v>
      </c>
    </row>
    <row r="292" spans="1:24" x14ac:dyDescent="0.25">
      <c r="A292" s="30">
        <f t="shared" si="49"/>
        <v>289</v>
      </c>
      <c r="B292" s="31">
        <v>5</v>
      </c>
      <c r="C292" s="32">
        <f t="shared" si="40"/>
        <v>196</v>
      </c>
      <c r="D292" s="30" t="s">
        <v>229</v>
      </c>
      <c r="E292" s="50" t="s">
        <v>1105</v>
      </c>
      <c r="F292" s="31" t="s">
        <v>530</v>
      </c>
      <c r="G292" s="31"/>
      <c r="H292" s="35" t="s">
        <v>255</v>
      </c>
      <c r="I292" s="36">
        <v>41670</v>
      </c>
      <c r="J292" s="51">
        <v>2448</v>
      </c>
      <c r="K292" s="37">
        <v>245</v>
      </c>
      <c r="L292" s="38">
        <v>245</v>
      </c>
      <c r="M292" s="36">
        <f t="shared" si="50"/>
        <v>41670</v>
      </c>
      <c r="N292" s="39">
        <f t="shared" si="46"/>
        <v>10.01</v>
      </c>
      <c r="O292" s="5"/>
      <c r="P292" s="5"/>
      <c r="Q292" s="42" t="str">
        <f>VLOOKUP(B292,[1]Challan!$A$6:$B$28,2,FALSE)</f>
        <v>94H</v>
      </c>
      <c r="R292" s="43" t="str">
        <f t="shared" si="42"/>
        <v>ABEF</v>
      </c>
      <c r="S292" s="43" t="str">
        <f t="shared" si="47"/>
        <v>F</v>
      </c>
      <c r="T292" s="43" t="str">
        <f t="shared" si="48"/>
        <v>02</v>
      </c>
      <c r="U292" s="43" t="b">
        <f t="shared" si="43"/>
        <v>1</v>
      </c>
      <c r="V292" s="43">
        <f t="shared" si="44"/>
        <v>10</v>
      </c>
      <c r="W292" s="43" t="str">
        <f t="shared" si="45"/>
        <v>N</v>
      </c>
      <c r="X292" s="37">
        <v>0</v>
      </c>
    </row>
    <row r="293" spans="1:24" x14ac:dyDescent="0.25">
      <c r="A293" s="30">
        <f t="shared" si="49"/>
        <v>290</v>
      </c>
      <c r="B293" s="31">
        <v>5</v>
      </c>
      <c r="C293" s="32">
        <f t="shared" si="40"/>
        <v>197</v>
      </c>
      <c r="D293" s="30" t="s">
        <v>229</v>
      </c>
      <c r="E293" s="50" t="s">
        <v>1106</v>
      </c>
      <c r="F293" s="31" t="s">
        <v>531</v>
      </c>
      <c r="G293" s="31"/>
      <c r="H293" s="35" t="s">
        <v>255</v>
      </c>
      <c r="I293" s="36">
        <v>41670</v>
      </c>
      <c r="J293" s="51">
        <v>9941</v>
      </c>
      <c r="K293" s="37">
        <v>994</v>
      </c>
      <c r="L293" s="38">
        <v>994</v>
      </c>
      <c r="M293" s="36">
        <f t="shared" si="50"/>
        <v>41670</v>
      </c>
      <c r="N293" s="39">
        <f t="shared" si="46"/>
        <v>10</v>
      </c>
      <c r="O293" s="5"/>
      <c r="P293" s="5"/>
      <c r="Q293" s="42" t="str">
        <f>VLOOKUP(B293,[1]Challan!$A$6:$B$28,2,FALSE)</f>
        <v>94H</v>
      </c>
      <c r="R293" s="43" t="str">
        <f t="shared" si="42"/>
        <v>AACF</v>
      </c>
      <c r="S293" s="43" t="str">
        <f t="shared" si="47"/>
        <v>F</v>
      </c>
      <c r="T293" s="43" t="str">
        <f t="shared" si="48"/>
        <v>02</v>
      </c>
      <c r="U293" s="43" t="b">
        <f t="shared" si="43"/>
        <v>1</v>
      </c>
      <c r="V293" s="43">
        <f t="shared" si="44"/>
        <v>10</v>
      </c>
      <c r="W293" s="43" t="str">
        <f t="shared" si="45"/>
        <v>L</v>
      </c>
      <c r="X293" s="37">
        <v>0</v>
      </c>
    </row>
    <row r="294" spans="1:24" x14ac:dyDescent="0.25">
      <c r="A294" s="30">
        <f t="shared" si="49"/>
        <v>291</v>
      </c>
      <c r="B294" s="31">
        <v>5</v>
      </c>
      <c r="C294" s="32">
        <f t="shared" si="40"/>
        <v>198</v>
      </c>
      <c r="D294" s="30" t="s">
        <v>229</v>
      </c>
      <c r="E294" s="50" t="s">
        <v>1107</v>
      </c>
      <c r="F294" s="31" t="s">
        <v>532</v>
      </c>
      <c r="G294" s="31"/>
      <c r="H294" s="35" t="s">
        <v>255</v>
      </c>
      <c r="I294" s="36">
        <v>41670</v>
      </c>
      <c r="J294" s="51">
        <v>13428</v>
      </c>
      <c r="K294" s="37">
        <v>1343</v>
      </c>
      <c r="L294" s="38">
        <v>1343</v>
      </c>
      <c r="M294" s="36">
        <f t="shared" si="50"/>
        <v>41670</v>
      </c>
      <c r="N294" s="39">
        <f t="shared" si="46"/>
        <v>10</v>
      </c>
      <c r="O294" s="5"/>
      <c r="P294" s="5"/>
      <c r="Q294" s="42" t="str">
        <f>VLOOKUP(B294,[1]Challan!$A$6:$B$28,2,FALSE)</f>
        <v>94H</v>
      </c>
      <c r="R294" s="43" t="str">
        <f t="shared" si="42"/>
        <v>ABUF</v>
      </c>
      <c r="S294" s="43" t="str">
        <f t="shared" si="47"/>
        <v>F</v>
      </c>
      <c r="T294" s="43" t="str">
        <f t="shared" si="48"/>
        <v>02</v>
      </c>
      <c r="U294" s="43" t="b">
        <f t="shared" si="43"/>
        <v>1</v>
      </c>
      <c r="V294" s="43">
        <f t="shared" si="44"/>
        <v>10</v>
      </c>
      <c r="W294" s="43" t="str">
        <f t="shared" si="45"/>
        <v>J</v>
      </c>
      <c r="X294" s="37">
        <v>0</v>
      </c>
    </row>
    <row r="295" spans="1:24" x14ac:dyDescent="0.25">
      <c r="A295" s="30">
        <f t="shared" si="49"/>
        <v>292</v>
      </c>
      <c r="B295" s="31">
        <v>5</v>
      </c>
      <c r="C295" s="32">
        <f t="shared" si="40"/>
        <v>199</v>
      </c>
      <c r="D295" s="30" t="s">
        <v>229</v>
      </c>
      <c r="E295" s="50" t="s">
        <v>991</v>
      </c>
      <c r="F295" s="31" t="s">
        <v>533</v>
      </c>
      <c r="G295" s="31"/>
      <c r="H295" s="35" t="s">
        <v>255</v>
      </c>
      <c r="I295" s="36">
        <v>41670</v>
      </c>
      <c r="J295" s="51">
        <v>3786</v>
      </c>
      <c r="K295" s="37">
        <v>379</v>
      </c>
      <c r="L295" s="38">
        <v>379</v>
      </c>
      <c r="M295" s="36">
        <f t="shared" si="50"/>
        <v>41670</v>
      </c>
      <c r="N295" s="39">
        <f t="shared" si="46"/>
        <v>10.01</v>
      </c>
      <c r="O295" s="5"/>
      <c r="P295" s="5"/>
      <c r="Q295" s="42" t="str">
        <f>VLOOKUP(B295,[1]Challan!$A$6:$B$28,2,FALSE)</f>
        <v>94H</v>
      </c>
      <c r="R295" s="43" t="str">
        <f t="shared" si="42"/>
        <v>ASBP</v>
      </c>
      <c r="S295" s="43" t="str">
        <f t="shared" si="47"/>
        <v>P</v>
      </c>
      <c r="T295" s="43" t="str">
        <f t="shared" si="48"/>
        <v>02</v>
      </c>
      <c r="U295" s="43" t="b">
        <f t="shared" si="43"/>
        <v>1</v>
      </c>
      <c r="V295" s="43">
        <f t="shared" si="44"/>
        <v>10</v>
      </c>
      <c r="W295" s="43" t="str">
        <f t="shared" si="45"/>
        <v>P</v>
      </c>
      <c r="X295" s="37">
        <v>0</v>
      </c>
    </row>
    <row r="296" spans="1:24" x14ac:dyDescent="0.25">
      <c r="A296" s="30">
        <f t="shared" si="49"/>
        <v>293</v>
      </c>
      <c r="B296" s="31">
        <v>5</v>
      </c>
      <c r="C296" s="32">
        <f t="shared" si="40"/>
        <v>200</v>
      </c>
      <c r="D296" s="30" t="s">
        <v>229</v>
      </c>
      <c r="E296" s="50" t="s">
        <v>1108</v>
      </c>
      <c r="F296" s="31" t="s">
        <v>534</v>
      </c>
      <c r="G296" s="31"/>
      <c r="H296" s="35" t="s">
        <v>255</v>
      </c>
      <c r="I296" s="36">
        <v>41670</v>
      </c>
      <c r="J296" s="51">
        <v>9780</v>
      </c>
      <c r="K296" s="37">
        <v>978</v>
      </c>
      <c r="L296" s="38">
        <v>978</v>
      </c>
      <c r="M296" s="36">
        <f t="shared" si="50"/>
        <v>41670</v>
      </c>
      <c r="N296" s="39">
        <f t="shared" si="46"/>
        <v>10</v>
      </c>
      <c r="O296" s="5"/>
      <c r="P296" s="5"/>
      <c r="Q296" s="42" t="str">
        <f>VLOOKUP(B296,[1]Challan!$A$6:$B$28,2,FALSE)</f>
        <v>94H</v>
      </c>
      <c r="R296" s="43" t="str">
        <f t="shared" si="42"/>
        <v>ABUF</v>
      </c>
      <c r="S296" s="43" t="str">
        <f t="shared" si="47"/>
        <v>F</v>
      </c>
      <c r="T296" s="43" t="str">
        <f t="shared" si="48"/>
        <v>02</v>
      </c>
      <c r="U296" s="43" t="b">
        <f t="shared" si="43"/>
        <v>1</v>
      </c>
      <c r="V296" s="43">
        <f t="shared" si="44"/>
        <v>10</v>
      </c>
      <c r="W296" s="43" t="str">
        <f t="shared" si="45"/>
        <v>A</v>
      </c>
      <c r="X296" s="37">
        <v>0</v>
      </c>
    </row>
    <row r="297" spans="1:24" x14ac:dyDescent="0.25">
      <c r="A297" s="30">
        <f t="shared" si="49"/>
        <v>294</v>
      </c>
      <c r="B297" s="31">
        <v>5</v>
      </c>
      <c r="C297" s="32">
        <f t="shared" si="40"/>
        <v>201</v>
      </c>
      <c r="D297" s="30" t="s">
        <v>229</v>
      </c>
      <c r="E297" s="50" t="s">
        <v>992</v>
      </c>
      <c r="F297" s="31" t="s">
        <v>535</v>
      </c>
      <c r="G297" s="31"/>
      <c r="H297" s="35" t="s">
        <v>255</v>
      </c>
      <c r="I297" s="36">
        <v>41670</v>
      </c>
      <c r="J297" s="51">
        <v>9791</v>
      </c>
      <c r="K297" s="37">
        <v>979</v>
      </c>
      <c r="L297" s="38">
        <v>979</v>
      </c>
      <c r="M297" s="36">
        <f t="shared" si="50"/>
        <v>41670</v>
      </c>
      <c r="N297" s="39">
        <f t="shared" si="46"/>
        <v>10</v>
      </c>
      <c r="O297" s="5"/>
      <c r="P297" s="5"/>
      <c r="Q297" s="42" t="str">
        <f>VLOOKUP(B297,[1]Challan!$A$6:$B$28,2,FALSE)</f>
        <v>94H</v>
      </c>
      <c r="R297" s="43" t="str">
        <f t="shared" si="42"/>
        <v>AECP</v>
      </c>
      <c r="S297" s="43" t="str">
        <f t="shared" si="47"/>
        <v>P</v>
      </c>
      <c r="T297" s="43" t="str">
        <f t="shared" si="48"/>
        <v>02</v>
      </c>
      <c r="U297" s="43" t="b">
        <f t="shared" si="43"/>
        <v>1</v>
      </c>
      <c r="V297" s="43">
        <f t="shared" si="44"/>
        <v>10</v>
      </c>
      <c r="W297" s="43" t="str">
        <f t="shared" si="45"/>
        <v>E</v>
      </c>
      <c r="X297" s="37">
        <v>0</v>
      </c>
    </row>
    <row r="298" spans="1:24" x14ac:dyDescent="0.25">
      <c r="A298" s="30">
        <f t="shared" si="49"/>
        <v>295</v>
      </c>
      <c r="B298" s="31">
        <v>5</v>
      </c>
      <c r="C298" s="32">
        <f t="shared" si="40"/>
        <v>202</v>
      </c>
      <c r="D298" s="30" t="s">
        <v>229</v>
      </c>
      <c r="E298" s="50" t="s">
        <v>880</v>
      </c>
      <c r="F298" s="31" t="s">
        <v>536</v>
      </c>
      <c r="G298" s="31"/>
      <c r="H298" s="35" t="s">
        <v>255</v>
      </c>
      <c r="I298" s="36">
        <v>41670</v>
      </c>
      <c r="J298" s="51">
        <v>2018</v>
      </c>
      <c r="K298" s="37">
        <v>202</v>
      </c>
      <c r="L298" s="38">
        <v>202</v>
      </c>
      <c r="M298" s="36">
        <f t="shared" si="50"/>
        <v>41670</v>
      </c>
      <c r="N298" s="39">
        <f t="shared" si="46"/>
        <v>10.01</v>
      </c>
      <c r="O298" s="5"/>
      <c r="P298" s="5"/>
      <c r="Q298" s="42" t="str">
        <f>VLOOKUP(B298,[1]Challan!$A$6:$B$28,2,FALSE)</f>
        <v>94H</v>
      </c>
      <c r="R298" s="43" t="str">
        <f t="shared" si="42"/>
        <v>AAGF</v>
      </c>
      <c r="S298" s="43" t="str">
        <f t="shared" si="47"/>
        <v>F</v>
      </c>
      <c r="T298" s="43" t="str">
        <f t="shared" si="48"/>
        <v>02</v>
      </c>
      <c r="U298" s="43" t="b">
        <f t="shared" si="43"/>
        <v>1</v>
      </c>
      <c r="V298" s="43">
        <f t="shared" si="44"/>
        <v>10</v>
      </c>
      <c r="W298" s="43" t="str">
        <f t="shared" si="45"/>
        <v>N</v>
      </c>
      <c r="X298" s="37">
        <v>0</v>
      </c>
    </row>
    <row r="299" spans="1:24" x14ac:dyDescent="0.25">
      <c r="A299" s="30">
        <f t="shared" si="49"/>
        <v>296</v>
      </c>
      <c r="B299" s="31">
        <v>5</v>
      </c>
      <c r="C299" s="32">
        <f t="shared" si="40"/>
        <v>203</v>
      </c>
      <c r="D299" s="30" t="s">
        <v>229</v>
      </c>
      <c r="E299" s="50" t="s">
        <v>1109</v>
      </c>
      <c r="F299" s="31" t="s">
        <v>537</v>
      </c>
      <c r="G299" s="31"/>
      <c r="H299" s="35" t="s">
        <v>255</v>
      </c>
      <c r="I299" s="36">
        <v>41670</v>
      </c>
      <c r="J299" s="51">
        <v>12968</v>
      </c>
      <c r="K299" s="37">
        <v>1297</v>
      </c>
      <c r="L299" s="38">
        <v>1297</v>
      </c>
      <c r="M299" s="36">
        <f t="shared" si="50"/>
        <v>41670</v>
      </c>
      <c r="N299" s="39">
        <f t="shared" si="46"/>
        <v>10</v>
      </c>
      <c r="O299" s="5"/>
      <c r="P299" s="5"/>
      <c r="Q299" s="42" t="str">
        <f>VLOOKUP(B299,[1]Challan!$A$6:$B$28,2,FALSE)</f>
        <v>94H</v>
      </c>
      <c r="R299" s="43" t="str">
        <f t="shared" si="42"/>
        <v>ABWF</v>
      </c>
      <c r="S299" s="43" t="str">
        <f t="shared" si="47"/>
        <v>F</v>
      </c>
      <c r="T299" s="43" t="str">
        <f t="shared" si="48"/>
        <v>02</v>
      </c>
      <c r="U299" s="43" t="b">
        <f t="shared" si="43"/>
        <v>1</v>
      </c>
      <c r="V299" s="43">
        <f t="shared" si="44"/>
        <v>10</v>
      </c>
      <c r="W299" s="43" t="str">
        <f t="shared" si="45"/>
        <v>F</v>
      </c>
      <c r="X299" s="37">
        <v>0</v>
      </c>
    </row>
    <row r="300" spans="1:24" x14ac:dyDescent="0.25">
      <c r="A300" s="30">
        <f t="shared" si="49"/>
        <v>297</v>
      </c>
      <c r="B300" s="31">
        <v>5</v>
      </c>
      <c r="C300" s="32">
        <f t="shared" si="40"/>
        <v>204</v>
      </c>
      <c r="D300" s="30" t="s">
        <v>229</v>
      </c>
      <c r="E300" s="50" t="s">
        <v>993</v>
      </c>
      <c r="F300" s="31" t="s">
        <v>538</v>
      </c>
      <c r="G300" s="31"/>
      <c r="H300" s="35" t="s">
        <v>255</v>
      </c>
      <c r="I300" s="36">
        <v>41670</v>
      </c>
      <c r="J300" s="51">
        <v>11777</v>
      </c>
      <c r="K300" s="37">
        <v>1178</v>
      </c>
      <c r="L300" s="38">
        <v>1178</v>
      </c>
      <c r="M300" s="36">
        <f t="shared" si="50"/>
        <v>41670</v>
      </c>
      <c r="N300" s="39">
        <f t="shared" si="46"/>
        <v>10</v>
      </c>
      <c r="O300" s="5"/>
      <c r="P300" s="5"/>
      <c r="Q300" s="42" t="str">
        <f>VLOOKUP(B300,[1]Challan!$A$6:$B$28,2,FALSE)</f>
        <v>94H</v>
      </c>
      <c r="R300" s="43" t="str">
        <f t="shared" si="42"/>
        <v>ABWF</v>
      </c>
      <c r="S300" s="43" t="str">
        <f t="shared" si="47"/>
        <v>F</v>
      </c>
      <c r="T300" s="43" t="str">
        <f t="shared" si="48"/>
        <v>02</v>
      </c>
      <c r="U300" s="43" t="b">
        <f t="shared" si="43"/>
        <v>1</v>
      </c>
      <c r="V300" s="43">
        <f t="shared" si="44"/>
        <v>10</v>
      </c>
      <c r="W300" s="43" t="str">
        <f t="shared" si="45"/>
        <v>E</v>
      </c>
      <c r="X300" s="37">
        <v>0</v>
      </c>
    </row>
    <row r="301" spans="1:24" x14ac:dyDescent="0.25">
      <c r="A301" s="30">
        <f t="shared" si="49"/>
        <v>298</v>
      </c>
      <c r="B301" s="31">
        <v>5</v>
      </c>
      <c r="C301" s="32">
        <f t="shared" si="40"/>
        <v>205</v>
      </c>
      <c r="D301" s="30" t="s">
        <v>229</v>
      </c>
      <c r="E301" s="50" t="s">
        <v>1110</v>
      </c>
      <c r="F301" s="31" t="s">
        <v>539</v>
      </c>
      <c r="G301" s="31"/>
      <c r="H301" s="35" t="s">
        <v>255</v>
      </c>
      <c r="I301" s="36">
        <v>41670</v>
      </c>
      <c r="J301" s="51">
        <v>5764</v>
      </c>
      <c r="K301" s="37">
        <v>576</v>
      </c>
      <c r="L301" s="38">
        <v>576</v>
      </c>
      <c r="M301" s="36">
        <f t="shared" si="50"/>
        <v>41670</v>
      </c>
      <c r="N301" s="39">
        <f t="shared" si="46"/>
        <v>9.99</v>
      </c>
      <c r="O301" s="5"/>
      <c r="P301" s="5"/>
      <c r="Q301" s="42" t="str">
        <f>VLOOKUP(B301,[1]Challan!$A$6:$B$28,2,FALSE)</f>
        <v>94H</v>
      </c>
      <c r="R301" s="43" t="str">
        <f t="shared" si="42"/>
        <v>ALYP</v>
      </c>
      <c r="S301" s="43" t="str">
        <f t="shared" si="47"/>
        <v>P</v>
      </c>
      <c r="T301" s="43" t="str">
        <f t="shared" si="48"/>
        <v>02</v>
      </c>
      <c r="U301" s="43" t="b">
        <f t="shared" si="43"/>
        <v>1</v>
      </c>
      <c r="V301" s="43">
        <f t="shared" si="44"/>
        <v>10</v>
      </c>
      <c r="W301" s="43" t="str">
        <f t="shared" si="45"/>
        <v>Q</v>
      </c>
      <c r="X301" s="37">
        <v>0</v>
      </c>
    </row>
    <row r="302" spans="1:24" x14ac:dyDescent="0.25">
      <c r="A302" s="30">
        <f t="shared" si="49"/>
        <v>299</v>
      </c>
      <c r="B302" s="31">
        <v>5</v>
      </c>
      <c r="C302" s="32">
        <f t="shared" si="40"/>
        <v>206</v>
      </c>
      <c r="D302" s="30" t="s">
        <v>229</v>
      </c>
      <c r="E302" s="50" t="s">
        <v>994</v>
      </c>
      <c r="F302" s="31" t="s">
        <v>540</v>
      </c>
      <c r="G302" s="31"/>
      <c r="H302" s="35" t="s">
        <v>255</v>
      </c>
      <c r="I302" s="36">
        <v>41670</v>
      </c>
      <c r="J302" s="51">
        <v>10379</v>
      </c>
      <c r="K302" s="37">
        <v>1038</v>
      </c>
      <c r="L302" s="38">
        <v>1038</v>
      </c>
      <c r="M302" s="36">
        <f t="shared" si="50"/>
        <v>41670</v>
      </c>
      <c r="N302" s="39">
        <f t="shared" si="46"/>
        <v>10</v>
      </c>
      <c r="O302" s="5"/>
      <c r="P302" s="5"/>
      <c r="Q302" s="42" t="str">
        <f>VLOOKUP(B302,[1]Challan!$A$6:$B$28,2,FALSE)</f>
        <v>94H</v>
      </c>
      <c r="R302" s="43" t="str">
        <f t="shared" si="42"/>
        <v>AAIF</v>
      </c>
      <c r="S302" s="43" t="str">
        <f t="shared" si="47"/>
        <v>F</v>
      </c>
      <c r="T302" s="43" t="str">
        <f t="shared" si="48"/>
        <v>02</v>
      </c>
      <c r="U302" s="43" t="b">
        <f t="shared" si="43"/>
        <v>1</v>
      </c>
      <c r="V302" s="43">
        <f t="shared" si="44"/>
        <v>10</v>
      </c>
      <c r="W302" s="43" t="str">
        <f t="shared" si="45"/>
        <v>K</v>
      </c>
      <c r="X302" s="37">
        <v>0</v>
      </c>
    </row>
    <row r="303" spans="1:24" x14ac:dyDescent="0.25">
      <c r="A303" s="30">
        <f t="shared" si="49"/>
        <v>300</v>
      </c>
      <c r="B303" s="31">
        <v>5</v>
      </c>
      <c r="C303" s="32">
        <f t="shared" si="40"/>
        <v>207</v>
      </c>
      <c r="D303" s="30" t="s">
        <v>229</v>
      </c>
      <c r="E303" s="50" t="s">
        <v>995</v>
      </c>
      <c r="F303" s="31" t="s">
        <v>541</v>
      </c>
      <c r="G303" s="31"/>
      <c r="H303" s="35" t="s">
        <v>255</v>
      </c>
      <c r="I303" s="36">
        <v>41670</v>
      </c>
      <c r="J303" s="51">
        <v>11040</v>
      </c>
      <c r="K303" s="37">
        <v>1104</v>
      </c>
      <c r="L303" s="38">
        <v>1104</v>
      </c>
      <c r="M303" s="36">
        <f t="shared" si="50"/>
        <v>41670</v>
      </c>
      <c r="N303" s="39">
        <f t="shared" si="46"/>
        <v>10</v>
      </c>
      <c r="O303" s="5"/>
      <c r="P303" s="5"/>
      <c r="Q303" s="42" t="str">
        <f>VLOOKUP(B303,[1]Challan!$A$6:$B$28,2,FALSE)</f>
        <v>94H</v>
      </c>
      <c r="R303" s="43" t="str">
        <f t="shared" si="42"/>
        <v>AAMF</v>
      </c>
      <c r="S303" s="43" t="str">
        <f t="shared" si="47"/>
        <v>F</v>
      </c>
      <c r="T303" s="43" t="str">
        <f t="shared" si="48"/>
        <v>02</v>
      </c>
      <c r="U303" s="43" t="b">
        <f t="shared" si="43"/>
        <v>1</v>
      </c>
      <c r="V303" s="43">
        <f t="shared" si="44"/>
        <v>10</v>
      </c>
      <c r="W303" s="43" t="str">
        <f t="shared" si="45"/>
        <v>E</v>
      </c>
      <c r="X303" s="37">
        <v>0</v>
      </c>
    </row>
    <row r="304" spans="1:24" x14ac:dyDescent="0.25">
      <c r="A304" s="30">
        <f t="shared" si="49"/>
        <v>301</v>
      </c>
      <c r="B304" s="31">
        <v>5</v>
      </c>
      <c r="C304" s="32">
        <f t="shared" si="40"/>
        <v>208</v>
      </c>
      <c r="D304" s="30" t="s">
        <v>229</v>
      </c>
      <c r="E304" s="50" t="s">
        <v>1111</v>
      </c>
      <c r="F304" s="31" t="s">
        <v>542</v>
      </c>
      <c r="G304" s="31"/>
      <c r="H304" s="35" t="s">
        <v>255</v>
      </c>
      <c r="I304" s="36">
        <v>41670</v>
      </c>
      <c r="J304" s="51">
        <v>5560</v>
      </c>
      <c r="K304" s="37">
        <v>556</v>
      </c>
      <c r="L304" s="38">
        <v>556</v>
      </c>
      <c r="M304" s="36">
        <f t="shared" si="50"/>
        <v>41670</v>
      </c>
      <c r="N304" s="39">
        <f t="shared" si="46"/>
        <v>10</v>
      </c>
      <c r="O304" s="5"/>
      <c r="P304" s="5"/>
      <c r="Q304" s="42" t="str">
        <f>VLOOKUP(B304,[1]Challan!$A$6:$B$28,2,FALSE)</f>
        <v>94H</v>
      </c>
      <c r="R304" s="43" t="str">
        <f t="shared" si="42"/>
        <v>AZJP</v>
      </c>
      <c r="S304" s="43" t="str">
        <f t="shared" si="47"/>
        <v>P</v>
      </c>
      <c r="T304" s="43" t="str">
        <f t="shared" si="48"/>
        <v>02</v>
      </c>
      <c r="U304" s="43" t="b">
        <f t="shared" si="43"/>
        <v>1</v>
      </c>
      <c r="V304" s="43">
        <f t="shared" si="44"/>
        <v>10</v>
      </c>
      <c r="W304" s="43" t="str">
        <f t="shared" si="45"/>
        <v>R</v>
      </c>
      <c r="X304" s="37">
        <v>0</v>
      </c>
    </row>
    <row r="305" spans="1:24" x14ac:dyDescent="0.25">
      <c r="A305" s="30">
        <f t="shared" si="49"/>
        <v>302</v>
      </c>
      <c r="B305" s="31">
        <v>5</v>
      </c>
      <c r="C305" s="32">
        <f t="shared" si="40"/>
        <v>209</v>
      </c>
      <c r="D305" s="30" t="s">
        <v>229</v>
      </c>
      <c r="E305" s="50" t="s">
        <v>881</v>
      </c>
      <c r="F305" s="31" t="s">
        <v>543</v>
      </c>
      <c r="G305" s="31"/>
      <c r="H305" s="35" t="s">
        <v>255</v>
      </c>
      <c r="I305" s="36">
        <v>41670</v>
      </c>
      <c r="J305" s="51">
        <v>344</v>
      </c>
      <c r="K305" s="37">
        <v>34</v>
      </c>
      <c r="L305" s="38">
        <v>34</v>
      </c>
      <c r="M305" s="36">
        <f t="shared" si="50"/>
        <v>41670</v>
      </c>
      <c r="N305" s="39">
        <f t="shared" si="46"/>
        <v>9.8800000000000008</v>
      </c>
      <c r="O305" s="5"/>
      <c r="P305" s="5"/>
      <c r="Q305" s="42" t="str">
        <f>VLOOKUP(B305,[1]Challan!$A$6:$B$28,2,FALSE)</f>
        <v>94H</v>
      </c>
      <c r="R305" s="43" t="str">
        <f t="shared" si="42"/>
        <v>ASSP</v>
      </c>
      <c r="S305" s="43" t="str">
        <f t="shared" si="47"/>
        <v>P</v>
      </c>
      <c r="T305" s="43" t="str">
        <f t="shared" si="48"/>
        <v>02</v>
      </c>
      <c r="U305" s="43" t="b">
        <f t="shared" si="43"/>
        <v>1</v>
      </c>
      <c r="V305" s="43">
        <f t="shared" si="44"/>
        <v>10</v>
      </c>
      <c r="W305" s="43" t="str">
        <f t="shared" si="45"/>
        <v>K</v>
      </c>
      <c r="X305" s="37">
        <v>0</v>
      </c>
    </row>
    <row r="306" spans="1:24" x14ac:dyDescent="0.25">
      <c r="A306" s="30">
        <f t="shared" si="49"/>
        <v>303</v>
      </c>
      <c r="B306" s="31">
        <v>5</v>
      </c>
      <c r="C306" s="32">
        <f t="shared" si="40"/>
        <v>210</v>
      </c>
      <c r="D306" s="30" t="s">
        <v>229</v>
      </c>
      <c r="E306" s="50" t="s">
        <v>996</v>
      </c>
      <c r="F306" s="31" t="s">
        <v>544</v>
      </c>
      <c r="G306" s="31"/>
      <c r="H306" s="35" t="s">
        <v>255</v>
      </c>
      <c r="I306" s="36">
        <v>41670</v>
      </c>
      <c r="J306" s="51">
        <v>6271</v>
      </c>
      <c r="K306" s="37">
        <v>627</v>
      </c>
      <c r="L306" s="38">
        <v>627</v>
      </c>
      <c r="M306" s="36">
        <f t="shared" si="50"/>
        <v>41670</v>
      </c>
      <c r="N306" s="39">
        <f t="shared" si="46"/>
        <v>10</v>
      </c>
      <c r="O306" s="5"/>
      <c r="P306" s="5"/>
      <c r="Q306" s="42" t="str">
        <f>VLOOKUP(B306,[1]Challan!$A$6:$B$28,2,FALSE)</f>
        <v>94H</v>
      </c>
      <c r="R306" s="43" t="str">
        <f t="shared" si="42"/>
        <v>ACAF</v>
      </c>
      <c r="S306" s="43" t="str">
        <f t="shared" si="47"/>
        <v>F</v>
      </c>
      <c r="T306" s="43" t="str">
        <f t="shared" si="48"/>
        <v>02</v>
      </c>
      <c r="U306" s="43" t="b">
        <f t="shared" si="43"/>
        <v>1</v>
      </c>
      <c r="V306" s="43">
        <f t="shared" si="44"/>
        <v>10</v>
      </c>
      <c r="W306" s="43" t="str">
        <f t="shared" si="45"/>
        <v>H</v>
      </c>
      <c r="X306" s="37">
        <v>0</v>
      </c>
    </row>
    <row r="307" spans="1:24" x14ac:dyDescent="0.25">
      <c r="A307" s="30">
        <f t="shared" si="49"/>
        <v>304</v>
      </c>
      <c r="B307" s="31">
        <v>5</v>
      </c>
      <c r="C307" s="32">
        <f t="shared" si="40"/>
        <v>211</v>
      </c>
      <c r="D307" s="30" t="s">
        <v>229</v>
      </c>
      <c r="E307" s="50" t="s">
        <v>997</v>
      </c>
      <c r="F307" s="31" t="s">
        <v>545</v>
      </c>
      <c r="G307" s="31"/>
      <c r="H307" s="35" t="s">
        <v>255</v>
      </c>
      <c r="I307" s="36">
        <v>41670</v>
      </c>
      <c r="J307" s="51">
        <v>5565</v>
      </c>
      <c r="K307" s="37">
        <v>556</v>
      </c>
      <c r="L307" s="38">
        <v>556</v>
      </c>
      <c r="M307" s="36">
        <f t="shared" si="50"/>
        <v>41670</v>
      </c>
      <c r="N307" s="39">
        <f t="shared" si="46"/>
        <v>9.99</v>
      </c>
      <c r="O307" s="5"/>
      <c r="P307" s="5"/>
      <c r="Q307" s="42" t="str">
        <f>VLOOKUP(B307,[1]Challan!$A$6:$B$28,2,FALSE)</f>
        <v>94H</v>
      </c>
      <c r="R307" s="43" t="str">
        <f t="shared" si="42"/>
        <v>AAHF</v>
      </c>
      <c r="S307" s="43" t="str">
        <f t="shared" si="47"/>
        <v>F</v>
      </c>
      <c r="T307" s="43" t="str">
        <f t="shared" si="48"/>
        <v>02</v>
      </c>
      <c r="U307" s="43" t="b">
        <f t="shared" si="43"/>
        <v>1</v>
      </c>
      <c r="V307" s="43">
        <f t="shared" si="44"/>
        <v>10</v>
      </c>
      <c r="W307" s="43" t="str">
        <f t="shared" si="45"/>
        <v>J</v>
      </c>
      <c r="X307" s="37">
        <v>0</v>
      </c>
    </row>
    <row r="308" spans="1:24" x14ac:dyDescent="0.25">
      <c r="A308" s="30">
        <f t="shared" si="49"/>
        <v>305</v>
      </c>
      <c r="B308" s="31">
        <v>5</v>
      </c>
      <c r="C308" s="32">
        <f t="shared" si="40"/>
        <v>212</v>
      </c>
      <c r="D308" s="30" t="s">
        <v>229</v>
      </c>
      <c r="E308" s="50" t="s">
        <v>998</v>
      </c>
      <c r="F308" s="31" t="s">
        <v>546</v>
      </c>
      <c r="G308" s="31"/>
      <c r="H308" s="35" t="s">
        <v>255</v>
      </c>
      <c r="I308" s="36">
        <v>41670</v>
      </c>
      <c r="J308" s="51">
        <v>15600</v>
      </c>
      <c r="K308" s="37">
        <v>1560</v>
      </c>
      <c r="L308" s="38">
        <v>1560</v>
      </c>
      <c r="M308" s="36">
        <f t="shared" si="50"/>
        <v>41670</v>
      </c>
      <c r="N308" s="39">
        <f t="shared" si="46"/>
        <v>10</v>
      </c>
      <c r="O308" s="5"/>
      <c r="P308" s="5"/>
      <c r="Q308" s="42" t="str">
        <f>VLOOKUP(B308,[1]Challan!$A$6:$B$28,2,FALSE)</f>
        <v>94H</v>
      </c>
      <c r="R308" s="43" t="str">
        <f t="shared" si="42"/>
        <v>AAGF</v>
      </c>
      <c r="S308" s="43" t="str">
        <f t="shared" si="47"/>
        <v>F</v>
      </c>
      <c r="T308" s="43" t="str">
        <f t="shared" si="48"/>
        <v>02</v>
      </c>
      <c r="U308" s="43" t="b">
        <f t="shared" si="43"/>
        <v>1</v>
      </c>
      <c r="V308" s="43">
        <f t="shared" si="44"/>
        <v>10</v>
      </c>
      <c r="W308" s="43" t="str">
        <f t="shared" si="45"/>
        <v>C</v>
      </c>
      <c r="X308" s="37">
        <v>0</v>
      </c>
    </row>
    <row r="309" spans="1:24" x14ac:dyDescent="0.25">
      <c r="A309" s="30">
        <f t="shared" si="49"/>
        <v>306</v>
      </c>
      <c r="B309" s="31">
        <v>5</v>
      </c>
      <c r="C309" s="32">
        <f t="shared" si="40"/>
        <v>213</v>
      </c>
      <c r="D309" s="30" t="s">
        <v>229</v>
      </c>
      <c r="E309" s="50" t="s">
        <v>882</v>
      </c>
      <c r="F309" s="31" t="s">
        <v>547</v>
      </c>
      <c r="G309" s="31"/>
      <c r="H309" s="35" t="s">
        <v>255</v>
      </c>
      <c r="I309" s="36">
        <v>41670</v>
      </c>
      <c r="J309" s="51">
        <v>7119</v>
      </c>
      <c r="K309" s="37">
        <v>712</v>
      </c>
      <c r="L309" s="38">
        <v>712</v>
      </c>
      <c r="M309" s="36">
        <f t="shared" si="50"/>
        <v>41670</v>
      </c>
      <c r="N309" s="39">
        <f t="shared" si="46"/>
        <v>10</v>
      </c>
      <c r="O309" s="5"/>
      <c r="P309" s="5"/>
      <c r="Q309" s="42" t="str">
        <f>VLOOKUP(B309,[1]Challan!$A$6:$B$28,2,FALSE)</f>
        <v>94H</v>
      </c>
      <c r="R309" s="43" t="str">
        <f t="shared" si="42"/>
        <v>AAJP</v>
      </c>
      <c r="S309" s="43" t="str">
        <f t="shared" si="47"/>
        <v>P</v>
      </c>
      <c r="T309" s="43" t="str">
        <f t="shared" si="48"/>
        <v>02</v>
      </c>
      <c r="U309" s="43" t="b">
        <f t="shared" si="43"/>
        <v>1</v>
      </c>
      <c r="V309" s="43">
        <f t="shared" si="44"/>
        <v>10</v>
      </c>
      <c r="W309" s="43" t="str">
        <f t="shared" si="45"/>
        <v>E</v>
      </c>
      <c r="X309" s="37">
        <v>0</v>
      </c>
    </row>
    <row r="310" spans="1:24" x14ac:dyDescent="0.25">
      <c r="A310" s="30">
        <f t="shared" si="49"/>
        <v>307</v>
      </c>
      <c r="B310" s="31">
        <v>5</v>
      </c>
      <c r="C310" s="32">
        <f t="shared" si="40"/>
        <v>214</v>
      </c>
      <c r="D310" s="30" t="s">
        <v>229</v>
      </c>
      <c r="E310" s="50" t="s">
        <v>1112</v>
      </c>
      <c r="F310" s="31" t="s">
        <v>548</v>
      </c>
      <c r="G310" s="31"/>
      <c r="H310" s="35" t="s">
        <v>255</v>
      </c>
      <c r="I310" s="36">
        <v>41670</v>
      </c>
      <c r="J310" s="51">
        <v>8912</v>
      </c>
      <c r="K310" s="37">
        <v>891</v>
      </c>
      <c r="L310" s="38">
        <v>891</v>
      </c>
      <c r="M310" s="36">
        <f t="shared" si="50"/>
        <v>41670</v>
      </c>
      <c r="N310" s="39">
        <f t="shared" si="46"/>
        <v>10</v>
      </c>
      <c r="O310" s="5"/>
      <c r="P310" s="5"/>
      <c r="Q310" s="42" t="str">
        <f>VLOOKUP(B310,[1]Challan!$A$6:$B$28,2,FALSE)</f>
        <v>94H</v>
      </c>
      <c r="R310" s="43" t="str">
        <f t="shared" si="42"/>
        <v>AANP</v>
      </c>
      <c r="S310" s="43" t="str">
        <f t="shared" si="47"/>
        <v>P</v>
      </c>
      <c r="T310" s="43" t="str">
        <f t="shared" si="48"/>
        <v>02</v>
      </c>
      <c r="U310" s="43" t="b">
        <f t="shared" si="43"/>
        <v>1</v>
      </c>
      <c r="V310" s="43">
        <f t="shared" si="44"/>
        <v>10</v>
      </c>
      <c r="W310" s="43" t="str">
        <f t="shared" si="45"/>
        <v>F</v>
      </c>
      <c r="X310" s="37">
        <v>0</v>
      </c>
    </row>
    <row r="311" spans="1:24" x14ac:dyDescent="0.25">
      <c r="A311" s="30">
        <f t="shared" si="49"/>
        <v>308</v>
      </c>
      <c r="B311" s="31">
        <v>5</v>
      </c>
      <c r="C311" s="32">
        <f t="shared" si="40"/>
        <v>215</v>
      </c>
      <c r="D311" s="30" t="s">
        <v>229</v>
      </c>
      <c r="E311" s="50" t="s">
        <v>883</v>
      </c>
      <c r="F311" s="31" t="s">
        <v>549</v>
      </c>
      <c r="G311" s="31"/>
      <c r="H311" s="35" t="s">
        <v>255</v>
      </c>
      <c r="I311" s="36">
        <v>41670</v>
      </c>
      <c r="J311" s="51">
        <v>6019</v>
      </c>
      <c r="K311" s="37">
        <v>602</v>
      </c>
      <c r="L311" s="38">
        <v>602</v>
      </c>
      <c r="M311" s="36">
        <f t="shared" si="50"/>
        <v>41670</v>
      </c>
      <c r="N311" s="39">
        <f t="shared" si="46"/>
        <v>10</v>
      </c>
      <c r="O311" s="5"/>
      <c r="P311" s="5"/>
      <c r="Q311" s="42" t="str">
        <f>VLOOKUP(B311,[1]Challan!$A$6:$B$28,2,FALSE)</f>
        <v>94H</v>
      </c>
      <c r="R311" s="43" t="str">
        <f t="shared" si="42"/>
        <v>AAYP</v>
      </c>
      <c r="S311" s="43" t="str">
        <f t="shared" si="47"/>
        <v>P</v>
      </c>
      <c r="T311" s="43" t="str">
        <f t="shared" si="48"/>
        <v>02</v>
      </c>
      <c r="U311" s="43" t="b">
        <f t="shared" si="43"/>
        <v>1</v>
      </c>
      <c r="V311" s="43">
        <f t="shared" si="44"/>
        <v>10</v>
      </c>
      <c r="W311" s="43" t="str">
        <f t="shared" si="45"/>
        <v>L</v>
      </c>
      <c r="X311" s="37">
        <v>0</v>
      </c>
    </row>
    <row r="312" spans="1:24" x14ac:dyDescent="0.25">
      <c r="A312" s="30">
        <f t="shared" si="49"/>
        <v>309</v>
      </c>
      <c r="B312" s="31">
        <v>5</v>
      </c>
      <c r="C312" s="32">
        <f t="shared" si="40"/>
        <v>216</v>
      </c>
      <c r="D312" s="30" t="s">
        <v>229</v>
      </c>
      <c r="E312" s="50" t="s">
        <v>550</v>
      </c>
      <c r="F312" s="31" t="s">
        <v>551</v>
      </c>
      <c r="G312" s="31"/>
      <c r="H312" s="35" t="s">
        <v>255</v>
      </c>
      <c r="I312" s="36">
        <v>41670</v>
      </c>
      <c r="J312" s="31">
        <v>24012</v>
      </c>
      <c r="K312" s="37">
        <v>2401</v>
      </c>
      <c r="L312" s="38">
        <v>2401</v>
      </c>
      <c r="M312" s="36">
        <f t="shared" si="50"/>
        <v>41670</v>
      </c>
      <c r="N312" s="39">
        <f t="shared" si="46"/>
        <v>10</v>
      </c>
      <c r="O312" s="5"/>
      <c r="P312" s="5"/>
      <c r="Q312" s="42" t="str">
        <f>VLOOKUP(B312,[1]Challan!$A$6:$B$28,2,FALSE)</f>
        <v>94H</v>
      </c>
      <c r="R312" s="43" t="str">
        <f t="shared" si="42"/>
        <v>AAFF</v>
      </c>
      <c r="S312" s="43" t="str">
        <f t="shared" si="47"/>
        <v>F</v>
      </c>
      <c r="T312" s="43" t="str">
        <f t="shared" si="48"/>
        <v>02</v>
      </c>
      <c r="U312" s="43" t="b">
        <f t="shared" si="43"/>
        <v>1</v>
      </c>
      <c r="V312" s="43">
        <f t="shared" si="44"/>
        <v>10</v>
      </c>
      <c r="W312" s="43" t="str">
        <f t="shared" si="45"/>
        <v>F</v>
      </c>
      <c r="X312" s="37">
        <v>0</v>
      </c>
    </row>
    <row r="313" spans="1:24" x14ac:dyDescent="0.25">
      <c r="A313" s="30">
        <f t="shared" si="49"/>
        <v>310</v>
      </c>
      <c r="B313" s="31">
        <v>5</v>
      </c>
      <c r="C313" s="32">
        <f t="shared" si="40"/>
        <v>217</v>
      </c>
      <c r="D313" s="30" t="s">
        <v>229</v>
      </c>
      <c r="E313" s="50" t="s">
        <v>884</v>
      </c>
      <c r="F313" s="31" t="s">
        <v>552</v>
      </c>
      <c r="G313" s="31"/>
      <c r="H313" s="35" t="s">
        <v>255</v>
      </c>
      <c r="I313" s="36">
        <v>41670</v>
      </c>
      <c r="J313" s="31">
        <v>6714</v>
      </c>
      <c r="K313" s="37">
        <v>671</v>
      </c>
      <c r="L313" s="38">
        <v>671</v>
      </c>
      <c r="M313" s="36">
        <f t="shared" si="50"/>
        <v>41670</v>
      </c>
      <c r="N313" s="39">
        <f t="shared" si="46"/>
        <v>9.99</v>
      </c>
      <c r="O313" s="5"/>
      <c r="P313" s="5"/>
      <c r="Q313" s="42" t="str">
        <f>VLOOKUP(B313,[1]Challan!$A$6:$B$28,2,FALSE)</f>
        <v>94H</v>
      </c>
      <c r="R313" s="43" t="str">
        <f t="shared" si="42"/>
        <v>AAUF</v>
      </c>
      <c r="S313" s="43" t="str">
        <f t="shared" si="47"/>
        <v>F</v>
      </c>
      <c r="T313" s="43" t="str">
        <f t="shared" si="48"/>
        <v>02</v>
      </c>
      <c r="U313" s="43" t="b">
        <f t="shared" si="43"/>
        <v>1</v>
      </c>
      <c r="V313" s="43">
        <f t="shared" si="44"/>
        <v>10</v>
      </c>
      <c r="W313" s="43" t="str">
        <f t="shared" si="45"/>
        <v>F</v>
      </c>
      <c r="X313" s="37">
        <v>0</v>
      </c>
    </row>
    <row r="314" spans="1:24" x14ac:dyDescent="0.25">
      <c r="A314" s="30">
        <f t="shared" si="49"/>
        <v>311</v>
      </c>
      <c r="B314" s="31">
        <v>5</v>
      </c>
      <c r="C314" s="32">
        <f t="shared" si="40"/>
        <v>218</v>
      </c>
      <c r="D314" s="30" t="s">
        <v>229</v>
      </c>
      <c r="E314" s="50" t="s">
        <v>1113</v>
      </c>
      <c r="F314" s="31" t="s">
        <v>553</v>
      </c>
      <c r="G314" s="31"/>
      <c r="H314" s="35" t="s">
        <v>255</v>
      </c>
      <c r="I314" s="36">
        <v>41670</v>
      </c>
      <c r="J314" s="31">
        <v>10505</v>
      </c>
      <c r="K314" s="37">
        <v>1051</v>
      </c>
      <c r="L314" s="38">
        <v>1051</v>
      </c>
      <c r="M314" s="36">
        <f t="shared" si="50"/>
        <v>41670</v>
      </c>
      <c r="N314" s="39">
        <f t="shared" si="46"/>
        <v>10</v>
      </c>
      <c r="O314" s="5"/>
      <c r="P314" s="5"/>
      <c r="Q314" s="42" t="str">
        <f>VLOOKUP(B314,[1]Challan!$A$6:$B$28,2,FALSE)</f>
        <v>94H</v>
      </c>
      <c r="R314" s="43" t="str">
        <f t="shared" si="42"/>
        <v>AANF</v>
      </c>
      <c r="S314" s="43" t="str">
        <f t="shared" si="47"/>
        <v>F</v>
      </c>
      <c r="T314" s="43" t="str">
        <f t="shared" si="48"/>
        <v>02</v>
      </c>
      <c r="U314" s="43" t="b">
        <f t="shared" si="43"/>
        <v>1</v>
      </c>
      <c r="V314" s="43">
        <f t="shared" si="44"/>
        <v>10</v>
      </c>
      <c r="W314" s="43" t="str">
        <f t="shared" si="45"/>
        <v>H</v>
      </c>
      <c r="X314" s="37">
        <v>0</v>
      </c>
    </row>
    <row r="315" spans="1:24" x14ac:dyDescent="0.25">
      <c r="A315" s="30">
        <f t="shared" si="49"/>
        <v>312</v>
      </c>
      <c r="B315" s="31">
        <v>5</v>
      </c>
      <c r="C315" s="32">
        <f t="shared" si="40"/>
        <v>219</v>
      </c>
      <c r="D315" s="30" t="s">
        <v>229</v>
      </c>
      <c r="E315" s="50" t="s">
        <v>885</v>
      </c>
      <c r="F315" s="31" t="s">
        <v>554</v>
      </c>
      <c r="G315" s="31"/>
      <c r="H315" s="35" t="s">
        <v>255</v>
      </c>
      <c r="I315" s="36">
        <v>41670</v>
      </c>
      <c r="J315" s="31">
        <v>1518</v>
      </c>
      <c r="K315" s="37">
        <v>152</v>
      </c>
      <c r="L315" s="38">
        <v>152</v>
      </c>
      <c r="M315" s="36">
        <f t="shared" si="50"/>
        <v>41670</v>
      </c>
      <c r="N315" s="39">
        <f t="shared" si="46"/>
        <v>10.01</v>
      </c>
      <c r="O315" s="5"/>
      <c r="P315" s="5"/>
      <c r="Q315" s="42" t="str">
        <f>VLOOKUP(B315,[1]Challan!$A$6:$B$28,2,FALSE)</f>
        <v>94H</v>
      </c>
      <c r="R315" s="43" t="str">
        <f t="shared" si="42"/>
        <v>ABNF</v>
      </c>
      <c r="S315" s="43" t="str">
        <f t="shared" si="47"/>
        <v>F</v>
      </c>
      <c r="T315" s="43" t="str">
        <f t="shared" si="48"/>
        <v>02</v>
      </c>
      <c r="U315" s="43" t="b">
        <f t="shared" si="43"/>
        <v>1</v>
      </c>
      <c r="V315" s="43">
        <f t="shared" si="44"/>
        <v>10</v>
      </c>
      <c r="W315" s="43" t="str">
        <f t="shared" si="45"/>
        <v>H</v>
      </c>
      <c r="X315" s="37">
        <v>0</v>
      </c>
    </row>
    <row r="316" spans="1:24" x14ac:dyDescent="0.25">
      <c r="A316" s="30">
        <f t="shared" si="49"/>
        <v>313</v>
      </c>
      <c r="B316" s="31">
        <v>5</v>
      </c>
      <c r="C316" s="32">
        <f t="shared" si="40"/>
        <v>220</v>
      </c>
      <c r="D316" s="30" t="s">
        <v>229</v>
      </c>
      <c r="E316" s="50" t="s">
        <v>886</v>
      </c>
      <c r="F316" s="31" t="s">
        <v>555</v>
      </c>
      <c r="G316" s="31"/>
      <c r="H316" s="35" t="s">
        <v>255</v>
      </c>
      <c r="I316" s="36">
        <v>41670</v>
      </c>
      <c r="J316" s="31">
        <v>9519</v>
      </c>
      <c r="K316" s="37">
        <v>952</v>
      </c>
      <c r="L316" s="38">
        <v>952</v>
      </c>
      <c r="M316" s="36">
        <f t="shared" si="50"/>
        <v>41670</v>
      </c>
      <c r="N316" s="39">
        <f t="shared" si="46"/>
        <v>10</v>
      </c>
      <c r="O316" s="5"/>
      <c r="P316" s="5"/>
      <c r="Q316" s="42" t="str">
        <f>VLOOKUP(B316,[1]Challan!$A$6:$B$28,2,FALSE)</f>
        <v>94H</v>
      </c>
      <c r="R316" s="43" t="str">
        <f t="shared" si="42"/>
        <v>AADF</v>
      </c>
      <c r="S316" s="43" t="str">
        <f t="shared" si="47"/>
        <v>F</v>
      </c>
      <c r="T316" s="43" t="str">
        <f t="shared" si="48"/>
        <v>02</v>
      </c>
      <c r="U316" s="43" t="b">
        <f t="shared" si="43"/>
        <v>1</v>
      </c>
      <c r="V316" s="43">
        <f t="shared" si="44"/>
        <v>10</v>
      </c>
      <c r="W316" s="43" t="str">
        <f t="shared" si="45"/>
        <v>D</v>
      </c>
      <c r="X316" s="37">
        <v>0</v>
      </c>
    </row>
    <row r="317" spans="1:24" x14ac:dyDescent="0.25">
      <c r="A317" s="30">
        <f t="shared" si="49"/>
        <v>314</v>
      </c>
      <c r="B317" s="31">
        <v>5</v>
      </c>
      <c r="C317" s="32">
        <f t="shared" si="40"/>
        <v>221</v>
      </c>
      <c r="D317" s="30" t="s">
        <v>229</v>
      </c>
      <c r="E317" s="50" t="s">
        <v>887</v>
      </c>
      <c r="F317" s="31" t="s">
        <v>556</v>
      </c>
      <c r="G317" s="31"/>
      <c r="H317" s="35" t="s">
        <v>255</v>
      </c>
      <c r="I317" s="36">
        <v>41670</v>
      </c>
      <c r="J317" s="31">
        <v>20175</v>
      </c>
      <c r="K317" s="37">
        <v>2018</v>
      </c>
      <c r="L317" s="38">
        <v>2018</v>
      </c>
      <c r="M317" s="36">
        <f t="shared" si="50"/>
        <v>41670</v>
      </c>
      <c r="N317" s="39">
        <f t="shared" si="46"/>
        <v>10</v>
      </c>
      <c r="O317" s="5"/>
      <c r="P317" s="5"/>
      <c r="Q317" s="42" t="str">
        <f>VLOOKUP(B317,[1]Challan!$A$6:$B$28,2,FALSE)</f>
        <v>94H</v>
      </c>
      <c r="R317" s="43" t="str">
        <f t="shared" si="42"/>
        <v>AAXF</v>
      </c>
      <c r="S317" s="43" t="str">
        <f t="shared" si="47"/>
        <v>F</v>
      </c>
      <c r="T317" s="43" t="str">
        <f t="shared" si="48"/>
        <v>02</v>
      </c>
      <c r="U317" s="43" t="b">
        <f t="shared" si="43"/>
        <v>1</v>
      </c>
      <c r="V317" s="43">
        <f t="shared" si="44"/>
        <v>10</v>
      </c>
      <c r="W317" s="43" t="str">
        <f t="shared" si="45"/>
        <v>R</v>
      </c>
      <c r="X317" s="37">
        <v>0</v>
      </c>
    </row>
    <row r="318" spans="1:24" x14ac:dyDescent="0.25">
      <c r="A318" s="30">
        <f t="shared" si="49"/>
        <v>315</v>
      </c>
      <c r="B318" s="31">
        <v>5</v>
      </c>
      <c r="C318" s="32">
        <f t="shared" si="40"/>
        <v>222</v>
      </c>
      <c r="D318" s="30" t="s">
        <v>229</v>
      </c>
      <c r="E318" s="50" t="s">
        <v>1114</v>
      </c>
      <c r="F318" s="31" t="s">
        <v>557</v>
      </c>
      <c r="G318" s="31"/>
      <c r="H318" s="35" t="s">
        <v>255</v>
      </c>
      <c r="I318" s="36">
        <v>41670</v>
      </c>
      <c r="J318" s="31">
        <v>22460</v>
      </c>
      <c r="K318" s="37">
        <v>2246</v>
      </c>
      <c r="L318" s="38">
        <v>2246</v>
      </c>
      <c r="M318" s="36">
        <f t="shared" si="50"/>
        <v>41670</v>
      </c>
      <c r="N318" s="39">
        <f t="shared" si="46"/>
        <v>10</v>
      </c>
      <c r="O318" s="5"/>
      <c r="P318" s="5"/>
      <c r="Q318" s="42" t="str">
        <f>VLOOKUP(B318,[1]Challan!$A$6:$B$28,2,FALSE)</f>
        <v>94H</v>
      </c>
      <c r="R318" s="43" t="str">
        <f t="shared" si="42"/>
        <v>AAWF</v>
      </c>
      <c r="S318" s="43" t="str">
        <f t="shared" si="47"/>
        <v>F</v>
      </c>
      <c r="T318" s="43" t="str">
        <f t="shared" si="48"/>
        <v>02</v>
      </c>
      <c r="U318" s="43" t="b">
        <f t="shared" si="43"/>
        <v>1</v>
      </c>
      <c r="V318" s="43">
        <f t="shared" si="44"/>
        <v>10</v>
      </c>
      <c r="W318" s="43" t="str">
        <f t="shared" si="45"/>
        <v>P</v>
      </c>
      <c r="X318" s="37">
        <v>0</v>
      </c>
    </row>
    <row r="319" spans="1:24" x14ac:dyDescent="0.25">
      <c r="A319" s="30">
        <f t="shared" si="49"/>
        <v>316</v>
      </c>
      <c r="B319" s="31">
        <v>5</v>
      </c>
      <c r="C319" s="32">
        <f t="shared" si="40"/>
        <v>223</v>
      </c>
      <c r="D319" s="30" t="s">
        <v>229</v>
      </c>
      <c r="E319" s="50" t="s">
        <v>888</v>
      </c>
      <c r="F319" s="31" t="s">
        <v>558</v>
      </c>
      <c r="G319" s="31"/>
      <c r="H319" s="35" t="s">
        <v>255</v>
      </c>
      <c r="I319" s="36">
        <v>41670</v>
      </c>
      <c r="J319" s="31">
        <v>4895</v>
      </c>
      <c r="K319" s="37">
        <v>489</v>
      </c>
      <c r="L319" s="38">
        <v>489</v>
      </c>
      <c r="M319" s="36">
        <f t="shared" si="50"/>
        <v>41670</v>
      </c>
      <c r="N319" s="39">
        <f t="shared" si="46"/>
        <v>9.99</v>
      </c>
      <c r="O319" s="5"/>
      <c r="P319" s="5"/>
      <c r="Q319" s="42" t="str">
        <f>VLOOKUP(B319,[1]Challan!$A$6:$B$28,2,FALSE)</f>
        <v>94H</v>
      </c>
      <c r="R319" s="43" t="str">
        <f t="shared" si="42"/>
        <v>AAOF</v>
      </c>
      <c r="S319" s="43" t="str">
        <f t="shared" si="47"/>
        <v>F</v>
      </c>
      <c r="T319" s="43" t="str">
        <f t="shared" si="48"/>
        <v>02</v>
      </c>
      <c r="U319" s="43" t="b">
        <f t="shared" si="43"/>
        <v>1</v>
      </c>
      <c r="V319" s="43">
        <f t="shared" si="44"/>
        <v>10</v>
      </c>
      <c r="W319" s="43" t="str">
        <f t="shared" si="45"/>
        <v>C</v>
      </c>
      <c r="X319" s="37">
        <v>0</v>
      </c>
    </row>
    <row r="320" spans="1:24" x14ac:dyDescent="0.25">
      <c r="A320" s="30">
        <f t="shared" si="49"/>
        <v>317</v>
      </c>
      <c r="B320" s="31">
        <v>5</v>
      </c>
      <c r="C320" s="32">
        <f t="shared" si="40"/>
        <v>224</v>
      </c>
      <c r="D320" s="30" t="s">
        <v>229</v>
      </c>
      <c r="E320" s="50" t="s">
        <v>957</v>
      </c>
      <c r="F320" s="31" t="s">
        <v>559</v>
      </c>
      <c r="G320" s="31"/>
      <c r="H320" s="35" t="s">
        <v>255</v>
      </c>
      <c r="I320" s="36">
        <v>41670</v>
      </c>
      <c r="J320" s="31">
        <v>2347</v>
      </c>
      <c r="K320" s="37">
        <v>235</v>
      </c>
      <c r="L320" s="38">
        <v>235</v>
      </c>
      <c r="M320" s="36">
        <f t="shared" si="50"/>
        <v>41670</v>
      </c>
      <c r="N320" s="39">
        <f t="shared" si="46"/>
        <v>10.01</v>
      </c>
      <c r="O320" s="5"/>
      <c r="P320" s="5"/>
      <c r="Q320" s="42" t="str">
        <f>VLOOKUP(B320,[1]Challan!$A$6:$B$28,2,FALSE)</f>
        <v>94H</v>
      </c>
      <c r="R320" s="43" t="str">
        <f t="shared" si="42"/>
        <v>AAHF</v>
      </c>
      <c r="S320" s="43" t="str">
        <f t="shared" si="47"/>
        <v>F</v>
      </c>
      <c r="T320" s="43" t="str">
        <f t="shared" si="48"/>
        <v>02</v>
      </c>
      <c r="U320" s="43" t="b">
        <f t="shared" si="43"/>
        <v>1</v>
      </c>
      <c r="V320" s="43">
        <f t="shared" si="44"/>
        <v>10</v>
      </c>
      <c r="W320" s="43" t="str">
        <f t="shared" si="45"/>
        <v>E</v>
      </c>
      <c r="X320" s="37">
        <v>0</v>
      </c>
    </row>
    <row r="321" spans="1:24" x14ac:dyDescent="0.25">
      <c r="A321" s="30">
        <f t="shared" si="49"/>
        <v>318</v>
      </c>
      <c r="B321" s="31">
        <v>6</v>
      </c>
      <c r="C321" s="32">
        <f t="shared" si="40"/>
        <v>1</v>
      </c>
      <c r="D321" s="30" t="s">
        <v>219</v>
      </c>
      <c r="E321" s="33" t="s">
        <v>889</v>
      </c>
      <c r="F321" s="34" t="s">
        <v>560</v>
      </c>
      <c r="G321" s="34"/>
      <c r="H321" s="35" t="s">
        <v>561</v>
      </c>
      <c r="I321" s="36">
        <v>41643</v>
      </c>
      <c r="J321" s="31">
        <v>505620</v>
      </c>
      <c r="K321" s="37">
        <v>50562</v>
      </c>
      <c r="L321" s="38">
        <v>50562</v>
      </c>
      <c r="M321" s="36">
        <f t="shared" si="50"/>
        <v>41643</v>
      </c>
      <c r="N321" s="39">
        <f t="shared" si="46"/>
        <v>10</v>
      </c>
      <c r="O321" s="5"/>
      <c r="P321" s="5"/>
      <c r="Q321" s="42" t="str">
        <f>VLOOKUP(B321,[1]Challan!$A$6:$B$28,2,FALSE)</f>
        <v>94J</v>
      </c>
      <c r="R321" s="43" t="str">
        <f t="shared" si="42"/>
        <v>AAEC</v>
      </c>
      <c r="S321" s="43" t="str">
        <f t="shared" si="47"/>
        <v>C</v>
      </c>
      <c r="T321" s="43" t="str">
        <f t="shared" si="48"/>
        <v>01</v>
      </c>
      <c r="U321" s="43" t="b">
        <f t="shared" si="43"/>
        <v>1</v>
      </c>
      <c r="V321" s="43">
        <f t="shared" si="44"/>
        <v>10</v>
      </c>
      <c r="W321" s="43" t="str">
        <f t="shared" si="45"/>
        <v>L</v>
      </c>
      <c r="X321" s="37">
        <v>0</v>
      </c>
    </row>
    <row r="322" spans="1:24" x14ac:dyDescent="0.25">
      <c r="A322" s="30">
        <f t="shared" si="49"/>
        <v>319</v>
      </c>
      <c r="B322" s="31">
        <v>6</v>
      </c>
      <c r="C322" s="32">
        <f t="shared" si="40"/>
        <v>2</v>
      </c>
      <c r="D322" s="30" t="s">
        <v>219</v>
      </c>
      <c r="E322" s="33" t="s">
        <v>999</v>
      </c>
      <c r="F322" s="34" t="s">
        <v>562</v>
      </c>
      <c r="G322" s="34"/>
      <c r="H322" s="35" t="s">
        <v>561</v>
      </c>
      <c r="I322" s="36">
        <v>41646</v>
      </c>
      <c r="J322" s="31">
        <v>54023</v>
      </c>
      <c r="K322" s="37">
        <v>5402</v>
      </c>
      <c r="L322" s="38">
        <v>5402</v>
      </c>
      <c r="M322" s="36">
        <f t="shared" si="50"/>
        <v>41646</v>
      </c>
      <c r="N322" s="39">
        <f t="shared" si="46"/>
        <v>10</v>
      </c>
      <c r="O322" s="5"/>
      <c r="P322" s="5"/>
      <c r="Q322" s="42" t="str">
        <f>VLOOKUP(B322,[1]Challan!$A$6:$B$28,2,FALSE)</f>
        <v>94J</v>
      </c>
      <c r="R322" s="43" t="str">
        <f t="shared" si="42"/>
        <v>AAIC</v>
      </c>
      <c r="S322" s="43" t="str">
        <f t="shared" si="47"/>
        <v>C</v>
      </c>
      <c r="T322" s="43" t="str">
        <f t="shared" si="48"/>
        <v>01</v>
      </c>
      <c r="U322" s="43" t="b">
        <f t="shared" si="43"/>
        <v>1</v>
      </c>
      <c r="V322" s="43">
        <f t="shared" si="44"/>
        <v>10</v>
      </c>
      <c r="W322" s="43" t="str">
        <f t="shared" si="45"/>
        <v>R</v>
      </c>
      <c r="X322" s="37">
        <v>0</v>
      </c>
    </row>
    <row r="323" spans="1:24" x14ac:dyDescent="0.25">
      <c r="A323" s="30">
        <f t="shared" si="49"/>
        <v>320</v>
      </c>
      <c r="B323" s="31">
        <v>6</v>
      </c>
      <c r="C323" s="32">
        <f t="shared" si="40"/>
        <v>3</v>
      </c>
      <c r="D323" s="30" t="s">
        <v>219</v>
      </c>
      <c r="E323" s="33" t="s">
        <v>999</v>
      </c>
      <c r="F323" s="34" t="s">
        <v>562</v>
      </c>
      <c r="G323" s="34"/>
      <c r="H323" s="35" t="s">
        <v>561</v>
      </c>
      <c r="I323" s="36">
        <v>41646</v>
      </c>
      <c r="J323" s="31">
        <v>8360</v>
      </c>
      <c r="K323" s="37">
        <v>836</v>
      </c>
      <c r="L323" s="38">
        <v>836</v>
      </c>
      <c r="M323" s="36">
        <f t="shared" si="50"/>
        <v>41646</v>
      </c>
      <c r="N323" s="39">
        <f t="shared" si="46"/>
        <v>10</v>
      </c>
      <c r="O323" s="5"/>
      <c r="P323" s="5"/>
      <c r="Q323" s="42" t="str">
        <f>VLOOKUP(B323,[1]Challan!$A$6:$B$28,2,FALSE)</f>
        <v>94J</v>
      </c>
      <c r="R323" s="43" t="str">
        <f t="shared" si="42"/>
        <v>AAIC</v>
      </c>
      <c r="S323" s="43" t="str">
        <f t="shared" si="47"/>
        <v>C</v>
      </c>
      <c r="T323" s="43" t="str">
        <f t="shared" si="48"/>
        <v>01</v>
      </c>
      <c r="U323" s="43" t="b">
        <f t="shared" si="43"/>
        <v>1</v>
      </c>
      <c r="V323" s="43">
        <f t="shared" si="44"/>
        <v>10</v>
      </c>
      <c r="W323" s="43" t="str">
        <f t="shared" si="45"/>
        <v>R</v>
      </c>
      <c r="X323" s="37">
        <v>0</v>
      </c>
    </row>
    <row r="324" spans="1:24" x14ac:dyDescent="0.25">
      <c r="A324" s="30">
        <f t="shared" si="49"/>
        <v>321</v>
      </c>
      <c r="B324" s="31">
        <v>6</v>
      </c>
      <c r="C324" s="32">
        <f t="shared" ref="C324:C387" si="51">+IF(B324=B323,C323+1,1)</f>
        <v>4</v>
      </c>
      <c r="D324" s="30" t="s">
        <v>219</v>
      </c>
      <c r="E324" s="44" t="s">
        <v>1115</v>
      </c>
      <c r="F324" s="34" t="s">
        <v>563</v>
      </c>
      <c r="G324" s="34"/>
      <c r="H324" s="35" t="s">
        <v>561</v>
      </c>
      <c r="I324" s="36">
        <v>41646</v>
      </c>
      <c r="J324" s="31">
        <v>58764</v>
      </c>
      <c r="K324" s="37">
        <v>5876</v>
      </c>
      <c r="L324" s="38">
        <v>5876</v>
      </c>
      <c r="M324" s="36">
        <f t="shared" si="50"/>
        <v>41646</v>
      </c>
      <c r="N324" s="39">
        <f t="shared" si="46"/>
        <v>10</v>
      </c>
      <c r="O324" s="5"/>
      <c r="P324" s="5"/>
      <c r="Q324" s="42" t="str">
        <f>VLOOKUP(B324,[1]Challan!$A$6:$B$28,2,FALSE)</f>
        <v>94J</v>
      </c>
      <c r="R324" s="43" t="str">
        <f t="shared" ref="R324:R387" si="52">LEFT(E324,4)</f>
        <v>AANC</v>
      </c>
      <c r="S324" s="43" t="str">
        <f t="shared" si="47"/>
        <v>C</v>
      </c>
      <c r="T324" s="43" t="str">
        <f t="shared" si="48"/>
        <v>01</v>
      </c>
      <c r="U324" s="43" t="b">
        <f t="shared" ref="U324:U387" si="53">D324=T324</f>
        <v>1</v>
      </c>
      <c r="V324" s="43">
        <f t="shared" ref="V324:V387" si="54">LEN(E324)</f>
        <v>10</v>
      </c>
      <c r="W324" s="43" t="str">
        <f t="shared" ref="W324:W387" si="55">RIGHT(E324,1)</f>
        <v>F</v>
      </c>
      <c r="X324" s="37">
        <v>0</v>
      </c>
    </row>
    <row r="325" spans="1:24" x14ac:dyDescent="0.25">
      <c r="A325" s="30">
        <f t="shared" si="49"/>
        <v>322</v>
      </c>
      <c r="B325" s="31">
        <v>6</v>
      </c>
      <c r="C325" s="32">
        <f t="shared" si="51"/>
        <v>5</v>
      </c>
      <c r="D325" s="30" t="s">
        <v>219</v>
      </c>
      <c r="E325" s="44" t="s">
        <v>1116</v>
      </c>
      <c r="F325" s="34" t="s">
        <v>564</v>
      </c>
      <c r="G325" s="34"/>
      <c r="H325" s="35" t="s">
        <v>561</v>
      </c>
      <c r="I325" s="36">
        <v>41646</v>
      </c>
      <c r="J325" s="31">
        <v>480339</v>
      </c>
      <c r="K325" s="37">
        <v>48034</v>
      </c>
      <c r="L325" s="38">
        <v>48034</v>
      </c>
      <c r="M325" s="36">
        <f t="shared" si="50"/>
        <v>41646</v>
      </c>
      <c r="N325" s="39">
        <f t="shared" ref="N325:N388" si="56">+ROUND(L325/J325*100,2)</f>
        <v>10</v>
      </c>
      <c r="O325" s="5"/>
      <c r="P325" s="5"/>
      <c r="Q325" s="42" t="str">
        <f>VLOOKUP(B325,[1]Challan!$A$6:$B$28,2,FALSE)</f>
        <v>94J</v>
      </c>
      <c r="R325" s="43" t="str">
        <f t="shared" si="52"/>
        <v>AAAC</v>
      </c>
      <c r="S325" s="43" t="str">
        <f t="shared" ref="S325:S388" si="57">RIGHT(R325,1)</f>
        <v>C</v>
      </c>
      <c r="T325" s="43" t="str">
        <f t="shared" ref="T325:T388" si="58">IF(S325="C","01","02")</f>
        <v>01</v>
      </c>
      <c r="U325" s="43" t="b">
        <f t="shared" si="53"/>
        <v>1</v>
      </c>
      <c r="V325" s="43">
        <f t="shared" si="54"/>
        <v>10</v>
      </c>
      <c r="W325" s="43" t="str">
        <f t="shared" si="55"/>
        <v>P</v>
      </c>
      <c r="X325" s="37">
        <v>0</v>
      </c>
    </row>
    <row r="326" spans="1:24" x14ac:dyDescent="0.25">
      <c r="A326" s="30">
        <f t="shared" ref="A326:A389" si="59">A325+1</f>
        <v>323</v>
      </c>
      <c r="B326" s="31">
        <v>6</v>
      </c>
      <c r="C326" s="32">
        <f t="shared" si="51"/>
        <v>6</v>
      </c>
      <c r="D326" s="30" t="s">
        <v>219</v>
      </c>
      <c r="E326" s="44" t="s">
        <v>1116</v>
      </c>
      <c r="F326" s="34" t="s">
        <v>564</v>
      </c>
      <c r="G326" s="34"/>
      <c r="H326" s="35" t="s">
        <v>561</v>
      </c>
      <c r="I326" s="36">
        <v>41646</v>
      </c>
      <c r="J326" s="31">
        <v>56180</v>
      </c>
      <c r="K326" s="37">
        <v>5618</v>
      </c>
      <c r="L326" s="38">
        <v>5618</v>
      </c>
      <c r="M326" s="36">
        <f t="shared" si="50"/>
        <v>41646</v>
      </c>
      <c r="N326" s="39">
        <f t="shared" si="56"/>
        <v>10</v>
      </c>
      <c r="O326" s="5"/>
      <c r="P326" s="5"/>
      <c r="Q326" s="42" t="str">
        <f>VLOOKUP(B326,[1]Challan!$A$6:$B$28,2,FALSE)</f>
        <v>94J</v>
      </c>
      <c r="R326" s="43" t="str">
        <f t="shared" si="52"/>
        <v>AAAC</v>
      </c>
      <c r="S326" s="43" t="str">
        <f t="shared" si="57"/>
        <v>C</v>
      </c>
      <c r="T326" s="43" t="str">
        <f t="shared" si="58"/>
        <v>01</v>
      </c>
      <c r="U326" s="43" t="b">
        <f t="shared" si="53"/>
        <v>1</v>
      </c>
      <c r="V326" s="43">
        <f t="shared" si="54"/>
        <v>10</v>
      </c>
      <c r="W326" s="43" t="str">
        <f t="shared" si="55"/>
        <v>P</v>
      </c>
      <c r="X326" s="37">
        <v>0</v>
      </c>
    </row>
    <row r="327" spans="1:24" x14ac:dyDescent="0.25">
      <c r="A327" s="30">
        <f t="shared" si="59"/>
        <v>324</v>
      </c>
      <c r="B327" s="31">
        <v>6</v>
      </c>
      <c r="C327" s="32">
        <f t="shared" si="51"/>
        <v>7</v>
      </c>
      <c r="D327" s="30" t="s">
        <v>219</v>
      </c>
      <c r="E327" s="44" t="s">
        <v>1116</v>
      </c>
      <c r="F327" s="34" t="s">
        <v>564</v>
      </c>
      <c r="G327" s="34"/>
      <c r="H327" s="35" t="s">
        <v>561</v>
      </c>
      <c r="I327" s="36">
        <v>41646</v>
      </c>
      <c r="J327" s="31">
        <v>407558</v>
      </c>
      <c r="K327" s="37">
        <v>40760</v>
      </c>
      <c r="L327" s="38">
        <v>40760</v>
      </c>
      <c r="M327" s="36">
        <f t="shared" si="50"/>
        <v>41646</v>
      </c>
      <c r="N327" s="39">
        <f t="shared" si="56"/>
        <v>10</v>
      </c>
      <c r="O327" s="5"/>
      <c r="P327" s="5"/>
      <c r="Q327" s="42" t="str">
        <f>VLOOKUP(B327,[1]Challan!$A$6:$B$28,2,FALSE)</f>
        <v>94J</v>
      </c>
      <c r="R327" s="43" t="str">
        <f t="shared" si="52"/>
        <v>AAAC</v>
      </c>
      <c r="S327" s="43" t="str">
        <f t="shared" si="57"/>
        <v>C</v>
      </c>
      <c r="T327" s="43" t="str">
        <f t="shared" si="58"/>
        <v>01</v>
      </c>
      <c r="U327" s="43" t="b">
        <f t="shared" si="53"/>
        <v>1</v>
      </c>
      <c r="V327" s="43">
        <f t="shared" si="54"/>
        <v>10</v>
      </c>
      <c r="W327" s="43" t="str">
        <f t="shared" si="55"/>
        <v>P</v>
      </c>
      <c r="X327" s="37">
        <v>0</v>
      </c>
    </row>
    <row r="328" spans="1:24" x14ac:dyDescent="0.25">
      <c r="A328" s="30">
        <f t="shared" si="59"/>
        <v>325</v>
      </c>
      <c r="B328" s="31">
        <v>6</v>
      </c>
      <c r="C328" s="32">
        <f t="shared" si="51"/>
        <v>8</v>
      </c>
      <c r="D328" s="30" t="s">
        <v>219</v>
      </c>
      <c r="E328" s="44" t="s">
        <v>1116</v>
      </c>
      <c r="F328" s="34" t="s">
        <v>564</v>
      </c>
      <c r="G328" s="34"/>
      <c r="H328" s="35" t="s">
        <v>561</v>
      </c>
      <c r="I328" s="36">
        <v>41646</v>
      </c>
      <c r="J328" s="31">
        <v>213484</v>
      </c>
      <c r="K328" s="37">
        <v>21348</v>
      </c>
      <c r="L328" s="38">
        <v>21348</v>
      </c>
      <c r="M328" s="36">
        <f t="shared" si="50"/>
        <v>41646</v>
      </c>
      <c r="N328" s="39">
        <f t="shared" si="56"/>
        <v>10</v>
      </c>
      <c r="O328" s="5"/>
      <c r="P328" s="5"/>
      <c r="Q328" s="42" t="str">
        <f>VLOOKUP(B328,[1]Challan!$A$6:$B$28,2,FALSE)</f>
        <v>94J</v>
      </c>
      <c r="R328" s="43" t="str">
        <f t="shared" si="52"/>
        <v>AAAC</v>
      </c>
      <c r="S328" s="43" t="str">
        <f t="shared" si="57"/>
        <v>C</v>
      </c>
      <c r="T328" s="43" t="str">
        <f t="shared" si="58"/>
        <v>01</v>
      </c>
      <c r="U328" s="43" t="b">
        <f t="shared" si="53"/>
        <v>1</v>
      </c>
      <c r="V328" s="43">
        <f t="shared" si="54"/>
        <v>10</v>
      </c>
      <c r="W328" s="43" t="str">
        <f t="shared" si="55"/>
        <v>P</v>
      </c>
      <c r="X328" s="37">
        <v>0</v>
      </c>
    </row>
    <row r="329" spans="1:24" x14ac:dyDescent="0.25">
      <c r="A329" s="30">
        <f t="shared" si="59"/>
        <v>326</v>
      </c>
      <c r="B329" s="31">
        <v>6</v>
      </c>
      <c r="C329" s="32">
        <f t="shared" si="51"/>
        <v>9</v>
      </c>
      <c r="D329" s="30" t="s">
        <v>219</v>
      </c>
      <c r="E329" s="44" t="s">
        <v>1116</v>
      </c>
      <c r="F329" s="34" t="s">
        <v>564</v>
      </c>
      <c r="G329" s="34"/>
      <c r="H329" s="35" t="s">
        <v>561</v>
      </c>
      <c r="I329" s="36">
        <v>41646</v>
      </c>
      <c r="J329" s="31">
        <v>72778</v>
      </c>
      <c r="K329" s="37">
        <v>7278</v>
      </c>
      <c r="L329" s="38">
        <v>7278</v>
      </c>
      <c r="M329" s="36">
        <f t="shared" si="50"/>
        <v>41646</v>
      </c>
      <c r="N329" s="39">
        <f t="shared" si="56"/>
        <v>10</v>
      </c>
      <c r="O329" s="5"/>
      <c r="P329" s="5"/>
      <c r="Q329" s="42" t="str">
        <f>VLOOKUP(B329,[1]Challan!$A$6:$B$28,2,FALSE)</f>
        <v>94J</v>
      </c>
      <c r="R329" s="43" t="str">
        <f t="shared" si="52"/>
        <v>AAAC</v>
      </c>
      <c r="S329" s="43" t="str">
        <f t="shared" si="57"/>
        <v>C</v>
      </c>
      <c r="T329" s="43" t="str">
        <f t="shared" si="58"/>
        <v>01</v>
      </c>
      <c r="U329" s="43" t="b">
        <f t="shared" si="53"/>
        <v>1</v>
      </c>
      <c r="V329" s="43">
        <f t="shared" si="54"/>
        <v>10</v>
      </c>
      <c r="W329" s="43" t="str">
        <f t="shared" si="55"/>
        <v>P</v>
      </c>
      <c r="X329" s="37">
        <v>0</v>
      </c>
    </row>
    <row r="330" spans="1:24" x14ac:dyDescent="0.25">
      <c r="A330" s="30">
        <f t="shared" si="59"/>
        <v>327</v>
      </c>
      <c r="B330" s="31">
        <v>6</v>
      </c>
      <c r="C330" s="32">
        <f t="shared" si="51"/>
        <v>10</v>
      </c>
      <c r="D330" s="30" t="s">
        <v>219</v>
      </c>
      <c r="E330" s="44" t="s">
        <v>1116</v>
      </c>
      <c r="F330" s="34" t="s">
        <v>564</v>
      </c>
      <c r="G330" s="34"/>
      <c r="H330" s="35" t="s">
        <v>561</v>
      </c>
      <c r="I330" s="36">
        <v>41646</v>
      </c>
      <c r="J330" s="31">
        <v>266855</v>
      </c>
      <c r="K330" s="37">
        <v>26686</v>
      </c>
      <c r="L330" s="38">
        <v>26686</v>
      </c>
      <c r="M330" s="36">
        <f t="shared" si="50"/>
        <v>41646</v>
      </c>
      <c r="N330" s="39">
        <f t="shared" si="56"/>
        <v>10</v>
      </c>
      <c r="O330" s="5"/>
      <c r="P330" s="5"/>
      <c r="Q330" s="42" t="str">
        <f>VLOOKUP(B330,[1]Challan!$A$6:$B$28,2,FALSE)</f>
        <v>94J</v>
      </c>
      <c r="R330" s="43" t="str">
        <f t="shared" si="52"/>
        <v>AAAC</v>
      </c>
      <c r="S330" s="43" t="str">
        <f t="shared" si="57"/>
        <v>C</v>
      </c>
      <c r="T330" s="43" t="str">
        <f t="shared" si="58"/>
        <v>01</v>
      </c>
      <c r="U330" s="43" t="b">
        <f t="shared" si="53"/>
        <v>1</v>
      </c>
      <c r="V330" s="43">
        <f t="shared" si="54"/>
        <v>10</v>
      </c>
      <c r="W330" s="43" t="str">
        <f t="shared" si="55"/>
        <v>P</v>
      </c>
      <c r="X330" s="37">
        <v>0</v>
      </c>
    </row>
    <row r="331" spans="1:24" x14ac:dyDescent="0.25">
      <c r="A331" s="30">
        <f t="shared" si="59"/>
        <v>328</v>
      </c>
      <c r="B331" s="31">
        <v>6</v>
      </c>
      <c r="C331" s="32">
        <f t="shared" si="51"/>
        <v>11</v>
      </c>
      <c r="D331" s="30" t="s">
        <v>219</v>
      </c>
      <c r="E331" s="44" t="s">
        <v>1117</v>
      </c>
      <c r="F331" s="34" t="s">
        <v>565</v>
      </c>
      <c r="G331" s="34"/>
      <c r="H331" s="35" t="s">
        <v>561</v>
      </c>
      <c r="I331" s="36">
        <v>41654</v>
      </c>
      <c r="J331" s="31">
        <v>9530352</v>
      </c>
      <c r="K331" s="37">
        <v>953036</v>
      </c>
      <c r="L331" s="38">
        <v>953036</v>
      </c>
      <c r="M331" s="36">
        <f t="shared" si="50"/>
        <v>41654</v>
      </c>
      <c r="N331" s="39">
        <f t="shared" si="56"/>
        <v>10</v>
      </c>
      <c r="O331" s="5"/>
      <c r="P331" s="5"/>
      <c r="Q331" s="42" t="str">
        <f>VLOOKUP(B331,[1]Challan!$A$6:$B$28,2,FALSE)</f>
        <v>94J</v>
      </c>
      <c r="R331" s="43" t="str">
        <f t="shared" si="52"/>
        <v>AABC</v>
      </c>
      <c r="S331" s="43" t="str">
        <f t="shared" si="57"/>
        <v>C</v>
      </c>
      <c r="T331" s="43" t="str">
        <f t="shared" si="58"/>
        <v>01</v>
      </c>
      <c r="U331" s="43" t="b">
        <f t="shared" si="53"/>
        <v>1</v>
      </c>
      <c r="V331" s="43">
        <f t="shared" si="54"/>
        <v>10</v>
      </c>
      <c r="W331" s="43" t="str">
        <f t="shared" si="55"/>
        <v>K</v>
      </c>
      <c r="X331" s="37">
        <v>0</v>
      </c>
    </row>
    <row r="332" spans="1:24" x14ac:dyDescent="0.25">
      <c r="A332" s="30">
        <f t="shared" si="59"/>
        <v>329</v>
      </c>
      <c r="B332" s="31">
        <v>6</v>
      </c>
      <c r="C332" s="32">
        <f t="shared" si="51"/>
        <v>12</v>
      </c>
      <c r="D332" s="30" t="s">
        <v>219</v>
      </c>
      <c r="E332" s="44" t="s">
        <v>890</v>
      </c>
      <c r="F332" s="34" t="s">
        <v>566</v>
      </c>
      <c r="G332" s="34"/>
      <c r="H332" s="35" t="s">
        <v>561</v>
      </c>
      <c r="I332" s="36">
        <v>41655</v>
      </c>
      <c r="J332" s="31">
        <v>193631</v>
      </c>
      <c r="K332" s="37">
        <v>19363</v>
      </c>
      <c r="L332" s="38">
        <v>19363</v>
      </c>
      <c r="M332" s="36">
        <f t="shared" si="50"/>
        <v>41655</v>
      </c>
      <c r="N332" s="39">
        <f t="shared" si="56"/>
        <v>10</v>
      </c>
      <c r="O332" s="5"/>
      <c r="P332" s="5"/>
      <c r="Q332" s="42" t="str">
        <f>VLOOKUP(B332,[1]Challan!$A$6:$B$28,2,FALSE)</f>
        <v>94J</v>
      </c>
      <c r="R332" s="43" t="str">
        <f t="shared" si="52"/>
        <v>AADC</v>
      </c>
      <c r="S332" s="43" t="str">
        <f t="shared" si="57"/>
        <v>C</v>
      </c>
      <c r="T332" s="43" t="str">
        <f t="shared" si="58"/>
        <v>01</v>
      </c>
      <c r="U332" s="43" t="b">
        <f t="shared" si="53"/>
        <v>1</v>
      </c>
      <c r="V332" s="43">
        <f t="shared" si="54"/>
        <v>10</v>
      </c>
      <c r="W332" s="43" t="str">
        <f t="shared" si="55"/>
        <v>M</v>
      </c>
      <c r="X332" s="37">
        <v>0</v>
      </c>
    </row>
    <row r="333" spans="1:24" x14ac:dyDescent="0.25">
      <c r="A333" s="30">
        <f t="shared" si="59"/>
        <v>330</v>
      </c>
      <c r="B333" s="31">
        <v>6</v>
      </c>
      <c r="C333" s="32">
        <f t="shared" si="51"/>
        <v>13</v>
      </c>
      <c r="D333" s="30" t="s">
        <v>219</v>
      </c>
      <c r="E333" s="33" t="s">
        <v>891</v>
      </c>
      <c r="F333" s="34" t="s">
        <v>567</v>
      </c>
      <c r="G333" s="34"/>
      <c r="H333" s="35" t="s">
        <v>561</v>
      </c>
      <c r="I333" s="36">
        <v>41655</v>
      </c>
      <c r="J333" s="31">
        <v>33270</v>
      </c>
      <c r="K333" s="37">
        <v>3327</v>
      </c>
      <c r="L333" s="38">
        <v>3327</v>
      </c>
      <c r="M333" s="36">
        <f t="shared" si="50"/>
        <v>41655</v>
      </c>
      <c r="N333" s="39">
        <f t="shared" si="56"/>
        <v>10</v>
      </c>
      <c r="O333" s="5"/>
      <c r="P333" s="5"/>
      <c r="Q333" s="42" t="str">
        <f>VLOOKUP(B333,[1]Challan!$A$6:$B$28,2,FALSE)</f>
        <v>94J</v>
      </c>
      <c r="R333" s="43" t="str">
        <f t="shared" si="52"/>
        <v>AALC</v>
      </c>
      <c r="S333" s="43" t="str">
        <f t="shared" si="57"/>
        <v>C</v>
      </c>
      <c r="T333" s="43" t="str">
        <f t="shared" si="58"/>
        <v>01</v>
      </c>
      <c r="U333" s="43" t="b">
        <f t="shared" si="53"/>
        <v>1</v>
      </c>
      <c r="V333" s="43">
        <f t="shared" si="54"/>
        <v>10</v>
      </c>
      <c r="W333" s="43" t="str">
        <f t="shared" si="55"/>
        <v>K</v>
      </c>
      <c r="X333" s="37">
        <v>0</v>
      </c>
    </row>
    <row r="334" spans="1:24" x14ac:dyDescent="0.25">
      <c r="A334" s="30">
        <f t="shared" si="59"/>
        <v>331</v>
      </c>
      <c r="B334" s="31">
        <v>6</v>
      </c>
      <c r="C334" s="32">
        <f t="shared" si="51"/>
        <v>14</v>
      </c>
      <c r="D334" s="30" t="s">
        <v>219</v>
      </c>
      <c r="E334" s="33" t="s">
        <v>892</v>
      </c>
      <c r="F334" s="34" t="s">
        <v>568</v>
      </c>
      <c r="G334" s="34"/>
      <c r="H334" s="35" t="s">
        <v>561</v>
      </c>
      <c r="I334" s="36">
        <v>41655</v>
      </c>
      <c r="J334" s="31">
        <v>786250</v>
      </c>
      <c r="K334" s="37">
        <v>78625</v>
      </c>
      <c r="L334" s="38">
        <v>78625</v>
      </c>
      <c r="M334" s="36">
        <f t="shared" si="50"/>
        <v>41655</v>
      </c>
      <c r="N334" s="39">
        <f t="shared" si="56"/>
        <v>10</v>
      </c>
      <c r="O334" s="5"/>
      <c r="P334" s="5"/>
      <c r="Q334" s="42" t="str">
        <f>VLOOKUP(B334,[1]Challan!$A$6:$B$28,2,FALSE)</f>
        <v>94J</v>
      </c>
      <c r="R334" s="43" t="str">
        <f t="shared" si="52"/>
        <v>AAFC</v>
      </c>
      <c r="S334" s="43" t="str">
        <f t="shared" si="57"/>
        <v>C</v>
      </c>
      <c r="T334" s="43" t="str">
        <f t="shared" si="58"/>
        <v>01</v>
      </c>
      <c r="U334" s="43" t="b">
        <f t="shared" si="53"/>
        <v>1</v>
      </c>
      <c r="V334" s="43">
        <f t="shared" si="54"/>
        <v>10</v>
      </c>
      <c r="W334" s="43" t="str">
        <f t="shared" si="55"/>
        <v>L</v>
      </c>
      <c r="X334" s="37">
        <v>0</v>
      </c>
    </row>
    <row r="335" spans="1:24" x14ac:dyDescent="0.25">
      <c r="A335" s="30">
        <f t="shared" si="59"/>
        <v>332</v>
      </c>
      <c r="B335" s="31">
        <v>6</v>
      </c>
      <c r="C335" s="32">
        <f t="shared" si="51"/>
        <v>15</v>
      </c>
      <c r="D335" s="30" t="s">
        <v>219</v>
      </c>
      <c r="E335" s="33" t="s">
        <v>569</v>
      </c>
      <c r="F335" s="34" t="s">
        <v>570</v>
      </c>
      <c r="G335" s="34"/>
      <c r="H335" s="35" t="s">
        <v>561</v>
      </c>
      <c r="I335" s="36">
        <v>41655</v>
      </c>
      <c r="J335" s="31">
        <v>47742</v>
      </c>
      <c r="K335" s="37">
        <v>4774</v>
      </c>
      <c r="L335" s="38">
        <v>4774</v>
      </c>
      <c r="M335" s="36">
        <f t="shared" si="50"/>
        <v>41655</v>
      </c>
      <c r="N335" s="39">
        <f t="shared" si="56"/>
        <v>10</v>
      </c>
      <c r="O335" s="5"/>
      <c r="P335" s="5"/>
      <c r="Q335" s="42" t="str">
        <f>VLOOKUP(B335,[1]Challan!$A$6:$B$28,2,FALSE)</f>
        <v>94J</v>
      </c>
      <c r="R335" s="43" t="str">
        <f t="shared" si="52"/>
        <v>AAEC</v>
      </c>
      <c r="S335" s="43" t="str">
        <f t="shared" si="57"/>
        <v>C</v>
      </c>
      <c r="T335" s="43" t="str">
        <f t="shared" si="58"/>
        <v>01</v>
      </c>
      <c r="U335" s="43" t="b">
        <f t="shared" si="53"/>
        <v>1</v>
      </c>
      <c r="V335" s="43">
        <f t="shared" si="54"/>
        <v>10</v>
      </c>
      <c r="W335" s="43" t="str">
        <f t="shared" si="55"/>
        <v>K</v>
      </c>
      <c r="X335" s="37">
        <v>0</v>
      </c>
    </row>
    <row r="336" spans="1:24" x14ac:dyDescent="0.25">
      <c r="A336" s="67">
        <f t="shared" si="59"/>
        <v>333</v>
      </c>
      <c r="B336" s="68">
        <v>6</v>
      </c>
      <c r="C336" s="69">
        <f t="shared" si="51"/>
        <v>16</v>
      </c>
      <c r="D336" s="67" t="s">
        <v>219</v>
      </c>
      <c r="E336" s="70" t="s">
        <v>893</v>
      </c>
      <c r="F336" s="34" t="s">
        <v>571</v>
      </c>
      <c r="G336" s="34"/>
      <c r="H336" s="35" t="s">
        <v>561</v>
      </c>
      <c r="I336" s="36">
        <v>41655</v>
      </c>
      <c r="J336" s="31">
        <v>2359560</v>
      </c>
      <c r="K336" s="37">
        <v>235956</v>
      </c>
      <c r="L336" s="38">
        <v>235956</v>
      </c>
      <c r="M336" s="36">
        <f t="shared" si="50"/>
        <v>41655</v>
      </c>
      <c r="N336" s="39">
        <f t="shared" si="56"/>
        <v>10</v>
      </c>
      <c r="O336" s="5"/>
      <c r="P336" s="5"/>
      <c r="Q336" s="42" t="str">
        <f>VLOOKUP(B336,[1]Challan!$A$6:$B$28,2,FALSE)</f>
        <v>94J</v>
      </c>
      <c r="R336" s="43" t="str">
        <f t="shared" si="52"/>
        <v>AAAC</v>
      </c>
      <c r="S336" s="43" t="str">
        <f t="shared" si="57"/>
        <v>C</v>
      </c>
      <c r="T336" s="43" t="str">
        <f t="shared" si="58"/>
        <v>01</v>
      </c>
      <c r="U336" s="43" t="b">
        <f t="shared" si="53"/>
        <v>1</v>
      </c>
      <c r="V336" s="71">
        <f t="shared" si="54"/>
        <v>10</v>
      </c>
      <c r="W336" s="43" t="str">
        <f t="shared" si="55"/>
        <v>B</v>
      </c>
      <c r="X336" s="37">
        <v>0</v>
      </c>
    </row>
    <row r="337" spans="1:24" x14ac:dyDescent="0.25">
      <c r="A337" s="30">
        <f t="shared" si="59"/>
        <v>334</v>
      </c>
      <c r="B337" s="31">
        <v>6</v>
      </c>
      <c r="C337" s="32">
        <f t="shared" si="51"/>
        <v>17</v>
      </c>
      <c r="D337" s="30" t="s">
        <v>219</v>
      </c>
      <c r="E337" s="33" t="s">
        <v>1000</v>
      </c>
      <c r="F337" s="34" t="s">
        <v>572</v>
      </c>
      <c r="G337" s="34"/>
      <c r="H337" s="35" t="s">
        <v>561</v>
      </c>
      <c r="I337" s="36">
        <v>41655</v>
      </c>
      <c r="J337" s="31">
        <v>353105</v>
      </c>
      <c r="K337" s="37">
        <v>35311</v>
      </c>
      <c r="L337" s="38">
        <v>35311</v>
      </c>
      <c r="M337" s="36">
        <f t="shared" si="50"/>
        <v>41655</v>
      </c>
      <c r="N337" s="39">
        <f t="shared" si="56"/>
        <v>10</v>
      </c>
      <c r="O337" s="5"/>
      <c r="P337" s="5"/>
      <c r="Q337" s="42" t="str">
        <f>VLOOKUP(B337,[1]Challan!$A$6:$B$28,2,FALSE)</f>
        <v>94J</v>
      </c>
      <c r="R337" s="43" t="str">
        <f t="shared" si="52"/>
        <v>AABC</v>
      </c>
      <c r="S337" s="43" t="str">
        <f t="shared" si="57"/>
        <v>C</v>
      </c>
      <c r="T337" s="43" t="str">
        <f t="shared" si="58"/>
        <v>01</v>
      </c>
      <c r="U337" s="43" t="b">
        <f t="shared" si="53"/>
        <v>1</v>
      </c>
      <c r="V337" s="43">
        <f t="shared" si="54"/>
        <v>10</v>
      </c>
      <c r="W337" s="43" t="str">
        <f t="shared" si="55"/>
        <v>B</v>
      </c>
      <c r="X337" s="37">
        <v>0</v>
      </c>
    </row>
    <row r="338" spans="1:24" x14ac:dyDescent="0.25">
      <c r="A338" s="30">
        <f t="shared" si="59"/>
        <v>335</v>
      </c>
      <c r="B338" s="31">
        <v>6</v>
      </c>
      <c r="C338" s="32">
        <f t="shared" si="51"/>
        <v>18</v>
      </c>
      <c r="D338" s="30" t="s">
        <v>219</v>
      </c>
      <c r="E338" s="33" t="s">
        <v>1000</v>
      </c>
      <c r="F338" s="34" t="s">
        <v>572</v>
      </c>
      <c r="G338" s="34"/>
      <c r="H338" s="35" t="s">
        <v>561</v>
      </c>
      <c r="I338" s="36">
        <v>41655</v>
      </c>
      <c r="J338" s="31">
        <v>7079</v>
      </c>
      <c r="K338" s="37">
        <v>708</v>
      </c>
      <c r="L338" s="38">
        <v>708</v>
      </c>
      <c r="M338" s="36">
        <f t="shared" si="50"/>
        <v>41655</v>
      </c>
      <c r="N338" s="39">
        <f t="shared" si="56"/>
        <v>10</v>
      </c>
      <c r="O338" s="5"/>
      <c r="P338" s="5"/>
      <c r="Q338" s="42" t="str">
        <f>VLOOKUP(B338,[1]Challan!$A$6:$B$28,2,FALSE)</f>
        <v>94J</v>
      </c>
      <c r="R338" s="43" t="str">
        <f t="shared" si="52"/>
        <v>AABC</v>
      </c>
      <c r="S338" s="43" t="str">
        <f t="shared" si="57"/>
        <v>C</v>
      </c>
      <c r="T338" s="43" t="str">
        <f t="shared" si="58"/>
        <v>01</v>
      </c>
      <c r="U338" s="43" t="b">
        <f t="shared" si="53"/>
        <v>1</v>
      </c>
      <c r="V338" s="43">
        <f t="shared" si="54"/>
        <v>10</v>
      </c>
      <c r="W338" s="43" t="str">
        <f t="shared" si="55"/>
        <v>B</v>
      </c>
      <c r="X338" s="37">
        <v>0</v>
      </c>
    </row>
    <row r="339" spans="1:24" x14ac:dyDescent="0.25">
      <c r="A339" s="30">
        <f t="shared" si="59"/>
        <v>336</v>
      </c>
      <c r="B339" s="31">
        <v>6</v>
      </c>
      <c r="C339" s="32">
        <f t="shared" si="51"/>
        <v>19</v>
      </c>
      <c r="D339" s="30" t="s">
        <v>219</v>
      </c>
      <c r="E339" s="44" t="s">
        <v>1116</v>
      </c>
      <c r="F339" s="34" t="s">
        <v>564</v>
      </c>
      <c r="G339" s="34"/>
      <c r="H339" s="35" t="s">
        <v>561</v>
      </c>
      <c r="I339" s="36">
        <v>41661</v>
      </c>
      <c r="J339" s="31">
        <v>94073</v>
      </c>
      <c r="K339" s="37">
        <v>9407</v>
      </c>
      <c r="L339" s="38">
        <v>9407</v>
      </c>
      <c r="M339" s="36">
        <f t="shared" si="50"/>
        <v>41661</v>
      </c>
      <c r="N339" s="39">
        <f t="shared" si="56"/>
        <v>10</v>
      </c>
      <c r="O339" s="5"/>
      <c r="P339" s="5"/>
      <c r="Q339" s="42" t="str">
        <f>VLOOKUP(B339,[1]Challan!$A$6:$B$28,2,FALSE)</f>
        <v>94J</v>
      </c>
      <c r="R339" s="43" t="str">
        <f t="shared" si="52"/>
        <v>AAAC</v>
      </c>
      <c r="S339" s="43" t="str">
        <f t="shared" si="57"/>
        <v>C</v>
      </c>
      <c r="T339" s="43" t="str">
        <f t="shared" si="58"/>
        <v>01</v>
      </c>
      <c r="U339" s="43" t="b">
        <f t="shared" si="53"/>
        <v>1</v>
      </c>
      <c r="V339" s="43">
        <f t="shared" si="54"/>
        <v>10</v>
      </c>
      <c r="W339" s="43" t="str">
        <f t="shared" si="55"/>
        <v>P</v>
      </c>
      <c r="X339" s="37">
        <v>0</v>
      </c>
    </row>
    <row r="340" spans="1:24" x14ac:dyDescent="0.25">
      <c r="A340" s="30">
        <f t="shared" si="59"/>
        <v>337</v>
      </c>
      <c r="B340" s="31">
        <v>6</v>
      </c>
      <c r="C340" s="32">
        <f t="shared" si="51"/>
        <v>20</v>
      </c>
      <c r="D340" s="30" t="s">
        <v>219</v>
      </c>
      <c r="E340" s="44" t="s">
        <v>1116</v>
      </c>
      <c r="F340" s="34" t="s">
        <v>564</v>
      </c>
      <c r="G340" s="34"/>
      <c r="H340" s="35" t="s">
        <v>561</v>
      </c>
      <c r="I340" s="36">
        <v>41661</v>
      </c>
      <c r="J340" s="31">
        <v>213484</v>
      </c>
      <c r="K340" s="37">
        <v>21348</v>
      </c>
      <c r="L340" s="38">
        <v>21348</v>
      </c>
      <c r="M340" s="36">
        <f t="shared" si="50"/>
        <v>41661</v>
      </c>
      <c r="N340" s="39">
        <f t="shared" si="56"/>
        <v>10</v>
      </c>
      <c r="O340" s="5"/>
      <c r="P340" s="5"/>
      <c r="Q340" s="42" t="str">
        <f>VLOOKUP(B340,[1]Challan!$A$6:$B$28,2,FALSE)</f>
        <v>94J</v>
      </c>
      <c r="R340" s="43" t="str">
        <f t="shared" si="52"/>
        <v>AAAC</v>
      </c>
      <c r="S340" s="43" t="str">
        <f t="shared" si="57"/>
        <v>C</v>
      </c>
      <c r="T340" s="43" t="str">
        <f t="shared" si="58"/>
        <v>01</v>
      </c>
      <c r="U340" s="43" t="b">
        <f t="shared" si="53"/>
        <v>1</v>
      </c>
      <c r="V340" s="43">
        <f t="shared" si="54"/>
        <v>10</v>
      </c>
      <c r="W340" s="43" t="str">
        <f t="shared" si="55"/>
        <v>P</v>
      </c>
      <c r="X340" s="37">
        <v>0</v>
      </c>
    </row>
    <row r="341" spans="1:24" x14ac:dyDescent="0.25">
      <c r="A341" s="30">
        <f t="shared" si="59"/>
        <v>338</v>
      </c>
      <c r="B341" s="31">
        <v>6</v>
      </c>
      <c r="C341" s="32">
        <f t="shared" si="51"/>
        <v>21</v>
      </c>
      <c r="D341" s="30" t="s">
        <v>219</v>
      </c>
      <c r="E341" s="44" t="s">
        <v>1116</v>
      </c>
      <c r="F341" s="34" t="s">
        <v>564</v>
      </c>
      <c r="G341" s="34"/>
      <c r="H341" s="35" t="s">
        <v>561</v>
      </c>
      <c r="I341" s="36">
        <v>41661</v>
      </c>
      <c r="J341" s="31">
        <v>213484</v>
      </c>
      <c r="K341" s="37">
        <v>21348</v>
      </c>
      <c r="L341" s="38">
        <v>21348</v>
      </c>
      <c r="M341" s="36">
        <f t="shared" si="50"/>
        <v>41661</v>
      </c>
      <c r="N341" s="39">
        <f t="shared" si="56"/>
        <v>10</v>
      </c>
      <c r="O341" s="5"/>
      <c r="P341" s="5"/>
      <c r="Q341" s="42" t="str">
        <f>VLOOKUP(B341,[1]Challan!$A$6:$B$28,2,FALSE)</f>
        <v>94J</v>
      </c>
      <c r="R341" s="43" t="str">
        <f t="shared" si="52"/>
        <v>AAAC</v>
      </c>
      <c r="S341" s="43" t="str">
        <f t="shared" si="57"/>
        <v>C</v>
      </c>
      <c r="T341" s="43" t="str">
        <f t="shared" si="58"/>
        <v>01</v>
      </c>
      <c r="U341" s="43" t="b">
        <f t="shared" si="53"/>
        <v>1</v>
      </c>
      <c r="V341" s="43">
        <f t="shared" si="54"/>
        <v>10</v>
      </c>
      <c r="W341" s="43" t="str">
        <f t="shared" si="55"/>
        <v>P</v>
      </c>
      <c r="X341" s="37">
        <v>0</v>
      </c>
    </row>
    <row r="342" spans="1:24" x14ac:dyDescent="0.25">
      <c r="A342" s="30">
        <f t="shared" si="59"/>
        <v>339</v>
      </c>
      <c r="B342" s="31">
        <v>6</v>
      </c>
      <c r="C342" s="32">
        <f t="shared" si="51"/>
        <v>22</v>
      </c>
      <c r="D342" s="30" t="s">
        <v>219</v>
      </c>
      <c r="E342" s="44" t="s">
        <v>1116</v>
      </c>
      <c r="F342" s="34" t="s">
        <v>564</v>
      </c>
      <c r="G342" s="34"/>
      <c r="H342" s="35" t="s">
        <v>561</v>
      </c>
      <c r="I342" s="36">
        <v>41661</v>
      </c>
      <c r="J342" s="31">
        <v>213484</v>
      </c>
      <c r="K342" s="37">
        <v>21348</v>
      </c>
      <c r="L342" s="38">
        <v>21348</v>
      </c>
      <c r="M342" s="36">
        <f t="shared" si="50"/>
        <v>41661</v>
      </c>
      <c r="N342" s="39">
        <f t="shared" si="56"/>
        <v>10</v>
      </c>
      <c r="O342" s="5"/>
      <c r="P342" s="5"/>
      <c r="Q342" s="42" t="str">
        <f>VLOOKUP(B342,[1]Challan!$A$6:$B$28,2,FALSE)</f>
        <v>94J</v>
      </c>
      <c r="R342" s="43" t="str">
        <f t="shared" si="52"/>
        <v>AAAC</v>
      </c>
      <c r="S342" s="43" t="str">
        <f t="shared" si="57"/>
        <v>C</v>
      </c>
      <c r="T342" s="43" t="str">
        <f t="shared" si="58"/>
        <v>01</v>
      </c>
      <c r="U342" s="43" t="b">
        <f t="shared" si="53"/>
        <v>1</v>
      </c>
      <c r="V342" s="43">
        <f t="shared" si="54"/>
        <v>10</v>
      </c>
      <c r="W342" s="43" t="str">
        <f t="shared" si="55"/>
        <v>P</v>
      </c>
      <c r="X342" s="37">
        <v>0</v>
      </c>
    </row>
    <row r="343" spans="1:24" x14ac:dyDescent="0.25">
      <c r="A343" s="30">
        <f t="shared" si="59"/>
        <v>340</v>
      </c>
      <c r="B343" s="31">
        <v>6</v>
      </c>
      <c r="C343" s="32">
        <f t="shared" si="51"/>
        <v>23</v>
      </c>
      <c r="D343" s="30" t="s">
        <v>219</v>
      </c>
      <c r="E343" s="44" t="s">
        <v>1001</v>
      </c>
      <c r="F343" s="34" t="s">
        <v>573</v>
      </c>
      <c r="G343" s="34"/>
      <c r="H343" s="35" t="s">
        <v>561</v>
      </c>
      <c r="I343" s="36">
        <v>41662</v>
      </c>
      <c r="J343" s="31">
        <v>266185</v>
      </c>
      <c r="K343" s="37">
        <v>26619</v>
      </c>
      <c r="L343" s="38">
        <v>26619</v>
      </c>
      <c r="M343" s="36">
        <f t="shared" si="50"/>
        <v>41662</v>
      </c>
      <c r="N343" s="39">
        <f t="shared" si="56"/>
        <v>10</v>
      </c>
      <c r="O343" s="5"/>
      <c r="P343" s="5"/>
      <c r="Q343" s="42" t="str">
        <f>VLOOKUP(B343,[1]Challan!$A$6:$B$28,2,FALSE)</f>
        <v>94J</v>
      </c>
      <c r="R343" s="43" t="str">
        <f t="shared" si="52"/>
        <v>AAHC</v>
      </c>
      <c r="S343" s="43" t="str">
        <f t="shared" si="57"/>
        <v>C</v>
      </c>
      <c r="T343" s="43" t="str">
        <f t="shared" si="58"/>
        <v>01</v>
      </c>
      <c r="U343" s="43" t="b">
        <f t="shared" si="53"/>
        <v>1</v>
      </c>
      <c r="V343" s="43">
        <f t="shared" si="54"/>
        <v>10</v>
      </c>
      <c r="W343" s="43" t="str">
        <f t="shared" si="55"/>
        <v>A</v>
      </c>
      <c r="X343" s="37">
        <v>0</v>
      </c>
    </row>
    <row r="344" spans="1:24" x14ac:dyDescent="0.25">
      <c r="A344" s="30">
        <f t="shared" si="59"/>
        <v>341</v>
      </c>
      <c r="B344" s="31">
        <v>6</v>
      </c>
      <c r="C344" s="32">
        <f t="shared" si="51"/>
        <v>24</v>
      </c>
      <c r="D344" s="30" t="s">
        <v>219</v>
      </c>
      <c r="E344" s="33" t="s">
        <v>1118</v>
      </c>
      <c r="F344" s="34" t="s">
        <v>574</v>
      </c>
      <c r="G344" s="34"/>
      <c r="H344" s="35" t="s">
        <v>561</v>
      </c>
      <c r="I344" s="36">
        <v>41662</v>
      </c>
      <c r="J344" s="31">
        <v>35056</v>
      </c>
      <c r="K344" s="37">
        <v>3506</v>
      </c>
      <c r="L344" s="38">
        <v>3506</v>
      </c>
      <c r="M344" s="36">
        <f t="shared" si="50"/>
        <v>41662</v>
      </c>
      <c r="N344" s="39">
        <f t="shared" si="56"/>
        <v>10</v>
      </c>
      <c r="O344" s="5"/>
      <c r="P344" s="5"/>
      <c r="Q344" s="42" t="str">
        <f>VLOOKUP(B344,[1]Challan!$A$6:$B$28,2,FALSE)</f>
        <v>94J</v>
      </c>
      <c r="R344" s="43" t="str">
        <f t="shared" si="52"/>
        <v>AALC</v>
      </c>
      <c r="S344" s="43" t="str">
        <f t="shared" si="57"/>
        <v>C</v>
      </c>
      <c r="T344" s="43" t="str">
        <f t="shared" si="58"/>
        <v>01</v>
      </c>
      <c r="U344" s="43" t="b">
        <f t="shared" si="53"/>
        <v>1</v>
      </c>
      <c r="V344" s="43">
        <f t="shared" si="54"/>
        <v>10</v>
      </c>
      <c r="W344" s="43" t="str">
        <f t="shared" si="55"/>
        <v>Q</v>
      </c>
      <c r="X344" s="37">
        <v>0</v>
      </c>
    </row>
    <row r="345" spans="1:24" x14ac:dyDescent="0.25">
      <c r="A345" s="30">
        <f t="shared" si="59"/>
        <v>342</v>
      </c>
      <c r="B345" s="31">
        <v>6</v>
      </c>
      <c r="C345" s="32">
        <f t="shared" si="51"/>
        <v>25</v>
      </c>
      <c r="D345" s="30" t="s">
        <v>219</v>
      </c>
      <c r="E345" s="44" t="s">
        <v>1119</v>
      </c>
      <c r="F345" s="34" t="s">
        <v>575</v>
      </c>
      <c r="G345" s="34"/>
      <c r="H345" s="35" t="s">
        <v>561</v>
      </c>
      <c r="I345" s="36">
        <v>41662</v>
      </c>
      <c r="J345" s="31">
        <v>337080</v>
      </c>
      <c r="K345" s="37">
        <v>33708</v>
      </c>
      <c r="L345" s="38">
        <v>33708</v>
      </c>
      <c r="M345" s="36">
        <f t="shared" si="50"/>
        <v>41662</v>
      </c>
      <c r="N345" s="39">
        <f t="shared" si="56"/>
        <v>10</v>
      </c>
      <c r="O345" s="5"/>
      <c r="P345" s="5"/>
      <c r="Q345" s="42" t="str">
        <f>VLOOKUP(B345,[1]Challan!$A$6:$B$28,2,FALSE)</f>
        <v>94J</v>
      </c>
      <c r="R345" s="43" t="str">
        <f t="shared" si="52"/>
        <v>AAAC</v>
      </c>
      <c r="S345" s="43" t="str">
        <f t="shared" si="57"/>
        <v>C</v>
      </c>
      <c r="T345" s="43" t="str">
        <f t="shared" si="58"/>
        <v>01</v>
      </c>
      <c r="U345" s="43" t="b">
        <f t="shared" si="53"/>
        <v>1</v>
      </c>
      <c r="V345" s="43">
        <f t="shared" si="54"/>
        <v>10</v>
      </c>
      <c r="W345" s="43" t="str">
        <f t="shared" si="55"/>
        <v>R</v>
      </c>
      <c r="X345" s="37">
        <v>0</v>
      </c>
    </row>
    <row r="346" spans="1:24" x14ac:dyDescent="0.25">
      <c r="A346" s="30">
        <f t="shared" si="59"/>
        <v>343</v>
      </c>
      <c r="B346" s="31">
        <v>6</v>
      </c>
      <c r="C346" s="32">
        <f t="shared" si="51"/>
        <v>26</v>
      </c>
      <c r="D346" s="30" t="s">
        <v>219</v>
      </c>
      <c r="E346" s="44" t="s">
        <v>1116</v>
      </c>
      <c r="F346" s="34" t="s">
        <v>564</v>
      </c>
      <c r="G346" s="34"/>
      <c r="H346" s="35" t="s">
        <v>561</v>
      </c>
      <c r="I346" s="36">
        <v>41667</v>
      </c>
      <c r="J346" s="31">
        <v>213484</v>
      </c>
      <c r="K346" s="37">
        <v>21348</v>
      </c>
      <c r="L346" s="38">
        <v>21348</v>
      </c>
      <c r="M346" s="36">
        <f t="shared" si="50"/>
        <v>41667</v>
      </c>
      <c r="N346" s="39">
        <f t="shared" si="56"/>
        <v>10</v>
      </c>
      <c r="O346" s="5"/>
      <c r="P346" s="5"/>
      <c r="Q346" s="42" t="str">
        <f>VLOOKUP(B346,[1]Challan!$A$6:$B$28,2,FALSE)</f>
        <v>94J</v>
      </c>
      <c r="R346" s="43" t="str">
        <f t="shared" si="52"/>
        <v>AAAC</v>
      </c>
      <c r="S346" s="43" t="str">
        <f t="shared" si="57"/>
        <v>C</v>
      </c>
      <c r="T346" s="43" t="str">
        <f t="shared" si="58"/>
        <v>01</v>
      </c>
      <c r="U346" s="43" t="b">
        <f t="shared" si="53"/>
        <v>1</v>
      </c>
      <c r="V346" s="43">
        <f t="shared" si="54"/>
        <v>10</v>
      </c>
      <c r="W346" s="43" t="str">
        <f t="shared" si="55"/>
        <v>P</v>
      </c>
      <c r="X346" s="37">
        <v>0</v>
      </c>
    </row>
    <row r="347" spans="1:24" x14ac:dyDescent="0.25">
      <c r="A347" s="30">
        <f t="shared" si="59"/>
        <v>344</v>
      </c>
      <c r="B347" s="31">
        <v>6</v>
      </c>
      <c r="C347" s="32">
        <f t="shared" si="51"/>
        <v>27</v>
      </c>
      <c r="D347" s="30" t="s">
        <v>219</v>
      </c>
      <c r="E347" s="44" t="s">
        <v>1116</v>
      </c>
      <c r="F347" s="34" t="s">
        <v>564</v>
      </c>
      <c r="G347" s="34"/>
      <c r="H347" s="35" t="s">
        <v>561</v>
      </c>
      <c r="I347" s="36">
        <v>41667</v>
      </c>
      <c r="J347" s="31">
        <v>800565</v>
      </c>
      <c r="K347" s="37">
        <v>80057</v>
      </c>
      <c r="L347" s="38">
        <v>80057</v>
      </c>
      <c r="M347" s="36">
        <f t="shared" si="50"/>
        <v>41667</v>
      </c>
      <c r="N347" s="39">
        <f t="shared" si="56"/>
        <v>10</v>
      </c>
      <c r="O347" s="5"/>
      <c r="P347" s="5"/>
      <c r="Q347" s="42" t="str">
        <f>VLOOKUP(B347,[1]Challan!$A$6:$B$28,2,FALSE)</f>
        <v>94J</v>
      </c>
      <c r="R347" s="43" t="str">
        <f t="shared" si="52"/>
        <v>AAAC</v>
      </c>
      <c r="S347" s="43" t="str">
        <f t="shared" si="57"/>
        <v>C</v>
      </c>
      <c r="T347" s="43" t="str">
        <f t="shared" si="58"/>
        <v>01</v>
      </c>
      <c r="U347" s="43" t="b">
        <f t="shared" si="53"/>
        <v>1</v>
      </c>
      <c r="V347" s="43">
        <f t="shared" si="54"/>
        <v>10</v>
      </c>
      <c r="W347" s="43" t="str">
        <f t="shared" si="55"/>
        <v>P</v>
      </c>
      <c r="X347" s="37">
        <v>0</v>
      </c>
    </row>
    <row r="348" spans="1:24" x14ac:dyDescent="0.25">
      <c r="A348" s="30">
        <f t="shared" si="59"/>
        <v>345</v>
      </c>
      <c r="B348" s="31">
        <v>6</v>
      </c>
      <c r="C348" s="32">
        <f t="shared" si="51"/>
        <v>28</v>
      </c>
      <c r="D348" s="30" t="s">
        <v>219</v>
      </c>
      <c r="E348" s="33" t="s">
        <v>894</v>
      </c>
      <c r="F348" s="34" t="s">
        <v>576</v>
      </c>
      <c r="G348" s="34"/>
      <c r="H348" s="35" t="s">
        <v>561</v>
      </c>
      <c r="I348" s="36">
        <v>41668</v>
      </c>
      <c r="J348" s="31">
        <v>11236</v>
      </c>
      <c r="K348" s="37">
        <v>1124</v>
      </c>
      <c r="L348" s="38">
        <v>1124</v>
      </c>
      <c r="M348" s="36">
        <f t="shared" ref="M348:M411" si="60">+I348</f>
        <v>41668</v>
      </c>
      <c r="N348" s="39">
        <f t="shared" si="56"/>
        <v>10</v>
      </c>
      <c r="O348" s="5"/>
      <c r="P348" s="5"/>
      <c r="Q348" s="42" t="str">
        <f>VLOOKUP(B348,[1]Challan!$A$6:$B$28,2,FALSE)</f>
        <v>94J</v>
      </c>
      <c r="R348" s="43" t="str">
        <f t="shared" si="52"/>
        <v>AAAC</v>
      </c>
      <c r="S348" s="43" t="str">
        <f t="shared" si="57"/>
        <v>C</v>
      </c>
      <c r="T348" s="43" t="str">
        <f t="shared" si="58"/>
        <v>01</v>
      </c>
      <c r="U348" s="43" t="b">
        <f t="shared" si="53"/>
        <v>1</v>
      </c>
      <c r="V348" s="43">
        <f t="shared" si="54"/>
        <v>10</v>
      </c>
      <c r="W348" s="43" t="str">
        <f t="shared" si="55"/>
        <v>D</v>
      </c>
      <c r="X348" s="37">
        <v>0</v>
      </c>
    </row>
    <row r="349" spans="1:24" x14ac:dyDescent="0.25">
      <c r="A349" s="30">
        <f t="shared" si="59"/>
        <v>346</v>
      </c>
      <c r="B349" s="31">
        <v>6</v>
      </c>
      <c r="C349" s="32">
        <f t="shared" si="51"/>
        <v>29</v>
      </c>
      <c r="D349" s="30" t="s">
        <v>219</v>
      </c>
      <c r="E349" s="44" t="s">
        <v>1120</v>
      </c>
      <c r="F349" s="34" t="s">
        <v>577</v>
      </c>
      <c r="G349" s="34"/>
      <c r="H349" s="35" t="s">
        <v>561</v>
      </c>
      <c r="I349" s="36">
        <v>41670</v>
      </c>
      <c r="J349" s="31">
        <v>130000</v>
      </c>
      <c r="K349" s="37">
        <v>13000</v>
      </c>
      <c r="L349" s="38">
        <v>13000</v>
      </c>
      <c r="M349" s="36">
        <f t="shared" si="60"/>
        <v>41670</v>
      </c>
      <c r="N349" s="39">
        <f t="shared" si="56"/>
        <v>10</v>
      </c>
      <c r="O349" s="5"/>
      <c r="P349" s="5"/>
      <c r="Q349" s="42" t="str">
        <f>VLOOKUP(B349,[1]Challan!$A$6:$B$28,2,FALSE)</f>
        <v>94J</v>
      </c>
      <c r="R349" s="43" t="str">
        <f t="shared" si="52"/>
        <v>AACC</v>
      </c>
      <c r="S349" s="43" t="str">
        <f t="shared" si="57"/>
        <v>C</v>
      </c>
      <c r="T349" s="43" t="str">
        <f t="shared" si="58"/>
        <v>01</v>
      </c>
      <c r="U349" s="43" t="b">
        <f t="shared" si="53"/>
        <v>1</v>
      </c>
      <c r="V349" s="43">
        <f t="shared" si="54"/>
        <v>10</v>
      </c>
      <c r="W349" s="43" t="str">
        <f t="shared" si="55"/>
        <v>G</v>
      </c>
      <c r="X349" s="37">
        <v>0</v>
      </c>
    </row>
    <row r="350" spans="1:24" x14ac:dyDescent="0.25">
      <c r="A350" s="30">
        <f t="shared" si="59"/>
        <v>347</v>
      </c>
      <c r="B350" s="31">
        <v>6</v>
      </c>
      <c r="C350" s="32">
        <f t="shared" si="51"/>
        <v>30</v>
      </c>
      <c r="D350" s="30" t="s">
        <v>219</v>
      </c>
      <c r="E350" s="33" t="s">
        <v>1002</v>
      </c>
      <c r="F350" s="34" t="s">
        <v>578</v>
      </c>
      <c r="G350" s="34"/>
      <c r="H350" s="35" t="s">
        <v>561</v>
      </c>
      <c r="I350" s="36">
        <v>41670</v>
      </c>
      <c r="J350" s="31">
        <v>73785</v>
      </c>
      <c r="K350" s="37">
        <v>7379</v>
      </c>
      <c r="L350" s="38">
        <v>7379</v>
      </c>
      <c r="M350" s="36">
        <f t="shared" si="60"/>
        <v>41670</v>
      </c>
      <c r="N350" s="39">
        <f t="shared" si="56"/>
        <v>10</v>
      </c>
      <c r="O350" s="5"/>
      <c r="P350" s="5"/>
      <c r="Q350" s="42" t="str">
        <f>VLOOKUP(B350,[1]Challan!$A$6:$B$28,2,FALSE)</f>
        <v>94J</v>
      </c>
      <c r="R350" s="43" t="str">
        <f t="shared" si="52"/>
        <v>AAAC</v>
      </c>
      <c r="S350" s="43" t="str">
        <f t="shared" si="57"/>
        <v>C</v>
      </c>
      <c r="T350" s="43" t="str">
        <f t="shared" si="58"/>
        <v>01</v>
      </c>
      <c r="U350" s="43" t="b">
        <f t="shared" si="53"/>
        <v>1</v>
      </c>
      <c r="V350" s="43">
        <f t="shared" si="54"/>
        <v>10</v>
      </c>
      <c r="W350" s="43" t="str">
        <f t="shared" si="55"/>
        <v>Q</v>
      </c>
      <c r="X350" s="37">
        <v>0</v>
      </c>
    </row>
    <row r="351" spans="1:24" x14ac:dyDescent="0.25">
      <c r="A351" s="30">
        <f t="shared" si="59"/>
        <v>348</v>
      </c>
      <c r="B351" s="31">
        <v>7</v>
      </c>
      <c r="C351" s="32">
        <f t="shared" si="51"/>
        <v>1</v>
      </c>
      <c r="D351" s="30" t="s">
        <v>229</v>
      </c>
      <c r="E351" s="33" t="s">
        <v>1121</v>
      </c>
      <c r="F351" s="34" t="s">
        <v>579</v>
      </c>
      <c r="G351" s="34"/>
      <c r="H351" s="35" t="s">
        <v>561</v>
      </c>
      <c r="I351" s="36">
        <v>41645</v>
      </c>
      <c r="J351" s="31">
        <v>196630</v>
      </c>
      <c r="K351" s="37">
        <v>19663</v>
      </c>
      <c r="L351" s="38">
        <v>19663</v>
      </c>
      <c r="M351" s="36">
        <f t="shared" si="60"/>
        <v>41645</v>
      </c>
      <c r="N351" s="39">
        <f t="shared" si="56"/>
        <v>10</v>
      </c>
      <c r="O351" s="5"/>
      <c r="P351" s="5"/>
      <c r="Q351" s="42" t="str">
        <f>VLOOKUP(B351,[1]Challan!$A$6:$B$28,2,FALSE)</f>
        <v>94J</v>
      </c>
      <c r="R351" s="43" t="str">
        <f t="shared" si="52"/>
        <v>AABF</v>
      </c>
      <c r="S351" s="43" t="str">
        <f t="shared" si="57"/>
        <v>F</v>
      </c>
      <c r="T351" s="43" t="str">
        <f t="shared" si="58"/>
        <v>02</v>
      </c>
      <c r="U351" s="43" t="b">
        <f t="shared" si="53"/>
        <v>1</v>
      </c>
      <c r="V351" s="43">
        <f t="shared" si="54"/>
        <v>10</v>
      </c>
      <c r="W351" s="43" t="str">
        <f t="shared" si="55"/>
        <v>B</v>
      </c>
      <c r="X351" s="37">
        <v>0</v>
      </c>
    </row>
    <row r="352" spans="1:24" x14ac:dyDescent="0.25">
      <c r="A352" s="30">
        <f t="shared" si="59"/>
        <v>349</v>
      </c>
      <c r="B352" s="31">
        <v>7</v>
      </c>
      <c r="C352" s="32">
        <f t="shared" si="51"/>
        <v>2</v>
      </c>
      <c r="D352" s="30" t="s">
        <v>229</v>
      </c>
      <c r="E352" s="33" t="s">
        <v>895</v>
      </c>
      <c r="F352" s="34" t="s">
        <v>580</v>
      </c>
      <c r="G352" s="34"/>
      <c r="H352" s="35" t="s">
        <v>561</v>
      </c>
      <c r="I352" s="36">
        <v>41652</v>
      </c>
      <c r="J352" s="31">
        <v>40000</v>
      </c>
      <c r="K352" s="37">
        <v>4000</v>
      </c>
      <c r="L352" s="38">
        <v>4000</v>
      </c>
      <c r="M352" s="36">
        <f t="shared" si="60"/>
        <v>41652</v>
      </c>
      <c r="N352" s="39">
        <f t="shared" si="56"/>
        <v>10</v>
      </c>
      <c r="O352" s="5"/>
      <c r="P352" s="5"/>
      <c r="Q352" s="42" t="str">
        <f>VLOOKUP(B352,[1]Challan!$A$6:$B$28,2,FALSE)</f>
        <v>94J</v>
      </c>
      <c r="R352" s="43" t="str">
        <f t="shared" si="52"/>
        <v>ADXP</v>
      </c>
      <c r="S352" s="43" t="str">
        <f t="shared" si="57"/>
        <v>P</v>
      </c>
      <c r="T352" s="43" t="str">
        <f t="shared" si="58"/>
        <v>02</v>
      </c>
      <c r="U352" s="43" t="b">
        <f t="shared" si="53"/>
        <v>1</v>
      </c>
      <c r="V352" s="43">
        <f t="shared" si="54"/>
        <v>10</v>
      </c>
      <c r="W352" s="43" t="str">
        <f t="shared" si="55"/>
        <v>P</v>
      </c>
      <c r="X352" s="37">
        <v>0</v>
      </c>
    </row>
    <row r="353" spans="1:24" x14ac:dyDescent="0.25">
      <c r="A353" s="30">
        <f t="shared" si="59"/>
        <v>350</v>
      </c>
      <c r="B353" s="31">
        <v>7</v>
      </c>
      <c r="C353" s="32">
        <f t="shared" si="51"/>
        <v>3</v>
      </c>
      <c r="D353" s="30" t="s">
        <v>229</v>
      </c>
      <c r="E353" s="44" t="s">
        <v>1003</v>
      </c>
      <c r="F353" s="34" t="s">
        <v>581</v>
      </c>
      <c r="G353" s="34"/>
      <c r="H353" s="35" t="s">
        <v>561</v>
      </c>
      <c r="I353" s="36">
        <v>41655</v>
      </c>
      <c r="J353" s="31">
        <v>449440</v>
      </c>
      <c r="K353" s="37">
        <v>44944</v>
      </c>
      <c r="L353" s="38">
        <v>44944</v>
      </c>
      <c r="M353" s="36">
        <f t="shared" si="60"/>
        <v>41655</v>
      </c>
      <c r="N353" s="39">
        <f t="shared" si="56"/>
        <v>10</v>
      </c>
      <c r="O353" s="5"/>
      <c r="P353" s="5"/>
      <c r="Q353" s="42" t="str">
        <f>VLOOKUP(B353,[1]Challan!$A$6:$B$28,2,FALSE)</f>
        <v>94J</v>
      </c>
      <c r="R353" s="43" t="str">
        <f t="shared" si="52"/>
        <v>AAAP</v>
      </c>
      <c r="S353" s="43" t="str">
        <f t="shared" si="57"/>
        <v>P</v>
      </c>
      <c r="T353" s="43" t="str">
        <f t="shared" si="58"/>
        <v>02</v>
      </c>
      <c r="U353" s="43" t="b">
        <f t="shared" si="53"/>
        <v>1</v>
      </c>
      <c r="V353" s="43">
        <f t="shared" si="54"/>
        <v>10</v>
      </c>
      <c r="W353" s="43" t="str">
        <f t="shared" si="55"/>
        <v>C</v>
      </c>
      <c r="X353" s="37">
        <v>0</v>
      </c>
    </row>
    <row r="354" spans="1:24" x14ac:dyDescent="0.25">
      <c r="A354" s="30">
        <f t="shared" si="59"/>
        <v>351</v>
      </c>
      <c r="B354" s="31">
        <v>7</v>
      </c>
      <c r="C354" s="32">
        <f t="shared" si="51"/>
        <v>4</v>
      </c>
      <c r="D354" s="30" t="s">
        <v>229</v>
      </c>
      <c r="E354" s="33" t="s">
        <v>1122</v>
      </c>
      <c r="F354" s="34" t="s">
        <v>582</v>
      </c>
      <c r="G354" s="34"/>
      <c r="H354" s="35" t="s">
        <v>561</v>
      </c>
      <c r="I354" s="36">
        <v>41655</v>
      </c>
      <c r="J354" s="31">
        <v>13933</v>
      </c>
      <c r="K354" s="37">
        <v>1393</v>
      </c>
      <c r="L354" s="38">
        <v>1393</v>
      </c>
      <c r="M354" s="36">
        <f t="shared" si="60"/>
        <v>41655</v>
      </c>
      <c r="N354" s="39">
        <f t="shared" si="56"/>
        <v>10</v>
      </c>
      <c r="O354" s="5"/>
      <c r="P354" s="5"/>
      <c r="Q354" s="42" t="str">
        <f>VLOOKUP(B354,[1]Challan!$A$6:$B$28,2,FALSE)</f>
        <v>94J</v>
      </c>
      <c r="R354" s="43" t="str">
        <f t="shared" si="52"/>
        <v>AEHP</v>
      </c>
      <c r="S354" s="43" t="str">
        <f t="shared" si="57"/>
        <v>P</v>
      </c>
      <c r="T354" s="43" t="str">
        <f t="shared" si="58"/>
        <v>02</v>
      </c>
      <c r="U354" s="43" t="b">
        <f t="shared" si="53"/>
        <v>1</v>
      </c>
      <c r="V354" s="43">
        <f t="shared" si="54"/>
        <v>10</v>
      </c>
      <c r="W354" s="43" t="str">
        <f t="shared" si="55"/>
        <v>J</v>
      </c>
      <c r="X354" s="37">
        <v>0</v>
      </c>
    </row>
    <row r="355" spans="1:24" x14ac:dyDescent="0.25">
      <c r="A355" s="30">
        <f t="shared" si="59"/>
        <v>352</v>
      </c>
      <c r="B355" s="31">
        <v>7</v>
      </c>
      <c r="C355" s="32">
        <f t="shared" si="51"/>
        <v>5</v>
      </c>
      <c r="D355" s="30" t="s">
        <v>229</v>
      </c>
      <c r="E355" s="33" t="s">
        <v>1123</v>
      </c>
      <c r="F355" s="34" t="s">
        <v>583</v>
      </c>
      <c r="G355" s="34"/>
      <c r="H355" s="35" t="s">
        <v>561</v>
      </c>
      <c r="I355" s="36">
        <v>41655</v>
      </c>
      <c r="J355" s="31">
        <v>62652</v>
      </c>
      <c r="K355" s="37">
        <v>6265</v>
      </c>
      <c r="L355" s="38">
        <v>6265</v>
      </c>
      <c r="M355" s="36">
        <f t="shared" si="60"/>
        <v>41655</v>
      </c>
      <c r="N355" s="39">
        <f t="shared" si="56"/>
        <v>10</v>
      </c>
      <c r="O355" s="5"/>
      <c r="P355" s="5"/>
      <c r="Q355" s="42" t="str">
        <f>VLOOKUP(B355,[1]Challan!$A$6:$B$28,2,FALSE)</f>
        <v>94J</v>
      </c>
      <c r="R355" s="43" t="str">
        <f t="shared" si="52"/>
        <v>ACEF</v>
      </c>
      <c r="S355" s="43" t="str">
        <f t="shared" si="57"/>
        <v>F</v>
      </c>
      <c r="T355" s="43" t="str">
        <f t="shared" si="58"/>
        <v>02</v>
      </c>
      <c r="U355" s="43" t="b">
        <f t="shared" si="53"/>
        <v>1</v>
      </c>
      <c r="V355" s="43">
        <f t="shared" si="54"/>
        <v>10</v>
      </c>
      <c r="W355" s="43" t="str">
        <f t="shared" si="55"/>
        <v>D</v>
      </c>
      <c r="X355" s="37">
        <v>0</v>
      </c>
    </row>
    <row r="356" spans="1:24" x14ac:dyDescent="0.25">
      <c r="A356" s="30">
        <f t="shared" si="59"/>
        <v>353</v>
      </c>
      <c r="B356" s="31">
        <v>7</v>
      </c>
      <c r="C356" s="32">
        <f t="shared" si="51"/>
        <v>6</v>
      </c>
      <c r="D356" s="30" t="s">
        <v>229</v>
      </c>
      <c r="E356" s="44" t="s">
        <v>1004</v>
      </c>
      <c r="F356" s="34" t="s">
        <v>584</v>
      </c>
      <c r="G356" s="34"/>
      <c r="H356" s="35" t="s">
        <v>561</v>
      </c>
      <c r="I356" s="36">
        <v>41667</v>
      </c>
      <c r="J356" s="31">
        <v>9641</v>
      </c>
      <c r="K356" s="37">
        <v>964</v>
      </c>
      <c r="L356" s="38">
        <v>964</v>
      </c>
      <c r="M356" s="36">
        <f t="shared" si="60"/>
        <v>41667</v>
      </c>
      <c r="N356" s="39">
        <f t="shared" si="56"/>
        <v>10</v>
      </c>
      <c r="O356" s="5"/>
      <c r="P356" s="5"/>
      <c r="Q356" s="42" t="str">
        <f>VLOOKUP(B356,[1]Challan!$A$6:$B$28,2,FALSE)</f>
        <v>94J</v>
      </c>
      <c r="R356" s="43" t="str">
        <f t="shared" si="52"/>
        <v>AABF</v>
      </c>
      <c r="S356" s="43" t="str">
        <f t="shared" si="57"/>
        <v>F</v>
      </c>
      <c r="T356" s="43" t="str">
        <f t="shared" si="58"/>
        <v>02</v>
      </c>
      <c r="U356" s="43" t="b">
        <f t="shared" si="53"/>
        <v>1</v>
      </c>
      <c r="V356" s="43">
        <f t="shared" si="54"/>
        <v>10</v>
      </c>
      <c r="W356" s="43" t="str">
        <f t="shared" si="55"/>
        <v>L</v>
      </c>
      <c r="X356" s="37">
        <v>0</v>
      </c>
    </row>
    <row r="357" spans="1:24" x14ac:dyDescent="0.25">
      <c r="A357" s="30">
        <f t="shared" si="59"/>
        <v>354</v>
      </c>
      <c r="B357" s="72">
        <v>7</v>
      </c>
      <c r="C357" s="73">
        <f t="shared" si="51"/>
        <v>7</v>
      </c>
      <c r="D357" s="74" t="s">
        <v>229</v>
      </c>
      <c r="E357" s="75" t="s">
        <v>895</v>
      </c>
      <c r="F357" s="76" t="s">
        <v>580</v>
      </c>
      <c r="G357" s="76"/>
      <c r="H357" s="77" t="s">
        <v>561</v>
      </c>
      <c r="I357" s="78">
        <v>41670</v>
      </c>
      <c r="J357" s="72">
        <v>20000</v>
      </c>
      <c r="K357" s="37">
        <v>2000</v>
      </c>
      <c r="L357" s="79">
        <v>2000</v>
      </c>
      <c r="M357" s="36">
        <f t="shared" si="60"/>
        <v>41670</v>
      </c>
      <c r="N357" s="39">
        <f t="shared" si="56"/>
        <v>10</v>
      </c>
      <c r="O357" s="80"/>
      <c r="P357" s="80"/>
      <c r="Q357" s="42" t="str">
        <f>VLOOKUP(B357,[1]Challan!$A$6:$B$28,2,FALSE)</f>
        <v>94J</v>
      </c>
      <c r="R357" s="43" t="str">
        <f t="shared" si="52"/>
        <v>ADXP</v>
      </c>
      <c r="S357" s="43" t="str">
        <f t="shared" si="57"/>
        <v>P</v>
      </c>
      <c r="T357" s="43" t="str">
        <f t="shared" si="58"/>
        <v>02</v>
      </c>
      <c r="U357" s="43" t="b">
        <f t="shared" si="53"/>
        <v>1</v>
      </c>
      <c r="V357" s="43">
        <f t="shared" si="54"/>
        <v>10</v>
      </c>
      <c r="W357" s="43" t="str">
        <f t="shared" si="55"/>
        <v>P</v>
      </c>
      <c r="X357" s="37">
        <v>0</v>
      </c>
    </row>
    <row r="358" spans="1:24" x14ac:dyDescent="0.25">
      <c r="A358" s="30">
        <f t="shared" si="59"/>
        <v>355</v>
      </c>
      <c r="B358" s="31">
        <v>8</v>
      </c>
      <c r="C358" s="32">
        <f t="shared" si="51"/>
        <v>1</v>
      </c>
      <c r="D358" s="30" t="s">
        <v>219</v>
      </c>
      <c r="E358" s="46" t="s">
        <v>896</v>
      </c>
      <c r="F358" s="81" t="s">
        <v>585</v>
      </c>
      <c r="G358" s="81"/>
      <c r="H358" s="35" t="s">
        <v>586</v>
      </c>
      <c r="I358" s="36">
        <v>41698</v>
      </c>
      <c r="J358" s="82">
        <v>9994521</v>
      </c>
      <c r="K358" s="37">
        <v>999453</v>
      </c>
      <c r="L358" s="38">
        <f t="shared" ref="L358:L421" si="61">+K358</f>
        <v>999453</v>
      </c>
      <c r="M358" s="36">
        <f t="shared" si="60"/>
        <v>41698</v>
      </c>
      <c r="N358" s="39">
        <f t="shared" si="56"/>
        <v>10</v>
      </c>
      <c r="O358" s="5"/>
      <c r="P358" s="5"/>
      <c r="Q358" s="42" t="str">
        <f>VLOOKUP(B358,[1]Challan!$A$6:$B$28,2,FALSE)</f>
        <v>94A</v>
      </c>
      <c r="R358" s="43" t="str">
        <f t="shared" si="52"/>
        <v>AAAC</v>
      </c>
      <c r="S358" s="43" t="str">
        <f t="shared" si="57"/>
        <v>C</v>
      </c>
      <c r="T358" s="43" t="str">
        <f t="shared" si="58"/>
        <v>01</v>
      </c>
      <c r="U358" s="43" t="b">
        <f t="shared" si="53"/>
        <v>1</v>
      </c>
      <c r="V358" s="43">
        <f t="shared" si="54"/>
        <v>10</v>
      </c>
      <c r="W358" s="43" t="str">
        <f t="shared" si="55"/>
        <v>J</v>
      </c>
      <c r="X358" s="37">
        <v>0</v>
      </c>
    </row>
    <row r="359" spans="1:24" x14ac:dyDescent="0.25">
      <c r="A359" s="30">
        <f t="shared" si="59"/>
        <v>356</v>
      </c>
      <c r="B359" s="31">
        <v>9</v>
      </c>
      <c r="C359" s="32">
        <f t="shared" si="51"/>
        <v>1</v>
      </c>
      <c r="D359" s="30" t="s">
        <v>219</v>
      </c>
      <c r="E359" s="33" t="s">
        <v>897</v>
      </c>
      <c r="F359" s="81" t="s">
        <v>587</v>
      </c>
      <c r="G359" s="81"/>
      <c r="H359" s="35" t="s">
        <v>221</v>
      </c>
      <c r="I359" s="36">
        <v>41673</v>
      </c>
      <c r="J359" s="82">
        <v>5674</v>
      </c>
      <c r="K359" s="37">
        <v>113</v>
      </c>
      <c r="L359" s="38">
        <f t="shared" si="61"/>
        <v>113</v>
      </c>
      <c r="M359" s="36">
        <f t="shared" si="60"/>
        <v>41673</v>
      </c>
      <c r="N359" s="39">
        <f t="shared" si="56"/>
        <v>1.99</v>
      </c>
      <c r="O359" s="5"/>
      <c r="P359" s="5"/>
      <c r="Q359" s="42" t="str">
        <f>VLOOKUP(B359,[1]Challan!$A$6:$B$28,2,FALSE)</f>
        <v>94C</v>
      </c>
      <c r="R359" s="43" t="str">
        <f t="shared" si="52"/>
        <v>AAAC</v>
      </c>
      <c r="S359" s="43" t="str">
        <f t="shared" si="57"/>
        <v>C</v>
      </c>
      <c r="T359" s="43" t="str">
        <f t="shared" si="58"/>
        <v>01</v>
      </c>
      <c r="U359" s="43" t="b">
        <f t="shared" si="53"/>
        <v>1</v>
      </c>
      <c r="V359" s="43">
        <f t="shared" si="54"/>
        <v>10</v>
      </c>
      <c r="W359" s="43" t="str">
        <f t="shared" si="55"/>
        <v>D</v>
      </c>
      <c r="X359" s="37">
        <v>0</v>
      </c>
    </row>
    <row r="360" spans="1:24" x14ac:dyDescent="0.25">
      <c r="A360" s="30">
        <f t="shared" si="59"/>
        <v>357</v>
      </c>
      <c r="B360" s="31">
        <v>9</v>
      </c>
      <c r="C360" s="32">
        <f t="shared" si="51"/>
        <v>2</v>
      </c>
      <c r="D360" s="30" t="s">
        <v>219</v>
      </c>
      <c r="E360" s="33" t="s">
        <v>924</v>
      </c>
      <c r="F360" s="34" t="s">
        <v>228</v>
      </c>
      <c r="G360" s="34"/>
      <c r="H360" s="35" t="s">
        <v>221</v>
      </c>
      <c r="I360" s="36">
        <v>41673</v>
      </c>
      <c r="J360" s="82">
        <v>38150</v>
      </c>
      <c r="K360" s="37">
        <v>763</v>
      </c>
      <c r="L360" s="38">
        <f t="shared" si="61"/>
        <v>763</v>
      </c>
      <c r="M360" s="36">
        <f t="shared" si="60"/>
        <v>41673</v>
      </c>
      <c r="N360" s="39">
        <f t="shared" si="56"/>
        <v>2</v>
      </c>
      <c r="O360" s="5"/>
      <c r="P360" s="5"/>
      <c r="Q360" s="42" t="str">
        <f>VLOOKUP(B360,[1]Challan!$A$6:$B$28,2,FALSE)</f>
        <v>94C</v>
      </c>
      <c r="R360" s="43" t="str">
        <f t="shared" si="52"/>
        <v>AAIC</v>
      </c>
      <c r="S360" s="43" t="str">
        <f t="shared" si="57"/>
        <v>C</v>
      </c>
      <c r="T360" s="43" t="str">
        <f t="shared" si="58"/>
        <v>01</v>
      </c>
      <c r="U360" s="43" t="b">
        <f t="shared" si="53"/>
        <v>1</v>
      </c>
      <c r="V360" s="43">
        <f t="shared" si="54"/>
        <v>10</v>
      </c>
      <c r="W360" s="43" t="str">
        <f t="shared" si="55"/>
        <v>F</v>
      </c>
      <c r="X360" s="37">
        <v>0</v>
      </c>
    </row>
    <row r="361" spans="1:24" x14ac:dyDescent="0.25">
      <c r="A361" s="30">
        <f t="shared" si="59"/>
        <v>358</v>
      </c>
      <c r="B361" s="31">
        <v>9</v>
      </c>
      <c r="C361" s="32">
        <f t="shared" si="51"/>
        <v>3</v>
      </c>
      <c r="D361" s="30" t="s">
        <v>219</v>
      </c>
      <c r="E361" s="33" t="s">
        <v>1026</v>
      </c>
      <c r="F361" s="34" t="s">
        <v>220</v>
      </c>
      <c r="G361" s="34"/>
      <c r="H361" s="35" t="s">
        <v>221</v>
      </c>
      <c r="I361" s="36">
        <v>41676</v>
      </c>
      <c r="J361" s="82">
        <v>4494</v>
      </c>
      <c r="K361" s="37">
        <v>90</v>
      </c>
      <c r="L361" s="38">
        <f t="shared" si="61"/>
        <v>90</v>
      </c>
      <c r="M361" s="36">
        <f t="shared" si="60"/>
        <v>41676</v>
      </c>
      <c r="N361" s="39">
        <f t="shared" si="56"/>
        <v>2</v>
      </c>
      <c r="O361" s="5"/>
      <c r="P361" s="5"/>
      <c r="Q361" s="42" t="str">
        <f>VLOOKUP(B361,[1]Challan!$A$6:$B$28,2,FALSE)</f>
        <v>94C</v>
      </c>
      <c r="R361" s="43" t="str">
        <f t="shared" si="52"/>
        <v>AAAC</v>
      </c>
      <c r="S361" s="43" t="str">
        <f t="shared" si="57"/>
        <v>C</v>
      </c>
      <c r="T361" s="43" t="str">
        <f t="shared" si="58"/>
        <v>01</v>
      </c>
      <c r="U361" s="43" t="b">
        <f t="shared" si="53"/>
        <v>1</v>
      </c>
      <c r="V361" s="43">
        <f t="shared" si="54"/>
        <v>10</v>
      </c>
      <c r="W361" s="43" t="str">
        <f t="shared" si="55"/>
        <v>L</v>
      </c>
      <c r="X361" s="37">
        <v>0</v>
      </c>
    </row>
    <row r="362" spans="1:24" x14ac:dyDescent="0.25">
      <c r="A362" s="30">
        <f t="shared" si="59"/>
        <v>359</v>
      </c>
      <c r="B362" s="31">
        <v>9</v>
      </c>
      <c r="C362" s="32">
        <f t="shared" si="51"/>
        <v>4</v>
      </c>
      <c r="D362" s="30" t="s">
        <v>219</v>
      </c>
      <c r="E362" s="33" t="s">
        <v>898</v>
      </c>
      <c r="F362" s="34" t="s">
        <v>588</v>
      </c>
      <c r="G362" s="34"/>
      <c r="H362" s="35" t="s">
        <v>221</v>
      </c>
      <c r="I362" s="36">
        <v>41684</v>
      </c>
      <c r="J362" s="82">
        <v>11265</v>
      </c>
      <c r="K362" s="37">
        <v>225</v>
      </c>
      <c r="L362" s="38">
        <f t="shared" si="61"/>
        <v>225</v>
      </c>
      <c r="M362" s="36">
        <f t="shared" si="60"/>
        <v>41684</v>
      </c>
      <c r="N362" s="39">
        <f t="shared" si="56"/>
        <v>2</v>
      </c>
      <c r="O362" s="5"/>
      <c r="P362" s="5"/>
      <c r="Q362" s="42" t="str">
        <f>VLOOKUP(B362,[1]Challan!$A$6:$B$28,2,FALSE)</f>
        <v>94C</v>
      </c>
      <c r="R362" s="43" t="str">
        <f t="shared" si="52"/>
        <v>AACC</v>
      </c>
      <c r="S362" s="43" t="str">
        <f t="shared" si="57"/>
        <v>C</v>
      </c>
      <c r="T362" s="43" t="str">
        <f t="shared" si="58"/>
        <v>01</v>
      </c>
      <c r="U362" s="43" t="b">
        <f t="shared" si="53"/>
        <v>1</v>
      </c>
      <c r="V362" s="43">
        <f t="shared" si="54"/>
        <v>10</v>
      </c>
      <c r="W362" s="43" t="str">
        <f t="shared" si="55"/>
        <v>L</v>
      </c>
      <c r="X362" s="37">
        <v>0</v>
      </c>
    </row>
    <row r="363" spans="1:24" x14ac:dyDescent="0.25">
      <c r="A363" s="30">
        <f t="shared" si="59"/>
        <v>360</v>
      </c>
      <c r="B363" s="31">
        <v>9</v>
      </c>
      <c r="C363" s="32">
        <f t="shared" si="51"/>
        <v>5</v>
      </c>
      <c r="D363" s="30" t="s">
        <v>219</v>
      </c>
      <c r="E363" s="33" t="s">
        <v>796</v>
      </c>
      <c r="F363" s="34" t="s">
        <v>227</v>
      </c>
      <c r="G363" s="34"/>
      <c r="H363" s="35" t="s">
        <v>221</v>
      </c>
      <c r="I363" s="36">
        <v>41688</v>
      </c>
      <c r="J363" s="82">
        <v>37186</v>
      </c>
      <c r="K363" s="37">
        <v>744</v>
      </c>
      <c r="L363" s="38">
        <f t="shared" si="61"/>
        <v>744</v>
      </c>
      <c r="M363" s="36">
        <f t="shared" si="60"/>
        <v>41688</v>
      </c>
      <c r="N363" s="39">
        <f t="shared" si="56"/>
        <v>2</v>
      </c>
      <c r="O363" s="5"/>
      <c r="P363" s="5"/>
      <c r="Q363" s="42" t="str">
        <f>VLOOKUP(B363,[1]Challan!$A$6:$B$28,2,FALSE)</f>
        <v>94C</v>
      </c>
      <c r="R363" s="43" t="str">
        <f t="shared" si="52"/>
        <v>AAAC</v>
      </c>
      <c r="S363" s="43" t="str">
        <f t="shared" si="57"/>
        <v>C</v>
      </c>
      <c r="T363" s="43" t="str">
        <f t="shared" si="58"/>
        <v>01</v>
      </c>
      <c r="U363" s="43" t="b">
        <f t="shared" si="53"/>
        <v>1</v>
      </c>
      <c r="V363" s="43">
        <f t="shared" si="54"/>
        <v>10</v>
      </c>
      <c r="W363" s="43" t="str">
        <f t="shared" si="55"/>
        <v>H</v>
      </c>
      <c r="X363" s="37">
        <v>0</v>
      </c>
    </row>
    <row r="364" spans="1:24" x14ac:dyDescent="0.25">
      <c r="A364" s="30">
        <f t="shared" si="59"/>
        <v>361</v>
      </c>
      <c r="B364" s="31">
        <v>9</v>
      </c>
      <c r="C364" s="32">
        <f t="shared" si="51"/>
        <v>6</v>
      </c>
      <c r="D364" s="30" t="s">
        <v>219</v>
      </c>
      <c r="E364" s="44" t="s">
        <v>796</v>
      </c>
      <c r="F364" s="34" t="s">
        <v>227</v>
      </c>
      <c r="G364" s="34"/>
      <c r="H364" s="35" t="s">
        <v>221</v>
      </c>
      <c r="I364" s="36">
        <v>41688</v>
      </c>
      <c r="J364" s="82">
        <v>192158</v>
      </c>
      <c r="K364" s="37">
        <v>3843</v>
      </c>
      <c r="L364" s="38">
        <f t="shared" si="61"/>
        <v>3843</v>
      </c>
      <c r="M364" s="36">
        <f t="shared" si="60"/>
        <v>41688</v>
      </c>
      <c r="N364" s="39">
        <f t="shared" si="56"/>
        <v>2</v>
      </c>
      <c r="O364" s="5"/>
      <c r="P364" s="5"/>
      <c r="Q364" s="42" t="str">
        <f>VLOOKUP(B364,[1]Challan!$A$6:$B$28,2,FALSE)</f>
        <v>94C</v>
      </c>
      <c r="R364" s="43" t="str">
        <f t="shared" si="52"/>
        <v>AAAC</v>
      </c>
      <c r="S364" s="43" t="str">
        <f t="shared" si="57"/>
        <v>C</v>
      </c>
      <c r="T364" s="43" t="str">
        <f t="shared" si="58"/>
        <v>01</v>
      </c>
      <c r="U364" s="43" t="b">
        <f t="shared" si="53"/>
        <v>1</v>
      </c>
      <c r="V364" s="43">
        <f t="shared" si="54"/>
        <v>10</v>
      </c>
      <c r="W364" s="43" t="str">
        <f t="shared" si="55"/>
        <v>H</v>
      </c>
      <c r="X364" s="37">
        <v>0</v>
      </c>
    </row>
    <row r="365" spans="1:24" x14ac:dyDescent="0.25">
      <c r="A365" s="30">
        <f t="shared" si="59"/>
        <v>362</v>
      </c>
      <c r="B365" s="31">
        <v>9</v>
      </c>
      <c r="C365" s="32">
        <f t="shared" si="51"/>
        <v>7</v>
      </c>
      <c r="D365" s="30" t="s">
        <v>219</v>
      </c>
      <c r="E365" s="44" t="s">
        <v>899</v>
      </c>
      <c r="F365" s="81" t="s">
        <v>589</v>
      </c>
      <c r="G365" s="81"/>
      <c r="H365" s="35" t="s">
        <v>221</v>
      </c>
      <c r="I365" s="36">
        <v>41688</v>
      </c>
      <c r="J365" s="82">
        <v>489285</v>
      </c>
      <c r="K365" s="37">
        <v>9786</v>
      </c>
      <c r="L365" s="38">
        <f t="shared" si="61"/>
        <v>9786</v>
      </c>
      <c r="M365" s="36">
        <f t="shared" si="60"/>
        <v>41688</v>
      </c>
      <c r="N365" s="39">
        <f t="shared" si="56"/>
        <v>2</v>
      </c>
      <c r="O365" s="5"/>
      <c r="P365" s="5"/>
      <c r="Q365" s="42" t="str">
        <f>VLOOKUP(B365,[1]Challan!$A$6:$B$28,2,FALSE)</f>
        <v>94C</v>
      </c>
      <c r="R365" s="43" t="str">
        <f t="shared" si="52"/>
        <v>AAAC</v>
      </c>
      <c r="S365" s="43" t="str">
        <f t="shared" si="57"/>
        <v>C</v>
      </c>
      <c r="T365" s="43" t="str">
        <f t="shared" si="58"/>
        <v>01</v>
      </c>
      <c r="U365" s="43" t="b">
        <f t="shared" si="53"/>
        <v>1</v>
      </c>
      <c r="V365" s="43">
        <f t="shared" si="54"/>
        <v>10</v>
      </c>
      <c r="W365" s="43" t="str">
        <f t="shared" si="55"/>
        <v>F</v>
      </c>
      <c r="X365" s="37">
        <v>0</v>
      </c>
    </row>
    <row r="366" spans="1:24" x14ac:dyDescent="0.25">
      <c r="A366" s="30">
        <f t="shared" si="59"/>
        <v>363</v>
      </c>
      <c r="B366" s="31">
        <v>9</v>
      </c>
      <c r="C366" s="32">
        <f t="shared" si="51"/>
        <v>8</v>
      </c>
      <c r="D366" s="30" t="s">
        <v>219</v>
      </c>
      <c r="E366" s="33" t="s">
        <v>795</v>
      </c>
      <c r="F366" s="34" t="s">
        <v>226</v>
      </c>
      <c r="G366" s="34"/>
      <c r="H366" s="35" t="s">
        <v>221</v>
      </c>
      <c r="I366" s="36">
        <v>41688</v>
      </c>
      <c r="J366" s="82">
        <v>37641</v>
      </c>
      <c r="K366" s="37">
        <v>753</v>
      </c>
      <c r="L366" s="38">
        <f t="shared" si="61"/>
        <v>753</v>
      </c>
      <c r="M366" s="36">
        <f t="shared" si="60"/>
        <v>41688</v>
      </c>
      <c r="N366" s="39">
        <f t="shared" si="56"/>
        <v>2</v>
      </c>
      <c r="O366" s="5"/>
      <c r="P366" s="5"/>
      <c r="Q366" s="42" t="str">
        <f>VLOOKUP(B366,[1]Challan!$A$6:$B$28,2,FALSE)</f>
        <v>94C</v>
      </c>
      <c r="R366" s="43" t="str">
        <f t="shared" si="52"/>
        <v>AABC</v>
      </c>
      <c r="S366" s="43" t="str">
        <f t="shared" si="57"/>
        <v>C</v>
      </c>
      <c r="T366" s="43" t="str">
        <f t="shared" si="58"/>
        <v>01</v>
      </c>
      <c r="U366" s="43" t="b">
        <f t="shared" si="53"/>
        <v>1</v>
      </c>
      <c r="V366" s="43">
        <f t="shared" si="54"/>
        <v>10</v>
      </c>
      <c r="W366" s="43" t="str">
        <f t="shared" si="55"/>
        <v>K</v>
      </c>
      <c r="X366" s="37">
        <v>0</v>
      </c>
    </row>
    <row r="367" spans="1:24" x14ac:dyDescent="0.25">
      <c r="A367" s="30">
        <f t="shared" si="59"/>
        <v>364</v>
      </c>
      <c r="B367" s="31">
        <v>9</v>
      </c>
      <c r="C367" s="32">
        <f t="shared" si="51"/>
        <v>9</v>
      </c>
      <c r="D367" s="30" t="s">
        <v>219</v>
      </c>
      <c r="E367" s="33" t="s">
        <v>897</v>
      </c>
      <c r="F367" s="81" t="s">
        <v>587</v>
      </c>
      <c r="G367" s="81"/>
      <c r="H367" s="35" t="s">
        <v>221</v>
      </c>
      <c r="I367" s="36">
        <v>41688</v>
      </c>
      <c r="J367" s="82">
        <v>6742</v>
      </c>
      <c r="K367" s="37">
        <v>135</v>
      </c>
      <c r="L367" s="38">
        <f t="shared" si="61"/>
        <v>135</v>
      </c>
      <c r="M367" s="36">
        <f t="shared" si="60"/>
        <v>41688</v>
      </c>
      <c r="N367" s="39">
        <f t="shared" si="56"/>
        <v>2</v>
      </c>
      <c r="O367" s="5"/>
      <c r="P367" s="5"/>
      <c r="Q367" s="42" t="str">
        <f>VLOOKUP(B367,[1]Challan!$A$6:$B$28,2,FALSE)</f>
        <v>94C</v>
      </c>
      <c r="R367" s="43" t="str">
        <f t="shared" si="52"/>
        <v>AAAC</v>
      </c>
      <c r="S367" s="43" t="str">
        <f t="shared" si="57"/>
        <v>C</v>
      </c>
      <c r="T367" s="43" t="str">
        <f t="shared" si="58"/>
        <v>01</v>
      </c>
      <c r="U367" s="43" t="b">
        <f t="shared" si="53"/>
        <v>1</v>
      </c>
      <c r="V367" s="43">
        <f t="shared" si="54"/>
        <v>10</v>
      </c>
      <c r="W367" s="43" t="str">
        <f t="shared" si="55"/>
        <v>D</v>
      </c>
      <c r="X367" s="37">
        <v>0</v>
      </c>
    </row>
    <row r="368" spans="1:24" x14ac:dyDescent="0.25">
      <c r="A368" s="30">
        <f t="shared" si="59"/>
        <v>365</v>
      </c>
      <c r="B368" s="31">
        <v>9</v>
      </c>
      <c r="C368" s="32">
        <f t="shared" si="51"/>
        <v>10</v>
      </c>
      <c r="D368" s="30" t="s">
        <v>219</v>
      </c>
      <c r="E368" s="33" t="s">
        <v>1005</v>
      </c>
      <c r="F368" s="81" t="s">
        <v>590</v>
      </c>
      <c r="G368" s="81"/>
      <c r="H368" s="35" t="s">
        <v>221</v>
      </c>
      <c r="I368" s="36">
        <v>41688</v>
      </c>
      <c r="J368" s="82">
        <v>19278</v>
      </c>
      <c r="K368" s="37">
        <v>386</v>
      </c>
      <c r="L368" s="38">
        <f t="shared" si="61"/>
        <v>386</v>
      </c>
      <c r="M368" s="36">
        <f t="shared" si="60"/>
        <v>41688</v>
      </c>
      <c r="N368" s="39">
        <f t="shared" si="56"/>
        <v>2</v>
      </c>
      <c r="O368" s="5"/>
      <c r="P368" s="5"/>
      <c r="Q368" s="42" t="str">
        <f>VLOOKUP(B368,[1]Challan!$A$6:$B$28,2,FALSE)</f>
        <v>94C</v>
      </c>
      <c r="R368" s="43" t="str">
        <f t="shared" si="52"/>
        <v>AAEC</v>
      </c>
      <c r="S368" s="43" t="str">
        <f t="shared" si="57"/>
        <v>C</v>
      </c>
      <c r="T368" s="43" t="str">
        <f t="shared" si="58"/>
        <v>01</v>
      </c>
      <c r="U368" s="43" t="b">
        <f t="shared" si="53"/>
        <v>1</v>
      </c>
      <c r="V368" s="43">
        <f t="shared" si="54"/>
        <v>10</v>
      </c>
      <c r="W368" s="43" t="str">
        <f t="shared" si="55"/>
        <v>F</v>
      </c>
      <c r="X368" s="37">
        <v>0</v>
      </c>
    </row>
    <row r="369" spans="1:24" x14ac:dyDescent="0.25">
      <c r="A369" s="30">
        <f t="shared" si="59"/>
        <v>366</v>
      </c>
      <c r="B369" s="31">
        <v>9</v>
      </c>
      <c r="C369" s="32">
        <f t="shared" si="51"/>
        <v>11</v>
      </c>
      <c r="D369" s="30" t="s">
        <v>219</v>
      </c>
      <c r="E369" s="33" t="s">
        <v>900</v>
      </c>
      <c r="F369" s="81" t="s">
        <v>591</v>
      </c>
      <c r="G369" s="81"/>
      <c r="H369" s="35" t="s">
        <v>221</v>
      </c>
      <c r="I369" s="36">
        <v>41688</v>
      </c>
      <c r="J369" s="82">
        <v>294597</v>
      </c>
      <c r="K369" s="37">
        <v>5892</v>
      </c>
      <c r="L369" s="38">
        <f t="shared" si="61"/>
        <v>5892</v>
      </c>
      <c r="M369" s="36">
        <f t="shared" si="60"/>
        <v>41688</v>
      </c>
      <c r="N369" s="39">
        <f t="shared" si="56"/>
        <v>2</v>
      </c>
      <c r="O369" s="5"/>
      <c r="P369" s="5"/>
      <c r="Q369" s="42" t="str">
        <f>VLOOKUP(B369,[1]Challan!$A$6:$B$28,2,FALSE)</f>
        <v>94C</v>
      </c>
      <c r="R369" s="43" t="str">
        <f t="shared" si="52"/>
        <v>AABC</v>
      </c>
      <c r="S369" s="43" t="str">
        <f t="shared" si="57"/>
        <v>C</v>
      </c>
      <c r="T369" s="43" t="str">
        <f t="shared" si="58"/>
        <v>01</v>
      </c>
      <c r="U369" s="43" t="b">
        <f t="shared" si="53"/>
        <v>1</v>
      </c>
      <c r="V369" s="43">
        <f t="shared" si="54"/>
        <v>10</v>
      </c>
      <c r="W369" s="43" t="str">
        <f t="shared" si="55"/>
        <v>P</v>
      </c>
      <c r="X369" s="37">
        <v>0</v>
      </c>
    </row>
    <row r="370" spans="1:24" x14ac:dyDescent="0.25">
      <c r="A370" s="30">
        <f t="shared" si="59"/>
        <v>367</v>
      </c>
      <c r="B370" s="31">
        <v>9</v>
      </c>
      <c r="C370" s="32">
        <f t="shared" si="51"/>
        <v>12</v>
      </c>
      <c r="D370" s="30" t="s">
        <v>219</v>
      </c>
      <c r="E370" s="33" t="s">
        <v>898</v>
      </c>
      <c r="F370" s="34" t="s">
        <v>588</v>
      </c>
      <c r="G370" s="34"/>
      <c r="H370" s="35" t="s">
        <v>221</v>
      </c>
      <c r="I370" s="36">
        <v>41690</v>
      </c>
      <c r="J370" s="82">
        <v>12584</v>
      </c>
      <c r="K370" s="37">
        <v>252</v>
      </c>
      <c r="L370" s="38">
        <f t="shared" si="61"/>
        <v>252</v>
      </c>
      <c r="M370" s="36">
        <f t="shared" si="60"/>
        <v>41690</v>
      </c>
      <c r="N370" s="39">
        <f t="shared" si="56"/>
        <v>2</v>
      </c>
      <c r="O370" s="5"/>
      <c r="P370" s="5"/>
      <c r="Q370" s="42" t="str">
        <f>VLOOKUP(B370,[1]Challan!$A$6:$B$28,2,FALSE)</f>
        <v>94C</v>
      </c>
      <c r="R370" s="43" t="str">
        <f t="shared" si="52"/>
        <v>AACC</v>
      </c>
      <c r="S370" s="43" t="str">
        <f t="shared" si="57"/>
        <v>C</v>
      </c>
      <c r="T370" s="43" t="str">
        <f t="shared" si="58"/>
        <v>01</v>
      </c>
      <c r="U370" s="43" t="b">
        <f t="shared" si="53"/>
        <v>1</v>
      </c>
      <c r="V370" s="43">
        <f t="shared" si="54"/>
        <v>10</v>
      </c>
      <c r="W370" s="43" t="str">
        <f t="shared" si="55"/>
        <v>L</v>
      </c>
      <c r="X370" s="37">
        <v>0</v>
      </c>
    </row>
    <row r="371" spans="1:24" x14ac:dyDescent="0.25">
      <c r="A371" s="30">
        <f t="shared" si="59"/>
        <v>368</v>
      </c>
      <c r="B371" s="31">
        <v>9</v>
      </c>
      <c r="C371" s="32">
        <f t="shared" si="51"/>
        <v>13</v>
      </c>
      <c r="D371" s="30" t="s">
        <v>219</v>
      </c>
      <c r="E371" s="33" t="s">
        <v>1006</v>
      </c>
      <c r="F371" s="81" t="s">
        <v>592</v>
      </c>
      <c r="G371" s="81"/>
      <c r="H371" s="35" t="s">
        <v>221</v>
      </c>
      <c r="I371" s="36">
        <v>41690</v>
      </c>
      <c r="J371" s="82">
        <v>82995</v>
      </c>
      <c r="K371" s="37">
        <v>1660</v>
      </c>
      <c r="L371" s="38">
        <f t="shared" si="61"/>
        <v>1660</v>
      </c>
      <c r="M371" s="36">
        <f t="shared" si="60"/>
        <v>41690</v>
      </c>
      <c r="N371" s="39">
        <f t="shared" si="56"/>
        <v>2</v>
      </c>
      <c r="O371" s="5"/>
      <c r="P371" s="5"/>
      <c r="Q371" s="42" t="str">
        <f>VLOOKUP(B371,[1]Challan!$A$6:$B$28,2,FALSE)</f>
        <v>94C</v>
      </c>
      <c r="R371" s="43" t="str">
        <f t="shared" si="52"/>
        <v>AAKC</v>
      </c>
      <c r="S371" s="43" t="str">
        <f t="shared" si="57"/>
        <v>C</v>
      </c>
      <c r="T371" s="43" t="str">
        <f t="shared" si="58"/>
        <v>01</v>
      </c>
      <c r="U371" s="43" t="b">
        <f t="shared" si="53"/>
        <v>1</v>
      </c>
      <c r="V371" s="43">
        <f t="shared" si="54"/>
        <v>10</v>
      </c>
      <c r="W371" s="43" t="str">
        <f t="shared" si="55"/>
        <v>Q</v>
      </c>
      <c r="X371" s="37">
        <v>0</v>
      </c>
    </row>
    <row r="372" spans="1:24" x14ac:dyDescent="0.25">
      <c r="A372" s="30">
        <f t="shared" si="59"/>
        <v>369</v>
      </c>
      <c r="B372" s="31">
        <v>9</v>
      </c>
      <c r="C372" s="32">
        <f t="shared" si="51"/>
        <v>14</v>
      </c>
      <c r="D372" s="30" t="s">
        <v>219</v>
      </c>
      <c r="E372" s="33" t="s">
        <v>922</v>
      </c>
      <c r="F372" s="34" t="s">
        <v>223</v>
      </c>
      <c r="G372" s="34"/>
      <c r="H372" s="35" t="s">
        <v>221</v>
      </c>
      <c r="I372" s="36">
        <v>41690</v>
      </c>
      <c r="J372" s="83">
        <v>42096</v>
      </c>
      <c r="K372" s="37">
        <v>842</v>
      </c>
      <c r="L372" s="38">
        <f t="shared" si="61"/>
        <v>842</v>
      </c>
      <c r="M372" s="36">
        <f t="shared" si="60"/>
        <v>41690</v>
      </c>
      <c r="N372" s="39">
        <f t="shared" si="56"/>
        <v>2</v>
      </c>
      <c r="O372" s="5"/>
      <c r="P372" s="5"/>
      <c r="Q372" s="42" t="str">
        <f>VLOOKUP(B372,[1]Challan!$A$6:$B$28,2,FALSE)</f>
        <v>94C</v>
      </c>
      <c r="R372" s="43" t="str">
        <f t="shared" si="52"/>
        <v>AADC</v>
      </c>
      <c r="S372" s="43" t="str">
        <f t="shared" si="57"/>
        <v>C</v>
      </c>
      <c r="T372" s="43" t="str">
        <f t="shared" si="58"/>
        <v>01</v>
      </c>
      <c r="U372" s="43" t="b">
        <f t="shared" si="53"/>
        <v>1</v>
      </c>
      <c r="V372" s="43">
        <f t="shared" si="54"/>
        <v>10</v>
      </c>
      <c r="W372" s="43" t="str">
        <f t="shared" si="55"/>
        <v>N</v>
      </c>
      <c r="X372" s="37">
        <v>0</v>
      </c>
    </row>
    <row r="373" spans="1:24" x14ac:dyDescent="0.25">
      <c r="A373" s="30">
        <f t="shared" si="59"/>
        <v>370</v>
      </c>
      <c r="B373" s="31">
        <v>9</v>
      </c>
      <c r="C373" s="32">
        <f t="shared" si="51"/>
        <v>15</v>
      </c>
      <c r="D373" s="30" t="s">
        <v>219</v>
      </c>
      <c r="E373" s="33" t="s">
        <v>901</v>
      </c>
      <c r="F373" s="81" t="s">
        <v>593</v>
      </c>
      <c r="G373" s="81"/>
      <c r="H373" s="35" t="s">
        <v>221</v>
      </c>
      <c r="I373" s="36">
        <v>41690</v>
      </c>
      <c r="J373" s="83">
        <v>135000</v>
      </c>
      <c r="K373" s="37">
        <v>2700</v>
      </c>
      <c r="L373" s="38">
        <f t="shared" si="61"/>
        <v>2700</v>
      </c>
      <c r="M373" s="36">
        <f t="shared" si="60"/>
        <v>41690</v>
      </c>
      <c r="N373" s="39">
        <f t="shared" si="56"/>
        <v>2</v>
      </c>
      <c r="O373" s="5"/>
      <c r="P373" s="5"/>
      <c r="Q373" s="42" t="str">
        <f>VLOOKUP(B373,[1]Challan!$A$6:$B$28,2,FALSE)</f>
        <v>94C</v>
      </c>
      <c r="R373" s="43" t="str">
        <f t="shared" si="52"/>
        <v>AAAC</v>
      </c>
      <c r="S373" s="43" t="str">
        <f t="shared" si="57"/>
        <v>C</v>
      </c>
      <c r="T373" s="43" t="str">
        <f t="shared" si="58"/>
        <v>01</v>
      </c>
      <c r="U373" s="43" t="b">
        <f t="shared" si="53"/>
        <v>1</v>
      </c>
      <c r="V373" s="43">
        <f t="shared" si="54"/>
        <v>10</v>
      </c>
      <c r="W373" s="43" t="str">
        <f t="shared" si="55"/>
        <v>E</v>
      </c>
      <c r="X373" s="37">
        <v>0</v>
      </c>
    </row>
    <row r="374" spans="1:24" x14ac:dyDescent="0.25">
      <c r="A374" s="30">
        <f t="shared" si="59"/>
        <v>371</v>
      </c>
      <c r="B374" s="31">
        <v>9</v>
      </c>
      <c r="C374" s="32">
        <f t="shared" si="51"/>
        <v>16</v>
      </c>
      <c r="D374" s="30" t="s">
        <v>219</v>
      </c>
      <c r="E374" s="33" t="s">
        <v>924</v>
      </c>
      <c r="F374" s="34" t="s">
        <v>228</v>
      </c>
      <c r="G374" s="34"/>
      <c r="H374" s="35" t="s">
        <v>221</v>
      </c>
      <c r="I374" s="36">
        <v>41698</v>
      </c>
      <c r="J374" s="82">
        <v>14494</v>
      </c>
      <c r="K374" s="37">
        <v>290</v>
      </c>
      <c r="L374" s="38">
        <f t="shared" si="61"/>
        <v>290</v>
      </c>
      <c r="M374" s="36">
        <f t="shared" si="60"/>
        <v>41698</v>
      </c>
      <c r="N374" s="39">
        <f t="shared" si="56"/>
        <v>2</v>
      </c>
      <c r="O374" s="5"/>
      <c r="P374" s="5"/>
      <c r="Q374" s="42" t="str">
        <f>VLOOKUP(B374,[1]Challan!$A$6:$B$28,2,FALSE)</f>
        <v>94C</v>
      </c>
      <c r="R374" s="43" t="str">
        <f t="shared" si="52"/>
        <v>AAIC</v>
      </c>
      <c r="S374" s="43" t="str">
        <f t="shared" si="57"/>
        <v>C</v>
      </c>
      <c r="T374" s="43" t="str">
        <f t="shared" si="58"/>
        <v>01</v>
      </c>
      <c r="U374" s="43" t="b">
        <f t="shared" si="53"/>
        <v>1</v>
      </c>
      <c r="V374" s="43">
        <f t="shared" si="54"/>
        <v>10</v>
      </c>
      <c r="W374" s="43" t="str">
        <f t="shared" si="55"/>
        <v>F</v>
      </c>
      <c r="X374" s="37">
        <v>0</v>
      </c>
    </row>
    <row r="375" spans="1:24" x14ac:dyDescent="0.25">
      <c r="A375" s="30">
        <f t="shared" si="59"/>
        <v>372</v>
      </c>
      <c r="B375" s="31">
        <v>9</v>
      </c>
      <c r="C375" s="32">
        <f t="shared" si="51"/>
        <v>17</v>
      </c>
      <c r="D375" s="30" t="s">
        <v>219</v>
      </c>
      <c r="E375" s="33" t="s">
        <v>808</v>
      </c>
      <c r="F375" s="34" t="s">
        <v>594</v>
      </c>
      <c r="G375" s="34"/>
      <c r="H375" s="35" t="s">
        <v>221</v>
      </c>
      <c r="I375" s="36">
        <v>41698</v>
      </c>
      <c r="J375" s="82">
        <v>20000</v>
      </c>
      <c r="K375" s="37">
        <v>400</v>
      </c>
      <c r="L375" s="38">
        <f t="shared" si="61"/>
        <v>400</v>
      </c>
      <c r="M375" s="36">
        <f t="shared" si="60"/>
        <v>41698</v>
      </c>
      <c r="N375" s="39">
        <f t="shared" si="56"/>
        <v>2</v>
      </c>
      <c r="O375" s="5"/>
      <c r="P375" s="5"/>
      <c r="Q375" s="42" t="str">
        <f>VLOOKUP(B375,[1]Challan!$A$6:$B$28,2,FALSE)</f>
        <v>94C</v>
      </c>
      <c r="R375" s="43" t="str">
        <f t="shared" si="52"/>
        <v>AAFC</v>
      </c>
      <c r="S375" s="43" t="str">
        <f t="shared" si="57"/>
        <v>C</v>
      </c>
      <c r="T375" s="43" t="str">
        <f t="shared" si="58"/>
        <v>01</v>
      </c>
      <c r="U375" s="43" t="b">
        <f t="shared" si="53"/>
        <v>1</v>
      </c>
      <c r="V375" s="43">
        <f t="shared" si="54"/>
        <v>10</v>
      </c>
      <c r="W375" s="43" t="str">
        <f t="shared" si="55"/>
        <v>A</v>
      </c>
      <c r="X375" s="37">
        <v>0</v>
      </c>
    </row>
    <row r="376" spans="1:24" x14ac:dyDescent="0.25">
      <c r="A376" s="30">
        <f t="shared" si="59"/>
        <v>373</v>
      </c>
      <c r="B376" s="31">
        <v>9</v>
      </c>
      <c r="C376" s="32">
        <f t="shared" si="51"/>
        <v>18</v>
      </c>
      <c r="D376" s="30" t="s">
        <v>219</v>
      </c>
      <c r="E376" s="33" t="s">
        <v>932</v>
      </c>
      <c r="F376" s="34" t="s">
        <v>595</v>
      </c>
      <c r="G376" s="34"/>
      <c r="H376" s="35" t="s">
        <v>221</v>
      </c>
      <c r="I376" s="36">
        <v>41698</v>
      </c>
      <c r="J376" s="82">
        <v>15000</v>
      </c>
      <c r="K376" s="37">
        <v>300</v>
      </c>
      <c r="L376" s="38">
        <f t="shared" si="61"/>
        <v>300</v>
      </c>
      <c r="M376" s="36">
        <f t="shared" si="60"/>
        <v>41698</v>
      </c>
      <c r="N376" s="39">
        <f t="shared" si="56"/>
        <v>2</v>
      </c>
      <c r="O376" s="5"/>
      <c r="P376" s="5"/>
      <c r="Q376" s="42" t="str">
        <f>VLOOKUP(B376,[1]Challan!$A$6:$B$28,2,FALSE)</f>
        <v>94C</v>
      </c>
      <c r="R376" s="43" t="str">
        <f t="shared" si="52"/>
        <v>AADC</v>
      </c>
      <c r="S376" s="43" t="str">
        <f t="shared" si="57"/>
        <v>C</v>
      </c>
      <c r="T376" s="43" t="str">
        <f t="shared" si="58"/>
        <v>01</v>
      </c>
      <c r="U376" s="43" t="b">
        <f t="shared" si="53"/>
        <v>1</v>
      </c>
      <c r="V376" s="43">
        <f t="shared" si="54"/>
        <v>10</v>
      </c>
      <c r="W376" s="43" t="str">
        <f t="shared" si="55"/>
        <v>Q</v>
      </c>
      <c r="X376" s="37">
        <v>0</v>
      </c>
    </row>
    <row r="377" spans="1:24" x14ac:dyDescent="0.25">
      <c r="A377" s="30">
        <f t="shared" si="59"/>
        <v>374</v>
      </c>
      <c r="B377" s="31">
        <v>10</v>
      </c>
      <c r="C377" s="32">
        <f t="shared" si="51"/>
        <v>1</v>
      </c>
      <c r="D377" s="30" t="s">
        <v>229</v>
      </c>
      <c r="E377" s="33" t="s">
        <v>1124</v>
      </c>
      <c r="F377" s="34" t="s">
        <v>596</v>
      </c>
      <c r="G377" s="34"/>
      <c r="H377" s="35" t="s">
        <v>221</v>
      </c>
      <c r="I377" s="36">
        <v>41673</v>
      </c>
      <c r="J377" s="82">
        <v>25000</v>
      </c>
      <c r="K377" s="37">
        <v>500</v>
      </c>
      <c r="L377" s="38">
        <f t="shared" si="61"/>
        <v>500</v>
      </c>
      <c r="M377" s="36">
        <f t="shared" si="60"/>
        <v>41673</v>
      </c>
      <c r="N377" s="39">
        <f t="shared" si="56"/>
        <v>2</v>
      </c>
      <c r="O377" s="5"/>
      <c r="P377" s="5"/>
      <c r="Q377" s="42" t="str">
        <f>VLOOKUP(B377,[1]Challan!$A$6:$B$28,2,FALSE)</f>
        <v>94C</v>
      </c>
      <c r="R377" s="43" t="str">
        <f t="shared" si="52"/>
        <v>AFOP</v>
      </c>
      <c r="S377" s="43" t="str">
        <f t="shared" si="57"/>
        <v>P</v>
      </c>
      <c r="T377" s="43" t="str">
        <f t="shared" si="58"/>
        <v>02</v>
      </c>
      <c r="U377" s="43" t="b">
        <f t="shared" si="53"/>
        <v>1</v>
      </c>
      <c r="V377" s="43">
        <f t="shared" si="54"/>
        <v>10</v>
      </c>
      <c r="W377" s="43" t="str">
        <f t="shared" si="55"/>
        <v>P</v>
      </c>
      <c r="X377" s="37">
        <v>0</v>
      </c>
    </row>
    <row r="378" spans="1:24" x14ac:dyDescent="0.25">
      <c r="A378" s="30">
        <f t="shared" si="59"/>
        <v>375</v>
      </c>
      <c r="B378" s="31">
        <v>10</v>
      </c>
      <c r="C378" s="32">
        <f t="shared" si="51"/>
        <v>2</v>
      </c>
      <c r="D378" s="30" t="s">
        <v>229</v>
      </c>
      <c r="E378" s="33" t="s">
        <v>925</v>
      </c>
      <c r="F378" s="34" t="s">
        <v>232</v>
      </c>
      <c r="G378" s="34"/>
      <c r="H378" s="35" t="s">
        <v>221</v>
      </c>
      <c r="I378" s="36">
        <v>41676</v>
      </c>
      <c r="J378" s="82">
        <v>7699</v>
      </c>
      <c r="K378" s="37">
        <v>77</v>
      </c>
      <c r="L378" s="38">
        <f t="shared" si="61"/>
        <v>77</v>
      </c>
      <c r="M378" s="36">
        <f t="shared" si="60"/>
        <v>41676</v>
      </c>
      <c r="N378" s="39">
        <f t="shared" si="56"/>
        <v>1</v>
      </c>
      <c r="O378" s="5"/>
      <c r="P378" s="5"/>
      <c r="Q378" s="42" t="str">
        <f>VLOOKUP(B378,[1]Challan!$A$6:$B$28,2,FALSE)</f>
        <v>94C</v>
      </c>
      <c r="R378" s="43" t="str">
        <f t="shared" si="52"/>
        <v>AATP</v>
      </c>
      <c r="S378" s="43" t="str">
        <f t="shared" si="57"/>
        <v>P</v>
      </c>
      <c r="T378" s="43" t="str">
        <f t="shared" si="58"/>
        <v>02</v>
      </c>
      <c r="U378" s="43" t="b">
        <f t="shared" si="53"/>
        <v>1</v>
      </c>
      <c r="V378" s="43">
        <f t="shared" si="54"/>
        <v>10</v>
      </c>
      <c r="W378" s="43" t="str">
        <f t="shared" si="55"/>
        <v>Q</v>
      </c>
      <c r="X378" s="37">
        <v>0</v>
      </c>
    </row>
    <row r="379" spans="1:24" x14ac:dyDescent="0.25">
      <c r="A379" s="30">
        <f t="shared" si="59"/>
        <v>376</v>
      </c>
      <c r="B379" s="31">
        <v>10</v>
      </c>
      <c r="C379" s="32">
        <f t="shared" si="51"/>
        <v>3</v>
      </c>
      <c r="D379" s="30" t="s">
        <v>229</v>
      </c>
      <c r="E379" s="33" t="s">
        <v>1030</v>
      </c>
      <c r="F379" s="34" t="s">
        <v>238</v>
      </c>
      <c r="G379" s="34"/>
      <c r="H379" s="35" t="s">
        <v>221</v>
      </c>
      <c r="I379" s="36">
        <v>41684</v>
      </c>
      <c r="J379" s="82">
        <v>3000</v>
      </c>
      <c r="K379" s="37">
        <v>60</v>
      </c>
      <c r="L379" s="38">
        <f t="shared" si="61"/>
        <v>60</v>
      </c>
      <c r="M379" s="36">
        <f t="shared" si="60"/>
        <v>41684</v>
      </c>
      <c r="N379" s="39">
        <f t="shared" si="56"/>
        <v>2</v>
      </c>
      <c r="O379" s="5"/>
      <c r="P379" s="5"/>
      <c r="Q379" s="42" t="str">
        <f>VLOOKUP(B379,[1]Challan!$A$6:$B$28,2,FALSE)</f>
        <v>94C</v>
      </c>
      <c r="R379" s="43" t="str">
        <f t="shared" si="52"/>
        <v>AGLP</v>
      </c>
      <c r="S379" s="43" t="str">
        <f t="shared" si="57"/>
        <v>P</v>
      </c>
      <c r="T379" s="43" t="str">
        <f t="shared" si="58"/>
        <v>02</v>
      </c>
      <c r="U379" s="43" t="b">
        <f t="shared" si="53"/>
        <v>1</v>
      </c>
      <c r="V379" s="43">
        <f t="shared" si="54"/>
        <v>10</v>
      </c>
      <c r="W379" s="43" t="str">
        <f t="shared" si="55"/>
        <v>E</v>
      </c>
      <c r="X379" s="37">
        <v>0</v>
      </c>
    </row>
    <row r="380" spans="1:24" x14ac:dyDescent="0.25">
      <c r="A380" s="30">
        <f t="shared" si="59"/>
        <v>377</v>
      </c>
      <c r="B380" s="31">
        <v>10</v>
      </c>
      <c r="C380" s="32">
        <f t="shared" si="51"/>
        <v>4</v>
      </c>
      <c r="D380" s="30" t="s">
        <v>229</v>
      </c>
      <c r="E380" s="33" t="s">
        <v>798</v>
      </c>
      <c r="F380" s="34" t="s">
        <v>239</v>
      </c>
      <c r="G380" s="34"/>
      <c r="H380" s="35" t="s">
        <v>221</v>
      </c>
      <c r="I380" s="36">
        <v>41684</v>
      </c>
      <c r="J380" s="82">
        <v>3146</v>
      </c>
      <c r="K380" s="37">
        <v>63</v>
      </c>
      <c r="L380" s="38">
        <f t="shared" si="61"/>
        <v>63</v>
      </c>
      <c r="M380" s="36">
        <f t="shared" si="60"/>
        <v>41684</v>
      </c>
      <c r="N380" s="39">
        <f t="shared" si="56"/>
        <v>2</v>
      </c>
      <c r="O380" s="5"/>
      <c r="P380" s="5"/>
      <c r="Q380" s="42" t="str">
        <f>VLOOKUP(B380,[1]Challan!$A$6:$B$28,2,FALSE)</f>
        <v>94C</v>
      </c>
      <c r="R380" s="43" t="str">
        <f t="shared" si="52"/>
        <v>BMSP</v>
      </c>
      <c r="S380" s="43" t="str">
        <f t="shared" si="57"/>
        <v>P</v>
      </c>
      <c r="T380" s="43" t="str">
        <f t="shared" si="58"/>
        <v>02</v>
      </c>
      <c r="U380" s="43" t="b">
        <f t="shared" si="53"/>
        <v>1</v>
      </c>
      <c r="V380" s="43">
        <f t="shared" si="54"/>
        <v>10</v>
      </c>
      <c r="W380" s="43" t="str">
        <f t="shared" si="55"/>
        <v>L</v>
      </c>
      <c r="X380" s="37">
        <v>0</v>
      </c>
    </row>
    <row r="381" spans="1:24" x14ac:dyDescent="0.25">
      <c r="A381" s="30">
        <f t="shared" si="59"/>
        <v>378</v>
      </c>
      <c r="B381" s="31">
        <v>10</v>
      </c>
      <c r="C381" s="32">
        <f t="shared" si="51"/>
        <v>5</v>
      </c>
      <c r="D381" s="30" t="s">
        <v>229</v>
      </c>
      <c r="E381" s="33" t="s">
        <v>1028</v>
      </c>
      <c r="F381" s="34" t="s">
        <v>233</v>
      </c>
      <c r="G381" s="34"/>
      <c r="H381" s="35" t="s">
        <v>221</v>
      </c>
      <c r="I381" s="36">
        <v>41684</v>
      </c>
      <c r="J381" s="82">
        <v>17977</v>
      </c>
      <c r="K381" s="37">
        <v>180</v>
      </c>
      <c r="L381" s="38">
        <f t="shared" si="61"/>
        <v>180</v>
      </c>
      <c r="M381" s="36">
        <f t="shared" si="60"/>
        <v>41684</v>
      </c>
      <c r="N381" s="39">
        <f t="shared" si="56"/>
        <v>1</v>
      </c>
      <c r="O381" s="5"/>
      <c r="P381" s="5"/>
      <c r="Q381" s="42" t="str">
        <f>VLOOKUP(B381,[1]Challan!$A$6:$B$28,2,FALSE)</f>
        <v>94C</v>
      </c>
      <c r="R381" s="43" t="str">
        <f t="shared" si="52"/>
        <v>AHIP</v>
      </c>
      <c r="S381" s="43" t="str">
        <f t="shared" si="57"/>
        <v>P</v>
      </c>
      <c r="T381" s="43" t="str">
        <f t="shared" si="58"/>
        <v>02</v>
      </c>
      <c r="U381" s="43" t="b">
        <f t="shared" si="53"/>
        <v>1</v>
      </c>
      <c r="V381" s="43">
        <f t="shared" si="54"/>
        <v>10</v>
      </c>
      <c r="W381" s="43" t="str">
        <f t="shared" si="55"/>
        <v>C</v>
      </c>
      <c r="X381" s="37">
        <v>0</v>
      </c>
    </row>
    <row r="382" spans="1:24" x14ac:dyDescent="0.25">
      <c r="A382" s="30">
        <f t="shared" si="59"/>
        <v>379</v>
      </c>
      <c r="B382" s="31">
        <v>10</v>
      </c>
      <c r="C382" s="32">
        <f t="shared" si="51"/>
        <v>6</v>
      </c>
      <c r="D382" s="30" t="s">
        <v>229</v>
      </c>
      <c r="E382" s="33" t="s">
        <v>1125</v>
      </c>
      <c r="F382" s="34" t="s">
        <v>597</v>
      </c>
      <c r="G382" s="34"/>
      <c r="H382" s="35" t="s">
        <v>221</v>
      </c>
      <c r="I382" s="36">
        <v>41684</v>
      </c>
      <c r="J382" s="82">
        <v>56280</v>
      </c>
      <c r="K382" s="37">
        <v>1126</v>
      </c>
      <c r="L382" s="38">
        <f t="shared" si="61"/>
        <v>1126</v>
      </c>
      <c r="M382" s="36">
        <f t="shared" si="60"/>
        <v>41684</v>
      </c>
      <c r="N382" s="39">
        <f t="shared" si="56"/>
        <v>2</v>
      </c>
      <c r="O382" s="5"/>
      <c r="P382" s="5"/>
      <c r="Q382" s="42" t="str">
        <f>VLOOKUP(B382,[1]Challan!$A$6:$B$28,2,FALSE)</f>
        <v>94C</v>
      </c>
      <c r="R382" s="43" t="str">
        <f t="shared" si="52"/>
        <v>AFOP</v>
      </c>
      <c r="S382" s="43" t="str">
        <f t="shared" si="57"/>
        <v>P</v>
      </c>
      <c r="T382" s="43" t="str">
        <f t="shared" si="58"/>
        <v>02</v>
      </c>
      <c r="U382" s="43" t="b">
        <f t="shared" si="53"/>
        <v>1</v>
      </c>
      <c r="V382" s="43">
        <f t="shared" si="54"/>
        <v>10</v>
      </c>
      <c r="W382" s="43" t="str">
        <f t="shared" si="55"/>
        <v>H</v>
      </c>
      <c r="X382" s="37">
        <v>0</v>
      </c>
    </row>
    <row r="383" spans="1:24" x14ac:dyDescent="0.25">
      <c r="A383" s="30">
        <f t="shared" si="59"/>
        <v>380</v>
      </c>
      <c r="B383" s="31">
        <v>10</v>
      </c>
      <c r="C383" s="32">
        <f t="shared" si="51"/>
        <v>7</v>
      </c>
      <c r="D383" s="30" t="s">
        <v>229</v>
      </c>
      <c r="E383" s="33" t="s">
        <v>1029</v>
      </c>
      <c r="F383" s="34" t="s">
        <v>234</v>
      </c>
      <c r="G383" s="34"/>
      <c r="H383" s="35" t="s">
        <v>221</v>
      </c>
      <c r="I383" s="36">
        <v>41684</v>
      </c>
      <c r="J383" s="82">
        <v>1220</v>
      </c>
      <c r="K383" s="37">
        <v>24</v>
      </c>
      <c r="L383" s="38">
        <f t="shared" si="61"/>
        <v>24</v>
      </c>
      <c r="M383" s="36">
        <f t="shared" si="60"/>
        <v>41684</v>
      </c>
      <c r="N383" s="39">
        <f t="shared" si="56"/>
        <v>1.97</v>
      </c>
      <c r="O383" s="5"/>
      <c r="P383" s="5"/>
      <c r="Q383" s="42" t="str">
        <f>VLOOKUP(B383,[1]Challan!$A$6:$B$28,2,FALSE)</f>
        <v>94C</v>
      </c>
      <c r="R383" s="43" t="str">
        <f t="shared" si="52"/>
        <v>AFQP</v>
      </c>
      <c r="S383" s="43" t="str">
        <f t="shared" si="57"/>
        <v>P</v>
      </c>
      <c r="T383" s="43" t="str">
        <f t="shared" si="58"/>
        <v>02</v>
      </c>
      <c r="U383" s="43" t="b">
        <f t="shared" si="53"/>
        <v>1</v>
      </c>
      <c r="V383" s="43">
        <f t="shared" si="54"/>
        <v>10</v>
      </c>
      <c r="W383" s="43" t="str">
        <f t="shared" si="55"/>
        <v>E</v>
      </c>
      <c r="X383" s="37">
        <v>0</v>
      </c>
    </row>
    <row r="384" spans="1:24" x14ac:dyDescent="0.25">
      <c r="A384" s="30">
        <f t="shared" si="59"/>
        <v>381</v>
      </c>
      <c r="B384" s="31">
        <v>10</v>
      </c>
      <c r="C384" s="32">
        <f t="shared" si="51"/>
        <v>8</v>
      </c>
      <c r="D384" s="30" t="s">
        <v>229</v>
      </c>
      <c r="E384" s="33" t="s">
        <v>1031</v>
      </c>
      <c r="F384" s="34" t="s">
        <v>241</v>
      </c>
      <c r="G384" s="34"/>
      <c r="H384" s="35" t="s">
        <v>221</v>
      </c>
      <c r="I384" s="36">
        <v>41684</v>
      </c>
      <c r="J384" s="82">
        <v>50181</v>
      </c>
      <c r="K384" s="37">
        <v>502</v>
      </c>
      <c r="L384" s="38">
        <f t="shared" si="61"/>
        <v>502</v>
      </c>
      <c r="M384" s="36">
        <f t="shared" si="60"/>
        <v>41684</v>
      </c>
      <c r="N384" s="39">
        <f t="shared" si="56"/>
        <v>1</v>
      </c>
      <c r="O384" s="5"/>
      <c r="P384" s="5"/>
      <c r="Q384" s="42" t="str">
        <f>VLOOKUP(B384,[1]Challan!$A$6:$B$28,2,FALSE)</f>
        <v>94C</v>
      </c>
      <c r="R384" s="43" t="str">
        <f t="shared" si="52"/>
        <v>AABP</v>
      </c>
      <c r="S384" s="43" t="str">
        <f t="shared" si="57"/>
        <v>P</v>
      </c>
      <c r="T384" s="43" t="str">
        <f t="shared" si="58"/>
        <v>02</v>
      </c>
      <c r="U384" s="43" t="b">
        <f t="shared" si="53"/>
        <v>1</v>
      </c>
      <c r="V384" s="43">
        <f t="shared" si="54"/>
        <v>10</v>
      </c>
      <c r="W384" s="43" t="str">
        <f t="shared" si="55"/>
        <v>M</v>
      </c>
      <c r="X384" s="37">
        <v>0</v>
      </c>
    </row>
    <row r="385" spans="1:24" x14ac:dyDescent="0.25">
      <c r="A385" s="30">
        <f t="shared" si="59"/>
        <v>382</v>
      </c>
      <c r="B385" s="31">
        <v>10</v>
      </c>
      <c r="C385" s="32">
        <f t="shared" si="51"/>
        <v>9</v>
      </c>
      <c r="D385" s="30" t="s">
        <v>229</v>
      </c>
      <c r="E385" s="44" t="s">
        <v>1031</v>
      </c>
      <c r="F385" s="34" t="s">
        <v>241</v>
      </c>
      <c r="G385" s="34"/>
      <c r="H385" s="35" t="s">
        <v>221</v>
      </c>
      <c r="I385" s="36">
        <v>41684</v>
      </c>
      <c r="J385" s="82">
        <v>59614</v>
      </c>
      <c r="K385" s="37">
        <v>596</v>
      </c>
      <c r="L385" s="38">
        <f t="shared" si="61"/>
        <v>596</v>
      </c>
      <c r="M385" s="36">
        <f t="shared" si="60"/>
        <v>41684</v>
      </c>
      <c r="N385" s="39">
        <f t="shared" si="56"/>
        <v>1</v>
      </c>
      <c r="O385" s="5"/>
      <c r="P385" s="5"/>
      <c r="Q385" s="42" t="str">
        <f>VLOOKUP(B385,[1]Challan!$A$6:$B$28,2,FALSE)</f>
        <v>94C</v>
      </c>
      <c r="R385" s="43" t="str">
        <f t="shared" si="52"/>
        <v>AABP</v>
      </c>
      <c r="S385" s="43" t="str">
        <f t="shared" si="57"/>
        <v>P</v>
      </c>
      <c r="T385" s="43" t="str">
        <f t="shared" si="58"/>
        <v>02</v>
      </c>
      <c r="U385" s="43" t="b">
        <f t="shared" si="53"/>
        <v>1</v>
      </c>
      <c r="V385" s="43">
        <f t="shared" si="54"/>
        <v>10</v>
      </c>
      <c r="W385" s="43" t="str">
        <f t="shared" si="55"/>
        <v>M</v>
      </c>
      <c r="X385" s="37">
        <v>0</v>
      </c>
    </row>
    <row r="386" spans="1:24" x14ac:dyDescent="0.25">
      <c r="A386" s="30">
        <f t="shared" si="59"/>
        <v>383</v>
      </c>
      <c r="B386" s="31">
        <v>10</v>
      </c>
      <c r="C386" s="32">
        <f t="shared" si="51"/>
        <v>10</v>
      </c>
      <c r="D386" s="30" t="s">
        <v>229</v>
      </c>
      <c r="E386" s="33" t="s">
        <v>244</v>
      </c>
      <c r="F386" s="34" t="s">
        <v>245</v>
      </c>
      <c r="G386" s="34"/>
      <c r="H386" s="35" t="s">
        <v>221</v>
      </c>
      <c r="I386" s="36">
        <v>41684</v>
      </c>
      <c r="J386" s="82">
        <v>156868</v>
      </c>
      <c r="K386" s="37">
        <v>3138</v>
      </c>
      <c r="L386" s="38">
        <f t="shared" si="61"/>
        <v>3138</v>
      </c>
      <c r="M386" s="36">
        <f t="shared" si="60"/>
        <v>41684</v>
      </c>
      <c r="N386" s="39">
        <f t="shared" si="56"/>
        <v>2</v>
      </c>
      <c r="O386" s="5"/>
      <c r="P386" s="5"/>
      <c r="Q386" s="42" t="str">
        <f>VLOOKUP(B386,[1]Challan!$A$6:$B$28,2,FALSE)</f>
        <v>94C</v>
      </c>
      <c r="R386" s="43" t="str">
        <f t="shared" si="52"/>
        <v>AAGF</v>
      </c>
      <c r="S386" s="43" t="str">
        <f t="shared" si="57"/>
        <v>F</v>
      </c>
      <c r="T386" s="43" t="str">
        <f t="shared" si="58"/>
        <v>02</v>
      </c>
      <c r="U386" s="43" t="b">
        <f t="shared" si="53"/>
        <v>1</v>
      </c>
      <c r="V386" s="43">
        <f t="shared" si="54"/>
        <v>10</v>
      </c>
      <c r="W386" s="43" t="str">
        <f t="shared" si="55"/>
        <v>G</v>
      </c>
      <c r="X386" s="37">
        <v>0</v>
      </c>
    </row>
    <row r="387" spans="1:24" x14ac:dyDescent="0.25">
      <c r="A387" s="30">
        <f t="shared" si="59"/>
        <v>384</v>
      </c>
      <c r="B387" s="31">
        <v>10</v>
      </c>
      <c r="C387" s="32">
        <f t="shared" si="51"/>
        <v>11</v>
      </c>
      <c r="D387" s="30" t="s">
        <v>229</v>
      </c>
      <c r="E387" s="33" t="s">
        <v>244</v>
      </c>
      <c r="F387" s="34" t="s">
        <v>245</v>
      </c>
      <c r="G387" s="34"/>
      <c r="H387" s="35" t="s">
        <v>221</v>
      </c>
      <c r="I387" s="36">
        <v>41684</v>
      </c>
      <c r="J387" s="82">
        <v>105499</v>
      </c>
      <c r="K387" s="37">
        <v>2110</v>
      </c>
      <c r="L387" s="38">
        <f t="shared" si="61"/>
        <v>2110</v>
      </c>
      <c r="M387" s="36">
        <f t="shared" si="60"/>
        <v>41684</v>
      </c>
      <c r="N387" s="39">
        <f t="shared" si="56"/>
        <v>2</v>
      </c>
      <c r="O387" s="5"/>
      <c r="P387" s="5"/>
      <c r="Q387" s="42" t="str">
        <f>VLOOKUP(B387,[1]Challan!$A$6:$B$28,2,FALSE)</f>
        <v>94C</v>
      </c>
      <c r="R387" s="43" t="str">
        <f t="shared" si="52"/>
        <v>AAGF</v>
      </c>
      <c r="S387" s="43" t="str">
        <f t="shared" si="57"/>
        <v>F</v>
      </c>
      <c r="T387" s="43" t="str">
        <f t="shared" si="58"/>
        <v>02</v>
      </c>
      <c r="U387" s="43" t="b">
        <f t="shared" si="53"/>
        <v>1</v>
      </c>
      <c r="V387" s="43">
        <f t="shared" si="54"/>
        <v>10</v>
      </c>
      <c r="W387" s="43" t="str">
        <f t="shared" si="55"/>
        <v>G</v>
      </c>
      <c r="X387" s="37">
        <v>0</v>
      </c>
    </row>
    <row r="388" spans="1:24" x14ac:dyDescent="0.25">
      <c r="A388" s="30">
        <f t="shared" si="59"/>
        <v>385</v>
      </c>
      <c r="B388" s="31">
        <v>10</v>
      </c>
      <c r="C388" s="32">
        <f t="shared" ref="C388:C451" si="62">+IF(B388=B387,C387+1,1)</f>
        <v>12</v>
      </c>
      <c r="D388" s="30" t="s">
        <v>229</v>
      </c>
      <c r="E388" s="33" t="s">
        <v>246</v>
      </c>
      <c r="F388" s="81" t="s">
        <v>598</v>
      </c>
      <c r="G388" s="81"/>
      <c r="H388" s="35" t="s">
        <v>221</v>
      </c>
      <c r="I388" s="36">
        <v>41684</v>
      </c>
      <c r="J388" s="82">
        <v>415917</v>
      </c>
      <c r="K388" s="37">
        <v>8318</v>
      </c>
      <c r="L388" s="38">
        <f t="shared" si="61"/>
        <v>8318</v>
      </c>
      <c r="M388" s="36">
        <f t="shared" si="60"/>
        <v>41684</v>
      </c>
      <c r="N388" s="39">
        <f t="shared" si="56"/>
        <v>2</v>
      </c>
      <c r="O388" s="5"/>
      <c r="P388" s="5"/>
      <c r="Q388" s="42" t="str">
        <f>VLOOKUP(B388,[1]Challan!$A$6:$B$28,2,FALSE)</f>
        <v>94C</v>
      </c>
      <c r="R388" s="43" t="str">
        <f t="shared" ref="R388:R451" si="63">LEFT(E388,4)</f>
        <v>AADF</v>
      </c>
      <c r="S388" s="43" t="str">
        <f t="shared" si="57"/>
        <v>F</v>
      </c>
      <c r="T388" s="43" t="str">
        <f t="shared" si="58"/>
        <v>02</v>
      </c>
      <c r="U388" s="43" t="b">
        <f t="shared" ref="U388:U451" si="64">D388=T388</f>
        <v>1</v>
      </c>
      <c r="V388" s="43">
        <f t="shared" ref="V388:V451" si="65">LEN(E388)</f>
        <v>10</v>
      </c>
      <c r="W388" s="43" t="str">
        <f t="shared" ref="W388:W451" si="66">RIGHT(E388,1)</f>
        <v>Q</v>
      </c>
      <c r="X388" s="37">
        <v>0</v>
      </c>
    </row>
    <row r="389" spans="1:24" x14ac:dyDescent="0.25">
      <c r="A389" s="30">
        <f t="shared" si="59"/>
        <v>386</v>
      </c>
      <c r="B389" s="31">
        <v>10</v>
      </c>
      <c r="C389" s="32">
        <f t="shared" si="62"/>
        <v>13</v>
      </c>
      <c r="D389" s="30" t="s">
        <v>229</v>
      </c>
      <c r="E389" s="33" t="s">
        <v>246</v>
      </c>
      <c r="F389" s="81" t="s">
        <v>598</v>
      </c>
      <c r="G389" s="81"/>
      <c r="H389" s="35" t="s">
        <v>221</v>
      </c>
      <c r="I389" s="36">
        <v>41684</v>
      </c>
      <c r="J389" s="82">
        <v>1933479</v>
      </c>
      <c r="K389" s="37">
        <v>38670</v>
      </c>
      <c r="L389" s="38">
        <f t="shared" si="61"/>
        <v>38670</v>
      </c>
      <c r="M389" s="36">
        <f t="shared" si="60"/>
        <v>41684</v>
      </c>
      <c r="N389" s="39">
        <f t="shared" ref="N389:N452" si="67">+ROUND(L389/J389*100,2)</f>
        <v>2</v>
      </c>
      <c r="O389" s="5"/>
      <c r="P389" s="5"/>
      <c r="Q389" s="42" t="str">
        <f>VLOOKUP(B389,[1]Challan!$A$6:$B$28,2,FALSE)</f>
        <v>94C</v>
      </c>
      <c r="R389" s="43" t="str">
        <f t="shared" si="63"/>
        <v>AADF</v>
      </c>
      <c r="S389" s="43" t="str">
        <f t="shared" ref="S389:S452" si="68">RIGHT(R389,1)</f>
        <v>F</v>
      </c>
      <c r="T389" s="43" t="str">
        <f t="shared" ref="T389:T452" si="69">IF(S389="C","01","02")</f>
        <v>02</v>
      </c>
      <c r="U389" s="43" t="b">
        <f t="shared" si="64"/>
        <v>1</v>
      </c>
      <c r="V389" s="43">
        <f t="shared" si="65"/>
        <v>10</v>
      </c>
      <c r="W389" s="43" t="str">
        <f t="shared" si="66"/>
        <v>Q</v>
      </c>
      <c r="X389" s="37">
        <v>0</v>
      </c>
    </row>
    <row r="390" spans="1:24" x14ac:dyDescent="0.25">
      <c r="A390" s="30">
        <f t="shared" ref="A390:A453" si="70">A389+1</f>
        <v>387</v>
      </c>
      <c r="B390" s="31">
        <v>10</v>
      </c>
      <c r="C390" s="32">
        <f t="shared" si="62"/>
        <v>14</v>
      </c>
      <c r="D390" s="30" t="s">
        <v>229</v>
      </c>
      <c r="E390" s="44" t="s">
        <v>925</v>
      </c>
      <c r="F390" s="34" t="s">
        <v>232</v>
      </c>
      <c r="G390" s="34"/>
      <c r="H390" s="35" t="s">
        <v>221</v>
      </c>
      <c r="I390" s="36">
        <v>41688</v>
      </c>
      <c r="J390" s="82">
        <v>103798</v>
      </c>
      <c r="K390" s="37">
        <v>1038</v>
      </c>
      <c r="L390" s="38">
        <f t="shared" si="61"/>
        <v>1038</v>
      </c>
      <c r="M390" s="36">
        <f t="shared" si="60"/>
        <v>41688</v>
      </c>
      <c r="N390" s="39">
        <f t="shared" si="67"/>
        <v>1</v>
      </c>
      <c r="O390" s="5"/>
      <c r="P390" s="5"/>
      <c r="Q390" s="42" t="str">
        <f>VLOOKUP(B390,[1]Challan!$A$6:$B$28,2,FALSE)</f>
        <v>94C</v>
      </c>
      <c r="R390" s="43" t="str">
        <f t="shared" si="63"/>
        <v>AATP</v>
      </c>
      <c r="S390" s="43" t="str">
        <f t="shared" si="68"/>
        <v>P</v>
      </c>
      <c r="T390" s="43" t="str">
        <f t="shared" si="69"/>
        <v>02</v>
      </c>
      <c r="U390" s="43" t="b">
        <f t="shared" si="64"/>
        <v>1</v>
      </c>
      <c r="V390" s="43">
        <f t="shared" si="65"/>
        <v>10</v>
      </c>
      <c r="W390" s="43" t="str">
        <f t="shared" si="66"/>
        <v>Q</v>
      </c>
      <c r="X390" s="37">
        <v>0</v>
      </c>
    </row>
    <row r="391" spans="1:24" x14ac:dyDescent="0.25">
      <c r="A391" s="30">
        <f t="shared" si="70"/>
        <v>388</v>
      </c>
      <c r="B391" s="31">
        <v>10</v>
      </c>
      <c r="C391" s="32">
        <f t="shared" si="62"/>
        <v>15</v>
      </c>
      <c r="D391" s="30" t="s">
        <v>229</v>
      </c>
      <c r="E391" s="33" t="s">
        <v>1032</v>
      </c>
      <c r="F391" s="34" t="s">
        <v>249</v>
      </c>
      <c r="G391" s="34"/>
      <c r="H391" s="35" t="s">
        <v>221</v>
      </c>
      <c r="I391" s="36">
        <v>41688</v>
      </c>
      <c r="J391" s="82">
        <v>8427</v>
      </c>
      <c r="K391" s="37">
        <v>84</v>
      </c>
      <c r="L391" s="38">
        <f t="shared" si="61"/>
        <v>84</v>
      </c>
      <c r="M391" s="36">
        <f t="shared" si="60"/>
        <v>41688</v>
      </c>
      <c r="N391" s="39">
        <f t="shared" si="67"/>
        <v>1</v>
      </c>
      <c r="O391" s="5"/>
      <c r="P391" s="5"/>
      <c r="Q391" s="42" t="str">
        <f>VLOOKUP(B391,[1]Challan!$A$6:$B$28,2,FALSE)</f>
        <v>94C</v>
      </c>
      <c r="R391" s="43" t="str">
        <f t="shared" si="63"/>
        <v>AHMP</v>
      </c>
      <c r="S391" s="43" t="str">
        <f t="shared" si="68"/>
        <v>P</v>
      </c>
      <c r="T391" s="43" t="str">
        <f t="shared" si="69"/>
        <v>02</v>
      </c>
      <c r="U391" s="43" t="b">
        <f t="shared" si="64"/>
        <v>1</v>
      </c>
      <c r="V391" s="43">
        <f t="shared" si="65"/>
        <v>10</v>
      </c>
      <c r="W391" s="43" t="str">
        <f t="shared" si="66"/>
        <v>B</v>
      </c>
      <c r="X391" s="37">
        <v>0</v>
      </c>
    </row>
    <row r="392" spans="1:24" x14ac:dyDescent="0.25">
      <c r="A392" s="30">
        <f t="shared" si="70"/>
        <v>389</v>
      </c>
      <c r="B392" s="31">
        <v>10</v>
      </c>
      <c r="C392" s="32">
        <f t="shared" si="62"/>
        <v>16</v>
      </c>
      <c r="D392" s="30" t="s">
        <v>229</v>
      </c>
      <c r="E392" s="33" t="s">
        <v>1125</v>
      </c>
      <c r="F392" s="34" t="s">
        <v>597</v>
      </c>
      <c r="G392" s="34"/>
      <c r="H392" s="35" t="s">
        <v>221</v>
      </c>
      <c r="I392" s="36">
        <v>41670</v>
      </c>
      <c r="J392" s="82">
        <v>57960</v>
      </c>
      <c r="K392" s="37">
        <v>580</v>
      </c>
      <c r="L392" s="38">
        <f t="shared" si="61"/>
        <v>580</v>
      </c>
      <c r="M392" s="36">
        <f t="shared" si="60"/>
        <v>41670</v>
      </c>
      <c r="N392" s="39">
        <f t="shared" si="67"/>
        <v>1</v>
      </c>
      <c r="O392" s="5"/>
      <c r="P392" s="5"/>
      <c r="Q392" s="42" t="str">
        <f>VLOOKUP(B392,[1]Challan!$A$6:$B$28,2,FALSE)</f>
        <v>94C</v>
      </c>
      <c r="R392" s="43" t="str">
        <f t="shared" si="63"/>
        <v>AFOP</v>
      </c>
      <c r="S392" s="43" t="str">
        <f t="shared" si="68"/>
        <v>P</v>
      </c>
      <c r="T392" s="43" t="str">
        <f t="shared" si="69"/>
        <v>02</v>
      </c>
      <c r="U392" s="43" t="b">
        <f t="shared" si="64"/>
        <v>1</v>
      </c>
      <c r="V392" s="43">
        <f t="shared" si="65"/>
        <v>10</v>
      </c>
      <c r="W392" s="43" t="str">
        <f t="shared" si="66"/>
        <v>H</v>
      </c>
      <c r="X392" s="37">
        <v>0</v>
      </c>
    </row>
    <row r="393" spans="1:24" x14ac:dyDescent="0.25">
      <c r="A393" s="30">
        <f t="shared" si="70"/>
        <v>390</v>
      </c>
      <c r="B393" s="31">
        <v>10</v>
      </c>
      <c r="C393" s="32">
        <f t="shared" si="62"/>
        <v>17</v>
      </c>
      <c r="D393" s="30" t="s">
        <v>229</v>
      </c>
      <c r="E393" s="33" t="s">
        <v>1126</v>
      </c>
      <c r="F393" s="34" t="s">
        <v>599</v>
      </c>
      <c r="G393" s="34"/>
      <c r="H393" s="35" t="s">
        <v>221</v>
      </c>
      <c r="I393" s="36">
        <v>41690</v>
      </c>
      <c r="J393" s="83">
        <v>22410</v>
      </c>
      <c r="K393" s="37">
        <v>448</v>
      </c>
      <c r="L393" s="38">
        <f t="shared" si="61"/>
        <v>448</v>
      </c>
      <c r="M393" s="36">
        <f t="shared" si="60"/>
        <v>41690</v>
      </c>
      <c r="N393" s="39">
        <f t="shared" si="67"/>
        <v>2</v>
      </c>
      <c r="O393" s="5"/>
      <c r="P393" s="5"/>
      <c r="Q393" s="42" t="str">
        <f>VLOOKUP(B393,[1]Challan!$A$6:$B$28,2,FALSE)</f>
        <v>94C</v>
      </c>
      <c r="R393" s="43" t="str">
        <f t="shared" si="63"/>
        <v>AAEP</v>
      </c>
      <c r="S393" s="43" t="str">
        <f t="shared" si="68"/>
        <v>P</v>
      </c>
      <c r="T393" s="43" t="str">
        <f t="shared" si="69"/>
        <v>02</v>
      </c>
      <c r="U393" s="43" t="b">
        <f t="shared" si="64"/>
        <v>1</v>
      </c>
      <c r="V393" s="43">
        <f t="shared" si="65"/>
        <v>10</v>
      </c>
      <c r="W393" s="43" t="str">
        <f t="shared" si="66"/>
        <v>A</v>
      </c>
      <c r="X393" s="37">
        <v>0</v>
      </c>
    </row>
    <row r="394" spans="1:24" x14ac:dyDescent="0.25">
      <c r="A394" s="30">
        <f t="shared" si="70"/>
        <v>391</v>
      </c>
      <c r="B394" s="31">
        <v>10</v>
      </c>
      <c r="C394" s="32">
        <f t="shared" si="62"/>
        <v>18</v>
      </c>
      <c r="D394" s="30" t="s">
        <v>229</v>
      </c>
      <c r="E394" s="33" t="s">
        <v>970</v>
      </c>
      <c r="F394" s="34" t="s">
        <v>600</v>
      </c>
      <c r="G394" s="34"/>
      <c r="H394" s="35" t="s">
        <v>221</v>
      </c>
      <c r="I394" s="36">
        <v>41690</v>
      </c>
      <c r="J394" s="82">
        <v>2750</v>
      </c>
      <c r="K394" s="37">
        <v>55</v>
      </c>
      <c r="L394" s="38">
        <f t="shared" si="61"/>
        <v>55</v>
      </c>
      <c r="M394" s="36">
        <f t="shared" si="60"/>
        <v>41690</v>
      </c>
      <c r="N394" s="39">
        <f t="shared" si="67"/>
        <v>2</v>
      </c>
      <c r="O394" s="5"/>
      <c r="P394" s="5"/>
      <c r="Q394" s="42" t="str">
        <f>VLOOKUP(B394,[1]Challan!$A$6:$B$28,2,FALSE)</f>
        <v>94C</v>
      </c>
      <c r="R394" s="43" t="str">
        <f t="shared" si="63"/>
        <v>AASF</v>
      </c>
      <c r="S394" s="43" t="str">
        <f t="shared" si="68"/>
        <v>F</v>
      </c>
      <c r="T394" s="43" t="str">
        <f t="shared" si="69"/>
        <v>02</v>
      </c>
      <c r="U394" s="43" t="b">
        <f t="shared" si="64"/>
        <v>1</v>
      </c>
      <c r="V394" s="43">
        <f t="shared" si="65"/>
        <v>10</v>
      </c>
      <c r="W394" s="43" t="str">
        <f t="shared" si="66"/>
        <v>R</v>
      </c>
      <c r="X394" s="37">
        <v>0</v>
      </c>
    </row>
    <row r="395" spans="1:24" x14ac:dyDescent="0.25">
      <c r="A395" s="30">
        <f t="shared" si="70"/>
        <v>392</v>
      </c>
      <c r="B395" s="31">
        <v>10</v>
      </c>
      <c r="C395" s="32">
        <f t="shared" si="62"/>
        <v>19</v>
      </c>
      <c r="D395" s="30" t="s">
        <v>229</v>
      </c>
      <c r="E395" s="33" t="s">
        <v>1100</v>
      </c>
      <c r="F395" s="34" t="s">
        <v>601</v>
      </c>
      <c r="G395" s="34"/>
      <c r="H395" s="35" t="s">
        <v>221</v>
      </c>
      <c r="I395" s="36">
        <v>41698</v>
      </c>
      <c r="J395" s="82">
        <v>15000</v>
      </c>
      <c r="K395" s="37">
        <v>300</v>
      </c>
      <c r="L395" s="38">
        <f t="shared" si="61"/>
        <v>300</v>
      </c>
      <c r="M395" s="36">
        <f t="shared" si="60"/>
        <v>41698</v>
      </c>
      <c r="N395" s="39">
        <f t="shared" si="67"/>
        <v>2</v>
      </c>
      <c r="O395" s="5"/>
      <c r="P395" s="5"/>
      <c r="Q395" s="42" t="str">
        <f>VLOOKUP(B395,[1]Challan!$A$6:$B$28,2,FALSE)</f>
        <v>94C</v>
      </c>
      <c r="R395" s="43" t="str">
        <f t="shared" si="63"/>
        <v>AAJF</v>
      </c>
      <c r="S395" s="43" t="str">
        <f t="shared" si="68"/>
        <v>F</v>
      </c>
      <c r="T395" s="43" t="str">
        <f t="shared" si="69"/>
        <v>02</v>
      </c>
      <c r="U395" s="43" t="b">
        <f t="shared" si="64"/>
        <v>1</v>
      </c>
      <c r="V395" s="43">
        <f t="shared" si="65"/>
        <v>10</v>
      </c>
      <c r="W395" s="43" t="str">
        <f t="shared" si="66"/>
        <v>N</v>
      </c>
      <c r="X395" s="37">
        <v>0</v>
      </c>
    </row>
    <row r="396" spans="1:24" x14ac:dyDescent="0.25">
      <c r="A396" s="30">
        <f t="shared" si="70"/>
        <v>393</v>
      </c>
      <c r="B396" s="31">
        <v>10</v>
      </c>
      <c r="C396" s="32">
        <f t="shared" si="62"/>
        <v>20</v>
      </c>
      <c r="D396" s="30" t="s">
        <v>229</v>
      </c>
      <c r="E396" s="33" t="s">
        <v>799</v>
      </c>
      <c r="F396" s="34" t="s">
        <v>248</v>
      </c>
      <c r="G396" s="34"/>
      <c r="H396" s="35" t="s">
        <v>221</v>
      </c>
      <c r="I396" s="36">
        <v>41698</v>
      </c>
      <c r="J396" s="82">
        <v>17978</v>
      </c>
      <c r="K396" s="37">
        <v>180</v>
      </c>
      <c r="L396" s="38">
        <f t="shared" si="61"/>
        <v>180</v>
      </c>
      <c r="M396" s="36">
        <f t="shared" si="60"/>
        <v>41698</v>
      </c>
      <c r="N396" s="39">
        <f t="shared" si="67"/>
        <v>1</v>
      </c>
      <c r="O396" s="5"/>
      <c r="P396" s="5"/>
      <c r="Q396" s="42" t="str">
        <f>VLOOKUP(B396,[1]Challan!$A$6:$B$28,2,FALSE)</f>
        <v>94C</v>
      </c>
      <c r="R396" s="43" t="str">
        <f t="shared" si="63"/>
        <v>AGWP</v>
      </c>
      <c r="S396" s="43" t="str">
        <f t="shared" si="68"/>
        <v>P</v>
      </c>
      <c r="T396" s="43" t="str">
        <f t="shared" si="69"/>
        <v>02</v>
      </c>
      <c r="U396" s="43" t="b">
        <f t="shared" si="64"/>
        <v>1</v>
      </c>
      <c r="V396" s="43">
        <f t="shared" si="65"/>
        <v>10</v>
      </c>
      <c r="W396" s="43" t="str">
        <f t="shared" si="66"/>
        <v>K</v>
      </c>
      <c r="X396" s="37">
        <v>0</v>
      </c>
    </row>
    <row r="397" spans="1:24" x14ac:dyDescent="0.25">
      <c r="A397" s="30">
        <f t="shared" si="70"/>
        <v>394</v>
      </c>
      <c r="B397" s="31">
        <v>10</v>
      </c>
      <c r="C397" s="32">
        <f t="shared" si="62"/>
        <v>21</v>
      </c>
      <c r="D397" s="30" t="s">
        <v>229</v>
      </c>
      <c r="E397" s="33" t="s">
        <v>242</v>
      </c>
      <c r="F397" s="34" t="s">
        <v>243</v>
      </c>
      <c r="G397" s="34"/>
      <c r="H397" s="35" t="s">
        <v>221</v>
      </c>
      <c r="I397" s="36">
        <v>41698</v>
      </c>
      <c r="J397" s="82">
        <v>15000</v>
      </c>
      <c r="K397" s="37">
        <v>150</v>
      </c>
      <c r="L397" s="38">
        <f t="shared" si="61"/>
        <v>150</v>
      </c>
      <c r="M397" s="36">
        <f t="shared" si="60"/>
        <v>41698</v>
      </c>
      <c r="N397" s="39">
        <f t="shared" si="67"/>
        <v>1</v>
      </c>
      <c r="O397" s="5"/>
      <c r="P397" s="5"/>
      <c r="Q397" s="42" t="str">
        <f>VLOOKUP(B397,[1]Challan!$A$6:$B$28,2,FALSE)</f>
        <v>94C</v>
      </c>
      <c r="R397" s="43" t="str">
        <f t="shared" si="63"/>
        <v>APPP</v>
      </c>
      <c r="S397" s="43" t="str">
        <f t="shared" si="68"/>
        <v>P</v>
      </c>
      <c r="T397" s="43" t="str">
        <f t="shared" si="69"/>
        <v>02</v>
      </c>
      <c r="U397" s="43" t="b">
        <f t="shared" si="64"/>
        <v>1</v>
      </c>
      <c r="V397" s="43">
        <f t="shared" si="65"/>
        <v>10</v>
      </c>
      <c r="W397" s="43" t="str">
        <f t="shared" si="66"/>
        <v>H</v>
      </c>
      <c r="X397" s="37">
        <v>0</v>
      </c>
    </row>
    <row r="398" spans="1:24" x14ac:dyDescent="0.25">
      <c r="A398" s="30">
        <f t="shared" si="70"/>
        <v>395</v>
      </c>
      <c r="B398" s="31">
        <v>11</v>
      </c>
      <c r="C398" s="32">
        <f t="shared" si="62"/>
        <v>1</v>
      </c>
      <c r="D398" s="30" t="s">
        <v>219</v>
      </c>
      <c r="E398" s="31" t="s">
        <v>807</v>
      </c>
      <c r="F398" s="46" t="s">
        <v>602</v>
      </c>
      <c r="G398" s="46"/>
      <c r="H398" s="35" t="s">
        <v>255</v>
      </c>
      <c r="I398" s="36">
        <v>41698</v>
      </c>
      <c r="J398" s="84">
        <v>70000</v>
      </c>
      <c r="K398" s="37">
        <v>7000</v>
      </c>
      <c r="L398" s="38">
        <f t="shared" si="61"/>
        <v>7000</v>
      </c>
      <c r="M398" s="36">
        <f t="shared" si="60"/>
        <v>41698</v>
      </c>
      <c r="N398" s="39">
        <f t="shared" si="67"/>
        <v>10</v>
      </c>
      <c r="O398" s="5"/>
      <c r="P398" s="5"/>
      <c r="Q398" s="42" t="str">
        <f>VLOOKUP(B398,[1]Challan!$A$6:$B$28,2,FALSE)</f>
        <v>94H</v>
      </c>
      <c r="R398" s="43" t="str">
        <f t="shared" si="63"/>
        <v>AAFC</v>
      </c>
      <c r="S398" s="43" t="str">
        <f t="shared" si="68"/>
        <v>C</v>
      </c>
      <c r="T398" s="43" t="str">
        <f t="shared" si="69"/>
        <v>01</v>
      </c>
      <c r="U398" s="43" t="b">
        <f t="shared" si="64"/>
        <v>1</v>
      </c>
      <c r="V398" s="43">
        <f t="shared" si="65"/>
        <v>10</v>
      </c>
      <c r="W398" s="43" t="str">
        <f t="shared" si="66"/>
        <v>N</v>
      </c>
      <c r="X398" s="37">
        <v>0</v>
      </c>
    </row>
    <row r="399" spans="1:24" x14ac:dyDescent="0.25">
      <c r="A399" s="30">
        <f t="shared" si="70"/>
        <v>396</v>
      </c>
      <c r="B399" s="31">
        <v>11</v>
      </c>
      <c r="C399" s="32">
        <f t="shared" si="62"/>
        <v>2</v>
      </c>
      <c r="D399" s="30" t="s">
        <v>219</v>
      </c>
      <c r="E399" s="31" t="s">
        <v>808</v>
      </c>
      <c r="F399" s="46" t="s">
        <v>603</v>
      </c>
      <c r="G399" s="46"/>
      <c r="H399" s="35" t="s">
        <v>255</v>
      </c>
      <c r="I399" s="36">
        <v>41698</v>
      </c>
      <c r="J399" s="84">
        <v>70000</v>
      </c>
      <c r="K399" s="37">
        <v>7000</v>
      </c>
      <c r="L399" s="38">
        <f t="shared" si="61"/>
        <v>7000</v>
      </c>
      <c r="M399" s="36">
        <f t="shared" si="60"/>
        <v>41698</v>
      </c>
      <c r="N399" s="39">
        <f t="shared" si="67"/>
        <v>10</v>
      </c>
      <c r="O399" s="5"/>
      <c r="P399" s="5"/>
      <c r="Q399" s="42" t="str">
        <f>VLOOKUP(B399,[1]Challan!$A$6:$B$28,2,FALSE)</f>
        <v>94H</v>
      </c>
      <c r="R399" s="43" t="str">
        <f t="shared" si="63"/>
        <v>AAFC</v>
      </c>
      <c r="S399" s="43" t="str">
        <f t="shared" si="68"/>
        <v>C</v>
      </c>
      <c r="T399" s="43" t="str">
        <f t="shared" si="69"/>
        <v>01</v>
      </c>
      <c r="U399" s="43" t="b">
        <f t="shared" si="64"/>
        <v>1</v>
      </c>
      <c r="V399" s="43">
        <f t="shared" si="65"/>
        <v>10</v>
      </c>
      <c r="W399" s="43" t="str">
        <f t="shared" si="66"/>
        <v>A</v>
      </c>
      <c r="X399" s="37">
        <v>0</v>
      </c>
    </row>
    <row r="400" spans="1:24" x14ac:dyDescent="0.25">
      <c r="A400" s="30">
        <f t="shared" si="70"/>
        <v>397</v>
      </c>
      <c r="B400" s="31">
        <v>11</v>
      </c>
      <c r="C400" s="32">
        <f t="shared" si="62"/>
        <v>3</v>
      </c>
      <c r="D400" s="30" t="s">
        <v>219</v>
      </c>
      <c r="E400" s="31" t="s">
        <v>1037</v>
      </c>
      <c r="F400" s="46" t="s">
        <v>604</v>
      </c>
      <c r="G400" s="46"/>
      <c r="H400" s="35" t="s">
        <v>255</v>
      </c>
      <c r="I400" s="36">
        <v>41698</v>
      </c>
      <c r="J400" s="84">
        <v>70000</v>
      </c>
      <c r="K400" s="37">
        <v>7000</v>
      </c>
      <c r="L400" s="38">
        <f t="shared" si="61"/>
        <v>7000</v>
      </c>
      <c r="M400" s="36">
        <f t="shared" si="60"/>
        <v>41698</v>
      </c>
      <c r="N400" s="39">
        <f t="shared" si="67"/>
        <v>10</v>
      </c>
      <c r="O400" s="5"/>
      <c r="P400" s="5"/>
      <c r="Q400" s="42" t="str">
        <f>VLOOKUP(B400,[1]Challan!$A$6:$B$28,2,FALSE)</f>
        <v>94H</v>
      </c>
      <c r="R400" s="43" t="str">
        <f t="shared" si="63"/>
        <v>AAAC</v>
      </c>
      <c r="S400" s="43" t="str">
        <f t="shared" si="68"/>
        <v>C</v>
      </c>
      <c r="T400" s="43" t="str">
        <f t="shared" si="69"/>
        <v>01</v>
      </c>
      <c r="U400" s="43" t="b">
        <f t="shared" si="64"/>
        <v>1</v>
      </c>
      <c r="V400" s="43">
        <f t="shared" si="65"/>
        <v>10</v>
      </c>
      <c r="W400" s="43" t="str">
        <f t="shared" si="66"/>
        <v>K</v>
      </c>
      <c r="X400" s="37">
        <v>0</v>
      </c>
    </row>
    <row r="401" spans="1:24" x14ac:dyDescent="0.25">
      <c r="A401" s="30">
        <f t="shared" si="70"/>
        <v>398</v>
      </c>
      <c r="B401" s="31">
        <v>11</v>
      </c>
      <c r="C401" s="32">
        <f t="shared" si="62"/>
        <v>4</v>
      </c>
      <c r="D401" s="30" t="s">
        <v>219</v>
      </c>
      <c r="E401" s="31" t="s">
        <v>932</v>
      </c>
      <c r="F401" s="46" t="s">
        <v>605</v>
      </c>
      <c r="G401" s="46"/>
      <c r="H401" s="35" t="s">
        <v>255</v>
      </c>
      <c r="I401" s="36">
        <v>41698</v>
      </c>
      <c r="J401" s="84">
        <v>70000</v>
      </c>
      <c r="K401" s="37">
        <v>7000</v>
      </c>
      <c r="L401" s="38">
        <f t="shared" si="61"/>
        <v>7000</v>
      </c>
      <c r="M401" s="36">
        <f t="shared" si="60"/>
        <v>41698</v>
      </c>
      <c r="N401" s="39">
        <f t="shared" si="67"/>
        <v>10</v>
      </c>
      <c r="O401" s="5"/>
      <c r="P401" s="5"/>
      <c r="Q401" s="42" t="str">
        <f>VLOOKUP(B401,[1]Challan!$A$6:$B$28,2,FALSE)</f>
        <v>94H</v>
      </c>
      <c r="R401" s="43" t="str">
        <f t="shared" si="63"/>
        <v>AADC</v>
      </c>
      <c r="S401" s="43" t="str">
        <f t="shared" si="68"/>
        <v>C</v>
      </c>
      <c r="T401" s="43" t="str">
        <f t="shared" si="69"/>
        <v>01</v>
      </c>
      <c r="U401" s="43" t="b">
        <f t="shared" si="64"/>
        <v>1</v>
      </c>
      <c r="V401" s="43">
        <f t="shared" si="65"/>
        <v>10</v>
      </c>
      <c r="W401" s="43" t="str">
        <f t="shared" si="66"/>
        <v>Q</v>
      </c>
      <c r="X401" s="37">
        <v>0</v>
      </c>
    </row>
    <row r="402" spans="1:24" x14ac:dyDescent="0.25">
      <c r="A402" s="30">
        <f t="shared" si="70"/>
        <v>399</v>
      </c>
      <c r="B402" s="31">
        <v>11</v>
      </c>
      <c r="C402" s="32">
        <f t="shared" si="62"/>
        <v>5</v>
      </c>
      <c r="D402" s="30" t="s">
        <v>219</v>
      </c>
      <c r="E402" s="31" t="s">
        <v>256</v>
      </c>
      <c r="F402" s="46" t="s">
        <v>257</v>
      </c>
      <c r="G402" s="46"/>
      <c r="H402" s="35" t="s">
        <v>255</v>
      </c>
      <c r="I402" s="36">
        <v>41698</v>
      </c>
      <c r="J402" s="84">
        <v>60000</v>
      </c>
      <c r="K402" s="37">
        <v>6000</v>
      </c>
      <c r="L402" s="38">
        <f t="shared" si="61"/>
        <v>6000</v>
      </c>
      <c r="M402" s="36">
        <f t="shared" si="60"/>
        <v>41698</v>
      </c>
      <c r="N402" s="39">
        <f t="shared" si="67"/>
        <v>10</v>
      </c>
      <c r="O402" s="5"/>
      <c r="P402" s="5"/>
      <c r="Q402" s="42" t="str">
        <f>VLOOKUP(B402,[1]Challan!$A$6:$B$28,2,FALSE)</f>
        <v>94H</v>
      </c>
      <c r="R402" s="43" t="str">
        <f t="shared" si="63"/>
        <v>AADC</v>
      </c>
      <c r="S402" s="43" t="str">
        <f t="shared" si="68"/>
        <v>C</v>
      </c>
      <c r="T402" s="43" t="str">
        <f t="shared" si="69"/>
        <v>01</v>
      </c>
      <c r="U402" s="43" t="b">
        <f t="shared" si="64"/>
        <v>1</v>
      </c>
      <c r="V402" s="43">
        <f t="shared" si="65"/>
        <v>10</v>
      </c>
      <c r="W402" s="43" t="str">
        <f t="shared" si="66"/>
        <v>K</v>
      </c>
      <c r="X402" s="37">
        <v>0</v>
      </c>
    </row>
    <row r="403" spans="1:24" x14ac:dyDescent="0.25">
      <c r="A403" s="30">
        <f t="shared" si="70"/>
        <v>400</v>
      </c>
      <c r="B403" s="31">
        <v>11</v>
      </c>
      <c r="C403" s="32">
        <f t="shared" si="62"/>
        <v>6</v>
      </c>
      <c r="D403" s="30" t="s">
        <v>219</v>
      </c>
      <c r="E403" s="31" t="s">
        <v>1042</v>
      </c>
      <c r="F403" s="46" t="s">
        <v>606</v>
      </c>
      <c r="G403" s="46"/>
      <c r="H403" s="35" t="s">
        <v>255</v>
      </c>
      <c r="I403" s="36">
        <v>41698</v>
      </c>
      <c r="J403" s="84">
        <v>60000</v>
      </c>
      <c r="K403" s="37">
        <v>6000</v>
      </c>
      <c r="L403" s="38">
        <f t="shared" si="61"/>
        <v>6000</v>
      </c>
      <c r="M403" s="36">
        <f t="shared" si="60"/>
        <v>41698</v>
      </c>
      <c r="N403" s="39">
        <f t="shared" si="67"/>
        <v>10</v>
      </c>
      <c r="O403" s="5"/>
      <c r="P403" s="5"/>
      <c r="Q403" s="42" t="str">
        <f>VLOOKUP(B403,[1]Challan!$A$6:$B$28,2,FALSE)</f>
        <v>94H</v>
      </c>
      <c r="R403" s="43" t="str">
        <f t="shared" si="63"/>
        <v>AADC</v>
      </c>
      <c r="S403" s="43" t="str">
        <f t="shared" si="68"/>
        <v>C</v>
      </c>
      <c r="T403" s="43" t="str">
        <f t="shared" si="69"/>
        <v>01</v>
      </c>
      <c r="U403" s="43" t="b">
        <f t="shared" si="64"/>
        <v>1</v>
      </c>
      <c r="V403" s="43">
        <f t="shared" si="65"/>
        <v>10</v>
      </c>
      <c r="W403" s="43" t="str">
        <f t="shared" si="66"/>
        <v>N</v>
      </c>
      <c r="X403" s="37">
        <v>0</v>
      </c>
    </row>
    <row r="404" spans="1:24" x14ac:dyDescent="0.25">
      <c r="A404" s="30">
        <f t="shared" si="70"/>
        <v>401</v>
      </c>
      <c r="B404" s="31">
        <v>11</v>
      </c>
      <c r="C404" s="32">
        <f t="shared" si="62"/>
        <v>7</v>
      </c>
      <c r="D404" s="30" t="s">
        <v>219</v>
      </c>
      <c r="E404" s="31" t="s">
        <v>1036</v>
      </c>
      <c r="F404" s="46" t="s">
        <v>607</v>
      </c>
      <c r="G404" s="46"/>
      <c r="H404" s="35" t="s">
        <v>255</v>
      </c>
      <c r="I404" s="36">
        <v>41698</v>
      </c>
      <c r="J404" s="84">
        <v>60000</v>
      </c>
      <c r="K404" s="37">
        <v>6000</v>
      </c>
      <c r="L404" s="38">
        <f t="shared" si="61"/>
        <v>6000</v>
      </c>
      <c r="M404" s="36">
        <f t="shared" si="60"/>
        <v>41698</v>
      </c>
      <c r="N404" s="39">
        <f t="shared" si="67"/>
        <v>10</v>
      </c>
      <c r="O404" s="5"/>
      <c r="P404" s="5"/>
      <c r="Q404" s="42" t="str">
        <f>VLOOKUP(B404,[1]Challan!$A$6:$B$28,2,FALSE)</f>
        <v>94H</v>
      </c>
      <c r="R404" s="43" t="str">
        <f t="shared" si="63"/>
        <v>AABC</v>
      </c>
      <c r="S404" s="43" t="str">
        <f t="shared" si="68"/>
        <v>C</v>
      </c>
      <c r="T404" s="43" t="str">
        <f t="shared" si="69"/>
        <v>01</v>
      </c>
      <c r="U404" s="43" t="b">
        <f t="shared" si="64"/>
        <v>1</v>
      </c>
      <c r="V404" s="43">
        <f t="shared" si="65"/>
        <v>10</v>
      </c>
      <c r="W404" s="43" t="str">
        <f t="shared" si="66"/>
        <v>J</v>
      </c>
      <c r="X404" s="37">
        <v>0</v>
      </c>
    </row>
    <row r="405" spans="1:24" x14ac:dyDescent="0.25">
      <c r="A405" s="30">
        <f t="shared" si="70"/>
        <v>402</v>
      </c>
      <c r="B405" s="31">
        <v>11</v>
      </c>
      <c r="C405" s="32">
        <f t="shared" si="62"/>
        <v>8</v>
      </c>
      <c r="D405" s="30" t="s">
        <v>219</v>
      </c>
      <c r="E405" s="31" t="s">
        <v>813</v>
      </c>
      <c r="F405" s="46" t="s">
        <v>608</v>
      </c>
      <c r="G405" s="46"/>
      <c r="H405" s="35" t="s">
        <v>255</v>
      </c>
      <c r="I405" s="36">
        <v>41698</v>
      </c>
      <c r="J405" s="84">
        <v>50000</v>
      </c>
      <c r="K405" s="37">
        <v>5000</v>
      </c>
      <c r="L405" s="38">
        <f t="shared" si="61"/>
        <v>5000</v>
      </c>
      <c r="M405" s="36">
        <f t="shared" si="60"/>
        <v>41698</v>
      </c>
      <c r="N405" s="39">
        <f t="shared" si="67"/>
        <v>10</v>
      </c>
      <c r="O405" s="5"/>
      <c r="P405" s="5"/>
      <c r="Q405" s="42" t="str">
        <f>VLOOKUP(B405,[1]Challan!$A$6:$B$28,2,FALSE)</f>
        <v>94H</v>
      </c>
      <c r="R405" s="43" t="str">
        <f t="shared" si="63"/>
        <v>AAGC</v>
      </c>
      <c r="S405" s="43" t="str">
        <f t="shared" si="68"/>
        <v>C</v>
      </c>
      <c r="T405" s="43" t="str">
        <f t="shared" si="69"/>
        <v>01</v>
      </c>
      <c r="U405" s="43" t="b">
        <f t="shared" si="64"/>
        <v>1</v>
      </c>
      <c r="V405" s="43">
        <f t="shared" si="65"/>
        <v>10</v>
      </c>
      <c r="W405" s="43" t="str">
        <f t="shared" si="66"/>
        <v>H</v>
      </c>
      <c r="X405" s="37">
        <v>0</v>
      </c>
    </row>
    <row r="406" spans="1:24" x14ac:dyDescent="0.25">
      <c r="A406" s="30">
        <f t="shared" si="70"/>
        <v>403</v>
      </c>
      <c r="B406" s="31">
        <v>11</v>
      </c>
      <c r="C406" s="32">
        <f t="shared" si="62"/>
        <v>9</v>
      </c>
      <c r="D406" s="30" t="s">
        <v>219</v>
      </c>
      <c r="E406" s="31" t="s">
        <v>803</v>
      </c>
      <c r="F406" s="46" t="s">
        <v>609</v>
      </c>
      <c r="G406" s="46"/>
      <c r="H406" s="35" t="s">
        <v>255</v>
      </c>
      <c r="I406" s="36">
        <v>41698</v>
      </c>
      <c r="J406" s="84">
        <v>50000</v>
      </c>
      <c r="K406" s="37">
        <v>5000</v>
      </c>
      <c r="L406" s="38">
        <f t="shared" si="61"/>
        <v>5000</v>
      </c>
      <c r="M406" s="36">
        <f t="shared" si="60"/>
        <v>41698</v>
      </c>
      <c r="N406" s="39">
        <f t="shared" si="67"/>
        <v>10</v>
      </c>
      <c r="O406" s="5"/>
      <c r="P406" s="5"/>
      <c r="Q406" s="42" t="str">
        <f>VLOOKUP(B406,[1]Challan!$A$6:$B$28,2,FALSE)</f>
        <v>94H</v>
      </c>
      <c r="R406" s="43" t="str">
        <f t="shared" si="63"/>
        <v>AACC</v>
      </c>
      <c r="S406" s="43" t="str">
        <f t="shared" si="68"/>
        <v>C</v>
      </c>
      <c r="T406" s="43" t="str">
        <f t="shared" si="69"/>
        <v>01</v>
      </c>
      <c r="U406" s="43" t="b">
        <f t="shared" si="64"/>
        <v>1</v>
      </c>
      <c r="V406" s="43">
        <f t="shared" si="65"/>
        <v>10</v>
      </c>
      <c r="W406" s="43" t="str">
        <f t="shared" si="66"/>
        <v>B</v>
      </c>
      <c r="X406" s="37">
        <v>0</v>
      </c>
    </row>
    <row r="407" spans="1:24" x14ac:dyDescent="0.25">
      <c r="A407" s="30">
        <f t="shared" si="70"/>
        <v>404</v>
      </c>
      <c r="B407" s="31">
        <v>11</v>
      </c>
      <c r="C407" s="32">
        <f t="shared" si="62"/>
        <v>10</v>
      </c>
      <c r="D407" s="30" t="s">
        <v>219</v>
      </c>
      <c r="E407" s="31" t="s">
        <v>942</v>
      </c>
      <c r="F407" s="46" t="s">
        <v>610</v>
      </c>
      <c r="G407" s="46"/>
      <c r="H407" s="35" t="s">
        <v>255</v>
      </c>
      <c r="I407" s="36">
        <v>41698</v>
      </c>
      <c r="J407" s="84">
        <v>50000</v>
      </c>
      <c r="K407" s="37">
        <v>5000</v>
      </c>
      <c r="L407" s="38">
        <f t="shared" si="61"/>
        <v>5000</v>
      </c>
      <c r="M407" s="36">
        <f t="shared" si="60"/>
        <v>41698</v>
      </c>
      <c r="N407" s="39">
        <f t="shared" si="67"/>
        <v>10</v>
      </c>
      <c r="O407" s="5"/>
      <c r="P407" s="5"/>
      <c r="Q407" s="42" t="str">
        <f>VLOOKUP(B407,[1]Challan!$A$6:$B$28,2,FALSE)</f>
        <v>94H</v>
      </c>
      <c r="R407" s="43" t="str">
        <f t="shared" si="63"/>
        <v>AAAC</v>
      </c>
      <c r="S407" s="43" t="str">
        <f t="shared" si="68"/>
        <v>C</v>
      </c>
      <c r="T407" s="43" t="str">
        <f t="shared" si="69"/>
        <v>01</v>
      </c>
      <c r="U407" s="43" t="b">
        <f t="shared" si="64"/>
        <v>1</v>
      </c>
      <c r="V407" s="43">
        <f t="shared" si="65"/>
        <v>10</v>
      </c>
      <c r="W407" s="43" t="str">
        <f t="shared" si="66"/>
        <v>K</v>
      </c>
      <c r="X407" s="37">
        <v>0</v>
      </c>
    </row>
    <row r="408" spans="1:24" x14ac:dyDescent="0.25">
      <c r="A408" s="30">
        <f t="shared" si="70"/>
        <v>405</v>
      </c>
      <c r="B408" s="31">
        <v>11</v>
      </c>
      <c r="C408" s="32">
        <f t="shared" si="62"/>
        <v>11</v>
      </c>
      <c r="D408" s="30" t="s">
        <v>219</v>
      </c>
      <c r="E408" s="31" t="s">
        <v>1047</v>
      </c>
      <c r="F408" s="46" t="s">
        <v>611</v>
      </c>
      <c r="G408" s="46"/>
      <c r="H408" s="35" t="s">
        <v>255</v>
      </c>
      <c r="I408" s="36">
        <v>41698</v>
      </c>
      <c r="J408" s="84">
        <v>50000</v>
      </c>
      <c r="K408" s="37">
        <v>5000</v>
      </c>
      <c r="L408" s="38">
        <f t="shared" si="61"/>
        <v>5000</v>
      </c>
      <c r="M408" s="36">
        <f t="shared" si="60"/>
        <v>41698</v>
      </c>
      <c r="N408" s="39">
        <f t="shared" si="67"/>
        <v>10</v>
      </c>
      <c r="O408" s="5"/>
      <c r="P408" s="5"/>
      <c r="Q408" s="42" t="str">
        <f>VLOOKUP(B408,[1]Challan!$A$6:$B$28,2,FALSE)</f>
        <v>94H</v>
      </c>
      <c r="R408" s="43" t="str">
        <f t="shared" si="63"/>
        <v>AAJC</v>
      </c>
      <c r="S408" s="43" t="str">
        <f t="shared" si="68"/>
        <v>C</v>
      </c>
      <c r="T408" s="43" t="str">
        <f t="shared" si="69"/>
        <v>01</v>
      </c>
      <c r="U408" s="43" t="b">
        <f t="shared" si="64"/>
        <v>1</v>
      </c>
      <c r="V408" s="43">
        <f t="shared" si="65"/>
        <v>10</v>
      </c>
      <c r="W408" s="43" t="str">
        <f t="shared" si="66"/>
        <v>N</v>
      </c>
      <c r="X408" s="37">
        <v>0</v>
      </c>
    </row>
    <row r="409" spans="1:24" x14ac:dyDescent="0.25">
      <c r="A409" s="30">
        <f t="shared" si="70"/>
        <v>406</v>
      </c>
      <c r="B409" s="31">
        <v>11</v>
      </c>
      <c r="C409" s="32">
        <f t="shared" si="62"/>
        <v>12</v>
      </c>
      <c r="D409" s="30" t="s">
        <v>219</v>
      </c>
      <c r="E409" s="31" t="s">
        <v>811</v>
      </c>
      <c r="F409" s="46" t="s">
        <v>612</v>
      </c>
      <c r="G409" s="46"/>
      <c r="H409" s="35" t="s">
        <v>255</v>
      </c>
      <c r="I409" s="36">
        <v>41698</v>
      </c>
      <c r="J409" s="84">
        <v>60000</v>
      </c>
      <c r="K409" s="37">
        <v>6000</v>
      </c>
      <c r="L409" s="38">
        <f t="shared" si="61"/>
        <v>6000</v>
      </c>
      <c r="M409" s="36">
        <f t="shared" si="60"/>
        <v>41698</v>
      </c>
      <c r="N409" s="39">
        <f t="shared" si="67"/>
        <v>10</v>
      </c>
      <c r="O409" s="5"/>
      <c r="P409" s="5"/>
      <c r="Q409" s="42" t="str">
        <f>VLOOKUP(B409,[1]Challan!$A$6:$B$28,2,FALSE)</f>
        <v>94H</v>
      </c>
      <c r="R409" s="43" t="str">
        <f t="shared" si="63"/>
        <v>AAAC</v>
      </c>
      <c r="S409" s="43" t="str">
        <f t="shared" si="68"/>
        <v>C</v>
      </c>
      <c r="T409" s="43" t="str">
        <f t="shared" si="69"/>
        <v>01</v>
      </c>
      <c r="U409" s="43" t="b">
        <f t="shared" si="64"/>
        <v>1</v>
      </c>
      <c r="V409" s="43">
        <f t="shared" si="65"/>
        <v>10</v>
      </c>
      <c r="W409" s="43" t="str">
        <f t="shared" si="66"/>
        <v>F</v>
      </c>
      <c r="X409" s="37">
        <v>0</v>
      </c>
    </row>
    <row r="410" spans="1:24" x14ac:dyDescent="0.25">
      <c r="A410" s="30">
        <f t="shared" si="70"/>
        <v>407</v>
      </c>
      <c r="B410" s="31">
        <v>11</v>
      </c>
      <c r="C410" s="32">
        <f t="shared" si="62"/>
        <v>13</v>
      </c>
      <c r="D410" s="30" t="s">
        <v>219</v>
      </c>
      <c r="E410" s="31" t="s">
        <v>809</v>
      </c>
      <c r="F410" s="46" t="s">
        <v>613</v>
      </c>
      <c r="G410" s="46"/>
      <c r="H410" s="35" t="s">
        <v>255</v>
      </c>
      <c r="I410" s="36">
        <v>41698</v>
      </c>
      <c r="J410" s="84">
        <v>50000</v>
      </c>
      <c r="K410" s="37">
        <v>5000</v>
      </c>
      <c r="L410" s="38">
        <f t="shared" si="61"/>
        <v>5000</v>
      </c>
      <c r="M410" s="36">
        <f t="shared" si="60"/>
        <v>41698</v>
      </c>
      <c r="N410" s="39">
        <f t="shared" si="67"/>
        <v>10</v>
      </c>
      <c r="O410" s="5"/>
      <c r="P410" s="5"/>
      <c r="Q410" s="42" t="str">
        <f>VLOOKUP(B410,[1]Challan!$A$6:$B$28,2,FALSE)</f>
        <v>94H</v>
      </c>
      <c r="R410" s="43" t="str">
        <f t="shared" si="63"/>
        <v>AAAC</v>
      </c>
      <c r="S410" s="43" t="str">
        <f t="shared" si="68"/>
        <v>C</v>
      </c>
      <c r="T410" s="43" t="str">
        <f t="shared" si="69"/>
        <v>01</v>
      </c>
      <c r="U410" s="43" t="b">
        <f t="shared" si="64"/>
        <v>1</v>
      </c>
      <c r="V410" s="43">
        <f t="shared" si="65"/>
        <v>10</v>
      </c>
      <c r="W410" s="43" t="str">
        <f t="shared" si="66"/>
        <v>F</v>
      </c>
      <c r="X410" s="37">
        <v>0</v>
      </c>
    </row>
    <row r="411" spans="1:24" x14ac:dyDescent="0.25">
      <c r="A411" s="30">
        <f t="shared" si="70"/>
        <v>408</v>
      </c>
      <c r="B411" s="31">
        <v>11</v>
      </c>
      <c r="C411" s="32">
        <f t="shared" si="62"/>
        <v>14</v>
      </c>
      <c r="D411" s="30" t="s">
        <v>219</v>
      </c>
      <c r="E411" s="31" t="s">
        <v>816</v>
      </c>
      <c r="F411" s="46" t="s">
        <v>614</v>
      </c>
      <c r="G411" s="46"/>
      <c r="H411" s="35" t="s">
        <v>255</v>
      </c>
      <c r="I411" s="36">
        <v>41698</v>
      </c>
      <c r="J411" s="84">
        <v>50000</v>
      </c>
      <c r="K411" s="37">
        <v>5000</v>
      </c>
      <c r="L411" s="38">
        <f t="shared" si="61"/>
        <v>5000</v>
      </c>
      <c r="M411" s="36">
        <f t="shared" si="60"/>
        <v>41698</v>
      </c>
      <c r="N411" s="39">
        <f t="shared" si="67"/>
        <v>10</v>
      </c>
      <c r="O411" s="5"/>
      <c r="P411" s="5"/>
      <c r="Q411" s="42" t="str">
        <f>VLOOKUP(B411,[1]Challan!$A$6:$B$28,2,FALSE)</f>
        <v>94H</v>
      </c>
      <c r="R411" s="43" t="str">
        <f t="shared" si="63"/>
        <v>AACC</v>
      </c>
      <c r="S411" s="43" t="str">
        <f t="shared" si="68"/>
        <v>C</v>
      </c>
      <c r="T411" s="43" t="str">
        <f t="shared" si="69"/>
        <v>01</v>
      </c>
      <c r="U411" s="43" t="b">
        <f t="shared" si="64"/>
        <v>1</v>
      </c>
      <c r="V411" s="43">
        <f t="shared" si="65"/>
        <v>10</v>
      </c>
      <c r="W411" s="43" t="str">
        <f t="shared" si="66"/>
        <v>F</v>
      </c>
      <c r="X411" s="37">
        <v>0</v>
      </c>
    </row>
    <row r="412" spans="1:24" x14ac:dyDescent="0.25">
      <c r="A412" s="30">
        <f t="shared" si="70"/>
        <v>409</v>
      </c>
      <c r="B412" s="31">
        <v>11</v>
      </c>
      <c r="C412" s="32">
        <f t="shared" si="62"/>
        <v>15</v>
      </c>
      <c r="D412" s="30" t="s">
        <v>219</v>
      </c>
      <c r="E412" s="31" t="s">
        <v>810</v>
      </c>
      <c r="F412" s="46" t="s">
        <v>615</v>
      </c>
      <c r="G412" s="46"/>
      <c r="H412" s="35" t="s">
        <v>255</v>
      </c>
      <c r="I412" s="36">
        <v>41698</v>
      </c>
      <c r="J412" s="84">
        <v>50000</v>
      </c>
      <c r="K412" s="37">
        <v>5000</v>
      </c>
      <c r="L412" s="38">
        <f t="shared" si="61"/>
        <v>5000</v>
      </c>
      <c r="M412" s="36">
        <f t="shared" ref="M412:M475" si="71">+I412</f>
        <v>41698</v>
      </c>
      <c r="N412" s="39">
        <f t="shared" si="67"/>
        <v>10</v>
      </c>
      <c r="O412" s="5"/>
      <c r="P412" s="5"/>
      <c r="Q412" s="42" t="str">
        <f>VLOOKUP(B412,[1]Challan!$A$6:$B$28,2,FALSE)</f>
        <v>94H</v>
      </c>
      <c r="R412" s="43" t="str">
        <f t="shared" si="63"/>
        <v>AACC</v>
      </c>
      <c r="S412" s="43" t="str">
        <f t="shared" si="68"/>
        <v>C</v>
      </c>
      <c r="T412" s="43" t="str">
        <f t="shared" si="69"/>
        <v>01</v>
      </c>
      <c r="U412" s="43" t="b">
        <f t="shared" si="64"/>
        <v>1</v>
      </c>
      <c r="V412" s="43">
        <f t="shared" si="65"/>
        <v>10</v>
      </c>
      <c r="W412" s="43" t="str">
        <f t="shared" si="66"/>
        <v>R</v>
      </c>
      <c r="X412" s="37">
        <v>0</v>
      </c>
    </row>
    <row r="413" spans="1:24" x14ac:dyDescent="0.25">
      <c r="A413" s="30">
        <f t="shared" si="70"/>
        <v>410</v>
      </c>
      <c r="B413" s="31">
        <v>12</v>
      </c>
      <c r="C413" s="32">
        <f t="shared" si="62"/>
        <v>1</v>
      </c>
      <c r="D413" s="30" t="s">
        <v>229</v>
      </c>
      <c r="E413" s="33" t="s">
        <v>944</v>
      </c>
      <c r="F413" s="47" t="s">
        <v>324</v>
      </c>
      <c r="G413" s="47"/>
      <c r="H413" s="35" t="s">
        <v>255</v>
      </c>
      <c r="I413" s="36">
        <v>41675</v>
      </c>
      <c r="J413" s="82">
        <v>42000</v>
      </c>
      <c r="K413" s="37">
        <v>4200</v>
      </c>
      <c r="L413" s="38">
        <f t="shared" si="61"/>
        <v>4200</v>
      </c>
      <c r="M413" s="36">
        <f t="shared" si="71"/>
        <v>41675</v>
      </c>
      <c r="N413" s="39">
        <f t="shared" si="67"/>
        <v>10</v>
      </c>
      <c r="O413" s="5"/>
      <c r="P413" s="5"/>
      <c r="Q413" s="42" t="str">
        <f>VLOOKUP(B413,[1]Challan!$A$6:$B$28,2,FALSE)</f>
        <v>94H</v>
      </c>
      <c r="R413" s="43" t="str">
        <f t="shared" si="63"/>
        <v>AAKP</v>
      </c>
      <c r="S413" s="43" t="str">
        <f t="shared" si="68"/>
        <v>P</v>
      </c>
      <c r="T413" s="43" t="str">
        <f t="shared" si="69"/>
        <v>02</v>
      </c>
      <c r="U413" s="43" t="b">
        <f t="shared" si="64"/>
        <v>1</v>
      </c>
      <c r="V413" s="43">
        <f t="shared" si="65"/>
        <v>10</v>
      </c>
      <c r="W413" s="43" t="str">
        <f t="shared" si="66"/>
        <v>B</v>
      </c>
      <c r="X413" s="37">
        <v>0</v>
      </c>
    </row>
    <row r="414" spans="1:24" x14ac:dyDescent="0.25">
      <c r="A414" s="30">
        <f t="shared" si="70"/>
        <v>411</v>
      </c>
      <c r="B414" s="31">
        <v>12</v>
      </c>
      <c r="C414" s="32">
        <f t="shared" si="62"/>
        <v>2</v>
      </c>
      <c r="D414" s="30" t="s">
        <v>229</v>
      </c>
      <c r="E414" s="33" t="s">
        <v>944</v>
      </c>
      <c r="F414" s="47" t="s">
        <v>324</v>
      </c>
      <c r="G414" s="47"/>
      <c r="H414" s="35" t="s">
        <v>255</v>
      </c>
      <c r="I414" s="36">
        <v>41681</v>
      </c>
      <c r="J414" s="82">
        <v>30000</v>
      </c>
      <c r="K414" s="37">
        <v>3000</v>
      </c>
      <c r="L414" s="38">
        <f t="shared" si="61"/>
        <v>3000</v>
      </c>
      <c r="M414" s="36">
        <f t="shared" si="71"/>
        <v>41681</v>
      </c>
      <c r="N414" s="39">
        <f t="shared" si="67"/>
        <v>10</v>
      </c>
      <c r="O414" s="5"/>
      <c r="P414" s="5"/>
      <c r="Q414" s="42" t="str">
        <f>VLOOKUP(B414,[1]Challan!$A$6:$B$28,2,FALSE)</f>
        <v>94H</v>
      </c>
      <c r="R414" s="43" t="str">
        <f t="shared" si="63"/>
        <v>AAKP</v>
      </c>
      <c r="S414" s="43" t="str">
        <f t="shared" si="68"/>
        <v>P</v>
      </c>
      <c r="T414" s="43" t="str">
        <f t="shared" si="69"/>
        <v>02</v>
      </c>
      <c r="U414" s="43" t="b">
        <f t="shared" si="64"/>
        <v>1</v>
      </c>
      <c r="V414" s="43">
        <f t="shared" si="65"/>
        <v>10</v>
      </c>
      <c r="W414" s="43" t="str">
        <f t="shared" si="66"/>
        <v>B</v>
      </c>
      <c r="X414" s="37">
        <v>0</v>
      </c>
    </row>
    <row r="415" spans="1:24" x14ac:dyDescent="0.25">
      <c r="A415" s="30">
        <f t="shared" si="70"/>
        <v>412</v>
      </c>
      <c r="B415" s="31">
        <v>12</v>
      </c>
      <c r="C415" s="32">
        <f t="shared" si="62"/>
        <v>3</v>
      </c>
      <c r="D415" s="30" t="s">
        <v>229</v>
      </c>
      <c r="E415" s="33" t="s">
        <v>944</v>
      </c>
      <c r="F415" s="47" t="s">
        <v>324</v>
      </c>
      <c r="G415" s="47"/>
      <c r="H415" s="35" t="s">
        <v>255</v>
      </c>
      <c r="I415" s="36">
        <v>41682</v>
      </c>
      <c r="J415" s="82">
        <v>12000</v>
      </c>
      <c r="K415" s="37">
        <v>1200</v>
      </c>
      <c r="L415" s="38">
        <f t="shared" si="61"/>
        <v>1200</v>
      </c>
      <c r="M415" s="36">
        <f t="shared" si="71"/>
        <v>41682</v>
      </c>
      <c r="N415" s="39">
        <f t="shared" si="67"/>
        <v>10</v>
      </c>
      <c r="O415" s="5"/>
      <c r="P415" s="5"/>
      <c r="Q415" s="42" t="str">
        <f>VLOOKUP(B415,[1]Challan!$A$6:$B$28,2,FALSE)</f>
        <v>94H</v>
      </c>
      <c r="R415" s="43" t="str">
        <f t="shared" si="63"/>
        <v>AAKP</v>
      </c>
      <c r="S415" s="43" t="str">
        <f t="shared" si="68"/>
        <v>P</v>
      </c>
      <c r="T415" s="43" t="str">
        <f t="shared" si="69"/>
        <v>02</v>
      </c>
      <c r="U415" s="43" t="b">
        <f t="shared" si="64"/>
        <v>1</v>
      </c>
      <c r="V415" s="43">
        <f t="shared" si="65"/>
        <v>10</v>
      </c>
      <c r="W415" s="43" t="str">
        <f t="shared" si="66"/>
        <v>B</v>
      </c>
      <c r="X415" s="37">
        <v>0</v>
      </c>
    </row>
    <row r="416" spans="1:24" x14ac:dyDescent="0.25">
      <c r="A416" s="30">
        <f t="shared" si="70"/>
        <v>413</v>
      </c>
      <c r="B416" s="31">
        <v>12</v>
      </c>
      <c r="C416" s="32">
        <f t="shared" si="62"/>
        <v>4</v>
      </c>
      <c r="D416" s="30" t="s">
        <v>229</v>
      </c>
      <c r="E416" s="33" t="s">
        <v>944</v>
      </c>
      <c r="F416" s="47" t="s">
        <v>324</v>
      </c>
      <c r="G416" s="47"/>
      <c r="H416" s="35" t="s">
        <v>255</v>
      </c>
      <c r="I416" s="36">
        <v>41683</v>
      </c>
      <c r="J416" s="82">
        <v>21600</v>
      </c>
      <c r="K416" s="37">
        <v>2160</v>
      </c>
      <c r="L416" s="38">
        <f t="shared" si="61"/>
        <v>2160</v>
      </c>
      <c r="M416" s="36">
        <f t="shared" si="71"/>
        <v>41683</v>
      </c>
      <c r="N416" s="39">
        <f t="shared" si="67"/>
        <v>10</v>
      </c>
      <c r="O416" s="5"/>
      <c r="P416" s="5"/>
      <c r="Q416" s="42" t="str">
        <f>VLOOKUP(B416,[1]Challan!$A$6:$B$28,2,FALSE)</f>
        <v>94H</v>
      </c>
      <c r="R416" s="43" t="str">
        <f t="shared" si="63"/>
        <v>AAKP</v>
      </c>
      <c r="S416" s="43" t="str">
        <f t="shared" si="68"/>
        <v>P</v>
      </c>
      <c r="T416" s="43" t="str">
        <f t="shared" si="69"/>
        <v>02</v>
      </c>
      <c r="U416" s="43" t="b">
        <f t="shared" si="64"/>
        <v>1</v>
      </c>
      <c r="V416" s="43">
        <f t="shared" si="65"/>
        <v>10</v>
      </c>
      <c r="W416" s="43" t="str">
        <f t="shared" si="66"/>
        <v>B</v>
      </c>
      <c r="X416" s="37">
        <v>0</v>
      </c>
    </row>
    <row r="417" spans="1:24" x14ac:dyDescent="0.25">
      <c r="A417" s="30">
        <f t="shared" si="70"/>
        <v>414</v>
      </c>
      <c r="B417" s="31">
        <v>12</v>
      </c>
      <c r="C417" s="32">
        <f t="shared" si="62"/>
        <v>5</v>
      </c>
      <c r="D417" s="30" t="s">
        <v>229</v>
      </c>
      <c r="E417" s="49" t="s">
        <v>944</v>
      </c>
      <c r="F417" s="47" t="s">
        <v>324</v>
      </c>
      <c r="G417" s="47"/>
      <c r="H417" s="35" t="s">
        <v>255</v>
      </c>
      <c r="I417" s="36">
        <v>41689</v>
      </c>
      <c r="J417" s="82">
        <v>26400</v>
      </c>
      <c r="K417" s="37">
        <v>2640</v>
      </c>
      <c r="L417" s="38">
        <f t="shared" si="61"/>
        <v>2640</v>
      </c>
      <c r="M417" s="36">
        <f t="shared" si="71"/>
        <v>41689</v>
      </c>
      <c r="N417" s="39">
        <f t="shared" si="67"/>
        <v>10</v>
      </c>
      <c r="O417" s="5"/>
      <c r="P417" s="5"/>
      <c r="Q417" s="42" t="str">
        <f>VLOOKUP(B417,[1]Challan!$A$6:$B$28,2,FALSE)</f>
        <v>94H</v>
      </c>
      <c r="R417" s="43" t="str">
        <f t="shared" si="63"/>
        <v>AAKP</v>
      </c>
      <c r="S417" s="43" t="str">
        <f t="shared" si="68"/>
        <v>P</v>
      </c>
      <c r="T417" s="43" t="str">
        <f t="shared" si="69"/>
        <v>02</v>
      </c>
      <c r="U417" s="43" t="b">
        <f t="shared" si="64"/>
        <v>1</v>
      </c>
      <c r="V417" s="43">
        <f t="shared" si="65"/>
        <v>10</v>
      </c>
      <c r="W417" s="43" t="str">
        <f t="shared" si="66"/>
        <v>B</v>
      </c>
      <c r="X417" s="37">
        <v>0</v>
      </c>
    </row>
    <row r="418" spans="1:24" x14ac:dyDescent="0.25">
      <c r="A418" s="30">
        <f t="shared" si="70"/>
        <v>415</v>
      </c>
      <c r="B418" s="31">
        <v>12</v>
      </c>
      <c r="C418" s="32">
        <f t="shared" si="62"/>
        <v>6</v>
      </c>
      <c r="D418" s="30" t="s">
        <v>229</v>
      </c>
      <c r="E418" s="31" t="s">
        <v>1100</v>
      </c>
      <c r="F418" s="46" t="s">
        <v>616</v>
      </c>
      <c r="G418" s="46"/>
      <c r="H418" s="35" t="s">
        <v>255</v>
      </c>
      <c r="I418" s="36">
        <v>41698</v>
      </c>
      <c r="J418" s="84">
        <v>70000</v>
      </c>
      <c r="K418" s="37">
        <v>7000</v>
      </c>
      <c r="L418" s="38">
        <f t="shared" si="61"/>
        <v>7000</v>
      </c>
      <c r="M418" s="36">
        <f t="shared" si="71"/>
        <v>41698</v>
      </c>
      <c r="N418" s="39">
        <f t="shared" si="67"/>
        <v>10</v>
      </c>
      <c r="O418" s="5"/>
      <c r="P418" s="5"/>
      <c r="Q418" s="42" t="str">
        <f>VLOOKUP(B418,[1]Challan!$A$6:$B$28,2,FALSE)</f>
        <v>94H</v>
      </c>
      <c r="R418" s="43" t="str">
        <f t="shared" si="63"/>
        <v>AAJF</v>
      </c>
      <c r="S418" s="43" t="str">
        <f t="shared" si="68"/>
        <v>F</v>
      </c>
      <c r="T418" s="43" t="str">
        <f t="shared" si="69"/>
        <v>02</v>
      </c>
      <c r="U418" s="43" t="b">
        <f t="shared" si="64"/>
        <v>1</v>
      </c>
      <c r="V418" s="43">
        <f t="shared" si="65"/>
        <v>10</v>
      </c>
      <c r="W418" s="43" t="str">
        <f t="shared" si="66"/>
        <v>N</v>
      </c>
      <c r="X418" s="37">
        <v>0</v>
      </c>
    </row>
    <row r="419" spans="1:24" x14ac:dyDescent="0.25">
      <c r="A419" s="30">
        <f t="shared" si="70"/>
        <v>416</v>
      </c>
      <c r="B419" s="31">
        <v>12</v>
      </c>
      <c r="C419" s="32">
        <f t="shared" si="62"/>
        <v>7</v>
      </c>
      <c r="D419" s="30" t="s">
        <v>229</v>
      </c>
      <c r="E419" s="31" t="s">
        <v>854</v>
      </c>
      <c r="F419" s="46" t="s">
        <v>617</v>
      </c>
      <c r="G419" s="46"/>
      <c r="H419" s="35" t="s">
        <v>255</v>
      </c>
      <c r="I419" s="36">
        <v>41698</v>
      </c>
      <c r="J419" s="84">
        <v>70000</v>
      </c>
      <c r="K419" s="37">
        <v>7000</v>
      </c>
      <c r="L419" s="38">
        <f t="shared" si="61"/>
        <v>7000</v>
      </c>
      <c r="M419" s="36">
        <f t="shared" si="71"/>
        <v>41698</v>
      </c>
      <c r="N419" s="39">
        <f t="shared" si="67"/>
        <v>10</v>
      </c>
      <c r="O419" s="5"/>
      <c r="P419" s="5"/>
      <c r="Q419" s="42" t="str">
        <f>VLOOKUP(B419,[1]Challan!$A$6:$B$28,2,FALSE)</f>
        <v>94H</v>
      </c>
      <c r="R419" s="43" t="str">
        <f t="shared" si="63"/>
        <v>AAKF</v>
      </c>
      <c r="S419" s="43" t="str">
        <f t="shared" si="68"/>
        <v>F</v>
      </c>
      <c r="T419" s="43" t="str">
        <f t="shared" si="69"/>
        <v>02</v>
      </c>
      <c r="U419" s="43" t="b">
        <f t="shared" si="64"/>
        <v>1</v>
      </c>
      <c r="V419" s="43">
        <f t="shared" si="65"/>
        <v>10</v>
      </c>
      <c r="W419" s="43" t="str">
        <f t="shared" si="66"/>
        <v>B</v>
      </c>
      <c r="X419" s="37">
        <v>0</v>
      </c>
    </row>
    <row r="420" spans="1:24" x14ac:dyDescent="0.25">
      <c r="A420" s="30">
        <f t="shared" si="70"/>
        <v>417</v>
      </c>
      <c r="B420" s="31">
        <v>12</v>
      </c>
      <c r="C420" s="32">
        <f t="shared" si="62"/>
        <v>8</v>
      </c>
      <c r="D420" s="30" t="s">
        <v>229</v>
      </c>
      <c r="E420" s="31" t="s">
        <v>416</v>
      </c>
      <c r="F420" s="46" t="s">
        <v>417</v>
      </c>
      <c r="G420" s="46"/>
      <c r="H420" s="35" t="s">
        <v>255</v>
      </c>
      <c r="I420" s="36">
        <v>41698</v>
      </c>
      <c r="J420" s="84">
        <v>70000</v>
      </c>
      <c r="K420" s="37">
        <v>7000</v>
      </c>
      <c r="L420" s="38">
        <f t="shared" si="61"/>
        <v>7000</v>
      </c>
      <c r="M420" s="36">
        <f t="shared" si="71"/>
        <v>41698</v>
      </c>
      <c r="N420" s="39">
        <f t="shared" si="67"/>
        <v>10</v>
      </c>
      <c r="O420" s="5"/>
      <c r="P420" s="5"/>
      <c r="Q420" s="42" t="str">
        <f>VLOOKUP(B420,[1]Challan!$A$6:$B$28,2,FALSE)</f>
        <v>94H</v>
      </c>
      <c r="R420" s="43" t="str">
        <f t="shared" si="63"/>
        <v>AAFF</v>
      </c>
      <c r="S420" s="43" t="str">
        <f t="shared" si="68"/>
        <v>F</v>
      </c>
      <c r="T420" s="43" t="str">
        <f t="shared" si="69"/>
        <v>02</v>
      </c>
      <c r="U420" s="43" t="b">
        <f t="shared" si="64"/>
        <v>1</v>
      </c>
      <c r="V420" s="43">
        <f t="shared" si="65"/>
        <v>10</v>
      </c>
      <c r="W420" s="43" t="str">
        <f t="shared" si="66"/>
        <v>M</v>
      </c>
      <c r="X420" s="37">
        <v>0</v>
      </c>
    </row>
    <row r="421" spans="1:24" x14ac:dyDescent="0.25">
      <c r="A421" s="30">
        <f t="shared" si="70"/>
        <v>418</v>
      </c>
      <c r="B421" s="31">
        <v>12</v>
      </c>
      <c r="C421" s="32">
        <f t="shared" si="62"/>
        <v>9</v>
      </c>
      <c r="D421" s="30" t="s">
        <v>229</v>
      </c>
      <c r="E421" s="31" t="s">
        <v>1114</v>
      </c>
      <c r="F421" s="46" t="s">
        <v>618</v>
      </c>
      <c r="G421" s="46"/>
      <c r="H421" s="35" t="s">
        <v>255</v>
      </c>
      <c r="I421" s="36">
        <v>41698</v>
      </c>
      <c r="J421" s="84">
        <v>60000</v>
      </c>
      <c r="K421" s="37">
        <v>6000</v>
      </c>
      <c r="L421" s="38">
        <f t="shared" si="61"/>
        <v>6000</v>
      </c>
      <c r="M421" s="36">
        <f t="shared" si="71"/>
        <v>41698</v>
      </c>
      <c r="N421" s="39">
        <f t="shared" si="67"/>
        <v>10</v>
      </c>
      <c r="O421" s="5"/>
      <c r="P421" s="5"/>
      <c r="Q421" s="42" t="str">
        <f>VLOOKUP(B421,[1]Challan!$A$6:$B$28,2,FALSE)</f>
        <v>94H</v>
      </c>
      <c r="R421" s="43" t="str">
        <f t="shared" si="63"/>
        <v>AAWF</v>
      </c>
      <c r="S421" s="43" t="str">
        <f t="shared" si="68"/>
        <v>F</v>
      </c>
      <c r="T421" s="43" t="str">
        <f t="shared" si="69"/>
        <v>02</v>
      </c>
      <c r="U421" s="43" t="b">
        <f t="shared" si="64"/>
        <v>1</v>
      </c>
      <c r="V421" s="43">
        <f t="shared" si="65"/>
        <v>10</v>
      </c>
      <c r="W421" s="43" t="str">
        <f t="shared" si="66"/>
        <v>P</v>
      </c>
      <c r="X421" s="37">
        <v>0</v>
      </c>
    </row>
    <row r="422" spans="1:24" x14ac:dyDescent="0.25">
      <c r="A422" s="30">
        <f t="shared" si="70"/>
        <v>419</v>
      </c>
      <c r="B422" s="31">
        <v>12</v>
      </c>
      <c r="C422" s="32">
        <f t="shared" si="62"/>
        <v>10</v>
      </c>
      <c r="D422" s="30" t="s">
        <v>229</v>
      </c>
      <c r="E422" s="31" t="s">
        <v>346</v>
      </c>
      <c r="F422" s="46" t="s">
        <v>619</v>
      </c>
      <c r="G422" s="46"/>
      <c r="H422" s="35" t="s">
        <v>255</v>
      </c>
      <c r="I422" s="36">
        <v>41698</v>
      </c>
      <c r="J422" s="84">
        <v>60000</v>
      </c>
      <c r="K422" s="37">
        <v>6000</v>
      </c>
      <c r="L422" s="38">
        <f t="shared" ref="L422:L485" si="72">+K422</f>
        <v>6000</v>
      </c>
      <c r="M422" s="36">
        <f t="shared" si="71"/>
        <v>41698</v>
      </c>
      <c r="N422" s="39">
        <f t="shared" si="67"/>
        <v>10</v>
      </c>
      <c r="O422" s="5"/>
      <c r="P422" s="5"/>
      <c r="Q422" s="42" t="str">
        <f>VLOOKUP(B422,[1]Challan!$A$6:$B$28,2,FALSE)</f>
        <v>94H</v>
      </c>
      <c r="R422" s="43" t="str">
        <f t="shared" si="63"/>
        <v>AACF</v>
      </c>
      <c r="S422" s="43" t="str">
        <f t="shared" si="68"/>
        <v>F</v>
      </c>
      <c r="T422" s="43" t="str">
        <f t="shared" si="69"/>
        <v>02</v>
      </c>
      <c r="U422" s="43" t="b">
        <f t="shared" si="64"/>
        <v>1</v>
      </c>
      <c r="V422" s="43">
        <f t="shared" si="65"/>
        <v>10</v>
      </c>
      <c r="W422" s="43" t="str">
        <f t="shared" si="66"/>
        <v>A</v>
      </c>
      <c r="X422" s="37">
        <v>0</v>
      </c>
    </row>
    <row r="423" spans="1:24" x14ac:dyDescent="0.25">
      <c r="A423" s="30">
        <f t="shared" si="70"/>
        <v>420</v>
      </c>
      <c r="B423" s="31">
        <v>12</v>
      </c>
      <c r="C423" s="32">
        <f t="shared" si="62"/>
        <v>11</v>
      </c>
      <c r="D423" s="30" t="s">
        <v>229</v>
      </c>
      <c r="E423" s="31" t="s">
        <v>844</v>
      </c>
      <c r="F423" s="46" t="s">
        <v>620</v>
      </c>
      <c r="G423" s="46"/>
      <c r="H423" s="35" t="s">
        <v>255</v>
      </c>
      <c r="I423" s="36">
        <v>41698</v>
      </c>
      <c r="J423" s="84">
        <v>60000</v>
      </c>
      <c r="K423" s="37">
        <v>6000</v>
      </c>
      <c r="L423" s="38">
        <f t="shared" si="72"/>
        <v>6000</v>
      </c>
      <c r="M423" s="36">
        <f t="shared" si="71"/>
        <v>41698</v>
      </c>
      <c r="N423" s="39">
        <f t="shared" si="67"/>
        <v>10</v>
      </c>
      <c r="O423" s="5"/>
      <c r="P423" s="5"/>
      <c r="Q423" s="42" t="str">
        <f>VLOOKUP(B423,[1]Challan!$A$6:$B$28,2,FALSE)</f>
        <v>94H</v>
      </c>
      <c r="R423" s="43" t="str">
        <f t="shared" si="63"/>
        <v>ABRP</v>
      </c>
      <c r="S423" s="43" t="str">
        <f t="shared" si="68"/>
        <v>P</v>
      </c>
      <c r="T423" s="43" t="str">
        <f t="shared" si="69"/>
        <v>02</v>
      </c>
      <c r="U423" s="43" t="b">
        <f t="shared" si="64"/>
        <v>1</v>
      </c>
      <c r="V423" s="43">
        <f t="shared" si="65"/>
        <v>10</v>
      </c>
      <c r="W423" s="43" t="str">
        <f t="shared" si="66"/>
        <v>P</v>
      </c>
      <c r="X423" s="37">
        <v>0</v>
      </c>
    </row>
    <row r="424" spans="1:24" x14ac:dyDescent="0.25">
      <c r="A424" s="30">
        <f t="shared" si="70"/>
        <v>421</v>
      </c>
      <c r="B424" s="31">
        <v>12</v>
      </c>
      <c r="C424" s="32">
        <f t="shared" si="62"/>
        <v>12</v>
      </c>
      <c r="D424" s="30" t="s">
        <v>229</v>
      </c>
      <c r="E424" s="31" t="s">
        <v>520</v>
      </c>
      <c r="F424" s="46" t="s">
        <v>621</v>
      </c>
      <c r="G424" s="46"/>
      <c r="H424" s="35" t="s">
        <v>255</v>
      </c>
      <c r="I424" s="36">
        <v>41698</v>
      </c>
      <c r="J424" s="84">
        <v>60000</v>
      </c>
      <c r="K424" s="37">
        <v>6000</v>
      </c>
      <c r="L424" s="38">
        <f t="shared" si="72"/>
        <v>6000</v>
      </c>
      <c r="M424" s="36">
        <f t="shared" si="71"/>
        <v>41698</v>
      </c>
      <c r="N424" s="39">
        <f t="shared" si="67"/>
        <v>10</v>
      </c>
      <c r="O424" s="5"/>
      <c r="P424" s="5"/>
      <c r="Q424" s="42" t="str">
        <f>VLOOKUP(B424,[1]Challan!$A$6:$B$28,2,FALSE)</f>
        <v>94H</v>
      </c>
      <c r="R424" s="43" t="str">
        <f t="shared" si="63"/>
        <v>ABXP</v>
      </c>
      <c r="S424" s="43" t="str">
        <f t="shared" si="68"/>
        <v>P</v>
      </c>
      <c r="T424" s="43" t="str">
        <f t="shared" si="69"/>
        <v>02</v>
      </c>
      <c r="U424" s="43" t="b">
        <f t="shared" si="64"/>
        <v>1</v>
      </c>
      <c r="V424" s="43">
        <f t="shared" si="65"/>
        <v>10</v>
      </c>
      <c r="W424" s="43" t="str">
        <f t="shared" si="66"/>
        <v>A</v>
      </c>
      <c r="X424" s="37">
        <v>0</v>
      </c>
    </row>
    <row r="425" spans="1:24" x14ac:dyDescent="0.25">
      <c r="A425" s="30">
        <f t="shared" si="70"/>
        <v>422</v>
      </c>
      <c r="B425" s="31">
        <v>12</v>
      </c>
      <c r="C425" s="32">
        <f t="shared" si="62"/>
        <v>13</v>
      </c>
      <c r="D425" s="30" t="s">
        <v>229</v>
      </c>
      <c r="E425" s="31" t="s">
        <v>550</v>
      </c>
      <c r="F425" s="46" t="s">
        <v>622</v>
      </c>
      <c r="G425" s="46"/>
      <c r="H425" s="35" t="s">
        <v>255</v>
      </c>
      <c r="I425" s="36">
        <v>41698</v>
      </c>
      <c r="J425" s="84">
        <v>70000</v>
      </c>
      <c r="K425" s="37">
        <v>7000</v>
      </c>
      <c r="L425" s="38">
        <f t="shared" si="72"/>
        <v>7000</v>
      </c>
      <c r="M425" s="36">
        <f t="shared" si="71"/>
        <v>41698</v>
      </c>
      <c r="N425" s="39">
        <f t="shared" si="67"/>
        <v>10</v>
      </c>
      <c r="O425" s="5"/>
      <c r="P425" s="5"/>
      <c r="Q425" s="42" t="str">
        <f>VLOOKUP(B425,[1]Challan!$A$6:$B$28,2,FALSE)</f>
        <v>94H</v>
      </c>
      <c r="R425" s="43" t="str">
        <f t="shared" si="63"/>
        <v>AAFF</v>
      </c>
      <c r="S425" s="43" t="str">
        <f t="shared" si="68"/>
        <v>F</v>
      </c>
      <c r="T425" s="43" t="str">
        <f t="shared" si="69"/>
        <v>02</v>
      </c>
      <c r="U425" s="43" t="b">
        <f t="shared" si="64"/>
        <v>1</v>
      </c>
      <c r="V425" s="43">
        <f t="shared" si="65"/>
        <v>10</v>
      </c>
      <c r="W425" s="43" t="str">
        <f t="shared" si="66"/>
        <v>F</v>
      </c>
      <c r="X425" s="37">
        <v>0</v>
      </c>
    </row>
    <row r="426" spans="1:24" x14ac:dyDescent="0.25">
      <c r="A426" s="30">
        <f t="shared" si="70"/>
        <v>423</v>
      </c>
      <c r="B426" s="31">
        <v>12</v>
      </c>
      <c r="C426" s="32">
        <f t="shared" si="62"/>
        <v>14</v>
      </c>
      <c r="D426" s="30" t="s">
        <v>229</v>
      </c>
      <c r="E426" s="31" t="s">
        <v>506</v>
      </c>
      <c r="F426" s="46" t="s">
        <v>623</v>
      </c>
      <c r="G426" s="46"/>
      <c r="H426" s="35" t="s">
        <v>255</v>
      </c>
      <c r="I426" s="36">
        <v>41698</v>
      </c>
      <c r="J426" s="84">
        <v>70000</v>
      </c>
      <c r="K426" s="37">
        <v>7000</v>
      </c>
      <c r="L426" s="38">
        <f t="shared" si="72"/>
        <v>7000</v>
      </c>
      <c r="M426" s="36">
        <f t="shared" si="71"/>
        <v>41698</v>
      </c>
      <c r="N426" s="39">
        <f t="shared" si="67"/>
        <v>10</v>
      </c>
      <c r="O426" s="5"/>
      <c r="P426" s="5"/>
      <c r="Q426" s="42" t="str">
        <f>VLOOKUP(B426,[1]Challan!$A$6:$B$28,2,FALSE)</f>
        <v>94H</v>
      </c>
      <c r="R426" s="43" t="str">
        <f t="shared" si="63"/>
        <v>ABGP</v>
      </c>
      <c r="S426" s="43" t="str">
        <f t="shared" si="68"/>
        <v>P</v>
      </c>
      <c r="T426" s="43" t="str">
        <f t="shared" si="69"/>
        <v>02</v>
      </c>
      <c r="U426" s="43" t="b">
        <f t="shared" si="64"/>
        <v>1</v>
      </c>
      <c r="V426" s="43">
        <f t="shared" si="65"/>
        <v>10</v>
      </c>
      <c r="W426" s="43" t="str">
        <f t="shared" si="66"/>
        <v>M</v>
      </c>
      <c r="X426" s="37">
        <v>0</v>
      </c>
    </row>
    <row r="427" spans="1:24" x14ac:dyDescent="0.25">
      <c r="A427" s="30">
        <f t="shared" si="70"/>
        <v>424</v>
      </c>
      <c r="B427" s="31">
        <v>12</v>
      </c>
      <c r="C427" s="32">
        <f t="shared" si="62"/>
        <v>15</v>
      </c>
      <c r="D427" s="30" t="s">
        <v>229</v>
      </c>
      <c r="E427" s="31" t="s">
        <v>1076</v>
      </c>
      <c r="F427" s="46" t="s">
        <v>624</v>
      </c>
      <c r="G427" s="46"/>
      <c r="H427" s="35" t="s">
        <v>255</v>
      </c>
      <c r="I427" s="36">
        <v>41698</v>
      </c>
      <c r="J427" s="84">
        <v>50000</v>
      </c>
      <c r="K427" s="37">
        <v>5000</v>
      </c>
      <c r="L427" s="38">
        <f t="shared" si="72"/>
        <v>5000</v>
      </c>
      <c r="M427" s="36">
        <f t="shared" si="71"/>
        <v>41698</v>
      </c>
      <c r="N427" s="39">
        <f t="shared" si="67"/>
        <v>10</v>
      </c>
      <c r="O427" s="5"/>
      <c r="P427" s="5"/>
      <c r="Q427" s="42" t="str">
        <f>VLOOKUP(B427,[1]Challan!$A$6:$B$28,2,FALSE)</f>
        <v>94H</v>
      </c>
      <c r="R427" s="43" t="str">
        <f t="shared" si="63"/>
        <v>AAAF</v>
      </c>
      <c r="S427" s="43" t="str">
        <f t="shared" si="68"/>
        <v>F</v>
      </c>
      <c r="T427" s="43" t="str">
        <f t="shared" si="69"/>
        <v>02</v>
      </c>
      <c r="U427" s="43" t="b">
        <f t="shared" si="64"/>
        <v>1</v>
      </c>
      <c r="V427" s="43">
        <f t="shared" si="65"/>
        <v>10</v>
      </c>
      <c r="W427" s="43" t="str">
        <f t="shared" si="66"/>
        <v>R</v>
      </c>
      <c r="X427" s="37">
        <v>0</v>
      </c>
    </row>
    <row r="428" spans="1:24" x14ac:dyDescent="0.25">
      <c r="A428" s="30">
        <f t="shared" si="70"/>
        <v>425</v>
      </c>
      <c r="B428" s="31">
        <v>12</v>
      </c>
      <c r="C428" s="32">
        <f t="shared" si="62"/>
        <v>16</v>
      </c>
      <c r="D428" s="30" t="s">
        <v>229</v>
      </c>
      <c r="E428" s="31" t="s">
        <v>858</v>
      </c>
      <c r="F428" s="46" t="s">
        <v>625</v>
      </c>
      <c r="G428" s="46"/>
      <c r="H428" s="35" t="s">
        <v>255</v>
      </c>
      <c r="I428" s="36">
        <v>41698</v>
      </c>
      <c r="J428" s="84">
        <v>50000</v>
      </c>
      <c r="K428" s="37">
        <v>5000</v>
      </c>
      <c r="L428" s="38">
        <f t="shared" si="72"/>
        <v>5000</v>
      </c>
      <c r="M428" s="36">
        <f t="shared" si="71"/>
        <v>41698</v>
      </c>
      <c r="N428" s="39">
        <f t="shared" si="67"/>
        <v>10</v>
      </c>
      <c r="O428" s="5"/>
      <c r="P428" s="5"/>
      <c r="Q428" s="42" t="str">
        <f>VLOOKUP(B428,[1]Challan!$A$6:$B$28,2,FALSE)</f>
        <v>94H</v>
      </c>
      <c r="R428" s="43" t="str">
        <f t="shared" si="63"/>
        <v>AKRP</v>
      </c>
      <c r="S428" s="43" t="str">
        <f t="shared" si="68"/>
        <v>P</v>
      </c>
      <c r="T428" s="43" t="str">
        <f t="shared" si="69"/>
        <v>02</v>
      </c>
      <c r="U428" s="43" t="b">
        <f t="shared" si="64"/>
        <v>1</v>
      </c>
      <c r="V428" s="43">
        <f t="shared" si="65"/>
        <v>10</v>
      </c>
      <c r="W428" s="43" t="str">
        <f t="shared" si="66"/>
        <v>H</v>
      </c>
      <c r="X428" s="37">
        <v>0</v>
      </c>
    </row>
    <row r="429" spans="1:24" x14ac:dyDescent="0.25">
      <c r="A429" s="30">
        <f t="shared" si="70"/>
        <v>426</v>
      </c>
      <c r="B429" s="31">
        <v>12</v>
      </c>
      <c r="C429" s="32">
        <f t="shared" si="62"/>
        <v>17</v>
      </c>
      <c r="D429" s="30" t="s">
        <v>229</v>
      </c>
      <c r="E429" s="31" t="s">
        <v>398</v>
      </c>
      <c r="F429" s="46" t="s">
        <v>626</v>
      </c>
      <c r="G429" s="46"/>
      <c r="H429" s="35" t="s">
        <v>255</v>
      </c>
      <c r="I429" s="36">
        <v>41698</v>
      </c>
      <c r="J429" s="84">
        <v>50000</v>
      </c>
      <c r="K429" s="37">
        <v>5000</v>
      </c>
      <c r="L429" s="38">
        <f t="shared" si="72"/>
        <v>5000</v>
      </c>
      <c r="M429" s="36">
        <f t="shared" si="71"/>
        <v>41698</v>
      </c>
      <c r="N429" s="39">
        <f t="shared" si="67"/>
        <v>10</v>
      </c>
      <c r="O429" s="5"/>
      <c r="P429" s="5"/>
      <c r="Q429" s="42" t="str">
        <f>VLOOKUP(B429,[1]Challan!$A$6:$B$28,2,FALSE)</f>
        <v>94H</v>
      </c>
      <c r="R429" s="43" t="str">
        <f t="shared" si="63"/>
        <v>AABF</v>
      </c>
      <c r="S429" s="43" t="str">
        <f t="shared" si="68"/>
        <v>F</v>
      </c>
      <c r="T429" s="43" t="str">
        <f t="shared" si="69"/>
        <v>02</v>
      </c>
      <c r="U429" s="43" t="b">
        <f t="shared" si="64"/>
        <v>1</v>
      </c>
      <c r="V429" s="43">
        <f t="shared" si="65"/>
        <v>10</v>
      </c>
      <c r="W429" s="43" t="str">
        <f t="shared" si="66"/>
        <v>J</v>
      </c>
      <c r="X429" s="37">
        <v>0</v>
      </c>
    </row>
    <row r="430" spans="1:24" x14ac:dyDescent="0.25">
      <c r="A430" s="30">
        <f t="shared" si="70"/>
        <v>427</v>
      </c>
      <c r="B430" s="31">
        <v>12</v>
      </c>
      <c r="C430" s="32">
        <f t="shared" si="62"/>
        <v>18</v>
      </c>
      <c r="D430" s="30" t="s">
        <v>229</v>
      </c>
      <c r="E430" s="31" t="s">
        <v>840</v>
      </c>
      <c r="F430" s="46" t="s">
        <v>627</v>
      </c>
      <c r="G430" s="46"/>
      <c r="H430" s="35" t="s">
        <v>255</v>
      </c>
      <c r="I430" s="36">
        <v>41698</v>
      </c>
      <c r="J430" s="84">
        <v>50000</v>
      </c>
      <c r="K430" s="37">
        <v>5000</v>
      </c>
      <c r="L430" s="38">
        <f t="shared" si="72"/>
        <v>5000</v>
      </c>
      <c r="M430" s="36">
        <f t="shared" si="71"/>
        <v>41698</v>
      </c>
      <c r="N430" s="39">
        <f t="shared" si="67"/>
        <v>10</v>
      </c>
      <c r="O430" s="5"/>
      <c r="P430" s="5"/>
      <c r="Q430" s="42" t="str">
        <f>VLOOKUP(B430,[1]Challan!$A$6:$B$28,2,FALSE)</f>
        <v>94H</v>
      </c>
      <c r="R430" s="43" t="str">
        <f t="shared" si="63"/>
        <v>AACF</v>
      </c>
      <c r="S430" s="43" t="str">
        <f t="shared" si="68"/>
        <v>F</v>
      </c>
      <c r="T430" s="43" t="str">
        <f t="shared" si="69"/>
        <v>02</v>
      </c>
      <c r="U430" s="43" t="b">
        <f t="shared" si="64"/>
        <v>1</v>
      </c>
      <c r="V430" s="43">
        <f t="shared" si="65"/>
        <v>10</v>
      </c>
      <c r="W430" s="43" t="str">
        <f t="shared" si="66"/>
        <v>G</v>
      </c>
      <c r="X430" s="37">
        <v>0</v>
      </c>
    </row>
    <row r="431" spans="1:24" x14ac:dyDescent="0.25">
      <c r="A431" s="30">
        <f t="shared" si="70"/>
        <v>428</v>
      </c>
      <c r="B431" s="31">
        <v>12</v>
      </c>
      <c r="C431" s="32">
        <f t="shared" si="62"/>
        <v>19</v>
      </c>
      <c r="D431" s="30" t="s">
        <v>229</v>
      </c>
      <c r="E431" s="31" t="s">
        <v>887</v>
      </c>
      <c r="F431" s="46" t="s">
        <v>628</v>
      </c>
      <c r="G431" s="46"/>
      <c r="H431" s="35" t="s">
        <v>255</v>
      </c>
      <c r="I431" s="36">
        <v>41698</v>
      </c>
      <c r="J431" s="84">
        <v>50000</v>
      </c>
      <c r="K431" s="37">
        <v>5000</v>
      </c>
      <c r="L431" s="38">
        <f t="shared" si="72"/>
        <v>5000</v>
      </c>
      <c r="M431" s="36">
        <f t="shared" si="71"/>
        <v>41698</v>
      </c>
      <c r="N431" s="39">
        <f t="shared" si="67"/>
        <v>10</v>
      </c>
      <c r="O431" s="5"/>
      <c r="P431" s="5"/>
      <c r="Q431" s="42" t="str">
        <f>VLOOKUP(B431,[1]Challan!$A$6:$B$28,2,FALSE)</f>
        <v>94H</v>
      </c>
      <c r="R431" s="43" t="str">
        <f t="shared" si="63"/>
        <v>AAXF</v>
      </c>
      <c r="S431" s="43" t="str">
        <f t="shared" si="68"/>
        <v>F</v>
      </c>
      <c r="T431" s="43" t="str">
        <f t="shared" si="69"/>
        <v>02</v>
      </c>
      <c r="U431" s="43" t="b">
        <f t="shared" si="64"/>
        <v>1</v>
      </c>
      <c r="V431" s="43">
        <f t="shared" si="65"/>
        <v>10</v>
      </c>
      <c r="W431" s="43" t="str">
        <f t="shared" si="66"/>
        <v>R</v>
      </c>
      <c r="X431" s="37">
        <v>0</v>
      </c>
    </row>
    <row r="432" spans="1:24" x14ac:dyDescent="0.25">
      <c r="A432" s="30">
        <f t="shared" si="70"/>
        <v>429</v>
      </c>
      <c r="B432" s="31">
        <v>12</v>
      </c>
      <c r="C432" s="32">
        <f t="shared" si="62"/>
        <v>20</v>
      </c>
      <c r="D432" s="30" t="s">
        <v>229</v>
      </c>
      <c r="E432" s="31" t="s">
        <v>839</v>
      </c>
      <c r="F432" s="46" t="s">
        <v>629</v>
      </c>
      <c r="G432" s="46"/>
      <c r="H432" s="35" t="s">
        <v>255</v>
      </c>
      <c r="I432" s="36">
        <v>41698</v>
      </c>
      <c r="J432" s="84">
        <v>50000</v>
      </c>
      <c r="K432" s="37">
        <v>5000</v>
      </c>
      <c r="L432" s="38">
        <f t="shared" si="72"/>
        <v>5000</v>
      </c>
      <c r="M432" s="36">
        <f t="shared" si="71"/>
        <v>41698</v>
      </c>
      <c r="N432" s="39">
        <f t="shared" si="67"/>
        <v>10</v>
      </c>
      <c r="O432" s="5"/>
      <c r="P432" s="5"/>
      <c r="Q432" s="42" t="str">
        <f>VLOOKUP(B432,[1]Challan!$A$6:$B$28,2,FALSE)</f>
        <v>94H</v>
      </c>
      <c r="R432" s="43" t="str">
        <f t="shared" si="63"/>
        <v>AANP</v>
      </c>
      <c r="S432" s="43" t="str">
        <f t="shared" si="68"/>
        <v>P</v>
      </c>
      <c r="T432" s="43" t="str">
        <f t="shared" si="69"/>
        <v>02</v>
      </c>
      <c r="U432" s="43" t="b">
        <f t="shared" si="64"/>
        <v>1</v>
      </c>
      <c r="V432" s="43">
        <f t="shared" si="65"/>
        <v>10</v>
      </c>
      <c r="W432" s="43" t="str">
        <f t="shared" si="66"/>
        <v>C</v>
      </c>
      <c r="X432" s="37">
        <v>0</v>
      </c>
    </row>
    <row r="433" spans="1:24" x14ac:dyDescent="0.25">
      <c r="A433" s="30">
        <f t="shared" si="70"/>
        <v>430</v>
      </c>
      <c r="B433" s="31">
        <v>12</v>
      </c>
      <c r="C433" s="32">
        <f t="shared" si="62"/>
        <v>21</v>
      </c>
      <c r="D433" s="30" t="s">
        <v>229</v>
      </c>
      <c r="E433" s="31" t="s">
        <v>1071</v>
      </c>
      <c r="F433" s="46" t="s">
        <v>630</v>
      </c>
      <c r="G433" s="46"/>
      <c r="H433" s="35" t="s">
        <v>255</v>
      </c>
      <c r="I433" s="36">
        <v>41698</v>
      </c>
      <c r="J433" s="84">
        <v>50000</v>
      </c>
      <c r="K433" s="37">
        <v>5000</v>
      </c>
      <c r="L433" s="38">
        <f t="shared" si="72"/>
        <v>5000</v>
      </c>
      <c r="M433" s="36">
        <f t="shared" si="71"/>
        <v>41698</v>
      </c>
      <c r="N433" s="39">
        <f t="shared" si="67"/>
        <v>10</v>
      </c>
      <c r="O433" s="5"/>
      <c r="P433" s="5"/>
      <c r="Q433" s="42" t="str">
        <f>VLOOKUP(B433,[1]Challan!$A$6:$B$28,2,FALSE)</f>
        <v>94H</v>
      </c>
      <c r="R433" s="43" t="str">
        <f t="shared" si="63"/>
        <v>AAEF</v>
      </c>
      <c r="S433" s="43" t="str">
        <f t="shared" si="68"/>
        <v>F</v>
      </c>
      <c r="T433" s="43" t="str">
        <f t="shared" si="69"/>
        <v>02</v>
      </c>
      <c r="U433" s="43" t="b">
        <f t="shared" si="64"/>
        <v>1</v>
      </c>
      <c r="V433" s="43">
        <f t="shared" si="65"/>
        <v>10</v>
      </c>
      <c r="W433" s="43" t="str">
        <f t="shared" si="66"/>
        <v>J</v>
      </c>
      <c r="X433" s="37">
        <v>0</v>
      </c>
    </row>
    <row r="434" spans="1:24" x14ac:dyDescent="0.25">
      <c r="A434" s="30">
        <f t="shared" si="70"/>
        <v>431</v>
      </c>
      <c r="B434" s="31">
        <v>12</v>
      </c>
      <c r="C434" s="32">
        <f t="shared" si="62"/>
        <v>22</v>
      </c>
      <c r="D434" s="30" t="s">
        <v>229</v>
      </c>
      <c r="E434" s="31" t="s">
        <v>902</v>
      </c>
      <c r="F434" s="46" t="s">
        <v>631</v>
      </c>
      <c r="G434" s="46"/>
      <c r="H434" s="35" t="s">
        <v>255</v>
      </c>
      <c r="I434" s="36">
        <v>41698</v>
      </c>
      <c r="J434" s="84">
        <v>60000</v>
      </c>
      <c r="K434" s="37">
        <v>6000</v>
      </c>
      <c r="L434" s="38">
        <f t="shared" si="72"/>
        <v>6000</v>
      </c>
      <c r="M434" s="36">
        <f t="shared" si="71"/>
        <v>41698</v>
      </c>
      <c r="N434" s="39">
        <f t="shared" si="67"/>
        <v>10</v>
      </c>
      <c r="O434" s="5"/>
      <c r="P434" s="5"/>
      <c r="Q434" s="42" t="str">
        <f>VLOOKUP(B434,[1]Challan!$A$6:$B$28,2,FALSE)</f>
        <v>94H</v>
      </c>
      <c r="R434" s="43" t="str">
        <f t="shared" si="63"/>
        <v>AADF</v>
      </c>
      <c r="S434" s="43" t="str">
        <f t="shared" si="68"/>
        <v>F</v>
      </c>
      <c r="T434" s="43" t="str">
        <f t="shared" si="69"/>
        <v>02</v>
      </c>
      <c r="U434" s="43" t="b">
        <f t="shared" si="64"/>
        <v>1</v>
      </c>
      <c r="V434" s="43">
        <f t="shared" si="65"/>
        <v>10</v>
      </c>
      <c r="W434" s="43" t="str">
        <f t="shared" si="66"/>
        <v>D</v>
      </c>
      <c r="X434" s="37">
        <v>0</v>
      </c>
    </row>
    <row r="435" spans="1:24" x14ac:dyDescent="0.25">
      <c r="A435" s="30">
        <f t="shared" si="70"/>
        <v>432</v>
      </c>
      <c r="B435" s="31">
        <v>12</v>
      </c>
      <c r="C435" s="32">
        <f t="shared" si="62"/>
        <v>23</v>
      </c>
      <c r="D435" s="30" t="s">
        <v>229</v>
      </c>
      <c r="E435" s="31" t="s">
        <v>444</v>
      </c>
      <c r="F435" s="46" t="s">
        <v>632</v>
      </c>
      <c r="G435" s="46"/>
      <c r="H435" s="35" t="s">
        <v>255</v>
      </c>
      <c r="I435" s="36">
        <v>41698</v>
      </c>
      <c r="J435" s="84">
        <v>60000</v>
      </c>
      <c r="K435" s="37">
        <v>6000</v>
      </c>
      <c r="L435" s="38">
        <f t="shared" si="72"/>
        <v>6000</v>
      </c>
      <c r="M435" s="36">
        <f t="shared" si="71"/>
        <v>41698</v>
      </c>
      <c r="N435" s="39">
        <f t="shared" si="67"/>
        <v>10</v>
      </c>
      <c r="O435" s="5"/>
      <c r="P435" s="5"/>
      <c r="Q435" s="42" t="str">
        <f>VLOOKUP(B435,[1]Challan!$A$6:$B$28,2,FALSE)</f>
        <v>94H</v>
      </c>
      <c r="R435" s="43" t="str">
        <f t="shared" si="63"/>
        <v>AAFF</v>
      </c>
      <c r="S435" s="43" t="str">
        <f t="shared" si="68"/>
        <v>F</v>
      </c>
      <c r="T435" s="43" t="str">
        <f t="shared" si="69"/>
        <v>02</v>
      </c>
      <c r="U435" s="43" t="b">
        <f t="shared" si="64"/>
        <v>1</v>
      </c>
      <c r="V435" s="43">
        <f t="shared" si="65"/>
        <v>10</v>
      </c>
      <c r="W435" s="43" t="str">
        <f t="shared" si="66"/>
        <v>K</v>
      </c>
      <c r="X435" s="37">
        <v>0</v>
      </c>
    </row>
    <row r="436" spans="1:24" x14ac:dyDescent="0.25">
      <c r="A436" s="30">
        <f t="shared" si="70"/>
        <v>433</v>
      </c>
      <c r="B436" s="31">
        <v>12</v>
      </c>
      <c r="C436" s="32">
        <f t="shared" si="62"/>
        <v>24</v>
      </c>
      <c r="D436" s="30" t="s">
        <v>229</v>
      </c>
      <c r="E436" s="31" t="s">
        <v>1091</v>
      </c>
      <c r="F436" s="46" t="s">
        <v>472</v>
      </c>
      <c r="G436" s="46"/>
      <c r="H436" s="35" t="s">
        <v>255</v>
      </c>
      <c r="I436" s="36">
        <v>41698</v>
      </c>
      <c r="J436" s="84">
        <v>50000</v>
      </c>
      <c r="K436" s="37">
        <v>5000</v>
      </c>
      <c r="L436" s="38">
        <f t="shared" si="72"/>
        <v>5000</v>
      </c>
      <c r="M436" s="36">
        <f t="shared" si="71"/>
        <v>41698</v>
      </c>
      <c r="N436" s="39">
        <f t="shared" si="67"/>
        <v>10</v>
      </c>
      <c r="O436" s="5"/>
      <c r="P436" s="5"/>
      <c r="Q436" s="42" t="str">
        <f>VLOOKUP(B436,[1]Challan!$A$6:$B$28,2,FALSE)</f>
        <v>94H</v>
      </c>
      <c r="R436" s="43" t="str">
        <f t="shared" si="63"/>
        <v>ABUP</v>
      </c>
      <c r="S436" s="43" t="str">
        <f t="shared" si="68"/>
        <v>P</v>
      </c>
      <c r="T436" s="43" t="str">
        <f t="shared" si="69"/>
        <v>02</v>
      </c>
      <c r="U436" s="43" t="b">
        <f t="shared" si="64"/>
        <v>1</v>
      </c>
      <c r="V436" s="43">
        <f t="shared" si="65"/>
        <v>10</v>
      </c>
      <c r="W436" s="43" t="str">
        <f t="shared" si="66"/>
        <v>H</v>
      </c>
      <c r="X436" s="37">
        <v>0</v>
      </c>
    </row>
    <row r="437" spans="1:24" x14ac:dyDescent="0.25">
      <c r="A437" s="30">
        <f t="shared" si="70"/>
        <v>434</v>
      </c>
      <c r="B437" s="31">
        <v>12</v>
      </c>
      <c r="C437" s="32">
        <f t="shared" si="62"/>
        <v>25</v>
      </c>
      <c r="D437" s="30" t="s">
        <v>229</v>
      </c>
      <c r="E437" s="31" t="s">
        <v>968</v>
      </c>
      <c r="F437" s="46" t="s">
        <v>633</v>
      </c>
      <c r="G437" s="46"/>
      <c r="H437" s="35" t="s">
        <v>255</v>
      </c>
      <c r="I437" s="36">
        <v>41698</v>
      </c>
      <c r="J437" s="84">
        <v>50000</v>
      </c>
      <c r="K437" s="37">
        <v>5000</v>
      </c>
      <c r="L437" s="38">
        <f t="shared" si="72"/>
        <v>5000</v>
      </c>
      <c r="M437" s="36">
        <f t="shared" si="71"/>
        <v>41698</v>
      </c>
      <c r="N437" s="39">
        <f t="shared" si="67"/>
        <v>10</v>
      </c>
      <c r="O437" s="5"/>
      <c r="P437" s="5"/>
      <c r="Q437" s="42" t="str">
        <f>VLOOKUP(B437,[1]Challan!$A$6:$B$28,2,FALSE)</f>
        <v>94H</v>
      </c>
      <c r="R437" s="43" t="str">
        <f t="shared" si="63"/>
        <v>AAEF</v>
      </c>
      <c r="S437" s="43" t="str">
        <f t="shared" si="68"/>
        <v>F</v>
      </c>
      <c r="T437" s="43" t="str">
        <f t="shared" si="69"/>
        <v>02</v>
      </c>
      <c r="U437" s="43" t="b">
        <f t="shared" si="64"/>
        <v>1</v>
      </c>
      <c r="V437" s="43">
        <f t="shared" si="65"/>
        <v>10</v>
      </c>
      <c r="W437" s="43" t="str">
        <f t="shared" si="66"/>
        <v>N</v>
      </c>
      <c r="X437" s="37">
        <v>0</v>
      </c>
    </row>
    <row r="438" spans="1:24" x14ac:dyDescent="0.25">
      <c r="A438" s="30">
        <f t="shared" si="70"/>
        <v>435</v>
      </c>
      <c r="B438" s="31">
        <v>12</v>
      </c>
      <c r="C438" s="32">
        <f t="shared" si="62"/>
        <v>26</v>
      </c>
      <c r="D438" s="30" t="s">
        <v>229</v>
      </c>
      <c r="E438" s="31" t="s">
        <v>838</v>
      </c>
      <c r="F438" s="46" t="s">
        <v>634</v>
      </c>
      <c r="G438" s="46"/>
      <c r="H438" s="35" t="s">
        <v>255</v>
      </c>
      <c r="I438" s="36">
        <v>41698</v>
      </c>
      <c r="J438" s="84">
        <v>60000</v>
      </c>
      <c r="K438" s="37">
        <v>6000</v>
      </c>
      <c r="L438" s="38">
        <f t="shared" si="72"/>
        <v>6000</v>
      </c>
      <c r="M438" s="36">
        <f t="shared" si="71"/>
        <v>41698</v>
      </c>
      <c r="N438" s="39">
        <f t="shared" si="67"/>
        <v>10</v>
      </c>
      <c r="O438" s="5"/>
      <c r="P438" s="5"/>
      <c r="Q438" s="42" t="str">
        <f>VLOOKUP(B438,[1]Challan!$A$6:$B$28,2,FALSE)</f>
        <v>94H</v>
      </c>
      <c r="R438" s="43" t="str">
        <f t="shared" si="63"/>
        <v>AAMF</v>
      </c>
      <c r="S438" s="43" t="str">
        <f t="shared" si="68"/>
        <v>F</v>
      </c>
      <c r="T438" s="43" t="str">
        <f t="shared" si="69"/>
        <v>02</v>
      </c>
      <c r="U438" s="43" t="b">
        <f t="shared" si="64"/>
        <v>1</v>
      </c>
      <c r="V438" s="43">
        <f t="shared" si="65"/>
        <v>10</v>
      </c>
      <c r="W438" s="43" t="str">
        <f t="shared" si="66"/>
        <v>L</v>
      </c>
      <c r="X438" s="37">
        <v>0</v>
      </c>
    </row>
    <row r="439" spans="1:24" x14ac:dyDescent="0.25">
      <c r="A439" s="30">
        <f t="shared" si="70"/>
        <v>436</v>
      </c>
      <c r="B439" s="31">
        <v>12</v>
      </c>
      <c r="C439" s="32">
        <f t="shared" si="62"/>
        <v>27</v>
      </c>
      <c r="D439" s="30" t="s">
        <v>229</v>
      </c>
      <c r="E439" s="31" t="s">
        <v>1127</v>
      </c>
      <c r="F439" s="46" t="s">
        <v>635</v>
      </c>
      <c r="G439" s="46"/>
      <c r="H439" s="35" t="s">
        <v>255</v>
      </c>
      <c r="I439" s="36">
        <v>41698</v>
      </c>
      <c r="J439" s="84">
        <v>60000</v>
      </c>
      <c r="K439" s="37">
        <v>6000</v>
      </c>
      <c r="L439" s="38">
        <f t="shared" si="72"/>
        <v>6000</v>
      </c>
      <c r="M439" s="36">
        <f t="shared" si="71"/>
        <v>41698</v>
      </c>
      <c r="N439" s="39">
        <f t="shared" si="67"/>
        <v>10</v>
      </c>
      <c r="O439" s="5"/>
      <c r="P439" s="5"/>
      <c r="Q439" s="42" t="str">
        <f>VLOOKUP(B439,[1]Challan!$A$6:$B$28,2,FALSE)</f>
        <v>94H</v>
      </c>
      <c r="R439" s="43" t="str">
        <f t="shared" si="63"/>
        <v>AAFF</v>
      </c>
      <c r="S439" s="43" t="str">
        <f t="shared" si="68"/>
        <v>F</v>
      </c>
      <c r="T439" s="43" t="str">
        <f t="shared" si="69"/>
        <v>02</v>
      </c>
      <c r="U439" s="43" t="b">
        <f t="shared" si="64"/>
        <v>1</v>
      </c>
      <c r="V439" s="43">
        <f t="shared" si="65"/>
        <v>10</v>
      </c>
      <c r="W439" s="43" t="str">
        <f t="shared" si="66"/>
        <v>J</v>
      </c>
      <c r="X439" s="37">
        <v>0</v>
      </c>
    </row>
    <row r="440" spans="1:24" x14ac:dyDescent="0.25">
      <c r="A440" s="30">
        <f t="shared" si="70"/>
        <v>437</v>
      </c>
      <c r="B440" s="31">
        <v>12</v>
      </c>
      <c r="C440" s="32">
        <f t="shared" si="62"/>
        <v>28</v>
      </c>
      <c r="D440" s="30" t="s">
        <v>229</v>
      </c>
      <c r="E440" s="31" t="s">
        <v>1079</v>
      </c>
      <c r="F440" s="46" t="s">
        <v>636</v>
      </c>
      <c r="G440" s="46"/>
      <c r="H440" s="35" t="s">
        <v>255</v>
      </c>
      <c r="I440" s="36">
        <v>41698</v>
      </c>
      <c r="J440" s="84">
        <v>60000</v>
      </c>
      <c r="K440" s="37">
        <v>6000</v>
      </c>
      <c r="L440" s="38">
        <f t="shared" si="72"/>
        <v>6000</v>
      </c>
      <c r="M440" s="36">
        <f t="shared" si="71"/>
        <v>41698</v>
      </c>
      <c r="N440" s="39">
        <f t="shared" si="67"/>
        <v>10</v>
      </c>
      <c r="O440" s="5"/>
      <c r="P440" s="5"/>
      <c r="Q440" s="42" t="str">
        <f>VLOOKUP(B440,[1]Challan!$A$6:$B$28,2,FALSE)</f>
        <v>94H</v>
      </c>
      <c r="R440" s="43" t="str">
        <f t="shared" si="63"/>
        <v>AAAF</v>
      </c>
      <c r="S440" s="43" t="str">
        <f t="shared" si="68"/>
        <v>F</v>
      </c>
      <c r="T440" s="43" t="str">
        <f t="shared" si="69"/>
        <v>02</v>
      </c>
      <c r="U440" s="43" t="b">
        <f t="shared" si="64"/>
        <v>1</v>
      </c>
      <c r="V440" s="43">
        <f t="shared" si="65"/>
        <v>10</v>
      </c>
      <c r="W440" s="43" t="str">
        <f t="shared" si="66"/>
        <v>P</v>
      </c>
      <c r="X440" s="37">
        <v>0</v>
      </c>
    </row>
    <row r="441" spans="1:24" x14ac:dyDescent="0.25">
      <c r="A441" s="30">
        <f t="shared" si="70"/>
        <v>438</v>
      </c>
      <c r="B441" s="31">
        <v>12</v>
      </c>
      <c r="C441" s="32">
        <f t="shared" si="62"/>
        <v>29</v>
      </c>
      <c r="D441" s="30" t="s">
        <v>229</v>
      </c>
      <c r="E441" s="31" t="s">
        <v>1108</v>
      </c>
      <c r="F441" s="46" t="s">
        <v>637</v>
      </c>
      <c r="G441" s="46"/>
      <c r="H441" s="35" t="s">
        <v>255</v>
      </c>
      <c r="I441" s="36">
        <v>41698</v>
      </c>
      <c r="J441" s="84">
        <v>50000</v>
      </c>
      <c r="K441" s="37">
        <v>5000</v>
      </c>
      <c r="L441" s="38">
        <f t="shared" si="72"/>
        <v>5000</v>
      </c>
      <c r="M441" s="36">
        <f t="shared" si="71"/>
        <v>41698</v>
      </c>
      <c r="N441" s="39">
        <f t="shared" si="67"/>
        <v>10</v>
      </c>
      <c r="O441" s="5"/>
      <c r="P441" s="5"/>
      <c r="Q441" s="42" t="str">
        <f>VLOOKUP(B441,[1]Challan!$A$6:$B$28,2,FALSE)</f>
        <v>94H</v>
      </c>
      <c r="R441" s="43" t="str">
        <f t="shared" si="63"/>
        <v>ABUF</v>
      </c>
      <c r="S441" s="43" t="str">
        <f t="shared" si="68"/>
        <v>F</v>
      </c>
      <c r="T441" s="43" t="str">
        <f t="shared" si="69"/>
        <v>02</v>
      </c>
      <c r="U441" s="43" t="b">
        <f t="shared" si="64"/>
        <v>1</v>
      </c>
      <c r="V441" s="43">
        <f t="shared" si="65"/>
        <v>10</v>
      </c>
      <c r="W441" s="43" t="str">
        <f t="shared" si="66"/>
        <v>A</v>
      </c>
      <c r="X441" s="37">
        <v>0</v>
      </c>
    </row>
    <row r="442" spans="1:24" x14ac:dyDescent="0.25">
      <c r="A442" s="30">
        <f t="shared" si="70"/>
        <v>439</v>
      </c>
      <c r="B442" s="31">
        <v>12</v>
      </c>
      <c r="C442" s="32">
        <f t="shared" si="62"/>
        <v>30</v>
      </c>
      <c r="D442" s="30" t="s">
        <v>229</v>
      </c>
      <c r="E442" s="31" t="s">
        <v>953</v>
      </c>
      <c r="F442" s="46" t="s">
        <v>638</v>
      </c>
      <c r="G442" s="46"/>
      <c r="H442" s="35" t="s">
        <v>255</v>
      </c>
      <c r="I442" s="36">
        <v>41698</v>
      </c>
      <c r="J442" s="84">
        <v>50000</v>
      </c>
      <c r="K442" s="37">
        <v>5000</v>
      </c>
      <c r="L442" s="38">
        <f t="shared" si="72"/>
        <v>5000</v>
      </c>
      <c r="M442" s="36">
        <f t="shared" si="71"/>
        <v>41698</v>
      </c>
      <c r="N442" s="39">
        <f t="shared" si="67"/>
        <v>10</v>
      </c>
      <c r="O442" s="5"/>
      <c r="P442" s="5"/>
      <c r="Q442" s="42" t="str">
        <f>VLOOKUP(B442,[1]Challan!$A$6:$B$28,2,FALSE)</f>
        <v>94H</v>
      </c>
      <c r="R442" s="43" t="str">
        <f t="shared" si="63"/>
        <v>AAVP</v>
      </c>
      <c r="S442" s="43" t="str">
        <f t="shared" si="68"/>
        <v>P</v>
      </c>
      <c r="T442" s="43" t="str">
        <f t="shared" si="69"/>
        <v>02</v>
      </c>
      <c r="U442" s="43" t="b">
        <f t="shared" si="64"/>
        <v>1</v>
      </c>
      <c r="V442" s="43">
        <f t="shared" si="65"/>
        <v>10</v>
      </c>
      <c r="W442" s="43" t="str">
        <f t="shared" si="66"/>
        <v>G</v>
      </c>
      <c r="X442" s="37">
        <v>0</v>
      </c>
    </row>
    <row r="443" spans="1:24" x14ac:dyDescent="0.25">
      <c r="A443" s="30">
        <f t="shared" si="70"/>
        <v>440</v>
      </c>
      <c r="B443" s="31">
        <v>12</v>
      </c>
      <c r="C443" s="32">
        <f t="shared" si="62"/>
        <v>31</v>
      </c>
      <c r="D443" s="30" t="s">
        <v>229</v>
      </c>
      <c r="E443" s="31" t="s">
        <v>949</v>
      </c>
      <c r="F443" s="46" t="s">
        <v>639</v>
      </c>
      <c r="G443" s="46"/>
      <c r="H443" s="35" t="s">
        <v>255</v>
      </c>
      <c r="I443" s="36">
        <v>41698</v>
      </c>
      <c r="J443" s="84">
        <v>50000</v>
      </c>
      <c r="K443" s="37">
        <v>5000</v>
      </c>
      <c r="L443" s="38">
        <f t="shared" si="72"/>
        <v>5000</v>
      </c>
      <c r="M443" s="36">
        <f t="shared" si="71"/>
        <v>41698</v>
      </c>
      <c r="N443" s="39">
        <f t="shared" si="67"/>
        <v>10</v>
      </c>
      <c r="O443" s="5"/>
      <c r="P443" s="5"/>
      <c r="Q443" s="42" t="str">
        <f>VLOOKUP(B443,[1]Challan!$A$6:$B$28,2,FALSE)</f>
        <v>94H</v>
      </c>
      <c r="R443" s="43" t="str">
        <f t="shared" si="63"/>
        <v>AAEF</v>
      </c>
      <c r="S443" s="43" t="str">
        <f t="shared" si="68"/>
        <v>F</v>
      </c>
      <c r="T443" s="43" t="str">
        <f t="shared" si="69"/>
        <v>02</v>
      </c>
      <c r="U443" s="43" t="b">
        <f t="shared" si="64"/>
        <v>1</v>
      </c>
      <c r="V443" s="43">
        <f t="shared" si="65"/>
        <v>10</v>
      </c>
      <c r="W443" s="43" t="str">
        <f t="shared" si="66"/>
        <v>A</v>
      </c>
      <c r="X443" s="37">
        <v>0</v>
      </c>
    </row>
    <row r="444" spans="1:24" x14ac:dyDescent="0.25">
      <c r="A444" s="30">
        <f t="shared" si="70"/>
        <v>441</v>
      </c>
      <c r="B444" s="31">
        <v>12</v>
      </c>
      <c r="C444" s="32">
        <f t="shared" si="62"/>
        <v>32</v>
      </c>
      <c r="D444" s="30" t="s">
        <v>229</v>
      </c>
      <c r="E444" s="31" t="s">
        <v>1059</v>
      </c>
      <c r="F444" s="46" t="s">
        <v>640</v>
      </c>
      <c r="G444" s="46"/>
      <c r="H444" s="35" t="s">
        <v>255</v>
      </c>
      <c r="I444" s="36">
        <v>41698</v>
      </c>
      <c r="J444" s="84">
        <v>50000</v>
      </c>
      <c r="K444" s="37">
        <v>5000</v>
      </c>
      <c r="L444" s="38">
        <f t="shared" si="72"/>
        <v>5000</v>
      </c>
      <c r="M444" s="36">
        <f t="shared" si="71"/>
        <v>41698</v>
      </c>
      <c r="N444" s="39">
        <f t="shared" si="67"/>
        <v>10</v>
      </c>
      <c r="O444" s="5"/>
      <c r="P444" s="5"/>
      <c r="Q444" s="42" t="str">
        <f>VLOOKUP(B444,[1]Challan!$A$6:$B$28,2,FALSE)</f>
        <v>94H</v>
      </c>
      <c r="R444" s="43" t="str">
        <f t="shared" si="63"/>
        <v>AAAF</v>
      </c>
      <c r="S444" s="43" t="str">
        <f t="shared" si="68"/>
        <v>F</v>
      </c>
      <c r="T444" s="43" t="str">
        <f t="shared" si="69"/>
        <v>02</v>
      </c>
      <c r="U444" s="43" t="b">
        <f t="shared" si="64"/>
        <v>1</v>
      </c>
      <c r="V444" s="43">
        <f t="shared" si="65"/>
        <v>10</v>
      </c>
      <c r="W444" s="43" t="str">
        <f t="shared" si="66"/>
        <v>K</v>
      </c>
      <c r="X444" s="37">
        <v>0</v>
      </c>
    </row>
    <row r="445" spans="1:24" x14ac:dyDescent="0.25">
      <c r="A445" s="30">
        <f t="shared" si="70"/>
        <v>442</v>
      </c>
      <c r="B445" s="31">
        <v>12</v>
      </c>
      <c r="C445" s="32">
        <f t="shared" si="62"/>
        <v>33</v>
      </c>
      <c r="D445" s="30" t="s">
        <v>229</v>
      </c>
      <c r="E445" s="31" t="s">
        <v>947</v>
      </c>
      <c r="F445" s="46" t="s">
        <v>641</v>
      </c>
      <c r="G445" s="46"/>
      <c r="H445" s="35" t="s">
        <v>255</v>
      </c>
      <c r="I445" s="36">
        <v>41698</v>
      </c>
      <c r="J445" s="84">
        <v>50000</v>
      </c>
      <c r="K445" s="37">
        <v>5000</v>
      </c>
      <c r="L445" s="38">
        <f t="shared" si="72"/>
        <v>5000</v>
      </c>
      <c r="M445" s="36">
        <f t="shared" si="71"/>
        <v>41698</v>
      </c>
      <c r="N445" s="39">
        <f t="shared" si="67"/>
        <v>10</v>
      </c>
      <c r="O445" s="5"/>
      <c r="P445" s="5"/>
      <c r="Q445" s="42" t="str">
        <f>VLOOKUP(B445,[1]Challan!$A$6:$B$28,2,FALSE)</f>
        <v>94H</v>
      </c>
      <c r="R445" s="43" t="str">
        <f t="shared" si="63"/>
        <v>AAAF</v>
      </c>
      <c r="S445" s="43" t="str">
        <f t="shared" si="68"/>
        <v>F</v>
      </c>
      <c r="T445" s="43" t="str">
        <f t="shared" si="69"/>
        <v>02</v>
      </c>
      <c r="U445" s="43" t="b">
        <f t="shared" si="64"/>
        <v>1</v>
      </c>
      <c r="V445" s="43">
        <f t="shared" si="65"/>
        <v>10</v>
      </c>
      <c r="W445" s="43" t="str">
        <f t="shared" si="66"/>
        <v>P</v>
      </c>
      <c r="X445" s="37">
        <v>0</v>
      </c>
    </row>
    <row r="446" spans="1:24" x14ac:dyDescent="0.25">
      <c r="A446" s="30">
        <f t="shared" si="70"/>
        <v>443</v>
      </c>
      <c r="B446" s="31">
        <v>12</v>
      </c>
      <c r="C446" s="32">
        <f t="shared" si="62"/>
        <v>34</v>
      </c>
      <c r="D446" s="30" t="s">
        <v>229</v>
      </c>
      <c r="E446" s="31" t="s">
        <v>984</v>
      </c>
      <c r="F446" s="46" t="s">
        <v>642</v>
      </c>
      <c r="G446" s="46"/>
      <c r="H446" s="35" t="s">
        <v>255</v>
      </c>
      <c r="I446" s="36">
        <v>41698</v>
      </c>
      <c r="J446" s="84">
        <v>50000</v>
      </c>
      <c r="K446" s="37">
        <v>5000</v>
      </c>
      <c r="L446" s="38">
        <f t="shared" si="72"/>
        <v>5000</v>
      </c>
      <c r="M446" s="36">
        <f t="shared" si="71"/>
        <v>41698</v>
      </c>
      <c r="N446" s="39">
        <f t="shared" si="67"/>
        <v>10</v>
      </c>
      <c r="O446" s="5"/>
      <c r="P446" s="5"/>
      <c r="Q446" s="42" t="str">
        <f>VLOOKUP(B446,[1]Challan!$A$6:$B$28,2,FALSE)</f>
        <v>94H</v>
      </c>
      <c r="R446" s="43" t="str">
        <f t="shared" si="63"/>
        <v>AAMP</v>
      </c>
      <c r="S446" s="43" t="str">
        <f t="shared" si="68"/>
        <v>P</v>
      </c>
      <c r="T446" s="43" t="str">
        <f t="shared" si="69"/>
        <v>02</v>
      </c>
      <c r="U446" s="43" t="b">
        <f t="shared" si="64"/>
        <v>1</v>
      </c>
      <c r="V446" s="43">
        <f t="shared" si="65"/>
        <v>10</v>
      </c>
      <c r="W446" s="43" t="str">
        <f t="shared" si="66"/>
        <v>D</v>
      </c>
      <c r="X446" s="37">
        <v>0</v>
      </c>
    </row>
    <row r="447" spans="1:24" x14ac:dyDescent="0.25">
      <c r="A447" s="52">
        <f t="shared" si="70"/>
        <v>444</v>
      </c>
      <c r="B447" s="53">
        <v>13</v>
      </c>
      <c r="C447" s="54">
        <f t="shared" si="62"/>
        <v>1</v>
      </c>
      <c r="D447" s="52" t="s">
        <v>229</v>
      </c>
      <c r="E447" s="85" t="s">
        <v>800</v>
      </c>
      <c r="F447" s="86" t="s">
        <v>251</v>
      </c>
      <c r="G447" s="86"/>
      <c r="H447" s="56" t="s">
        <v>252</v>
      </c>
      <c r="I447" s="57">
        <v>41673</v>
      </c>
      <c r="J447" s="87">
        <v>1080000</v>
      </c>
      <c r="K447" s="59">
        <v>108000</v>
      </c>
      <c r="L447" s="60">
        <f t="shared" si="72"/>
        <v>108000</v>
      </c>
      <c r="M447" s="57">
        <f t="shared" si="71"/>
        <v>41673</v>
      </c>
      <c r="N447" s="61">
        <f t="shared" si="67"/>
        <v>10</v>
      </c>
      <c r="O447" s="88"/>
      <c r="P447" s="88"/>
      <c r="Q447" s="64" t="str">
        <f>VLOOKUP(B447,[1]Challan!$A$6:$B$28,2,FALSE)</f>
        <v>4IB</v>
      </c>
      <c r="R447" s="65" t="str">
        <f t="shared" si="63"/>
        <v>AAWP</v>
      </c>
      <c r="S447" s="65" t="str">
        <f t="shared" si="68"/>
        <v>P</v>
      </c>
      <c r="T447" s="65" t="str">
        <f t="shared" si="69"/>
        <v>02</v>
      </c>
      <c r="U447" s="65" t="b">
        <f t="shared" si="64"/>
        <v>1</v>
      </c>
      <c r="V447" s="65">
        <f t="shared" si="65"/>
        <v>10</v>
      </c>
      <c r="W447" s="65" t="str">
        <f t="shared" si="66"/>
        <v>L</v>
      </c>
      <c r="X447" s="59">
        <v>0</v>
      </c>
    </row>
    <row r="448" spans="1:24" x14ac:dyDescent="0.25">
      <c r="A448" s="30">
        <f t="shared" si="70"/>
        <v>445</v>
      </c>
      <c r="B448" s="31">
        <v>14</v>
      </c>
      <c r="C448" s="32">
        <f t="shared" si="62"/>
        <v>1</v>
      </c>
      <c r="D448" s="30" t="s">
        <v>219</v>
      </c>
      <c r="E448" s="33" t="s">
        <v>890</v>
      </c>
      <c r="F448" s="34" t="s">
        <v>566</v>
      </c>
      <c r="G448" s="34"/>
      <c r="H448" s="35" t="s">
        <v>561</v>
      </c>
      <c r="I448" s="36">
        <v>41676</v>
      </c>
      <c r="J448" s="82">
        <v>556725</v>
      </c>
      <c r="K448" s="37">
        <v>55675</v>
      </c>
      <c r="L448" s="38">
        <f t="shared" si="72"/>
        <v>55675</v>
      </c>
      <c r="M448" s="36">
        <f t="shared" si="71"/>
        <v>41676</v>
      </c>
      <c r="N448" s="39">
        <f t="shared" si="67"/>
        <v>10</v>
      </c>
      <c r="O448" s="5"/>
      <c r="P448" s="5"/>
      <c r="Q448" s="42" t="str">
        <f>VLOOKUP(B448,[1]Challan!$A$6:$B$28,2,FALSE)</f>
        <v>94J</v>
      </c>
      <c r="R448" s="43" t="str">
        <f t="shared" si="63"/>
        <v>AADC</v>
      </c>
      <c r="S448" s="43" t="str">
        <f t="shared" si="68"/>
        <v>C</v>
      </c>
      <c r="T448" s="43" t="str">
        <f t="shared" si="69"/>
        <v>01</v>
      </c>
      <c r="U448" s="43" t="b">
        <f t="shared" si="64"/>
        <v>1</v>
      </c>
      <c r="V448" s="43">
        <f t="shared" si="65"/>
        <v>10</v>
      </c>
      <c r="W448" s="43" t="str">
        <f t="shared" si="66"/>
        <v>M</v>
      </c>
      <c r="X448" s="37">
        <v>0</v>
      </c>
    </row>
    <row r="449" spans="1:24" x14ac:dyDescent="0.25">
      <c r="A449" s="30">
        <f t="shared" si="70"/>
        <v>446</v>
      </c>
      <c r="B449" s="31">
        <v>14</v>
      </c>
      <c r="C449" s="32">
        <f t="shared" si="62"/>
        <v>2</v>
      </c>
      <c r="D449" s="30" t="s">
        <v>219</v>
      </c>
      <c r="E449" s="33" t="s">
        <v>1128</v>
      </c>
      <c r="F449" s="34" t="s">
        <v>643</v>
      </c>
      <c r="G449" s="34"/>
      <c r="H449" s="35" t="s">
        <v>561</v>
      </c>
      <c r="I449" s="36">
        <v>41676</v>
      </c>
      <c r="J449" s="82">
        <v>115000</v>
      </c>
      <c r="K449" s="37">
        <v>11500</v>
      </c>
      <c r="L449" s="38">
        <f t="shared" si="72"/>
        <v>11500</v>
      </c>
      <c r="M449" s="36">
        <f t="shared" si="71"/>
        <v>41676</v>
      </c>
      <c r="N449" s="39">
        <f t="shared" si="67"/>
        <v>10</v>
      </c>
      <c r="O449" s="5"/>
      <c r="P449" s="5"/>
      <c r="Q449" s="42" t="str">
        <f>VLOOKUP(B449,[1]Challan!$A$6:$B$28,2,FALSE)</f>
        <v>94J</v>
      </c>
      <c r="R449" s="43" t="str">
        <f t="shared" si="63"/>
        <v>AABC</v>
      </c>
      <c r="S449" s="43" t="str">
        <f t="shared" si="68"/>
        <v>C</v>
      </c>
      <c r="T449" s="43" t="str">
        <f t="shared" si="69"/>
        <v>01</v>
      </c>
      <c r="U449" s="43" t="b">
        <f t="shared" si="64"/>
        <v>1</v>
      </c>
      <c r="V449" s="43">
        <f t="shared" si="65"/>
        <v>10</v>
      </c>
      <c r="W449" s="43" t="str">
        <f t="shared" si="66"/>
        <v>D</v>
      </c>
      <c r="X449" s="37">
        <v>0</v>
      </c>
    </row>
    <row r="450" spans="1:24" x14ac:dyDescent="0.25">
      <c r="A450" s="30">
        <f t="shared" si="70"/>
        <v>447</v>
      </c>
      <c r="B450" s="31">
        <v>14</v>
      </c>
      <c r="C450" s="32">
        <f t="shared" si="62"/>
        <v>3</v>
      </c>
      <c r="D450" s="30" t="s">
        <v>219</v>
      </c>
      <c r="E450" s="33" t="s">
        <v>1116</v>
      </c>
      <c r="F450" s="34" t="s">
        <v>564</v>
      </c>
      <c r="G450" s="34"/>
      <c r="H450" s="35" t="s">
        <v>561</v>
      </c>
      <c r="I450" s="36">
        <v>41682</v>
      </c>
      <c r="J450" s="89">
        <v>152810</v>
      </c>
      <c r="K450" s="37">
        <v>15281</v>
      </c>
      <c r="L450" s="38">
        <f t="shared" si="72"/>
        <v>15281</v>
      </c>
      <c r="M450" s="36">
        <f t="shared" si="71"/>
        <v>41682</v>
      </c>
      <c r="N450" s="39">
        <f t="shared" si="67"/>
        <v>10</v>
      </c>
      <c r="O450" s="5"/>
      <c r="P450" s="5"/>
      <c r="Q450" s="42" t="str">
        <f>VLOOKUP(B450,[1]Challan!$A$6:$B$28,2,FALSE)</f>
        <v>94J</v>
      </c>
      <c r="R450" s="43" t="str">
        <f t="shared" si="63"/>
        <v>AAAC</v>
      </c>
      <c r="S450" s="43" t="str">
        <f t="shared" si="68"/>
        <v>C</v>
      </c>
      <c r="T450" s="43" t="str">
        <f t="shared" si="69"/>
        <v>01</v>
      </c>
      <c r="U450" s="43" t="b">
        <f t="shared" si="64"/>
        <v>1</v>
      </c>
      <c r="V450" s="43">
        <f t="shared" si="65"/>
        <v>10</v>
      </c>
      <c r="W450" s="43" t="str">
        <f t="shared" si="66"/>
        <v>P</v>
      </c>
      <c r="X450" s="37">
        <v>0</v>
      </c>
    </row>
    <row r="451" spans="1:24" x14ac:dyDescent="0.25">
      <c r="A451" s="30">
        <f t="shared" si="70"/>
        <v>448</v>
      </c>
      <c r="B451" s="31">
        <v>14</v>
      </c>
      <c r="C451" s="32">
        <f t="shared" si="62"/>
        <v>4</v>
      </c>
      <c r="D451" s="30" t="s">
        <v>219</v>
      </c>
      <c r="E451" s="44" t="s">
        <v>644</v>
      </c>
      <c r="F451" s="31" t="s">
        <v>645</v>
      </c>
      <c r="G451" s="31"/>
      <c r="H451" s="35" t="s">
        <v>561</v>
      </c>
      <c r="I451" s="36">
        <v>41688</v>
      </c>
      <c r="J451" s="82">
        <v>141316</v>
      </c>
      <c r="K451" s="37">
        <v>14132</v>
      </c>
      <c r="L451" s="38">
        <f t="shared" si="72"/>
        <v>14132</v>
      </c>
      <c r="M451" s="36">
        <f t="shared" si="71"/>
        <v>41688</v>
      </c>
      <c r="N451" s="39">
        <f t="shared" si="67"/>
        <v>10</v>
      </c>
      <c r="O451" s="5"/>
      <c r="P451" s="5"/>
      <c r="Q451" s="42" t="str">
        <f>VLOOKUP(B451,[1]Challan!$A$6:$B$28,2,FALSE)</f>
        <v>94J</v>
      </c>
      <c r="R451" s="43" t="str">
        <f t="shared" si="63"/>
        <v>AARC</v>
      </c>
      <c r="S451" s="43" t="str">
        <f t="shared" si="68"/>
        <v>C</v>
      </c>
      <c r="T451" s="43" t="str">
        <f t="shared" si="69"/>
        <v>01</v>
      </c>
      <c r="U451" s="43" t="b">
        <f t="shared" si="64"/>
        <v>1</v>
      </c>
      <c r="V451" s="43">
        <f t="shared" si="65"/>
        <v>10</v>
      </c>
      <c r="W451" s="43" t="str">
        <f t="shared" si="66"/>
        <v>F</v>
      </c>
      <c r="X451" s="37">
        <v>0</v>
      </c>
    </row>
    <row r="452" spans="1:24" x14ac:dyDescent="0.25">
      <c r="A452" s="30">
        <f t="shared" si="70"/>
        <v>449</v>
      </c>
      <c r="B452" s="31">
        <v>14</v>
      </c>
      <c r="C452" s="32">
        <f t="shared" ref="C452:C515" si="73">+IF(B452=B451,C451+1,1)</f>
        <v>5</v>
      </c>
      <c r="D452" s="30" t="s">
        <v>219</v>
      </c>
      <c r="E452" s="44" t="s">
        <v>999</v>
      </c>
      <c r="F452" s="34" t="s">
        <v>646</v>
      </c>
      <c r="G452" s="34"/>
      <c r="H452" s="35" t="s">
        <v>561</v>
      </c>
      <c r="I452" s="36">
        <v>41688</v>
      </c>
      <c r="J452" s="82">
        <v>55854</v>
      </c>
      <c r="K452" s="37">
        <v>5585</v>
      </c>
      <c r="L452" s="38">
        <f t="shared" si="72"/>
        <v>5585</v>
      </c>
      <c r="M452" s="36">
        <f t="shared" si="71"/>
        <v>41688</v>
      </c>
      <c r="N452" s="39">
        <f t="shared" si="67"/>
        <v>10</v>
      </c>
      <c r="O452" s="5"/>
      <c r="P452" s="5"/>
      <c r="Q452" s="42" t="str">
        <f>VLOOKUP(B452,[1]Challan!$A$6:$B$28,2,FALSE)</f>
        <v>94J</v>
      </c>
      <c r="R452" s="43" t="str">
        <f t="shared" ref="R452:R515" si="74">LEFT(E452,4)</f>
        <v>AAIC</v>
      </c>
      <c r="S452" s="43" t="str">
        <f t="shared" si="68"/>
        <v>C</v>
      </c>
      <c r="T452" s="43" t="str">
        <f t="shared" si="69"/>
        <v>01</v>
      </c>
      <c r="U452" s="43" t="b">
        <f t="shared" ref="U452:U515" si="75">D452=T452</f>
        <v>1</v>
      </c>
      <c r="V452" s="43">
        <f t="shared" ref="V452:V515" si="76">LEN(E452)</f>
        <v>10</v>
      </c>
      <c r="W452" s="43" t="str">
        <f t="shared" ref="W452:W515" si="77">RIGHT(E452,1)</f>
        <v>R</v>
      </c>
      <c r="X452" s="37">
        <v>0</v>
      </c>
    </row>
    <row r="453" spans="1:24" x14ac:dyDescent="0.25">
      <c r="A453" s="30">
        <f t="shared" si="70"/>
        <v>450</v>
      </c>
      <c r="B453" s="31">
        <v>14</v>
      </c>
      <c r="C453" s="32">
        <f t="shared" si="73"/>
        <v>6</v>
      </c>
      <c r="D453" s="30" t="s">
        <v>219</v>
      </c>
      <c r="E453" s="44" t="s">
        <v>1129</v>
      </c>
      <c r="F453" s="81" t="s">
        <v>647</v>
      </c>
      <c r="G453" s="81"/>
      <c r="H453" s="35" t="s">
        <v>561</v>
      </c>
      <c r="I453" s="36">
        <v>41688</v>
      </c>
      <c r="J453" s="82">
        <v>619615</v>
      </c>
      <c r="K453" s="37">
        <v>61962</v>
      </c>
      <c r="L453" s="38">
        <f t="shared" si="72"/>
        <v>61962</v>
      </c>
      <c r="M453" s="36">
        <f t="shared" si="71"/>
        <v>41688</v>
      </c>
      <c r="N453" s="39">
        <f t="shared" ref="N453:N516" si="78">+ROUND(L453/J453*100,2)</f>
        <v>10</v>
      </c>
      <c r="O453" s="5"/>
      <c r="P453" s="5"/>
      <c r="Q453" s="42" t="str">
        <f>VLOOKUP(B453,[1]Challan!$A$6:$B$28,2,FALSE)</f>
        <v>94J</v>
      </c>
      <c r="R453" s="43" t="str">
        <f t="shared" si="74"/>
        <v>AAAC</v>
      </c>
      <c r="S453" s="43" t="str">
        <f t="shared" ref="S453:S516" si="79">RIGHT(R453,1)</f>
        <v>C</v>
      </c>
      <c r="T453" s="43" t="str">
        <f t="shared" ref="T453:T516" si="80">IF(S453="C","01","02")</f>
        <v>01</v>
      </c>
      <c r="U453" s="43" t="b">
        <f t="shared" si="75"/>
        <v>1</v>
      </c>
      <c r="V453" s="43">
        <f t="shared" si="76"/>
        <v>10</v>
      </c>
      <c r="W453" s="43" t="str">
        <f t="shared" si="77"/>
        <v>G</v>
      </c>
      <c r="X453" s="37">
        <v>0</v>
      </c>
    </row>
    <row r="454" spans="1:24" x14ac:dyDescent="0.25">
      <c r="A454" s="30">
        <f t="shared" ref="A454:A517" si="81">A453+1</f>
        <v>451</v>
      </c>
      <c r="B454" s="31">
        <v>14</v>
      </c>
      <c r="C454" s="32">
        <f t="shared" si="73"/>
        <v>7</v>
      </c>
      <c r="D454" s="30" t="s">
        <v>219</v>
      </c>
      <c r="E454" s="44" t="s">
        <v>1129</v>
      </c>
      <c r="F454" s="81" t="s">
        <v>647</v>
      </c>
      <c r="G454" s="81"/>
      <c r="H454" s="35" t="s">
        <v>561</v>
      </c>
      <c r="I454" s="36">
        <v>41688</v>
      </c>
      <c r="J454" s="82">
        <v>1085870</v>
      </c>
      <c r="K454" s="37">
        <v>108587</v>
      </c>
      <c r="L454" s="38">
        <f t="shared" si="72"/>
        <v>108587</v>
      </c>
      <c r="M454" s="36">
        <f t="shared" si="71"/>
        <v>41688</v>
      </c>
      <c r="N454" s="39">
        <f t="shared" si="78"/>
        <v>10</v>
      </c>
      <c r="O454" s="5"/>
      <c r="P454" s="5"/>
      <c r="Q454" s="42" t="str">
        <f>VLOOKUP(B454,[1]Challan!$A$6:$B$28,2,FALSE)</f>
        <v>94J</v>
      </c>
      <c r="R454" s="43" t="str">
        <f t="shared" si="74"/>
        <v>AAAC</v>
      </c>
      <c r="S454" s="43" t="str">
        <f t="shared" si="79"/>
        <v>C</v>
      </c>
      <c r="T454" s="43" t="str">
        <f t="shared" si="80"/>
        <v>01</v>
      </c>
      <c r="U454" s="43" t="b">
        <f t="shared" si="75"/>
        <v>1</v>
      </c>
      <c r="V454" s="43">
        <f t="shared" si="76"/>
        <v>10</v>
      </c>
      <c r="W454" s="43" t="str">
        <f t="shared" si="77"/>
        <v>G</v>
      </c>
      <c r="X454" s="37">
        <v>0</v>
      </c>
    </row>
    <row r="455" spans="1:24" x14ac:dyDescent="0.25">
      <c r="A455" s="30">
        <f t="shared" si="81"/>
        <v>452</v>
      </c>
      <c r="B455" s="31">
        <v>14</v>
      </c>
      <c r="C455" s="32">
        <f t="shared" si="73"/>
        <v>8</v>
      </c>
      <c r="D455" s="30" t="s">
        <v>219</v>
      </c>
      <c r="E455" s="44" t="s">
        <v>1001</v>
      </c>
      <c r="F455" s="34" t="s">
        <v>573</v>
      </c>
      <c r="G455" s="34"/>
      <c r="H455" s="35" t="s">
        <v>561</v>
      </c>
      <c r="I455" s="36">
        <v>41688</v>
      </c>
      <c r="J455" s="82">
        <v>364945</v>
      </c>
      <c r="K455" s="37">
        <v>36495</v>
      </c>
      <c r="L455" s="38">
        <f t="shared" si="72"/>
        <v>36495</v>
      </c>
      <c r="M455" s="36">
        <f t="shared" si="71"/>
        <v>41688</v>
      </c>
      <c r="N455" s="39">
        <f t="shared" si="78"/>
        <v>10</v>
      </c>
      <c r="O455" s="5"/>
      <c r="P455" s="5"/>
      <c r="Q455" s="42" t="str">
        <f>VLOOKUP(B455,[1]Challan!$A$6:$B$28,2,FALSE)</f>
        <v>94J</v>
      </c>
      <c r="R455" s="43" t="str">
        <f t="shared" si="74"/>
        <v>AAHC</v>
      </c>
      <c r="S455" s="43" t="str">
        <f t="shared" si="79"/>
        <v>C</v>
      </c>
      <c r="T455" s="43" t="str">
        <f t="shared" si="80"/>
        <v>01</v>
      </c>
      <c r="U455" s="43" t="b">
        <f t="shared" si="75"/>
        <v>1</v>
      </c>
      <c r="V455" s="43">
        <f t="shared" si="76"/>
        <v>10</v>
      </c>
      <c r="W455" s="43" t="str">
        <f t="shared" si="77"/>
        <v>A</v>
      </c>
      <c r="X455" s="37">
        <v>0</v>
      </c>
    </row>
    <row r="456" spans="1:24" x14ac:dyDescent="0.25">
      <c r="A456" s="30">
        <f t="shared" si="81"/>
        <v>453</v>
      </c>
      <c r="B456" s="31">
        <v>14</v>
      </c>
      <c r="C456" s="32">
        <f t="shared" si="73"/>
        <v>9</v>
      </c>
      <c r="D456" s="30" t="s">
        <v>219</v>
      </c>
      <c r="E456" s="33" t="s">
        <v>891</v>
      </c>
      <c r="F456" s="34" t="s">
        <v>567</v>
      </c>
      <c r="G456" s="34"/>
      <c r="H456" s="35" t="s">
        <v>561</v>
      </c>
      <c r="I456" s="36">
        <v>41688</v>
      </c>
      <c r="J456" s="82">
        <v>91652</v>
      </c>
      <c r="K456" s="37">
        <v>9165</v>
      </c>
      <c r="L456" s="38">
        <f t="shared" si="72"/>
        <v>9165</v>
      </c>
      <c r="M456" s="36">
        <f t="shared" si="71"/>
        <v>41688</v>
      </c>
      <c r="N456" s="39">
        <f t="shared" si="78"/>
        <v>10</v>
      </c>
      <c r="O456" s="5"/>
      <c r="P456" s="5"/>
      <c r="Q456" s="42" t="str">
        <f>VLOOKUP(B456,[1]Challan!$A$6:$B$28,2,FALSE)</f>
        <v>94J</v>
      </c>
      <c r="R456" s="43" t="str">
        <f t="shared" si="74"/>
        <v>AALC</v>
      </c>
      <c r="S456" s="43" t="str">
        <f t="shared" si="79"/>
        <v>C</v>
      </c>
      <c r="T456" s="43" t="str">
        <f t="shared" si="80"/>
        <v>01</v>
      </c>
      <c r="U456" s="43" t="b">
        <f t="shared" si="75"/>
        <v>1</v>
      </c>
      <c r="V456" s="43">
        <f t="shared" si="76"/>
        <v>10</v>
      </c>
      <c r="W456" s="43" t="str">
        <f t="shared" si="77"/>
        <v>K</v>
      </c>
      <c r="X456" s="37">
        <v>0</v>
      </c>
    </row>
    <row r="457" spans="1:24" x14ac:dyDescent="0.25">
      <c r="A457" s="30">
        <f t="shared" si="81"/>
        <v>454</v>
      </c>
      <c r="B457" s="31">
        <v>14</v>
      </c>
      <c r="C457" s="32">
        <f t="shared" si="73"/>
        <v>10</v>
      </c>
      <c r="D457" s="30" t="s">
        <v>219</v>
      </c>
      <c r="E457" s="33" t="s">
        <v>1129</v>
      </c>
      <c r="F457" s="81" t="s">
        <v>647</v>
      </c>
      <c r="G457" s="81"/>
      <c r="H457" s="35" t="s">
        <v>561</v>
      </c>
      <c r="I457" s="36">
        <v>41688</v>
      </c>
      <c r="J457" s="82">
        <v>76309</v>
      </c>
      <c r="K457" s="37">
        <v>7631</v>
      </c>
      <c r="L457" s="38">
        <f t="shared" si="72"/>
        <v>7631</v>
      </c>
      <c r="M457" s="36">
        <f t="shared" si="71"/>
        <v>41688</v>
      </c>
      <c r="N457" s="39">
        <f t="shared" si="78"/>
        <v>10</v>
      </c>
      <c r="O457" s="5"/>
      <c r="P457" s="5"/>
      <c r="Q457" s="42" t="str">
        <f>VLOOKUP(B457,[1]Challan!$A$6:$B$28,2,FALSE)</f>
        <v>94J</v>
      </c>
      <c r="R457" s="43" t="str">
        <f t="shared" si="74"/>
        <v>AAAC</v>
      </c>
      <c r="S457" s="43" t="str">
        <f t="shared" si="79"/>
        <v>C</v>
      </c>
      <c r="T457" s="43" t="str">
        <f t="shared" si="80"/>
        <v>01</v>
      </c>
      <c r="U457" s="43" t="b">
        <f t="shared" si="75"/>
        <v>1</v>
      </c>
      <c r="V457" s="43">
        <f t="shared" si="76"/>
        <v>10</v>
      </c>
      <c r="W457" s="43" t="str">
        <f t="shared" si="77"/>
        <v>G</v>
      </c>
      <c r="X457" s="37">
        <v>0</v>
      </c>
    </row>
    <row r="458" spans="1:24" x14ac:dyDescent="0.25">
      <c r="A458" s="30">
        <f t="shared" si="81"/>
        <v>455</v>
      </c>
      <c r="B458" s="31">
        <v>14</v>
      </c>
      <c r="C458" s="32">
        <f t="shared" si="73"/>
        <v>11</v>
      </c>
      <c r="D458" s="30" t="s">
        <v>219</v>
      </c>
      <c r="E458" s="33" t="s">
        <v>1117</v>
      </c>
      <c r="F458" s="34" t="s">
        <v>565</v>
      </c>
      <c r="G458" s="34"/>
      <c r="H458" s="35" t="s">
        <v>561</v>
      </c>
      <c r="I458" s="36">
        <v>41688</v>
      </c>
      <c r="J458" s="82">
        <v>6862577</v>
      </c>
      <c r="K458" s="37">
        <v>686258</v>
      </c>
      <c r="L458" s="38">
        <f t="shared" si="72"/>
        <v>686258</v>
      </c>
      <c r="M458" s="36">
        <f t="shared" si="71"/>
        <v>41688</v>
      </c>
      <c r="N458" s="39">
        <f t="shared" si="78"/>
        <v>10</v>
      </c>
      <c r="O458" s="5"/>
      <c r="P458" s="5"/>
      <c r="Q458" s="42" t="str">
        <f>VLOOKUP(B458,[1]Challan!$A$6:$B$28,2,FALSE)</f>
        <v>94J</v>
      </c>
      <c r="R458" s="43" t="str">
        <f t="shared" si="74"/>
        <v>AABC</v>
      </c>
      <c r="S458" s="43" t="str">
        <f t="shared" si="79"/>
        <v>C</v>
      </c>
      <c r="T458" s="43" t="str">
        <f t="shared" si="80"/>
        <v>01</v>
      </c>
      <c r="U458" s="43" t="b">
        <f t="shared" si="75"/>
        <v>1</v>
      </c>
      <c r="V458" s="43">
        <f t="shared" si="76"/>
        <v>10</v>
      </c>
      <c r="W458" s="43" t="str">
        <f t="shared" si="77"/>
        <v>K</v>
      </c>
      <c r="X458" s="37">
        <v>0</v>
      </c>
    </row>
    <row r="459" spans="1:24" x14ac:dyDescent="0.25">
      <c r="A459" s="30">
        <f t="shared" si="81"/>
        <v>456</v>
      </c>
      <c r="B459" s="31">
        <v>14</v>
      </c>
      <c r="C459" s="32">
        <f t="shared" si="73"/>
        <v>12</v>
      </c>
      <c r="D459" s="30" t="s">
        <v>219</v>
      </c>
      <c r="E459" s="33" t="s">
        <v>1000</v>
      </c>
      <c r="F459" s="34" t="s">
        <v>572</v>
      </c>
      <c r="G459" s="34"/>
      <c r="H459" s="35" t="s">
        <v>561</v>
      </c>
      <c r="I459" s="36">
        <v>41688</v>
      </c>
      <c r="J459" s="82">
        <v>445571</v>
      </c>
      <c r="K459" s="37">
        <v>44557</v>
      </c>
      <c r="L459" s="38">
        <f t="shared" si="72"/>
        <v>44557</v>
      </c>
      <c r="M459" s="36">
        <f t="shared" si="71"/>
        <v>41688</v>
      </c>
      <c r="N459" s="39">
        <f t="shared" si="78"/>
        <v>10</v>
      </c>
      <c r="O459" s="5"/>
      <c r="P459" s="5"/>
      <c r="Q459" s="42" t="str">
        <f>VLOOKUP(B459,[1]Challan!$A$6:$B$28,2,FALSE)</f>
        <v>94J</v>
      </c>
      <c r="R459" s="43" t="str">
        <f t="shared" si="74"/>
        <v>AABC</v>
      </c>
      <c r="S459" s="43" t="str">
        <f t="shared" si="79"/>
        <v>C</v>
      </c>
      <c r="T459" s="43" t="str">
        <f t="shared" si="80"/>
        <v>01</v>
      </c>
      <c r="U459" s="43" t="b">
        <f t="shared" si="75"/>
        <v>1</v>
      </c>
      <c r="V459" s="43">
        <f t="shared" si="76"/>
        <v>10</v>
      </c>
      <c r="W459" s="43" t="str">
        <f t="shared" si="77"/>
        <v>B</v>
      </c>
      <c r="X459" s="37">
        <v>0</v>
      </c>
    </row>
    <row r="460" spans="1:24" x14ac:dyDescent="0.25">
      <c r="A460" s="30">
        <f t="shared" si="81"/>
        <v>457</v>
      </c>
      <c r="B460" s="31">
        <v>14</v>
      </c>
      <c r="C460" s="32">
        <f t="shared" si="73"/>
        <v>13</v>
      </c>
      <c r="D460" s="30" t="s">
        <v>219</v>
      </c>
      <c r="E460" s="33" t="s">
        <v>1116</v>
      </c>
      <c r="F460" s="34" t="s">
        <v>564</v>
      </c>
      <c r="G460" s="34"/>
      <c r="H460" s="35" t="s">
        <v>561</v>
      </c>
      <c r="I460" s="36">
        <v>41690</v>
      </c>
      <c r="J460" s="82">
        <v>203780</v>
      </c>
      <c r="K460" s="37">
        <v>20378</v>
      </c>
      <c r="L460" s="38">
        <f t="shared" si="72"/>
        <v>20378</v>
      </c>
      <c r="M460" s="36">
        <f t="shared" si="71"/>
        <v>41690</v>
      </c>
      <c r="N460" s="39">
        <f t="shared" si="78"/>
        <v>10</v>
      </c>
      <c r="O460" s="5"/>
      <c r="P460" s="5"/>
      <c r="Q460" s="42" t="str">
        <f>VLOOKUP(B460,[1]Challan!$A$6:$B$28,2,FALSE)</f>
        <v>94J</v>
      </c>
      <c r="R460" s="43" t="str">
        <f t="shared" si="74"/>
        <v>AAAC</v>
      </c>
      <c r="S460" s="43" t="str">
        <f t="shared" si="79"/>
        <v>C</v>
      </c>
      <c r="T460" s="43" t="str">
        <f t="shared" si="80"/>
        <v>01</v>
      </c>
      <c r="U460" s="43" t="b">
        <f t="shared" si="75"/>
        <v>1</v>
      </c>
      <c r="V460" s="43">
        <f t="shared" si="76"/>
        <v>10</v>
      </c>
      <c r="W460" s="43" t="str">
        <f t="shared" si="77"/>
        <v>P</v>
      </c>
      <c r="X460" s="37">
        <v>0</v>
      </c>
    </row>
    <row r="461" spans="1:24" x14ac:dyDescent="0.25">
      <c r="A461" s="30">
        <f t="shared" si="81"/>
        <v>458</v>
      </c>
      <c r="B461" s="90">
        <v>14</v>
      </c>
      <c r="C461" s="91">
        <f t="shared" si="73"/>
        <v>14</v>
      </c>
      <c r="D461" s="92" t="s">
        <v>219</v>
      </c>
      <c r="E461" s="93" t="s">
        <v>1002</v>
      </c>
      <c r="F461" s="90" t="s">
        <v>648</v>
      </c>
      <c r="G461" s="90"/>
      <c r="H461" s="35" t="s">
        <v>561</v>
      </c>
      <c r="I461" s="94">
        <v>41670</v>
      </c>
      <c r="J461" s="95">
        <v>22965</v>
      </c>
      <c r="K461" s="37">
        <v>2297</v>
      </c>
      <c r="L461" s="38">
        <f>+K461</f>
        <v>2297</v>
      </c>
      <c r="M461" s="36">
        <v>41690</v>
      </c>
      <c r="N461" s="39">
        <f t="shared" si="78"/>
        <v>10</v>
      </c>
      <c r="O461" s="96"/>
      <c r="P461" s="96"/>
      <c r="Q461" s="42" t="str">
        <f>VLOOKUP(B461,[1]Challan!$A$6:$B$28,2,FALSE)</f>
        <v>94J</v>
      </c>
      <c r="R461" s="43" t="str">
        <f t="shared" si="74"/>
        <v>AAAC</v>
      </c>
      <c r="S461" s="43" t="str">
        <f t="shared" si="79"/>
        <v>C</v>
      </c>
      <c r="T461" s="43" t="str">
        <f t="shared" si="80"/>
        <v>01</v>
      </c>
      <c r="U461" s="43" t="b">
        <f t="shared" si="75"/>
        <v>1</v>
      </c>
      <c r="V461" s="43">
        <f t="shared" si="76"/>
        <v>10</v>
      </c>
      <c r="W461" s="43" t="str">
        <f t="shared" si="77"/>
        <v>Q</v>
      </c>
      <c r="X461" s="37">
        <v>0</v>
      </c>
    </row>
    <row r="462" spans="1:24" x14ac:dyDescent="0.25">
      <c r="A462" s="30">
        <f t="shared" si="81"/>
        <v>459</v>
      </c>
      <c r="B462" s="31">
        <v>14</v>
      </c>
      <c r="C462" s="32">
        <f t="shared" si="73"/>
        <v>15</v>
      </c>
      <c r="D462" s="30" t="s">
        <v>219</v>
      </c>
      <c r="E462" s="44" t="s">
        <v>890</v>
      </c>
      <c r="F462" s="34" t="s">
        <v>566</v>
      </c>
      <c r="G462" s="34"/>
      <c r="H462" s="35" t="s">
        <v>561</v>
      </c>
      <c r="I462" s="36">
        <v>41698</v>
      </c>
      <c r="J462" s="82">
        <v>1577789</v>
      </c>
      <c r="K462" s="37">
        <v>157779</v>
      </c>
      <c r="L462" s="38">
        <f t="shared" si="72"/>
        <v>157779</v>
      </c>
      <c r="M462" s="36">
        <f t="shared" si="71"/>
        <v>41698</v>
      </c>
      <c r="N462" s="39">
        <f t="shared" si="78"/>
        <v>10</v>
      </c>
      <c r="O462" s="5"/>
      <c r="P462" s="5"/>
      <c r="Q462" s="42" t="str">
        <f>VLOOKUP(B462,[1]Challan!$A$6:$B$28,2,FALSE)</f>
        <v>94J</v>
      </c>
      <c r="R462" s="43" t="str">
        <f t="shared" si="74"/>
        <v>AADC</v>
      </c>
      <c r="S462" s="43" t="str">
        <f t="shared" si="79"/>
        <v>C</v>
      </c>
      <c r="T462" s="43" t="str">
        <f t="shared" si="80"/>
        <v>01</v>
      </c>
      <c r="U462" s="43" t="b">
        <f t="shared" si="75"/>
        <v>1</v>
      </c>
      <c r="V462" s="43">
        <f t="shared" si="76"/>
        <v>10</v>
      </c>
      <c r="W462" s="43" t="str">
        <f t="shared" si="77"/>
        <v>M</v>
      </c>
      <c r="X462" s="37">
        <v>0</v>
      </c>
    </row>
    <row r="463" spans="1:24" x14ac:dyDescent="0.25">
      <c r="A463" s="30">
        <f t="shared" si="81"/>
        <v>460</v>
      </c>
      <c r="B463" s="31">
        <v>15</v>
      </c>
      <c r="C463" s="32">
        <f t="shared" si="73"/>
        <v>1</v>
      </c>
      <c r="D463" s="30" t="s">
        <v>229</v>
      </c>
      <c r="E463" s="33" t="s">
        <v>903</v>
      </c>
      <c r="F463" s="81" t="s">
        <v>649</v>
      </c>
      <c r="G463" s="81"/>
      <c r="H463" s="35" t="s">
        <v>561</v>
      </c>
      <c r="I463" s="36">
        <v>41673</v>
      </c>
      <c r="J463" s="82">
        <v>12026</v>
      </c>
      <c r="K463" s="37">
        <v>1203</v>
      </c>
      <c r="L463" s="38">
        <f t="shared" si="72"/>
        <v>1203</v>
      </c>
      <c r="M463" s="36">
        <f t="shared" si="71"/>
        <v>41673</v>
      </c>
      <c r="N463" s="39">
        <f t="shared" si="78"/>
        <v>10</v>
      </c>
      <c r="O463" s="5"/>
      <c r="P463" s="5"/>
      <c r="Q463" s="42" t="str">
        <f>VLOOKUP(B463,[1]Challan!$A$6:$B$28,2,FALSE)</f>
        <v>94J</v>
      </c>
      <c r="R463" s="43" t="str">
        <f t="shared" si="74"/>
        <v>AAHF</v>
      </c>
      <c r="S463" s="43" t="str">
        <f t="shared" si="79"/>
        <v>F</v>
      </c>
      <c r="T463" s="43" t="str">
        <f t="shared" si="80"/>
        <v>02</v>
      </c>
      <c r="U463" s="43" t="b">
        <f t="shared" si="75"/>
        <v>1</v>
      </c>
      <c r="V463" s="43">
        <f t="shared" si="76"/>
        <v>10</v>
      </c>
      <c r="W463" s="43" t="str">
        <f t="shared" si="77"/>
        <v>N</v>
      </c>
      <c r="X463" s="37">
        <v>0</v>
      </c>
    </row>
    <row r="464" spans="1:24" x14ac:dyDescent="0.25">
      <c r="A464" s="30">
        <f t="shared" si="81"/>
        <v>461</v>
      </c>
      <c r="B464" s="31">
        <v>15</v>
      </c>
      <c r="C464" s="32">
        <f t="shared" si="73"/>
        <v>2</v>
      </c>
      <c r="D464" s="30" t="s">
        <v>229</v>
      </c>
      <c r="E464" s="44" t="s">
        <v>1003</v>
      </c>
      <c r="F464" s="34" t="s">
        <v>581</v>
      </c>
      <c r="G464" s="34"/>
      <c r="H464" s="35" t="s">
        <v>561</v>
      </c>
      <c r="I464" s="36">
        <v>41684</v>
      </c>
      <c r="J464" s="89">
        <v>453213</v>
      </c>
      <c r="K464" s="37">
        <v>45321</v>
      </c>
      <c r="L464" s="38">
        <f t="shared" si="72"/>
        <v>45321</v>
      </c>
      <c r="M464" s="36">
        <f t="shared" si="71"/>
        <v>41684</v>
      </c>
      <c r="N464" s="39">
        <f t="shared" si="78"/>
        <v>10</v>
      </c>
      <c r="O464" s="5"/>
      <c r="P464" s="5"/>
      <c r="Q464" s="42" t="str">
        <f>VLOOKUP(B464,[1]Challan!$A$6:$B$28,2,FALSE)</f>
        <v>94J</v>
      </c>
      <c r="R464" s="43" t="str">
        <f t="shared" si="74"/>
        <v>AAAP</v>
      </c>
      <c r="S464" s="43" t="str">
        <f t="shared" si="79"/>
        <v>P</v>
      </c>
      <c r="T464" s="43" t="str">
        <f t="shared" si="80"/>
        <v>02</v>
      </c>
      <c r="U464" s="43" t="b">
        <f t="shared" si="75"/>
        <v>1</v>
      </c>
      <c r="V464" s="43">
        <f t="shared" si="76"/>
        <v>10</v>
      </c>
      <c r="W464" s="43" t="str">
        <f t="shared" si="77"/>
        <v>C</v>
      </c>
      <c r="X464" s="37">
        <v>0</v>
      </c>
    </row>
    <row r="465" spans="1:24" x14ac:dyDescent="0.25">
      <c r="A465" s="30">
        <f t="shared" si="81"/>
        <v>462</v>
      </c>
      <c r="B465" s="31">
        <v>15</v>
      </c>
      <c r="C465" s="32">
        <f t="shared" si="73"/>
        <v>3</v>
      </c>
      <c r="D465" s="30" t="s">
        <v>229</v>
      </c>
      <c r="E465" s="44" t="s">
        <v>1007</v>
      </c>
      <c r="F465" s="81" t="s">
        <v>650</v>
      </c>
      <c r="G465" s="81"/>
      <c r="H465" s="35" t="s">
        <v>561</v>
      </c>
      <c r="I465" s="36">
        <v>41684</v>
      </c>
      <c r="J465" s="82">
        <v>148315</v>
      </c>
      <c r="K465" s="37">
        <v>14832</v>
      </c>
      <c r="L465" s="38">
        <f t="shared" si="72"/>
        <v>14832</v>
      </c>
      <c r="M465" s="36">
        <f t="shared" si="71"/>
        <v>41684</v>
      </c>
      <c r="N465" s="39">
        <f t="shared" si="78"/>
        <v>10</v>
      </c>
      <c r="O465" s="5"/>
      <c r="P465" s="5"/>
      <c r="Q465" s="42" t="str">
        <f>VLOOKUP(B465,[1]Challan!$A$6:$B$28,2,FALSE)</f>
        <v>94J</v>
      </c>
      <c r="R465" s="43" t="str">
        <f t="shared" si="74"/>
        <v>AANP</v>
      </c>
      <c r="S465" s="43" t="str">
        <f t="shared" si="79"/>
        <v>P</v>
      </c>
      <c r="T465" s="43" t="str">
        <f t="shared" si="80"/>
        <v>02</v>
      </c>
      <c r="U465" s="43" t="b">
        <f t="shared" si="75"/>
        <v>1</v>
      </c>
      <c r="V465" s="43">
        <f t="shared" si="76"/>
        <v>10</v>
      </c>
      <c r="W465" s="43" t="str">
        <f t="shared" si="77"/>
        <v>B</v>
      </c>
      <c r="X465" s="37">
        <v>0</v>
      </c>
    </row>
    <row r="466" spans="1:24" x14ac:dyDescent="0.25">
      <c r="A466" s="30">
        <f t="shared" si="81"/>
        <v>463</v>
      </c>
      <c r="B466" s="31">
        <v>15</v>
      </c>
      <c r="C466" s="32">
        <f t="shared" si="73"/>
        <v>4</v>
      </c>
      <c r="D466" s="30" t="s">
        <v>229</v>
      </c>
      <c r="E466" s="44" t="s">
        <v>1123</v>
      </c>
      <c r="F466" s="34" t="s">
        <v>583</v>
      </c>
      <c r="G466" s="34"/>
      <c r="H466" s="35" t="s">
        <v>561</v>
      </c>
      <c r="I466" s="36">
        <v>41688</v>
      </c>
      <c r="J466" s="82">
        <v>147326</v>
      </c>
      <c r="K466" s="37">
        <v>14733</v>
      </c>
      <c r="L466" s="38">
        <f t="shared" si="72"/>
        <v>14733</v>
      </c>
      <c r="M466" s="36">
        <f t="shared" si="71"/>
        <v>41688</v>
      </c>
      <c r="N466" s="39">
        <f t="shared" si="78"/>
        <v>10</v>
      </c>
      <c r="O466" s="5"/>
      <c r="P466" s="5"/>
      <c r="Q466" s="42" t="str">
        <f>VLOOKUP(B466,[1]Challan!$A$6:$B$28,2,FALSE)</f>
        <v>94J</v>
      </c>
      <c r="R466" s="43" t="str">
        <f t="shared" si="74"/>
        <v>ACEF</v>
      </c>
      <c r="S466" s="43" t="str">
        <f t="shared" si="79"/>
        <v>F</v>
      </c>
      <c r="T466" s="43" t="str">
        <f t="shared" si="80"/>
        <v>02</v>
      </c>
      <c r="U466" s="43" t="b">
        <f t="shared" si="75"/>
        <v>1</v>
      </c>
      <c r="V466" s="43">
        <f t="shared" si="76"/>
        <v>10</v>
      </c>
      <c r="W466" s="43" t="str">
        <f t="shared" si="77"/>
        <v>D</v>
      </c>
      <c r="X466" s="37">
        <v>0</v>
      </c>
    </row>
    <row r="467" spans="1:24" x14ac:dyDescent="0.25">
      <c r="A467" s="30">
        <f t="shared" si="81"/>
        <v>464</v>
      </c>
      <c r="B467" s="31">
        <v>15</v>
      </c>
      <c r="C467" s="32">
        <f t="shared" si="73"/>
        <v>5</v>
      </c>
      <c r="D467" s="30" t="s">
        <v>229</v>
      </c>
      <c r="E467" s="33" t="s">
        <v>1122</v>
      </c>
      <c r="F467" s="34" t="s">
        <v>582</v>
      </c>
      <c r="G467" s="34"/>
      <c r="H467" s="35" t="s">
        <v>561</v>
      </c>
      <c r="I467" s="36">
        <v>41688</v>
      </c>
      <c r="J467" s="82">
        <v>26068</v>
      </c>
      <c r="K467" s="37">
        <v>2607</v>
      </c>
      <c r="L467" s="38">
        <f t="shared" si="72"/>
        <v>2607</v>
      </c>
      <c r="M467" s="36">
        <f t="shared" si="71"/>
        <v>41688</v>
      </c>
      <c r="N467" s="39">
        <f t="shared" si="78"/>
        <v>10</v>
      </c>
      <c r="O467" s="5"/>
      <c r="P467" s="5"/>
      <c r="Q467" s="42" t="str">
        <f>VLOOKUP(B467,[1]Challan!$A$6:$B$28,2,FALSE)</f>
        <v>94J</v>
      </c>
      <c r="R467" s="43" t="str">
        <f t="shared" si="74"/>
        <v>AEHP</v>
      </c>
      <c r="S467" s="43" t="str">
        <f t="shared" si="79"/>
        <v>P</v>
      </c>
      <c r="T467" s="43" t="str">
        <f t="shared" si="80"/>
        <v>02</v>
      </c>
      <c r="U467" s="43" t="b">
        <f t="shared" si="75"/>
        <v>1</v>
      </c>
      <c r="V467" s="43">
        <f t="shared" si="76"/>
        <v>10</v>
      </c>
      <c r="W467" s="43" t="str">
        <f t="shared" si="77"/>
        <v>J</v>
      </c>
      <c r="X467" s="37">
        <v>0</v>
      </c>
    </row>
    <row r="468" spans="1:24" x14ac:dyDescent="0.25">
      <c r="A468" s="30">
        <f t="shared" si="81"/>
        <v>465</v>
      </c>
      <c r="B468" s="31">
        <v>15</v>
      </c>
      <c r="C468" s="32">
        <f t="shared" si="73"/>
        <v>6</v>
      </c>
      <c r="D468" s="30" t="s">
        <v>229</v>
      </c>
      <c r="E468" s="44" t="s">
        <v>1122</v>
      </c>
      <c r="F468" s="34" t="s">
        <v>582</v>
      </c>
      <c r="G468" s="34"/>
      <c r="H468" s="35" t="s">
        <v>561</v>
      </c>
      <c r="I468" s="36">
        <v>41688</v>
      </c>
      <c r="J468" s="82">
        <v>809</v>
      </c>
      <c r="K468" s="37">
        <v>81</v>
      </c>
      <c r="L468" s="38">
        <f t="shared" si="72"/>
        <v>81</v>
      </c>
      <c r="M468" s="36">
        <f t="shared" si="71"/>
        <v>41688</v>
      </c>
      <c r="N468" s="39">
        <f t="shared" si="78"/>
        <v>10.01</v>
      </c>
      <c r="O468" s="5"/>
      <c r="P468" s="5"/>
      <c r="Q468" s="42" t="str">
        <f>VLOOKUP(B468,[1]Challan!$A$6:$B$28,2,FALSE)</f>
        <v>94J</v>
      </c>
      <c r="R468" s="43" t="str">
        <f t="shared" si="74"/>
        <v>AEHP</v>
      </c>
      <c r="S468" s="43" t="str">
        <f t="shared" si="79"/>
        <v>P</v>
      </c>
      <c r="T468" s="43" t="str">
        <f t="shared" si="80"/>
        <v>02</v>
      </c>
      <c r="U468" s="43" t="b">
        <f t="shared" si="75"/>
        <v>1</v>
      </c>
      <c r="V468" s="43">
        <f t="shared" si="76"/>
        <v>10</v>
      </c>
      <c r="W468" s="43" t="str">
        <f t="shared" si="77"/>
        <v>J</v>
      </c>
      <c r="X468" s="37">
        <v>0</v>
      </c>
    </row>
    <row r="469" spans="1:24" x14ac:dyDescent="0.25">
      <c r="A469" s="30">
        <f t="shared" si="81"/>
        <v>466</v>
      </c>
      <c r="B469" s="31">
        <v>15</v>
      </c>
      <c r="C469" s="32">
        <f t="shared" si="73"/>
        <v>7</v>
      </c>
      <c r="D469" s="30" t="s">
        <v>229</v>
      </c>
      <c r="E469" s="44" t="s">
        <v>1122</v>
      </c>
      <c r="F469" s="34" t="s">
        <v>582</v>
      </c>
      <c r="G469" s="34"/>
      <c r="H469" s="35" t="s">
        <v>561</v>
      </c>
      <c r="I469" s="36">
        <v>41688</v>
      </c>
      <c r="J469" s="82">
        <v>656</v>
      </c>
      <c r="K469" s="37">
        <v>66</v>
      </c>
      <c r="L469" s="38">
        <f t="shared" si="72"/>
        <v>66</v>
      </c>
      <c r="M469" s="36">
        <f t="shared" si="71"/>
        <v>41688</v>
      </c>
      <c r="N469" s="39">
        <f t="shared" si="78"/>
        <v>10.06</v>
      </c>
      <c r="O469" s="5"/>
      <c r="P469" s="5"/>
      <c r="Q469" s="42" t="str">
        <f>VLOOKUP(B469,[1]Challan!$A$6:$B$28,2,FALSE)</f>
        <v>94J</v>
      </c>
      <c r="R469" s="43" t="str">
        <f t="shared" si="74"/>
        <v>AEHP</v>
      </c>
      <c r="S469" s="43" t="str">
        <f t="shared" si="79"/>
        <v>P</v>
      </c>
      <c r="T469" s="43" t="str">
        <f t="shared" si="80"/>
        <v>02</v>
      </c>
      <c r="U469" s="43" t="b">
        <f t="shared" si="75"/>
        <v>1</v>
      </c>
      <c r="V469" s="43">
        <f t="shared" si="76"/>
        <v>10</v>
      </c>
      <c r="W469" s="43" t="str">
        <f t="shared" si="77"/>
        <v>J</v>
      </c>
      <c r="X469" s="37">
        <v>0</v>
      </c>
    </row>
    <row r="470" spans="1:24" x14ac:dyDescent="0.25">
      <c r="A470" s="30">
        <f t="shared" si="81"/>
        <v>467</v>
      </c>
      <c r="B470" s="31">
        <v>15</v>
      </c>
      <c r="C470" s="32">
        <f t="shared" si="73"/>
        <v>8</v>
      </c>
      <c r="D470" s="30" t="s">
        <v>229</v>
      </c>
      <c r="E470" s="33" t="s">
        <v>903</v>
      </c>
      <c r="F470" s="34" t="s">
        <v>649</v>
      </c>
      <c r="G470" s="34"/>
      <c r="H470" s="35" t="s">
        <v>561</v>
      </c>
      <c r="I470" s="36">
        <v>41688</v>
      </c>
      <c r="J470" s="82">
        <v>15115</v>
      </c>
      <c r="K470" s="37">
        <v>1511</v>
      </c>
      <c r="L470" s="38">
        <f t="shared" si="72"/>
        <v>1511</v>
      </c>
      <c r="M470" s="36">
        <f t="shared" si="71"/>
        <v>41688</v>
      </c>
      <c r="N470" s="39">
        <f t="shared" si="78"/>
        <v>10</v>
      </c>
      <c r="O470" s="5"/>
      <c r="P470" s="5"/>
      <c r="Q470" s="42" t="str">
        <f>VLOOKUP(B470,[1]Challan!$A$6:$B$28,2,FALSE)</f>
        <v>94J</v>
      </c>
      <c r="R470" s="43" t="str">
        <f t="shared" si="74"/>
        <v>AAHF</v>
      </c>
      <c r="S470" s="43" t="str">
        <f t="shared" si="79"/>
        <v>F</v>
      </c>
      <c r="T470" s="43" t="str">
        <f t="shared" si="80"/>
        <v>02</v>
      </c>
      <c r="U470" s="43" t="b">
        <f t="shared" si="75"/>
        <v>1</v>
      </c>
      <c r="V470" s="43">
        <f t="shared" si="76"/>
        <v>10</v>
      </c>
      <c r="W470" s="43" t="str">
        <f t="shared" si="77"/>
        <v>N</v>
      </c>
      <c r="X470" s="37">
        <v>0</v>
      </c>
    </row>
    <row r="471" spans="1:24" x14ac:dyDescent="0.25">
      <c r="A471" s="30">
        <f t="shared" si="81"/>
        <v>468</v>
      </c>
      <c r="B471" s="31">
        <v>15</v>
      </c>
      <c r="C471" s="32">
        <f t="shared" si="73"/>
        <v>9</v>
      </c>
      <c r="D471" s="30" t="s">
        <v>229</v>
      </c>
      <c r="E471" s="33" t="s">
        <v>895</v>
      </c>
      <c r="F471" s="34" t="s">
        <v>580</v>
      </c>
      <c r="G471" s="34"/>
      <c r="H471" s="35" t="s">
        <v>561</v>
      </c>
      <c r="I471" s="36">
        <v>41688</v>
      </c>
      <c r="J471" s="82">
        <v>20000</v>
      </c>
      <c r="K471" s="37">
        <v>2000</v>
      </c>
      <c r="L471" s="38">
        <f t="shared" si="72"/>
        <v>2000</v>
      </c>
      <c r="M471" s="36">
        <f t="shared" si="71"/>
        <v>41688</v>
      </c>
      <c r="N471" s="39">
        <f t="shared" si="78"/>
        <v>10</v>
      </c>
      <c r="O471" s="5"/>
      <c r="P471" s="5"/>
      <c r="Q471" s="42" t="str">
        <f>VLOOKUP(B471,[1]Challan!$A$6:$B$28,2,FALSE)</f>
        <v>94J</v>
      </c>
      <c r="R471" s="43" t="str">
        <f t="shared" si="74"/>
        <v>ADXP</v>
      </c>
      <c r="S471" s="43" t="str">
        <f t="shared" si="79"/>
        <v>P</v>
      </c>
      <c r="T471" s="43" t="str">
        <f t="shared" si="80"/>
        <v>02</v>
      </c>
      <c r="U471" s="43" t="b">
        <f t="shared" si="75"/>
        <v>1</v>
      </c>
      <c r="V471" s="43">
        <f t="shared" si="76"/>
        <v>10</v>
      </c>
      <c r="W471" s="43" t="str">
        <f t="shared" si="77"/>
        <v>P</v>
      </c>
      <c r="X471" s="37">
        <v>0</v>
      </c>
    </row>
    <row r="472" spans="1:24" x14ac:dyDescent="0.25">
      <c r="A472" s="30">
        <f t="shared" si="81"/>
        <v>469</v>
      </c>
      <c r="B472" s="31">
        <v>15</v>
      </c>
      <c r="C472" s="32">
        <f t="shared" si="73"/>
        <v>10</v>
      </c>
      <c r="D472" s="30" t="s">
        <v>229</v>
      </c>
      <c r="E472" s="44" t="s">
        <v>904</v>
      </c>
      <c r="F472" s="34" t="s">
        <v>651</v>
      </c>
      <c r="G472" s="34"/>
      <c r="H472" s="35" t="s">
        <v>561</v>
      </c>
      <c r="I472" s="36">
        <v>41698</v>
      </c>
      <c r="J472" s="82">
        <v>112360</v>
      </c>
      <c r="K472" s="37">
        <v>11236</v>
      </c>
      <c r="L472" s="38">
        <f t="shared" si="72"/>
        <v>11236</v>
      </c>
      <c r="M472" s="36">
        <f t="shared" si="71"/>
        <v>41698</v>
      </c>
      <c r="N472" s="39">
        <f t="shared" si="78"/>
        <v>10</v>
      </c>
      <c r="O472" s="5"/>
      <c r="P472" s="5"/>
      <c r="Q472" s="42" t="str">
        <f>VLOOKUP(B472,[1]Challan!$A$6:$B$28,2,FALSE)</f>
        <v>94J</v>
      </c>
      <c r="R472" s="43" t="str">
        <f t="shared" si="74"/>
        <v>AAAF</v>
      </c>
      <c r="S472" s="43" t="str">
        <f t="shared" si="79"/>
        <v>F</v>
      </c>
      <c r="T472" s="43" t="str">
        <f t="shared" si="80"/>
        <v>02</v>
      </c>
      <c r="U472" s="43" t="b">
        <f t="shared" si="75"/>
        <v>1</v>
      </c>
      <c r="V472" s="43">
        <f t="shared" si="76"/>
        <v>10</v>
      </c>
      <c r="W472" s="43" t="str">
        <f t="shared" si="77"/>
        <v>K</v>
      </c>
      <c r="X472" s="37">
        <v>0</v>
      </c>
    </row>
    <row r="473" spans="1:24" x14ac:dyDescent="0.25">
      <c r="A473" s="30">
        <f t="shared" si="81"/>
        <v>470</v>
      </c>
      <c r="B473" s="31">
        <v>15</v>
      </c>
      <c r="C473" s="32">
        <f t="shared" si="73"/>
        <v>11</v>
      </c>
      <c r="D473" s="30" t="s">
        <v>229</v>
      </c>
      <c r="E473" s="44" t="s">
        <v>904</v>
      </c>
      <c r="F473" s="34" t="s">
        <v>651</v>
      </c>
      <c r="G473" s="34"/>
      <c r="H473" s="35" t="s">
        <v>561</v>
      </c>
      <c r="I473" s="36">
        <v>41698</v>
      </c>
      <c r="J473" s="82">
        <v>112360</v>
      </c>
      <c r="K473" s="37">
        <v>11236</v>
      </c>
      <c r="L473" s="38">
        <f t="shared" si="72"/>
        <v>11236</v>
      </c>
      <c r="M473" s="36">
        <f t="shared" si="71"/>
        <v>41698</v>
      </c>
      <c r="N473" s="39">
        <f t="shared" si="78"/>
        <v>10</v>
      </c>
      <c r="O473" s="5"/>
      <c r="P473" s="5"/>
      <c r="Q473" s="42" t="str">
        <f>VLOOKUP(B473,[1]Challan!$A$6:$B$28,2,FALSE)</f>
        <v>94J</v>
      </c>
      <c r="R473" s="43" t="str">
        <f t="shared" si="74"/>
        <v>AAAF</v>
      </c>
      <c r="S473" s="43" t="str">
        <f t="shared" si="79"/>
        <v>F</v>
      </c>
      <c r="T473" s="43" t="str">
        <f t="shared" si="80"/>
        <v>02</v>
      </c>
      <c r="U473" s="43" t="b">
        <f t="shared" si="75"/>
        <v>1</v>
      </c>
      <c r="V473" s="43">
        <f t="shared" si="76"/>
        <v>10</v>
      </c>
      <c r="W473" s="43" t="str">
        <f t="shared" si="77"/>
        <v>K</v>
      </c>
      <c r="X473" s="37">
        <v>0</v>
      </c>
    </row>
    <row r="474" spans="1:24" x14ac:dyDescent="0.25">
      <c r="A474" s="30">
        <f t="shared" si="81"/>
        <v>471</v>
      </c>
      <c r="B474" s="31">
        <v>15</v>
      </c>
      <c r="C474" s="32">
        <f t="shared" si="73"/>
        <v>12</v>
      </c>
      <c r="D474" s="30" t="s">
        <v>229</v>
      </c>
      <c r="E474" s="44" t="s">
        <v>1130</v>
      </c>
      <c r="F474" s="81" t="s">
        <v>652</v>
      </c>
      <c r="G474" s="81"/>
      <c r="H474" s="35" t="s">
        <v>561</v>
      </c>
      <c r="I474" s="36">
        <v>41698</v>
      </c>
      <c r="J474" s="82">
        <v>80000</v>
      </c>
      <c r="K474" s="37">
        <v>8000</v>
      </c>
      <c r="L474" s="38">
        <f t="shared" si="72"/>
        <v>8000</v>
      </c>
      <c r="M474" s="36">
        <f t="shared" si="71"/>
        <v>41698</v>
      </c>
      <c r="N474" s="39">
        <f t="shared" si="78"/>
        <v>10</v>
      </c>
      <c r="O474" s="5"/>
      <c r="P474" s="5"/>
      <c r="Q474" s="42" t="str">
        <f>VLOOKUP(B474,[1]Challan!$A$6:$B$28,2,FALSE)</f>
        <v>94J</v>
      </c>
      <c r="R474" s="43" t="str">
        <f t="shared" si="74"/>
        <v>AAAP</v>
      </c>
      <c r="S474" s="43" t="str">
        <f t="shared" si="79"/>
        <v>P</v>
      </c>
      <c r="T474" s="43" t="str">
        <f t="shared" si="80"/>
        <v>02</v>
      </c>
      <c r="U474" s="43" t="b">
        <f t="shared" si="75"/>
        <v>1</v>
      </c>
      <c r="V474" s="43">
        <f t="shared" si="76"/>
        <v>10</v>
      </c>
      <c r="W474" s="43" t="str">
        <f t="shared" si="77"/>
        <v>E</v>
      </c>
      <c r="X474" s="37">
        <v>0</v>
      </c>
    </row>
    <row r="475" spans="1:24" x14ac:dyDescent="0.25">
      <c r="A475" s="30">
        <f t="shared" si="81"/>
        <v>472</v>
      </c>
      <c r="B475" s="31">
        <v>15</v>
      </c>
      <c r="C475" s="32">
        <f t="shared" si="73"/>
        <v>13</v>
      </c>
      <c r="D475" s="30" t="s">
        <v>229</v>
      </c>
      <c r="E475" s="44" t="s">
        <v>1131</v>
      </c>
      <c r="F475" s="81" t="s">
        <v>653</v>
      </c>
      <c r="G475" s="81"/>
      <c r="H475" s="35" t="s">
        <v>561</v>
      </c>
      <c r="I475" s="36">
        <v>41698</v>
      </c>
      <c r="J475" s="82">
        <v>40000</v>
      </c>
      <c r="K475" s="37">
        <v>4000</v>
      </c>
      <c r="L475" s="38">
        <f t="shared" si="72"/>
        <v>4000</v>
      </c>
      <c r="M475" s="36">
        <f t="shared" si="71"/>
        <v>41698</v>
      </c>
      <c r="N475" s="39">
        <f t="shared" si="78"/>
        <v>10</v>
      </c>
      <c r="O475" s="5"/>
      <c r="P475" s="5"/>
      <c r="Q475" s="42" t="str">
        <f>VLOOKUP(B475,[1]Challan!$A$6:$B$28,2,FALSE)</f>
        <v>94J</v>
      </c>
      <c r="R475" s="43" t="str">
        <f t="shared" si="74"/>
        <v>ADZP</v>
      </c>
      <c r="S475" s="43" t="str">
        <f t="shared" si="79"/>
        <v>P</v>
      </c>
      <c r="T475" s="43" t="str">
        <f t="shared" si="80"/>
        <v>02</v>
      </c>
      <c r="U475" s="43" t="b">
        <f t="shared" si="75"/>
        <v>1</v>
      </c>
      <c r="V475" s="43">
        <f t="shared" si="76"/>
        <v>10</v>
      </c>
      <c r="W475" s="43" t="str">
        <f t="shared" si="77"/>
        <v>B</v>
      </c>
      <c r="X475" s="37">
        <v>0</v>
      </c>
    </row>
    <row r="476" spans="1:24" x14ac:dyDescent="0.25">
      <c r="A476" s="30">
        <f t="shared" si="81"/>
        <v>473</v>
      </c>
      <c r="B476" s="31">
        <v>15</v>
      </c>
      <c r="C476" s="32">
        <f t="shared" si="73"/>
        <v>14</v>
      </c>
      <c r="D476" s="30" t="s">
        <v>229</v>
      </c>
      <c r="E476" s="33" t="s">
        <v>1132</v>
      </c>
      <c r="F476" s="34" t="s">
        <v>654</v>
      </c>
      <c r="G476" s="34"/>
      <c r="H476" s="35" t="s">
        <v>561</v>
      </c>
      <c r="I476" s="36">
        <v>41698</v>
      </c>
      <c r="J476" s="82">
        <v>20000</v>
      </c>
      <c r="K476" s="37">
        <v>2000</v>
      </c>
      <c r="L476" s="38">
        <f t="shared" si="72"/>
        <v>2000</v>
      </c>
      <c r="M476" s="36">
        <f t="shared" ref="M476:M539" si="82">+I476</f>
        <v>41698</v>
      </c>
      <c r="N476" s="39">
        <f t="shared" si="78"/>
        <v>10</v>
      </c>
      <c r="O476" s="5"/>
      <c r="P476" s="5"/>
      <c r="Q476" s="42" t="str">
        <f>VLOOKUP(B476,[1]Challan!$A$6:$B$28,2,FALSE)</f>
        <v>94J</v>
      </c>
      <c r="R476" s="43" t="str">
        <f t="shared" si="74"/>
        <v>ACGP</v>
      </c>
      <c r="S476" s="43" t="str">
        <f t="shared" si="79"/>
        <v>P</v>
      </c>
      <c r="T476" s="43" t="str">
        <f t="shared" si="80"/>
        <v>02</v>
      </c>
      <c r="U476" s="43" t="b">
        <f t="shared" si="75"/>
        <v>1</v>
      </c>
      <c r="V476" s="43">
        <f t="shared" si="76"/>
        <v>10</v>
      </c>
      <c r="W476" s="43" t="str">
        <f t="shared" si="77"/>
        <v>D</v>
      </c>
      <c r="X476" s="37">
        <v>0</v>
      </c>
    </row>
    <row r="477" spans="1:24" x14ac:dyDescent="0.25">
      <c r="A477" s="30">
        <f t="shared" si="81"/>
        <v>474</v>
      </c>
      <c r="B477" s="31">
        <v>16</v>
      </c>
      <c r="C477" s="32">
        <f t="shared" si="73"/>
        <v>1</v>
      </c>
      <c r="D477" s="97" t="s">
        <v>219</v>
      </c>
      <c r="E477" s="45" t="s">
        <v>896</v>
      </c>
      <c r="F477" s="45" t="s">
        <v>655</v>
      </c>
      <c r="G477" s="45"/>
      <c r="H477" s="35" t="s">
        <v>586</v>
      </c>
      <c r="I477" s="36">
        <v>41702</v>
      </c>
      <c r="J477" s="82">
        <v>2342466</v>
      </c>
      <c r="K477" s="37">
        <v>234247</v>
      </c>
      <c r="L477" s="38">
        <f t="shared" si="72"/>
        <v>234247</v>
      </c>
      <c r="M477" s="36">
        <f t="shared" si="82"/>
        <v>41702</v>
      </c>
      <c r="N477" s="39">
        <f t="shared" si="78"/>
        <v>10</v>
      </c>
      <c r="O477" s="5"/>
      <c r="P477" s="5"/>
      <c r="Q477" s="42" t="str">
        <f>VLOOKUP(B477,[1]Challan!$A$6:$B$28,2,FALSE)</f>
        <v>94A</v>
      </c>
      <c r="R477" s="43" t="str">
        <f t="shared" si="74"/>
        <v>AAAC</v>
      </c>
      <c r="S477" s="43" t="str">
        <f t="shared" si="79"/>
        <v>C</v>
      </c>
      <c r="T477" s="43" t="str">
        <f t="shared" si="80"/>
        <v>01</v>
      </c>
      <c r="U477" s="43" t="b">
        <f t="shared" si="75"/>
        <v>1</v>
      </c>
      <c r="V477" s="43">
        <f t="shared" si="76"/>
        <v>10</v>
      </c>
      <c r="W477" s="43" t="str">
        <f t="shared" si="77"/>
        <v>J</v>
      </c>
      <c r="X477" s="37">
        <v>0</v>
      </c>
    </row>
    <row r="478" spans="1:24" x14ac:dyDescent="0.25">
      <c r="A478" s="30">
        <f t="shared" si="81"/>
        <v>475</v>
      </c>
      <c r="B478" s="31">
        <v>16</v>
      </c>
      <c r="C478" s="32">
        <f t="shared" si="73"/>
        <v>2</v>
      </c>
      <c r="D478" s="97" t="s">
        <v>219</v>
      </c>
      <c r="E478" s="45" t="s">
        <v>896</v>
      </c>
      <c r="F478" s="45" t="s">
        <v>655</v>
      </c>
      <c r="G478" s="45"/>
      <c r="H478" s="35" t="s">
        <v>586</v>
      </c>
      <c r="I478" s="36">
        <v>41729</v>
      </c>
      <c r="J478" s="82">
        <v>637671</v>
      </c>
      <c r="K478" s="37">
        <v>63767.000000000007</v>
      </c>
      <c r="L478" s="38">
        <f t="shared" si="72"/>
        <v>63767.000000000007</v>
      </c>
      <c r="M478" s="36">
        <f t="shared" si="82"/>
        <v>41729</v>
      </c>
      <c r="N478" s="39">
        <f t="shared" si="78"/>
        <v>10</v>
      </c>
      <c r="O478" s="5"/>
      <c r="P478" s="5"/>
      <c r="Q478" s="42" t="str">
        <f>VLOOKUP(B478,[1]Challan!$A$6:$B$28,2,FALSE)</f>
        <v>94A</v>
      </c>
      <c r="R478" s="43" t="str">
        <f t="shared" si="74"/>
        <v>AAAC</v>
      </c>
      <c r="S478" s="43" t="str">
        <f t="shared" si="79"/>
        <v>C</v>
      </c>
      <c r="T478" s="43" t="str">
        <f t="shared" si="80"/>
        <v>01</v>
      </c>
      <c r="U478" s="43" t="b">
        <f t="shared" si="75"/>
        <v>1</v>
      </c>
      <c r="V478" s="43">
        <f t="shared" si="76"/>
        <v>10</v>
      </c>
      <c r="W478" s="43" t="str">
        <f t="shared" si="77"/>
        <v>J</v>
      </c>
      <c r="X478" s="37">
        <v>0</v>
      </c>
    </row>
    <row r="479" spans="1:24" x14ac:dyDescent="0.25">
      <c r="A479" s="30">
        <f t="shared" si="81"/>
        <v>476</v>
      </c>
      <c r="B479" s="31">
        <v>16</v>
      </c>
      <c r="C479" s="32">
        <f t="shared" si="73"/>
        <v>3</v>
      </c>
      <c r="D479" s="97" t="s">
        <v>219</v>
      </c>
      <c r="E479" s="45" t="s">
        <v>1008</v>
      </c>
      <c r="F479" s="45" t="s">
        <v>656</v>
      </c>
      <c r="G479" s="45"/>
      <c r="H479" s="35" t="s">
        <v>586</v>
      </c>
      <c r="I479" s="36">
        <v>41729</v>
      </c>
      <c r="J479" s="82">
        <v>337808</v>
      </c>
      <c r="K479" s="37">
        <v>33781</v>
      </c>
      <c r="L479" s="38">
        <f t="shared" si="72"/>
        <v>33781</v>
      </c>
      <c r="M479" s="36">
        <f t="shared" si="82"/>
        <v>41729</v>
      </c>
      <c r="N479" s="39">
        <f t="shared" si="78"/>
        <v>10</v>
      </c>
      <c r="O479" s="5"/>
      <c r="P479" s="5"/>
      <c r="Q479" s="42" t="str">
        <f>VLOOKUP(B479,[1]Challan!$A$6:$B$28,2,FALSE)</f>
        <v>94A</v>
      </c>
      <c r="R479" s="43" t="str">
        <f t="shared" si="74"/>
        <v>AABC</v>
      </c>
      <c r="S479" s="43" t="str">
        <f t="shared" si="79"/>
        <v>C</v>
      </c>
      <c r="T479" s="43" t="str">
        <f t="shared" si="80"/>
        <v>01</v>
      </c>
      <c r="U479" s="43" t="b">
        <f t="shared" si="75"/>
        <v>1</v>
      </c>
      <c r="V479" s="43">
        <f t="shared" si="76"/>
        <v>10</v>
      </c>
      <c r="W479" s="43" t="str">
        <f t="shared" si="77"/>
        <v>B</v>
      </c>
      <c r="X479" s="37">
        <v>0</v>
      </c>
    </row>
    <row r="480" spans="1:24" x14ac:dyDescent="0.25">
      <c r="A480" s="30">
        <f t="shared" si="81"/>
        <v>477</v>
      </c>
      <c r="B480" s="31">
        <v>16</v>
      </c>
      <c r="C480" s="32">
        <f t="shared" si="73"/>
        <v>4</v>
      </c>
      <c r="D480" s="97" t="s">
        <v>219</v>
      </c>
      <c r="E480" s="45" t="s">
        <v>896</v>
      </c>
      <c r="F480" s="45" t="s">
        <v>655</v>
      </c>
      <c r="G480" s="45"/>
      <c r="H480" s="35" t="s">
        <v>586</v>
      </c>
      <c r="I480" s="36">
        <v>41729</v>
      </c>
      <c r="J480" s="82">
        <v>6845205</v>
      </c>
      <c r="K480" s="37">
        <v>684520</v>
      </c>
      <c r="L480" s="38">
        <f t="shared" si="72"/>
        <v>684520</v>
      </c>
      <c r="M480" s="36">
        <f t="shared" si="82"/>
        <v>41729</v>
      </c>
      <c r="N480" s="39">
        <f t="shared" si="78"/>
        <v>10</v>
      </c>
      <c r="O480" s="5"/>
      <c r="P480" s="5"/>
      <c r="Q480" s="42" t="str">
        <f>VLOOKUP(B480,[1]Challan!$A$6:$B$28,2,FALSE)</f>
        <v>94A</v>
      </c>
      <c r="R480" s="43" t="str">
        <f t="shared" si="74"/>
        <v>AAAC</v>
      </c>
      <c r="S480" s="43" t="str">
        <f t="shared" si="79"/>
        <v>C</v>
      </c>
      <c r="T480" s="43" t="str">
        <f t="shared" si="80"/>
        <v>01</v>
      </c>
      <c r="U480" s="43" t="b">
        <f t="shared" si="75"/>
        <v>1</v>
      </c>
      <c r="V480" s="43">
        <f t="shared" si="76"/>
        <v>10</v>
      </c>
      <c r="W480" s="43" t="str">
        <f t="shared" si="77"/>
        <v>J</v>
      </c>
      <c r="X480" s="37">
        <v>0</v>
      </c>
    </row>
    <row r="481" spans="1:24" x14ac:dyDescent="0.25">
      <c r="A481" s="30">
        <f t="shared" si="81"/>
        <v>478</v>
      </c>
      <c r="B481" s="31">
        <v>16</v>
      </c>
      <c r="C481" s="32">
        <f t="shared" si="73"/>
        <v>5</v>
      </c>
      <c r="D481" s="97" t="s">
        <v>219</v>
      </c>
      <c r="E481" s="45" t="s">
        <v>1008</v>
      </c>
      <c r="F481" s="45" t="s">
        <v>656</v>
      </c>
      <c r="G481" s="45"/>
      <c r="H481" s="35" t="s">
        <v>586</v>
      </c>
      <c r="I481" s="36">
        <v>41729</v>
      </c>
      <c r="J481" s="82">
        <v>1351230</v>
      </c>
      <c r="K481" s="37">
        <v>135123</v>
      </c>
      <c r="L481" s="38">
        <f t="shared" si="72"/>
        <v>135123</v>
      </c>
      <c r="M481" s="36">
        <f t="shared" si="82"/>
        <v>41729</v>
      </c>
      <c r="N481" s="39">
        <f t="shared" si="78"/>
        <v>10</v>
      </c>
      <c r="O481" s="5"/>
      <c r="P481" s="5"/>
      <c r="Q481" s="42" t="str">
        <f>VLOOKUP(B481,[1]Challan!$A$6:$B$28,2,FALSE)</f>
        <v>94A</v>
      </c>
      <c r="R481" s="43" t="str">
        <f t="shared" si="74"/>
        <v>AABC</v>
      </c>
      <c r="S481" s="43" t="str">
        <f t="shared" si="79"/>
        <v>C</v>
      </c>
      <c r="T481" s="43" t="str">
        <f t="shared" si="80"/>
        <v>01</v>
      </c>
      <c r="U481" s="43" t="b">
        <f t="shared" si="75"/>
        <v>1</v>
      </c>
      <c r="V481" s="43">
        <f t="shared" si="76"/>
        <v>10</v>
      </c>
      <c r="W481" s="43" t="str">
        <f t="shared" si="77"/>
        <v>B</v>
      </c>
      <c r="X481" s="37">
        <v>0</v>
      </c>
    </row>
    <row r="482" spans="1:24" x14ac:dyDescent="0.25">
      <c r="A482" s="30">
        <f t="shared" si="81"/>
        <v>479</v>
      </c>
      <c r="B482" s="30">
        <v>17</v>
      </c>
      <c r="C482" s="32">
        <f t="shared" si="73"/>
        <v>1</v>
      </c>
      <c r="D482" s="98" t="s">
        <v>219</v>
      </c>
      <c r="E482" s="45" t="s">
        <v>1026</v>
      </c>
      <c r="F482" s="45" t="s">
        <v>220</v>
      </c>
      <c r="G482" s="45"/>
      <c r="H482" s="35" t="s">
        <v>221</v>
      </c>
      <c r="I482" s="36">
        <v>41703</v>
      </c>
      <c r="J482" s="82">
        <v>4500</v>
      </c>
      <c r="K482" s="37">
        <v>90</v>
      </c>
      <c r="L482" s="38">
        <f t="shared" si="72"/>
        <v>90</v>
      </c>
      <c r="M482" s="36">
        <f t="shared" si="82"/>
        <v>41703</v>
      </c>
      <c r="N482" s="39">
        <f t="shared" si="78"/>
        <v>2</v>
      </c>
      <c r="O482" s="5"/>
      <c r="P482" s="5"/>
      <c r="Q482" s="42" t="str">
        <f>VLOOKUP(B482,[1]Challan!$A$6:$B$28,2,FALSE)</f>
        <v>94C</v>
      </c>
      <c r="R482" s="43" t="str">
        <f t="shared" si="74"/>
        <v>AAAC</v>
      </c>
      <c r="S482" s="43" t="str">
        <f t="shared" si="79"/>
        <v>C</v>
      </c>
      <c r="T482" s="43" t="str">
        <f t="shared" si="80"/>
        <v>01</v>
      </c>
      <c r="U482" s="43" t="b">
        <f t="shared" si="75"/>
        <v>1</v>
      </c>
      <c r="V482" s="43">
        <f t="shared" si="76"/>
        <v>10</v>
      </c>
      <c r="W482" s="43" t="str">
        <f t="shared" si="77"/>
        <v>L</v>
      </c>
      <c r="X482" s="37">
        <v>0</v>
      </c>
    </row>
    <row r="483" spans="1:24" x14ac:dyDescent="0.25">
      <c r="A483" s="30">
        <f t="shared" si="81"/>
        <v>480</v>
      </c>
      <c r="B483" s="30">
        <v>17</v>
      </c>
      <c r="C483" s="32">
        <f t="shared" si="73"/>
        <v>2</v>
      </c>
      <c r="D483" s="98" t="s">
        <v>219</v>
      </c>
      <c r="E483" s="45" t="s">
        <v>905</v>
      </c>
      <c r="F483" s="45" t="s">
        <v>657</v>
      </c>
      <c r="G483" s="45"/>
      <c r="H483" s="35" t="s">
        <v>221</v>
      </c>
      <c r="I483" s="36">
        <v>41711</v>
      </c>
      <c r="J483" s="82">
        <v>105400</v>
      </c>
      <c r="K483" s="37">
        <v>2108</v>
      </c>
      <c r="L483" s="38">
        <f t="shared" si="72"/>
        <v>2108</v>
      </c>
      <c r="M483" s="36">
        <f t="shared" si="82"/>
        <v>41711</v>
      </c>
      <c r="N483" s="39">
        <f t="shared" si="78"/>
        <v>2</v>
      </c>
      <c r="O483" s="5"/>
      <c r="P483" s="5"/>
      <c r="Q483" s="42" t="str">
        <f>VLOOKUP(B483,[1]Challan!$A$6:$B$28,2,FALSE)</f>
        <v>94C</v>
      </c>
      <c r="R483" s="43" t="str">
        <f t="shared" si="74"/>
        <v>AAAC</v>
      </c>
      <c r="S483" s="43" t="str">
        <f t="shared" si="79"/>
        <v>C</v>
      </c>
      <c r="T483" s="43" t="str">
        <f t="shared" si="80"/>
        <v>01</v>
      </c>
      <c r="U483" s="43" t="b">
        <f t="shared" si="75"/>
        <v>1</v>
      </c>
      <c r="V483" s="43">
        <f t="shared" si="76"/>
        <v>10</v>
      </c>
      <c r="W483" s="43" t="str">
        <f t="shared" si="77"/>
        <v>F</v>
      </c>
      <c r="X483" s="37">
        <v>0</v>
      </c>
    </row>
    <row r="484" spans="1:24" x14ac:dyDescent="0.25">
      <c r="A484" s="30">
        <f t="shared" si="81"/>
        <v>481</v>
      </c>
      <c r="B484" s="30">
        <v>17</v>
      </c>
      <c r="C484" s="32">
        <f t="shared" si="73"/>
        <v>3</v>
      </c>
      <c r="D484" s="98" t="s">
        <v>219</v>
      </c>
      <c r="E484" s="45" t="s">
        <v>1044</v>
      </c>
      <c r="F484" s="45" t="s">
        <v>298</v>
      </c>
      <c r="G484" s="45"/>
      <c r="H484" s="35" t="s">
        <v>221</v>
      </c>
      <c r="I484" s="36">
        <v>41711</v>
      </c>
      <c r="J484" s="82">
        <v>20000</v>
      </c>
      <c r="K484" s="37">
        <v>400</v>
      </c>
      <c r="L484" s="38">
        <f t="shared" si="72"/>
        <v>400</v>
      </c>
      <c r="M484" s="36">
        <f t="shared" si="82"/>
        <v>41711</v>
      </c>
      <c r="N484" s="39">
        <f t="shared" si="78"/>
        <v>2</v>
      </c>
      <c r="O484" s="5"/>
      <c r="P484" s="5"/>
      <c r="Q484" s="42" t="str">
        <f>VLOOKUP(B484,[1]Challan!$A$6:$B$28,2,FALSE)</f>
        <v>94C</v>
      </c>
      <c r="R484" s="43" t="str">
        <f t="shared" si="74"/>
        <v>AACC</v>
      </c>
      <c r="S484" s="43" t="str">
        <f t="shared" si="79"/>
        <v>C</v>
      </c>
      <c r="T484" s="43" t="str">
        <f t="shared" si="80"/>
        <v>01</v>
      </c>
      <c r="U484" s="43" t="b">
        <f t="shared" si="75"/>
        <v>1</v>
      </c>
      <c r="V484" s="43">
        <f t="shared" si="76"/>
        <v>10</v>
      </c>
      <c r="W484" s="43" t="str">
        <f t="shared" si="77"/>
        <v>G</v>
      </c>
      <c r="X484" s="37">
        <v>0</v>
      </c>
    </row>
    <row r="485" spans="1:24" x14ac:dyDescent="0.25">
      <c r="A485" s="30">
        <f t="shared" si="81"/>
        <v>482</v>
      </c>
      <c r="B485" s="30">
        <v>17</v>
      </c>
      <c r="C485" s="32">
        <f t="shared" si="73"/>
        <v>4</v>
      </c>
      <c r="D485" s="98" t="s">
        <v>219</v>
      </c>
      <c r="E485" s="45" t="s">
        <v>906</v>
      </c>
      <c r="F485" s="45" t="s">
        <v>658</v>
      </c>
      <c r="G485" s="45"/>
      <c r="H485" s="35" t="s">
        <v>221</v>
      </c>
      <c r="I485" s="36">
        <v>41711</v>
      </c>
      <c r="J485" s="82">
        <v>43800</v>
      </c>
      <c r="K485" s="37">
        <v>876</v>
      </c>
      <c r="L485" s="38">
        <f t="shared" si="72"/>
        <v>876</v>
      </c>
      <c r="M485" s="36">
        <f t="shared" si="82"/>
        <v>41711</v>
      </c>
      <c r="N485" s="39">
        <f t="shared" si="78"/>
        <v>2</v>
      </c>
      <c r="O485" s="5"/>
      <c r="P485" s="5"/>
      <c r="Q485" s="42" t="str">
        <f>VLOOKUP(B485,[1]Challan!$A$6:$B$28,2,FALSE)</f>
        <v>94C</v>
      </c>
      <c r="R485" s="43" t="str">
        <f t="shared" si="74"/>
        <v>AABC</v>
      </c>
      <c r="S485" s="43" t="str">
        <f t="shared" si="79"/>
        <v>C</v>
      </c>
      <c r="T485" s="43" t="str">
        <f t="shared" si="80"/>
        <v>01</v>
      </c>
      <c r="U485" s="43" t="b">
        <f t="shared" si="75"/>
        <v>1</v>
      </c>
      <c r="V485" s="43">
        <f t="shared" si="76"/>
        <v>10</v>
      </c>
      <c r="W485" s="43" t="str">
        <f t="shared" si="77"/>
        <v>G</v>
      </c>
      <c r="X485" s="37">
        <v>0</v>
      </c>
    </row>
    <row r="486" spans="1:24" x14ac:dyDescent="0.25">
      <c r="A486" s="30">
        <f t="shared" si="81"/>
        <v>483</v>
      </c>
      <c r="B486" s="30">
        <v>17</v>
      </c>
      <c r="C486" s="32">
        <f t="shared" si="73"/>
        <v>5</v>
      </c>
      <c r="D486" s="98" t="s">
        <v>219</v>
      </c>
      <c r="E486" s="45" t="s">
        <v>1009</v>
      </c>
      <c r="F486" s="45" t="s">
        <v>659</v>
      </c>
      <c r="G486" s="45"/>
      <c r="H486" s="35" t="s">
        <v>221</v>
      </c>
      <c r="I486" s="36">
        <v>41717</v>
      </c>
      <c r="J486" s="82">
        <v>52900</v>
      </c>
      <c r="K486" s="37">
        <v>1058</v>
      </c>
      <c r="L486" s="38">
        <f t="shared" ref="L486:L549" si="83">+K486</f>
        <v>1058</v>
      </c>
      <c r="M486" s="36">
        <f t="shared" si="82"/>
        <v>41717</v>
      </c>
      <c r="N486" s="39">
        <f t="shared" si="78"/>
        <v>2</v>
      </c>
      <c r="O486" s="5"/>
      <c r="P486" s="5"/>
      <c r="Q486" s="42" t="str">
        <f>VLOOKUP(B486,[1]Challan!$A$6:$B$28,2,FALSE)</f>
        <v>94C</v>
      </c>
      <c r="R486" s="43" t="str">
        <f t="shared" si="74"/>
        <v>AABC</v>
      </c>
      <c r="S486" s="43" t="str">
        <f t="shared" si="79"/>
        <v>C</v>
      </c>
      <c r="T486" s="43" t="str">
        <f t="shared" si="80"/>
        <v>01</v>
      </c>
      <c r="U486" s="43" t="b">
        <f t="shared" si="75"/>
        <v>1</v>
      </c>
      <c r="V486" s="43">
        <f t="shared" si="76"/>
        <v>10</v>
      </c>
      <c r="W486" s="43" t="str">
        <f t="shared" si="77"/>
        <v>K</v>
      </c>
      <c r="X486" s="37">
        <v>0</v>
      </c>
    </row>
    <row r="487" spans="1:24" x14ac:dyDescent="0.25">
      <c r="A487" s="30">
        <f t="shared" si="81"/>
        <v>484</v>
      </c>
      <c r="B487" s="30">
        <v>17</v>
      </c>
      <c r="C487" s="32">
        <f t="shared" si="73"/>
        <v>6</v>
      </c>
      <c r="D487" s="98" t="s">
        <v>219</v>
      </c>
      <c r="E487" s="45" t="s">
        <v>796</v>
      </c>
      <c r="F487" s="45" t="s">
        <v>227</v>
      </c>
      <c r="G487" s="45"/>
      <c r="H487" s="35" t="s">
        <v>221</v>
      </c>
      <c r="I487" s="36">
        <v>41718</v>
      </c>
      <c r="J487" s="82">
        <v>184350</v>
      </c>
      <c r="K487" s="37">
        <v>3687</v>
      </c>
      <c r="L487" s="38">
        <f t="shared" si="83"/>
        <v>3687</v>
      </c>
      <c r="M487" s="36">
        <f t="shared" si="82"/>
        <v>41718</v>
      </c>
      <c r="N487" s="39">
        <f t="shared" si="78"/>
        <v>2</v>
      </c>
      <c r="O487" s="5"/>
      <c r="P487" s="5"/>
      <c r="Q487" s="42" t="str">
        <f>VLOOKUP(B487,[1]Challan!$A$6:$B$28,2,FALSE)</f>
        <v>94C</v>
      </c>
      <c r="R487" s="43" t="str">
        <f t="shared" si="74"/>
        <v>AAAC</v>
      </c>
      <c r="S487" s="43" t="str">
        <f t="shared" si="79"/>
        <v>C</v>
      </c>
      <c r="T487" s="43" t="str">
        <f t="shared" si="80"/>
        <v>01</v>
      </c>
      <c r="U487" s="43" t="b">
        <f t="shared" si="75"/>
        <v>1</v>
      </c>
      <c r="V487" s="43">
        <f t="shared" si="76"/>
        <v>10</v>
      </c>
      <c r="W487" s="43" t="str">
        <f t="shared" si="77"/>
        <v>H</v>
      </c>
      <c r="X487" s="37">
        <v>0</v>
      </c>
    </row>
    <row r="488" spans="1:24" x14ac:dyDescent="0.25">
      <c r="A488" s="30">
        <f t="shared" si="81"/>
        <v>485</v>
      </c>
      <c r="B488" s="30">
        <v>17</v>
      </c>
      <c r="C488" s="32">
        <f t="shared" si="73"/>
        <v>7</v>
      </c>
      <c r="D488" s="98" t="s">
        <v>219</v>
      </c>
      <c r="E488" s="45" t="s">
        <v>796</v>
      </c>
      <c r="F488" s="45" t="s">
        <v>227</v>
      </c>
      <c r="G488" s="45"/>
      <c r="H488" s="35" t="s">
        <v>221</v>
      </c>
      <c r="I488" s="36">
        <v>41718</v>
      </c>
      <c r="J488" s="82">
        <v>24750</v>
      </c>
      <c r="K488" s="37">
        <v>495</v>
      </c>
      <c r="L488" s="38">
        <f t="shared" si="83"/>
        <v>495</v>
      </c>
      <c r="M488" s="36">
        <f t="shared" si="82"/>
        <v>41718</v>
      </c>
      <c r="N488" s="39">
        <f t="shared" si="78"/>
        <v>2</v>
      </c>
      <c r="O488" s="5"/>
      <c r="P488" s="5"/>
      <c r="Q488" s="42" t="str">
        <f>VLOOKUP(B488,[1]Challan!$A$6:$B$28,2,FALSE)</f>
        <v>94C</v>
      </c>
      <c r="R488" s="43" t="str">
        <f t="shared" si="74"/>
        <v>AAAC</v>
      </c>
      <c r="S488" s="43" t="str">
        <f t="shared" si="79"/>
        <v>C</v>
      </c>
      <c r="T488" s="43" t="str">
        <f t="shared" si="80"/>
        <v>01</v>
      </c>
      <c r="U488" s="43" t="b">
        <f t="shared" si="75"/>
        <v>1</v>
      </c>
      <c r="V488" s="43">
        <f t="shared" si="76"/>
        <v>10</v>
      </c>
      <c r="W488" s="43" t="str">
        <f t="shared" si="77"/>
        <v>H</v>
      </c>
      <c r="X488" s="37">
        <v>0</v>
      </c>
    </row>
    <row r="489" spans="1:24" x14ac:dyDescent="0.25">
      <c r="A489" s="30">
        <f t="shared" si="81"/>
        <v>486</v>
      </c>
      <c r="B489" s="30">
        <v>17</v>
      </c>
      <c r="C489" s="32">
        <f t="shared" si="73"/>
        <v>8</v>
      </c>
      <c r="D489" s="98" t="s">
        <v>219</v>
      </c>
      <c r="E489" s="45" t="s">
        <v>795</v>
      </c>
      <c r="F489" s="45" t="s">
        <v>226</v>
      </c>
      <c r="G489" s="45"/>
      <c r="H489" s="35" t="s">
        <v>221</v>
      </c>
      <c r="I489" s="36">
        <v>41718</v>
      </c>
      <c r="J489" s="82">
        <v>37650</v>
      </c>
      <c r="K489" s="37">
        <v>753</v>
      </c>
      <c r="L489" s="38">
        <f t="shared" si="83"/>
        <v>753</v>
      </c>
      <c r="M489" s="36">
        <f t="shared" si="82"/>
        <v>41718</v>
      </c>
      <c r="N489" s="39">
        <f t="shared" si="78"/>
        <v>2</v>
      </c>
      <c r="O489" s="5"/>
      <c r="P489" s="5"/>
      <c r="Q489" s="42" t="str">
        <f>VLOOKUP(B489,[1]Challan!$A$6:$B$28,2,FALSE)</f>
        <v>94C</v>
      </c>
      <c r="R489" s="43" t="str">
        <f t="shared" si="74"/>
        <v>AABC</v>
      </c>
      <c r="S489" s="43" t="str">
        <f t="shared" si="79"/>
        <v>C</v>
      </c>
      <c r="T489" s="43" t="str">
        <f t="shared" si="80"/>
        <v>01</v>
      </c>
      <c r="U489" s="43" t="b">
        <f t="shared" si="75"/>
        <v>1</v>
      </c>
      <c r="V489" s="43">
        <f t="shared" si="76"/>
        <v>10</v>
      </c>
      <c r="W489" s="43" t="str">
        <f t="shared" si="77"/>
        <v>K</v>
      </c>
      <c r="X489" s="37">
        <v>0</v>
      </c>
    </row>
    <row r="490" spans="1:24" x14ac:dyDescent="0.25">
      <c r="A490" s="30">
        <f t="shared" si="81"/>
        <v>487</v>
      </c>
      <c r="B490" s="30">
        <v>17</v>
      </c>
      <c r="C490" s="32">
        <f t="shared" si="73"/>
        <v>9</v>
      </c>
      <c r="D490" s="98" t="s">
        <v>219</v>
      </c>
      <c r="E490" s="45" t="s">
        <v>1133</v>
      </c>
      <c r="F490" s="45" t="s">
        <v>660</v>
      </c>
      <c r="G490" s="45"/>
      <c r="H490" s="35" t="s">
        <v>221</v>
      </c>
      <c r="I490" s="36">
        <v>41718</v>
      </c>
      <c r="J490" s="82">
        <v>22450</v>
      </c>
      <c r="K490" s="37">
        <v>449</v>
      </c>
      <c r="L490" s="38">
        <f t="shared" si="83"/>
        <v>449</v>
      </c>
      <c r="M490" s="36">
        <f t="shared" si="82"/>
        <v>41718</v>
      </c>
      <c r="N490" s="39">
        <f t="shared" si="78"/>
        <v>2</v>
      </c>
      <c r="O490" s="5"/>
      <c r="P490" s="5"/>
      <c r="Q490" s="42" t="str">
        <f>VLOOKUP(B490,[1]Challan!$A$6:$B$28,2,FALSE)</f>
        <v>94C</v>
      </c>
      <c r="R490" s="43" t="str">
        <f t="shared" si="74"/>
        <v>AAEC</v>
      </c>
      <c r="S490" s="43" t="str">
        <f t="shared" si="79"/>
        <v>C</v>
      </c>
      <c r="T490" s="43" t="str">
        <f t="shared" si="80"/>
        <v>01</v>
      </c>
      <c r="U490" s="43" t="b">
        <f t="shared" si="75"/>
        <v>1</v>
      </c>
      <c r="V490" s="43">
        <f t="shared" si="76"/>
        <v>10</v>
      </c>
      <c r="W490" s="43" t="str">
        <f t="shared" si="77"/>
        <v>D</v>
      </c>
      <c r="X490" s="37">
        <v>0</v>
      </c>
    </row>
    <row r="491" spans="1:24" x14ac:dyDescent="0.25">
      <c r="A491" s="30">
        <f t="shared" si="81"/>
        <v>488</v>
      </c>
      <c r="B491" s="30">
        <v>17</v>
      </c>
      <c r="C491" s="32">
        <f t="shared" si="73"/>
        <v>10</v>
      </c>
      <c r="D491" s="98" t="s">
        <v>219</v>
      </c>
      <c r="E491" s="45" t="s">
        <v>1134</v>
      </c>
      <c r="F491" s="45" t="s">
        <v>661</v>
      </c>
      <c r="G491" s="45"/>
      <c r="H491" s="35" t="s">
        <v>221</v>
      </c>
      <c r="I491" s="36">
        <v>41719</v>
      </c>
      <c r="J491" s="82">
        <v>99800</v>
      </c>
      <c r="K491" s="37">
        <v>1996</v>
      </c>
      <c r="L491" s="38">
        <f t="shared" si="83"/>
        <v>1996</v>
      </c>
      <c r="M491" s="36">
        <f t="shared" si="82"/>
        <v>41719</v>
      </c>
      <c r="N491" s="39">
        <f t="shared" si="78"/>
        <v>2</v>
      </c>
      <c r="O491" s="5"/>
      <c r="P491" s="5"/>
      <c r="Q491" s="42" t="str">
        <f>VLOOKUP(B491,[1]Challan!$A$6:$B$28,2,FALSE)</f>
        <v>94C</v>
      </c>
      <c r="R491" s="43" t="str">
        <f t="shared" si="74"/>
        <v>AACC</v>
      </c>
      <c r="S491" s="43" t="str">
        <f t="shared" si="79"/>
        <v>C</v>
      </c>
      <c r="T491" s="43" t="str">
        <f t="shared" si="80"/>
        <v>01</v>
      </c>
      <c r="U491" s="43" t="b">
        <f t="shared" si="75"/>
        <v>1</v>
      </c>
      <c r="V491" s="43">
        <f t="shared" si="76"/>
        <v>10</v>
      </c>
      <c r="W491" s="43" t="str">
        <f t="shared" si="77"/>
        <v>H</v>
      </c>
      <c r="X491" s="37">
        <v>0</v>
      </c>
    </row>
    <row r="492" spans="1:24" x14ac:dyDescent="0.25">
      <c r="A492" s="30">
        <f t="shared" si="81"/>
        <v>489</v>
      </c>
      <c r="B492" s="30">
        <v>17</v>
      </c>
      <c r="C492" s="32">
        <f t="shared" si="73"/>
        <v>11</v>
      </c>
      <c r="D492" s="98" t="s">
        <v>219</v>
      </c>
      <c r="E492" s="45" t="s">
        <v>924</v>
      </c>
      <c r="F492" s="45" t="s">
        <v>228</v>
      </c>
      <c r="G492" s="45"/>
      <c r="H492" s="35" t="s">
        <v>221</v>
      </c>
      <c r="I492" s="36">
        <v>41722</v>
      </c>
      <c r="J492" s="82">
        <v>2250</v>
      </c>
      <c r="K492" s="37">
        <v>45</v>
      </c>
      <c r="L492" s="38">
        <f t="shared" si="83"/>
        <v>45</v>
      </c>
      <c r="M492" s="36">
        <f t="shared" si="82"/>
        <v>41722</v>
      </c>
      <c r="N492" s="39">
        <f t="shared" si="78"/>
        <v>2</v>
      </c>
      <c r="O492" s="5"/>
      <c r="P492" s="5"/>
      <c r="Q492" s="42" t="str">
        <f>VLOOKUP(B492,[1]Challan!$A$6:$B$28,2,FALSE)</f>
        <v>94C</v>
      </c>
      <c r="R492" s="43" t="str">
        <f t="shared" si="74"/>
        <v>AAIC</v>
      </c>
      <c r="S492" s="43" t="str">
        <f t="shared" si="79"/>
        <v>C</v>
      </c>
      <c r="T492" s="43" t="str">
        <f t="shared" si="80"/>
        <v>01</v>
      </c>
      <c r="U492" s="43" t="b">
        <f t="shared" si="75"/>
        <v>1</v>
      </c>
      <c r="V492" s="43">
        <f t="shared" si="76"/>
        <v>10</v>
      </c>
      <c r="W492" s="43" t="str">
        <f t="shared" si="77"/>
        <v>F</v>
      </c>
      <c r="X492" s="37">
        <v>0</v>
      </c>
    </row>
    <row r="493" spans="1:24" x14ac:dyDescent="0.25">
      <c r="A493" s="30">
        <f t="shared" si="81"/>
        <v>490</v>
      </c>
      <c r="B493" s="30">
        <v>17</v>
      </c>
      <c r="C493" s="32">
        <f t="shared" si="73"/>
        <v>12</v>
      </c>
      <c r="D493" s="98" t="s">
        <v>219</v>
      </c>
      <c r="E493" s="45" t="s">
        <v>924</v>
      </c>
      <c r="F493" s="45" t="s">
        <v>228</v>
      </c>
      <c r="G493" s="45"/>
      <c r="H493" s="35" t="s">
        <v>221</v>
      </c>
      <c r="I493" s="36">
        <v>41722</v>
      </c>
      <c r="J493" s="82">
        <v>6950</v>
      </c>
      <c r="K493" s="37">
        <v>139</v>
      </c>
      <c r="L493" s="38">
        <f t="shared" si="83"/>
        <v>139</v>
      </c>
      <c r="M493" s="36">
        <f t="shared" si="82"/>
        <v>41722</v>
      </c>
      <c r="N493" s="39">
        <f t="shared" si="78"/>
        <v>2</v>
      </c>
      <c r="O493" s="5"/>
      <c r="P493" s="5"/>
      <c r="Q493" s="42" t="str">
        <f>VLOOKUP(B493,[1]Challan!$A$6:$B$28,2,FALSE)</f>
        <v>94C</v>
      </c>
      <c r="R493" s="43" t="str">
        <f t="shared" si="74"/>
        <v>AAIC</v>
      </c>
      <c r="S493" s="43" t="str">
        <f t="shared" si="79"/>
        <v>C</v>
      </c>
      <c r="T493" s="43" t="str">
        <f t="shared" si="80"/>
        <v>01</v>
      </c>
      <c r="U493" s="43" t="b">
        <f t="shared" si="75"/>
        <v>1</v>
      </c>
      <c r="V493" s="43">
        <f t="shared" si="76"/>
        <v>10</v>
      </c>
      <c r="W493" s="43" t="str">
        <f t="shared" si="77"/>
        <v>F</v>
      </c>
      <c r="X493" s="37">
        <v>0</v>
      </c>
    </row>
    <row r="494" spans="1:24" x14ac:dyDescent="0.25">
      <c r="A494" s="30">
        <f t="shared" si="81"/>
        <v>491</v>
      </c>
      <c r="B494" s="30">
        <v>17</v>
      </c>
      <c r="C494" s="32">
        <f t="shared" si="73"/>
        <v>13</v>
      </c>
      <c r="D494" s="98" t="s">
        <v>219</v>
      </c>
      <c r="E494" s="45" t="s">
        <v>924</v>
      </c>
      <c r="F494" s="45" t="s">
        <v>228</v>
      </c>
      <c r="G494" s="45"/>
      <c r="H494" s="35" t="s">
        <v>221</v>
      </c>
      <c r="I494" s="36">
        <v>41722</v>
      </c>
      <c r="J494" s="82">
        <v>1700</v>
      </c>
      <c r="K494" s="37">
        <v>34</v>
      </c>
      <c r="L494" s="38">
        <f t="shared" si="83"/>
        <v>34</v>
      </c>
      <c r="M494" s="36">
        <f t="shared" si="82"/>
        <v>41722</v>
      </c>
      <c r="N494" s="39">
        <f t="shared" si="78"/>
        <v>2</v>
      </c>
      <c r="O494" s="5"/>
      <c r="P494" s="5"/>
      <c r="Q494" s="42" t="str">
        <f>VLOOKUP(B494,[1]Challan!$A$6:$B$28,2,FALSE)</f>
        <v>94C</v>
      </c>
      <c r="R494" s="43" t="str">
        <f t="shared" si="74"/>
        <v>AAIC</v>
      </c>
      <c r="S494" s="43" t="str">
        <f t="shared" si="79"/>
        <v>C</v>
      </c>
      <c r="T494" s="43" t="str">
        <f t="shared" si="80"/>
        <v>01</v>
      </c>
      <c r="U494" s="43" t="b">
        <f t="shared" si="75"/>
        <v>1</v>
      </c>
      <c r="V494" s="43">
        <f t="shared" si="76"/>
        <v>10</v>
      </c>
      <c r="W494" s="43" t="str">
        <f t="shared" si="77"/>
        <v>F</v>
      </c>
      <c r="X494" s="37">
        <v>0</v>
      </c>
    </row>
    <row r="495" spans="1:24" x14ac:dyDescent="0.25">
      <c r="A495" s="30">
        <f t="shared" si="81"/>
        <v>492</v>
      </c>
      <c r="B495" s="30">
        <v>17</v>
      </c>
      <c r="C495" s="32">
        <f t="shared" si="73"/>
        <v>14</v>
      </c>
      <c r="D495" s="98" t="s">
        <v>219</v>
      </c>
      <c r="E495" s="45" t="s">
        <v>922</v>
      </c>
      <c r="F495" s="45" t="s">
        <v>223</v>
      </c>
      <c r="G495" s="45"/>
      <c r="H495" s="35" t="s">
        <v>221</v>
      </c>
      <c r="I495" s="36">
        <v>41724</v>
      </c>
      <c r="J495" s="82">
        <v>54850</v>
      </c>
      <c r="K495" s="37">
        <v>1097</v>
      </c>
      <c r="L495" s="38">
        <f t="shared" si="83"/>
        <v>1097</v>
      </c>
      <c r="M495" s="36">
        <f t="shared" si="82"/>
        <v>41724</v>
      </c>
      <c r="N495" s="39">
        <f t="shared" si="78"/>
        <v>2</v>
      </c>
      <c r="O495" s="5"/>
      <c r="P495" s="5"/>
      <c r="Q495" s="42" t="str">
        <f>VLOOKUP(B495,[1]Challan!$A$6:$B$28,2,FALSE)</f>
        <v>94C</v>
      </c>
      <c r="R495" s="43" t="str">
        <f t="shared" si="74"/>
        <v>AADC</v>
      </c>
      <c r="S495" s="43" t="str">
        <f t="shared" si="79"/>
        <v>C</v>
      </c>
      <c r="T495" s="43" t="str">
        <f t="shared" si="80"/>
        <v>01</v>
      </c>
      <c r="U495" s="43" t="b">
        <f t="shared" si="75"/>
        <v>1</v>
      </c>
      <c r="V495" s="43">
        <f t="shared" si="76"/>
        <v>10</v>
      </c>
      <c r="W495" s="43" t="str">
        <f t="shared" si="77"/>
        <v>N</v>
      </c>
      <c r="X495" s="37">
        <v>0</v>
      </c>
    </row>
    <row r="496" spans="1:24" x14ac:dyDescent="0.25">
      <c r="A496" s="30">
        <f t="shared" si="81"/>
        <v>493</v>
      </c>
      <c r="B496" s="30">
        <v>17</v>
      </c>
      <c r="C496" s="32">
        <f t="shared" si="73"/>
        <v>15</v>
      </c>
      <c r="D496" s="98" t="s">
        <v>219</v>
      </c>
      <c r="E496" s="45" t="s">
        <v>899</v>
      </c>
      <c r="F496" s="45" t="s">
        <v>662</v>
      </c>
      <c r="G496" s="45"/>
      <c r="H496" s="35" t="s">
        <v>221</v>
      </c>
      <c r="I496" s="36">
        <v>41725</v>
      </c>
      <c r="J496" s="82">
        <v>15600</v>
      </c>
      <c r="K496" s="37">
        <v>312</v>
      </c>
      <c r="L496" s="38">
        <f t="shared" si="83"/>
        <v>312</v>
      </c>
      <c r="M496" s="36">
        <f t="shared" si="82"/>
        <v>41725</v>
      </c>
      <c r="N496" s="39">
        <f t="shared" si="78"/>
        <v>2</v>
      </c>
      <c r="O496" s="5"/>
      <c r="P496" s="5"/>
      <c r="Q496" s="42" t="str">
        <f>VLOOKUP(B496,[1]Challan!$A$6:$B$28,2,FALSE)</f>
        <v>94C</v>
      </c>
      <c r="R496" s="43" t="str">
        <f t="shared" si="74"/>
        <v>AAAC</v>
      </c>
      <c r="S496" s="43" t="str">
        <f t="shared" si="79"/>
        <v>C</v>
      </c>
      <c r="T496" s="43" t="str">
        <f t="shared" si="80"/>
        <v>01</v>
      </c>
      <c r="U496" s="43" t="b">
        <f t="shared" si="75"/>
        <v>1</v>
      </c>
      <c r="V496" s="43">
        <f t="shared" si="76"/>
        <v>10</v>
      </c>
      <c r="W496" s="43" t="str">
        <f t="shared" si="77"/>
        <v>F</v>
      </c>
      <c r="X496" s="37">
        <v>0</v>
      </c>
    </row>
    <row r="497" spans="1:24" x14ac:dyDescent="0.25">
      <c r="A497" s="30">
        <f t="shared" si="81"/>
        <v>494</v>
      </c>
      <c r="B497" s="30">
        <v>17</v>
      </c>
      <c r="C497" s="32">
        <f t="shared" si="73"/>
        <v>16</v>
      </c>
      <c r="D497" s="97" t="s">
        <v>219</v>
      </c>
      <c r="E497" s="45" t="s">
        <v>906</v>
      </c>
      <c r="F497" s="45" t="s">
        <v>663</v>
      </c>
      <c r="G497" s="45"/>
      <c r="H497" s="35" t="s">
        <v>221</v>
      </c>
      <c r="I497" s="36">
        <v>41726</v>
      </c>
      <c r="J497" s="82">
        <v>20000</v>
      </c>
      <c r="K497" s="37">
        <v>400</v>
      </c>
      <c r="L497" s="38">
        <f t="shared" si="83"/>
        <v>400</v>
      </c>
      <c r="M497" s="36">
        <f t="shared" si="82"/>
        <v>41726</v>
      </c>
      <c r="N497" s="39">
        <f t="shared" si="78"/>
        <v>2</v>
      </c>
      <c r="O497" s="5"/>
      <c r="P497" s="5"/>
      <c r="Q497" s="42" t="str">
        <f>VLOOKUP(B497,[1]Challan!$A$6:$B$28,2,FALSE)</f>
        <v>94C</v>
      </c>
      <c r="R497" s="43" t="str">
        <f t="shared" si="74"/>
        <v>AABC</v>
      </c>
      <c r="S497" s="43" t="str">
        <f t="shared" si="79"/>
        <v>C</v>
      </c>
      <c r="T497" s="43" t="str">
        <f t="shared" si="80"/>
        <v>01</v>
      </c>
      <c r="U497" s="43" t="b">
        <f t="shared" si="75"/>
        <v>1</v>
      </c>
      <c r="V497" s="43">
        <f t="shared" si="76"/>
        <v>10</v>
      </c>
      <c r="W497" s="43" t="str">
        <f t="shared" si="77"/>
        <v>G</v>
      </c>
      <c r="X497" s="37">
        <v>0</v>
      </c>
    </row>
    <row r="498" spans="1:24" x14ac:dyDescent="0.25">
      <c r="A498" s="30">
        <f t="shared" si="81"/>
        <v>495</v>
      </c>
      <c r="B498" s="30">
        <v>17</v>
      </c>
      <c r="C498" s="32">
        <f t="shared" si="73"/>
        <v>17</v>
      </c>
      <c r="D498" s="97" t="s">
        <v>219</v>
      </c>
      <c r="E498" s="45" t="s">
        <v>907</v>
      </c>
      <c r="F498" s="45" t="s">
        <v>664</v>
      </c>
      <c r="G498" s="45"/>
      <c r="H498" s="35" t="s">
        <v>221</v>
      </c>
      <c r="I498" s="36">
        <v>41726</v>
      </c>
      <c r="J498" s="82">
        <v>107716</v>
      </c>
      <c r="K498" s="37">
        <v>2154</v>
      </c>
      <c r="L498" s="38">
        <f t="shared" si="83"/>
        <v>2154</v>
      </c>
      <c r="M498" s="36">
        <f t="shared" si="82"/>
        <v>41726</v>
      </c>
      <c r="N498" s="39">
        <f t="shared" si="78"/>
        <v>2</v>
      </c>
      <c r="O498" s="5"/>
      <c r="P498" s="5"/>
      <c r="Q498" s="42" t="str">
        <f>VLOOKUP(B498,[1]Challan!$A$6:$B$28,2,FALSE)</f>
        <v>94C</v>
      </c>
      <c r="R498" s="43" t="str">
        <f t="shared" si="74"/>
        <v>AAFC</v>
      </c>
      <c r="S498" s="43" t="str">
        <f t="shared" si="79"/>
        <v>C</v>
      </c>
      <c r="T498" s="43" t="str">
        <f t="shared" si="80"/>
        <v>01</v>
      </c>
      <c r="U498" s="43" t="b">
        <f t="shared" si="75"/>
        <v>1</v>
      </c>
      <c r="V498" s="43">
        <f t="shared" si="76"/>
        <v>10</v>
      </c>
      <c r="W498" s="43" t="str">
        <f t="shared" si="77"/>
        <v>B</v>
      </c>
      <c r="X498" s="37">
        <v>0</v>
      </c>
    </row>
    <row r="499" spans="1:24" x14ac:dyDescent="0.25">
      <c r="A499" s="30">
        <f t="shared" si="81"/>
        <v>496</v>
      </c>
      <c r="B499" s="30">
        <v>17</v>
      </c>
      <c r="C499" s="32">
        <f t="shared" si="73"/>
        <v>18</v>
      </c>
      <c r="D499" s="97" t="s">
        <v>219</v>
      </c>
      <c r="E499" s="45" t="s">
        <v>906</v>
      </c>
      <c r="F499" s="45" t="s">
        <v>665</v>
      </c>
      <c r="G499" s="45"/>
      <c r="H499" s="35" t="s">
        <v>221</v>
      </c>
      <c r="I499" s="36">
        <v>41729</v>
      </c>
      <c r="J499" s="82">
        <v>30000</v>
      </c>
      <c r="K499" s="37">
        <v>600</v>
      </c>
      <c r="L499" s="38">
        <f t="shared" si="83"/>
        <v>600</v>
      </c>
      <c r="M499" s="36">
        <f t="shared" si="82"/>
        <v>41729</v>
      </c>
      <c r="N499" s="39">
        <f t="shared" si="78"/>
        <v>2</v>
      </c>
      <c r="O499" s="5"/>
      <c r="P499" s="5"/>
      <c r="Q499" s="42" t="str">
        <f>VLOOKUP(B499,[1]Challan!$A$6:$B$28,2,FALSE)</f>
        <v>94C</v>
      </c>
      <c r="R499" s="43" t="str">
        <f t="shared" si="74"/>
        <v>AABC</v>
      </c>
      <c r="S499" s="43" t="str">
        <f t="shared" si="79"/>
        <v>C</v>
      </c>
      <c r="T499" s="43" t="str">
        <f t="shared" si="80"/>
        <v>01</v>
      </c>
      <c r="U499" s="43" t="b">
        <f t="shared" si="75"/>
        <v>1</v>
      </c>
      <c r="V499" s="43">
        <f t="shared" si="76"/>
        <v>10</v>
      </c>
      <c r="W499" s="43" t="str">
        <f t="shared" si="77"/>
        <v>G</v>
      </c>
      <c r="X499" s="37">
        <v>0</v>
      </c>
    </row>
    <row r="500" spans="1:24" x14ac:dyDescent="0.25">
      <c r="A500" s="30">
        <f t="shared" si="81"/>
        <v>497</v>
      </c>
      <c r="B500" s="30">
        <v>17</v>
      </c>
      <c r="C500" s="32">
        <f t="shared" si="73"/>
        <v>19</v>
      </c>
      <c r="D500" s="97" t="s">
        <v>219</v>
      </c>
      <c r="E500" s="45" t="s">
        <v>899</v>
      </c>
      <c r="F500" s="45" t="s">
        <v>666</v>
      </c>
      <c r="G500" s="45"/>
      <c r="H500" s="35" t="s">
        <v>221</v>
      </c>
      <c r="I500" s="36">
        <v>41729</v>
      </c>
      <c r="J500" s="82">
        <v>489300</v>
      </c>
      <c r="K500" s="37">
        <v>9786</v>
      </c>
      <c r="L500" s="38">
        <f t="shared" si="83"/>
        <v>9786</v>
      </c>
      <c r="M500" s="36">
        <f t="shared" si="82"/>
        <v>41729</v>
      </c>
      <c r="N500" s="39">
        <f t="shared" si="78"/>
        <v>2</v>
      </c>
      <c r="O500" s="5"/>
      <c r="P500" s="5"/>
      <c r="Q500" s="42" t="str">
        <f>VLOOKUP(B500,[1]Challan!$A$6:$B$28,2,FALSE)</f>
        <v>94C</v>
      </c>
      <c r="R500" s="43" t="str">
        <f t="shared" si="74"/>
        <v>AAAC</v>
      </c>
      <c r="S500" s="43" t="str">
        <f t="shared" si="79"/>
        <v>C</v>
      </c>
      <c r="T500" s="43" t="str">
        <f t="shared" si="80"/>
        <v>01</v>
      </c>
      <c r="U500" s="43" t="b">
        <f t="shared" si="75"/>
        <v>1</v>
      </c>
      <c r="V500" s="43">
        <f t="shared" si="76"/>
        <v>10</v>
      </c>
      <c r="W500" s="43" t="str">
        <f t="shared" si="77"/>
        <v>F</v>
      </c>
      <c r="X500" s="37">
        <v>0</v>
      </c>
    </row>
    <row r="501" spans="1:24" x14ac:dyDescent="0.25">
      <c r="A501" s="30">
        <f t="shared" si="81"/>
        <v>498</v>
      </c>
      <c r="B501" s="30">
        <v>17</v>
      </c>
      <c r="C501" s="32">
        <f t="shared" si="73"/>
        <v>20</v>
      </c>
      <c r="D501" s="97" t="s">
        <v>219</v>
      </c>
      <c r="E501" s="45" t="s">
        <v>906</v>
      </c>
      <c r="F501" s="45" t="s">
        <v>658</v>
      </c>
      <c r="G501" s="45"/>
      <c r="H501" s="35" t="s">
        <v>221</v>
      </c>
      <c r="I501" s="36">
        <v>41729</v>
      </c>
      <c r="J501" s="82">
        <v>26950</v>
      </c>
      <c r="K501" s="37">
        <v>539</v>
      </c>
      <c r="L501" s="38">
        <f t="shared" si="83"/>
        <v>539</v>
      </c>
      <c r="M501" s="36">
        <f t="shared" si="82"/>
        <v>41729</v>
      </c>
      <c r="N501" s="39">
        <f t="shared" si="78"/>
        <v>2</v>
      </c>
      <c r="O501" s="5"/>
      <c r="P501" s="5"/>
      <c r="Q501" s="42" t="str">
        <f>VLOOKUP(B501,[1]Challan!$A$6:$B$28,2,FALSE)</f>
        <v>94C</v>
      </c>
      <c r="R501" s="43" t="str">
        <f t="shared" si="74"/>
        <v>AABC</v>
      </c>
      <c r="S501" s="43" t="str">
        <f t="shared" si="79"/>
        <v>C</v>
      </c>
      <c r="T501" s="43" t="str">
        <f t="shared" si="80"/>
        <v>01</v>
      </c>
      <c r="U501" s="43" t="b">
        <f t="shared" si="75"/>
        <v>1</v>
      </c>
      <c r="V501" s="43">
        <f t="shared" si="76"/>
        <v>10</v>
      </c>
      <c r="W501" s="43" t="str">
        <f t="shared" si="77"/>
        <v>G</v>
      </c>
      <c r="X501" s="37">
        <v>0</v>
      </c>
    </row>
    <row r="502" spans="1:24" x14ac:dyDescent="0.25">
      <c r="A502" s="30">
        <f t="shared" si="81"/>
        <v>499</v>
      </c>
      <c r="B502" s="30">
        <v>17</v>
      </c>
      <c r="C502" s="32">
        <f t="shared" si="73"/>
        <v>21</v>
      </c>
      <c r="D502" s="97" t="s">
        <v>219</v>
      </c>
      <c r="E502" s="45" t="s">
        <v>667</v>
      </c>
      <c r="F502" s="45" t="s">
        <v>668</v>
      </c>
      <c r="G502" s="45"/>
      <c r="H502" s="35" t="s">
        <v>221</v>
      </c>
      <c r="I502" s="36">
        <v>41729</v>
      </c>
      <c r="J502" s="82">
        <v>1312400</v>
      </c>
      <c r="K502" s="37">
        <v>26248</v>
      </c>
      <c r="L502" s="38">
        <f t="shared" si="83"/>
        <v>26248</v>
      </c>
      <c r="M502" s="36">
        <f t="shared" si="82"/>
        <v>41729</v>
      </c>
      <c r="N502" s="39">
        <f t="shared" si="78"/>
        <v>2</v>
      </c>
      <c r="O502" s="5"/>
      <c r="P502" s="5"/>
      <c r="Q502" s="42" t="str">
        <f>VLOOKUP(B502,[1]Challan!$A$6:$B$28,2,FALSE)</f>
        <v>94C</v>
      </c>
      <c r="R502" s="43" t="str">
        <f t="shared" si="74"/>
        <v>AAAC</v>
      </c>
      <c r="S502" s="43" t="str">
        <f t="shared" si="79"/>
        <v>C</v>
      </c>
      <c r="T502" s="43" t="str">
        <f t="shared" si="80"/>
        <v>01</v>
      </c>
      <c r="U502" s="43" t="b">
        <f t="shared" si="75"/>
        <v>1</v>
      </c>
      <c r="V502" s="43">
        <f t="shared" si="76"/>
        <v>10</v>
      </c>
      <c r="W502" s="43" t="str">
        <f t="shared" si="77"/>
        <v>B</v>
      </c>
      <c r="X502" s="37">
        <v>0</v>
      </c>
    </row>
    <row r="503" spans="1:24" x14ac:dyDescent="0.25">
      <c r="A503" s="30">
        <f t="shared" si="81"/>
        <v>500</v>
      </c>
      <c r="B503" s="30">
        <v>17</v>
      </c>
      <c r="C503" s="32">
        <f t="shared" si="73"/>
        <v>22</v>
      </c>
      <c r="D503" s="97" t="s">
        <v>219</v>
      </c>
      <c r="E503" s="45" t="s">
        <v>795</v>
      </c>
      <c r="F503" s="45" t="s">
        <v>226</v>
      </c>
      <c r="G503" s="45"/>
      <c r="H503" s="35" t="s">
        <v>221</v>
      </c>
      <c r="I503" s="36">
        <v>41729</v>
      </c>
      <c r="J503" s="82">
        <v>37650</v>
      </c>
      <c r="K503" s="37">
        <v>753</v>
      </c>
      <c r="L503" s="38">
        <f t="shared" si="83"/>
        <v>753</v>
      </c>
      <c r="M503" s="36">
        <f t="shared" si="82"/>
        <v>41729</v>
      </c>
      <c r="N503" s="39">
        <f t="shared" si="78"/>
        <v>2</v>
      </c>
      <c r="O503" s="5"/>
      <c r="P503" s="5"/>
      <c r="Q503" s="42" t="str">
        <f>VLOOKUP(B503,[1]Challan!$A$6:$B$28,2,FALSE)</f>
        <v>94C</v>
      </c>
      <c r="R503" s="43" t="str">
        <f t="shared" si="74"/>
        <v>AABC</v>
      </c>
      <c r="S503" s="43" t="str">
        <f t="shared" si="79"/>
        <v>C</v>
      </c>
      <c r="T503" s="43" t="str">
        <f t="shared" si="80"/>
        <v>01</v>
      </c>
      <c r="U503" s="43" t="b">
        <f t="shared" si="75"/>
        <v>1</v>
      </c>
      <c r="V503" s="43">
        <f t="shared" si="76"/>
        <v>10</v>
      </c>
      <c r="W503" s="43" t="str">
        <f t="shared" si="77"/>
        <v>K</v>
      </c>
      <c r="X503" s="37">
        <v>0</v>
      </c>
    </row>
    <row r="504" spans="1:24" x14ac:dyDescent="0.25">
      <c r="A504" s="30">
        <f t="shared" si="81"/>
        <v>501</v>
      </c>
      <c r="B504" s="30">
        <v>17</v>
      </c>
      <c r="C504" s="32">
        <f t="shared" si="73"/>
        <v>23</v>
      </c>
      <c r="D504" s="97" t="s">
        <v>219</v>
      </c>
      <c r="E504" s="45" t="s">
        <v>906</v>
      </c>
      <c r="F504" s="45" t="s">
        <v>658</v>
      </c>
      <c r="G504" s="45"/>
      <c r="H504" s="35" t="s">
        <v>221</v>
      </c>
      <c r="I504" s="36">
        <v>41729</v>
      </c>
      <c r="J504" s="82">
        <v>9000</v>
      </c>
      <c r="K504" s="37">
        <v>180</v>
      </c>
      <c r="L504" s="38">
        <f t="shared" si="83"/>
        <v>180</v>
      </c>
      <c r="M504" s="36">
        <f t="shared" si="82"/>
        <v>41729</v>
      </c>
      <c r="N504" s="39">
        <f t="shared" si="78"/>
        <v>2</v>
      </c>
      <c r="O504" s="5"/>
      <c r="P504" s="5"/>
      <c r="Q504" s="42" t="str">
        <f>VLOOKUP(B504,[1]Challan!$A$6:$B$28,2,FALSE)</f>
        <v>94C</v>
      </c>
      <c r="R504" s="43" t="str">
        <f t="shared" si="74"/>
        <v>AABC</v>
      </c>
      <c r="S504" s="43" t="str">
        <f t="shared" si="79"/>
        <v>C</v>
      </c>
      <c r="T504" s="43" t="str">
        <f t="shared" si="80"/>
        <v>01</v>
      </c>
      <c r="U504" s="43" t="b">
        <f t="shared" si="75"/>
        <v>1</v>
      </c>
      <c r="V504" s="43">
        <f t="shared" si="76"/>
        <v>10</v>
      </c>
      <c r="W504" s="43" t="str">
        <f t="shared" si="77"/>
        <v>G</v>
      </c>
      <c r="X504" s="37">
        <v>0</v>
      </c>
    </row>
    <row r="505" spans="1:24" x14ac:dyDescent="0.25">
      <c r="A505" s="30">
        <f t="shared" si="81"/>
        <v>502</v>
      </c>
      <c r="B505" s="30">
        <v>17</v>
      </c>
      <c r="C505" s="32">
        <f t="shared" si="73"/>
        <v>24</v>
      </c>
      <c r="D505" s="97" t="s">
        <v>219</v>
      </c>
      <c r="E505" s="45" t="s">
        <v>794</v>
      </c>
      <c r="F505" s="45" t="s">
        <v>224</v>
      </c>
      <c r="G505" s="45"/>
      <c r="H505" s="35" t="s">
        <v>221</v>
      </c>
      <c r="I505" s="36">
        <v>41729</v>
      </c>
      <c r="J505" s="82">
        <v>24500</v>
      </c>
      <c r="K505" s="37">
        <v>490</v>
      </c>
      <c r="L505" s="38">
        <f t="shared" si="83"/>
        <v>490</v>
      </c>
      <c r="M505" s="36">
        <f t="shared" si="82"/>
        <v>41729</v>
      </c>
      <c r="N505" s="39">
        <f t="shared" si="78"/>
        <v>2</v>
      </c>
      <c r="O505" s="5"/>
      <c r="P505" s="5"/>
      <c r="Q505" s="42" t="str">
        <f>VLOOKUP(B505,[1]Challan!$A$6:$B$28,2,FALSE)</f>
        <v>94C</v>
      </c>
      <c r="R505" s="43" t="str">
        <f t="shared" si="74"/>
        <v>AAAC</v>
      </c>
      <c r="S505" s="43" t="str">
        <f t="shared" si="79"/>
        <v>C</v>
      </c>
      <c r="T505" s="43" t="str">
        <f t="shared" si="80"/>
        <v>01</v>
      </c>
      <c r="U505" s="43" t="b">
        <f t="shared" si="75"/>
        <v>1</v>
      </c>
      <c r="V505" s="43">
        <f t="shared" si="76"/>
        <v>10</v>
      </c>
      <c r="W505" s="43" t="str">
        <f t="shared" si="77"/>
        <v>C</v>
      </c>
      <c r="X505" s="37">
        <v>0</v>
      </c>
    </row>
    <row r="506" spans="1:24" x14ac:dyDescent="0.25">
      <c r="A506" s="30">
        <f t="shared" si="81"/>
        <v>503</v>
      </c>
      <c r="B506" s="30">
        <v>17</v>
      </c>
      <c r="C506" s="32">
        <f t="shared" si="73"/>
        <v>25</v>
      </c>
      <c r="D506" s="97" t="s">
        <v>219</v>
      </c>
      <c r="E506" s="45" t="s">
        <v>796</v>
      </c>
      <c r="F506" s="45" t="s">
        <v>227</v>
      </c>
      <c r="G506" s="45"/>
      <c r="H506" s="35" t="s">
        <v>221</v>
      </c>
      <c r="I506" s="36">
        <v>41729</v>
      </c>
      <c r="J506" s="82">
        <v>31400</v>
      </c>
      <c r="K506" s="37">
        <v>628</v>
      </c>
      <c r="L506" s="38">
        <f t="shared" si="83"/>
        <v>628</v>
      </c>
      <c r="M506" s="36">
        <f t="shared" si="82"/>
        <v>41729</v>
      </c>
      <c r="N506" s="39">
        <f t="shared" si="78"/>
        <v>2</v>
      </c>
      <c r="O506" s="5"/>
      <c r="P506" s="5"/>
      <c r="Q506" s="42" t="str">
        <f>VLOOKUP(B506,[1]Challan!$A$6:$B$28,2,FALSE)</f>
        <v>94C</v>
      </c>
      <c r="R506" s="43" t="str">
        <f t="shared" si="74"/>
        <v>AAAC</v>
      </c>
      <c r="S506" s="43" t="str">
        <f t="shared" si="79"/>
        <v>C</v>
      </c>
      <c r="T506" s="43" t="str">
        <f t="shared" si="80"/>
        <v>01</v>
      </c>
      <c r="U506" s="43" t="b">
        <f t="shared" si="75"/>
        <v>1</v>
      </c>
      <c r="V506" s="43">
        <f t="shared" si="76"/>
        <v>10</v>
      </c>
      <c r="W506" s="43" t="str">
        <f t="shared" si="77"/>
        <v>H</v>
      </c>
      <c r="X506" s="37">
        <v>0</v>
      </c>
    </row>
    <row r="507" spans="1:24" x14ac:dyDescent="0.25">
      <c r="A507" s="30">
        <f t="shared" si="81"/>
        <v>504</v>
      </c>
      <c r="B507" s="30">
        <v>17</v>
      </c>
      <c r="C507" s="32">
        <f t="shared" si="73"/>
        <v>26</v>
      </c>
      <c r="D507" s="97" t="s">
        <v>219</v>
      </c>
      <c r="E507" s="45" t="s">
        <v>796</v>
      </c>
      <c r="F507" s="45" t="s">
        <v>227</v>
      </c>
      <c r="G507" s="45"/>
      <c r="H507" s="35" t="s">
        <v>221</v>
      </c>
      <c r="I507" s="36">
        <v>41729</v>
      </c>
      <c r="J507" s="82">
        <v>149400</v>
      </c>
      <c r="K507" s="37">
        <v>2988</v>
      </c>
      <c r="L507" s="38">
        <f t="shared" si="83"/>
        <v>2988</v>
      </c>
      <c r="M507" s="36">
        <f t="shared" si="82"/>
        <v>41729</v>
      </c>
      <c r="N507" s="39">
        <f t="shared" si="78"/>
        <v>2</v>
      </c>
      <c r="O507" s="5"/>
      <c r="P507" s="5"/>
      <c r="Q507" s="42" t="str">
        <f>VLOOKUP(B507,[1]Challan!$A$6:$B$28,2,FALSE)</f>
        <v>94C</v>
      </c>
      <c r="R507" s="43" t="str">
        <f t="shared" si="74"/>
        <v>AAAC</v>
      </c>
      <c r="S507" s="43" t="str">
        <f t="shared" si="79"/>
        <v>C</v>
      </c>
      <c r="T507" s="43" t="str">
        <f t="shared" si="80"/>
        <v>01</v>
      </c>
      <c r="U507" s="43" t="b">
        <f t="shared" si="75"/>
        <v>1</v>
      </c>
      <c r="V507" s="43">
        <f t="shared" si="76"/>
        <v>10</v>
      </c>
      <c r="W507" s="43" t="str">
        <f t="shared" si="77"/>
        <v>H</v>
      </c>
      <c r="X507" s="37">
        <v>0</v>
      </c>
    </row>
    <row r="508" spans="1:24" x14ac:dyDescent="0.25">
      <c r="A508" s="30">
        <f t="shared" si="81"/>
        <v>505</v>
      </c>
      <c r="B508" s="30">
        <v>17</v>
      </c>
      <c r="C508" s="32">
        <f t="shared" si="73"/>
        <v>27</v>
      </c>
      <c r="D508" s="97" t="s">
        <v>219</v>
      </c>
      <c r="E508" s="45" t="s">
        <v>1135</v>
      </c>
      <c r="F508" s="45" t="s">
        <v>669</v>
      </c>
      <c r="G508" s="45"/>
      <c r="H508" s="35" t="s">
        <v>221</v>
      </c>
      <c r="I508" s="36">
        <v>41729</v>
      </c>
      <c r="J508" s="82">
        <v>467160.14600000001</v>
      </c>
      <c r="K508" s="37">
        <v>9887</v>
      </c>
      <c r="L508" s="38">
        <f t="shared" si="83"/>
        <v>9887</v>
      </c>
      <c r="M508" s="36">
        <f t="shared" si="82"/>
        <v>41729</v>
      </c>
      <c r="N508" s="39">
        <f t="shared" si="78"/>
        <v>2.12</v>
      </c>
      <c r="O508" s="5"/>
      <c r="P508" s="5"/>
      <c r="Q508" s="42" t="str">
        <f>VLOOKUP(B508,[1]Challan!$A$6:$B$28,2,FALSE)</f>
        <v>94C</v>
      </c>
      <c r="R508" s="43" t="str">
        <f t="shared" si="74"/>
        <v>AABC</v>
      </c>
      <c r="S508" s="43" t="str">
        <f t="shared" si="79"/>
        <v>C</v>
      </c>
      <c r="T508" s="43" t="str">
        <f t="shared" si="80"/>
        <v>01</v>
      </c>
      <c r="U508" s="43" t="b">
        <f t="shared" si="75"/>
        <v>1</v>
      </c>
      <c r="V508" s="43">
        <f t="shared" si="76"/>
        <v>10</v>
      </c>
      <c r="W508" s="43" t="str">
        <f t="shared" si="77"/>
        <v>J</v>
      </c>
      <c r="X508" s="37">
        <v>0</v>
      </c>
    </row>
    <row r="509" spans="1:24" x14ac:dyDescent="0.25">
      <c r="A509" s="30">
        <f t="shared" si="81"/>
        <v>506</v>
      </c>
      <c r="B509" s="30">
        <v>17</v>
      </c>
      <c r="C509" s="32">
        <f t="shared" si="73"/>
        <v>28</v>
      </c>
      <c r="D509" s="97" t="s">
        <v>219</v>
      </c>
      <c r="E509" s="45" t="s">
        <v>812</v>
      </c>
      <c r="F509" s="45" t="s">
        <v>670</v>
      </c>
      <c r="G509" s="45"/>
      <c r="H509" s="35" t="s">
        <v>221</v>
      </c>
      <c r="I509" s="36">
        <v>41729</v>
      </c>
      <c r="J509" s="82">
        <v>16486</v>
      </c>
      <c r="K509" s="37">
        <v>330</v>
      </c>
      <c r="L509" s="38">
        <f t="shared" si="83"/>
        <v>330</v>
      </c>
      <c r="M509" s="36">
        <f t="shared" si="82"/>
        <v>41729</v>
      </c>
      <c r="N509" s="39">
        <f t="shared" si="78"/>
        <v>2</v>
      </c>
      <c r="O509" s="5"/>
      <c r="P509" s="5"/>
      <c r="Q509" s="42" t="str">
        <f>VLOOKUP(B509,[1]Challan!$A$6:$B$28,2,FALSE)</f>
        <v>94C</v>
      </c>
      <c r="R509" s="43" t="str">
        <f t="shared" si="74"/>
        <v>AABC</v>
      </c>
      <c r="S509" s="43" t="str">
        <f t="shared" si="79"/>
        <v>C</v>
      </c>
      <c r="T509" s="43" t="str">
        <f t="shared" si="80"/>
        <v>01</v>
      </c>
      <c r="U509" s="43" t="b">
        <f t="shared" si="75"/>
        <v>1</v>
      </c>
      <c r="V509" s="43">
        <f t="shared" si="76"/>
        <v>10</v>
      </c>
      <c r="W509" s="43" t="str">
        <f t="shared" si="77"/>
        <v>L</v>
      </c>
      <c r="X509" s="37">
        <v>0</v>
      </c>
    </row>
    <row r="510" spans="1:24" x14ac:dyDescent="0.25">
      <c r="A510" s="30">
        <f t="shared" si="81"/>
        <v>507</v>
      </c>
      <c r="B510" s="30">
        <v>17</v>
      </c>
      <c r="C510" s="32">
        <f t="shared" si="73"/>
        <v>29</v>
      </c>
      <c r="D510" s="97" t="s">
        <v>219</v>
      </c>
      <c r="E510" s="45" t="s">
        <v>671</v>
      </c>
      <c r="F510" s="45" t="s">
        <v>672</v>
      </c>
      <c r="G510" s="45"/>
      <c r="H510" s="35" t="s">
        <v>221</v>
      </c>
      <c r="I510" s="36">
        <v>41729</v>
      </c>
      <c r="J510" s="82">
        <v>5055</v>
      </c>
      <c r="K510" s="37">
        <v>101</v>
      </c>
      <c r="L510" s="38">
        <f t="shared" si="83"/>
        <v>101</v>
      </c>
      <c r="M510" s="36">
        <f t="shared" si="82"/>
        <v>41729</v>
      </c>
      <c r="N510" s="39">
        <f t="shared" si="78"/>
        <v>2</v>
      </c>
      <c r="O510" s="5"/>
      <c r="P510" s="5"/>
      <c r="Q510" s="42" t="str">
        <f>VLOOKUP(B510,[1]Challan!$A$6:$B$28,2,FALSE)</f>
        <v>94C</v>
      </c>
      <c r="R510" s="43" t="str">
        <f t="shared" si="74"/>
        <v>AABC</v>
      </c>
      <c r="S510" s="43" t="str">
        <f t="shared" si="79"/>
        <v>C</v>
      </c>
      <c r="T510" s="43" t="str">
        <f t="shared" si="80"/>
        <v>01</v>
      </c>
      <c r="U510" s="43" t="b">
        <f t="shared" si="75"/>
        <v>1</v>
      </c>
      <c r="V510" s="43">
        <f t="shared" si="76"/>
        <v>10</v>
      </c>
      <c r="W510" s="43" t="str">
        <f t="shared" si="77"/>
        <v>N</v>
      </c>
      <c r="X510" s="37">
        <v>0</v>
      </c>
    </row>
    <row r="511" spans="1:24" x14ac:dyDescent="0.25">
      <c r="A511" s="30">
        <f t="shared" si="81"/>
        <v>508</v>
      </c>
      <c r="B511" s="30">
        <v>17</v>
      </c>
      <c r="C511" s="32">
        <f t="shared" si="73"/>
        <v>30</v>
      </c>
      <c r="D511" s="97" t="s">
        <v>219</v>
      </c>
      <c r="E511" s="46" t="s">
        <v>1026</v>
      </c>
      <c r="F511" s="34" t="s">
        <v>220</v>
      </c>
      <c r="G511" s="34"/>
      <c r="H511" s="35" t="s">
        <v>221</v>
      </c>
      <c r="I511" s="36">
        <v>41729</v>
      </c>
      <c r="J511" s="82">
        <v>4494</v>
      </c>
      <c r="K511" s="37">
        <v>90</v>
      </c>
      <c r="L511" s="38">
        <f t="shared" si="83"/>
        <v>90</v>
      </c>
      <c r="M511" s="36">
        <f t="shared" si="82"/>
        <v>41729</v>
      </c>
      <c r="N511" s="39">
        <f t="shared" si="78"/>
        <v>2</v>
      </c>
      <c r="O511" s="5"/>
      <c r="P511" s="5"/>
      <c r="Q511" s="42" t="str">
        <f>VLOOKUP(B511,[1]Challan!$A$6:$B$28,2,FALSE)</f>
        <v>94C</v>
      </c>
      <c r="R511" s="43" t="str">
        <f t="shared" si="74"/>
        <v>AAAC</v>
      </c>
      <c r="S511" s="43" t="str">
        <f t="shared" si="79"/>
        <v>C</v>
      </c>
      <c r="T511" s="43" t="str">
        <f t="shared" si="80"/>
        <v>01</v>
      </c>
      <c r="U511" s="43" t="b">
        <f t="shared" si="75"/>
        <v>1</v>
      </c>
      <c r="V511" s="43">
        <f t="shared" si="76"/>
        <v>10</v>
      </c>
      <c r="W511" s="43" t="str">
        <f t="shared" si="77"/>
        <v>L</v>
      </c>
      <c r="X511" s="37">
        <v>0</v>
      </c>
    </row>
    <row r="512" spans="1:24" x14ac:dyDescent="0.25">
      <c r="A512" s="30">
        <f t="shared" si="81"/>
        <v>509</v>
      </c>
      <c r="B512" s="30">
        <v>17</v>
      </c>
      <c r="C512" s="32">
        <f t="shared" si="73"/>
        <v>31</v>
      </c>
      <c r="D512" s="98" t="s">
        <v>219</v>
      </c>
      <c r="E512" s="46" t="s">
        <v>922</v>
      </c>
      <c r="F512" s="34" t="s">
        <v>223</v>
      </c>
      <c r="G512" s="34"/>
      <c r="H512" s="35" t="s">
        <v>221</v>
      </c>
      <c r="I512" s="36">
        <v>41729</v>
      </c>
      <c r="J512" s="82">
        <v>63135</v>
      </c>
      <c r="K512" s="37">
        <v>1263</v>
      </c>
      <c r="L512" s="38">
        <f t="shared" si="83"/>
        <v>1263</v>
      </c>
      <c r="M512" s="36">
        <f t="shared" si="82"/>
        <v>41729</v>
      </c>
      <c r="N512" s="39">
        <f t="shared" si="78"/>
        <v>2</v>
      </c>
      <c r="O512" s="5"/>
      <c r="P512" s="5"/>
      <c r="Q512" s="42" t="str">
        <f>VLOOKUP(B512,[1]Challan!$A$6:$B$28,2,FALSE)</f>
        <v>94C</v>
      </c>
      <c r="R512" s="43" t="str">
        <f t="shared" si="74"/>
        <v>AADC</v>
      </c>
      <c r="S512" s="43" t="str">
        <f t="shared" si="79"/>
        <v>C</v>
      </c>
      <c r="T512" s="43" t="str">
        <f t="shared" si="80"/>
        <v>01</v>
      </c>
      <c r="U512" s="43" t="b">
        <f t="shared" si="75"/>
        <v>1</v>
      </c>
      <c r="V512" s="43">
        <f t="shared" si="76"/>
        <v>10</v>
      </c>
      <c r="W512" s="43" t="str">
        <f t="shared" si="77"/>
        <v>N</v>
      </c>
      <c r="X512" s="37">
        <v>0</v>
      </c>
    </row>
    <row r="513" spans="1:24" x14ac:dyDescent="0.25">
      <c r="A513" s="30">
        <f t="shared" si="81"/>
        <v>510</v>
      </c>
      <c r="B513" s="30">
        <v>18</v>
      </c>
      <c r="C513" s="32">
        <f t="shared" si="73"/>
        <v>1</v>
      </c>
      <c r="D513" s="98" t="s">
        <v>229</v>
      </c>
      <c r="E513" s="46" t="s">
        <v>1136</v>
      </c>
      <c r="F513" s="34" t="s">
        <v>673</v>
      </c>
      <c r="G513" s="34"/>
      <c r="H513" s="35" t="s">
        <v>221</v>
      </c>
      <c r="I513" s="99">
        <v>41699</v>
      </c>
      <c r="J513" s="82">
        <v>36800</v>
      </c>
      <c r="K513" s="37">
        <v>736</v>
      </c>
      <c r="L513" s="38">
        <f t="shared" si="83"/>
        <v>736</v>
      </c>
      <c r="M513" s="36">
        <f t="shared" si="82"/>
        <v>41699</v>
      </c>
      <c r="N513" s="39">
        <f t="shared" si="78"/>
        <v>2</v>
      </c>
      <c r="O513" s="5"/>
      <c r="P513" s="5"/>
      <c r="Q513" s="42" t="str">
        <f>VLOOKUP(B513,[1]Challan!$A$6:$B$28,2,FALSE)</f>
        <v>94C</v>
      </c>
      <c r="R513" s="43" t="str">
        <f t="shared" si="74"/>
        <v>AALF</v>
      </c>
      <c r="S513" s="43" t="str">
        <f t="shared" si="79"/>
        <v>F</v>
      </c>
      <c r="T513" s="43" t="str">
        <f t="shared" si="80"/>
        <v>02</v>
      </c>
      <c r="U513" s="43" t="b">
        <f t="shared" si="75"/>
        <v>1</v>
      </c>
      <c r="V513" s="43">
        <f t="shared" si="76"/>
        <v>10</v>
      </c>
      <c r="W513" s="43" t="str">
        <f t="shared" si="77"/>
        <v>F</v>
      </c>
      <c r="X513" s="37">
        <v>0</v>
      </c>
    </row>
    <row r="514" spans="1:24" x14ac:dyDescent="0.25">
      <c r="A514" s="30">
        <f t="shared" si="81"/>
        <v>511</v>
      </c>
      <c r="B514" s="30">
        <v>18</v>
      </c>
      <c r="C514" s="32">
        <f t="shared" si="73"/>
        <v>2</v>
      </c>
      <c r="D514" s="98" t="s">
        <v>229</v>
      </c>
      <c r="E514" s="49" t="s">
        <v>1028</v>
      </c>
      <c r="F514" s="34" t="s">
        <v>233</v>
      </c>
      <c r="G514" s="34"/>
      <c r="H514" s="35" t="s">
        <v>221</v>
      </c>
      <c r="I514" s="36">
        <v>41701</v>
      </c>
      <c r="J514" s="82">
        <v>17977</v>
      </c>
      <c r="K514" s="37">
        <v>180</v>
      </c>
      <c r="L514" s="38">
        <f t="shared" si="83"/>
        <v>180</v>
      </c>
      <c r="M514" s="36">
        <f t="shared" si="82"/>
        <v>41701</v>
      </c>
      <c r="N514" s="39">
        <f t="shared" si="78"/>
        <v>1</v>
      </c>
      <c r="O514" s="5"/>
      <c r="P514" s="5"/>
      <c r="Q514" s="42" t="str">
        <f>VLOOKUP(B514,[1]Challan!$A$6:$B$28,2,FALSE)</f>
        <v>94C</v>
      </c>
      <c r="R514" s="43" t="str">
        <f t="shared" si="74"/>
        <v>AHIP</v>
      </c>
      <c r="S514" s="43" t="str">
        <f t="shared" si="79"/>
        <v>P</v>
      </c>
      <c r="T514" s="43" t="str">
        <f t="shared" si="80"/>
        <v>02</v>
      </c>
      <c r="U514" s="43" t="b">
        <f t="shared" si="75"/>
        <v>1</v>
      </c>
      <c r="V514" s="43">
        <f t="shared" si="76"/>
        <v>10</v>
      </c>
      <c r="W514" s="43" t="str">
        <f t="shared" si="77"/>
        <v>C</v>
      </c>
      <c r="X514" s="37">
        <v>0</v>
      </c>
    </row>
    <row r="515" spans="1:24" x14ac:dyDescent="0.25">
      <c r="A515" s="30">
        <f t="shared" si="81"/>
        <v>512</v>
      </c>
      <c r="B515" s="30">
        <v>18</v>
      </c>
      <c r="C515" s="32">
        <f t="shared" si="73"/>
        <v>3</v>
      </c>
      <c r="D515" s="98" t="s">
        <v>229</v>
      </c>
      <c r="E515" s="46" t="s">
        <v>798</v>
      </c>
      <c r="F515" s="34" t="s">
        <v>239</v>
      </c>
      <c r="G515" s="34"/>
      <c r="H515" s="35" t="s">
        <v>221</v>
      </c>
      <c r="I515" s="36">
        <v>41702</v>
      </c>
      <c r="J515" s="82">
        <v>3200</v>
      </c>
      <c r="K515" s="37">
        <v>32</v>
      </c>
      <c r="L515" s="38">
        <f t="shared" si="83"/>
        <v>32</v>
      </c>
      <c r="M515" s="36">
        <f t="shared" si="82"/>
        <v>41702</v>
      </c>
      <c r="N515" s="39">
        <f t="shared" si="78"/>
        <v>1</v>
      </c>
      <c r="O515" s="5"/>
      <c r="P515" s="5"/>
      <c r="Q515" s="42" t="str">
        <f>VLOOKUP(B515,[1]Challan!$A$6:$B$28,2,FALSE)</f>
        <v>94C</v>
      </c>
      <c r="R515" s="43" t="str">
        <f t="shared" si="74"/>
        <v>BMSP</v>
      </c>
      <c r="S515" s="43" t="str">
        <f t="shared" si="79"/>
        <v>P</v>
      </c>
      <c r="T515" s="43" t="str">
        <f t="shared" si="80"/>
        <v>02</v>
      </c>
      <c r="U515" s="43" t="b">
        <f t="shared" si="75"/>
        <v>1</v>
      </c>
      <c r="V515" s="43">
        <f t="shared" si="76"/>
        <v>10</v>
      </c>
      <c r="W515" s="43" t="str">
        <f t="shared" si="77"/>
        <v>L</v>
      </c>
      <c r="X515" s="37">
        <v>0</v>
      </c>
    </row>
    <row r="516" spans="1:24" x14ac:dyDescent="0.25">
      <c r="A516" s="30">
        <f t="shared" si="81"/>
        <v>513</v>
      </c>
      <c r="B516" s="30">
        <v>18</v>
      </c>
      <c r="C516" s="32">
        <f t="shared" ref="C516:C579" si="84">+IF(B516=B515,C515+1,1)</f>
        <v>4</v>
      </c>
      <c r="D516" s="98" t="s">
        <v>229</v>
      </c>
      <c r="E516" s="46" t="s">
        <v>1030</v>
      </c>
      <c r="F516" s="34" t="s">
        <v>238</v>
      </c>
      <c r="G516" s="34"/>
      <c r="H516" s="35" t="s">
        <v>221</v>
      </c>
      <c r="I516" s="36">
        <v>41702</v>
      </c>
      <c r="J516" s="82">
        <v>3000</v>
      </c>
      <c r="K516" s="37">
        <v>30</v>
      </c>
      <c r="L516" s="38">
        <f t="shared" si="83"/>
        <v>30</v>
      </c>
      <c r="M516" s="36">
        <f t="shared" si="82"/>
        <v>41702</v>
      </c>
      <c r="N516" s="39">
        <f t="shared" si="78"/>
        <v>1</v>
      </c>
      <c r="O516" s="5"/>
      <c r="P516" s="5"/>
      <c r="Q516" s="42" t="str">
        <f>VLOOKUP(B516,[1]Challan!$A$6:$B$28,2,FALSE)</f>
        <v>94C</v>
      </c>
      <c r="R516" s="43" t="str">
        <f t="shared" ref="R516:R579" si="85">LEFT(E516,4)</f>
        <v>AGLP</v>
      </c>
      <c r="S516" s="43" t="str">
        <f t="shared" si="79"/>
        <v>P</v>
      </c>
      <c r="T516" s="43" t="str">
        <f t="shared" si="80"/>
        <v>02</v>
      </c>
      <c r="U516" s="43" t="b">
        <f t="shared" ref="U516:U579" si="86">D516=T516</f>
        <v>1</v>
      </c>
      <c r="V516" s="43">
        <f t="shared" ref="V516:V579" si="87">LEN(E516)</f>
        <v>10</v>
      </c>
      <c r="W516" s="43" t="str">
        <f t="shared" ref="W516:W579" si="88">RIGHT(E516,1)</f>
        <v>E</v>
      </c>
      <c r="X516" s="37">
        <v>0</v>
      </c>
    </row>
    <row r="517" spans="1:24" x14ac:dyDescent="0.25">
      <c r="A517" s="30">
        <f t="shared" si="81"/>
        <v>514</v>
      </c>
      <c r="B517" s="30">
        <v>18</v>
      </c>
      <c r="C517" s="32">
        <f t="shared" si="84"/>
        <v>5</v>
      </c>
      <c r="D517" s="98" t="s">
        <v>229</v>
      </c>
      <c r="E517" s="46" t="s">
        <v>925</v>
      </c>
      <c r="F517" s="34" t="s">
        <v>232</v>
      </c>
      <c r="G517" s="34"/>
      <c r="H517" s="35" t="s">
        <v>221</v>
      </c>
      <c r="I517" s="36">
        <v>41705</v>
      </c>
      <c r="J517" s="82">
        <v>5400</v>
      </c>
      <c r="K517" s="37">
        <v>54</v>
      </c>
      <c r="L517" s="38">
        <f t="shared" si="83"/>
        <v>54</v>
      </c>
      <c r="M517" s="36">
        <f t="shared" si="82"/>
        <v>41705</v>
      </c>
      <c r="N517" s="39">
        <f t="shared" ref="N517:N580" si="89">+ROUND(L517/J517*100,2)</f>
        <v>1</v>
      </c>
      <c r="O517" s="5"/>
      <c r="P517" s="5"/>
      <c r="Q517" s="42" t="str">
        <f>VLOOKUP(B517,[1]Challan!$A$6:$B$28,2,FALSE)</f>
        <v>94C</v>
      </c>
      <c r="R517" s="43" t="str">
        <f t="shared" si="85"/>
        <v>AATP</v>
      </c>
      <c r="S517" s="43" t="str">
        <f t="shared" ref="S517:S580" si="90">RIGHT(R517,1)</f>
        <v>P</v>
      </c>
      <c r="T517" s="43" t="str">
        <f t="shared" ref="T517:T580" si="91">IF(S517="C","01","02")</f>
        <v>02</v>
      </c>
      <c r="U517" s="43" t="b">
        <f t="shared" si="86"/>
        <v>1</v>
      </c>
      <c r="V517" s="43">
        <f t="shared" si="87"/>
        <v>10</v>
      </c>
      <c r="W517" s="43" t="str">
        <f t="shared" si="88"/>
        <v>Q</v>
      </c>
      <c r="X517" s="37">
        <v>0</v>
      </c>
    </row>
    <row r="518" spans="1:24" x14ac:dyDescent="0.25">
      <c r="A518" s="30">
        <f t="shared" ref="A518:A581" si="92">A517+1</f>
        <v>515</v>
      </c>
      <c r="B518" s="30">
        <v>18</v>
      </c>
      <c r="C518" s="32">
        <f t="shared" si="84"/>
        <v>6</v>
      </c>
      <c r="D518" s="98" t="s">
        <v>229</v>
      </c>
      <c r="E518" s="46" t="s">
        <v>925</v>
      </c>
      <c r="F518" s="34" t="s">
        <v>232</v>
      </c>
      <c r="G518" s="34"/>
      <c r="H518" s="35" t="s">
        <v>221</v>
      </c>
      <c r="I518" s="36">
        <v>41705</v>
      </c>
      <c r="J518" s="82">
        <v>89000</v>
      </c>
      <c r="K518" s="37">
        <v>890</v>
      </c>
      <c r="L518" s="38">
        <f t="shared" si="83"/>
        <v>890</v>
      </c>
      <c r="M518" s="36">
        <f t="shared" si="82"/>
        <v>41705</v>
      </c>
      <c r="N518" s="39">
        <f t="shared" si="89"/>
        <v>1</v>
      </c>
      <c r="O518" s="5"/>
      <c r="P518" s="5"/>
      <c r="Q518" s="42" t="str">
        <f>VLOOKUP(B518,[1]Challan!$A$6:$B$28,2,FALSE)</f>
        <v>94C</v>
      </c>
      <c r="R518" s="43" t="str">
        <f t="shared" si="85"/>
        <v>AATP</v>
      </c>
      <c r="S518" s="43" t="str">
        <f t="shared" si="90"/>
        <v>P</v>
      </c>
      <c r="T518" s="43" t="str">
        <f t="shared" si="91"/>
        <v>02</v>
      </c>
      <c r="U518" s="43" t="b">
        <f t="shared" si="86"/>
        <v>1</v>
      </c>
      <c r="V518" s="43">
        <f t="shared" si="87"/>
        <v>10</v>
      </c>
      <c r="W518" s="43" t="str">
        <f t="shared" si="88"/>
        <v>Q</v>
      </c>
      <c r="X518" s="37">
        <v>0</v>
      </c>
    </row>
    <row r="519" spans="1:24" x14ac:dyDescent="0.25">
      <c r="A519" s="30">
        <f t="shared" si="92"/>
        <v>516</v>
      </c>
      <c r="B519" s="30">
        <v>18</v>
      </c>
      <c r="C519" s="32">
        <f t="shared" si="84"/>
        <v>7</v>
      </c>
      <c r="D519" s="98" t="s">
        <v>229</v>
      </c>
      <c r="E519" s="46" t="s">
        <v>1137</v>
      </c>
      <c r="F519" s="34" t="s">
        <v>674</v>
      </c>
      <c r="G519" s="34"/>
      <c r="H519" s="35" t="s">
        <v>221</v>
      </c>
      <c r="I519" s="36">
        <v>41705</v>
      </c>
      <c r="J519" s="82">
        <v>27000</v>
      </c>
      <c r="K519" s="37">
        <v>270</v>
      </c>
      <c r="L519" s="38">
        <f t="shared" si="83"/>
        <v>270</v>
      </c>
      <c r="M519" s="36">
        <f t="shared" si="82"/>
        <v>41705</v>
      </c>
      <c r="N519" s="39">
        <f t="shared" si="89"/>
        <v>1</v>
      </c>
      <c r="O519" s="5"/>
      <c r="P519" s="5"/>
      <c r="Q519" s="42" t="str">
        <f>VLOOKUP(B519,[1]Challan!$A$6:$B$28,2,FALSE)</f>
        <v>94C</v>
      </c>
      <c r="R519" s="43" t="str">
        <f t="shared" si="85"/>
        <v>AEUP</v>
      </c>
      <c r="S519" s="43" t="str">
        <f t="shared" si="90"/>
        <v>P</v>
      </c>
      <c r="T519" s="43" t="str">
        <f t="shared" si="91"/>
        <v>02</v>
      </c>
      <c r="U519" s="43" t="b">
        <f t="shared" si="86"/>
        <v>1</v>
      </c>
      <c r="V519" s="43">
        <f t="shared" si="87"/>
        <v>10</v>
      </c>
      <c r="W519" s="43" t="str">
        <f t="shared" si="88"/>
        <v>P</v>
      </c>
      <c r="X519" s="37">
        <v>0</v>
      </c>
    </row>
    <row r="520" spans="1:24" x14ac:dyDescent="0.25">
      <c r="A520" s="30">
        <f t="shared" si="92"/>
        <v>517</v>
      </c>
      <c r="B520" s="30">
        <v>18</v>
      </c>
      <c r="C520" s="32">
        <f t="shared" si="84"/>
        <v>8</v>
      </c>
      <c r="D520" s="98" t="s">
        <v>229</v>
      </c>
      <c r="E520" s="46" t="s">
        <v>1138</v>
      </c>
      <c r="F520" s="34" t="s">
        <v>675</v>
      </c>
      <c r="G520" s="34"/>
      <c r="H520" s="35" t="s">
        <v>221</v>
      </c>
      <c r="I520" s="36">
        <v>41705</v>
      </c>
      <c r="J520" s="82">
        <v>13482</v>
      </c>
      <c r="K520" s="37">
        <v>270</v>
      </c>
      <c r="L520" s="38">
        <f t="shared" si="83"/>
        <v>270</v>
      </c>
      <c r="M520" s="36">
        <f t="shared" si="82"/>
        <v>41705</v>
      </c>
      <c r="N520" s="39">
        <f t="shared" si="89"/>
        <v>2</v>
      </c>
      <c r="O520" s="5"/>
      <c r="P520" s="5"/>
      <c r="Q520" s="42" t="str">
        <f>VLOOKUP(B520,[1]Challan!$A$6:$B$28,2,FALSE)</f>
        <v>94C</v>
      </c>
      <c r="R520" s="43" t="str">
        <f t="shared" si="85"/>
        <v>AUUP</v>
      </c>
      <c r="S520" s="43" t="str">
        <f t="shared" si="90"/>
        <v>P</v>
      </c>
      <c r="T520" s="43" t="str">
        <f t="shared" si="91"/>
        <v>02</v>
      </c>
      <c r="U520" s="43" t="b">
        <f t="shared" si="86"/>
        <v>1</v>
      </c>
      <c r="V520" s="43">
        <f t="shared" si="87"/>
        <v>10</v>
      </c>
      <c r="W520" s="43" t="str">
        <f t="shared" si="88"/>
        <v>P</v>
      </c>
      <c r="X520" s="37">
        <v>0</v>
      </c>
    </row>
    <row r="521" spans="1:24" x14ac:dyDescent="0.25">
      <c r="A521" s="30">
        <f t="shared" si="92"/>
        <v>518</v>
      </c>
      <c r="B521" s="30">
        <v>18</v>
      </c>
      <c r="C521" s="32">
        <f t="shared" si="84"/>
        <v>9</v>
      </c>
      <c r="D521" s="98" t="s">
        <v>229</v>
      </c>
      <c r="E521" s="46" t="s">
        <v>1139</v>
      </c>
      <c r="F521" s="34" t="s">
        <v>676</v>
      </c>
      <c r="G521" s="34"/>
      <c r="H521" s="35" t="s">
        <v>221</v>
      </c>
      <c r="I521" s="36">
        <v>41705</v>
      </c>
      <c r="J521" s="82">
        <v>22500</v>
      </c>
      <c r="K521" s="37">
        <v>450</v>
      </c>
      <c r="L521" s="38">
        <f t="shared" si="83"/>
        <v>450</v>
      </c>
      <c r="M521" s="36">
        <f t="shared" si="82"/>
        <v>41705</v>
      </c>
      <c r="N521" s="39">
        <f t="shared" si="89"/>
        <v>2</v>
      </c>
      <c r="O521" s="5"/>
      <c r="P521" s="5"/>
      <c r="Q521" s="42" t="str">
        <f>VLOOKUP(B521,[1]Challan!$A$6:$B$28,2,FALSE)</f>
        <v>94C</v>
      </c>
      <c r="R521" s="43" t="str">
        <f t="shared" si="85"/>
        <v>ADMP</v>
      </c>
      <c r="S521" s="43" t="str">
        <f t="shared" si="90"/>
        <v>P</v>
      </c>
      <c r="T521" s="43" t="str">
        <f t="shared" si="91"/>
        <v>02</v>
      </c>
      <c r="U521" s="43" t="b">
        <f t="shared" si="86"/>
        <v>1</v>
      </c>
      <c r="V521" s="43">
        <f t="shared" si="87"/>
        <v>10</v>
      </c>
      <c r="W521" s="43" t="str">
        <f t="shared" si="88"/>
        <v>J</v>
      </c>
      <c r="X521" s="37">
        <v>0</v>
      </c>
    </row>
    <row r="522" spans="1:24" x14ac:dyDescent="0.25">
      <c r="A522" s="30">
        <f t="shared" si="92"/>
        <v>519</v>
      </c>
      <c r="B522" s="30">
        <v>18</v>
      </c>
      <c r="C522" s="32">
        <f t="shared" si="84"/>
        <v>10</v>
      </c>
      <c r="D522" s="98" t="s">
        <v>229</v>
      </c>
      <c r="E522" s="46" t="s">
        <v>236</v>
      </c>
      <c r="F522" s="34" t="s">
        <v>237</v>
      </c>
      <c r="G522" s="34"/>
      <c r="H522" s="35" t="s">
        <v>221</v>
      </c>
      <c r="I522" s="36">
        <v>41709</v>
      </c>
      <c r="J522" s="82">
        <v>10800</v>
      </c>
      <c r="K522" s="37">
        <v>108</v>
      </c>
      <c r="L522" s="38">
        <f t="shared" si="83"/>
        <v>108</v>
      </c>
      <c r="M522" s="36">
        <f t="shared" si="82"/>
        <v>41709</v>
      </c>
      <c r="N522" s="39">
        <f t="shared" si="89"/>
        <v>1</v>
      </c>
      <c r="O522" s="5"/>
      <c r="P522" s="5"/>
      <c r="Q522" s="42" t="str">
        <f>VLOOKUP(B522,[1]Challan!$A$6:$B$28,2,FALSE)</f>
        <v>94C</v>
      </c>
      <c r="R522" s="43" t="str">
        <f t="shared" si="85"/>
        <v>ALGP</v>
      </c>
      <c r="S522" s="43" t="str">
        <f t="shared" si="90"/>
        <v>P</v>
      </c>
      <c r="T522" s="43" t="str">
        <f t="shared" si="91"/>
        <v>02</v>
      </c>
      <c r="U522" s="43" t="b">
        <f t="shared" si="86"/>
        <v>1</v>
      </c>
      <c r="V522" s="43">
        <f t="shared" si="87"/>
        <v>10</v>
      </c>
      <c r="W522" s="43" t="str">
        <f t="shared" si="88"/>
        <v>N</v>
      </c>
      <c r="X522" s="37">
        <v>0</v>
      </c>
    </row>
    <row r="523" spans="1:24" x14ac:dyDescent="0.25">
      <c r="A523" s="30">
        <f t="shared" si="92"/>
        <v>520</v>
      </c>
      <c r="B523" s="30">
        <v>18</v>
      </c>
      <c r="C523" s="32">
        <f t="shared" si="84"/>
        <v>11</v>
      </c>
      <c r="D523" s="98" t="s">
        <v>229</v>
      </c>
      <c r="E523" s="46" t="s">
        <v>797</v>
      </c>
      <c r="F523" s="34" t="s">
        <v>235</v>
      </c>
      <c r="G523" s="34"/>
      <c r="H523" s="35" t="s">
        <v>221</v>
      </c>
      <c r="I523" s="36">
        <v>41711</v>
      </c>
      <c r="J523" s="82">
        <v>85900</v>
      </c>
      <c r="K523" s="37">
        <v>1718</v>
      </c>
      <c r="L523" s="38">
        <f t="shared" si="83"/>
        <v>1718</v>
      </c>
      <c r="M523" s="36">
        <f t="shared" si="82"/>
        <v>41711</v>
      </c>
      <c r="N523" s="39">
        <f t="shared" si="89"/>
        <v>2</v>
      </c>
      <c r="O523" s="5"/>
      <c r="P523" s="5"/>
      <c r="Q523" s="42" t="str">
        <f>VLOOKUP(B523,[1]Challan!$A$6:$B$28,2,FALSE)</f>
        <v>94C</v>
      </c>
      <c r="R523" s="43" t="str">
        <f t="shared" si="85"/>
        <v>AABF</v>
      </c>
      <c r="S523" s="43" t="str">
        <f t="shared" si="90"/>
        <v>F</v>
      </c>
      <c r="T523" s="43" t="str">
        <f t="shared" si="91"/>
        <v>02</v>
      </c>
      <c r="U523" s="43" t="b">
        <f t="shared" si="86"/>
        <v>1</v>
      </c>
      <c r="V523" s="43">
        <f t="shared" si="87"/>
        <v>10</v>
      </c>
      <c r="W523" s="43" t="str">
        <f t="shared" si="88"/>
        <v>L</v>
      </c>
      <c r="X523" s="37">
        <v>0</v>
      </c>
    </row>
    <row r="524" spans="1:24" x14ac:dyDescent="0.25">
      <c r="A524" s="30">
        <f t="shared" si="92"/>
        <v>521</v>
      </c>
      <c r="B524" s="30">
        <v>18</v>
      </c>
      <c r="C524" s="32">
        <f t="shared" si="84"/>
        <v>12</v>
      </c>
      <c r="D524" s="98" t="s">
        <v>229</v>
      </c>
      <c r="E524" s="46" t="s">
        <v>1140</v>
      </c>
      <c r="F524" s="34" t="s">
        <v>677</v>
      </c>
      <c r="G524" s="34"/>
      <c r="H524" s="35" t="s">
        <v>221</v>
      </c>
      <c r="I524" s="36">
        <v>41711</v>
      </c>
      <c r="J524" s="82">
        <v>28400</v>
      </c>
      <c r="K524" s="37">
        <v>284</v>
      </c>
      <c r="L524" s="38">
        <f t="shared" si="83"/>
        <v>284</v>
      </c>
      <c r="M524" s="36">
        <f t="shared" si="82"/>
        <v>41711</v>
      </c>
      <c r="N524" s="39">
        <f t="shared" si="89"/>
        <v>1</v>
      </c>
      <c r="O524" s="5"/>
      <c r="P524" s="5"/>
      <c r="Q524" s="42" t="str">
        <f>VLOOKUP(B524,[1]Challan!$A$6:$B$28,2,FALSE)</f>
        <v>94C</v>
      </c>
      <c r="R524" s="43" t="str">
        <f t="shared" si="85"/>
        <v>BJBP</v>
      </c>
      <c r="S524" s="43" t="str">
        <f t="shared" si="90"/>
        <v>P</v>
      </c>
      <c r="T524" s="43" t="str">
        <f t="shared" si="91"/>
        <v>02</v>
      </c>
      <c r="U524" s="43" t="b">
        <f t="shared" si="86"/>
        <v>1</v>
      </c>
      <c r="V524" s="43">
        <f t="shared" si="87"/>
        <v>10</v>
      </c>
      <c r="W524" s="43" t="str">
        <f t="shared" si="88"/>
        <v>R</v>
      </c>
      <c r="X524" s="37">
        <v>0</v>
      </c>
    </row>
    <row r="525" spans="1:24" x14ac:dyDescent="0.25">
      <c r="A525" s="30">
        <f t="shared" si="92"/>
        <v>522</v>
      </c>
      <c r="B525" s="30">
        <v>18</v>
      </c>
      <c r="C525" s="32">
        <f t="shared" si="84"/>
        <v>13</v>
      </c>
      <c r="D525" s="98" t="s">
        <v>229</v>
      </c>
      <c r="E525" s="46" t="s">
        <v>1125</v>
      </c>
      <c r="F525" s="34" t="s">
        <v>678</v>
      </c>
      <c r="G525" s="34"/>
      <c r="H525" s="35" t="s">
        <v>221</v>
      </c>
      <c r="I525" s="36">
        <v>41711</v>
      </c>
      <c r="J525" s="82">
        <v>15700</v>
      </c>
      <c r="K525" s="37">
        <v>157</v>
      </c>
      <c r="L525" s="38">
        <f t="shared" si="83"/>
        <v>157</v>
      </c>
      <c r="M525" s="36">
        <f t="shared" si="82"/>
        <v>41711</v>
      </c>
      <c r="N525" s="39">
        <f t="shared" si="89"/>
        <v>1</v>
      </c>
      <c r="O525" s="5"/>
      <c r="P525" s="5"/>
      <c r="Q525" s="42" t="str">
        <f>VLOOKUP(B525,[1]Challan!$A$6:$B$28,2,FALSE)</f>
        <v>94C</v>
      </c>
      <c r="R525" s="43" t="str">
        <f t="shared" si="85"/>
        <v>AFOP</v>
      </c>
      <c r="S525" s="43" t="str">
        <f t="shared" si="90"/>
        <v>P</v>
      </c>
      <c r="T525" s="43" t="str">
        <f t="shared" si="91"/>
        <v>02</v>
      </c>
      <c r="U525" s="43" t="b">
        <f t="shared" si="86"/>
        <v>1</v>
      </c>
      <c r="V525" s="43">
        <f t="shared" si="87"/>
        <v>10</v>
      </c>
      <c r="W525" s="43" t="str">
        <f t="shared" si="88"/>
        <v>H</v>
      </c>
      <c r="X525" s="37">
        <v>0</v>
      </c>
    </row>
    <row r="526" spans="1:24" x14ac:dyDescent="0.25">
      <c r="A526" s="30">
        <f t="shared" si="92"/>
        <v>523</v>
      </c>
      <c r="B526" s="30">
        <v>18</v>
      </c>
      <c r="C526" s="32">
        <f t="shared" si="84"/>
        <v>14</v>
      </c>
      <c r="D526" s="98" t="s">
        <v>229</v>
      </c>
      <c r="E526" s="46" t="s">
        <v>1031</v>
      </c>
      <c r="F526" s="34" t="s">
        <v>241</v>
      </c>
      <c r="G526" s="34"/>
      <c r="H526" s="35" t="s">
        <v>221</v>
      </c>
      <c r="I526" s="36">
        <v>41712</v>
      </c>
      <c r="J526" s="82">
        <v>63900</v>
      </c>
      <c r="K526" s="37">
        <v>639</v>
      </c>
      <c r="L526" s="38">
        <f t="shared" si="83"/>
        <v>639</v>
      </c>
      <c r="M526" s="36">
        <f t="shared" si="82"/>
        <v>41712</v>
      </c>
      <c r="N526" s="39">
        <f t="shared" si="89"/>
        <v>1</v>
      </c>
      <c r="O526" s="5"/>
      <c r="P526" s="5"/>
      <c r="Q526" s="42" t="str">
        <f>VLOOKUP(B526,[1]Challan!$A$6:$B$28,2,FALSE)</f>
        <v>94C</v>
      </c>
      <c r="R526" s="43" t="str">
        <f t="shared" si="85"/>
        <v>AABP</v>
      </c>
      <c r="S526" s="43" t="str">
        <f t="shared" si="90"/>
        <v>P</v>
      </c>
      <c r="T526" s="43" t="str">
        <f t="shared" si="91"/>
        <v>02</v>
      </c>
      <c r="U526" s="43" t="b">
        <f t="shared" si="86"/>
        <v>1</v>
      </c>
      <c r="V526" s="43">
        <f t="shared" si="87"/>
        <v>10</v>
      </c>
      <c r="W526" s="43" t="str">
        <f t="shared" si="88"/>
        <v>M</v>
      </c>
      <c r="X526" s="37">
        <v>0</v>
      </c>
    </row>
    <row r="527" spans="1:24" x14ac:dyDescent="0.25">
      <c r="A527" s="30">
        <f t="shared" si="92"/>
        <v>524</v>
      </c>
      <c r="B527" s="30">
        <v>18</v>
      </c>
      <c r="C527" s="32">
        <f t="shared" si="84"/>
        <v>15</v>
      </c>
      <c r="D527" s="98" t="s">
        <v>229</v>
      </c>
      <c r="E527" s="46" t="s">
        <v>1031</v>
      </c>
      <c r="F527" s="34" t="s">
        <v>241</v>
      </c>
      <c r="G527" s="34"/>
      <c r="H527" s="35" t="s">
        <v>221</v>
      </c>
      <c r="I527" s="36">
        <v>41712</v>
      </c>
      <c r="J527" s="82">
        <v>48200</v>
      </c>
      <c r="K527" s="37">
        <v>482</v>
      </c>
      <c r="L527" s="38">
        <f t="shared" si="83"/>
        <v>482</v>
      </c>
      <c r="M527" s="36">
        <f t="shared" si="82"/>
        <v>41712</v>
      </c>
      <c r="N527" s="39">
        <f t="shared" si="89"/>
        <v>1</v>
      </c>
      <c r="O527" s="5"/>
      <c r="P527" s="5"/>
      <c r="Q527" s="42" t="str">
        <f>VLOOKUP(B527,[1]Challan!$A$6:$B$28,2,FALSE)</f>
        <v>94C</v>
      </c>
      <c r="R527" s="43" t="str">
        <f t="shared" si="85"/>
        <v>AABP</v>
      </c>
      <c r="S527" s="43" t="str">
        <f t="shared" si="90"/>
        <v>P</v>
      </c>
      <c r="T527" s="43" t="str">
        <f t="shared" si="91"/>
        <v>02</v>
      </c>
      <c r="U527" s="43" t="b">
        <f t="shared" si="86"/>
        <v>1</v>
      </c>
      <c r="V527" s="43">
        <f t="shared" si="87"/>
        <v>10</v>
      </c>
      <c r="W527" s="43" t="str">
        <f t="shared" si="88"/>
        <v>M</v>
      </c>
      <c r="X527" s="37">
        <v>0</v>
      </c>
    </row>
    <row r="528" spans="1:24" x14ac:dyDescent="0.25">
      <c r="A528" s="30">
        <f t="shared" si="92"/>
        <v>525</v>
      </c>
      <c r="B528" s="30">
        <v>18</v>
      </c>
      <c r="C528" s="32">
        <f t="shared" si="84"/>
        <v>16</v>
      </c>
      <c r="D528" s="98" t="s">
        <v>229</v>
      </c>
      <c r="E528" s="46" t="s">
        <v>242</v>
      </c>
      <c r="F528" s="34" t="s">
        <v>243</v>
      </c>
      <c r="G528" s="34"/>
      <c r="H528" s="35" t="s">
        <v>221</v>
      </c>
      <c r="I528" s="36">
        <v>41713</v>
      </c>
      <c r="J528" s="82">
        <v>15000</v>
      </c>
      <c r="K528" s="37">
        <v>150</v>
      </c>
      <c r="L528" s="38">
        <f t="shared" si="83"/>
        <v>150</v>
      </c>
      <c r="M528" s="36">
        <f t="shared" si="82"/>
        <v>41713</v>
      </c>
      <c r="N528" s="39">
        <f t="shared" si="89"/>
        <v>1</v>
      </c>
      <c r="O528" s="5"/>
      <c r="P528" s="5"/>
      <c r="Q528" s="42" t="str">
        <f>VLOOKUP(B528,[1]Challan!$A$6:$B$28,2,FALSE)</f>
        <v>94C</v>
      </c>
      <c r="R528" s="43" t="str">
        <f t="shared" si="85"/>
        <v>APPP</v>
      </c>
      <c r="S528" s="43" t="str">
        <f t="shared" si="90"/>
        <v>P</v>
      </c>
      <c r="T528" s="43" t="str">
        <f t="shared" si="91"/>
        <v>02</v>
      </c>
      <c r="U528" s="43" t="b">
        <f t="shared" si="86"/>
        <v>1</v>
      </c>
      <c r="V528" s="43">
        <f t="shared" si="87"/>
        <v>10</v>
      </c>
      <c r="W528" s="43" t="str">
        <f t="shared" si="88"/>
        <v>H</v>
      </c>
      <c r="X528" s="37">
        <v>0</v>
      </c>
    </row>
    <row r="529" spans="1:24" x14ac:dyDescent="0.25">
      <c r="A529" s="30">
        <f t="shared" si="92"/>
        <v>526</v>
      </c>
      <c r="B529" s="30">
        <v>18</v>
      </c>
      <c r="C529" s="32">
        <f t="shared" si="84"/>
        <v>17</v>
      </c>
      <c r="D529" s="98" t="s">
        <v>229</v>
      </c>
      <c r="E529" s="46" t="s">
        <v>1125</v>
      </c>
      <c r="F529" s="34" t="s">
        <v>597</v>
      </c>
      <c r="G529" s="34"/>
      <c r="H529" s="35" t="s">
        <v>221</v>
      </c>
      <c r="I529" s="36">
        <v>41716</v>
      </c>
      <c r="J529" s="82">
        <v>40200</v>
      </c>
      <c r="K529" s="37">
        <v>402</v>
      </c>
      <c r="L529" s="38">
        <f t="shared" si="83"/>
        <v>402</v>
      </c>
      <c r="M529" s="36">
        <f t="shared" si="82"/>
        <v>41716</v>
      </c>
      <c r="N529" s="39">
        <f t="shared" si="89"/>
        <v>1</v>
      </c>
      <c r="O529" s="5"/>
      <c r="P529" s="5"/>
      <c r="Q529" s="42" t="str">
        <f>VLOOKUP(B529,[1]Challan!$A$6:$B$28,2,FALSE)</f>
        <v>94C</v>
      </c>
      <c r="R529" s="43" t="str">
        <f t="shared" si="85"/>
        <v>AFOP</v>
      </c>
      <c r="S529" s="43" t="str">
        <f t="shared" si="90"/>
        <v>P</v>
      </c>
      <c r="T529" s="43" t="str">
        <f t="shared" si="91"/>
        <v>02</v>
      </c>
      <c r="U529" s="43" t="b">
        <f t="shared" si="86"/>
        <v>1</v>
      </c>
      <c r="V529" s="43">
        <f t="shared" si="87"/>
        <v>10</v>
      </c>
      <c r="W529" s="43" t="str">
        <f t="shared" si="88"/>
        <v>H</v>
      </c>
      <c r="X529" s="37">
        <v>0</v>
      </c>
    </row>
    <row r="530" spans="1:24" x14ac:dyDescent="0.25">
      <c r="A530" s="30">
        <f t="shared" si="92"/>
        <v>527</v>
      </c>
      <c r="B530" s="30">
        <v>18</v>
      </c>
      <c r="C530" s="32">
        <f t="shared" si="84"/>
        <v>18</v>
      </c>
      <c r="D530" s="98" t="s">
        <v>229</v>
      </c>
      <c r="E530" s="46" t="s">
        <v>1032</v>
      </c>
      <c r="F530" s="34" t="s">
        <v>249</v>
      </c>
      <c r="G530" s="34"/>
      <c r="H530" s="35" t="s">
        <v>221</v>
      </c>
      <c r="I530" s="36">
        <v>41716</v>
      </c>
      <c r="J530" s="82">
        <v>8700</v>
      </c>
      <c r="K530" s="37">
        <v>87</v>
      </c>
      <c r="L530" s="38">
        <f t="shared" si="83"/>
        <v>87</v>
      </c>
      <c r="M530" s="36">
        <f t="shared" si="82"/>
        <v>41716</v>
      </c>
      <c r="N530" s="39">
        <f t="shared" si="89"/>
        <v>1</v>
      </c>
      <c r="O530" s="5"/>
      <c r="P530" s="5"/>
      <c r="Q530" s="42" t="str">
        <f>VLOOKUP(B530,[1]Challan!$A$6:$B$28,2,FALSE)</f>
        <v>94C</v>
      </c>
      <c r="R530" s="43" t="str">
        <f t="shared" si="85"/>
        <v>AHMP</v>
      </c>
      <c r="S530" s="43" t="str">
        <f t="shared" si="90"/>
        <v>P</v>
      </c>
      <c r="T530" s="43" t="str">
        <f t="shared" si="91"/>
        <v>02</v>
      </c>
      <c r="U530" s="43" t="b">
        <f t="shared" si="86"/>
        <v>1</v>
      </c>
      <c r="V530" s="43">
        <f t="shared" si="87"/>
        <v>10</v>
      </c>
      <c r="W530" s="43" t="str">
        <f t="shared" si="88"/>
        <v>B</v>
      </c>
      <c r="X530" s="37">
        <v>0</v>
      </c>
    </row>
    <row r="531" spans="1:24" x14ac:dyDescent="0.25">
      <c r="A531" s="30">
        <f t="shared" si="92"/>
        <v>528</v>
      </c>
      <c r="B531" s="30">
        <v>18</v>
      </c>
      <c r="C531" s="32">
        <f t="shared" si="84"/>
        <v>19</v>
      </c>
      <c r="D531" s="98" t="s">
        <v>229</v>
      </c>
      <c r="E531" s="46" t="s">
        <v>244</v>
      </c>
      <c r="F531" s="34" t="s">
        <v>245</v>
      </c>
      <c r="G531" s="34"/>
      <c r="H531" s="35" t="s">
        <v>221</v>
      </c>
      <c r="I531" s="36">
        <v>41722</v>
      </c>
      <c r="J531" s="82">
        <v>94300</v>
      </c>
      <c r="K531" s="37">
        <v>1886</v>
      </c>
      <c r="L531" s="38">
        <f t="shared" si="83"/>
        <v>1886</v>
      </c>
      <c r="M531" s="36">
        <f t="shared" si="82"/>
        <v>41722</v>
      </c>
      <c r="N531" s="39">
        <f t="shared" si="89"/>
        <v>2</v>
      </c>
      <c r="O531" s="5"/>
      <c r="P531" s="5"/>
      <c r="Q531" s="42" t="str">
        <f>VLOOKUP(B531,[1]Challan!$A$6:$B$28,2,FALSE)</f>
        <v>94C</v>
      </c>
      <c r="R531" s="43" t="str">
        <f t="shared" si="85"/>
        <v>AAGF</v>
      </c>
      <c r="S531" s="43" t="str">
        <f t="shared" si="90"/>
        <v>F</v>
      </c>
      <c r="T531" s="43" t="str">
        <f t="shared" si="91"/>
        <v>02</v>
      </c>
      <c r="U531" s="43" t="b">
        <f t="shared" si="86"/>
        <v>1</v>
      </c>
      <c r="V531" s="43">
        <f t="shared" si="87"/>
        <v>10</v>
      </c>
      <c r="W531" s="43" t="str">
        <f t="shared" si="88"/>
        <v>G</v>
      </c>
      <c r="X531" s="37">
        <v>0</v>
      </c>
    </row>
    <row r="532" spans="1:24" x14ac:dyDescent="0.25">
      <c r="A532" s="30">
        <f t="shared" si="92"/>
        <v>529</v>
      </c>
      <c r="B532" s="30">
        <v>18</v>
      </c>
      <c r="C532" s="32">
        <f t="shared" si="84"/>
        <v>20</v>
      </c>
      <c r="D532" s="98" t="s">
        <v>229</v>
      </c>
      <c r="E532" s="46" t="s">
        <v>925</v>
      </c>
      <c r="F532" s="34" t="s">
        <v>232</v>
      </c>
      <c r="G532" s="34"/>
      <c r="H532" s="35" t="s">
        <v>221</v>
      </c>
      <c r="I532" s="36">
        <v>41722</v>
      </c>
      <c r="J532" s="82">
        <v>134200</v>
      </c>
      <c r="K532" s="37">
        <v>1342</v>
      </c>
      <c r="L532" s="38">
        <f t="shared" si="83"/>
        <v>1342</v>
      </c>
      <c r="M532" s="36">
        <f t="shared" si="82"/>
        <v>41722</v>
      </c>
      <c r="N532" s="39">
        <f t="shared" si="89"/>
        <v>1</v>
      </c>
      <c r="O532" s="5"/>
      <c r="P532" s="5"/>
      <c r="Q532" s="42" t="str">
        <f>VLOOKUP(B532,[1]Challan!$A$6:$B$28,2,FALSE)</f>
        <v>94C</v>
      </c>
      <c r="R532" s="43" t="str">
        <f t="shared" si="85"/>
        <v>AATP</v>
      </c>
      <c r="S532" s="43" t="str">
        <f t="shared" si="90"/>
        <v>P</v>
      </c>
      <c r="T532" s="43" t="str">
        <f t="shared" si="91"/>
        <v>02</v>
      </c>
      <c r="U532" s="43" t="b">
        <f t="shared" si="86"/>
        <v>1</v>
      </c>
      <c r="V532" s="43">
        <f t="shared" si="87"/>
        <v>10</v>
      </c>
      <c r="W532" s="43" t="str">
        <f t="shared" si="88"/>
        <v>Q</v>
      </c>
      <c r="X532" s="37">
        <v>0</v>
      </c>
    </row>
    <row r="533" spans="1:24" x14ac:dyDescent="0.25">
      <c r="A533" s="30">
        <f t="shared" si="92"/>
        <v>530</v>
      </c>
      <c r="B533" s="30">
        <v>18</v>
      </c>
      <c r="C533" s="32">
        <f t="shared" si="84"/>
        <v>21</v>
      </c>
      <c r="D533" s="98" t="s">
        <v>229</v>
      </c>
      <c r="E533" s="46" t="s">
        <v>679</v>
      </c>
      <c r="F533" s="34" t="s">
        <v>680</v>
      </c>
      <c r="G533" s="34"/>
      <c r="H533" s="35" t="s">
        <v>221</v>
      </c>
      <c r="I533" s="36">
        <v>41722</v>
      </c>
      <c r="J533" s="82">
        <v>7900</v>
      </c>
      <c r="K533" s="37">
        <v>79</v>
      </c>
      <c r="L533" s="38">
        <f t="shared" si="83"/>
        <v>79</v>
      </c>
      <c r="M533" s="36">
        <f t="shared" si="82"/>
        <v>41722</v>
      </c>
      <c r="N533" s="39">
        <f t="shared" si="89"/>
        <v>1</v>
      </c>
      <c r="O533" s="5"/>
      <c r="P533" s="5"/>
      <c r="Q533" s="42" t="str">
        <f>VLOOKUP(B533,[1]Challan!$A$6:$B$28,2,FALSE)</f>
        <v>94C</v>
      </c>
      <c r="R533" s="43" t="str">
        <f t="shared" si="85"/>
        <v>ACLP</v>
      </c>
      <c r="S533" s="43" t="str">
        <f t="shared" si="90"/>
        <v>P</v>
      </c>
      <c r="T533" s="43" t="str">
        <f t="shared" si="91"/>
        <v>02</v>
      </c>
      <c r="U533" s="43" t="b">
        <f t="shared" si="86"/>
        <v>1</v>
      </c>
      <c r="V533" s="43">
        <f t="shared" si="87"/>
        <v>10</v>
      </c>
      <c r="W533" s="43" t="str">
        <f t="shared" si="88"/>
        <v>C</v>
      </c>
      <c r="X533" s="37">
        <v>0</v>
      </c>
    </row>
    <row r="534" spans="1:24" x14ac:dyDescent="0.25">
      <c r="A534" s="30">
        <f t="shared" si="92"/>
        <v>531</v>
      </c>
      <c r="B534" s="30">
        <v>18</v>
      </c>
      <c r="C534" s="32">
        <f t="shared" si="84"/>
        <v>22</v>
      </c>
      <c r="D534" s="98" t="s">
        <v>229</v>
      </c>
      <c r="E534" s="46" t="s">
        <v>1125</v>
      </c>
      <c r="F534" s="34" t="s">
        <v>681</v>
      </c>
      <c r="G534" s="34"/>
      <c r="H534" s="35" t="s">
        <v>221</v>
      </c>
      <c r="I534" s="36">
        <v>41722</v>
      </c>
      <c r="J534" s="82">
        <v>40000</v>
      </c>
      <c r="K534" s="37">
        <v>400</v>
      </c>
      <c r="L534" s="38">
        <f t="shared" si="83"/>
        <v>400</v>
      </c>
      <c r="M534" s="36">
        <f t="shared" si="82"/>
        <v>41722</v>
      </c>
      <c r="N534" s="39">
        <f t="shared" si="89"/>
        <v>1</v>
      </c>
      <c r="O534" s="5"/>
      <c r="P534" s="5"/>
      <c r="Q534" s="42" t="str">
        <f>VLOOKUP(B534,[1]Challan!$A$6:$B$28,2,FALSE)</f>
        <v>94C</v>
      </c>
      <c r="R534" s="43" t="str">
        <f t="shared" si="85"/>
        <v>AFOP</v>
      </c>
      <c r="S534" s="43" t="str">
        <f t="shared" si="90"/>
        <v>P</v>
      </c>
      <c r="T534" s="43" t="str">
        <f t="shared" si="91"/>
        <v>02</v>
      </c>
      <c r="U534" s="43" t="b">
        <f t="shared" si="86"/>
        <v>1</v>
      </c>
      <c r="V534" s="43">
        <f t="shared" si="87"/>
        <v>10</v>
      </c>
      <c r="W534" s="43" t="str">
        <f t="shared" si="88"/>
        <v>H</v>
      </c>
      <c r="X534" s="37">
        <v>0</v>
      </c>
    </row>
    <row r="535" spans="1:24" x14ac:dyDescent="0.25">
      <c r="A535" s="30">
        <f t="shared" si="92"/>
        <v>532</v>
      </c>
      <c r="B535" s="30">
        <v>18</v>
      </c>
      <c r="C535" s="32">
        <f t="shared" si="84"/>
        <v>23</v>
      </c>
      <c r="D535" s="98" t="s">
        <v>229</v>
      </c>
      <c r="E535" s="46" t="s">
        <v>236</v>
      </c>
      <c r="F535" s="34" t="s">
        <v>595</v>
      </c>
      <c r="G535" s="34"/>
      <c r="H535" s="35" t="s">
        <v>221</v>
      </c>
      <c r="I535" s="36">
        <v>41722</v>
      </c>
      <c r="J535" s="82">
        <v>30000</v>
      </c>
      <c r="K535" s="37">
        <v>300</v>
      </c>
      <c r="L535" s="38">
        <f t="shared" si="83"/>
        <v>300</v>
      </c>
      <c r="M535" s="36">
        <f t="shared" si="82"/>
        <v>41722</v>
      </c>
      <c r="N535" s="39">
        <f t="shared" si="89"/>
        <v>1</v>
      </c>
      <c r="O535" s="5"/>
      <c r="P535" s="5"/>
      <c r="Q535" s="42" t="str">
        <f>VLOOKUP(B535,[1]Challan!$A$6:$B$28,2,FALSE)</f>
        <v>94C</v>
      </c>
      <c r="R535" s="43" t="str">
        <f t="shared" si="85"/>
        <v>ALGP</v>
      </c>
      <c r="S535" s="43" t="str">
        <f t="shared" si="90"/>
        <v>P</v>
      </c>
      <c r="T535" s="43" t="str">
        <f t="shared" si="91"/>
        <v>02</v>
      </c>
      <c r="U535" s="43" t="b">
        <f t="shared" si="86"/>
        <v>1</v>
      </c>
      <c r="V535" s="43">
        <f t="shared" si="87"/>
        <v>10</v>
      </c>
      <c r="W535" s="43" t="str">
        <f t="shared" si="88"/>
        <v>N</v>
      </c>
      <c r="X535" s="37">
        <v>0</v>
      </c>
    </row>
    <row r="536" spans="1:24" x14ac:dyDescent="0.25">
      <c r="A536" s="30">
        <f t="shared" si="92"/>
        <v>533</v>
      </c>
      <c r="B536" s="30">
        <v>18</v>
      </c>
      <c r="C536" s="32">
        <f t="shared" si="84"/>
        <v>24</v>
      </c>
      <c r="D536" s="97" t="s">
        <v>229</v>
      </c>
      <c r="E536" s="46" t="s">
        <v>925</v>
      </c>
      <c r="F536" s="34" t="s">
        <v>682</v>
      </c>
      <c r="G536" s="34"/>
      <c r="H536" s="35" t="s">
        <v>221</v>
      </c>
      <c r="I536" s="36">
        <v>41726</v>
      </c>
      <c r="J536" s="82">
        <v>20000</v>
      </c>
      <c r="K536" s="37">
        <v>200</v>
      </c>
      <c r="L536" s="38">
        <f t="shared" si="83"/>
        <v>200</v>
      </c>
      <c r="M536" s="36">
        <f t="shared" si="82"/>
        <v>41726</v>
      </c>
      <c r="N536" s="39">
        <f t="shared" si="89"/>
        <v>1</v>
      </c>
      <c r="O536" s="5"/>
      <c r="P536" s="5"/>
      <c r="Q536" s="42" t="str">
        <f>VLOOKUP(B536,[1]Challan!$A$6:$B$28,2,FALSE)</f>
        <v>94C</v>
      </c>
      <c r="R536" s="43" t="str">
        <f t="shared" si="85"/>
        <v>AATP</v>
      </c>
      <c r="S536" s="43" t="str">
        <f t="shared" si="90"/>
        <v>P</v>
      </c>
      <c r="T536" s="43" t="str">
        <f t="shared" si="91"/>
        <v>02</v>
      </c>
      <c r="U536" s="43" t="b">
        <f t="shared" si="86"/>
        <v>1</v>
      </c>
      <c r="V536" s="43">
        <f t="shared" si="87"/>
        <v>10</v>
      </c>
      <c r="W536" s="43" t="str">
        <f t="shared" si="88"/>
        <v>Q</v>
      </c>
      <c r="X536" s="37">
        <v>0</v>
      </c>
    </row>
    <row r="537" spans="1:24" x14ac:dyDescent="0.25">
      <c r="A537" s="30">
        <f t="shared" si="92"/>
        <v>534</v>
      </c>
      <c r="B537" s="30">
        <v>18</v>
      </c>
      <c r="C537" s="32">
        <f t="shared" si="84"/>
        <v>25</v>
      </c>
      <c r="D537" s="97" t="s">
        <v>229</v>
      </c>
      <c r="E537" s="46" t="s">
        <v>926</v>
      </c>
      <c r="F537" s="34" t="s">
        <v>240</v>
      </c>
      <c r="G537" s="34"/>
      <c r="H537" s="35" t="s">
        <v>221</v>
      </c>
      <c r="I537" s="36">
        <v>41726</v>
      </c>
      <c r="J537" s="82">
        <v>16400</v>
      </c>
      <c r="K537" s="37">
        <v>164</v>
      </c>
      <c r="L537" s="38">
        <f t="shared" si="83"/>
        <v>164</v>
      </c>
      <c r="M537" s="36">
        <f t="shared" si="82"/>
        <v>41726</v>
      </c>
      <c r="N537" s="39">
        <f t="shared" si="89"/>
        <v>1</v>
      </c>
      <c r="O537" s="5"/>
      <c r="P537" s="5"/>
      <c r="Q537" s="42" t="str">
        <f>VLOOKUP(B537,[1]Challan!$A$6:$B$28,2,FALSE)</f>
        <v>94C</v>
      </c>
      <c r="R537" s="43" t="str">
        <f t="shared" si="85"/>
        <v>AHBP</v>
      </c>
      <c r="S537" s="43" t="str">
        <f t="shared" si="90"/>
        <v>P</v>
      </c>
      <c r="T537" s="43" t="str">
        <f t="shared" si="91"/>
        <v>02</v>
      </c>
      <c r="U537" s="43" t="b">
        <f t="shared" si="86"/>
        <v>1</v>
      </c>
      <c r="V537" s="43">
        <f t="shared" si="87"/>
        <v>10</v>
      </c>
      <c r="W537" s="43" t="str">
        <f t="shared" si="88"/>
        <v>C</v>
      </c>
      <c r="X537" s="37">
        <v>0</v>
      </c>
    </row>
    <row r="538" spans="1:24" x14ac:dyDescent="0.25">
      <c r="A538" s="67">
        <f t="shared" si="92"/>
        <v>535</v>
      </c>
      <c r="B538" s="67">
        <v>18</v>
      </c>
      <c r="C538" s="69">
        <f t="shared" si="84"/>
        <v>26</v>
      </c>
      <c r="D538" s="100" t="s">
        <v>229</v>
      </c>
      <c r="E538" s="101" t="s">
        <v>1137</v>
      </c>
      <c r="F538" s="102" t="s">
        <v>674</v>
      </c>
      <c r="G538" s="102"/>
      <c r="H538" s="103" t="s">
        <v>221</v>
      </c>
      <c r="I538" s="104">
        <v>41726</v>
      </c>
      <c r="J538" s="105">
        <v>9000</v>
      </c>
      <c r="K538" s="37">
        <v>90</v>
      </c>
      <c r="L538" s="106">
        <f t="shared" si="83"/>
        <v>90</v>
      </c>
      <c r="M538" s="104">
        <f t="shared" si="82"/>
        <v>41726</v>
      </c>
      <c r="N538" s="39">
        <f t="shared" si="89"/>
        <v>1</v>
      </c>
      <c r="O538" s="107"/>
      <c r="P538" s="107"/>
      <c r="Q538" s="108" t="str">
        <f>VLOOKUP(B538,[1]Challan!$A$6:$B$28,2,FALSE)</f>
        <v>94C</v>
      </c>
      <c r="R538" s="71" t="str">
        <f t="shared" si="85"/>
        <v>AEUP</v>
      </c>
      <c r="S538" s="71" t="str">
        <f t="shared" si="90"/>
        <v>P</v>
      </c>
      <c r="T538" s="71" t="str">
        <f t="shared" si="91"/>
        <v>02</v>
      </c>
      <c r="U538" s="71" t="b">
        <f t="shared" si="86"/>
        <v>1</v>
      </c>
      <c r="V538" s="71">
        <f t="shared" si="87"/>
        <v>10</v>
      </c>
      <c r="W538" s="71" t="str">
        <f t="shared" si="88"/>
        <v>P</v>
      </c>
      <c r="X538" s="109">
        <v>0</v>
      </c>
    </row>
    <row r="539" spans="1:24" x14ac:dyDescent="0.25">
      <c r="A539" s="30">
        <f t="shared" si="92"/>
        <v>536</v>
      </c>
      <c r="B539" s="30">
        <v>18</v>
      </c>
      <c r="C539" s="32">
        <f t="shared" si="84"/>
        <v>27</v>
      </c>
      <c r="D539" s="97" t="s">
        <v>229</v>
      </c>
      <c r="E539" s="46" t="s">
        <v>1138</v>
      </c>
      <c r="F539" s="34" t="s">
        <v>675</v>
      </c>
      <c r="G539" s="34"/>
      <c r="H539" s="35" t="s">
        <v>221</v>
      </c>
      <c r="I539" s="36">
        <v>41726</v>
      </c>
      <c r="J539" s="82">
        <v>4494</v>
      </c>
      <c r="K539" s="37">
        <v>90</v>
      </c>
      <c r="L539" s="38">
        <f t="shared" si="83"/>
        <v>90</v>
      </c>
      <c r="M539" s="36">
        <f t="shared" si="82"/>
        <v>41726</v>
      </c>
      <c r="N539" s="39">
        <f t="shared" si="89"/>
        <v>2</v>
      </c>
      <c r="O539" s="5"/>
      <c r="P539" s="5"/>
      <c r="Q539" s="42" t="str">
        <f>VLOOKUP(B539,[1]Challan!$A$6:$B$28,2,FALSE)</f>
        <v>94C</v>
      </c>
      <c r="R539" s="43" t="str">
        <f t="shared" si="85"/>
        <v>AUUP</v>
      </c>
      <c r="S539" s="43" t="str">
        <f t="shared" si="90"/>
        <v>P</v>
      </c>
      <c r="T539" s="43" t="str">
        <f t="shared" si="91"/>
        <v>02</v>
      </c>
      <c r="U539" s="43" t="b">
        <f t="shared" si="86"/>
        <v>1</v>
      </c>
      <c r="V539" s="43">
        <f t="shared" si="87"/>
        <v>10</v>
      </c>
      <c r="W539" s="43" t="str">
        <f t="shared" si="88"/>
        <v>P</v>
      </c>
      <c r="X539" s="37">
        <v>0</v>
      </c>
    </row>
    <row r="540" spans="1:24" x14ac:dyDescent="0.25">
      <c r="A540" s="30">
        <f t="shared" si="92"/>
        <v>537</v>
      </c>
      <c r="B540" s="30">
        <v>18</v>
      </c>
      <c r="C540" s="32">
        <f t="shared" si="84"/>
        <v>28</v>
      </c>
      <c r="D540" s="97" t="s">
        <v>229</v>
      </c>
      <c r="E540" s="46" t="s">
        <v>1125</v>
      </c>
      <c r="F540" s="34" t="s">
        <v>597</v>
      </c>
      <c r="G540" s="34"/>
      <c r="H540" s="35" t="s">
        <v>221</v>
      </c>
      <c r="I540" s="36">
        <v>41729</v>
      </c>
      <c r="J540" s="82">
        <v>7700</v>
      </c>
      <c r="K540" s="37">
        <v>77</v>
      </c>
      <c r="L540" s="38">
        <f t="shared" si="83"/>
        <v>77</v>
      </c>
      <c r="M540" s="36">
        <f t="shared" ref="M540:M603" si="93">+I540</f>
        <v>41729</v>
      </c>
      <c r="N540" s="39">
        <f t="shared" si="89"/>
        <v>1</v>
      </c>
      <c r="O540" s="5"/>
      <c r="P540" s="5"/>
      <c r="Q540" s="42" t="str">
        <f>VLOOKUP(B540,[1]Challan!$A$6:$B$28,2,FALSE)</f>
        <v>94C</v>
      </c>
      <c r="R540" s="43" t="str">
        <f t="shared" si="85"/>
        <v>AFOP</v>
      </c>
      <c r="S540" s="43" t="str">
        <f t="shared" si="90"/>
        <v>P</v>
      </c>
      <c r="T540" s="43" t="str">
        <f t="shared" si="91"/>
        <v>02</v>
      </c>
      <c r="U540" s="43" t="b">
        <f t="shared" si="86"/>
        <v>1</v>
      </c>
      <c r="V540" s="43">
        <f t="shared" si="87"/>
        <v>10</v>
      </c>
      <c r="W540" s="43" t="str">
        <f t="shared" si="88"/>
        <v>H</v>
      </c>
      <c r="X540" s="37">
        <v>0</v>
      </c>
    </row>
    <row r="541" spans="1:24" x14ac:dyDescent="0.25">
      <c r="A541" s="30">
        <f t="shared" si="92"/>
        <v>538</v>
      </c>
      <c r="B541" s="30">
        <v>18</v>
      </c>
      <c r="C541" s="32">
        <f t="shared" si="84"/>
        <v>29</v>
      </c>
      <c r="D541" s="97" t="s">
        <v>229</v>
      </c>
      <c r="E541" s="46" t="s">
        <v>236</v>
      </c>
      <c r="F541" s="47" t="s">
        <v>237</v>
      </c>
      <c r="G541" s="47"/>
      <c r="H541" s="35" t="s">
        <v>221</v>
      </c>
      <c r="I541" s="36">
        <v>41729</v>
      </c>
      <c r="J541" s="82">
        <v>7200</v>
      </c>
      <c r="K541" s="37">
        <v>72</v>
      </c>
      <c r="L541" s="38">
        <f t="shared" si="83"/>
        <v>72</v>
      </c>
      <c r="M541" s="36">
        <f t="shared" si="93"/>
        <v>41729</v>
      </c>
      <c r="N541" s="39">
        <f t="shared" si="89"/>
        <v>1</v>
      </c>
      <c r="O541" s="5"/>
      <c r="P541" s="5"/>
      <c r="Q541" s="42" t="str">
        <f>VLOOKUP(B541,[1]Challan!$A$6:$B$28,2,FALSE)</f>
        <v>94C</v>
      </c>
      <c r="R541" s="43" t="str">
        <f t="shared" si="85"/>
        <v>ALGP</v>
      </c>
      <c r="S541" s="43" t="str">
        <f t="shared" si="90"/>
        <v>P</v>
      </c>
      <c r="T541" s="43" t="str">
        <f t="shared" si="91"/>
        <v>02</v>
      </c>
      <c r="U541" s="43" t="b">
        <f t="shared" si="86"/>
        <v>1</v>
      </c>
      <c r="V541" s="43">
        <f t="shared" si="87"/>
        <v>10</v>
      </c>
      <c r="W541" s="43" t="str">
        <f t="shared" si="88"/>
        <v>N</v>
      </c>
      <c r="X541" s="37">
        <v>0</v>
      </c>
    </row>
    <row r="542" spans="1:24" x14ac:dyDescent="0.25">
      <c r="A542" s="30">
        <f t="shared" si="92"/>
        <v>539</v>
      </c>
      <c r="B542" s="30">
        <v>18</v>
      </c>
      <c r="C542" s="32">
        <f t="shared" si="84"/>
        <v>30</v>
      </c>
      <c r="D542" s="97" t="s">
        <v>229</v>
      </c>
      <c r="E542" s="46" t="s">
        <v>1125</v>
      </c>
      <c r="F542" s="47" t="s">
        <v>597</v>
      </c>
      <c r="G542" s="47"/>
      <c r="H542" s="35" t="s">
        <v>221</v>
      </c>
      <c r="I542" s="36">
        <v>41729</v>
      </c>
      <c r="J542" s="82">
        <v>41300</v>
      </c>
      <c r="K542" s="37">
        <v>413</v>
      </c>
      <c r="L542" s="38">
        <f t="shared" si="83"/>
        <v>413</v>
      </c>
      <c r="M542" s="36">
        <f t="shared" si="93"/>
        <v>41729</v>
      </c>
      <c r="N542" s="39">
        <f t="shared" si="89"/>
        <v>1</v>
      </c>
      <c r="O542" s="5"/>
      <c r="P542" s="5"/>
      <c r="Q542" s="42" t="str">
        <f>VLOOKUP(B542,[1]Challan!$A$6:$B$28,2,FALSE)</f>
        <v>94C</v>
      </c>
      <c r="R542" s="43" t="str">
        <f t="shared" si="85"/>
        <v>AFOP</v>
      </c>
      <c r="S542" s="43" t="str">
        <f t="shared" si="90"/>
        <v>P</v>
      </c>
      <c r="T542" s="43" t="str">
        <f t="shared" si="91"/>
        <v>02</v>
      </c>
      <c r="U542" s="43" t="b">
        <f t="shared" si="86"/>
        <v>1</v>
      </c>
      <c r="V542" s="43">
        <f t="shared" si="87"/>
        <v>10</v>
      </c>
      <c r="W542" s="43" t="str">
        <f t="shared" si="88"/>
        <v>H</v>
      </c>
      <c r="X542" s="37">
        <v>0</v>
      </c>
    </row>
    <row r="543" spans="1:24" x14ac:dyDescent="0.25">
      <c r="A543" s="30">
        <f t="shared" si="92"/>
        <v>540</v>
      </c>
      <c r="B543" s="30">
        <v>18</v>
      </c>
      <c r="C543" s="32">
        <f t="shared" si="84"/>
        <v>31</v>
      </c>
      <c r="D543" s="97" t="s">
        <v>229</v>
      </c>
      <c r="E543" s="46" t="s">
        <v>925</v>
      </c>
      <c r="F543" s="47" t="s">
        <v>232</v>
      </c>
      <c r="G543" s="47"/>
      <c r="H543" s="35" t="s">
        <v>221</v>
      </c>
      <c r="I543" s="36">
        <v>41729</v>
      </c>
      <c r="J543" s="82">
        <v>5200</v>
      </c>
      <c r="K543" s="37">
        <v>52</v>
      </c>
      <c r="L543" s="38">
        <f t="shared" si="83"/>
        <v>52</v>
      </c>
      <c r="M543" s="36">
        <f t="shared" si="93"/>
        <v>41729</v>
      </c>
      <c r="N543" s="39">
        <f t="shared" si="89"/>
        <v>1</v>
      </c>
      <c r="O543" s="5"/>
      <c r="P543" s="5"/>
      <c r="Q543" s="42" t="str">
        <f>VLOOKUP(B543,[1]Challan!$A$6:$B$28,2,FALSE)</f>
        <v>94C</v>
      </c>
      <c r="R543" s="43" t="str">
        <f t="shared" si="85"/>
        <v>AATP</v>
      </c>
      <c r="S543" s="43" t="str">
        <f t="shared" si="90"/>
        <v>P</v>
      </c>
      <c r="T543" s="43" t="str">
        <f t="shared" si="91"/>
        <v>02</v>
      </c>
      <c r="U543" s="43" t="b">
        <f t="shared" si="86"/>
        <v>1</v>
      </c>
      <c r="V543" s="43">
        <f t="shared" si="87"/>
        <v>10</v>
      </c>
      <c r="W543" s="43" t="str">
        <f t="shared" si="88"/>
        <v>Q</v>
      </c>
      <c r="X543" s="37">
        <v>0</v>
      </c>
    </row>
    <row r="544" spans="1:24" x14ac:dyDescent="0.25">
      <c r="A544" s="30">
        <f t="shared" si="92"/>
        <v>541</v>
      </c>
      <c r="B544" s="30">
        <v>18</v>
      </c>
      <c r="C544" s="32">
        <f t="shared" si="84"/>
        <v>32</v>
      </c>
      <c r="D544" s="97" t="s">
        <v>229</v>
      </c>
      <c r="E544" s="33" t="s">
        <v>679</v>
      </c>
      <c r="F544" s="34" t="s">
        <v>680</v>
      </c>
      <c r="G544" s="34"/>
      <c r="H544" s="35" t="s">
        <v>221</v>
      </c>
      <c r="I544" s="36">
        <v>41729</v>
      </c>
      <c r="J544" s="82">
        <v>22100</v>
      </c>
      <c r="K544" s="37">
        <v>221</v>
      </c>
      <c r="L544" s="38">
        <f t="shared" si="83"/>
        <v>221</v>
      </c>
      <c r="M544" s="36">
        <f t="shared" si="93"/>
        <v>41729</v>
      </c>
      <c r="N544" s="39">
        <f t="shared" si="89"/>
        <v>1</v>
      </c>
      <c r="O544" s="5"/>
      <c r="P544" s="5"/>
      <c r="Q544" s="42" t="str">
        <f>VLOOKUP(B544,[1]Challan!$A$6:$B$28,2,FALSE)</f>
        <v>94C</v>
      </c>
      <c r="R544" s="43" t="str">
        <f t="shared" si="85"/>
        <v>ACLP</v>
      </c>
      <c r="S544" s="43" t="str">
        <f t="shared" si="90"/>
        <v>P</v>
      </c>
      <c r="T544" s="43" t="str">
        <f t="shared" si="91"/>
        <v>02</v>
      </c>
      <c r="U544" s="43" t="b">
        <f t="shared" si="86"/>
        <v>1</v>
      </c>
      <c r="V544" s="43">
        <f t="shared" si="87"/>
        <v>10</v>
      </c>
      <c r="W544" s="43" t="str">
        <f t="shared" si="88"/>
        <v>C</v>
      </c>
      <c r="X544" s="37">
        <v>0</v>
      </c>
    </row>
    <row r="545" spans="1:24" x14ac:dyDescent="0.25">
      <c r="A545" s="30">
        <f t="shared" si="92"/>
        <v>542</v>
      </c>
      <c r="B545" s="30">
        <v>18</v>
      </c>
      <c r="C545" s="32">
        <f t="shared" si="84"/>
        <v>33</v>
      </c>
      <c r="D545" s="97" t="s">
        <v>229</v>
      </c>
      <c r="E545" s="98" t="s">
        <v>1031</v>
      </c>
      <c r="F545" s="34" t="s">
        <v>241</v>
      </c>
      <c r="G545" s="34"/>
      <c r="H545" s="35" t="s">
        <v>221</v>
      </c>
      <c r="I545" s="36">
        <v>41729</v>
      </c>
      <c r="J545" s="82">
        <v>62500</v>
      </c>
      <c r="K545" s="37">
        <v>625</v>
      </c>
      <c r="L545" s="38">
        <f t="shared" si="83"/>
        <v>625</v>
      </c>
      <c r="M545" s="36">
        <f t="shared" si="93"/>
        <v>41729</v>
      </c>
      <c r="N545" s="39">
        <f t="shared" si="89"/>
        <v>1</v>
      </c>
      <c r="O545" s="5"/>
      <c r="P545" s="5"/>
      <c r="Q545" s="42" t="str">
        <f>VLOOKUP(B545,[1]Challan!$A$6:$B$28,2,FALSE)</f>
        <v>94C</v>
      </c>
      <c r="R545" s="43" t="str">
        <f t="shared" si="85"/>
        <v>AABP</v>
      </c>
      <c r="S545" s="43" t="str">
        <f t="shared" si="90"/>
        <v>P</v>
      </c>
      <c r="T545" s="43" t="str">
        <f t="shared" si="91"/>
        <v>02</v>
      </c>
      <c r="U545" s="43" t="b">
        <f t="shared" si="86"/>
        <v>1</v>
      </c>
      <c r="V545" s="43">
        <f t="shared" si="87"/>
        <v>10</v>
      </c>
      <c r="W545" s="43" t="str">
        <f t="shared" si="88"/>
        <v>M</v>
      </c>
      <c r="X545" s="37">
        <v>0</v>
      </c>
    </row>
    <row r="546" spans="1:24" x14ac:dyDescent="0.25">
      <c r="A546" s="30">
        <f t="shared" si="92"/>
        <v>543</v>
      </c>
      <c r="B546" s="30">
        <v>18</v>
      </c>
      <c r="C546" s="32">
        <f t="shared" si="84"/>
        <v>34</v>
      </c>
      <c r="D546" s="97" t="s">
        <v>229</v>
      </c>
      <c r="E546" s="46" t="s">
        <v>1031</v>
      </c>
      <c r="F546" s="34" t="s">
        <v>241</v>
      </c>
      <c r="G546" s="34"/>
      <c r="H546" s="35" t="s">
        <v>221</v>
      </c>
      <c r="I546" s="36">
        <v>41729</v>
      </c>
      <c r="J546" s="82">
        <v>49100</v>
      </c>
      <c r="K546" s="37">
        <v>491</v>
      </c>
      <c r="L546" s="38">
        <f t="shared" si="83"/>
        <v>491</v>
      </c>
      <c r="M546" s="36">
        <f t="shared" si="93"/>
        <v>41729</v>
      </c>
      <c r="N546" s="39">
        <f t="shared" si="89"/>
        <v>1</v>
      </c>
      <c r="O546" s="5"/>
      <c r="P546" s="5"/>
      <c r="Q546" s="42" t="str">
        <f>VLOOKUP(B546,[1]Challan!$A$6:$B$28,2,FALSE)</f>
        <v>94C</v>
      </c>
      <c r="R546" s="43" t="str">
        <f t="shared" si="85"/>
        <v>AABP</v>
      </c>
      <c r="S546" s="43" t="str">
        <f t="shared" si="90"/>
        <v>P</v>
      </c>
      <c r="T546" s="43" t="str">
        <f t="shared" si="91"/>
        <v>02</v>
      </c>
      <c r="U546" s="43" t="b">
        <f t="shared" si="86"/>
        <v>1</v>
      </c>
      <c r="V546" s="43">
        <f t="shared" si="87"/>
        <v>10</v>
      </c>
      <c r="W546" s="43" t="str">
        <f t="shared" si="88"/>
        <v>M</v>
      </c>
      <c r="X546" s="37">
        <v>0</v>
      </c>
    </row>
    <row r="547" spans="1:24" x14ac:dyDescent="0.25">
      <c r="A547" s="30">
        <f t="shared" si="92"/>
        <v>544</v>
      </c>
      <c r="B547" s="30">
        <v>18</v>
      </c>
      <c r="C547" s="32">
        <f t="shared" si="84"/>
        <v>35</v>
      </c>
      <c r="D547" s="97" t="s">
        <v>229</v>
      </c>
      <c r="E547" s="98" t="s">
        <v>1010</v>
      </c>
      <c r="F547" s="34" t="s">
        <v>683</v>
      </c>
      <c r="G547" s="34"/>
      <c r="H547" s="35" t="s">
        <v>221</v>
      </c>
      <c r="I547" s="36">
        <v>41729</v>
      </c>
      <c r="J547" s="82">
        <v>36500</v>
      </c>
      <c r="K547" s="37">
        <v>365</v>
      </c>
      <c r="L547" s="38">
        <f t="shared" si="83"/>
        <v>365</v>
      </c>
      <c r="M547" s="36">
        <f t="shared" si="93"/>
        <v>41729</v>
      </c>
      <c r="N547" s="39">
        <f t="shared" si="89"/>
        <v>1</v>
      </c>
      <c r="O547" s="5"/>
      <c r="P547" s="5"/>
      <c r="Q547" s="42" t="str">
        <f>VLOOKUP(B547,[1]Challan!$A$6:$B$28,2,FALSE)</f>
        <v>94C</v>
      </c>
      <c r="R547" s="43" t="str">
        <f t="shared" si="85"/>
        <v>AEKP</v>
      </c>
      <c r="S547" s="43" t="str">
        <f t="shared" si="90"/>
        <v>P</v>
      </c>
      <c r="T547" s="43" t="str">
        <f t="shared" si="91"/>
        <v>02</v>
      </c>
      <c r="U547" s="43" t="b">
        <f t="shared" si="86"/>
        <v>1</v>
      </c>
      <c r="V547" s="43">
        <f t="shared" si="87"/>
        <v>10</v>
      </c>
      <c r="W547" s="43" t="str">
        <f t="shared" si="88"/>
        <v>E</v>
      </c>
      <c r="X547" s="37">
        <v>0</v>
      </c>
    </row>
    <row r="548" spans="1:24" x14ac:dyDescent="0.25">
      <c r="A548" s="30">
        <f t="shared" si="92"/>
        <v>545</v>
      </c>
      <c r="B548" s="30">
        <v>18</v>
      </c>
      <c r="C548" s="32">
        <f t="shared" si="84"/>
        <v>36</v>
      </c>
      <c r="D548" s="97" t="s">
        <v>229</v>
      </c>
      <c r="E548" s="45" t="s">
        <v>1139</v>
      </c>
      <c r="F548" s="44" t="s">
        <v>676</v>
      </c>
      <c r="G548" s="44"/>
      <c r="H548" s="35" t="s">
        <v>221</v>
      </c>
      <c r="I548" s="36">
        <v>41729</v>
      </c>
      <c r="J548" s="82">
        <v>22500</v>
      </c>
      <c r="K548" s="37">
        <v>450</v>
      </c>
      <c r="L548" s="38">
        <f t="shared" si="83"/>
        <v>450</v>
      </c>
      <c r="M548" s="36">
        <f t="shared" si="93"/>
        <v>41729</v>
      </c>
      <c r="N548" s="39">
        <f t="shared" si="89"/>
        <v>2</v>
      </c>
      <c r="O548" s="5"/>
      <c r="P548" s="5"/>
      <c r="Q548" s="42" t="str">
        <f>VLOOKUP(B548,[1]Challan!$A$6:$B$28,2,FALSE)</f>
        <v>94C</v>
      </c>
      <c r="R548" s="43" t="str">
        <f t="shared" si="85"/>
        <v>ADMP</v>
      </c>
      <c r="S548" s="43" t="str">
        <f t="shared" si="90"/>
        <v>P</v>
      </c>
      <c r="T548" s="43" t="str">
        <f t="shared" si="91"/>
        <v>02</v>
      </c>
      <c r="U548" s="43" t="b">
        <f t="shared" si="86"/>
        <v>1</v>
      </c>
      <c r="V548" s="43">
        <f t="shared" si="87"/>
        <v>10</v>
      </c>
      <c r="W548" s="43" t="str">
        <f t="shared" si="88"/>
        <v>J</v>
      </c>
      <c r="X548" s="37">
        <v>0</v>
      </c>
    </row>
    <row r="549" spans="1:24" x14ac:dyDescent="0.25">
      <c r="A549" s="30">
        <f t="shared" si="92"/>
        <v>546</v>
      </c>
      <c r="B549" s="30">
        <v>18</v>
      </c>
      <c r="C549" s="32">
        <f t="shared" si="84"/>
        <v>37</v>
      </c>
      <c r="D549" s="97" t="s">
        <v>229</v>
      </c>
      <c r="E549" s="98" t="s">
        <v>903</v>
      </c>
      <c r="F549" s="47" t="s">
        <v>684</v>
      </c>
      <c r="G549" s="47"/>
      <c r="H549" s="35" t="s">
        <v>221</v>
      </c>
      <c r="I549" s="36">
        <v>41729</v>
      </c>
      <c r="J549" s="82">
        <v>3250</v>
      </c>
      <c r="K549" s="37">
        <v>65</v>
      </c>
      <c r="L549" s="38">
        <f t="shared" si="83"/>
        <v>65</v>
      </c>
      <c r="M549" s="36">
        <f t="shared" si="93"/>
        <v>41729</v>
      </c>
      <c r="N549" s="39">
        <f t="shared" si="89"/>
        <v>2</v>
      </c>
      <c r="O549" s="5"/>
      <c r="P549" s="5"/>
      <c r="Q549" s="42" t="str">
        <f>VLOOKUP(B549,[1]Challan!$A$6:$B$28,2,FALSE)</f>
        <v>94C</v>
      </c>
      <c r="R549" s="43" t="str">
        <f t="shared" si="85"/>
        <v>AAHF</v>
      </c>
      <c r="S549" s="43" t="str">
        <f t="shared" si="90"/>
        <v>F</v>
      </c>
      <c r="T549" s="43" t="str">
        <f t="shared" si="91"/>
        <v>02</v>
      </c>
      <c r="U549" s="43" t="b">
        <f t="shared" si="86"/>
        <v>1</v>
      </c>
      <c r="V549" s="43">
        <f t="shared" si="87"/>
        <v>10</v>
      </c>
      <c r="W549" s="43" t="str">
        <f t="shared" si="88"/>
        <v>N</v>
      </c>
      <c r="X549" s="37">
        <v>0</v>
      </c>
    </row>
    <row r="550" spans="1:24" x14ac:dyDescent="0.25">
      <c r="A550" s="30">
        <f t="shared" si="92"/>
        <v>547</v>
      </c>
      <c r="B550" s="30">
        <v>18</v>
      </c>
      <c r="C550" s="32">
        <f t="shared" si="84"/>
        <v>38</v>
      </c>
      <c r="D550" s="97" t="s">
        <v>229</v>
      </c>
      <c r="E550" s="98" t="s">
        <v>925</v>
      </c>
      <c r="F550" s="47" t="s">
        <v>685</v>
      </c>
      <c r="G550" s="47"/>
      <c r="H550" s="35" t="s">
        <v>221</v>
      </c>
      <c r="I550" s="36">
        <v>41729</v>
      </c>
      <c r="J550" s="82">
        <v>15750</v>
      </c>
      <c r="K550" s="37">
        <v>315</v>
      </c>
      <c r="L550" s="38">
        <f t="shared" ref="L550:L613" si="94">+K550</f>
        <v>315</v>
      </c>
      <c r="M550" s="36">
        <f t="shared" si="93"/>
        <v>41729</v>
      </c>
      <c r="N550" s="39">
        <f t="shared" si="89"/>
        <v>2</v>
      </c>
      <c r="O550" s="5"/>
      <c r="P550" s="5"/>
      <c r="Q550" s="42" t="str">
        <f>VLOOKUP(B550,[1]Challan!$A$6:$B$28,2,FALSE)</f>
        <v>94C</v>
      </c>
      <c r="R550" s="43" t="str">
        <f t="shared" si="85"/>
        <v>AATP</v>
      </c>
      <c r="S550" s="43" t="str">
        <f t="shared" si="90"/>
        <v>P</v>
      </c>
      <c r="T550" s="43" t="str">
        <f t="shared" si="91"/>
        <v>02</v>
      </c>
      <c r="U550" s="43" t="b">
        <f t="shared" si="86"/>
        <v>1</v>
      </c>
      <c r="V550" s="43">
        <f t="shared" si="87"/>
        <v>10</v>
      </c>
      <c r="W550" s="43" t="str">
        <f t="shared" si="88"/>
        <v>Q</v>
      </c>
      <c r="X550" s="37">
        <v>0</v>
      </c>
    </row>
    <row r="551" spans="1:24" x14ac:dyDescent="0.25">
      <c r="A551" s="67">
        <f t="shared" si="92"/>
        <v>548</v>
      </c>
      <c r="B551" s="67">
        <v>18</v>
      </c>
      <c r="C551" s="69">
        <f t="shared" si="84"/>
        <v>39</v>
      </c>
      <c r="D551" s="100" t="s">
        <v>229</v>
      </c>
      <c r="E551" s="98" t="s">
        <v>1078</v>
      </c>
      <c r="F551" s="102" t="s">
        <v>686</v>
      </c>
      <c r="G551" s="102"/>
      <c r="H551" s="103" t="s">
        <v>221</v>
      </c>
      <c r="I551" s="104">
        <v>41729</v>
      </c>
      <c r="J551" s="105">
        <v>7790</v>
      </c>
      <c r="K551" s="109">
        <v>156</v>
      </c>
      <c r="L551" s="106">
        <f t="shared" si="94"/>
        <v>156</v>
      </c>
      <c r="M551" s="104">
        <f t="shared" si="93"/>
        <v>41729</v>
      </c>
      <c r="N551" s="39">
        <f t="shared" si="89"/>
        <v>2</v>
      </c>
      <c r="O551" s="107"/>
      <c r="P551" s="107"/>
      <c r="Q551" s="108" t="str">
        <f>VLOOKUP(B551,[1]Challan!$A$6:$B$28,2,FALSE)</f>
        <v>94C</v>
      </c>
      <c r="R551" s="71" t="str">
        <f t="shared" si="85"/>
        <v>AAQP</v>
      </c>
      <c r="S551" s="71" t="str">
        <f t="shared" si="90"/>
        <v>P</v>
      </c>
      <c r="T551" s="71" t="str">
        <f t="shared" si="91"/>
        <v>02</v>
      </c>
      <c r="U551" s="71" t="b">
        <f t="shared" si="86"/>
        <v>1</v>
      </c>
      <c r="V551" s="71">
        <f t="shared" si="87"/>
        <v>10</v>
      </c>
      <c r="W551" s="71" t="str">
        <f t="shared" si="88"/>
        <v>H</v>
      </c>
      <c r="X551" s="109">
        <v>0</v>
      </c>
    </row>
    <row r="552" spans="1:24" x14ac:dyDescent="0.25">
      <c r="A552" s="30">
        <f t="shared" si="92"/>
        <v>549</v>
      </c>
      <c r="B552" s="30">
        <v>18</v>
      </c>
      <c r="C552" s="32">
        <f t="shared" si="84"/>
        <v>40</v>
      </c>
      <c r="D552" s="97" t="s">
        <v>229</v>
      </c>
      <c r="E552" s="98" t="s">
        <v>908</v>
      </c>
      <c r="F552" s="34" t="s">
        <v>687</v>
      </c>
      <c r="G552" s="34"/>
      <c r="H552" s="35" t="s">
        <v>221</v>
      </c>
      <c r="I552" s="36">
        <v>41729</v>
      </c>
      <c r="J552" s="82">
        <v>9863</v>
      </c>
      <c r="K552" s="37">
        <v>197</v>
      </c>
      <c r="L552" s="38">
        <f t="shared" si="94"/>
        <v>197</v>
      </c>
      <c r="M552" s="36">
        <f t="shared" si="93"/>
        <v>41729</v>
      </c>
      <c r="N552" s="39">
        <f t="shared" si="89"/>
        <v>2</v>
      </c>
      <c r="O552" s="5"/>
      <c r="P552" s="5"/>
      <c r="Q552" s="42" t="str">
        <f>VLOOKUP(B552,[1]Challan!$A$6:$B$28,2,FALSE)</f>
        <v>94C</v>
      </c>
      <c r="R552" s="43" t="str">
        <f t="shared" si="85"/>
        <v>AMFP</v>
      </c>
      <c r="S552" s="43" t="str">
        <f t="shared" si="90"/>
        <v>P</v>
      </c>
      <c r="T552" s="43" t="str">
        <f t="shared" si="91"/>
        <v>02</v>
      </c>
      <c r="U552" s="43" t="b">
        <f t="shared" si="86"/>
        <v>1</v>
      </c>
      <c r="V552" s="43">
        <f t="shared" si="87"/>
        <v>10</v>
      </c>
      <c r="W552" s="43" t="str">
        <f t="shared" si="88"/>
        <v>D</v>
      </c>
      <c r="X552" s="37">
        <v>0</v>
      </c>
    </row>
    <row r="553" spans="1:24" x14ac:dyDescent="0.25">
      <c r="A553" s="30">
        <f t="shared" si="92"/>
        <v>550</v>
      </c>
      <c r="B553" s="30">
        <v>18</v>
      </c>
      <c r="C553" s="32">
        <f t="shared" si="84"/>
        <v>41</v>
      </c>
      <c r="D553" s="97" t="s">
        <v>229</v>
      </c>
      <c r="E553" s="98" t="s">
        <v>908</v>
      </c>
      <c r="F553" s="34" t="s">
        <v>687</v>
      </c>
      <c r="G553" s="34"/>
      <c r="H553" s="35" t="s">
        <v>221</v>
      </c>
      <c r="I553" s="36">
        <v>41729</v>
      </c>
      <c r="J553" s="82">
        <v>8073</v>
      </c>
      <c r="K553" s="37">
        <v>161</v>
      </c>
      <c r="L553" s="38">
        <f t="shared" si="94"/>
        <v>161</v>
      </c>
      <c r="M553" s="36">
        <f t="shared" si="93"/>
        <v>41729</v>
      </c>
      <c r="N553" s="39">
        <f t="shared" si="89"/>
        <v>1.99</v>
      </c>
      <c r="O553" s="5"/>
      <c r="P553" s="5"/>
      <c r="Q553" s="42" t="str">
        <f>VLOOKUP(B553,[1]Challan!$A$6:$B$28,2,FALSE)</f>
        <v>94C</v>
      </c>
      <c r="R553" s="43" t="str">
        <f t="shared" si="85"/>
        <v>AMFP</v>
      </c>
      <c r="S553" s="43" t="str">
        <f t="shared" si="90"/>
        <v>P</v>
      </c>
      <c r="T553" s="43" t="str">
        <f t="shared" si="91"/>
        <v>02</v>
      </c>
      <c r="U553" s="43" t="b">
        <f t="shared" si="86"/>
        <v>1</v>
      </c>
      <c r="V553" s="43">
        <f t="shared" si="87"/>
        <v>10</v>
      </c>
      <c r="W553" s="43" t="str">
        <f t="shared" si="88"/>
        <v>D</v>
      </c>
      <c r="X553" s="37">
        <v>0</v>
      </c>
    </row>
    <row r="554" spans="1:24" x14ac:dyDescent="0.25">
      <c r="A554" s="30">
        <f t="shared" si="92"/>
        <v>551</v>
      </c>
      <c r="B554" s="30">
        <v>18</v>
      </c>
      <c r="C554" s="32">
        <f t="shared" si="84"/>
        <v>42</v>
      </c>
      <c r="D554" s="97" t="s">
        <v>229</v>
      </c>
      <c r="E554" s="98" t="s">
        <v>979</v>
      </c>
      <c r="F554" s="34" t="s">
        <v>688</v>
      </c>
      <c r="G554" s="34"/>
      <c r="H554" s="35" t="s">
        <v>221</v>
      </c>
      <c r="I554" s="36">
        <v>41729</v>
      </c>
      <c r="J554" s="82">
        <v>25000</v>
      </c>
      <c r="K554" s="37">
        <v>500</v>
      </c>
      <c r="L554" s="38">
        <f t="shared" si="94"/>
        <v>500</v>
      </c>
      <c r="M554" s="36">
        <f t="shared" si="93"/>
        <v>41729</v>
      </c>
      <c r="N554" s="39">
        <f t="shared" si="89"/>
        <v>2</v>
      </c>
      <c r="O554" s="5"/>
      <c r="P554" s="5"/>
      <c r="Q554" s="42" t="str">
        <f>VLOOKUP(B554,[1]Challan!$A$6:$B$28,2,FALSE)</f>
        <v>94C</v>
      </c>
      <c r="R554" s="43" t="str">
        <f t="shared" si="85"/>
        <v>AAFF</v>
      </c>
      <c r="S554" s="43" t="str">
        <f t="shared" si="90"/>
        <v>F</v>
      </c>
      <c r="T554" s="43" t="str">
        <f t="shared" si="91"/>
        <v>02</v>
      </c>
      <c r="U554" s="43" t="b">
        <f t="shared" si="86"/>
        <v>1</v>
      </c>
      <c r="V554" s="43">
        <f t="shared" si="87"/>
        <v>10</v>
      </c>
      <c r="W554" s="43" t="str">
        <f t="shared" si="88"/>
        <v>P</v>
      </c>
      <c r="X554" s="37">
        <v>0</v>
      </c>
    </row>
    <row r="555" spans="1:24" x14ac:dyDescent="0.25">
      <c r="A555" s="30">
        <f t="shared" si="92"/>
        <v>552</v>
      </c>
      <c r="B555" s="30">
        <v>18</v>
      </c>
      <c r="C555" s="32">
        <f t="shared" si="84"/>
        <v>43</v>
      </c>
      <c r="D555" s="97" t="s">
        <v>229</v>
      </c>
      <c r="E555" s="98" t="s">
        <v>970</v>
      </c>
      <c r="F555" s="34" t="s">
        <v>689</v>
      </c>
      <c r="G555" s="34"/>
      <c r="H555" s="35" t="s">
        <v>221</v>
      </c>
      <c r="I555" s="36">
        <v>41729</v>
      </c>
      <c r="J555" s="82">
        <v>7500</v>
      </c>
      <c r="K555" s="37">
        <v>150</v>
      </c>
      <c r="L555" s="38">
        <f t="shared" si="94"/>
        <v>150</v>
      </c>
      <c r="M555" s="36">
        <f t="shared" si="93"/>
        <v>41729</v>
      </c>
      <c r="N555" s="39">
        <f t="shared" si="89"/>
        <v>2</v>
      </c>
      <c r="O555" s="5"/>
      <c r="P555" s="5"/>
      <c r="Q555" s="42" t="str">
        <f>VLOOKUP(B555,[1]Challan!$A$6:$B$28,2,FALSE)</f>
        <v>94C</v>
      </c>
      <c r="R555" s="43" t="str">
        <f t="shared" si="85"/>
        <v>AASF</v>
      </c>
      <c r="S555" s="43" t="str">
        <f t="shared" si="90"/>
        <v>F</v>
      </c>
      <c r="T555" s="43" t="str">
        <f t="shared" si="91"/>
        <v>02</v>
      </c>
      <c r="U555" s="43" t="b">
        <f t="shared" si="86"/>
        <v>1</v>
      </c>
      <c r="V555" s="43">
        <f t="shared" si="87"/>
        <v>10</v>
      </c>
      <c r="W555" s="43" t="str">
        <f t="shared" si="88"/>
        <v>R</v>
      </c>
      <c r="X555" s="37">
        <v>0</v>
      </c>
    </row>
    <row r="556" spans="1:24" x14ac:dyDescent="0.25">
      <c r="A556" s="30">
        <f t="shared" si="92"/>
        <v>553</v>
      </c>
      <c r="B556" s="30">
        <v>18</v>
      </c>
      <c r="C556" s="32">
        <f t="shared" si="84"/>
        <v>44</v>
      </c>
      <c r="D556" s="97" t="s">
        <v>229</v>
      </c>
      <c r="E556" s="98" t="s">
        <v>888</v>
      </c>
      <c r="F556" s="34" t="s">
        <v>690</v>
      </c>
      <c r="G556" s="34"/>
      <c r="H556" s="35" t="s">
        <v>221</v>
      </c>
      <c r="I556" s="36">
        <v>41729</v>
      </c>
      <c r="J556" s="82">
        <v>15000</v>
      </c>
      <c r="K556" s="37">
        <v>300</v>
      </c>
      <c r="L556" s="38">
        <f t="shared" si="94"/>
        <v>300</v>
      </c>
      <c r="M556" s="36">
        <f t="shared" si="93"/>
        <v>41729</v>
      </c>
      <c r="N556" s="39">
        <f t="shared" si="89"/>
        <v>2</v>
      </c>
      <c r="O556" s="5"/>
      <c r="P556" s="5"/>
      <c r="Q556" s="42" t="str">
        <f>VLOOKUP(B556,[1]Challan!$A$6:$B$28,2,FALSE)</f>
        <v>94C</v>
      </c>
      <c r="R556" s="43" t="str">
        <f t="shared" si="85"/>
        <v>AAOF</v>
      </c>
      <c r="S556" s="43" t="str">
        <f t="shared" si="90"/>
        <v>F</v>
      </c>
      <c r="T556" s="43" t="str">
        <f t="shared" si="91"/>
        <v>02</v>
      </c>
      <c r="U556" s="43" t="b">
        <f t="shared" si="86"/>
        <v>1</v>
      </c>
      <c r="V556" s="43">
        <f t="shared" si="87"/>
        <v>10</v>
      </c>
      <c r="W556" s="43" t="str">
        <f t="shared" si="88"/>
        <v>C</v>
      </c>
      <c r="X556" s="37">
        <v>0</v>
      </c>
    </row>
    <row r="557" spans="1:24" x14ac:dyDescent="0.25">
      <c r="A557" s="30">
        <f t="shared" si="92"/>
        <v>554</v>
      </c>
      <c r="B557" s="30">
        <v>18</v>
      </c>
      <c r="C557" s="32">
        <f t="shared" si="84"/>
        <v>45</v>
      </c>
      <c r="D557" s="97" t="s">
        <v>229</v>
      </c>
      <c r="E557" s="98" t="s">
        <v>968</v>
      </c>
      <c r="F557" s="34" t="s">
        <v>691</v>
      </c>
      <c r="G557" s="34"/>
      <c r="H557" s="35" t="s">
        <v>221</v>
      </c>
      <c r="I557" s="36">
        <v>41729</v>
      </c>
      <c r="J557" s="82">
        <v>12500</v>
      </c>
      <c r="K557" s="37">
        <v>250</v>
      </c>
      <c r="L557" s="38">
        <f t="shared" si="94"/>
        <v>250</v>
      </c>
      <c r="M557" s="36">
        <f t="shared" si="93"/>
        <v>41729</v>
      </c>
      <c r="N557" s="39">
        <f t="shared" si="89"/>
        <v>2</v>
      </c>
      <c r="O557" s="5"/>
      <c r="P557" s="5"/>
      <c r="Q557" s="42" t="str">
        <f>VLOOKUP(B557,[1]Challan!$A$6:$B$28,2,FALSE)</f>
        <v>94C</v>
      </c>
      <c r="R557" s="43" t="str">
        <f t="shared" si="85"/>
        <v>AAEF</v>
      </c>
      <c r="S557" s="43" t="str">
        <f t="shared" si="90"/>
        <v>F</v>
      </c>
      <c r="T557" s="43" t="str">
        <f t="shared" si="91"/>
        <v>02</v>
      </c>
      <c r="U557" s="43" t="b">
        <f t="shared" si="86"/>
        <v>1</v>
      </c>
      <c r="V557" s="43">
        <f t="shared" si="87"/>
        <v>10</v>
      </c>
      <c r="W557" s="43" t="str">
        <f t="shared" si="88"/>
        <v>N</v>
      </c>
      <c r="X557" s="37">
        <v>0</v>
      </c>
    </row>
    <row r="558" spans="1:24" x14ac:dyDescent="0.25">
      <c r="A558" s="30">
        <f t="shared" si="92"/>
        <v>555</v>
      </c>
      <c r="B558" s="30">
        <v>18</v>
      </c>
      <c r="C558" s="32">
        <f t="shared" si="84"/>
        <v>46</v>
      </c>
      <c r="D558" s="97" t="s">
        <v>229</v>
      </c>
      <c r="E558" s="33" t="s">
        <v>692</v>
      </c>
      <c r="F558" s="34" t="s">
        <v>693</v>
      </c>
      <c r="G558" s="34"/>
      <c r="H558" s="35" t="s">
        <v>221</v>
      </c>
      <c r="I558" s="36">
        <v>41729</v>
      </c>
      <c r="J558" s="82">
        <v>7000</v>
      </c>
      <c r="K558" s="37">
        <v>140</v>
      </c>
      <c r="L558" s="38">
        <f t="shared" si="94"/>
        <v>140</v>
      </c>
      <c r="M558" s="36">
        <f t="shared" si="93"/>
        <v>41729</v>
      </c>
      <c r="N558" s="39">
        <f t="shared" si="89"/>
        <v>2</v>
      </c>
      <c r="O558" s="5"/>
      <c r="P558" s="5"/>
      <c r="Q558" s="42" t="str">
        <f>VLOOKUP(B558,[1]Challan!$A$6:$B$28,2,FALSE)</f>
        <v>94C</v>
      </c>
      <c r="R558" s="43" t="str">
        <f t="shared" si="85"/>
        <v>ADQP</v>
      </c>
      <c r="S558" s="43" t="str">
        <f t="shared" si="90"/>
        <v>P</v>
      </c>
      <c r="T558" s="43" t="str">
        <f t="shared" si="91"/>
        <v>02</v>
      </c>
      <c r="U558" s="43" t="b">
        <f t="shared" si="86"/>
        <v>1</v>
      </c>
      <c r="V558" s="43">
        <f t="shared" si="87"/>
        <v>10</v>
      </c>
      <c r="W558" s="43" t="str">
        <f t="shared" si="88"/>
        <v>F</v>
      </c>
      <c r="X558" s="37">
        <v>0</v>
      </c>
    </row>
    <row r="559" spans="1:24" x14ac:dyDescent="0.25">
      <c r="A559" s="30">
        <f t="shared" si="92"/>
        <v>556</v>
      </c>
      <c r="B559" s="30">
        <v>18</v>
      </c>
      <c r="C559" s="32">
        <f t="shared" si="84"/>
        <v>47</v>
      </c>
      <c r="D559" s="97" t="s">
        <v>229</v>
      </c>
      <c r="E559" s="45" t="s">
        <v>858</v>
      </c>
      <c r="F559" s="34" t="s">
        <v>694</v>
      </c>
      <c r="G559" s="34"/>
      <c r="H559" s="35" t="s">
        <v>221</v>
      </c>
      <c r="I559" s="36">
        <v>41729</v>
      </c>
      <c r="J559" s="82">
        <v>34400</v>
      </c>
      <c r="K559" s="37">
        <v>688</v>
      </c>
      <c r="L559" s="38">
        <f t="shared" si="94"/>
        <v>688</v>
      </c>
      <c r="M559" s="36">
        <f t="shared" si="93"/>
        <v>41729</v>
      </c>
      <c r="N559" s="39">
        <f t="shared" si="89"/>
        <v>2</v>
      </c>
      <c r="O559" s="5"/>
      <c r="P559" s="5"/>
      <c r="Q559" s="42" t="str">
        <f>VLOOKUP(B559,[1]Challan!$A$6:$B$28,2,FALSE)</f>
        <v>94C</v>
      </c>
      <c r="R559" s="43" t="str">
        <f t="shared" si="85"/>
        <v>AKRP</v>
      </c>
      <c r="S559" s="43" t="str">
        <f t="shared" si="90"/>
        <v>P</v>
      </c>
      <c r="T559" s="43" t="str">
        <f t="shared" si="91"/>
        <v>02</v>
      </c>
      <c r="U559" s="43" t="b">
        <f t="shared" si="86"/>
        <v>1</v>
      </c>
      <c r="V559" s="43">
        <f t="shared" si="87"/>
        <v>10</v>
      </c>
      <c r="W559" s="43" t="str">
        <f t="shared" si="88"/>
        <v>H</v>
      </c>
      <c r="X559" s="37">
        <v>0</v>
      </c>
    </row>
    <row r="560" spans="1:24" x14ac:dyDescent="0.25">
      <c r="A560" s="30">
        <f t="shared" si="92"/>
        <v>557</v>
      </c>
      <c r="B560" s="30">
        <v>18</v>
      </c>
      <c r="C560" s="32">
        <f t="shared" si="84"/>
        <v>48</v>
      </c>
      <c r="D560" s="97" t="s">
        <v>229</v>
      </c>
      <c r="E560" s="49" t="s">
        <v>820</v>
      </c>
      <c r="F560" s="34" t="s">
        <v>695</v>
      </c>
      <c r="G560" s="34"/>
      <c r="H560" s="35" t="s">
        <v>221</v>
      </c>
      <c r="I560" s="36">
        <v>41729</v>
      </c>
      <c r="J560" s="82">
        <v>7200</v>
      </c>
      <c r="K560" s="37">
        <v>144</v>
      </c>
      <c r="L560" s="38">
        <f t="shared" si="94"/>
        <v>144</v>
      </c>
      <c r="M560" s="36">
        <f t="shared" si="93"/>
        <v>41729</v>
      </c>
      <c r="N560" s="39">
        <f t="shared" si="89"/>
        <v>2</v>
      </c>
      <c r="O560" s="5"/>
      <c r="P560" s="5"/>
      <c r="Q560" s="42" t="str">
        <f>VLOOKUP(B560,[1]Challan!$A$6:$B$28,2,FALSE)</f>
        <v>94C</v>
      </c>
      <c r="R560" s="43" t="str">
        <f t="shared" si="85"/>
        <v>AAKF</v>
      </c>
      <c r="S560" s="43" t="str">
        <f t="shared" si="90"/>
        <v>F</v>
      </c>
      <c r="T560" s="43" t="str">
        <f t="shared" si="91"/>
        <v>02</v>
      </c>
      <c r="U560" s="43" t="b">
        <f t="shared" si="86"/>
        <v>1</v>
      </c>
      <c r="V560" s="43">
        <f t="shared" si="87"/>
        <v>10</v>
      </c>
      <c r="W560" s="43" t="str">
        <f t="shared" si="88"/>
        <v>D</v>
      </c>
      <c r="X560" s="37">
        <v>0</v>
      </c>
    </row>
    <row r="561" spans="1:24" x14ac:dyDescent="0.25">
      <c r="A561" s="30">
        <f t="shared" si="92"/>
        <v>558</v>
      </c>
      <c r="B561" s="30">
        <v>18</v>
      </c>
      <c r="C561" s="32">
        <f t="shared" si="84"/>
        <v>49</v>
      </c>
      <c r="D561" s="97" t="s">
        <v>229</v>
      </c>
      <c r="E561" s="98" t="s">
        <v>909</v>
      </c>
      <c r="F561" s="47" t="s">
        <v>696</v>
      </c>
      <c r="G561" s="47"/>
      <c r="H561" s="35" t="s">
        <v>221</v>
      </c>
      <c r="I561" s="36">
        <v>41729</v>
      </c>
      <c r="J561" s="82">
        <v>5618</v>
      </c>
      <c r="K561" s="37">
        <v>112</v>
      </c>
      <c r="L561" s="38">
        <f t="shared" si="94"/>
        <v>112</v>
      </c>
      <c r="M561" s="36">
        <f t="shared" si="93"/>
        <v>41729</v>
      </c>
      <c r="N561" s="39">
        <f t="shared" si="89"/>
        <v>1.99</v>
      </c>
      <c r="O561" s="5"/>
      <c r="P561" s="5"/>
      <c r="Q561" s="42" t="str">
        <f>VLOOKUP(B561,[1]Challan!$A$6:$B$28,2,FALSE)</f>
        <v>94C</v>
      </c>
      <c r="R561" s="43" t="str">
        <f t="shared" si="85"/>
        <v>ACWP</v>
      </c>
      <c r="S561" s="43" t="str">
        <f t="shared" si="90"/>
        <v>P</v>
      </c>
      <c r="T561" s="43" t="str">
        <f t="shared" si="91"/>
        <v>02</v>
      </c>
      <c r="U561" s="43" t="b">
        <f t="shared" si="86"/>
        <v>1</v>
      </c>
      <c r="V561" s="43">
        <f t="shared" si="87"/>
        <v>10</v>
      </c>
      <c r="W561" s="43" t="str">
        <f t="shared" si="88"/>
        <v>C</v>
      </c>
      <c r="X561" s="37">
        <v>0</v>
      </c>
    </row>
    <row r="562" spans="1:24" x14ac:dyDescent="0.25">
      <c r="A562" s="30">
        <f t="shared" si="92"/>
        <v>559</v>
      </c>
      <c r="B562" s="30">
        <v>18</v>
      </c>
      <c r="C562" s="32">
        <f t="shared" si="84"/>
        <v>50</v>
      </c>
      <c r="D562" s="97" t="s">
        <v>229</v>
      </c>
      <c r="E562" s="98" t="s">
        <v>550</v>
      </c>
      <c r="F562" s="34" t="s">
        <v>697</v>
      </c>
      <c r="G562" s="34"/>
      <c r="H562" s="35" t="s">
        <v>221</v>
      </c>
      <c r="I562" s="36">
        <v>41729</v>
      </c>
      <c r="J562" s="82">
        <v>12500</v>
      </c>
      <c r="K562" s="37">
        <v>250</v>
      </c>
      <c r="L562" s="38">
        <f t="shared" si="94"/>
        <v>250</v>
      </c>
      <c r="M562" s="36">
        <f t="shared" si="93"/>
        <v>41729</v>
      </c>
      <c r="N562" s="39">
        <f t="shared" si="89"/>
        <v>2</v>
      </c>
      <c r="O562" s="5"/>
      <c r="P562" s="5"/>
      <c r="Q562" s="42" t="str">
        <f>VLOOKUP(B562,[1]Challan!$A$6:$B$28,2,FALSE)</f>
        <v>94C</v>
      </c>
      <c r="R562" s="43" t="str">
        <f t="shared" si="85"/>
        <v>AAFF</v>
      </c>
      <c r="S562" s="43" t="str">
        <f t="shared" si="90"/>
        <v>F</v>
      </c>
      <c r="T562" s="43" t="str">
        <f t="shared" si="91"/>
        <v>02</v>
      </c>
      <c r="U562" s="43" t="b">
        <f t="shared" si="86"/>
        <v>1</v>
      </c>
      <c r="V562" s="43">
        <f t="shared" si="87"/>
        <v>10</v>
      </c>
      <c r="W562" s="43" t="str">
        <f t="shared" si="88"/>
        <v>F</v>
      </c>
      <c r="X562" s="37">
        <v>0</v>
      </c>
    </row>
    <row r="563" spans="1:24" x14ac:dyDescent="0.25">
      <c r="A563" s="30">
        <f t="shared" si="92"/>
        <v>560</v>
      </c>
      <c r="B563" s="30">
        <v>18</v>
      </c>
      <c r="C563" s="32">
        <f t="shared" si="84"/>
        <v>51</v>
      </c>
      <c r="D563" s="97" t="s">
        <v>229</v>
      </c>
      <c r="E563" s="98" t="s">
        <v>1125</v>
      </c>
      <c r="F563" s="34" t="s">
        <v>698</v>
      </c>
      <c r="G563" s="34"/>
      <c r="H563" s="35" t="s">
        <v>221</v>
      </c>
      <c r="I563" s="36">
        <v>41729</v>
      </c>
      <c r="J563" s="82">
        <v>15750</v>
      </c>
      <c r="K563" s="37">
        <v>315</v>
      </c>
      <c r="L563" s="38">
        <f t="shared" si="94"/>
        <v>315</v>
      </c>
      <c r="M563" s="36">
        <f t="shared" si="93"/>
        <v>41729</v>
      </c>
      <c r="N563" s="39">
        <f t="shared" si="89"/>
        <v>2</v>
      </c>
      <c r="O563" s="5"/>
      <c r="P563" s="5"/>
      <c r="Q563" s="42" t="str">
        <f>VLOOKUP(B563,[1]Challan!$A$6:$B$28,2,FALSE)</f>
        <v>94C</v>
      </c>
      <c r="R563" s="43" t="str">
        <f t="shared" si="85"/>
        <v>AFOP</v>
      </c>
      <c r="S563" s="43" t="str">
        <f t="shared" si="90"/>
        <v>P</v>
      </c>
      <c r="T563" s="43" t="str">
        <f t="shared" si="91"/>
        <v>02</v>
      </c>
      <c r="U563" s="43" t="b">
        <f t="shared" si="86"/>
        <v>1</v>
      </c>
      <c r="V563" s="43">
        <f t="shared" si="87"/>
        <v>10</v>
      </c>
      <c r="W563" s="43" t="str">
        <f t="shared" si="88"/>
        <v>H</v>
      </c>
      <c r="X563" s="37">
        <v>0</v>
      </c>
    </row>
    <row r="564" spans="1:24" x14ac:dyDescent="0.25">
      <c r="A564" s="30">
        <f t="shared" si="92"/>
        <v>561</v>
      </c>
      <c r="B564" s="30">
        <v>18</v>
      </c>
      <c r="C564" s="32">
        <f t="shared" si="84"/>
        <v>52</v>
      </c>
      <c r="D564" s="97" t="s">
        <v>229</v>
      </c>
      <c r="E564" s="46" t="s">
        <v>416</v>
      </c>
      <c r="F564" s="34" t="s">
        <v>699</v>
      </c>
      <c r="G564" s="34"/>
      <c r="H564" s="35" t="s">
        <v>221</v>
      </c>
      <c r="I564" s="36">
        <v>41729</v>
      </c>
      <c r="J564" s="82">
        <v>1680</v>
      </c>
      <c r="K564" s="37">
        <v>34</v>
      </c>
      <c r="L564" s="38">
        <f t="shared" si="94"/>
        <v>34</v>
      </c>
      <c r="M564" s="36">
        <f t="shared" si="93"/>
        <v>41729</v>
      </c>
      <c r="N564" s="39">
        <f t="shared" si="89"/>
        <v>2.02</v>
      </c>
      <c r="O564" s="5"/>
      <c r="P564" s="5"/>
      <c r="Q564" s="42" t="str">
        <f>VLOOKUP(B564,[1]Challan!$A$6:$B$28,2,FALSE)</f>
        <v>94C</v>
      </c>
      <c r="R564" s="43" t="str">
        <f t="shared" si="85"/>
        <v>AAFF</v>
      </c>
      <c r="S564" s="43" t="str">
        <f t="shared" si="90"/>
        <v>F</v>
      </c>
      <c r="T564" s="43" t="str">
        <f t="shared" si="91"/>
        <v>02</v>
      </c>
      <c r="U564" s="43" t="b">
        <f t="shared" si="86"/>
        <v>1</v>
      </c>
      <c r="V564" s="43">
        <f t="shared" si="87"/>
        <v>10</v>
      </c>
      <c r="W564" s="43" t="str">
        <f t="shared" si="88"/>
        <v>M</v>
      </c>
      <c r="X564" s="37">
        <v>0</v>
      </c>
    </row>
    <row r="565" spans="1:24" x14ac:dyDescent="0.25">
      <c r="A565" s="30">
        <f t="shared" si="92"/>
        <v>562</v>
      </c>
      <c r="B565" s="30">
        <v>18</v>
      </c>
      <c r="C565" s="32">
        <f t="shared" si="84"/>
        <v>53</v>
      </c>
      <c r="D565" s="97" t="s">
        <v>229</v>
      </c>
      <c r="E565" s="98" t="s">
        <v>444</v>
      </c>
      <c r="F565" s="34" t="s">
        <v>700</v>
      </c>
      <c r="G565" s="34"/>
      <c r="H565" s="35" t="s">
        <v>221</v>
      </c>
      <c r="I565" s="36">
        <v>41729</v>
      </c>
      <c r="J565" s="82">
        <v>19700</v>
      </c>
      <c r="K565" s="37">
        <v>394</v>
      </c>
      <c r="L565" s="38">
        <f t="shared" si="94"/>
        <v>394</v>
      </c>
      <c r="M565" s="36">
        <f t="shared" si="93"/>
        <v>41729</v>
      </c>
      <c r="N565" s="39">
        <f t="shared" si="89"/>
        <v>2</v>
      </c>
      <c r="O565" s="5"/>
      <c r="P565" s="5"/>
      <c r="Q565" s="42" t="str">
        <f>VLOOKUP(B565,[1]Challan!$A$6:$B$28,2,FALSE)</f>
        <v>94C</v>
      </c>
      <c r="R565" s="43" t="str">
        <f t="shared" si="85"/>
        <v>AAFF</v>
      </c>
      <c r="S565" s="43" t="str">
        <f t="shared" si="90"/>
        <v>F</v>
      </c>
      <c r="T565" s="43" t="str">
        <f t="shared" si="91"/>
        <v>02</v>
      </c>
      <c r="U565" s="43" t="b">
        <f t="shared" si="86"/>
        <v>1</v>
      </c>
      <c r="V565" s="43">
        <f t="shared" si="87"/>
        <v>10</v>
      </c>
      <c r="W565" s="43" t="str">
        <f t="shared" si="88"/>
        <v>K</v>
      </c>
      <c r="X565" s="37">
        <v>0</v>
      </c>
    </row>
    <row r="566" spans="1:24" x14ac:dyDescent="0.25">
      <c r="A566" s="30">
        <f t="shared" si="92"/>
        <v>563</v>
      </c>
      <c r="B566" s="30">
        <v>18</v>
      </c>
      <c r="C566" s="32">
        <f t="shared" si="84"/>
        <v>54</v>
      </c>
      <c r="D566" s="97" t="s">
        <v>229</v>
      </c>
      <c r="E566" s="46" t="s">
        <v>968</v>
      </c>
      <c r="F566" s="34" t="s">
        <v>691</v>
      </c>
      <c r="G566" s="34"/>
      <c r="H566" s="35" t="s">
        <v>221</v>
      </c>
      <c r="I566" s="36">
        <v>41729</v>
      </c>
      <c r="J566" s="82">
        <v>19500</v>
      </c>
      <c r="K566" s="37">
        <v>390</v>
      </c>
      <c r="L566" s="38">
        <f t="shared" si="94"/>
        <v>390</v>
      </c>
      <c r="M566" s="36">
        <f t="shared" si="93"/>
        <v>41729</v>
      </c>
      <c r="N566" s="39">
        <f t="shared" si="89"/>
        <v>2</v>
      </c>
      <c r="O566" s="5"/>
      <c r="P566" s="5"/>
      <c r="Q566" s="42" t="str">
        <f>VLOOKUP(B566,[1]Challan!$A$6:$B$28,2,FALSE)</f>
        <v>94C</v>
      </c>
      <c r="R566" s="43" t="str">
        <f t="shared" si="85"/>
        <v>AAEF</v>
      </c>
      <c r="S566" s="43" t="str">
        <f t="shared" si="90"/>
        <v>F</v>
      </c>
      <c r="T566" s="43" t="str">
        <f t="shared" si="91"/>
        <v>02</v>
      </c>
      <c r="U566" s="43" t="b">
        <f t="shared" si="86"/>
        <v>1</v>
      </c>
      <c r="V566" s="43">
        <f t="shared" si="87"/>
        <v>10</v>
      </c>
      <c r="W566" s="43" t="str">
        <f t="shared" si="88"/>
        <v>N</v>
      </c>
      <c r="X566" s="37">
        <v>0</v>
      </c>
    </row>
    <row r="567" spans="1:24" x14ac:dyDescent="0.25">
      <c r="A567" s="30">
        <f t="shared" si="92"/>
        <v>564</v>
      </c>
      <c r="B567" s="30">
        <v>18</v>
      </c>
      <c r="C567" s="32">
        <f t="shared" si="84"/>
        <v>55</v>
      </c>
      <c r="D567" s="97" t="s">
        <v>229</v>
      </c>
      <c r="E567" s="46" t="s">
        <v>970</v>
      </c>
      <c r="F567" s="34" t="s">
        <v>689</v>
      </c>
      <c r="G567" s="34"/>
      <c r="H567" s="35" t="s">
        <v>221</v>
      </c>
      <c r="I567" s="36">
        <v>41729</v>
      </c>
      <c r="J567" s="82">
        <v>1000</v>
      </c>
      <c r="K567" s="37">
        <v>20</v>
      </c>
      <c r="L567" s="38">
        <f t="shared" si="94"/>
        <v>20</v>
      </c>
      <c r="M567" s="36">
        <f t="shared" si="93"/>
        <v>41729</v>
      </c>
      <c r="N567" s="39">
        <f t="shared" si="89"/>
        <v>2</v>
      </c>
      <c r="O567" s="5"/>
      <c r="P567" s="5"/>
      <c r="Q567" s="42" t="str">
        <f>VLOOKUP(B567,[1]Challan!$A$6:$B$28,2,FALSE)</f>
        <v>94C</v>
      </c>
      <c r="R567" s="43" t="str">
        <f t="shared" si="85"/>
        <v>AASF</v>
      </c>
      <c r="S567" s="43" t="str">
        <f t="shared" si="90"/>
        <v>F</v>
      </c>
      <c r="T567" s="43" t="str">
        <f t="shared" si="91"/>
        <v>02</v>
      </c>
      <c r="U567" s="43" t="b">
        <f t="shared" si="86"/>
        <v>1</v>
      </c>
      <c r="V567" s="43">
        <f t="shared" si="87"/>
        <v>10</v>
      </c>
      <c r="W567" s="43" t="str">
        <f t="shared" si="88"/>
        <v>R</v>
      </c>
      <c r="X567" s="37">
        <v>0</v>
      </c>
    </row>
    <row r="568" spans="1:24" x14ac:dyDescent="0.25">
      <c r="A568" s="30">
        <f t="shared" si="92"/>
        <v>565</v>
      </c>
      <c r="B568" s="30">
        <v>18</v>
      </c>
      <c r="C568" s="32">
        <f t="shared" si="84"/>
        <v>56</v>
      </c>
      <c r="D568" s="97" t="s">
        <v>229</v>
      </c>
      <c r="E568" s="46" t="s">
        <v>821</v>
      </c>
      <c r="F568" s="34" t="s">
        <v>701</v>
      </c>
      <c r="G568" s="34"/>
      <c r="H568" s="35" t="s">
        <v>221</v>
      </c>
      <c r="I568" s="36">
        <v>41729</v>
      </c>
      <c r="J568" s="82">
        <v>150000</v>
      </c>
      <c r="K568" s="37">
        <v>3000</v>
      </c>
      <c r="L568" s="38">
        <f t="shared" si="94"/>
        <v>3000</v>
      </c>
      <c r="M568" s="36">
        <f t="shared" si="93"/>
        <v>41729</v>
      </c>
      <c r="N568" s="39">
        <f t="shared" si="89"/>
        <v>2</v>
      </c>
      <c r="O568" s="5"/>
      <c r="P568" s="5"/>
      <c r="Q568" s="42" t="str">
        <f>VLOOKUP(B568,[1]Challan!$A$6:$B$28,2,FALSE)</f>
        <v>94C</v>
      </c>
      <c r="R568" s="43" t="str">
        <f t="shared" si="85"/>
        <v>AADF</v>
      </c>
      <c r="S568" s="43" t="str">
        <f t="shared" si="90"/>
        <v>F</v>
      </c>
      <c r="T568" s="43" t="str">
        <f t="shared" si="91"/>
        <v>02</v>
      </c>
      <c r="U568" s="43" t="b">
        <f t="shared" si="86"/>
        <v>1</v>
      </c>
      <c r="V568" s="43">
        <f t="shared" si="87"/>
        <v>10</v>
      </c>
      <c r="W568" s="43" t="str">
        <f t="shared" si="88"/>
        <v>B</v>
      </c>
      <c r="X568" s="37">
        <v>0</v>
      </c>
    </row>
    <row r="569" spans="1:24" x14ac:dyDescent="0.25">
      <c r="A569" s="30">
        <f t="shared" si="92"/>
        <v>566</v>
      </c>
      <c r="B569" s="30">
        <v>18</v>
      </c>
      <c r="C569" s="32">
        <f t="shared" si="84"/>
        <v>57</v>
      </c>
      <c r="D569" s="97" t="s">
        <v>229</v>
      </c>
      <c r="E569" s="46" t="s">
        <v>910</v>
      </c>
      <c r="F569" s="34" t="s">
        <v>702</v>
      </c>
      <c r="G569" s="34"/>
      <c r="H569" s="35" t="s">
        <v>221</v>
      </c>
      <c r="I569" s="36">
        <v>41729</v>
      </c>
      <c r="J569" s="82">
        <v>18000</v>
      </c>
      <c r="K569" s="37">
        <v>360</v>
      </c>
      <c r="L569" s="38">
        <f t="shared" si="94"/>
        <v>360</v>
      </c>
      <c r="M569" s="36">
        <f t="shared" si="93"/>
        <v>41729</v>
      </c>
      <c r="N569" s="39">
        <f t="shared" si="89"/>
        <v>2</v>
      </c>
      <c r="O569" s="5"/>
      <c r="P569" s="5"/>
      <c r="Q569" s="42" t="str">
        <f>VLOOKUP(B569,[1]Challan!$A$6:$B$28,2,FALSE)</f>
        <v>94C</v>
      </c>
      <c r="R569" s="43" t="str">
        <f t="shared" si="85"/>
        <v>ACJP</v>
      </c>
      <c r="S569" s="43" t="str">
        <f t="shared" si="90"/>
        <v>P</v>
      </c>
      <c r="T569" s="43" t="str">
        <f t="shared" si="91"/>
        <v>02</v>
      </c>
      <c r="U569" s="43" t="b">
        <f t="shared" si="86"/>
        <v>1</v>
      </c>
      <c r="V569" s="43">
        <f t="shared" si="87"/>
        <v>10</v>
      </c>
      <c r="W569" s="43" t="str">
        <f t="shared" si="88"/>
        <v>E</v>
      </c>
      <c r="X569" s="37">
        <v>0</v>
      </c>
    </row>
    <row r="570" spans="1:24" x14ac:dyDescent="0.25">
      <c r="A570" s="30">
        <f t="shared" si="92"/>
        <v>567</v>
      </c>
      <c r="B570" s="30">
        <v>18</v>
      </c>
      <c r="C570" s="32">
        <f t="shared" si="84"/>
        <v>58</v>
      </c>
      <c r="D570" s="97" t="s">
        <v>229</v>
      </c>
      <c r="E570" s="46" t="s">
        <v>230</v>
      </c>
      <c r="F570" s="34" t="s">
        <v>703</v>
      </c>
      <c r="G570" s="34"/>
      <c r="H570" s="35" t="s">
        <v>221</v>
      </c>
      <c r="I570" s="36">
        <v>41729</v>
      </c>
      <c r="J570" s="82">
        <v>7200</v>
      </c>
      <c r="K570" s="37">
        <v>144</v>
      </c>
      <c r="L570" s="38">
        <f t="shared" si="94"/>
        <v>144</v>
      </c>
      <c r="M570" s="36">
        <f t="shared" si="93"/>
        <v>41729</v>
      </c>
      <c r="N570" s="39">
        <f t="shared" si="89"/>
        <v>2</v>
      </c>
      <c r="O570" s="5"/>
      <c r="P570" s="5"/>
      <c r="Q570" s="42" t="str">
        <f>VLOOKUP(B570,[1]Challan!$A$6:$B$28,2,FALSE)</f>
        <v>94C</v>
      </c>
      <c r="R570" s="43" t="str">
        <f t="shared" si="85"/>
        <v>AHYP</v>
      </c>
      <c r="S570" s="43" t="str">
        <f t="shared" si="90"/>
        <v>P</v>
      </c>
      <c r="T570" s="43" t="str">
        <f t="shared" si="91"/>
        <v>02</v>
      </c>
      <c r="U570" s="43" t="b">
        <f t="shared" si="86"/>
        <v>1</v>
      </c>
      <c r="V570" s="43">
        <f t="shared" si="87"/>
        <v>10</v>
      </c>
      <c r="W570" s="43" t="str">
        <f t="shared" si="88"/>
        <v>P</v>
      </c>
      <c r="X570" s="37">
        <v>0</v>
      </c>
    </row>
    <row r="571" spans="1:24" x14ac:dyDescent="0.25">
      <c r="A571" s="30">
        <f t="shared" si="92"/>
        <v>568</v>
      </c>
      <c r="B571" s="30">
        <v>18</v>
      </c>
      <c r="C571" s="32">
        <f t="shared" si="84"/>
        <v>59</v>
      </c>
      <c r="D571" s="97" t="s">
        <v>229</v>
      </c>
      <c r="E571" s="46" t="s">
        <v>1138</v>
      </c>
      <c r="F571" s="34" t="s">
        <v>675</v>
      </c>
      <c r="G571" s="34"/>
      <c r="H571" s="35" t="s">
        <v>221</v>
      </c>
      <c r="I571" s="36">
        <v>41729</v>
      </c>
      <c r="J571" s="82">
        <v>4494</v>
      </c>
      <c r="K571" s="37">
        <v>90</v>
      </c>
      <c r="L571" s="38">
        <f t="shared" si="94"/>
        <v>90</v>
      </c>
      <c r="M571" s="36">
        <f t="shared" si="93"/>
        <v>41729</v>
      </c>
      <c r="N571" s="39">
        <f t="shared" si="89"/>
        <v>2</v>
      </c>
      <c r="O571" s="5"/>
      <c r="P571" s="5"/>
      <c r="Q571" s="42" t="str">
        <f>VLOOKUP(B571,[1]Challan!$A$6:$B$28,2,FALSE)</f>
        <v>94C</v>
      </c>
      <c r="R571" s="43" t="str">
        <f t="shared" si="85"/>
        <v>AUUP</v>
      </c>
      <c r="S571" s="43" t="str">
        <f t="shared" si="90"/>
        <v>P</v>
      </c>
      <c r="T571" s="43" t="str">
        <f t="shared" si="91"/>
        <v>02</v>
      </c>
      <c r="U571" s="43" t="b">
        <f t="shared" si="86"/>
        <v>1</v>
      </c>
      <c r="V571" s="43">
        <f t="shared" si="87"/>
        <v>10</v>
      </c>
      <c r="W571" s="43" t="str">
        <f t="shared" si="88"/>
        <v>P</v>
      </c>
      <c r="X571" s="37">
        <v>0</v>
      </c>
    </row>
    <row r="572" spans="1:24" x14ac:dyDescent="0.25">
      <c r="A572" s="30">
        <f t="shared" si="92"/>
        <v>569</v>
      </c>
      <c r="B572" s="30">
        <v>18</v>
      </c>
      <c r="C572" s="32">
        <f t="shared" si="84"/>
        <v>60</v>
      </c>
      <c r="D572" s="97" t="s">
        <v>229</v>
      </c>
      <c r="E572" s="46" t="s">
        <v>1137</v>
      </c>
      <c r="F572" s="34" t="s">
        <v>704</v>
      </c>
      <c r="G572" s="34"/>
      <c r="H572" s="35" t="s">
        <v>221</v>
      </c>
      <c r="I572" s="36">
        <v>41729</v>
      </c>
      <c r="J572" s="82">
        <v>4494</v>
      </c>
      <c r="K572" s="37">
        <v>90</v>
      </c>
      <c r="L572" s="38">
        <f t="shared" si="94"/>
        <v>90</v>
      </c>
      <c r="M572" s="36">
        <f t="shared" si="93"/>
        <v>41729</v>
      </c>
      <c r="N572" s="39">
        <f t="shared" si="89"/>
        <v>2</v>
      </c>
      <c r="O572" s="5"/>
      <c r="P572" s="5"/>
      <c r="Q572" s="42" t="str">
        <f>VLOOKUP(B572,[1]Challan!$A$6:$B$28,2,FALSE)</f>
        <v>94C</v>
      </c>
      <c r="R572" s="43" t="str">
        <f t="shared" si="85"/>
        <v>AEUP</v>
      </c>
      <c r="S572" s="43" t="str">
        <f t="shared" si="90"/>
        <v>P</v>
      </c>
      <c r="T572" s="43" t="str">
        <f t="shared" si="91"/>
        <v>02</v>
      </c>
      <c r="U572" s="43" t="b">
        <f t="shared" si="86"/>
        <v>1</v>
      </c>
      <c r="V572" s="43">
        <f t="shared" si="87"/>
        <v>10</v>
      </c>
      <c r="W572" s="43" t="str">
        <f t="shared" si="88"/>
        <v>P</v>
      </c>
      <c r="X572" s="37">
        <v>0</v>
      </c>
    </row>
    <row r="573" spans="1:24" x14ac:dyDescent="0.25">
      <c r="A573" s="30">
        <f t="shared" si="92"/>
        <v>570</v>
      </c>
      <c r="B573" s="30">
        <v>18</v>
      </c>
      <c r="C573" s="32">
        <f t="shared" si="84"/>
        <v>61</v>
      </c>
      <c r="D573" s="97" t="s">
        <v>229</v>
      </c>
      <c r="E573" s="49" t="s">
        <v>797</v>
      </c>
      <c r="F573" s="34" t="s">
        <v>705</v>
      </c>
      <c r="G573" s="34"/>
      <c r="H573" s="35" t="s">
        <v>221</v>
      </c>
      <c r="I573" s="36">
        <v>41729</v>
      </c>
      <c r="J573" s="82">
        <v>49278</v>
      </c>
      <c r="K573" s="37">
        <v>986</v>
      </c>
      <c r="L573" s="38">
        <f t="shared" si="94"/>
        <v>986</v>
      </c>
      <c r="M573" s="36">
        <f t="shared" si="93"/>
        <v>41729</v>
      </c>
      <c r="N573" s="39">
        <f t="shared" si="89"/>
        <v>2</v>
      </c>
      <c r="O573" s="5"/>
      <c r="P573" s="5"/>
      <c r="Q573" s="42" t="str">
        <f>VLOOKUP(B573,[1]Challan!$A$6:$B$28,2,FALSE)</f>
        <v>94C</v>
      </c>
      <c r="R573" s="43" t="str">
        <f t="shared" si="85"/>
        <v>AABF</v>
      </c>
      <c r="S573" s="43" t="str">
        <f t="shared" si="90"/>
        <v>F</v>
      </c>
      <c r="T573" s="43" t="str">
        <f t="shared" si="91"/>
        <v>02</v>
      </c>
      <c r="U573" s="43" t="b">
        <f t="shared" si="86"/>
        <v>1</v>
      </c>
      <c r="V573" s="43">
        <f t="shared" si="87"/>
        <v>10</v>
      </c>
      <c r="W573" s="43" t="str">
        <f t="shared" si="88"/>
        <v>L</v>
      </c>
      <c r="X573" s="37">
        <v>0</v>
      </c>
    </row>
    <row r="574" spans="1:24" x14ac:dyDescent="0.25">
      <c r="A574" s="30">
        <f t="shared" si="92"/>
        <v>571</v>
      </c>
      <c r="B574" s="30">
        <v>18</v>
      </c>
      <c r="C574" s="32">
        <f t="shared" si="84"/>
        <v>62</v>
      </c>
      <c r="D574" s="97" t="s">
        <v>229</v>
      </c>
      <c r="E574" s="98" t="s">
        <v>706</v>
      </c>
      <c r="F574" s="34" t="s">
        <v>707</v>
      </c>
      <c r="G574" s="34"/>
      <c r="H574" s="35" t="s">
        <v>221</v>
      </c>
      <c r="I574" s="36">
        <v>41729</v>
      </c>
      <c r="J574" s="82">
        <v>3300</v>
      </c>
      <c r="K574" s="37">
        <v>66</v>
      </c>
      <c r="L574" s="38">
        <f t="shared" si="94"/>
        <v>66</v>
      </c>
      <c r="M574" s="36">
        <f t="shared" si="93"/>
        <v>41729</v>
      </c>
      <c r="N574" s="39">
        <f t="shared" si="89"/>
        <v>2</v>
      </c>
      <c r="O574" s="5"/>
      <c r="P574" s="5"/>
      <c r="Q574" s="42" t="str">
        <f>VLOOKUP(B574,[1]Challan!$A$6:$B$28,2,FALSE)</f>
        <v>94C</v>
      </c>
      <c r="R574" s="43" t="str">
        <f t="shared" si="85"/>
        <v>AJJP</v>
      </c>
      <c r="S574" s="43" t="str">
        <f t="shared" si="90"/>
        <v>P</v>
      </c>
      <c r="T574" s="43" t="str">
        <f t="shared" si="91"/>
        <v>02</v>
      </c>
      <c r="U574" s="43" t="b">
        <f t="shared" si="86"/>
        <v>1</v>
      </c>
      <c r="V574" s="43">
        <f t="shared" si="87"/>
        <v>10</v>
      </c>
      <c r="W574" s="43" t="str">
        <f t="shared" si="88"/>
        <v>R</v>
      </c>
      <c r="X574" s="37">
        <v>0</v>
      </c>
    </row>
    <row r="575" spans="1:24" x14ac:dyDescent="0.25">
      <c r="A575" s="30">
        <f t="shared" si="92"/>
        <v>572</v>
      </c>
      <c r="B575" s="30">
        <v>18</v>
      </c>
      <c r="C575" s="32">
        <f t="shared" si="84"/>
        <v>63</v>
      </c>
      <c r="D575" s="97" t="s">
        <v>229</v>
      </c>
      <c r="E575" s="46" t="s">
        <v>1138</v>
      </c>
      <c r="F575" s="34" t="s">
        <v>675</v>
      </c>
      <c r="G575" s="34"/>
      <c r="H575" s="35" t="s">
        <v>221</v>
      </c>
      <c r="I575" s="36">
        <v>41729</v>
      </c>
      <c r="J575" s="82">
        <v>8939</v>
      </c>
      <c r="K575" s="37">
        <v>179</v>
      </c>
      <c r="L575" s="38">
        <f t="shared" si="94"/>
        <v>179</v>
      </c>
      <c r="M575" s="36">
        <f t="shared" si="93"/>
        <v>41729</v>
      </c>
      <c r="N575" s="39">
        <f t="shared" si="89"/>
        <v>2</v>
      </c>
      <c r="O575" s="5"/>
      <c r="P575" s="5"/>
      <c r="Q575" s="42" t="str">
        <f>VLOOKUP(B575,[1]Challan!$A$6:$B$28,2,FALSE)</f>
        <v>94C</v>
      </c>
      <c r="R575" s="43" t="str">
        <f t="shared" si="85"/>
        <v>AUUP</v>
      </c>
      <c r="S575" s="43" t="str">
        <f t="shared" si="90"/>
        <v>P</v>
      </c>
      <c r="T575" s="43" t="str">
        <f t="shared" si="91"/>
        <v>02</v>
      </c>
      <c r="U575" s="43" t="b">
        <f t="shared" si="86"/>
        <v>1</v>
      </c>
      <c r="V575" s="43">
        <f t="shared" si="87"/>
        <v>10</v>
      </c>
      <c r="W575" s="43" t="str">
        <f t="shared" si="88"/>
        <v>P</v>
      </c>
      <c r="X575" s="37">
        <v>0</v>
      </c>
    </row>
    <row r="576" spans="1:24" x14ac:dyDescent="0.25">
      <c r="A576" s="30">
        <f t="shared" si="92"/>
        <v>573</v>
      </c>
      <c r="B576" s="30">
        <v>18</v>
      </c>
      <c r="C576" s="32">
        <f t="shared" si="84"/>
        <v>64</v>
      </c>
      <c r="D576" s="97" t="s">
        <v>229</v>
      </c>
      <c r="E576" s="46" t="s">
        <v>798</v>
      </c>
      <c r="F576" s="34" t="s">
        <v>708</v>
      </c>
      <c r="G576" s="34"/>
      <c r="H576" s="35" t="s">
        <v>221</v>
      </c>
      <c r="I576" s="36">
        <v>41729</v>
      </c>
      <c r="J576" s="82">
        <v>3146</v>
      </c>
      <c r="K576" s="37">
        <v>63</v>
      </c>
      <c r="L576" s="38">
        <f t="shared" si="94"/>
        <v>63</v>
      </c>
      <c r="M576" s="36">
        <f t="shared" si="93"/>
        <v>41729</v>
      </c>
      <c r="N576" s="39">
        <f t="shared" si="89"/>
        <v>2</v>
      </c>
      <c r="O576" s="5"/>
      <c r="P576" s="5"/>
      <c r="Q576" s="42" t="str">
        <f>VLOOKUP(B576,[1]Challan!$A$6:$B$28,2,FALSE)</f>
        <v>94C</v>
      </c>
      <c r="R576" s="43" t="str">
        <f t="shared" si="85"/>
        <v>BMSP</v>
      </c>
      <c r="S576" s="43" t="str">
        <f t="shared" si="90"/>
        <v>P</v>
      </c>
      <c r="T576" s="43" t="str">
        <f t="shared" si="91"/>
        <v>02</v>
      </c>
      <c r="U576" s="43" t="b">
        <f t="shared" si="86"/>
        <v>1</v>
      </c>
      <c r="V576" s="43">
        <f t="shared" si="87"/>
        <v>10</v>
      </c>
      <c r="W576" s="43" t="str">
        <f t="shared" si="88"/>
        <v>L</v>
      </c>
      <c r="X576" s="37">
        <v>0</v>
      </c>
    </row>
    <row r="577" spans="1:24" x14ac:dyDescent="0.25">
      <c r="A577" s="30">
        <f t="shared" si="92"/>
        <v>574</v>
      </c>
      <c r="B577" s="30">
        <v>18</v>
      </c>
      <c r="C577" s="32">
        <f t="shared" si="84"/>
        <v>65</v>
      </c>
      <c r="D577" s="97" t="s">
        <v>229</v>
      </c>
      <c r="E577" s="49" t="s">
        <v>1029</v>
      </c>
      <c r="F577" s="47" t="s">
        <v>709</v>
      </c>
      <c r="G577" s="47"/>
      <c r="H577" s="35" t="s">
        <v>221</v>
      </c>
      <c r="I577" s="36">
        <v>41729</v>
      </c>
      <c r="J577" s="82">
        <v>920</v>
      </c>
      <c r="K577" s="37">
        <v>18</v>
      </c>
      <c r="L577" s="38">
        <f t="shared" si="94"/>
        <v>18</v>
      </c>
      <c r="M577" s="36">
        <f t="shared" si="93"/>
        <v>41729</v>
      </c>
      <c r="N577" s="39">
        <f t="shared" si="89"/>
        <v>1.96</v>
      </c>
      <c r="O577" s="5"/>
      <c r="P577" s="5"/>
      <c r="Q577" s="42" t="str">
        <f>VLOOKUP(B577,[1]Challan!$A$6:$B$28,2,FALSE)</f>
        <v>94C</v>
      </c>
      <c r="R577" s="43" t="str">
        <f t="shared" si="85"/>
        <v>AFQP</v>
      </c>
      <c r="S577" s="43" t="str">
        <f t="shared" si="90"/>
        <v>P</v>
      </c>
      <c r="T577" s="43" t="str">
        <f t="shared" si="91"/>
        <v>02</v>
      </c>
      <c r="U577" s="43" t="b">
        <f t="shared" si="86"/>
        <v>1</v>
      </c>
      <c r="V577" s="43">
        <f t="shared" si="87"/>
        <v>10</v>
      </c>
      <c r="W577" s="43" t="str">
        <f t="shared" si="88"/>
        <v>E</v>
      </c>
      <c r="X577" s="37">
        <v>0</v>
      </c>
    </row>
    <row r="578" spans="1:24" x14ac:dyDescent="0.25">
      <c r="A578" s="30">
        <f t="shared" si="92"/>
        <v>575</v>
      </c>
      <c r="B578" s="30">
        <v>19</v>
      </c>
      <c r="C578" s="32">
        <f t="shared" si="84"/>
        <v>1</v>
      </c>
      <c r="D578" s="97" t="s">
        <v>219</v>
      </c>
      <c r="E578" s="49" t="s">
        <v>802</v>
      </c>
      <c r="F578" s="34" t="s">
        <v>254</v>
      </c>
      <c r="G578" s="34"/>
      <c r="H578" s="35" t="s">
        <v>255</v>
      </c>
      <c r="I578" s="36">
        <v>41704</v>
      </c>
      <c r="J578" s="82">
        <v>29897</v>
      </c>
      <c r="K578" s="37">
        <v>2990</v>
      </c>
      <c r="L578" s="38">
        <f t="shared" si="94"/>
        <v>2990</v>
      </c>
      <c r="M578" s="36">
        <f t="shared" si="93"/>
        <v>41704</v>
      </c>
      <c r="N578" s="39">
        <f t="shared" si="89"/>
        <v>10</v>
      </c>
      <c r="O578" s="5"/>
      <c r="P578" s="5"/>
      <c r="Q578" s="42" t="str">
        <f>VLOOKUP(B578,[1]Challan!$A$6:$B$28,2,FALSE)</f>
        <v>94H</v>
      </c>
      <c r="R578" s="43" t="str">
        <f t="shared" si="85"/>
        <v>AAAC</v>
      </c>
      <c r="S578" s="43" t="str">
        <f t="shared" si="90"/>
        <v>C</v>
      </c>
      <c r="T578" s="43" t="str">
        <f t="shared" si="91"/>
        <v>01</v>
      </c>
      <c r="U578" s="43" t="b">
        <f t="shared" si="86"/>
        <v>1</v>
      </c>
      <c r="V578" s="43">
        <f t="shared" si="87"/>
        <v>10</v>
      </c>
      <c r="W578" s="43" t="str">
        <f t="shared" si="88"/>
        <v>F</v>
      </c>
      <c r="X578" s="37">
        <v>0</v>
      </c>
    </row>
    <row r="579" spans="1:24" x14ac:dyDescent="0.25">
      <c r="A579" s="30">
        <f t="shared" si="92"/>
        <v>576</v>
      </c>
      <c r="B579" s="30">
        <v>19</v>
      </c>
      <c r="C579" s="32">
        <f t="shared" si="84"/>
        <v>2</v>
      </c>
      <c r="D579" s="97" t="s">
        <v>219</v>
      </c>
      <c r="E579" s="49" t="s">
        <v>256</v>
      </c>
      <c r="F579" s="34" t="s">
        <v>257</v>
      </c>
      <c r="G579" s="34"/>
      <c r="H579" s="35" t="s">
        <v>255</v>
      </c>
      <c r="I579" s="36">
        <v>41704</v>
      </c>
      <c r="J579" s="82">
        <v>22404</v>
      </c>
      <c r="K579" s="37">
        <v>2240</v>
      </c>
      <c r="L579" s="38">
        <f t="shared" si="94"/>
        <v>2240</v>
      </c>
      <c r="M579" s="36">
        <f t="shared" si="93"/>
        <v>41704</v>
      </c>
      <c r="N579" s="39">
        <f t="shared" si="89"/>
        <v>10</v>
      </c>
      <c r="O579" s="5"/>
      <c r="P579" s="5"/>
      <c r="Q579" s="42" t="str">
        <f>VLOOKUP(B579,[1]Challan!$A$6:$B$28,2,FALSE)</f>
        <v>94H</v>
      </c>
      <c r="R579" s="43" t="str">
        <f t="shared" si="85"/>
        <v>AADC</v>
      </c>
      <c r="S579" s="43" t="str">
        <f t="shared" si="90"/>
        <v>C</v>
      </c>
      <c r="T579" s="43" t="str">
        <f t="shared" si="91"/>
        <v>01</v>
      </c>
      <c r="U579" s="43" t="b">
        <f t="shared" si="86"/>
        <v>1</v>
      </c>
      <c r="V579" s="43">
        <f t="shared" si="87"/>
        <v>10</v>
      </c>
      <c r="W579" s="43" t="str">
        <f t="shared" si="88"/>
        <v>K</v>
      </c>
      <c r="X579" s="37">
        <v>0</v>
      </c>
    </row>
    <row r="580" spans="1:24" x14ac:dyDescent="0.25">
      <c r="A580" s="30">
        <f t="shared" si="92"/>
        <v>577</v>
      </c>
      <c r="B580" s="30">
        <v>19</v>
      </c>
      <c r="C580" s="32">
        <f t="shared" ref="C580:C643" si="95">+IF(B580=B579,C579+1,1)</f>
        <v>3</v>
      </c>
      <c r="D580" s="97" t="s">
        <v>219</v>
      </c>
      <c r="E580" s="49" t="s">
        <v>258</v>
      </c>
      <c r="F580" s="34" t="s">
        <v>259</v>
      </c>
      <c r="G580" s="34"/>
      <c r="H580" s="35" t="s">
        <v>255</v>
      </c>
      <c r="I580" s="36">
        <v>41704</v>
      </c>
      <c r="J580" s="82">
        <v>12474</v>
      </c>
      <c r="K580" s="37">
        <v>1247</v>
      </c>
      <c r="L580" s="38">
        <f t="shared" si="94"/>
        <v>1247</v>
      </c>
      <c r="M580" s="36">
        <f t="shared" si="93"/>
        <v>41704</v>
      </c>
      <c r="N580" s="39">
        <f t="shared" si="89"/>
        <v>10</v>
      </c>
      <c r="O580" s="5"/>
      <c r="P580" s="5"/>
      <c r="Q580" s="42" t="str">
        <f>VLOOKUP(B580,[1]Challan!$A$6:$B$28,2,FALSE)</f>
        <v>94H</v>
      </c>
      <c r="R580" s="43" t="str">
        <f t="shared" ref="R580:R643" si="96">LEFT(E580,4)</f>
        <v>AABC</v>
      </c>
      <c r="S580" s="43" t="str">
        <f t="shared" si="90"/>
        <v>C</v>
      </c>
      <c r="T580" s="43" t="str">
        <f t="shared" si="91"/>
        <v>01</v>
      </c>
      <c r="U580" s="43" t="b">
        <f t="shared" ref="U580:U643" si="97">D580=T580</f>
        <v>1</v>
      </c>
      <c r="V580" s="43">
        <f t="shared" ref="V580:V643" si="98">LEN(E580)</f>
        <v>10</v>
      </c>
      <c r="W580" s="43" t="str">
        <f t="shared" ref="W580:W643" si="99">RIGHT(E580,1)</f>
        <v>G</v>
      </c>
      <c r="X580" s="37">
        <v>0</v>
      </c>
    </row>
    <row r="581" spans="1:24" x14ac:dyDescent="0.25">
      <c r="A581" s="30">
        <f t="shared" si="92"/>
        <v>578</v>
      </c>
      <c r="B581" s="30">
        <v>19</v>
      </c>
      <c r="C581" s="32">
        <f t="shared" si="95"/>
        <v>4</v>
      </c>
      <c r="D581" s="97" t="s">
        <v>219</v>
      </c>
      <c r="E581" s="49" t="s">
        <v>803</v>
      </c>
      <c r="F581" s="34" t="s">
        <v>260</v>
      </c>
      <c r="G581" s="34"/>
      <c r="H581" s="35" t="s">
        <v>255</v>
      </c>
      <c r="I581" s="36">
        <v>41704</v>
      </c>
      <c r="J581" s="82">
        <v>15202</v>
      </c>
      <c r="K581" s="37">
        <v>1520</v>
      </c>
      <c r="L581" s="38">
        <f t="shared" si="94"/>
        <v>1520</v>
      </c>
      <c r="M581" s="36">
        <f t="shared" si="93"/>
        <v>41704</v>
      </c>
      <c r="N581" s="39">
        <f t="shared" ref="N581:N644" si="100">+ROUND(L581/J581*100,2)</f>
        <v>10</v>
      </c>
      <c r="O581" s="5"/>
      <c r="P581" s="5"/>
      <c r="Q581" s="42" t="str">
        <f>VLOOKUP(B581,[1]Challan!$A$6:$B$28,2,FALSE)</f>
        <v>94H</v>
      </c>
      <c r="R581" s="43" t="str">
        <f t="shared" si="96"/>
        <v>AACC</v>
      </c>
      <c r="S581" s="43" t="str">
        <f t="shared" ref="S581:S644" si="101">RIGHT(R581,1)</f>
        <v>C</v>
      </c>
      <c r="T581" s="43" t="str">
        <f t="shared" ref="T581:T644" si="102">IF(S581="C","01","02")</f>
        <v>01</v>
      </c>
      <c r="U581" s="43" t="b">
        <f t="shared" si="97"/>
        <v>1</v>
      </c>
      <c r="V581" s="43">
        <f t="shared" si="98"/>
        <v>10</v>
      </c>
      <c r="W581" s="43" t="str">
        <f t="shared" si="99"/>
        <v>B</v>
      </c>
      <c r="X581" s="37">
        <v>0</v>
      </c>
    </row>
    <row r="582" spans="1:24" x14ac:dyDescent="0.25">
      <c r="A582" s="30">
        <f t="shared" ref="A582:A645" si="103">A581+1</f>
        <v>579</v>
      </c>
      <c r="B582" s="30">
        <v>19</v>
      </c>
      <c r="C582" s="32">
        <f t="shared" si="95"/>
        <v>5</v>
      </c>
      <c r="D582" s="97" t="s">
        <v>219</v>
      </c>
      <c r="E582" s="49" t="s">
        <v>1033</v>
      </c>
      <c r="F582" s="34" t="s">
        <v>261</v>
      </c>
      <c r="G582" s="34"/>
      <c r="H582" s="35" t="s">
        <v>255</v>
      </c>
      <c r="I582" s="36">
        <v>41704</v>
      </c>
      <c r="J582" s="82">
        <v>8471</v>
      </c>
      <c r="K582" s="37">
        <v>847</v>
      </c>
      <c r="L582" s="38">
        <f t="shared" si="94"/>
        <v>847</v>
      </c>
      <c r="M582" s="36">
        <f t="shared" si="93"/>
        <v>41704</v>
      </c>
      <c r="N582" s="39">
        <f t="shared" si="100"/>
        <v>10</v>
      </c>
      <c r="O582" s="5"/>
      <c r="P582" s="5"/>
      <c r="Q582" s="42" t="str">
        <f>VLOOKUP(B582,[1]Challan!$A$6:$B$28,2,FALSE)</f>
        <v>94H</v>
      </c>
      <c r="R582" s="43" t="str">
        <f t="shared" si="96"/>
        <v>AAAC</v>
      </c>
      <c r="S582" s="43" t="str">
        <f t="shared" si="101"/>
        <v>C</v>
      </c>
      <c r="T582" s="43" t="str">
        <f t="shared" si="102"/>
        <v>01</v>
      </c>
      <c r="U582" s="43" t="b">
        <f t="shared" si="97"/>
        <v>1</v>
      </c>
      <c r="V582" s="43">
        <f t="shared" si="98"/>
        <v>10</v>
      </c>
      <c r="W582" s="43" t="str">
        <f t="shared" si="99"/>
        <v>J</v>
      </c>
      <c r="X582" s="37">
        <v>0</v>
      </c>
    </row>
    <row r="583" spans="1:24" x14ac:dyDescent="0.25">
      <c r="A583" s="30">
        <f t="shared" si="103"/>
        <v>580</v>
      </c>
      <c r="B583" s="30">
        <v>19</v>
      </c>
      <c r="C583" s="32">
        <f t="shared" si="95"/>
        <v>6</v>
      </c>
      <c r="D583" s="97" t="s">
        <v>219</v>
      </c>
      <c r="E583" s="98" t="s">
        <v>1034</v>
      </c>
      <c r="F583" s="34" t="s">
        <v>262</v>
      </c>
      <c r="G583" s="34"/>
      <c r="H583" s="35" t="s">
        <v>255</v>
      </c>
      <c r="I583" s="36">
        <v>41704</v>
      </c>
      <c r="J583" s="82">
        <v>13629</v>
      </c>
      <c r="K583" s="37">
        <v>1363</v>
      </c>
      <c r="L583" s="38">
        <f t="shared" si="94"/>
        <v>1363</v>
      </c>
      <c r="M583" s="36">
        <f t="shared" si="93"/>
        <v>41704</v>
      </c>
      <c r="N583" s="39">
        <f t="shared" si="100"/>
        <v>10</v>
      </c>
      <c r="O583" s="5"/>
      <c r="P583" s="5"/>
      <c r="Q583" s="42" t="str">
        <f>VLOOKUP(B583,[1]Challan!$A$6:$B$28,2,FALSE)</f>
        <v>94H</v>
      </c>
      <c r="R583" s="43" t="str">
        <f t="shared" si="96"/>
        <v>AABC</v>
      </c>
      <c r="S583" s="43" t="str">
        <f t="shared" si="101"/>
        <v>C</v>
      </c>
      <c r="T583" s="43" t="str">
        <f t="shared" si="102"/>
        <v>01</v>
      </c>
      <c r="U583" s="43" t="b">
        <f t="shared" si="97"/>
        <v>1</v>
      </c>
      <c r="V583" s="43">
        <f t="shared" si="98"/>
        <v>10</v>
      </c>
      <c r="W583" s="43" t="str">
        <f t="shared" si="99"/>
        <v>C</v>
      </c>
      <c r="X583" s="37">
        <v>0</v>
      </c>
    </row>
    <row r="584" spans="1:24" x14ac:dyDescent="0.25">
      <c r="A584" s="30">
        <f t="shared" si="103"/>
        <v>581</v>
      </c>
      <c r="B584" s="30">
        <v>19</v>
      </c>
      <c r="C584" s="32">
        <f t="shared" si="95"/>
        <v>7</v>
      </c>
      <c r="D584" s="97" t="s">
        <v>219</v>
      </c>
      <c r="E584" s="49" t="s">
        <v>710</v>
      </c>
      <c r="F584" s="47" t="s">
        <v>711</v>
      </c>
      <c r="G584" s="47"/>
      <c r="H584" s="35" t="s">
        <v>255</v>
      </c>
      <c r="I584" s="36">
        <v>41704</v>
      </c>
      <c r="J584" s="82">
        <v>6765</v>
      </c>
      <c r="K584" s="37">
        <v>677</v>
      </c>
      <c r="L584" s="38">
        <f t="shared" si="94"/>
        <v>677</v>
      </c>
      <c r="M584" s="36">
        <f t="shared" si="93"/>
        <v>41704</v>
      </c>
      <c r="N584" s="39">
        <f t="shared" si="100"/>
        <v>10.01</v>
      </c>
      <c r="O584" s="5"/>
      <c r="P584" s="5"/>
      <c r="Q584" s="42" t="str">
        <f>VLOOKUP(B584,[1]Challan!$A$6:$B$28,2,FALSE)</f>
        <v>94H</v>
      </c>
      <c r="R584" s="43" t="str">
        <f t="shared" si="96"/>
        <v>AABC</v>
      </c>
      <c r="S584" s="43" t="str">
        <f t="shared" si="101"/>
        <v>C</v>
      </c>
      <c r="T584" s="43" t="str">
        <f t="shared" si="102"/>
        <v>01</v>
      </c>
      <c r="U584" s="43" t="b">
        <f t="shared" si="97"/>
        <v>1</v>
      </c>
      <c r="V584" s="43">
        <f t="shared" si="98"/>
        <v>10</v>
      </c>
      <c r="W584" s="43" t="str">
        <f t="shared" si="99"/>
        <v>Q</v>
      </c>
      <c r="X584" s="37">
        <v>0</v>
      </c>
    </row>
    <row r="585" spans="1:24" x14ac:dyDescent="0.25">
      <c r="A585" s="30">
        <f t="shared" si="103"/>
        <v>582</v>
      </c>
      <c r="B585" s="30">
        <v>19</v>
      </c>
      <c r="C585" s="32">
        <f t="shared" si="95"/>
        <v>8</v>
      </c>
      <c r="D585" s="97" t="s">
        <v>219</v>
      </c>
      <c r="E585" s="49" t="s">
        <v>263</v>
      </c>
      <c r="F585" s="47" t="s">
        <v>264</v>
      </c>
      <c r="G585" s="47"/>
      <c r="H585" s="35" t="s">
        <v>255</v>
      </c>
      <c r="I585" s="36">
        <v>41704</v>
      </c>
      <c r="J585" s="82">
        <v>18996</v>
      </c>
      <c r="K585" s="37">
        <v>1900</v>
      </c>
      <c r="L585" s="38">
        <f t="shared" si="94"/>
        <v>1900</v>
      </c>
      <c r="M585" s="36">
        <f t="shared" si="93"/>
        <v>41704</v>
      </c>
      <c r="N585" s="39">
        <f t="shared" si="100"/>
        <v>10</v>
      </c>
      <c r="O585" s="5"/>
      <c r="P585" s="5"/>
      <c r="Q585" s="42" t="str">
        <f>VLOOKUP(B585,[1]Challan!$A$6:$B$28,2,FALSE)</f>
        <v>94H</v>
      </c>
      <c r="R585" s="43" t="str">
        <f t="shared" si="96"/>
        <v>AABC</v>
      </c>
      <c r="S585" s="43" t="str">
        <f t="shared" si="101"/>
        <v>C</v>
      </c>
      <c r="T585" s="43" t="str">
        <f t="shared" si="102"/>
        <v>01</v>
      </c>
      <c r="U585" s="43" t="b">
        <f t="shared" si="97"/>
        <v>1</v>
      </c>
      <c r="V585" s="43">
        <f t="shared" si="98"/>
        <v>10</v>
      </c>
      <c r="W585" s="43" t="str">
        <f t="shared" si="99"/>
        <v>A</v>
      </c>
      <c r="X585" s="37">
        <v>0</v>
      </c>
    </row>
    <row r="586" spans="1:24" x14ac:dyDescent="0.25">
      <c r="A586" s="30">
        <f t="shared" si="103"/>
        <v>583</v>
      </c>
      <c r="B586" s="30">
        <v>19</v>
      </c>
      <c r="C586" s="32">
        <f t="shared" si="95"/>
        <v>9</v>
      </c>
      <c r="D586" s="97" t="s">
        <v>219</v>
      </c>
      <c r="E586" s="49" t="s">
        <v>911</v>
      </c>
      <c r="F586" s="47" t="s">
        <v>265</v>
      </c>
      <c r="G586" s="47"/>
      <c r="H586" s="35" t="s">
        <v>255</v>
      </c>
      <c r="I586" s="36">
        <v>41704</v>
      </c>
      <c r="J586" s="82">
        <v>24643</v>
      </c>
      <c r="K586" s="37">
        <v>2464</v>
      </c>
      <c r="L586" s="38">
        <f t="shared" si="94"/>
        <v>2464</v>
      </c>
      <c r="M586" s="36">
        <f t="shared" si="93"/>
        <v>41704</v>
      </c>
      <c r="N586" s="39">
        <f t="shared" si="100"/>
        <v>10</v>
      </c>
      <c r="O586" s="5"/>
      <c r="P586" s="5"/>
      <c r="Q586" s="42" t="str">
        <f>VLOOKUP(B586,[1]Challan!$A$6:$B$28,2,FALSE)</f>
        <v>94H</v>
      </c>
      <c r="R586" s="43" t="str">
        <f t="shared" si="96"/>
        <v>AABC</v>
      </c>
      <c r="S586" s="43" t="str">
        <f t="shared" si="101"/>
        <v>C</v>
      </c>
      <c r="T586" s="43" t="str">
        <f t="shared" si="102"/>
        <v>01</v>
      </c>
      <c r="U586" s="43" t="b">
        <f t="shared" si="97"/>
        <v>1</v>
      </c>
      <c r="V586" s="43">
        <f t="shared" si="98"/>
        <v>10</v>
      </c>
      <c r="W586" s="43" t="str">
        <f t="shared" si="99"/>
        <v>R</v>
      </c>
      <c r="X586" s="37">
        <v>0</v>
      </c>
    </row>
    <row r="587" spans="1:24" x14ac:dyDescent="0.25">
      <c r="A587" s="30">
        <f t="shared" si="103"/>
        <v>584</v>
      </c>
      <c r="B587" s="30">
        <v>19</v>
      </c>
      <c r="C587" s="32">
        <f t="shared" si="95"/>
        <v>10</v>
      </c>
      <c r="D587" s="97" t="s">
        <v>219</v>
      </c>
      <c r="E587" s="49" t="s">
        <v>1035</v>
      </c>
      <c r="F587" s="47" t="s">
        <v>266</v>
      </c>
      <c r="G587" s="47"/>
      <c r="H587" s="35" t="s">
        <v>255</v>
      </c>
      <c r="I587" s="36">
        <v>41704</v>
      </c>
      <c r="J587" s="82">
        <v>19973</v>
      </c>
      <c r="K587" s="37">
        <v>1997</v>
      </c>
      <c r="L587" s="38">
        <f t="shared" si="94"/>
        <v>1997</v>
      </c>
      <c r="M587" s="36">
        <f t="shared" si="93"/>
        <v>41704</v>
      </c>
      <c r="N587" s="39">
        <f t="shared" si="100"/>
        <v>10</v>
      </c>
      <c r="O587" s="5"/>
      <c r="P587" s="5"/>
      <c r="Q587" s="42" t="str">
        <f>VLOOKUP(B587,[1]Challan!$A$6:$B$28,2,FALSE)</f>
        <v>94H</v>
      </c>
      <c r="R587" s="43" t="str">
        <f t="shared" si="96"/>
        <v>AAAC</v>
      </c>
      <c r="S587" s="43" t="str">
        <f t="shared" si="101"/>
        <v>C</v>
      </c>
      <c r="T587" s="43" t="str">
        <f t="shared" si="102"/>
        <v>01</v>
      </c>
      <c r="U587" s="43" t="b">
        <f t="shared" si="97"/>
        <v>1</v>
      </c>
      <c r="V587" s="43">
        <f t="shared" si="98"/>
        <v>10</v>
      </c>
      <c r="W587" s="43" t="str">
        <f t="shared" si="99"/>
        <v>G</v>
      </c>
      <c r="X587" s="37">
        <v>0</v>
      </c>
    </row>
    <row r="588" spans="1:24" x14ac:dyDescent="0.25">
      <c r="A588" s="30">
        <f t="shared" si="103"/>
        <v>585</v>
      </c>
      <c r="B588" s="30">
        <v>19</v>
      </c>
      <c r="C588" s="32">
        <f t="shared" si="95"/>
        <v>11</v>
      </c>
      <c r="D588" s="97" t="s">
        <v>219</v>
      </c>
      <c r="E588" s="49" t="s">
        <v>805</v>
      </c>
      <c r="F588" s="47" t="s">
        <v>267</v>
      </c>
      <c r="G588" s="47"/>
      <c r="H588" s="35" t="s">
        <v>255</v>
      </c>
      <c r="I588" s="36">
        <v>41704</v>
      </c>
      <c r="J588" s="82">
        <v>18657</v>
      </c>
      <c r="K588" s="37">
        <v>1866</v>
      </c>
      <c r="L588" s="38">
        <f t="shared" si="94"/>
        <v>1866</v>
      </c>
      <c r="M588" s="36">
        <f t="shared" si="93"/>
        <v>41704</v>
      </c>
      <c r="N588" s="39">
        <f t="shared" si="100"/>
        <v>10</v>
      </c>
      <c r="O588" s="5"/>
      <c r="P588" s="5"/>
      <c r="Q588" s="42" t="str">
        <f>VLOOKUP(B588,[1]Challan!$A$6:$B$28,2,FALSE)</f>
        <v>94H</v>
      </c>
      <c r="R588" s="43" t="str">
        <f t="shared" si="96"/>
        <v>AABC</v>
      </c>
      <c r="S588" s="43" t="str">
        <f t="shared" si="101"/>
        <v>C</v>
      </c>
      <c r="T588" s="43" t="str">
        <f t="shared" si="102"/>
        <v>01</v>
      </c>
      <c r="U588" s="43" t="b">
        <f t="shared" si="97"/>
        <v>1</v>
      </c>
      <c r="V588" s="43">
        <f t="shared" si="98"/>
        <v>10</v>
      </c>
      <c r="W588" s="43" t="str">
        <f t="shared" si="99"/>
        <v>Q</v>
      </c>
      <c r="X588" s="37">
        <v>0</v>
      </c>
    </row>
    <row r="589" spans="1:24" x14ac:dyDescent="0.25">
      <c r="A589" s="30">
        <f t="shared" si="103"/>
        <v>586</v>
      </c>
      <c r="B589" s="30">
        <v>19</v>
      </c>
      <c r="C589" s="32">
        <f t="shared" si="95"/>
        <v>12</v>
      </c>
      <c r="D589" s="97" t="s">
        <v>219</v>
      </c>
      <c r="E589" s="49" t="s">
        <v>806</v>
      </c>
      <c r="F589" s="47" t="s">
        <v>268</v>
      </c>
      <c r="G589" s="47"/>
      <c r="H589" s="35" t="s">
        <v>255</v>
      </c>
      <c r="I589" s="36">
        <v>41704</v>
      </c>
      <c r="J589" s="82">
        <v>4843</v>
      </c>
      <c r="K589" s="37">
        <v>484</v>
      </c>
      <c r="L589" s="38">
        <f t="shared" si="94"/>
        <v>484</v>
      </c>
      <c r="M589" s="36">
        <f t="shared" si="93"/>
        <v>41704</v>
      </c>
      <c r="N589" s="39">
        <f t="shared" si="100"/>
        <v>9.99</v>
      </c>
      <c r="O589" s="5"/>
      <c r="P589" s="5"/>
      <c r="Q589" s="42" t="str">
        <f>VLOOKUP(B589,[1]Challan!$A$6:$B$28,2,FALSE)</f>
        <v>94H</v>
      </c>
      <c r="R589" s="43" t="str">
        <f t="shared" si="96"/>
        <v>AAFC</v>
      </c>
      <c r="S589" s="43" t="str">
        <f t="shared" si="101"/>
        <v>C</v>
      </c>
      <c r="T589" s="43" t="str">
        <f t="shared" si="102"/>
        <v>01</v>
      </c>
      <c r="U589" s="43" t="b">
        <f t="shared" si="97"/>
        <v>1</v>
      </c>
      <c r="V589" s="43">
        <f t="shared" si="98"/>
        <v>10</v>
      </c>
      <c r="W589" s="43" t="str">
        <f t="shared" si="99"/>
        <v>K</v>
      </c>
      <c r="X589" s="37">
        <v>0</v>
      </c>
    </row>
    <row r="590" spans="1:24" x14ac:dyDescent="0.25">
      <c r="A590" s="30">
        <f t="shared" si="103"/>
        <v>587</v>
      </c>
      <c r="B590" s="30">
        <v>19</v>
      </c>
      <c r="C590" s="32">
        <f t="shared" si="95"/>
        <v>13</v>
      </c>
      <c r="D590" s="97" t="s">
        <v>219</v>
      </c>
      <c r="E590" s="49" t="s">
        <v>928</v>
      </c>
      <c r="F590" s="47" t="s">
        <v>269</v>
      </c>
      <c r="G590" s="47"/>
      <c r="H590" s="35" t="s">
        <v>255</v>
      </c>
      <c r="I590" s="36">
        <v>41704</v>
      </c>
      <c r="J590" s="82">
        <v>34130</v>
      </c>
      <c r="K590" s="37">
        <v>3413</v>
      </c>
      <c r="L590" s="38">
        <f t="shared" si="94"/>
        <v>3413</v>
      </c>
      <c r="M590" s="36">
        <f t="shared" si="93"/>
        <v>41704</v>
      </c>
      <c r="N590" s="39">
        <f t="shared" si="100"/>
        <v>10</v>
      </c>
      <c r="O590" s="5"/>
      <c r="P590" s="5"/>
      <c r="Q590" s="42" t="str">
        <f>VLOOKUP(B590,[1]Challan!$A$6:$B$28,2,FALSE)</f>
        <v>94H</v>
      </c>
      <c r="R590" s="43" t="str">
        <f t="shared" si="96"/>
        <v>AAFC</v>
      </c>
      <c r="S590" s="43" t="str">
        <f t="shared" si="101"/>
        <v>C</v>
      </c>
      <c r="T590" s="43" t="str">
        <f t="shared" si="102"/>
        <v>01</v>
      </c>
      <c r="U590" s="43" t="b">
        <f t="shared" si="97"/>
        <v>1</v>
      </c>
      <c r="V590" s="43">
        <f t="shared" si="98"/>
        <v>10</v>
      </c>
      <c r="W590" s="43" t="str">
        <f t="shared" si="99"/>
        <v>R</v>
      </c>
      <c r="X590" s="37">
        <v>0</v>
      </c>
    </row>
    <row r="591" spans="1:24" x14ac:dyDescent="0.25">
      <c r="A591" s="30">
        <f t="shared" si="103"/>
        <v>588</v>
      </c>
      <c r="B591" s="30">
        <v>19</v>
      </c>
      <c r="C591" s="32">
        <f t="shared" si="95"/>
        <v>14</v>
      </c>
      <c r="D591" s="97" t="s">
        <v>219</v>
      </c>
      <c r="E591" s="49" t="s">
        <v>807</v>
      </c>
      <c r="F591" s="47" t="s">
        <v>270</v>
      </c>
      <c r="G591" s="47"/>
      <c r="H591" s="35" t="s">
        <v>255</v>
      </c>
      <c r="I591" s="36">
        <v>41704</v>
      </c>
      <c r="J591" s="82">
        <v>24988</v>
      </c>
      <c r="K591" s="37">
        <v>2499</v>
      </c>
      <c r="L591" s="38">
        <f t="shared" si="94"/>
        <v>2499</v>
      </c>
      <c r="M591" s="36">
        <f t="shared" si="93"/>
        <v>41704</v>
      </c>
      <c r="N591" s="39">
        <f t="shared" si="100"/>
        <v>10</v>
      </c>
      <c r="O591" s="5"/>
      <c r="P591" s="5"/>
      <c r="Q591" s="42" t="str">
        <f>VLOOKUP(B591,[1]Challan!$A$6:$B$28,2,FALSE)</f>
        <v>94H</v>
      </c>
      <c r="R591" s="43" t="str">
        <f t="shared" si="96"/>
        <v>AAFC</v>
      </c>
      <c r="S591" s="43" t="str">
        <f t="shared" si="101"/>
        <v>C</v>
      </c>
      <c r="T591" s="43" t="str">
        <f t="shared" si="102"/>
        <v>01</v>
      </c>
      <c r="U591" s="43" t="b">
        <f t="shared" si="97"/>
        <v>1</v>
      </c>
      <c r="V591" s="43">
        <f t="shared" si="98"/>
        <v>10</v>
      </c>
      <c r="W591" s="43" t="str">
        <f t="shared" si="99"/>
        <v>N</v>
      </c>
      <c r="X591" s="37">
        <v>0</v>
      </c>
    </row>
    <row r="592" spans="1:24" x14ac:dyDescent="0.25">
      <c r="A592" s="30">
        <f t="shared" si="103"/>
        <v>589</v>
      </c>
      <c r="B592" s="30">
        <v>19</v>
      </c>
      <c r="C592" s="32">
        <f t="shared" si="95"/>
        <v>15</v>
      </c>
      <c r="D592" s="97" t="s">
        <v>219</v>
      </c>
      <c r="E592" s="49" t="s">
        <v>1036</v>
      </c>
      <c r="F592" s="47" t="s">
        <v>271</v>
      </c>
      <c r="G592" s="47"/>
      <c r="H592" s="35" t="s">
        <v>255</v>
      </c>
      <c r="I592" s="36">
        <v>41704</v>
      </c>
      <c r="J592" s="82">
        <v>30226</v>
      </c>
      <c r="K592" s="37">
        <v>3023</v>
      </c>
      <c r="L592" s="38">
        <f t="shared" si="94"/>
        <v>3023</v>
      </c>
      <c r="M592" s="36">
        <f t="shared" si="93"/>
        <v>41704</v>
      </c>
      <c r="N592" s="39">
        <f t="shared" si="100"/>
        <v>10</v>
      </c>
      <c r="O592" s="5"/>
      <c r="P592" s="5"/>
      <c r="Q592" s="42" t="str">
        <f>VLOOKUP(B592,[1]Challan!$A$6:$B$28,2,FALSE)</f>
        <v>94H</v>
      </c>
      <c r="R592" s="43" t="str">
        <f t="shared" si="96"/>
        <v>AABC</v>
      </c>
      <c r="S592" s="43" t="str">
        <f t="shared" si="101"/>
        <v>C</v>
      </c>
      <c r="T592" s="43" t="str">
        <f t="shared" si="102"/>
        <v>01</v>
      </c>
      <c r="U592" s="43" t="b">
        <f t="shared" si="97"/>
        <v>1</v>
      </c>
      <c r="V592" s="43">
        <f t="shared" si="98"/>
        <v>10</v>
      </c>
      <c r="W592" s="43" t="str">
        <f t="shared" si="99"/>
        <v>J</v>
      </c>
      <c r="X592" s="37">
        <v>0</v>
      </c>
    </row>
    <row r="593" spans="1:24" x14ac:dyDescent="0.25">
      <c r="A593" s="30">
        <f t="shared" si="103"/>
        <v>590</v>
      </c>
      <c r="B593" s="30">
        <v>19</v>
      </c>
      <c r="C593" s="32">
        <f t="shared" si="95"/>
        <v>16</v>
      </c>
      <c r="D593" s="97" t="s">
        <v>219</v>
      </c>
      <c r="E593" s="49" t="s">
        <v>929</v>
      </c>
      <c r="F593" s="47" t="s">
        <v>272</v>
      </c>
      <c r="G593" s="47"/>
      <c r="H593" s="35" t="s">
        <v>255</v>
      </c>
      <c r="I593" s="36">
        <v>41704</v>
      </c>
      <c r="J593" s="82">
        <v>17872</v>
      </c>
      <c r="K593" s="37">
        <v>1787</v>
      </c>
      <c r="L593" s="38">
        <f t="shared" si="94"/>
        <v>1787</v>
      </c>
      <c r="M593" s="36">
        <f t="shared" si="93"/>
        <v>41704</v>
      </c>
      <c r="N593" s="39">
        <f t="shared" si="100"/>
        <v>10</v>
      </c>
      <c r="O593" s="5"/>
      <c r="P593" s="5"/>
      <c r="Q593" s="42" t="str">
        <f>VLOOKUP(B593,[1]Challan!$A$6:$B$28,2,FALSE)</f>
        <v>94H</v>
      </c>
      <c r="R593" s="43" t="str">
        <f t="shared" si="96"/>
        <v>AABC</v>
      </c>
      <c r="S593" s="43" t="str">
        <f t="shared" si="101"/>
        <v>C</v>
      </c>
      <c r="T593" s="43" t="str">
        <f t="shared" si="102"/>
        <v>01</v>
      </c>
      <c r="U593" s="43" t="b">
        <f t="shared" si="97"/>
        <v>1</v>
      </c>
      <c r="V593" s="43">
        <f t="shared" si="98"/>
        <v>10</v>
      </c>
      <c r="W593" s="43" t="str">
        <f t="shared" si="99"/>
        <v>G</v>
      </c>
      <c r="X593" s="37">
        <v>0</v>
      </c>
    </row>
    <row r="594" spans="1:24" x14ac:dyDescent="0.25">
      <c r="A594" s="30">
        <f t="shared" si="103"/>
        <v>591</v>
      </c>
      <c r="B594" s="30">
        <v>19</v>
      </c>
      <c r="C594" s="32">
        <f t="shared" si="95"/>
        <v>17</v>
      </c>
      <c r="D594" s="97" t="s">
        <v>219</v>
      </c>
      <c r="E594" s="49" t="s">
        <v>808</v>
      </c>
      <c r="F594" s="47" t="s">
        <v>273</v>
      </c>
      <c r="G594" s="47"/>
      <c r="H594" s="35" t="s">
        <v>255</v>
      </c>
      <c r="I594" s="36">
        <v>41704</v>
      </c>
      <c r="J594" s="82">
        <v>43468</v>
      </c>
      <c r="K594" s="37">
        <v>4347</v>
      </c>
      <c r="L594" s="38">
        <f t="shared" si="94"/>
        <v>4347</v>
      </c>
      <c r="M594" s="36">
        <f t="shared" si="93"/>
        <v>41704</v>
      </c>
      <c r="N594" s="39">
        <f t="shared" si="100"/>
        <v>10</v>
      </c>
      <c r="O594" s="5"/>
      <c r="P594" s="5"/>
      <c r="Q594" s="42" t="str">
        <f>VLOOKUP(B594,[1]Challan!$A$6:$B$28,2,FALSE)</f>
        <v>94H</v>
      </c>
      <c r="R594" s="43" t="str">
        <f t="shared" si="96"/>
        <v>AAFC</v>
      </c>
      <c r="S594" s="43" t="str">
        <f t="shared" si="101"/>
        <v>C</v>
      </c>
      <c r="T594" s="43" t="str">
        <f t="shared" si="102"/>
        <v>01</v>
      </c>
      <c r="U594" s="43" t="b">
        <f t="shared" si="97"/>
        <v>1</v>
      </c>
      <c r="V594" s="43">
        <f t="shared" si="98"/>
        <v>10</v>
      </c>
      <c r="W594" s="43" t="str">
        <f t="shared" si="99"/>
        <v>A</v>
      </c>
      <c r="X594" s="37">
        <v>0</v>
      </c>
    </row>
    <row r="595" spans="1:24" x14ac:dyDescent="0.25">
      <c r="A595" s="30">
        <f t="shared" si="103"/>
        <v>592</v>
      </c>
      <c r="B595" s="30">
        <v>19</v>
      </c>
      <c r="C595" s="32">
        <f t="shared" si="95"/>
        <v>18</v>
      </c>
      <c r="D595" s="97" t="s">
        <v>219</v>
      </c>
      <c r="E595" s="49" t="s">
        <v>274</v>
      </c>
      <c r="F595" s="47" t="s">
        <v>275</v>
      </c>
      <c r="G595" s="47"/>
      <c r="H595" s="35" t="s">
        <v>255</v>
      </c>
      <c r="I595" s="36">
        <v>41704</v>
      </c>
      <c r="J595" s="82">
        <v>15420</v>
      </c>
      <c r="K595" s="37">
        <v>1542</v>
      </c>
      <c r="L595" s="38">
        <f t="shared" si="94"/>
        <v>1542</v>
      </c>
      <c r="M595" s="36">
        <f t="shared" si="93"/>
        <v>41704</v>
      </c>
      <c r="N595" s="39">
        <f t="shared" si="100"/>
        <v>10</v>
      </c>
      <c r="O595" s="5"/>
      <c r="P595" s="5"/>
      <c r="Q595" s="42" t="str">
        <f>VLOOKUP(B595,[1]Challan!$A$6:$B$28,2,FALSE)</f>
        <v>94H</v>
      </c>
      <c r="R595" s="43" t="str">
        <f t="shared" si="96"/>
        <v>AAFC</v>
      </c>
      <c r="S595" s="43" t="str">
        <f t="shared" si="101"/>
        <v>C</v>
      </c>
      <c r="T595" s="43" t="str">
        <f t="shared" si="102"/>
        <v>01</v>
      </c>
      <c r="U595" s="43" t="b">
        <f t="shared" si="97"/>
        <v>1</v>
      </c>
      <c r="V595" s="43">
        <f t="shared" si="98"/>
        <v>10</v>
      </c>
      <c r="W595" s="43" t="str">
        <f t="shared" si="99"/>
        <v>Q</v>
      </c>
      <c r="X595" s="37">
        <v>0</v>
      </c>
    </row>
    <row r="596" spans="1:24" x14ac:dyDescent="0.25">
      <c r="A596" s="30">
        <f t="shared" si="103"/>
        <v>593</v>
      </c>
      <c r="B596" s="30">
        <v>19</v>
      </c>
      <c r="C596" s="32">
        <f t="shared" si="95"/>
        <v>19</v>
      </c>
      <c r="D596" s="97" t="s">
        <v>219</v>
      </c>
      <c r="E596" s="49" t="s">
        <v>809</v>
      </c>
      <c r="F596" s="47" t="s">
        <v>276</v>
      </c>
      <c r="G596" s="47"/>
      <c r="H596" s="35" t="s">
        <v>255</v>
      </c>
      <c r="I596" s="36">
        <v>41704</v>
      </c>
      <c r="J596" s="82">
        <v>32367</v>
      </c>
      <c r="K596" s="37">
        <v>3237</v>
      </c>
      <c r="L596" s="38">
        <f t="shared" si="94"/>
        <v>3237</v>
      </c>
      <c r="M596" s="36">
        <f t="shared" si="93"/>
        <v>41704</v>
      </c>
      <c r="N596" s="39">
        <f t="shared" si="100"/>
        <v>10</v>
      </c>
      <c r="O596" s="5"/>
      <c r="P596" s="5"/>
      <c r="Q596" s="42" t="str">
        <f>VLOOKUP(B596,[1]Challan!$A$6:$B$28,2,FALSE)</f>
        <v>94H</v>
      </c>
      <c r="R596" s="43" t="str">
        <f t="shared" si="96"/>
        <v>AAAC</v>
      </c>
      <c r="S596" s="43" t="str">
        <f t="shared" si="101"/>
        <v>C</v>
      </c>
      <c r="T596" s="43" t="str">
        <f t="shared" si="102"/>
        <v>01</v>
      </c>
      <c r="U596" s="43" t="b">
        <f t="shared" si="97"/>
        <v>1</v>
      </c>
      <c r="V596" s="43">
        <f t="shared" si="98"/>
        <v>10</v>
      </c>
      <c r="W596" s="43" t="str">
        <f t="shared" si="99"/>
        <v>F</v>
      </c>
      <c r="X596" s="37">
        <v>0</v>
      </c>
    </row>
    <row r="597" spans="1:24" x14ac:dyDescent="0.25">
      <c r="A597" s="30">
        <f t="shared" si="103"/>
        <v>594</v>
      </c>
      <c r="B597" s="30">
        <v>19</v>
      </c>
      <c r="C597" s="32">
        <f t="shared" si="95"/>
        <v>20</v>
      </c>
      <c r="D597" s="97" t="s">
        <v>219</v>
      </c>
      <c r="E597" s="49" t="s">
        <v>810</v>
      </c>
      <c r="F597" s="47" t="s">
        <v>277</v>
      </c>
      <c r="G597" s="47"/>
      <c r="H597" s="35" t="s">
        <v>255</v>
      </c>
      <c r="I597" s="36">
        <v>41704</v>
      </c>
      <c r="J597" s="82">
        <v>17675</v>
      </c>
      <c r="K597" s="37">
        <v>1768</v>
      </c>
      <c r="L597" s="38">
        <f t="shared" si="94"/>
        <v>1768</v>
      </c>
      <c r="M597" s="36">
        <f t="shared" si="93"/>
        <v>41704</v>
      </c>
      <c r="N597" s="39">
        <f t="shared" si="100"/>
        <v>10</v>
      </c>
      <c r="O597" s="5"/>
      <c r="P597" s="5"/>
      <c r="Q597" s="42" t="str">
        <f>VLOOKUP(B597,[1]Challan!$A$6:$B$28,2,FALSE)</f>
        <v>94H</v>
      </c>
      <c r="R597" s="43" t="str">
        <f t="shared" si="96"/>
        <v>AACC</v>
      </c>
      <c r="S597" s="43" t="str">
        <f t="shared" si="101"/>
        <v>C</v>
      </c>
      <c r="T597" s="43" t="str">
        <f t="shared" si="102"/>
        <v>01</v>
      </c>
      <c r="U597" s="43" t="b">
        <f t="shared" si="97"/>
        <v>1</v>
      </c>
      <c r="V597" s="43">
        <f t="shared" si="98"/>
        <v>10</v>
      </c>
      <c r="W597" s="43" t="str">
        <f t="shared" si="99"/>
        <v>R</v>
      </c>
      <c r="X597" s="37">
        <v>0</v>
      </c>
    </row>
    <row r="598" spans="1:24" x14ac:dyDescent="0.25">
      <c r="A598" s="30">
        <f t="shared" si="103"/>
        <v>595</v>
      </c>
      <c r="B598" s="30">
        <v>19</v>
      </c>
      <c r="C598" s="32">
        <f t="shared" si="95"/>
        <v>21</v>
      </c>
      <c r="D598" s="97" t="s">
        <v>219</v>
      </c>
      <c r="E598" s="49" t="s">
        <v>930</v>
      </c>
      <c r="F598" s="47" t="s">
        <v>278</v>
      </c>
      <c r="G598" s="47"/>
      <c r="H598" s="35" t="s">
        <v>255</v>
      </c>
      <c r="I598" s="36">
        <v>41704</v>
      </c>
      <c r="J598" s="82">
        <v>22450</v>
      </c>
      <c r="K598" s="37">
        <v>2245</v>
      </c>
      <c r="L598" s="38">
        <f t="shared" si="94"/>
        <v>2245</v>
      </c>
      <c r="M598" s="36">
        <f t="shared" si="93"/>
        <v>41704</v>
      </c>
      <c r="N598" s="39">
        <f t="shared" si="100"/>
        <v>10</v>
      </c>
      <c r="O598" s="5"/>
      <c r="P598" s="5"/>
      <c r="Q598" s="42" t="str">
        <f>VLOOKUP(B598,[1]Challan!$A$6:$B$28,2,FALSE)</f>
        <v>94H</v>
      </c>
      <c r="R598" s="43" t="str">
        <f t="shared" si="96"/>
        <v>AAAC</v>
      </c>
      <c r="S598" s="43" t="str">
        <f t="shared" si="101"/>
        <v>C</v>
      </c>
      <c r="T598" s="43" t="str">
        <f t="shared" si="102"/>
        <v>01</v>
      </c>
      <c r="U598" s="43" t="b">
        <f t="shared" si="97"/>
        <v>1</v>
      </c>
      <c r="V598" s="43">
        <f t="shared" si="98"/>
        <v>10</v>
      </c>
      <c r="W598" s="43" t="str">
        <f t="shared" si="99"/>
        <v>J</v>
      </c>
      <c r="X598" s="37">
        <v>0</v>
      </c>
    </row>
    <row r="599" spans="1:24" x14ac:dyDescent="0.25">
      <c r="A599" s="30">
        <f t="shared" si="103"/>
        <v>596</v>
      </c>
      <c r="B599" s="30">
        <v>19</v>
      </c>
      <c r="C599" s="32">
        <f t="shared" si="95"/>
        <v>22</v>
      </c>
      <c r="D599" s="97" t="s">
        <v>219</v>
      </c>
      <c r="E599" s="49" t="s">
        <v>1037</v>
      </c>
      <c r="F599" s="47" t="s">
        <v>279</v>
      </c>
      <c r="G599" s="47"/>
      <c r="H599" s="35" t="s">
        <v>255</v>
      </c>
      <c r="I599" s="36">
        <v>41704</v>
      </c>
      <c r="J599" s="82">
        <v>53009</v>
      </c>
      <c r="K599" s="37">
        <v>5301</v>
      </c>
      <c r="L599" s="38">
        <f t="shared" si="94"/>
        <v>5301</v>
      </c>
      <c r="M599" s="36">
        <f t="shared" si="93"/>
        <v>41704</v>
      </c>
      <c r="N599" s="39">
        <f t="shared" si="100"/>
        <v>10</v>
      </c>
      <c r="O599" s="5"/>
      <c r="P599" s="5"/>
      <c r="Q599" s="42" t="str">
        <f>VLOOKUP(B599,[1]Challan!$A$6:$B$28,2,FALSE)</f>
        <v>94H</v>
      </c>
      <c r="R599" s="43" t="str">
        <f t="shared" si="96"/>
        <v>AAAC</v>
      </c>
      <c r="S599" s="43" t="str">
        <f t="shared" si="101"/>
        <v>C</v>
      </c>
      <c r="T599" s="43" t="str">
        <f t="shared" si="102"/>
        <v>01</v>
      </c>
      <c r="U599" s="43" t="b">
        <f t="shared" si="97"/>
        <v>1</v>
      </c>
      <c r="V599" s="43">
        <f t="shared" si="98"/>
        <v>10</v>
      </c>
      <c r="W599" s="43" t="str">
        <f t="shared" si="99"/>
        <v>K</v>
      </c>
      <c r="X599" s="37">
        <v>0</v>
      </c>
    </row>
    <row r="600" spans="1:24" x14ac:dyDescent="0.25">
      <c r="A600" s="30">
        <f t="shared" si="103"/>
        <v>597</v>
      </c>
      <c r="B600" s="30">
        <v>19</v>
      </c>
      <c r="C600" s="32">
        <f t="shared" si="95"/>
        <v>23</v>
      </c>
      <c r="D600" s="97" t="s">
        <v>219</v>
      </c>
      <c r="E600" s="49" t="s">
        <v>1038</v>
      </c>
      <c r="F600" s="47" t="s">
        <v>280</v>
      </c>
      <c r="G600" s="47"/>
      <c r="H600" s="35" t="s">
        <v>255</v>
      </c>
      <c r="I600" s="36">
        <v>41704</v>
      </c>
      <c r="J600" s="82">
        <v>20905</v>
      </c>
      <c r="K600" s="37">
        <v>2091</v>
      </c>
      <c r="L600" s="38">
        <f t="shared" si="94"/>
        <v>2091</v>
      </c>
      <c r="M600" s="36">
        <f t="shared" si="93"/>
        <v>41704</v>
      </c>
      <c r="N600" s="39">
        <f t="shared" si="100"/>
        <v>10</v>
      </c>
      <c r="O600" s="5"/>
      <c r="P600" s="5"/>
      <c r="Q600" s="42" t="str">
        <f>VLOOKUP(B600,[1]Challan!$A$6:$B$28,2,FALSE)</f>
        <v>94H</v>
      </c>
      <c r="R600" s="43" t="str">
        <f t="shared" si="96"/>
        <v>AAAC</v>
      </c>
      <c r="S600" s="43" t="str">
        <f t="shared" si="101"/>
        <v>C</v>
      </c>
      <c r="T600" s="43" t="str">
        <f t="shared" si="102"/>
        <v>01</v>
      </c>
      <c r="U600" s="43" t="b">
        <f t="shared" si="97"/>
        <v>1</v>
      </c>
      <c r="V600" s="43">
        <f t="shared" si="98"/>
        <v>10</v>
      </c>
      <c r="W600" s="43" t="str">
        <f t="shared" si="99"/>
        <v>M</v>
      </c>
      <c r="X600" s="37">
        <v>0</v>
      </c>
    </row>
    <row r="601" spans="1:24" x14ac:dyDescent="0.25">
      <c r="A601" s="30">
        <f t="shared" si="103"/>
        <v>598</v>
      </c>
      <c r="B601" s="30">
        <v>19</v>
      </c>
      <c r="C601" s="32">
        <f t="shared" si="95"/>
        <v>24</v>
      </c>
      <c r="D601" s="97" t="s">
        <v>219</v>
      </c>
      <c r="E601" s="49" t="s">
        <v>811</v>
      </c>
      <c r="F601" s="47" t="s">
        <v>281</v>
      </c>
      <c r="G601" s="47"/>
      <c r="H601" s="35" t="s">
        <v>255</v>
      </c>
      <c r="I601" s="36">
        <v>41704</v>
      </c>
      <c r="J601" s="82">
        <v>27884</v>
      </c>
      <c r="K601" s="37">
        <v>2788</v>
      </c>
      <c r="L601" s="38">
        <f t="shared" si="94"/>
        <v>2788</v>
      </c>
      <c r="M601" s="36">
        <f t="shared" si="93"/>
        <v>41704</v>
      </c>
      <c r="N601" s="39">
        <f t="shared" si="100"/>
        <v>10</v>
      </c>
      <c r="O601" s="5"/>
      <c r="P601" s="5"/>
      <c r="Q601" s="42" t="str">
        <f>VLOOKUP(B601,[1]Challan!$A$6:$B$28,2,FALSE)</f>
        <v>94H</v>
      </c>
      <c r="R601" s="43" t="str">
        <f t="shared" si="96"/>
        <v>AAAC</v>
      </c>
      <c r="S601" s="43" t="str">
        <f t="shared" si="101"/>
        <v>C</v>
      </c>
      <c r="T601" s="43" t="str">
        <f t="shared" si="102"/>
        <v>01</v>
      </c>
      <c r="U601" s="43" t="b">
        <f t="shared" si="97"/>
        <v>1</v>
      </c>
      <c r="V601" s="43">
        <f t="shared" si="98"/>
        <v>10</v>
      </c>
      <c r="W601" s="43" t="str">
        <f t="shared" si="99"/>
        <v>F</v>
      </c>
      <c r="X601" s="37">
        <v>0</v>
      </c>
    </row>
    <row r="602" spans="1:24" x14ac:dyDescent="0.25">
      <c r="A602" s="30">
        <f t="shared" si="103"/>
        <v>599</v>
      </c>
      <c r="B602" s="30">
        <v>19</v>
      </c>
      <c r="C602" s="32">
        <f t="shared" si="95"/>
        <v>25</v>
      </c>
      <c r="D602" s="97" t="s">
        <v>219</v>
      </c>
      <c r="E602" s="49" t="s">
        <v>931</v>
      </c>
      <c r="F602" s="47" t="s">
        <v>282</v>
      </c>
      <c r="G602" s="47"/>
      <c r="H602" s="35" t="s">
        <v>255</v>
      </c>
      <c r="I602" s="36">
        <v>41704</v>
      </c>
      <c r="J602" s="82">
        <v>11312</v>
      </c>
      <c r="K602" s="37">
        <v>1131</v>
      </c>
      <c r="L602" s="38">
        <f t="shared" si="94"/>
        <v>1131</v>
      </c>
      <c r="M602" s="36">
        <f t="shared" si="93"/>
        <v>41704</v>
      </c>
      <c r="N602" s="39">
        <f t="shared" si="100"/>
        <v>10</v>
      </c>
      <c r="O602" s="5"/>
      <c r="P602" s="5"/>
      <c r="Q602" s="42" t="str">
        <f>VLOOKUP(B602,[1]Challan!$A$6:$B$28,2,FALSE)</f>
        <v>94H</v>
      </c>
      <c r="R602" s="43" t="str">
        <f t="shared" si="96"/>
        <v>AAAC</v>
      </c>
      <c r="S602" s="43" t="str">
        <f t="shared" si="101"/>
        <v>C</v>
      </c>
      <c r="T602" s="43" t="str">
        <f t="shared" si="102"/>
        <v>01</v>
      </c>
      <c r="U602" s="43" t="b">
        <f t="shared" si="97"/>
        <v>1</v>
      </c>
      <c r="V602" s="43">
        <f t="shared" si="98"/>
        <v>10</v>
      </c>
      <c r="W602" s="43" t="str">
        <f t="shared" si="99"/>
        <v>R</v>
      </c>
      <c r="X602" s="37">
        <v>0</v>
      </c>
    </row>
    <row r="603" spans="1:24" x14ac:dyDescent="0.25">
      <c r="A603" s="30">
        <f t="shared" si="103"/>
        <v>600</v>
      </c>
      <c r="B603" s="30">
        <v>19</v>
      </c>
      <c r="C603" s="32">
        <f t="shared" si="95"/>
        <v>26</v>
      </c>
      <c r="D603" s="97" t="s">
        <v>219</v>
      </c>
      <c r="E603" s="49" t="s">
        <v>932</v>
      </c>
      <c r="F603" s="47" t="s">
        <v>283</v>
      </c>
      <c r="G603" s="47"/>
      <c r="H603" s="35" t="s">
        <v>255</v>
      </c>
      <c r="I603" s="36">
        <v>41704</v>
      </c>
      <c r="J603" s="82">
        <v>19830</v>
      </c>
      <c r="K603" s="37">
        <v>1983</v>
      </c>
      <c r="L603" s="38">
        <f t="shared" si="94"/>
        <v>1983</v>
      </c>
      <c r="M603" s="36">
        <f t="shared" si="93"/>
        <v>41704</v>
      </c>
      <c r="N603" s="39">
        <f t="shared" si="100"/>
        <v>10</v>
      </c>
      <c r="O603" s="5"/>
      <c r="P603" s="5"/>
      <c r="Q603" s="42" t="str">
        <f>VLOOKUP(B603,[1]Challan!$A$6:$B$28,2,FALSE)</f>
        <v>94H</v>
      </c>
      <c r="R603" s="43" t="str">
        <f t="shared" si="96"/>
        <v>AADC</v>
      </c>
      <c r="S603" s="43" t="str">
        <f t="shared" si="101"/>
        <v>C</v>
      </c>
      <c r="T603" s="43" t="str">
        <f t="shared" si="102"/>
        <v>01</v>
      </c>
      <c r="U603" s="43" t="b">
        <f t="shared" si="97"/>
        <v>1</v>
      </c>
      <c r="V603" s="43">
        <f t="shared" si="98"/>
        <v>10</v>
      </c>
      <c r="W603" s="43" t="str">
        <f t="shared" si="99"/>
        <v>Q</v>
      </c>
      <c r="X603" s="37">
        <v>0</v>
      </c>
    </row>
    <row r="604" spans="1:24" x14ac:dyDescent="0.25">
      <c r="A604" s="30">
        <f t="shared" si="103"/>
        <v>601</v>
      </c>
      <c r="B604" s="30">
        <v>19</v>
      </c>
      <c r="C604" s="32">
        <f t="shared" si="95"/>
        <v>27</v>
      </c>
      <c r="D604" s="97" t="s">
        <v>219</v>
      </c>
      <c r="E604" s="49" t="s">
        <v>933</v>
      </c>
      <c r="F604" s="47" t="s">
        <v>284</v>
      </c>
      <c r="G604" s="47"/>
      <c r="H604" s="35" t="s">
        <v>255</v>
      </c>
      <c r="I604" s="36">
        <v>41704</v>
      </c>
      <c r="J604" s="82">
        <v>9150</v>
      </c>
      <c r="K604" s="37">
        <v>915</v>
      </c>
      <c r="L604" s="38">
        <f t="shared" si="94"/>
        <v>915</v>
      </c>
      <c r="M604" s="36">
        <f t="shared" ref="M604:M667" si="104">+I604</f>
        <v>41704</v>
      </c>
      <c r="N604" s="39">
        <f t="shared" si="100"/>
        <v>10</v>
      </c>
      <c r="O604" s="5"/>
      <c r="P604" s="5"/>
      <c r="Q604" s="42" t="str">
        <f>VLOOKUP(B604,[1]Challan!$A$6:$B$28,2,FALSE)</f>
        <v>94H</v>
      </c>
      <c r="R604" s="43" t="str">
        <f t="shared" si="96"/>
        <v>AABC</v>
      </c>
      <c r="S604" s="43" t="str">
        <f t="shared" si="101"/>
        <v>C</v>
      </c>
      <c r="T604" s="43" t="str">
        <f t="shared" si="102"/>
        <v>01</v>
      </c>
      <c r="U604" s="43" t="b">
        <f t="shared" si="97"/>
        <v>1</v>
      </c>
      <c r="V604" s="43">
        <f t="shared" si="98"/>
        <v>10</v>
      </c>
      <c r="W604" s="43" t="str">
        <f t="shared" si="99"/>
        <v>B</v>
      </c>
      <c r="X604" s="37">
        <v>0</v>
      </c>
    </row>
    <row r="605" spans="1:24" x14ac:dyDescent="0.25">
      <c r="A605" s="30">
        <f t="shared" si="103"/>
        <v>602</v>
      </c>
      <c r="B605" s="30">
        <v>19</v>
      </c>
      <c r="C605" s="32">
        <f t="shared" si="95"/>
        <v>28</v>
      </c>
      <c r="D605" s="97" t="s">
        <v>219</v>
      </c>
      <c r="E605" s="49" t="s">
        <v>812</v>
      </c>
      <c r="F605" s="47" t="s">
        <v>286</v>
      </c>
      <c r="G605" s="47"/>
      <c r="H605" s="35" t="s">
        <v>255</v>
      </c>
      <c r="I605" s="36">
        <v>41704</v>
      </c>
      <c r="J605" s="82">
        <v>20956</v>
      </c>
      <c r="K605" s="37">
        <v>2096</v>
      </c>
      <c r="L605" s="38">
        <f t="shared" si="94"/>
        <v>2096</v>
      </c>
      <c r="M605" s="36">
        <f t="shared" si="104"/>
        <v>41704</v>
      </c>
      <c r="N605" s="39">
        <f t="shared" si="100"/>
        <v>10</v>
      </c>
      <c r="O605" s="5"/>
      <c r="P605" s="5"/>
      <c r="Q605" s="42" t="str">
        <f>VLOOKUP(B605,[1]Challan!$A$6:$B$28,2,FALSE)</f>
        <v>94H</v>
      </c>
      <c r="R605" s="43" t="str">
        <f t="shared" si="96"/>
        <v>AABC</v>
      </c>
      <c r="S605" s="43" t="str">
        <f t="shared" si="101"/>
        <v>C</v>
      </c>
      <c r="T605" s="43" t="str">
        <f t="shared" si="102"/>
        <v>01</v>
      </c>
      <c r="U605" s="43" t="b">
        <f t="shared" si="97"/>
        <v>1</v>
      </c>
      <c r="V605" s="43">
        <f t="shared" si="98"/>
        <v>10</v>
      </c>
      <c r="W605" s="43" t="str">
        <f t="shared" si="99"/>
        <v>L</v>
      </c>
      <c r="X605" s="37">
        <v>0</v>
      </c>
    </row>
    <row r="606" spans="1:24" x14ac:dyDescent="0.25">
      <c r="A606" s="30">
        <f t="shared" si="103"/>
        <v>603</v>
      </c>
      <c r="B606" s="30">
        <v>19</v>
      </c>
      <c r="C606" s="32">
        <f t="shared" si="95"/>
        <v>29</v>
      </c>
      <c r="D606" s="97" t="s">
        <v>219</v>
      </c>
      <c r="E606" s="49" t="s">
        <v>813</v>
      </c>
      <c r="F606" s="47" t="s">
        <v>287</v>
      </c>
      <c r="G606" s="47"/>
      <c r="H606" s="35" t="s">
        <v>255</v>
      </c>
      <c r="I606" s="36">
        <v>41704</v>
      </c>
      <c r="J606" s="82">
        <v>8550</v>
      </c>
      <c r="K606" s="37">
        <v>855</v>
      </c>
      <c r="L606" s="38">
        <f t="shared" si="94"/>
        <v>855</v>
      </c>
      <c r="M606" s="36">
        <f t="shared" si="104"/>
        <v>41704</v>
      </c>
      <c r="N606" s="39">
        <f t="shared" si="100"/>
        <v>10</v>
      </c>
      <c r="O606" s="5"/>
      <c r="P606" s="5"/>
      <c r="Q606" s="42" t="str">
        <f>VLOOKUP(B606,[1]Challan!$A$6:$B$28,2,FALSE)</f>
        <v>94H</v>
      </c>
      <c r="R606" s="43" t="str">
        <f t="shared" si="96"/>
        <v>AAGC</v>
      </c>
      <c r="S606" s="43" t="str">
        <f t="shared" si="101"/>
        <v>C</v>
      </c>
      <c r="T606" s="43" t="str">
        <f t="shared" si="102"/>
        <v>01</v>
      </c>
      <c r="U606" s="43" t="b">
        <f t="shared" si="97"/>
        <v>1</v>
      </c>
      <c r="V606" s="43">
        <f t="shared" si="98"/>
        <v>10</v>
      </c>
      <c r="W606" s="43" t="str">
        <f t="shared" si="99"/>
        <v>H</v>
      </c>
      <c r="X606" s="37">
        <v>0</v>
      </c>
    </row>
    <row r="607" spans="1:24" x14ac:dyDescent="0.25">
      <c r="A607" s="30">
        <f t="shared" si="103"/>
        <v>604</v>
      </c>
      <c r="B607" s="30">
        <v>19</v>
      </c>
      <c r="C607" s="32">
        <f t="shared" si="95"/>
        <v>30</v>
      </c>
      <c r="D607" s="97" t="s">
        <v>219</v>
      </c>
      <c r="E607" s="49" t="s">
        <v>1039</v>
      </c>
      <c r="F607" s="47" t="s">
        <v>288</v>
      </c>
      <c r="G607" s="47"/>
      <c r="H607" s="35" t="s">
        <v>255</v>
      </c>
      <c r="I607" s="36">
        <v>41704</v>
      </c>
      <c r="J607" s="82">
        <v>8486</v>
      </c>
      <c r="K607" s="37">
        <v>849</v>
      </c>
      <c r="L607" s="38">
        <f t="shared" si="94"/>
        <v>849</v>
      </c>
      <c r="M607" s="36">
        <f t="shared" si="104"/>
        <v>41704</v>
      </c>
      <c r="N607" s="39">
        <f t="shared" si="100"/>
        <v>10</v>
      </c>
      <c r="O607" s="5"/>
      <c r="P607" s="5"/>
      <c r="Q607" s="42" t="str">
        <f>VLOOKUP(B607,[1]Challan!$A$6:$B$28,2,FALSE)</f>
        <v>94H</v>
      </c>
      <c r="R607" s="43" t="str">
        <f t="shared" si="96"/>
        <v>AAGC</v>
      </c>
      <c r="S607" s="43" t="str">
        <f t="shared" si="101"/>
        <v>C</v>
      </c>
      <c r="T607" s="43" t="str">
        <f t="shared" si="102"/>
        <v>01</v>
      </c>
      <c r="U607" s="43" t="b">
        <f t="shared" si="97"/>
        <v>1</v>
      </c>
      <c r="V607" s="43">
        <f t="shared" si="98"/>
        <v>10</v>
      </c>
      <c r="W607" s="43" t="str">
        <f t="shared" si="99"/>
        <v>H</v>
      </c>
      <c r="X607" s="37">
        <v>0</v>
      </c>
    </row>
    <row r="608" spans="1:24" x14ac:dyDescent="0.25">
      <c r="A608" s="30">
        <f t="shared" si="103"/>
        <v>605</v>
      </c>
      <c r="B608" s="30">
        <v>19</v>
      </c>
      <c r="C608" s="32">
        <f t="shared" si="95"/>
        <v>31</v>
      </c>
      <c r="D608" s="97" t="s">
        <v>219</v>
      </c>
      <c r="E608" s="49" t="s">
        <v>935</v>
      </c>
      <c r="F608" s="47" t="s">
        <v>289</v>
      </c>
      <c r="G608" s="47"/>
      <c r="H608" s="35" t="s">
        <v>255</v>
      </c>
      <c r="I608" s="36">
        <v>41704</v>
      </c>
      <c r="J608" s="82">
        <v>26502</v>
      </c>
      <c r="K608" s="37">
        <v>2650</v>
      </c>
      <c r="L608" s="38">
        <f t="shared" si="94"/>
        <v>2650</v>
      </c>
      <c r="M608" s="36">
        <f t="shared" si="104"/>
        <v>41704</v>
      </c>
      <c r="N608" s="39">
        <f t="shared" si="100"/>
        <v>10</v>
      </c>
      <c r="O608" s="5"/>
      <c r="P608" s="5"/>
      <c r="Q608" s="42" t="str">
        <f>VLOOKUP(B608,[1]Challan!$A$6:$B$28,2,FALSE)</f>
        <v>94H</v>
      </c>
      <c r="R608" s="43" t="str">
        <f t="shared" si="96"/>
        <v>AACC</v>
      </c>
      <c r="S608" s="43" t="str">
        <f t="shared" si="101"/>
        <v>C</v>
      </c>
      <c r="T608" s="43" t="str">
        <f t="shared" si="102"/>
        <v>01</v>
      </c>
      <c r="U608" s="43" t="b">
        <f t="shared" si="97"/>
        <v>1</v>
      </c>
      <c r="V608" s="43">
        <f t="shared" si="98"/>
        <v>10</v>
      </c>
      <c r="W608" s="43" t="str">
        <f t="shared" si="99"/>
        <v>K</v>
      </c>
      <c r="X608" s="37">
        <v>0</v>
      </c>
    </row>
    <row r="609" spans="1:24" x14ac:dyDescent="0.25">
      <c r="A609" s="30">
        <f t="shared" si="103"/>
        <v>606</v>
      </c>
      <c r="B609" s="30">
        <v>19</v>
      </c>
      <c r="C609" s="32">
        <f t="shared" si="95"/>
        <v>32</v>
      </c>
      <c r="D609" s="97" t="s">
        <v>219</v>
      </c>
      <c r="E609" s="49" t="s">
        <v>936</v>
      </c>
      <c r="F609" s="47" t="s">
        <v>290</v>
      </c>
      <c r="G609" s="47"/>
      <c r="H609" s="35" t="s">
        <v>255</v>
      </c>
      <c r="I609" s="36">
        <v>41704</v>
      </c>
      <c r="J609" s="82">
        <v>18338</v>
      </c>
      <c r="K609" s="37">
        <v>1834</v>
      </c>
      <c r="L609" s="38">
        <f t="shared" si="94"/>
        <v>1834</v>
      </c>
      <c r="M609" s="36">
        <f t="shared" si="104"/>
        <v>41704</v>
      </c>
      <c r="N609" s="39">
        <f t="shared" si="100"/>
        <v>10</v>
      </c>
      <c r="O609" s="5"/>
      <c r="P609" s="5"/>
      <c r="Q609" s="42" t="str">
        <f>VLOOKUP(B609,[1]Challan!$A$6:$B$28,2,FALSE)</f>
        <v>94H</v>
      </c>
      <c r="R609" s="43" t="str">
        <f t="shared" si="96"/>
        <v>AADC</v>
      </c>
      <c r="S609" s="43" t="str">
        <f t="shared" si="101"/>
        <v>C</v>
      </c>
      <c r="T609" s="43" t="str">
        <f t="shared" si="102"/>
        <v>01</v>
      </c>
      <c r="U609" s="43" t="b">
        <f t="shared" si="97"/>
        <v>1</v>
      </c>
      <c r="V609" s="43">
        <f t="shared" si="98"/>
        <v>10</v>
      </c>
      <c r="W609" s="43" t="str">
        <f t="shared" si="99"/>
        <v>K</v>
      </c>
      <c r="X609" s="37">
        <v>0</v>
      </c>
    </row>
    <row r="610" spans="1:24" x14ac:dyDescent="0.25">
      <c r="A610" s="30">
        <f t="shared" si="103"/>
        <v>607</v>
      </c>
      <c r="B610" s="30">
        <v>19</v>
      </c>
      <c r="C610" s="32">
        <f t="shared" si="95"/>
        <v>33</v>
      </c>
      <c r="D610" s="97" t="s">
        <v>219</v>
      </c>
      <c r="E610" s="49" t="s">
        <v>1040</v>
      </c>
      <c r="F610" s="47" t="s">
        <v>291</v>
      </c>
      <c r="G610" s="47"/>
      <c r="H610" s="35" t="s">
        <v>255</v>
      </c>
      <c r="I610" s="36">
        <v>41704</v>
      </c>
      <c r="J610" s="82">
        <v>26484</v>
      </c>
      <c r="K610" s="37">
        <v>2648</v>
      </c>
      <c r="L610" s="38">
        <f t="shared" si="94"/>
        <v>2648</v>
      </c>
      <c r="M610" s="36">
        <f t="shared" si="104"/>
        <v>41704</v>
      </c>
      <c r="N610" s="39">
        <f t="shared" si="100"/>
        <v>10</v>
      </c>
      <c r="O610" s="5"/>
      <c r="P610" s="5"/>
      <c r="Q610" s="42" t="str">
        <f>VLOOKUP(B610,[1]Challan!$A$6:$B$28,2,FALSE)</f>
        <v>94H</v>
      </c>
      <c r="R610" s="43" t="str">
        <f t="shared" si="96"/>
        <v>AACC</v>
      </c>
      <c r="S610" s="43" t="str">
        <f t="shared" si="101"/>
        <v>C</v>
      </c>
      <c r="T610" s="43" t="str">
        <f t="shared" si="102"/>
        <v>01</v>
      </c>
      <c r="U610" s="43" t="b">
        <f t="shared" si="97"/>
        <v>1</v>
      </c>
      <c r="V610" s="43">
        <f t="shared" si="98"/>
        <v>10</v>
      </c>
      <c r="W610" s="43" t="str">
        <f t="shared" si="99"/>
        <v>M</v>
      </c>
      <c r="X610" s="37">
        <v>0</v>
      </c>
    </row>
    <row r="611" spans="1:24" x14ac:dyDescent="0.25">
      <c r="A611" s="30">
        <f t="shared" si="103"/>
        <v>608</v>
      </c>
      <c r="B611" s="30">
        <v>19</v>
      </c>
      <c r="C611" s="32">
        <f t="shared" si="95"/>
        <v>34</v>
      </c>
      <c r="D611" s="97" t="s">
        <v>219</v>
      </c>
      <c r="E611" s="49" t="s">
        <v>1041</v>
      </c>
      <c r="F611" s="47" t="s">
        <v>292</v>
      </c>
      <c r="G611" s="47"/>
      <c r="H611" s="35" t="s">
        <v>255</v>
      </c>
      <c r="I611" s="36">
        <v>41704</v>
      </c>
      <c r="J611" s="82">
        <v>9316</v>
      </c>
      <c r="K611" s="37">
        <v>932</v>
      </c>
      <c r="L611" s="38">
        <f t="shared" si="94"/>
        <v>932</v>
      </c>
      <c r="M611" s="36">
        <f t="shared" si="104"/>
        <v>41704</v>
      </c>
      <c r="N611" s="39">
        <f t="shared" si="100"/>
        <v>10</v>
      </c>
      <c r="O611" s="5"/>
      <c r="P611" s="5"/>
      <c r="Q611" s="42" t="str">
        <f>VLOOKUP(B611,[1]Challan!$A$6:$B$28,2,FALSE)</f>
        <v>94H</v>
      </c>
      <c r="R611" s="43" t="str">
        <f t="shared" si="96"/>
        <v>AACC</v>
      </c>
      <c r="S611" s="43" t="str">
        <f t="shared" si="101"/>
        <v>C</v>
      </c>
      <c r="T611" s="43" t="str">
        <f t="shared" si="102"/>
        <v>01</v>
      </c>
      <c r="U611" s="43" t="b">
        <f t="shared" si="97"/>
        <v>1</v>
      </c>
      <c r="V611" s="43">
        <f t="shared" si="98"/>
        <v>10</v>
      </c>
      <c r="W611" s="43" t="str">
        <f t="shared" si="99"/>
        <v>R</v>
      </c>
      <c r="X611" s="37">
        <v>0</v>
      </c>
    </row>
    <row r="612" spans="1:24" x14ac:dyDescent="0.25">
      <c r="A612" s="30">
        <f t="shared" si="103"/>
        <v>609</v>
      </c>
      <c r="B612" s="30">
        <v>19</v>
      </c>
      <c r="C612" s="32">
        <f t="shared" si="95"/>
        <v>35</v>
      </c>
      <c r="D612" s="97" t="s">
        <v>219</v>
      </c>
      <c r="E612" s="49" t="s">
        <v>814</v>
      </c>
      <c r="F612" s="47" t="s">
        <v>293</v>
      </c>
      <c r="G612" s="47"/>
      <c r="H612" s="35" t="s">
        <v>255</v>
      </c>
      <c r="I612" s="36">
        <v>41704</v>
      </c>
      <c r="J612" s="82">
        <v>3554</v>
      </c>
      <c r="K612" s="37">
        <v>355</v>
      </c>
      <c r="L612" s="38">
        <f t="shared" si="94"/>
        <v>355</v>
      </c>
      <c r="M612" s="36">
        <f t="shared" si="104"/>
        <v>41704</v>
      </c>
      <c r="N612" s="39">
        <f t="shared" si="100"/>
        <v>9.99</v>
      </c>
      <c r="O612" s="5"/>
      <c r="P612" s="5"/>
      <c r="Q612" s="42" t="str">
        <f>VLOOKUP(B612,[1]Challan!$A$6:$B$28,2,FALSE)</f>
        <v>94H</v>
      </c>
      <c r="R612" s="43" t="str">
        <f t="shared" si="96"/>
        <v>AABC</v>
      </c>
      <c r="S612" s="43" t="str">
        <f t="shared" si="101"/>
        <v>C</v>
      </c>
      <c r="T612" s="43" t="str">
        <f t="shared" si="102"/>
        <v>01</v>
      </c>
      <c r="U612" s="43" t="b">
        <f t="shared" si="97"/>
        <v>1</v>
      </c>
      <c r="V612" s="43">
        <f t="shared" si="98"/>
        <v>10</v>
      </c>
      <c r="W612" s="43" t="str">
        <f t="shared" si="99"/>
        <v>P</v>
      </c>
      <c r="X612" s="37">
        <v>0</v>
      </c>
    </row>
    <row r="613" spans="1:24" x14ac:dyDescent="0.25">
      <c r="A613" s="30">
        <f t="shared" si="103"/>
        <v>610</v>
      </c>
      <c r="B613" s="30">
        <v>19</v>
      </c>
      <c r="C613" s="32">
        <f t="shared" si="95"/>
        <v>36</v>
      </c>
      <c r="D613" s="97" t="s">
        <v>219</v>
      </c>
      <c r="E613" s="45" t="s">
        <v>1042</v>
      </c>
      <c r="F613" s="47" t="s">
        <v>294</v>
      </c>
      <c r="G613" s="47"/>
      <c r="H613" s="35" t="s">
        <v>255</v>
      </c>
      <c r="I613" s="36">
        <v>41704</v>
      </c>
      <c r="J613" s="82">
        <v>18174</v>
      </c>
      <c r="K613" s="37">
        <v>1817</v>
      </c>
      <c r="L613" s="38">
        <f t="shared" si="94"/>
        <v>1817</v>
      </c>
      <c r="M613" s="36">
        <f t="shared" si="104"/>
        <v>41704</v>
      </c>
      <c r="N613" s="39">
        <f t="shared" si="100"/>
        <v>10</v>
      </c>
      <c r="O613" s="5"/>
      <c r="P613" s="5"/>
      <c r="Q613" s="42" t="str">
        <f>VLOOKUP(B613,[1]Challan!$A$6:$B$28,2,FALSE)</f>
        <v>94H</v>
      </c>
      <c r="R613" s="43" t="str">
        <f t="shared" si="96"/>
        <v>AADC</v>
      </c>
      <c r="S613" s="43" t="str">
        <f t="shared" si="101"/>
        <v>C</v>
      </c>
      <c r="T613" s="43" t="str">
        <f t="shared" si="102"/>
        <v>01</v>
      </c>
      <c r="U613" s="43" t="b">
        <f t="shared" si="97"/>
        <v>1</v>
      </c>
      <c r="V613" s="43">
        <f t="shared" si="98"/>
        <v>10</v>
      </c>
      <c r="W613" s="43" t="str">
        <f t="shared" si="99"/>
        <v>N</v>
      </c>
      <c r="X613" s="37">
        <v>0</v>
      </c>
    </row>
    <row r="614" spans="1:24" x14ac:dyDescent="0.25">
      <c r="A614" s="30">
        <f t="shared" si="103"/>
        <v>611</v>
      </c>
      <c r="B614" s="30">
        <v>19</v>
      </c>
      <c r="C614" s="32">
        <f t="shared" si="95"/>
        <v>37</v>
      </c>
      <c r="D614" s="97" t="s">
        <v>219</v>
      </c>
      <c r="E614" s="49" t="s">
        <v>937</v>
      </c>
      <c r="F614" s="47" t="s">
        <v>295</v>
      </c>
      <c r="G614" s="47"/>
      <c r="H614" s="35" t="s">
        <v>255</v>
      </c>
      <c r="I614" s="36">
        <v>41704</v>
      </c>
      <c r="J614" s="82">
        <v>6677</v>
      </c>
      <c r="K614" s="37">
        <v>668</v>
      </c>
      <c r="L614" s="38">
        <f t="shared" ref="L614:L677" si="105">+K614</f>
        <v>668</v>
      </c>
      <c r="M614" s="36">
        <f t="shared" si="104"/>
        <v>41704</v>
      </c>
      <c r="N614" s="39">
        <f t="shared" si="100"/>
        <v>10</v>
      </c>
      <c r="O614" s="5"/>
      <c r="P614" s="5"/>
      <c r="Q614" s="42" t="str">
        <f>VLOOKUP(B614,[1]Challan!$A$6:$B$28,2,FALSE)</f>
        <v>94H</v>
      </c>
      <c r="R614" s="43" t="str">
        <f t="shared" si="96"/>
        <v>AADC</v>
      </c>
      <c r="S614" s="43" t="str">
        <f t="shared" si="101"/>
        <v>C</v>
      </c>
      <c r="T614" s="43" t="str">
        <f t="shared" si="102"/>
        <v>01</v>
      </c>
      <c r="U614" s="43" t="b">
        <f t="shared" si="97"/>
        <v>1</v>
      </c>
      <c r="V614" s="43">
        <f t="shared" si="98"/>
        <v>10</v>
      </c>
      <c r="W614" s="43" t="str">
        <f t="shared" si="99"/>
        <v>E</v>
      </c>
      <c r="X614" s="37">
        <v>0</v>
      </c>
    </row>
    <row r="615" spans="1:24" x14ac:dyDescent="0.25">
      <c r="A615" s="30">
        <f t="shared" si="103"/>
        <v>612</v>
      </c>
      <c r="B615" s="30">
        <v>19</v>
      </c>
      <c r="C615" s="32">
        <f t="shared" si="95"/>
        <v>38</v>
      </c>
      <c r="D615" s="97" t="s">
        <v>219</v>
      </c>
      <c r="E615" s="49" t="s">
        <v>1043</v>
      </c>
      <c r="F615" s="47" t="s">
        <v>296</v>
      </c>
      <c r="G615" s="47"/>
      <c r="H615" s="35" t="s">
        <v>255</v>
      </c>
      <c r="I615" s="36">
        <v>41704</v>
      </c>
      <c r="J615" s="82">
        <v>25400</v>
      </c>
      <c r="K615" s="37">
        <v>2540</v>
      </c>
      <c r="L615" s="38">
        <f t="shared" si="105"/>
        <v>2540</v>
      </c>
      <c r="M615" s="36">
        <f t="shared" si="104"/>
        <v>41704</v>
      </c>
      <c r="N615" s="39">
        <f t="shared" si="100"/>
        <v>10</v>
      </c>
      <c r="O615" s="5"/>
      <c r="P615" s="5"/>
      <c r="Q615" s="42" t="str">
        <f>VLOOKUP(B615,[1]Challan!$A$6:$B$28,2,FALSE)</f>
        <v>94H</v>
      </c>
      <c r="R615" s="43" t="str">
        <f t="shared" si="96"/>
        <v>AAAC</v>
      </c>
      <c r="S615" s="43" t="str">
        <f t="shared" si="101"/>
        <v>C</v>
      </c>
      <c r="T615" s="43" t="str">
        <f t="shared" si="102"/>
        <v>01</v>
      </c>
      <c r="U615" s="43" t="b">
        <f t="shared" si="97"/>
        <v>1</v>
      </c>
      <c r="V615" s="43">
        <f t="shared" si="98"/>
        <v>10</v>
      </c>
      <c r="W615" s="43" t="str">
        <f t="shared" si="99"/>
        <v>E</v>
      </c>
      <c r="X615" s="37">
        <v>0</v>
      </c>
    </row>
    <row r="616" spans="1:24" x14ac:dyDescent="0.25">
      <c r="A616" s="30">
        <f t="shared" si="103"/>
        <v>613</v>
      </c>
      <c r="B616" s="30">
        <v>19</v>
      </c>
      <c r="C616" s="32">
        <f t="shared" si="95"/>
        <v>39</v>
      </c>
      <c r="D616" s="97" t="s">
        <v>219</v>
      </c>
      <c r="E616" s="49" t="s">
        <v>815</v>
      </c>
      <c r="F616" s="47" t="s">
        <v>297</v>
      </c>
      <c r="G616" s="47"/>
      <c r="H616" s="35" t="s">
        <v>255</v>
      </c>
      <c r="I616" s="36">
        <v>41704</v>
      </c>
      <c r="J616" s="82">
        <v>22120</v>
      </c>
      <c r="K616" s="37">
        <v>2212</v>
      </c>
      <c r="L616" s="38">
        <f t="shared" si="105"/>
        <v>2212</v>
      </c>
      <c r="M616" s="36">
        <f t="shared" si="104"/>
        <v>41704</v>
      </c>
      <c r="N616" s="39">
        <f t="shared" si="100"/>
        <v>10</v>
      </c>
      <c r="O616" s="5"/>
      <c r="P616" s="5"/>
      <c r="Q616" s="42" t="str">
        <f>VLOOKUP(B616,[1]Challan!$A$6:$B$28,2,FALSE)</f>
        <v>94H</v>
      </c>
      <c r="R616" s="43" t="str">
        <f t="shared" si="96"/>
        <v>AACC</v>
      </c>
      <c r="S616" s="43" t="str">
        <f t="shared" si="101"/>
        <v>C</v>
      </c>
      <c r="T616" s="43" t="str">
        <f t="shared" si="102"/>
        <v>01</v>
      </c>
      <c r="U616" s="43" t="b">
        <f t="shared" si="97"/>
        <v>1</v>
      </c>
      <c r="V616" s="43">
        <f t="shared" si="98"/>
        <v>10</v>
      </c>
      <c r="W616" s="43" t="str">
        <f t="shared" si="99"/>
        <v>K</v>
      </c>
      <c r="X616" s="37">
        <v>0</v>
      </c>
    </row>
    <row r="617" spans="1:24" x14ac:dyDescent="0.25">
      <c r="A617" s="30">
        <f t="shared" si="103"/>
        <v>614</v>
      </c>
      <c r="B617" s="30">
        <v>19</v>
      </c>
      <c r="C617" s="32">
        <f t="shared" si="95"/>
        <v>40</v>
      </c>
      <c r="D617" s="97" t="s">
        <v>219</v>
      </c>
      <c r="E617" s="49" t="s">
        <v>1044</v>
      </c>
      <c r="F617" s="47" t="s">
        <v>298</v>
      </c>
      <c r="G617" s="47"/>
      <c r="H617" s="35" t="s">
        <v>255</v>
      </c>
      <c r="I617" s="36">
        <v>41704</v>
      </c>
      <c r="J617" s="82">
        <v>30002</v>
      </c>
      <c r="K617" s="37">
        <v>3000</v>
      </c>
      <c r="L617" s="38">
        <f t="shared" si="105"/>
        <v>3000</v>
      </c>
      <c r="M617" s="36">
        <f t="shared" si="104"/>
        <v>41704</v>
      </c>
      <c r="N617" s="39">
        <f t="shared" si="100"/>
        <v>10</v>
      </c>
      <c r="O617" s="5"/>
      <c r="P617" s="5"/>
      <c r="Q617" s="42" t="str">
        <f>VLOOKUP(B617,[1]Challan!$A$6:$B$28,2,FALSE)</f>
        <v>94H</v>
      </c>
      <c r="R617" s="43" t="str">
        <f t="shared" si="96"/>
        <v>AACC</v>
      </c>
      <c r="S617" s="43" t="str">
        <f t="shared" si="101"/>
        <v>C</v>
      </c>
      <c r="T617" s="43" t="str">
        <f t="shared" si="102"/>
        <v>01</v>
      </c>
      <c r="U617" s="43" t="b">
        <f t="shared" si="97"/>
        <v>1</v>
      </c>
      <c r="V617" s="43">
        <f t="shared" si="98"/>
        <v>10</v>
      </c>
      <c r="W617" s="43" t="str">
        <f t="shared" si="99"/>
        <v>G</v>
      </c>
      <c r="X617" s="37">
        <v>0</v>
      </c>
    </row>
    <row r="618" spans="1:24" x14ac:dyDescent="0.25">
      <c r="A618" s="30">
        <f t="shared" si="103"/>
        <v>615</v>
      </c>
      <c r="B618" s="30">
        <v>19</v>
      </c>
      <c r="C618" s="32">
        <f t="shared" si="95"/>
        <v>41</v>
      </c>
      <c r="D618" s="97" t="s">
        <v>219</v>
      </c>
      <c r="E618" s="49" t="s">
        <v>938</v>
      </c>
      <c r="F618" s="47" t="s">
        <v>299</v>
      </c>
      <c r="G618" s="47"/>
      <c r="H618" s="35" t="s">
        <v>255</v>
      </c>
      <c r="I618" s="36">
        <v>41704</v>
      </c>
      <c r="J618" s="82">
        <v>9889</v>
      </c>
      <c r="K618" s="37">
        <v>989</v>
      </c>
      <c r="L618" s="38">
        <f t="shared" si="105"/>
        <v>989</v>
      </c>
      <c r="M618" s="36">
        <f t="shared" si="104"/>
        <v>41704</v>
      </c>
      <c r="N618" s="39">
        <f t="shared" si="100"/>
        <v>10</v>
      </c>
      <c r="O618" s="5"/>
      <c r="P618" s="5"/>
      <c r="Q618" s="42" t="str">
        <f>VLOOKUP(B618,[1]Challan!$A$6:$B$28,2,FALSE)</f>
        <v>94H</v>
      </c>
      <c r="R618" s="43" t="str">
        <f t="shared" si="96"/>
        <v>AAHC</v>
      </c>
      <c r="S618" s="43" t="str">
        <f t="shared" si="101"/>
        <v>C</v>
      </c>
      <c r="T618" s="43" t="str">
        <f t="shared" si="102"/>
        <v>01</v>
      </c>
      <c r="U618" s="43" t="b">
        <f t="shared" si="97"/>
        <v>1</v>
      </c>
      <c r="V618" s="43">
        <f t="shared" si="98"/>
        <v>10</v>
      </c>
      <c r="W618" s="43" t="str">
        <f t="shared" si="99"/>
        <v>Q</v>
      </c>
      <c r="X618" s="37">
        <v>0</v>
      </c>
    </row>
    <row r="619" spans="1:24" x14ac:dyDescent="0.25">
      <c r="A619" s="30">
        <f t="shared" si="103"/>
        <v>616</v>
      </c>
      <c r="B619" s="30">
        <v>19</v>
      </c>
      <c r="C619" s="32">
        <f t="shared" si="95"/>
        <v>42</v>
      </c>
      <c r="D619" s="97" t="s">
        <v>219</v>
      </c>
      <c r="E619" s="49" t="s">
        <v>1045</v>
      </c>
      <c r="F619" s="47" t="s">
        <v>300</v>
      </c>
      <c r="G619" s="47"/>
      <c r="H619" s="35" t="s">
        <v>255</v>
      </c>
      <c r="I619" s="36">
        <v>41704</v>
      </c>
      <c r="J619" s="82">
        <v>8385</v>
      </c>
      <c r="K619" s="37">
        <v>839</v>
      </c>
      <c r="L619" s="38">
        <f t="shared" si="105"/>
        <v>839</v>
      </c>
      <c r="M619" s="36">
        <f t="shared" si="104"/>
        <v>41704</v>
      </c>
      <c r="N619" s="39">
        <f t="shared" si="100"/>
        <v>10.01</v>
      </c>
      <c r="O619" s="5"/>
      <c r="P619" s="5"/>
      <c r="Q619" s="42" t="str">
        <f>VLOOKUP(B619,[1]Challan!$A$6:$B$28,2,FALSE)</f>
        <v>94H</v>
      </c>
      <c r="R619" s="43" t="str">
        <f t="shared" si="96"/>
        <v>AADC</v>
      </c>
      <c r="S619" s="43" t="str">
        <f t="shared" si="101"/>
        <v>C</v>
      </c>
      <c r="T619" s="43" t="str">
        <f t="shared" si="102"/>
        <v>01</v>
      </c>
      <c r="U619" s="43" t="b">
        <f t="shared" si="97"/>
        <v>1</v>
      </c>
      <c r="V619" s="43">
        <f t="shared" si="98"/>
        <v>10</v>
      </c>
      <c r="W619" s="43" t="str">
        <f t="shared" si="99"/>
        <v>K</v>
      </c>
      <c r="X619" s="37">
        <v>0</v>
      </c>
    </row>
    <row r="620" spans="1:24" x14ac:dyDescent="0.25">
      <c r="A620" s="30">
        <f t="shared" si="103"/>
        <v>617</v>
      </c>
      <c r="B620" s="30">
        <v>19</v>
      </c>
      <c r="C620" s="32">
        <f t="shared" si="95"/>
        <v>43</v>
      </c>
      <c r="D620" s="97" t="s">
        <v>219</v>
      </c>
      <c r="E620" s="49" t="s">
        <v>939</v>
      </c>
      <c r="F620" s="47" t="s">
        <v>301</v>
      </c>
      <c r="G620" s="47"/>
      <c r="H620" s="35" t="s">
        <v>255</v>
      </c>
      <c r="I620" s="36">
        <v>41704</v>
      </c>
      <c r="J620" s="82">
        <v>15371</v>
      </c>
      <c r="K620" s="37">
        <v>1537</v>
      </c>
      <c r="L620" s="38">
        <f t="shared" si="105"/>
        <v>1537</v>
      </c>
      <c r="M620" s="36">
        <f t="shared" si="104"/>
        <v>41704</v>
      </c>
      <c r="N620" s="39">
        <f t="shared" si="100"/>
        <v>10</v>
      </c>
      <c r="O620" s="5"/>
      <c r="P620" s="5"/>
      <c r="Q620" s="42" t="str">
        <f>VLOOKUP(B620,[1]Challan!$A$6:$B$28,2,FALSE)</f>
        <v>94H</v>
      </c>
      <c r="R620" s="43" t="str">
        <f t="shared" si="96"/>
        <v>AABC</v>
      </c>
      <c r="S620" s="43" t="str">
        <f t="shared" si="101"/>
        <v>C</v>
      </c>
      <c r="T620" s="43" t="str">
        <f t="shared" si="102"/>
        <v>01</v>
      </c>
      <c r="U620" s="43" t="b">
        <f t="shared" si="97"/>
        <v>1</v>
      </c>
      <c r="V620" s="43">
        <f t="shared" si="98"/>
        <v>10</v>
      </c>
      <c r="W620" s="43" t="str">
        <f t="shared" si="99"/>
        <v>N</v>
      </c>
      <c r="X620" s="37">
        <v>0</v>
      </c>
    </row>
    <row r="621" spans="1:24" x14ac:dyDescent="0.25">
      <c r="A621" s="30">
        <f t="shared" si="103"/>
        <v>618</v>
      </c>
      <c r="B621" s="30">
        <v>19</v>
      </c>
      <c r="C621" s="32">
        <f t="shared" si="95"/>
        <v>44</v>
      </c>
      <c r="D621" s="97" t="s">
        <v>219</v>
      </c>
      <c r="E621" s="49" t="s">
        <v>816</v>
      </c>
      <c r="F621" s="47" t="s">
        <v>302</v>
      </c>
      <c r="G621" s="47"/>
      <c r="H621" s="35" t="s">
        <v>255</v>
      </c>
      <c r="I621" s="36">
        <v>41704</v>
      </c>
      <c r="J621" s="82">
        <v>7890</v>
      </c>
      <c r="K621" s="37">
        <v>789</v>
      </c>
      <c r="L621" s="38">
        <f t="shared" si="105"/>
        <v>789</v>
      </c>
      <c r="M621" s="36">
        <f t="shared" si="104"/>
        <v>41704</v>
      </c>
      <c r="N621" s="39">
        <f t="shared" si="100"/>
        <v>10</v>
      </c>
      <c r="O621" s="5"/>
      <c r="P621" s="5"/>
      <c r="Q621" s="42" t="str">
        <f>VLOOKUP(B621,[1]Challan!$A$6:$B$28,2,FALSE)</f>
        <v>94H</v>
      </c>
      <c r="R621" s="43" t="str">
        <f t="shared" si="96"/>
        <v>AACC</v>
      </c>
      <c r="S621" s="43" t="str">
        <f t="shared" si="101"/>
        <v>C</v>
      </c>
      <c r="T621" s="43" t="str">
        <f t="shared" si="102"/>
        <v>01</v>
      </c>
      <c r="U621" s="43" t="b">
        <f t="shared" si="97"/>
        <v>1</v>
      </c>
      <c r="V621" s="43">
        <f t="shared" si="98"/>
        <v>10</v>
      </c>
      <c r="W621" s="43" t="str">
        <f t="shared" si="99"/>
        <v>F</v>
      </c>
      <c r="X621" s="37">
        <v>0</v>
      </c>
    </row>
    <row r="622" spans="1:24" x14ac:dyDescent="0.25">
      <c r="A622" s="30">
        <f t="shared" si="103"/>
        <v>619</v>
      </c>
      <c r="B622" s="30">
        <v>19</v>
      </c>
      <c r="C622" s="32">
        <f t="shared" si="95"/>
        <v>45</v>
      </c>
      <c r="D622" s="97" t="s">
        <v>219</v>
      </c>
      <c r="E622" s="49" t="s">
        <v>940</v>
      </c>
      <c r="F622" s="47" t="s">
        <v>303</v>
      </c>
      <c r="G622" s="47"/>
      <c r="H622" s="35" t="s">
        <v>255</v>
      </c>
      <c r="I622" s="36">
        <v>41704</v>
      </c>
      <c r="J622" s="82">
        <v>11817</v>
      </c>
      <c r="K622" s="37">
        <v>1182</v>
      </c>
      <c r="L622" s="38">
        <f t="shared" si="105"/>
        <v>1182</v>
      </c>
      <c r="M622" s="36">
        <f t="shared" si="104"/>
        <v>41704</v>
      </c>
      <c r="N622" s="39">
        <f t="shared" si="100"/>
        <v>10</v>
      </c>
      <c r="O622" s="5"/>
      <c r="P622" s="5"/>
      <c r="Q622" s="42" t="str">
        <f>VLOOKUP(B622,[1]Challan!$A$6:$B$28,2,FALSE)</f>
        <v>94H</v>
      </c>
      <c r="R622" s="43" t="str">
        <f t="shared" si="96"/>
        <v>AABC</v>
      </c>
      <c r="S622" s="43" t="str">
        <f t="shared" si="101"/>
        <v>C</v>
      </c>
      <c r="T622" s="43" t="str">
        <f t="shared" si="102"/>
        <v>01</v>
      </c>
      <c r="U622" s="43" t="b">
        <f t="shared" si="97"/>
        <v>1</v>
      </c>
      <c r="V622" s="43">
        <f t="shared" si="98"/>
        <v>10</v>
      </c>
      <c r="W622" s="43" t="str">
        <f t="shared" si="99"/>
        <v>C</v>
      </c>
      <c r="X622" s="37">
        <v>0</v>
      </c>
    </row>
    <row r="623" spans="1:24" x14ac:dyDescent="0.25">
      <c r="A623" s="30">
        <f t="shared" si="103"/>
        <v>620</v>
      </c>
      <c r="B623" s="30">
        <v>19</v>
      </c>
      <c r="C623" s="32">
        <f t="shared" si="95"/>
        <v>46</v>
      </c>
      <c r="D623" s="97" t="s">
        <v>219</v>
      </c>
      <c r="E623" s="49" t="s">
        <v>304</v>
      </c>
      <c r="F623" s="47" t="s">
        <v>305</v>
      </c>
      <c r="G623" s="47"/>
      <c r="H623" s="35" t="s">
        <v>255</v>
      </c>
      <c r="I623" s="36">
        <v>41704</v>
      </c>
      <c r="J623" s="82">
        <v>9931</v>
      </c>
      <c r="K623" s="37">
        <v>993</v>
      </c>
      <c r="L623" s="38">
        <f t="shared" si="105"/>
        <v>993</v>
      </c>
      <c r="M623" s="36">
        <f t="shared" si="104"/>
        <v>41704</v>
      </c>
      <c r="N623" s="39">
        <f t="shared" si="100"/>
        <v>10</v>
      </c>
      <c r="O623" s="5"/>
      <c r="P623" s="5"/>
      <c r="Q623" s="42" t="str">
        <f>VLOOKUP(B623,[1]Challan!$A$6:$B$28,2,FALSE)</f>
        <v>94H</v>
      </c>
      <c r="R623" s="43" t="str">
        <f t="shared" si="96"/>
        <v>AACC</v>
      </c>
      <c r="S623" s="43" t="str">
        <f t="shared" si="101"/>
        <v>C</v>
      </c>
      <c r="T623" s="43" t="str">
        <f t="shared" si="102"/>
        <v>01</v>
      </c>
      <c r="U623" s="43" t="b">
        <f t="shared" si="97"/>
        <v>1</v>
      </c>
      <c r="V623" s="43">
        <f t="shared" si="98"/>
        <v>10</v>
      </c>
      <c r="W623" s="43" t="str">
        <f t="shared" si="99"/>
        <v>N</v>
      </c>
      <c r="X623" s="37">
        <v>0</v>
      </c>
    </row>
    <row r="624" spans="1:24" x14ac:dyDescent="0.25">
      <c r="A624" s="30">
        <f t="shared" si="103"/>
        <v>621</v>
      </c>
      <c r="B624" s="30">
        <v>19</v>
      </c>
      <c r="C624" s="32">
        <f t="shared" si="95"/>
        <v>47</v>
      </c>
      <c r="D624" s="97" t="s">
        <v>219</v>
      </c>
      <c r="E624" s="49" t="s">
        <v>306</v>
      </c>
      <c r="F624" s="47" t="s">
        <v>307</v>
      </c>
      <c r="G624" s="47"/>
      <c r="H624" s="35" t="s">
        <v>255</v>
      </c>
      <c r="I624" s="36">
        <v>41704</v>
      </c>
      <c r="J624" s="82">
        <v>29306</v>
      </c>
      <c r="K624" s="37">
        <v>2931</v>
      </c>
      <c r="L624" s="38">
        <f t="shared" si="105"/>
        <v>2931</v>
      </c>
      <c r="M624" s="36">
        <f t="shared" si="104"/>
        <v>41704</v>
      </c>
      <c r="N624" s="39">
        <f t="shared" si="100"/>
        <v>10</v>
      </c>
      <c r="O624" s="5"/>
      <c r="P624" s="5"/>
      <c r="Q624" s="42" t="str">
        <f>VLOOKUP(B624,[1]Challan!$A$6:$B$28,2,FALSE)</f>
        <v>94H</v>
      </c>
      <c r="R624" s="43" t="str">
        <f t="shared" si="96"/>
        <v>AACC</v>
      </c>
      <c r="S624" s="43" t="str">
        <f t="shared" si="101"/>
        <v>C</v>
      </c>
      <c r="T624" s="43" t="str">
        <f t="shared" si="102"/>
        <v>01</v>
      </c>
      <c r="U624" s="43" t="b">
        <f t="shared" si="97"/>
        <v>1</v>
      </c>
      <c r="V624" s="43">
        <f t="shared" si="98"/>
        <v>10</v>
      </c>
      <c r="W624" s="43" t="str">
        <f t="shared" si="99"/>
        <v>N</v>
      </c>
      <c r="X624" s="37">
        <v>0</v>
      </c>
    </row>
    <row r="625" spans="1:24" x14ac:dyDescent="0.25">
      <c r="A625" s="30">
        <f t="shared" si="103"/>
        <v>622</v>
      </c>
      <c r="B625" s="30">
        <v>19</v>
      </c>
      <c r="C625" s="32">
        <f t="shared" si="95"/>
        <v>48</v>
      </c>
      <c r="D625" s="97" t="s">
        <v>219</v>
      </c>
      <c r="E625" s="49" t="s">
        <v>1046</v>
      </c>
      <c r="F625" s="47" t="s">
        <v>308</v>
      </c>
      <c r="G625" s="47"/>
      <c r="H625" s="35" t="s">
        <v>255</v>
      </c>
      <c r="I625" s="36">
        <v>41704</v>
      </c>
      <c r="J625" s="82">
        <v>20539</v>
      </c>
      <c r="K625" s="37">
        <v>2054</v>
      </c>
      <c r="L625" s="38">
        <f t="shared" si="105"/>
        <v>2054</v>
      </c>
      <c r="M625" s="36">
        <f t="shared" si="104"/>
        <v>41704</v>
      </c>
      <c r="N625" s="39">
        <f t="shared" si="100"/>
        <v>10</v>
      </c>
      <c r="O625" s="5"/>
      <c r="P625" s="5"/>
      <c r="Q625" s="42" t="str">
        <f>VLOOKUP(B625,[1]Challan!$A$6:$B$28,2,FALSE)</f>
        <v>94H</v>
      </c>
      <c r="R625" s="43" t="str">
        <f t="shared" si="96"/>
        <v>AAEC</v>
      </c>
      <c r="S625" s="43" t="str">
        <f t="shared" si="101"/>
        <v>C</v>
      </c>
      <c r="T625" s="43" t="str">
        <f t="shared" si="102"/>
        <v>01</v>
      </c>
      <c r="U625" s="43" t="b">
        <f t="shared" si="97"/>
        <v>1</v>
      </c>
      <c r="V625" s="43">
        <f t="shared" si="98"/>
        <v>10</v>
      </c>
      <c r="W625" s="43" t="str">
        <f t="shared" si="99"/>
        <v>R</v>
      </c>
      <c r="X625" s="37">
        <v>0</v>
      </c>
    </row>
    <row r="626" spans="1:24" x14ac:dyDescent="0.25">
      <c r="A626" s="30">
        <f t="shared" si="103"/>
        <v>623</v>
      </c>
      <c r="B626" s="30">
        <v>19</v>
      </c>
      <c r="C626" s="32">
        <f t="shared" si="95"/>
        <v>49</v>
      </c>
      <c r="D626" s="97" t="s">
        <v>219</v>
      </c>
      <c r="E626" s="49" t="s">
        <v>1047</v>
      </c>
      <c r="F626" s="47" t="s">
        <v>309</v>
      </c>
      <c r="G626" s="47"/>
      <c r="H626" s="35" t="s">
        <v>255</v>
      </c>
      <c r="I626" s="36">
        <v>41704</v>
      </c>
      <c r="J626" s="82">
        <v>53754</v>
      </c>
      <c r="K626" s="37">
        <v>5375</v>
      </c>
      <c r="L626" s="38">
        <f t="shared" si="105"/>
        <v>5375</v>
      </c>
      <c r="M626" s="36">
        <f t="shared" si="104"/>
        <v>41704</v>
      </c>
      <c r="N626" s="39">
        <f t="shared" si="100"/>
        <v>10</v>
      </c>
      <c r="O626" s="5"/>
      <c r="P626" s="5"/>
      <c r="Q626" s="42" t="str">
        <f>VLOOKUP(B626,[1]Challan!$A$6:$B$28,2,FALSE)</f>
        <v>94H</v>
      </c>
      <c r="R626" s="43" t="str">
        <f t="shared" si="96"/>
        <v>AAJC</v>
      </c>
      <c r="S626" s="43" t="str">
        <f t="shared" si="101"/>
        <v>C</v>
      </c>
      <c r="T626" s="43" t="str">
        <f t="shared" si="102"/>
        <v>01</v>
      </c>
      <c r="U626" s="43" t="b">
        <f t="shared" si="97"/>
        <v>1</v>
      </c>
      <c r="V626" s="43">
        <f t="shared" si="98"/>
        <v>10</v>
      </c>
      <c r="W626" s="43" t="str">
        <f t="shared" si="99"/>
        <v>N</v>
      </c>
      <c r="X626" s="37">
        <v>0</v>
      </c>
    </row>
    <row r="627" spans="1:24" x14ac:dyDescent="0.25">
      <c r="A627" s="30">
        <f t="shared" si="103"/>
        <v>624</v>
      </c>
      <c r="B627" s="30">
        <v>19</v>
      </c>
      <c r="C627" s="32">
        <f t="shared" si="95"/>
        <v>50</v>
      </c>
      <c r="D627" s="97" t="s">
        <v>219</v>
      </c>
      <c r="E627" s="49" t="s">
        <v>1048</v>
      </c>
      <c r="F627" s="47" t="s">
        <v>310</v>
      </c>
      <c r="G627" s="47"/>
      <c r="H627" s="35" t="s">
        <v>255</v>
      </c>
      <c r="I627" s="36">
        <v>41704</v>
      </c>
      <c r="J627" s="82">
        <v>3460</v>
      </c>
      <c r="K627" s="37">
        <v>346</v>
      </c>
      <c r="L627" s="38">
        <f t="shared" si="105"/>
        <v>346</v>
      </c>
      <c r="M627" s="36">
        <f t="shared" si="104"/>
        <v>41704</v>
      </c>
      <c r="N627" s="39">
        <f t="shared" si="100"/>
        <v>10</v>
      </c>
      <c r="O627" s="5"/>
      <c r="P627" s="5"/>
      <c r="Q627" s="42" t="str">
        <f>VLOOKUP(B627,[1]Challan!$A$6:$B$28,2,FALSE)</f>
        <v>94H</v>
      </c>
      <c r="R627" s="43" t="str">
        <f t="shared" si="96"/>
        <v>AACC</v>
      </c>
      <c r="S627" s="43" t="str">
        <f t="shared" si="101"/>
        <v>C</v>
      </c>
      <c r="T627" s="43" t="str">
        <f t="shared" si="102"/>
        <v>01</v>
      </c>
      <c r="U627" s="43" t="b">
        <f t="shared" si="97"/>
        <v>1</v>
      </c>
      <c r="V627" s="43">
        <f t="shared" si="98"/>
        <v>10</v>
      </c>
      <c r="W627" s="43" t="str">
        <f t="shared" si="99"/>
        <v>Q</v>
      </c>
      <c r="X627" s="37">
        <v>0</v>
      </c>
    </row>
    <row r="628" spans="1:24" x14ac:dyDescent="0.25">
      <c r="A628" s="30">
        <f t="shared" si="103"/>
        <v>625</v>
      </c>
      <c r="B628" s="30">
        <v>19</v>
      </c>
      <c r="C628" s="32">
        <f t="shared" si="95"/>
        <v>51</v>
      </c>
      <c r="D628" s="97" t="s">
        <v>219</v>
      </c>
      <c r="E628" s="49" t="s">
        <v>941</v>
      </c>
      <c r="F628" s="47" t="s">
        <v>311</v>
      </c>
      <c r="G628" s="47"/>
      <c r="H628" s="35" t="s">
        <v>255</v>
      </c>
      <c r="I628" s="36">
        <v>41704</v>
      </c>
      <c r="J628" s="82">
        <v>2927</v>
      </c>
      <c r="K628" s="37">
        <v>293</v>
      </c>
      <c r="L628" s="38">
        <f t="shared" si="105"/>
        <v>293</v>
      </c>
      <c r="M628" s="36">
        <f t="shared" si="104"/>
        <v>41704</v>
      </c>
      <c r="N628" s="39">
        <f t="shared" si="100"/>
        <v>10.01</v>
      </c>
      <c r="O628" s="5"/>
      <c r="P628" s="5"/>
      <c r="Q628" s="42" t="str">
        <f>VLOOKUP(B628,[1]Challan!$A$6:$B$28,2,FALSE)</f>
        <v>94H</v>
      </c>
      <c r="R628" s="43" t="str">
        <f t="shared" si="96"/>
        <v>AAIC</v>
      </c>
      <c r="S628" s="43" t="str">
        <f t="shared" si="101"/>
        <v>C</v>
      </c>
      <c r="T628" s="43" t="str">
        <f t="shared" si="102"/>
        <v>01</v>
      </c>
      <c r="U628" s="43" t="b">
        <f t="shared" si="97"/>
        <v>1</v>
      </c>
      <c r="V628" s="43">
        <f t="shared" si="98"/>
        <v>10</v>
      </c>
      <c r="W628" s="43" t="str">
        <f t="shared" si="99"/>
        <v>K</v>
      </c>
      <c r="X628" s="37">
        <v>0</v>
      </c>
    </row>
    <row r="629" spans="1:24" x14ac:dyDescent="0.25">
      <c r="A629" s="30">
        <f t="shared" si="103"/>
        <v>626</v>
      </c>
      <c r="B629" s="30">
        <v>19</v>
      </c>
      <c r="C629" s="32">
        <f t="shared" si="95"/>
        <v>52</v>
      </c>
      <c r="D629" s="97" t="s">
        <v>219</v>
      </c>
      <c r="E629" s="49" t="s">
        <v>942</v>
      </c>
      <c r="F629" s="47" t="s">
        <v>312</v>
      </c>
      <c r="G629" s="47"/>
      <c r="H629" s="35" t="s">
        <v>255</v>
      </c>
      <c r="I629" s="36">
        <v>41704</v>
      </c>
      <c r="J629" s="82">
        <v>9895</v>
      </c>
      <c r="K629" s="37">
        <v>990</v>
      </c>
      <c r="L629" s="38">
        <f t="shared" si="105"/>
        <v>990</v>
      </c>
      <c r="M629" s="36">
        <f t="shared" si="104"/>
        <v>41704</v>
      </c>
      <c r="N629" s="39">
        <f t="shared" si="100"/>
        <v>10.01</v>
      </c>
      <c r="O629" s="5"/>
      <c r="P629" s="5"/>
      <c r="Q629" s="42" t="str">
        <f>VLOOKUP(B629,[1]Challan!$A$6:$B$28,2,FALSE)</f>
        <v>94H</v>
      </c>
      <c r="R629" s="43" t="str">
        <f t="shared" si="96"/>
        <v>AAAC</v>
      </c>
      <c r="S629" s="43" t="str">
        <f t="shared" si="101"/>
        <v>C</v>
      </c>
      <c r="T629" s="43" t="str">
        <f t="shared" si="102"/>
        <v>01</v>
      </c>
      <c r="U629" s="43" t="b">
        <f t="shared" si="97"/>
        <v>1</v>
      </c>
      <c r="V629" s="43">
        <f t="shared" si="98"/>
        <v>10</v>
      </c>
      <c r="W629" s="43" t="str">
        <f t="shared" si="99"/>
        <v>K</v>
      </c>
      <c r="X629" s="37">
        <v>0</v>
      </c>
    </row>
    <row r="630" spans="1:24" x14ac:dyDescent="0.25">
      <c r="A630" s="30">
        <f t="shared" si="103"/>
        <v>627</v>
      </c>
      <c r="B630" s="30">
        <v>19</v>
      </c>
      <c r="C630" s="32">
        <f t="shared" si="95"/>
        <v>53</v>
      </c>
      <c r="D630" s="97" t="s">
        <v>219</v>
      </c>
      <c r="E630" s="49" t="s">
        <v>1049</v>
      </c>
      <c r="F630" s="47" t="s">
        <v>313</v>
      </c>
      <c r="G630" s="47"/>
      <c r="H630" s="35" t="s">
        <v>255</v>
      </c>
      <c r="I630" s="36">
        <v>41704</v>
      </c>
      <c r="J630" s="82">
        <v>1929</v>
      </c>
      <c r="K630" s="37">
        <v>193</v>
      </c>
      <c r="L630" s="38">
        <f t="shared" si="105"/>
        <v>193</v>
      </c>
      <c r="M630" s="36">
        <f t="shared" si="104"/>
        <v>41704</v>
      </c>
      <c r="N630" s="39">
        <f t="shared" si="100"/>
        <v>10.01</v>
      </c>
      <c r="O630" s="5"/>
      <c r="P630" s="5"/>
      <c r="Q630" s="42" t="str">
        <f>VLOOKUP(B630,[1]Challan!$A$6:$B$28,2,FALSE)</f>
        <v>94H</v>
      </c>
      <c r="R630" s="43" t="str">
        <f t="shared" si="96"/>
        <v>AACC</v>
      </c>
      <c r="S630" s="43" t="str">
        <f t="shared" si="101"/>
        <v>C</v>
      </c>
      <c r="T630" s="43" t="str">
        <f t="shared" si="102"/>
        <v>01</v>
      </c>
      <c r="U630" s="43" t="b">
        <f t="shared" si="97"/>
        <v>1</v>
      </c>
      <c r="V630" s="43">
        <f t="shared" si="98"/>
        <v>10</v>
      </c>
      <c r="W630" s="43" t="str">
        <f t="shared" si="99"/>
        <v>K</v>
      </c>
      <c r="X630" s="37">
        <v>0</v>
      </c>
    </row>
    <row r="631" spans="1:24" x14ac:dyDescent="0.25">
      <c r="A631" s="30">
        <f t="shared" si="103"/>
        <v>628</v>
      </c>
      <c r="B631" s="30">
        <v>19</v>
      </c>
      <c r="C631" s="32">
        <f t="shared" si="95"/>
        <v>54</v>
      </c>
      <c r="D631" s="97" t="s">
        <v>219</v>
      </c>
      <c r="E631" s="49" t="s">
        <v>1050</v>
      </c>
      <c r="F631" s="47" t="s">
        <v>314</v>
      </c>
      <c r="G631" s="47"/>
      <c r="H631" s="35" t="s">
        <v>255</v>
      </c>
      <c r="I631" s="36">
        <v>41704</v>
      </c>
      <c r="J631" s="82">
        <v>4645</v>
      </c>
      <c r="K631" s="37">
        <v>465</v>
      </c>
      <c r="L631" s="38">
        <f t="shared" si="105"/>
        <v>465</v>
      </c>
      <c r="M631" s="36">
        <f t="shared" si="104"/>
        <v>41704</v>
      </c>
      <c r="N631" s="39">
        <f t="shared" si="100"/>
        <v>10.01</v>
      </c>
      <c r="O631" s="5"/>
      <c r="P631" s="5"/>
      <c r="Q631" s="42" t="str">
        <f>VLOOKUP(B631,[1]Challan!$A$6:$B$28,2,FALSE)</f>
        <v>94H</v>
      </c>
      <c r="R631" s="43" t="str">
        <f t="shared" si="96"/>
        <v>AAHC</v>
      </c>
      <c r="S631" s="43" t="str">
        <f t="shared" si="101"/>
        <v>C</v>
      </c>
      <c r="T631" s="43" t="str">
        <f t="shared" si="102"/>
        <v>01</v>
      </c>
      <c r="U631" s="43" t="b">
        <f t="shared" si="97"/>
        <v>1</v>
      </c>
      <c r="V631" s="43">
        <f t="shared" si="98"/>
        <v>10</v>
      </c>
      <c r="W631" s="43" t="str">
        <f t="shared" si="99"/>
        <v>K</v>
      </c>
      <c r="X631" s="37">
        <v>0</v>
      </c>
    </row>
    <row r="632" spans="1:24" x14ac:dyDescent="0.25">
      <c r="A632" s="30">
        <f t="shared" si="103"/>
        <v>629</v>
      </c>
      <c r="B632" s="30">
        <v>19</v>
      </c>
      <c r="C632" s="32">
        <f t="shared" si="95"/>
        <v>55</v>
      </c>
      <c r="D632" s="97" t="s">
        <v>219</v>
      </c>
      <c r="E632" s="49" t="s">
        <v>817</v>
      </c>
      <c r="F632" s="47" t="s">
        <v>315</v>
      </c>
      <c r="G632" s="47"/>
      <c r="H632" s="35" t="s">
        <v>255</v>
      </c>
      <c r="I632" s="36">
        <v>41704</v>
      </c>
      <c r="J632" s="82">
        <v>28683</v>
      </c>
      <c r="K632" s="37">
        <v>2868</v>
      </c>
      <c r="L632" s="38">
        <f t="shared" si="105"/>
        <v>2868</v>
      </c>
      <c r="M632" s="36">
        <f t="shared" si="104"/>
        <v>41704</v>
      </c>
      <c r="N632" s="39">
        <f t="shared" si="100"/>
        <v>10</v>
      </c>
      <c r="O632" s="5"/>
      <c r="P632" s="5"/>
      <c r="Q632" s="42" t="str">
        <f>VLOOKUP(B632,[1]Challan!$A$6:$B$28,2,FALSE)</f>
        <v>94H</v>
      </c>
      <c r="R632" s="43" t="str">
        <f t="shared" si="96"/>
        <v>AAFC</v>
      </c>
      <c r="S632" s="43" t="str">
        <f t="shared" si="101"/>
        <v>C</v>
      </c>
      <c r="T632" s="43" t="str">
        <f t="shared" si="102"/>
        <v>01</v>
      </c>
      <c r="U632" s="43" t="b">
        <f t="shared" si="97"/>
        <v>1</v>
      </c>
      <c r="V632" s="43">
        <f t="shared" si="98"/>
        <v>10</v>
      </c>
      <c r="W632" s="43" t="str">
        <f t="shared" si="99"/>
        <v>A</v>
      </c>
      <c r="X632" s="37">
        <v>0</v>
      </c>
    </row>
    <row r="633" spans="1:24" x14ac:dyDescent="0.25">
      <c r="A633" s="30">
        <f t="shared" si="103"/>
        <v>630</v>
      </c>
      <c r="B633" s="30">
        <v>19</v>
      </c>
      <c r="C633" s="32">
        <f t="shared" si="95"/>
        <v>56</v>
      </c>
      <c r="D633" s="97" t="s">
        <v>219</v>
      </c>
      <c r="E633" s="49" t="s">
        <v>316</v>
      </c>
      <c r="F633" s="47" t="s">
        <v>317</v>
      </c>
      <c r="G633" s="47"/>
      <c r="H633" s="35" t="s">
        <v>255</v>
      </c>
      <c r="I633" s="36">
        <v>41704</v>
      </c>
      <c r="J633" s="82">
        <v>11524</v>
      </c>
      <c r="K633" s="37">
        <v>1152</v>
      </c>
      <c r="L633" s="38">
        <f t="shared" si="105"/>
        <v>1152</v>
      </c>
      <c r="M633" s="36">
        <f t="shared" si="104"/>
        <v>41704</v>
      </c>
      <c r="N633" s="39">
        <f t="shared" si="100"/>
        <v>10</v>
      </c>
      <c r="O633" s="5"/>
      <c r="P633" s="5"/>
      <c r="Q633" s="42" t="str">
        <f>VLOOKUP(B633,[1]Challan!$A$6:$B$28,2,FALSE)</f>
        <v>94H</v>
      </c>
      <c r="R633" s="43" t="str">
        <f t="shared" si="96"/>
        <v>AACC</v>
      </c>
      <c r="S633" s="43" t="str">
        <f t="shared" si="101"/>
        <v>C</v>
      </c>
      <c r="T633" s="43" t="str">
        <f t="shared" si="102"/>
        <v>01</v>
      </c>
      <c r="U633" s="43" t="b">
        <f t="shared" si="97"/>
        <v>1</v>
      </c>
      <c r="V633" s="43">
        <f t="shared" si="98"/>
        <v>10</v>
      </c>
      <c r="W633" s="43" t="str">
        <f t="shared" si="99"/>
        <v>A</v>
      </c>
      <c r="X633" s="37">
        <v>0</v>
      </c>
    </row>
    <row r="634" spans="1:24" x14ac:dyDescent="0.25">
      <c r="A634" s="30">
        <f t="shared" si="103"/>
        <v>631</v>
      </c>
      <c r="B634" s="30">
        <v>19</v>
      </c>
      <c r="C634" s="32">
        <f t="shared" si="95"/>
        <v>57</v>
      </c>
      <c r="D634" s="97" t="s">
        <v>219</v>
      </c>
      <c r="E634" s="49" t="s">
        <v>943</v>
      </c>
      <c r="F634" s="47" t="s">
        <v>318</v>
      </c>
      <c r="G634" s="47"/>
      <c r="H634" s="35" t="s">
        <v>255</v>
      </c>
      <c r="I634" s="36">
        <v>41704</v>
      </c>
      <c r="J634" s="82">
        <v>30653</v>
      </c>
      <c r="K634" s="37">
        <v>3065</v>
      </c>
      <c r="L634" s="38">
        <f t="shared" si="105"/>
        <v>3065</v>
      </c>
      <c r="M634" s="36">
        <f t="shared" si="104"/>
        <v>41704</v>
      </c>
      <c r="N634" s="39">
        <f t="shared" si="100"/>
        <v>10</v>
      </c>
      <c r="O634" s="5"/>
      <c r="P634" s="5"/>
      <c r="Q634" s="42" t="str">
        <f>VLOOKUP(B634,[1]Challan!$A$6:$B$28,2,FALSE)</f>
        <v>94H</v>
      </c>
      <c r="R634" s="43" t="str">
        <f t="shared" si="96"/>
        <v>AAEC</v>
      </c>
      <c r="S634" s="43" t="str">
        <f t="shared" si="101"/>
        <v>C</v>
      </c>
      <c r="T634" s="43" t="str">
        <f t="shared" si="102"/>
        <v>01</v>
      </c>
      <c r="U634" s="43" t="b">
        <f t="shared" si="97"/>
        <v>1</v>
      </c>
      <c r="V634" s="43">
        <f t="shared" si="98"/>
        <v>10</v>
      </c>
      <c r="W634" s="43" t="str">
        <f t="shared" si="99"/>
        <v>Q</v>
      </c>
      <c r="X634" s="37">
        <v>0</v>
      </c>
    </row>
    <row r="635" spans="1:24" x14ac:dyDescent="0.25">
      <c r="A635" s="30">
        <f t="shared" si="103"/>
        <v>632</v>
      </c>
      <c r="B635" s="30">
        <v>19</v>
      </c>
      <c r="C635" s="32">
        <f t="shared" si="95"/>
        <v>58</v>
      </c>
      <c r="D635" s="97" t="s">
        <v>219</v>
      </c>
      <c r="E635" s="49" t="s">
        <v>943</v>
      </c>
      <c r="F635" s="47" t="s">
        <v>318</v>
      </c>
      <c r="G635" s="47"/>
      <c r="H635" s="35" t="s">
        <v>255</v>
      </c>
      <c r="I635" s="36">
        <v>41704</v>
      </c>
      <c r="J635" s="82">
        <v>21578</v>
      </c>
      <c r="K635" s="37">
        <v>2158</v>
      </c>
      <c r="L635" s="38">
        <f t="shared" si="105"/>
        <v>2158</v>
      </c>
      <c r="M635" s="36">
        <f t="shared" si="104"/>
        <v>41704</v>
      </c>
      <c r="N635" s="39">
        <f t="shared" si="100"/>
        <v>10</v>
      </c>
      <c r="O635" s="5"/>
      <c r="P635" s="5"/>
      <c r="Q635" s="42" t="str">
        <f>VLOOKUP(B635,[1]Challan!$A$6:$B$28,2,FALSE)</f>
        <v>94H</v>
      </c>
      <c r="R635" s="43" t="str">
        <f t="shared" si="96"/>
        <v>AAEC</v>
      </c>
      <c r="S635" s="43" t="str">
        <f t="shared" si="101"/>
        <v>C</v>
      </c>
      <c r="T635" s="43" t="str">
        <f t="shared" si="102"/>
        <v>01</v>
      </c>
      <c r="U635" s="43" t="b">
        <f t="shared" si="97"/>
        <v>1</v>
      </c>
      <c r="V635" s="43">
        <f t="shared" si="98"/>
        <v>10</v>
      </c>
      <c r="W635" s="43" t="str">
        <f t="shared" si="99"/>
        <v>Q</v>
      </c>
      <c r="X635" s="37">
        <v>0</v>
      </c>
    </row>
    <row r="636" spans="1:24" x14ac:dyDescent="0.25">
      <c r="A636" s="30">
        <f t="shared" si="103"/>
        <v>633</v>
      </c>
      <c r="B636" s="30">
        <v>19</v>
      </c>
      <c r="C636" s="32">
        <f t="shared" si="95"/>
        <v>59</v>
      </c>
      <c r="D636" s="97" t="s">
        <v>219</v>
      </c>
      <c r="E636" s="49" t="s">
        <v>818</v>
      </c>
      <c r="F636" s="47" t="s">
        <v>319</v>
      </c>
      <c r="G636" s="47"/>
      <c r="H636" s="35" t="s">
        <v>255</v>
      </c>
      <c r="I636" s="36">
        <v>41704</v>
      </c>
      <c r="J636" s="82">
        <v>24853</v>
      </c>
      <c r="K636" s="37">
        <v>2485</v>
      </c>
      <c r="L636" s="38">
        <f t="shared" si="105"/>
        <v>2485</v>
      </c>
      <c r="M636" s="36">
        <f t="shared" si="104"/>
        <v>41704</v>
      </c>
      <c r="N636" s="39">
        <f t="shared" si="100"/>
        <v>10</v>
      </c>
      <c r="O636" s="5"/>
      <c r="P636" s="5"/>
      <c r="Q636" s="42" t="str">
        <f>VLOOKUP(B636,[1]Challan!$A$6:$B$28,2,FALSE)</f>
        <v>94H</v>
      </c>
      <c r="R636" s="43" t="str">
        <f t="shared" si="96"/>
        <v>AABC</v>
      </c>
      <c r="S636" s="43" t="str">
        <f t="shared" si="101"/>
        <v>C</v>
      </c>
      <c r="T636" s="43" t="str">
        <f t="shared" si="102"/>
        <v>01</v>
      </c>
      <c r="U636" s="43" t="b">
        <f t="shared" si="97"/>
        <v>1</v>
      </c>
      <c r="V636" s="43">
        <f t="shared" si="98"/>
        <v>10</v>
      </c>
      <c r="W636" s="43" t="str">
        <f t="shared" si="99"/>
        <v>F</v>
      </c>
      <c r="X636" s="37">
        <v>0</v>
      </c>
    </row>
    <row r="637" spans="1:24" x14ac:dyDescent="0.25">
      <c r="A637" s="30">
        <f t="shared" si="103"/>
        <v>634</v>
      </c>
      <c r="B637" s="30">
        <v>19</v>
      </c>
      <c r="C637" s="32">
        <f t="shared" si="95"/>
        <v>60</v>
      </c>
      <c r="D637" s="97" t="s">
        <v>219</v>
      </c>
      <c r="E637" s="49" t="s">
        <v>819</v>
      </c>
      <c r="F637" s="47" t="s">
        <v>320</v>
      </c>
      <c r="G637" s="47"/>
      <c r="H637" s="35" t="s">
        <v>255</v>
      </c>
      <c r="I637" s="36">
        <v>41704</v>
      </c>
      <c r="J637" s="82">
        <v>18357</v>
      </c>
      <c r="K637" s="37">
        <v>1836</v>
      </c>
      <c r="L637" s="38">
        <f t="shared" si="105"/>
        <v>1836</v>
      </c>
      <c r="M637" s="36">
        <f t="shared" si="104"/>
        <v>41704</v>
      </c>
      <c r="N637" s="39">
        <f t="shared" si="100"/>
        <v>10</v>
      </c>
      <c r="O637" s="5"/>
      <c r="P637" s="5"/>
      <c r="Q637" s="42" t="str">
        <f>VLOOKUP(B637,[1]Challan!$A$6:$B$28,2,FALSE)</f>
        <v>94H</v>
      </c>
      <c r="R637" s="43" t="str">
        <f t="shared" si="96"/>
        <v>AADC</v>
      </c>
      <c r="S637" s="43" t="str">
        <f t="shared" si="101"/>
        <v>C</v>
      </c>
      <c r="T637" s="43" t="str">
        <f t="shared" si="102"/>
        <v>01</v>
      </c>
      <c r="U637" s="43" t="b">
        <f t="shared" si="97"/>
        <v>1</v>
      </c>
      <c r="V637" s="43">
        <f t="shared" si="98"/>
        <v>10</v>
      </c>
      <c r="W637" s="43" t="str">
        <f t="shared" si="99"/>
        <v>G</v>
      </c>
      <c r="X637" s="37">
        <v>0</v>
      </c>
    </row>
    <row r="638" spans="1:24" x14ac:dyDescent="0.25">
      <c r="A638" s="30">
        <f t="shared" si="103"/>
        <v>635</v>
      </c>
      <c r="B638" s="30">
        <v>19</v>
      </c>
      <c r="C638" s="32">
        <f t="shared" si="95"/>
        <v>61</v>
      </c>
      <c r="D638" s="97" t="s">
        <v>219</v>
      </c>
      <c r="E638" s="49" t="s">
        <v>1051</v>
      </c>
      <c r="F638" s="47" t="s">
        <v>321</v>
      </c>
      <c r="G638" s="47"/>
      <c r="H638" s="35" t="s">
        <v>255</v>
      </c>
      <c r="I638" s="36">
        <v>41704</v>
      </c>
      <c r="J638" s="82">
        <v>3805</v>
      </c>
      <c r="K638" s="37">
        <v>381</v>
      </c>
      <c r="L638" s="38">
        <f t="shared" si="105"/>
        <v>381</v>
      </c>
      <c r="M638" s="36">
        <f t="shared" si="104"/>
        <v>41704</v>
      </c>
      <c r="N638" s="39">
        <f t="shared" si="100"/>
        <v>10.01</v>
      </c>
      <c r="O638" s="5"/>
      <c r="P638" s="5"/>
      <c r="Q638" s="42" t="str">
        <f>VLOOKUP(B638,[1]Challan!$A$6:$B$28,2,FALSE)</f>
        <v>94H</v>
      </c>
      <c r="R638" s="43" t="str">
        <f t="shared" si="96"/>
        <v>AACC</v>
      </c>
      <c r="S638" s="43" t="str">
        <f t="shared" si="101"/>
        <v>C</v>
      </c>
      <c r="T638" s="43" t="str">
        <f t="shared" si="102"/>
        <v>01</v>
      </c>
      <c r="U638" s="43" t="b">
        <f t="shared" si="97"/>
        <v>1</v>
      </c>
      <c r="V638" s="43">
        <f t="shared" si="98"/>
        <v>10</v>
      </c>
      <c r="W638" s="43" t="str">
        <f t="shared" si="99"/>
        <v>L</v>
      </c>
      <c r="X638" s="37">
        <v>0</v>
      </c>
    </row>
    <row r="639" spans="1:24" x14ac:dyDescent="0.25">
      <c r="A639" s="30">
        <f t="shared" si="103"/>
        <v>636</v>
      </c>
      <c r="B639" s="30">
        <v>19</v>
      </c>
      <c r="C639" s="32">
        <f t="shared" si="95"/>
        <v>62</v>
      </c>
      <c r="D639" s="97" t="s">
        <v>219</v>
      </c>
      <c r="E639" s="49" t="s">
        <v>322</v>
      </c>
      <c r="F639" s="47" t="s">
        <v>323</v>
      </c>
      <c r="G639" s="47"/>
      <c r="H639" s="35" t="s">
        <v>255</v>
      </c>
      <c r="I639" s="36">
        <v>41704</v>
      </c>
      <c r="J639" s="82">
        <v>13886</v>
      </c>
      <c r="K639" s="37">
        <v>1389</v>
      </c>
      <c r="L639" s="38">
        <f t="shared" si="105"/>
        <v>1389</v>
      </c>
      <c r="M639" s="36">
        <f t="shared" si="104"/>
        <v>41704</v>
      </c>
      <c r="N639" s="39">
        <f t="shared" si="100"/>
        <v>10</v>
      </c>
      <c r="O639" s="5"/>
      <c r="P639" s="5"/>
      <c r="Q639" s="42" t="str">
        <f>VLOOKUP(B639,[1]Challan!$A$6:$B$28,2,FALSE)</f>
        <v>94H</v>
      </c>
      <c r="R639" s="43" t="str">
        <f t="shared" si="96"/>
        <v>AAEC</v>
      </c>
      <c r="S639" s="43" t="str">
        <f t="shared" si="101"/>
        <v>C</v>
      </c>
      <c r="T639" s="43" t="str">
        <f t="shared" si="102"/>
        <v>01</v>
      </c>
      <c r="U639" s="43" t="b">
        <f t="shared" si="97"/>
        <v>1</v>
      </c>
      <c r="V639" s="43">
        <f t="shared" si="98"/>
        <v>10</v>
      </c>
      <c r="W639" s="43" t="str">
        <f t="shared" si="99"/>
        <v>H</v>
      </c>
      <c r="X639" s="37">
        <v>0</v>
      </c>
    </row>
    <row r="640" spans="1:24" x14ac:dyDescent="0.25">
      <c r="A640" s="30">
        <f t="shared" si="103"/>
        <v>637</v>
      </c>
      <c r="B640" s="30">
        <v>19</v>
      </c>
      <c r="C640" s="32">
        <f t="shared" si="95"/>
        <v>63</v>
      </c>
      <c r="D640" s="97" t="s">
        <v>219</v>
      </c>
      <c r="E640" s="49" t="s">
        <v>802</v>
      </c>
      <c r="F640" s="47" t="s">
        <v>712</v>
      </c>
      <c r="G640" s="47"/>
      <c r="H640" s="35" t="s">
        <v>255</v>
      </c>
      <c r="I640" s="36">
        <v>41729</v>
      </c>
      <c r="J640" s="82">
        <v>50000</v>
      </c>
      <c r="K640" s="37">
        <v>5000</v>
      </c>
      <c r="L640" s="38">
        <f t="shared" si="105"/>
        <v>5000</v>
      </c>
      <c r="M640" s="36">
        <f t="shared" si="104"/>
        <v>41729</v>
      </c>
      <c r="N640" s="39">
        <f t="shared" si="100"/>
        <v>10</v>
      </c>
      <c r="O640" s="5"/>
      <c r="P640" s="5"/>
      <c r="Q640" s="42" t="str">
        <f>VLOOKUP(B640,[1]Challan!$A$6:$B$28,2,FALSE)</f>
        <v>94H</v>
      </c>
      <c r="R640" s="43" t="str">
        <f t="shared" si="96"/>
        <v>AAAC</v>
      </c>
      <c r="S640" s="43" t="str">
        <f t="shared" si="101"/>
        <v>C</v>
      </c>
      <c r="T640" s="43" t="str">
        <f t="shared" si="102"/>
        <v>01</v>
      </c>
      <c r="U640" s="43" t="b">
        <f t="shared" si="97"/>
        <v>1</v>
      </c>
      <c r="V640" s="43">
        <f t="shared" si="98"/>
        <v>10</v>
      </c>
      <c r="W640" s="43" t="str">
        <f t="shared" si="99"/>
        <v>F</v>
      </c>
      <c r="X640" s="37">
        <v>0</v>
      </c>
    </row>
    <row r="641" spans="1:24" x14ac:dyDescent="0.25">
      <c r="A641" s="30">
        <f t="shared" si="103"/>
        <v>638</v>
      </c>
      <c r="B641" s="30">
        <v>19</v>
      </c>
      <c r="C641" s="32">
        <f t="shared" si="95"/>
        <v>64</v>
      </c>
      <c r="D641" s="45" t="s">
        <v>219</v>
      </c>
      <c r="E641" s="49" t="s">
        <v>304</v>
      </c>
      <c r="F641" s="47" t="s">
        <v>305</v>
      </c>
      <c r="G641" s="47"/>
      <c r="H641" s="35" t="s">
        <v>255</v>
      </c>
      <c r="I641" s="36">
        <v>41729</v>
      </c>
      <c r="J641" s="82">
        <v>5476</v>
      </c>
      <c r="K641" s="37">
        <v>548</v>
      </c>
      <c r="L641" s="38">
        <f t="shared" si="105"/>
        <v>548</v>
      </c>
      <c r="M641" s="36">
        <f t="shared" si="104"/>
        <v>41729</v>
      </c>
      <c r="N641" s="39">
        <f t="shared" si="100"/>
        <v>10.01</v>
      </c>
      <c r="O641" s="5"/>
      <c r="P641" s="5"/>
      <c r="Q641" s="42" t="str">
        <f>VLOOKUP(B641,[1]Challan!$A$6:$B$28,2,FALSE)</f>
        <v>94H</v>
      </c>
      <c r="R641" s="43" t="str">
        <f t="shared" si="96"/>
        <v>AACC</v>
      </c>
      <c r="S641" s="43" t="str">
        <f t="shared" si="101"/>
        <v>C</v>
      </c>
      <c r="T641" s="43" t="str">
        <f t="shared" si="102"/>
        <v>01</v>
      </c>
      <c r="U641" s="43" t="b">
        <f t="shared" si="97"/>
        <v>1</v>
      </c>
      <c r="V641" s="43">
        <f t="shared" si="98"/>
        <v>10</v>
      </c>
      <c r="W641" s="43" t="str">
        <f t="shared" si="99"/>
        <v>N</v>
      </c>
      <c r="X641" s="37">
        <v>0</v>
      </c>
    </row>
    <row r="642" spans="1:24" x14ac:dyDescent="0.25">
      <c r="A642" s="30">
        <f t="shared" si="103"/>
        <v>639</v>
      </c>
      <c r="B642" s="30">
        <v>19</v>
      </c>
      <c r="C642" s="32">
        <f t="shared" si="95"/>
        <v>65</v>
      </c>
      <c r="D642" s="45" t="s">
        <v>219</v>
      </c>
      <c r="E642" s="49" t="s">
        <v>803</v>
      </c>
      <c r="F642" s="47" t="s">
        <v>260</v>
      </c>
      <c r="G642" s="47"/>
      <c r="H642" s="35" t="s">
        <v>255</v>
      </c>
      <c r="I642" s="36">
        <v>41729</v>
      </c>
      <c r="J642" s="82">
        <v>14101</v>
      </c>
      <c r="K642" s="37">
        <v>1410</v>
      </c>
      <c r="L642" s="38">
        <f t="shared" si="105"/>
        <v>1410</v>
      </c>
      <c r="M642" s="36">
        <f t="shared" si="104"/>
        <v>41729</v>
      </c>
      <c r="N642" s="39">
        <f t="shared" si="100"/>
        <v>10</v>
      </c>
      <c r="O642" s="5"/>
      <c r="P642" s="5"/>
      <c r="Q642" s="42" t="str">
        <f>VLOOKUP(B642,[1]Challan!$A$6:$B$28,2,FALSE)</f>
        <v>94H</v>
      </c>
      <c r="R642" s="43" t="str">
        <f t="shared" si="96"/>
        <v>AACC</v>
      </c>
      <c r="S642" s="43" t="str">
        <f t="shared" si="101"/>
        <v>C</v>
      </c>
      <c r="T642" s="43" t="str">
        <f t="shared" si="102"/>
        <v>01</v>
      </c>
      <c r="U642" s="43" t="b">
        <f t="shared" si="97"/>
        <v>1</v>
      </c>
      <c r="V642" s="43">
        <f t="shared" si="98"/>
        <v>10</v>
      </c>
      <c r="W642" s="43" t="str">
        <f t="shared" si="99"/>
        <v>B</v>
      </c>
      <c r="X642" s="37">
        <v>0</v>
      </c>
    </row>
    <row r="643" spans="1:24" x14ac:dyDescent="0.25">
      <c r="A643" s="30">
        <f t="shared" si="103"/>
        <v>640</v>
      </c>
      <c r="B643" s="30">
        <v>19</v>
      </c>
      <c r="C643" s="32">
        <f t="shared" si="95"/>
        <v>66</v>
      </c>
      <c r="D643" s="45" t="s">
        <v>219</v>
      </c>
      <c r="E643" s="49" t="s">
        <v>816</v>
      </c>
      <c r="F643" s="47" t="s">
        <v>302</v>
      </c>
      <c r="G643" s="47"/>
      <c r="H643" s="35" t="s">
        <v>255</v>
      </c>
      <c r="I643" s="36">
        <v>41729</v>
      </c>
      <c r="J643" s="82">
        <v>4982</v>
      </c>
      <c r="K643" s="37">
        <v>498</v>
      </c>
      <c r="L643" s="38">
        <f t="shared" si="105"/>
        <v>498</v>
      </c>
      <c r="M643" s="36">
        <f t="shared" si="104"/>
        <v>41729</v>
      </c>
      <c r="N643" s="39">
        <f t="shared" si="100"/>
        <v>10</v>
      </c>
      <c r="O643" s="5"/>
      <c r="P643" s="5"/>
      <c r="Q643" s="42" t="str">
        <f>VLOOKUP(B643,[1]Challan!$A$6:$B$28,2,FALSE)</f>
        <v>94H</v>
      </c>
      <c r="R643" s="43" t="str">
        <f t="shared" si="96"/>
        <v>AACC</v>
      </c>
      <c r="S643" s="43" t="str">
        <f t="shared" si="101"/>
        <v>C</v>
      </c>
      <c r="T643" s="43" t="str">
        <f t="shared" si="102"/>
        <v>01</v>
      </c>
      <c r="U643" s="43" t="b">
        <f t="shared" si="97"/>
        <v>1</v>
      </c>
      <c r="V643" s="43">
        <f t="shared" si="98"/>
        <v>10</v>
      </c>
      <c r="W643" s="43" t="str">
        <f t="shared" si="99"/>
        <v>F</v>
      </c>
      <c r="X643" s="37">
        <v>0</v>
      </c>
    </row>
    <row r="644" spans="1:24" x14ac:dyDescent="0.25">
      <c r="A644" s="30">
        <f t="shared" si="103"/>
        <v>641</v>
      </c>
      <c r="B644" s="30">
        <v>19</v>
      </c>
      <c r="C644" s="32">
        <f t="shared" ref="C644:C707" si="106">+IF(B644=B643,C643+1,1)</f>
        <v>67</v>
      </c>
      <c r="D644" s="45" t="s">
        <v>219</v>
      </c>
      <c r="E644" s="49" t="s">
        <v>930</v>
      </c>
      <c r="F644" s="47" t="s">
        <v>278</v>
      </c>
      <c r="G644" s="47"/>
      <c r="H644" s="35" t="s">
        <v>255</v>
      </c>
      <c r="I644" s="36">
        <v>41729</v>
      </c>
      <c r="J644" s="82">
        <v>17292</v>
      </c>
      <c r="K644" s="37">
        <v>1729</v>
      </c>
      <c r="L644" s="38">
        <f t="shared" si="105"/>
        <v>1729</v>
      </c>
      <c r="M644" s="36">
        <f t="shared" si="104"/>
        <v>41729</v>
      </c>
      <c r="N644" s="39">
        <f t="shared" si="100"/>
        <v>10</v>
      </c>
      <c r="O644" s="5"/>
      <c r="P644" s="5"/>
      <c r="Q644" s="42" t="str">
        <f>VLOOKUP(B644,[1]Challan!$A$6:$B$28,2,FALSE)</f>
        <v>94H</v>
      </c>
      <c r="R644" s="43" t="str">
        <f t="shared" ref="R644:R707" si="107">LEFT(E644,4)</f>
        <v>AAAC</v>
      </c>
      <c r="S644" s="43" t="str">
        <f t="shared" si="101"/>
        <v>C</v>
      </c>
      <c r="T644" s="43" t="str">
        <f t="shared" si="102"/>
        <v>01</v>
      </c>
      <c r="U644" s="43" t="b">
        <f t="shared" ref="U644:U707" si="108">D644=T644</f>
        <v>1</v>
      </c>
      <c r="V644" s="43">
        <f t="shared" ref="V644:V707" si="109">LEN(E644)</f>
        <v>10</v>
      </c>
      <c r="W644" s="43" t="str">
        <f t="shared" ref="W644:W707" si="110">RIGHT(E644,1)</f>
        <v>J</v>
      </c>
      <c r="X644" s="37">
        <v>0</v>
      </c>
    </row>
    <row r="645" spans="1:24" x14ac:dyDescent="0.25">
      <c r="A645" s="30">
        <f t="shared" si="103"/>
        <v>642</v>
      </c>
      <c r="B645" s="30">
        <v>19</v>
      </c>
      <c r="C645" s="32">
        <f t="shared" si="106"/>
        <v>68</v>
      </c>
      <c r="D645" s="45" t="s">
        <v>219</v>
      </c>
      <c r="E645" s="49" t="s">
        <v>1037</v>
      </c>
      <c r="F645" s="47" t="s">
        <v>279</v>
      </c>
      <c r="G645" s="47"/>
      <c r="H645" s="35" t="s">
        <v>255</v>
      </c>
      <c r="I645" s="36">
        <v>41729</v>
      </c>
      <c r="J645" s="82">
        <v>38295</v>
      </c>
      <c r="K645" s="37">
        <v>3830</v>
      </c>
      <c r="L645" s="38">
        <f t="shared" si="105"/>
        <v>3830</v>
      </c>
      <c r="M645" s="36">
        <f t="shared" si="104"/>
        <v>41729</v>
      </c>
      <c r="N645" s="39">
        <f t="shared" ref="N645:N708" si="111">+ROUND(L645/J645*100,2)</f>
        <v>10</v>
      </c>
      <c r="O645" s="5"/>
      <c r="P645" s="5"/>
      <c r="Q645" s="42" t="str">
        <f>VLOOKUP(B645,[1]Challan!$A$6:$B$28,2,FALSE)</f>
        <v>94H</v>
      </c>
      <c r="R645" s="43" t="str">
        <f t="shared" si="107"/>
        <v>AAAC</v>
      </c>
      <c r="S645" s="43" t="str">
        <f t="shared" ref="S645:S708" si="112">RIGHT(R645,1)</f>
        <v>C</v>
      </c>
      <c r="T645" s="43" t="str">
        <f t="shared" ref="T645:T708" si="113">IF(S645="C","01","02")</f>
        <v>01</v>
      </c>
      <c r="U645" s="43" t="b">
        <f t="shared" si="108"/>
        <v>1</v>
      </c>
      <c r="V645" s="43">
        <f t="shared" si="109"/>
        <v>10</v>
      </c>
      <c r="W645" s="43" t="str">
        <f t="shared" si="110"/>
        <v>K</v>
      </c>
      <c r="X645" s="37">
        <v>0</v>
      </c>
    </row>
    <row r="646" spans="1:24" x14ac:dyDescent="0.25">
      <c r="A646" s="30">
        <f t="shared" ref="A646:A709" si="114">A645+1</f>
        <v>643</v>
      </c>
      <c r="B646" s="30">
        <v>19</v>
      </c>
      <c r="C646" s="32">
        <f t="shared" si="106"/>
        <v>69</v>
      </c>
      <c r="D646" s="45" t="s">
        <v>219</v>
      </c>
      <c r="E646" s="49" t="s">
        <v>1038</v>
      </c>
      <c r="F646" s="47" t="s">
        <v>280</v>
      </c>
      <c r="G646" s="47"/>
      <c r="H646" s="35" t="s">
        <v>255</v>
      </c>
      <c r="I646" s="36">
        <v>41729</v>
      </c>
      <c r="J646" s="82">
        <v>11326</v>
      </c>
      <c r="K646" s="37">
        <v>1133</v>
      </c>
      <c r="L646" s="38">
        <f t="shared" si="105"/>
        <v>1133</v>
      </c>
      <c r="M646" s="36">
        <f t="shared" si="104"/>
        <v>41729</v>
      </c>
      <c r="N646" s="39">
        <f t="shared" si="111"/>
        <v>10</v>
      </c>
      <c r="O646" s="5"/>
      <c r="P646" s="5"/>
      <c r="Q646" s="42" t="str">
        <f>VLOOKUP(B646,[1]Challan!$A$6:$B$28,2,FALSE)</f>
        <v>94H</v>
      </c>
      <c r="R646" s="43" t="str">
        <f t="shared" si="107"/>
        <v>AAAC</v>
      </c>
      <c r="S646" s="43" t="str">
        <f t="shared" si="112"/>
        <v>C</v>
      </c>
      <c r="T646" s="43" t="str">
        <f t="shared" si="113"/>
        <v>01</v>
      </c>
      <c r="U646" s="43" t="b">
        <f t="shared" si="108"/>
        <v>1</v>
      </c>
      <c r="V646" s="43">
        <f t="shared" si="109"/>
        <v>10</v>
      </c>
      <c r="W646" s="43" t="str">
        <f t="shared" si="110"/>
        <v>M</v>
      </c>
      <c r="X646" s="37">
        <v>0</v>
      </c>
    </row>
    <row r="647" spans="1:24" x14ac:dyDescent="0.25">
      <c r="A647" s="30">
        <f t="shared" si="114"/>
        <v>644</v>
      </c>
      <c r="B647" s="30">
        <v>19</v>
      </c>
      <c r="C647" s="32">
        <f t="shared" si="106"/>
        <v>70</v>
      </c>
      <c r="D647" s="45" t="s">
        <v>219</v>
      </c>
      <c r="E647" s="49" t="s">
        <v>811</v>
      </c>
      <c r="F647" s="47" t="s">
        <v>281</v>
      </c>
      <c r="G647" s="47"/>
      <c r="H647" s="35" t="s">
        <v>255</v>
      </c>
      <c r="I647" s="36">
        <v>41729</v>
      </c>
      <c r="J647" s="82">
        <v>15731</v>
      </c>
      <c r="K647" s="37">
        <v>1573</v>
      </c>
      <c r="L647" s="38">
        <f t="shared" si="105"/>
        <v>1573</v>
      </c>
      <c r="M647" s="36">
        <f t="shared" si="104"/>
        <v>41729</v>
      </c>
      <c r="N647" s="39">
        <f t="shared" si="111"/>
        <v>10</v>
      </c>
      <c r="O647" s="5"/>
      <c r="P647" s="5"/>
      <c r="Q647" s="42" t="str">
        <f>VLOOKUP(B647,[1]Challan!$A$6:$B$28,2,FALSE)</f>
        <v>94H</v>
      </c>
      <c r="R647" s="43" t="str">
        <f t="shared" si="107"/>
        <v>AAAC</v>
      </c>
      <c r="S647" s="43" t="str">
        <f t="shared" si="112"/>
        <v>C</v>
      </c>
      <c r="T647" s="43" t="str">
        <f t="shared" si="113"/>
        <v>01</v>
      </c>
      <c r="U647" s="43" t="b">
        <f t="shared" si="108"/>
        <v>1</v>
      </c>
      <c r="V647" s="43">
        <f t="shared" si="109"/>
        <v>10</v>
      </c>
      <c r="W647" s="43" t="str">
        <f t="shared" si="110"/>
        <v>F</v>
      </c>
      <c r="X647" s="37">
        <v>0</v>
      </c>
    </row>
    <row r="648" spans="1:24" x14ac:dyDescent="0.25">
      <c r="A648" s="30">
        <f t="shared" si="114"/>
        <v>645</v>
      </c>
      <c r="B648" s="30">
        <v>19</v>
      </c>
      <c r="C648" s="32">
        <f t="shared" si="106"/>
        <v>71</v>
      </c>
      <c r="D648" s="45" t="s">
        <v>219</v>
      </c>
      <c r="E648" s="49" t="s">
        <v>931</v>
      </c>
      <c r="F648" s="47" t="s">
        <v>282</v>
      </c>
      <c r="G648" s="47"/>
      <c r="H648" s="35" t="s">
        <v>255</v>
      </c>
      <c r="I648" s="36">
        <v>41729</v>
      </c>
      <c r="J648" s="82">
        <v>14721</v>
      </c>
      <c r="K648" s="37">
        <v>1472</v>
      </c>
      <c r="L648" s="38">
        <f t="shared" si="105"/>
        <v>1472</v>
      </c>
      <c r="M648" s="36">
        <f t="shared" si="104"/>
        <v>41729</v>
      </c>
      <c r="N648" s="39">
        <f t="shared" si="111"/>
        <v>10</v>
      </c>
      <c r="O648" s="5"/>
      <c r="P648" s="5"/>
      <c r="Q648" s="42" t="str">
        <f>VLOOKUP(B648,[1]Challan!$A$6:$B$28,2,FALSE)</f>
        <v>94H</v>
      </c>
      <c r="R648" s="43" t="str">
        <f t="shared" si="107"/>
        <v>AAAC</v>
      </c>
      <c r="S648" s="43" t="str">
        <f t="shared" si="112"/>
        <v>C</v>
      </c>
      <c r="T648" s="43" t="str">
        <f t="shared" si="113"/>
        <v>01</v>
      </c>
      <c r="U648" s="43" t="b">
        <f t="shared" si="108"/>
        <v>1</v>
      </c>
      <c r="V648" s="43">
        <f t="shared" si="109"/>
        <v>10</v>
      </c>
      <c r="W648" s="43" t="str">
        <f t="shared" si="110"/>
        <v>R</v>
      </c>
      <c r="X648" s="37">
        <v>0</v>
      </c>
    </row>
    <row r="649" spans="1:24" x14ac:dyDescent="0.25">
      <c r="A649" s="30">
        <f t="shared" si="114"/>
        <v>646</v>
      </c>
      <c r="B649" s="30">
        <v>19</v>
      </c>
      <c r="C649" s="32">
        <f t="shared" si="106"/>
        <v>72</v>
      </c>
      <c r="D649" s="45" t="s">
        <v>219</v>
      </c>
      <c r="E649" s="49" t="s">
        <v>937</v>
      </c>
      <c r="F649" s="47" t="s">
        <v>295</v>
      </c>
      <c r="G649" s="47"/>
      <c r="H649" s="35" t="s">
        <v>255</v>
      </c>
      <c r="I649" s="36">
        <v>41729</v>
      </c>
      <c r="J649" s="82">
        <v>9253</v>
      </c>
      <c r="K649" s="37">
        <v>925</v>
      </c>
      <c r="L649" s="38">
        <f t="shared" si="105"/>
        <v>925</v>
      </c>
      <c r="M649" s="36">
        <f t="shared" si="104"/>
        <v>41729</v>
      </c>
      <c r="N649" s="39">
        <f t="shared" si="111"/>
        <v>10</v>
      </c>
      <c r="O649" s="5"/>
      <c r="P649" s="5"/>
      <c r="Q649" s="42" t="str">
        <f>VLOOKUP(B649,[1]Challan!$A$6:$B$28,2,FALSE)</f>
        <v>94H</v>
      </c>
      <c r="R649" s="43" t="str">
        <f t="shared" si="107"/>
        <v>AADC</v>
      </c>
      <c r="S649" s="43" t="str">
        <f t="shared" si="112"/>
        <v>C</v>
      </c>
      <c r="T649" s="43" t="str">
        <f t="shared" si="113"/>
        <v>01</v>
      </c>
      <c r="U649" s="43" t="b">
        <f t="shared" si="108"/>
        <v>1</v>
      </c>
      <c r="V649" s="43">
        <f t="shared" si="109"/>
        <v>10</v>
      </c>
      <c r="W649" s="43" t="str">
        <f t="shared" si="110"/>
        <v>E</v>
      </c>
      <c r="X649" s="37">
        <v>0</v>
      </c>
    </row>
    <row r="650" spans="1:24" x14ac:dyDescent="0.25">
      <c r="A650" s="30">
        <f t="shared" si="114"/>
        <v>647</v>
      </c>
      <c r="B650" s="30">
        <v>19</v>
      </c>
      <c r="C650" s="32">
        <f t="shared" si="106"/>
        <v>73</v>
      </c>
      <c r="D650" s="45" t="s">
        <v>219</v>
      </c>
      <c r="E650" s="49" t="s">
        <v>817</v>
      </c>
      <c r="F650" s="47" t="s">
        <v>315</v>
      </c>
      <c r="G650" s="47"/>
      <c r="H650" s="35" t="s">
        <v>255</v>
      </c>
      <c r="I650" s="36">
        <v>41729</v>
      </c>
      <c r="J650" s="82">
        <v>17154</v>
      </c>
      <c r="K650" s="37">
        <v>1715</v>
      </c>
      <c r="L650" s="38">
        <f t="shared" si="105"/>
        <v>1715</v>
      </c>
      <c r="M650" s="36">
        <f t="shared" si="104"/>
        <v>41729</v>
      </c>
      <c r="N650" s="39">
        <f t="shared" si="111"/>
        <v>10</v>
      </c>
      <c r="O650" s="5"/>
      <c r="P650" s="5"/>
      <c r="Q650" s="42" t="str">
        <f>VLOOKUP(B650,[1]Challan!$A$6:$B$28,2,FALSE)</f>
        <v>94H</v>
      </c>
      <c r="R650" s="43" t="str">
        <f t="shared" si="107"/>
        <v>AAFC</v>
      </c>
      <c r="S650" s="43" t="str">
        <f t="shared" si="112"/>
        <v>C</v>
      </c>
      <c r="T650" s="43" t="str">
        <f t="shared" si="113"/>
        <v>01</v>
      </c>
      <c r="U650" s="43" t="b">
        <f t="shared" si="108"/>
        <v>1</v>
      </c>
      <c r="V650" s="43">
        <f t="shared" si="109"/>
        <v>10</v>
      </c>
      <c r="W650" s="43" t="str">
        <f t="shared" si="110"/>
        <v>A</v>
      </c>
      <c r="X650" s="37">
        <v>0</v>
      </c>
    </row>
    <row r="651" spans="1:24" x14ac:dyDescent="0.25">
      <c r="A651" s="30">
        <f t="shared" si="114"/>
        <v>648</v>
      </c>
      <c r="B651" s="30">
        <v>19</v>
      </c>
      <c r="C651" s="32">
        <f t="shared" si="106"/>
        <v>74</v>
      </c>
      <c r="D651" s="45" t="s">
        <v>219</v>
      </c>
      <c r="E651" s="49" t="s">
        <v>802</v>
      </c>
      <c r="F651" s="47" t="s">
        <v>254</v>
      </c>
      <c r="G651" s="47"/>
      <c r="H651" s="35" t="s">
        <v>255</v>
      </c>
      <c r="I651" s="36">
        <v>41729</v>
      </c>
      <c r="J651" s="82">
        <v>18793</v>
      </c>
      <c r="K651" s="37">
        <v>1879</v>
      </c>
      <c r="L651" s="38">
        <f t="shared" si="105"/>
        <v>1879</v>
      </c>
      <c r="M651" s="36">
        <f t="shared" si="104"/>
        <v>41729</v>
      </c>
      <c r="N651" s="39">
        <f t="shared" si="111"/>
        <v>10</v>
      </c>
      <c r="O651" s="5"/>
      <c r="P651" s="5"/>
      <c r="Q651" s="42" t="str">
        <f>VLOOKUP(B651,[1]Challan!$A$6:$B$28,2,FALSE)</f>
        <v>94H</v>
      </c>
      <c r="R651" s="43" t="str">
        <f t="shared" si="107"/>
        <v>AAAC</v>
      </c>
      <c r="S651" s="43" t="str">
        <f t="shared" si="112"/>
        <v>C</v>
      </c>
      <c r="T651" s="43" t="str">
        <f t="shared" si="113"/>
        <v>01</v>
      </c>
      <c r="U651" s="43" t="b">
        <f t="shared" si="108"/>
        <v>1</v>
      </c>
      <c r="V651" s="43">
        <f t="shared" si="109"/>
        <v>10</v>
      </c>
      <c r="W651" s="43" t="str">
        <f t="shared" si="110"/>
        <v>F</v>
      </c>
      <c r="X651" s="37">
        <v>0</v>
      </c>
    </row>
    <row r="652" spans="1:24" x14ac:dyDescent="0.25">
      <c r="A652" s="30">
        <f t="shared" si="114"/>
        <v>649</v>
      </c>
      <c r="B652" s="30">
        <v>19</v>
      </c>
      <c r="C652" s="32">
        <f t="shared" si="106"/>
        <v>75</v>
      </c>
      <c r="D652" s="45" t="s">
        <v>219</v>
      </c>
      <c r="E652" s="49" t="s">
        <v>939</v>
      </c>
      <c r="F652" s="47" t="s">
        <v>301</v>
      </c>
      <c r="G652" s="47"/>
      <c r="H652" s="35" t="s">
        <v>255</v>
      </c>
      <c r="I652" s="36">
        <v>41729</v>
      </c>
      <c r="J652" s="82">
        <v>5042</v>
      </c>
      <c r="K652" s="37">
        <v>504</v>
      </c>
      <c r="L652" s="38">
        <f t="shared" si="105"/>
        <v>504</v>
      </c>
      <c r="M652" s="36">
        <f t="shared" si="104"/>
        <v>41729</v>
      </c>
      <c r="N652" s="39">
        <f t="shared" si="111"/>
        <v>10</v>
      </c>
      <c r="O652" s="5"/>
      <c r="P652" s="5"/>
      <c r="Q652" s="42" t="str">
        <f>VLOOKUP(B652,[1]Challan!$A$6:$B$28,2,FALSE)</f>
        <v>94H</v>
      </c>
      <c r="R652" s="43" t="str">
        <f t="shared" si="107"/>
        <v>AABC</v>
      </c>
      <c r="S652" s="43" t="str">
        <f t="shared" si="112"/>
        <v>C</v>
      </c>
      <c r="T652" s="43" t="str">
        <f t="shared" si="113"/>
        <v>01</v>
      </c>
      <c r="U652" s="43" t="b">
        <f t="shared" si="108"/>
        <v>1</v>
      </c>
      <c r="V652" s="43">
        <f t="shared" si="109"/>
        <v>10</v>
      </c>
      <c r="W652" s="43" t="str">
        <f t="shared" si="110"/>
        <v>N</v>
      </c>
      <c r="X652" s="37">
        <v>0</v>
      </c>
    </row>
    <row r="653" spans="1:24" x14ac:dyDescent="0.25">
      <c r="A653" s="30">
        <f t="shared" si="114"/>
        <v>650</v>
      </c>
      <c r="B653" s="30">
        <v>19</v>
      </c>
      <c r="C653" s="32">
        <f t="shared" si="106"/>
        <v>76</v>
      </c>
      <c r="D653" s="45" t="s">
        <v>219</v>
      </c>
      <c r="E653" s="49" t="s">
        <v>256</v>
      </c>
      <c r="F653" s="47" t="s">
        <v>257</v>
      </c>
      <c r="G653" s="47"/>
      <c r="H653" s="35" t="s">
        <v>255</v>
      </c>
      <c r="I653" s="36">
        <v>41729</v>
      </c>
      <c r="J653" s="82">
        <v>4952</v>
      </c>
      <c r="K653" s="37">
        <v>495</v>
      </c>
      <c r="L653" s="38">
        <f t="shared" si="105"/>
        <v>495</v>
      </c>
      <c r="M653" s="36">
        <f t="shared" si="104"/>
        <v>41729</v>
      </c>
      <c r="N653" s="39">
        <f t="shared" si="111"/>
        <v>10</v>
      </c>
      <c r="O653" s="5"/>
      <c r="P653" s="5"/>
      <c r="Q653" s="42" t="str">
        <f>VLOOKUP(B653,[1]Challan!$A$6:$B$28,2,FALSE)</f>
        <v>94H</v>
      </c>
      <c r="R653" s="43" t="str">
        <f t="shared" si="107"/>
        <v>AADC</v>
      </c>
      <c r="S653" s="43" t="str">
        <f t="shared" si="112"/>
        <v>C</v>
      </c>
      <c r="T653" s="43" t="str">
        <f t="shared" si="113"/>
        <v>01</v>
      </c>
      <c r="U653" s="43" t="b">
        <f t="shared" si="108"/>
        <v>1</v>
      </c>
      <c r="V653" s="43">
        <f t="shared" si="109"/>
        <v>10</v>
      </c>
      <c r="W653" s="43" t="str">
        <f t="shared" si="110"/>
        <v>K</v>
      </c>
      <c r="X653" s="37">
        <v>0</v>
      </c>
    </row>
    <row r="654" spans="1:24" x14ac:dyDescent="0.25">
      <c r="A654" s="30">
        <f t="shared" si="114"/>
        <v>651</v>
      </c>
      <c r="B654" s="30">
        <v>19</v>
      </c>
      <c r="C654" s="32">
        <f t="shared" si="106"/>
        <v>77</v>
      </c>
      <c r="D654" s="45" t="s">
        <v>219</v>
      </c>
      <c r="E654" s="49" t="s">
        <v>933</v>
      </c>
      <c r="F654" s="47" t="s">
        <v>284</v>
      </c>
      <c r="G654" s="47"/>
      <c r="H654" s="35" t="s">
        <v>255</v>
      </c>
      <c r="I654" s="36">
        <v>41729</v>
      </c>
      <c r="J654" s="82">
        <v>10923</v>
      </c>
      <c r="K654" s="37">
        <v>1092</v>
      </c>
      <c r="L654" s="38">
        <f t="shared" si="105"/>
        <v>1092</v>
      </c>
      <c r="M654" s="36">
        <f t="shared" si="104"/>
        <v>41729</v>
      </c>
      <c r="N654" s="39">
        <f t="shared" si="111"/>
        <v>10</v>
      </c>
      <c r="O654" s="5"/>
      <c r="P654" s="5"/>
      <c r="Q654" s="42" t="str">
        <f>VLOOKUP(B654,[1]Challan!$A$6:$B$28,2,FALSE)</f>
        <v>94H</v>
      </c>
      <c r="R654" s="43" t="str">
        <f t="shared" si="107"/>
        <v>AABC</v>
      </c>
      <c r="S654" s="43" t="str">
        <f t="shared" si="112"/>
        <v>C</v>
      </c>
      <c r="T654" s="43" t="str">
        <f t="shared" si="113"/>
        <v>01</v>
      </c>
      <c r="U654" s="43" t="b">
        <f t="shared" si="108"/>
        <v>1</v>
      </c>
      <c r="V654" s="43">
        <f t="shared" si="109"/>
        <v>10</v>
      </c>
      <c r="W654" s="43" t="str">
        <f t="shared" si="110"/>
        <v>B</v>
      </c>
      <c r="X654" s="37">
        <v>0</v>
      </c>
    </row>
    <row r="655" spans="1:24" x14ac:dyDescent="0.25">
      <c r="A655" s="30">
        <f t="shared" si="114"/>
        <v>652</v>
      </c>
      <c r="B655" s="30">
        <v>19</v>
      </c>
      <c r="C655" s="32">
        <f t="shared" si="106"/>
        <v>78</v>
      </c>
      <c r="D655" s="45" t="s">
        <v>219</v>
      </c>
      <c r="E655" s="49" t="s">
        <v>1041</v>
      </c>
      <c r="F655" s="47" t="s">
        <v>292</v>
      </c>
      <c r="G655" s="47"/>
      <c r="H655" s="35" t="s">
        <v>255</v>
      </c>
      <c r="I655" s="36">
        <v>41729</v>
      </c>
      <c r="J655" s="82">
        <v>12892</v>
      </c>
      <c r="K655" s="37">
        <v>1289</v>
      </c>
      <c r="L655" s="38">
        <f t="shared" si="105"/>
        <v>1289</v>
      </c>
      <c r="M655" s="36">
        <f t="shared" si="104"/>
        <v>41729</v>
      </c>
      <c r="N655" s="39">
        <f t="shared" si="111"/>
        <v>10</v>
      </c>
      <c r="O655" s="5"/>
      <c r="P655" s="5"/>
      <c r="Q655" s="42" t="str">
        <f>VLOOKUP(B655,[1]Challan!$A$6:$B$28,2,FALSE)</f>
        <v>94H</v>
      </c>
      <c r="R655" s="43" t="str">
        <f t="shared" si="107"/>
        <v>AACC</v>
      </c>
      <c r="S655" s="43" t="str">
        <f t="shared" si="112"/>
        <v>C</v>
      </c>
      <c r="T655" s="43" t="str">
        <f t="shared" si="113"/>
        <v>01</v>
      </c>
      <c r="U655" s="43" t="b">
        <f t="shared" si="108"/>
        <v>1</v>
      </c>
      <c r="V655" s="43">
        <f t="shared" si="109"/>
        <v>10</v>
      </c>
      <c r="W655" s="43" t="str">
        <f t="shared" si="110"/>
        <v>R</v>
      </c>
      <c r="X655" s="37">
        <v>0</v>
      </c>
    </row>
    <row r="656" spans="1:24" x14ac:dyDescent="0.25">
      <c r="A656" s="30">
        <f t="shared" si="114"/>
        <v>653</v>
      </c>
      <c r="B656" s="30">
        <v>19</v>
      </c>
      <c r="C656" s="32">
        <f t="shared" si="106"/>
        <v>79</v>
      </c>
      <c r="D656" s="45" t="s">
        <v>219</v>
      </c>
      <c r="E656" s="49" t="s">
        <v>1043</v>
      </c>
      <c r="F656" s="47" t="s">
        <v>296</v>
      </c>
      <c r="G656" s="47"/>
      <c r="H656" s="35" t="s">
        <v>255</v>
      </c>
      <c r="I656" s="36">
        <v>41729</v>
      </c>
      <c r="J656" s="82">
        <v>17687</v>
      </c>
      <c r="K656" s="37">
        <v>1769</v>
      </c>
      <c r="L656" s="38">
        <f t="shared" si="105"/>
        <v>1769</v>
      </c>
      <c r="M656" s="36">
        <f t="shared" si="104"/>
        <v>41729</v>
      </c>
      <c r="N656" s="39">
        <f t="shared" si="111"/>
        <v>10</v>
      </c>
      <c r="O656" s="5"/>
      <c r="P656" s="5"/>
      <c r="Q656" s="42" t="str">
        <f>VLOOKUP(B656,[1]Challan!$A$6:$B$28,2,FALSE)</f>
        <v>94H</v>
      </c>
      <c r="R656" s="43" t="str">
        <f t="shared" si="107"/>
        <v>AAAC</v>
      </c>
      <c r="S656" s="43" t="str">
        <f t="shared" si="112"/>
        <v>C</v>
      </c>
      <c r="T656" s="43" t="str">
        <f t="shared" si="113"/>
        <v>01</v>
      </c>
      <c r="U656" s="43" t="b">
        <f t="shared" si="108"/>
        <v>1</v>
      </c>
      <c r="V656" s="43">
        <f t="shared" si="109"/>
        <v>10</v>
      </c>
      <c r="W656" s="43" t="str">
        <f t="shared" si="110"/>
        <v>E</v>
      </c>
      <c r="X656" s="37">
        <v>0</v>
      </c>
    </row>
    <row r="657" spans="1:24" x14ac:dyDescent="0.25">
      <c r="A657" s="30">
        <f t="shared" si="114"/>
        <v>654</v>
      </c>
      <c r="B657" s="30">
        <v>19</v>
      </c>
      <c r="C657" s="32">
        <f t="shared" si="106"/>
        <v>80</v>
      </c>
      <c r="D657" s="45" t="s">
        <v>219</v>
      </c>
      <c r="E657" s="50" t="s">
        <v>316</v>
      </c>
      <c r="F657" s="31" t="s">
        <v>713</v>
      </c>
      <c r="G657" s="31"/>
      <c r="H657" s="35" t="s">
        <v>255</v>
      </c>
      <c r="I657" s="36">
        <v>41729</v>
      </c>
      <c r="J657" s="82">
        <v>8669</v>
      </c>
      <c r="K657" s="37">
        <v>867</v>
      </c>
      <c r="L657" s="38">
        <f t="shared" si="105"/>
        <v>867</v>
      </c>
      <c r="M657" s="36">
        <f t="shared" si="104"/>
        <v>41729</v>
      </c>
      <c r="N657" s="39">
        <f t="shared" si="111"/>
        <v>10</v>
      </c>
      <c r="O657" s="5"/>
      <c r="P657" s="5"/>
      <c r="Q657" s="42" t="str">
        <f>VLOOKUP(B657,[1]Challan!$A$6:$B$28,2,FALSE)</f>
        <v>94H</v>
      </c>
      <c r="R657" s="43" t="str">
        <f t="shared" si="107"/>
        <v>AACC</v>
      </c>
      <c r="S657" s="43" t="str">
        <f t="shared" si="112"/>
        <v>C</v>
      </c>
      <c r="T657" s="43" t="str">
        <f t="shared" si="113"/>
        <v>01</v>
      </c>
      <c r="U657" s="43" t="b">
        <f t="shared" si="108"/>
        <v>1</v>
      </c>
      <c r="V657" s="43">
        <f t="shared" si="109"/>
        <v>10</v>
      </c>
      <c r="W657" s="43" t="str">
        <f t="shared" si="110"/>
        <v>A</v>
      </c>
      <c r="X657" s="37">
        <v>0</v>
      </c>
    </row>
    <row r="658" spans="1:24" x14ac:dyDescent="0.25">
      <c r="A658" s="30">
        <f t="shared" si="114"/>
        <v>655</v>
      </c>
      <c r="B658" s="30">
        <v>19</v>
      </c>
      <c r="C658" s="32">
        <f t="shared" si="106"/>
        <v>81</v>
      </c>
      <c r="D658" s="45" t="s">
        <v>219</v>
      </c>
      <c r="E658" s="50" t="s">
        <v>1039</v>
      </c>
      <c r="F658" s="31" t="s">
        <v>288</v>
      </c>
      <c r="G658" s="31"/>
      <c r="H658" s="35" t="s">
        <v>255</v>
      </c>
      <c r="I658" s="36">
        <v>41729</v>
      </c>
      <c r="J658" s="82">
        <v>7705</v>
      </c>
      <c r="K658" s="37">
        <v>771</v>
      </c>
      <c r="L658" s="38">
        <f t="shared" si="105"/>
        <v>771</v>
      </c>
      <c r="M658" s="36">
        <f t="shared" si="104"/>
        <v>41729</v>
      </c>
      <c r="N658" s="39">
        <f t="shared" si="111"/>
        <v>10.01</v>
      </c>
      <c r="O658" s="5"/>
      <c r="P658" s="5"/>
      <c r="Q658" s="42" t="str">
        <f>VLOOKUP(B658,[1]Challan!$A$6:$B$28,2,FALSE)</f>
        <v>94H</v>
      </c>
      <c r="R658" s="43" t="str">
        <f t="shared" si="107"/>
        <v>AAGC</v>
      </c>
      <c r="S658" s="43" t="str">
        <f t="shared" si="112"/>
        <v>C</v>
      </c>
      <c r="T658" s="43" t="str">
        <f t="shared" si="113"/>
        <v>01</v>
      </c>
      <c r="U658" s="43" t="b">
        <f t="shared" si="108"/>
        <v>1</v>
      </c>
      <c r="V658" s="43">
        <f t="shared" si="109"/>
        <v>10</v>
      </c>
      <c r="W658" s="43" t="str">
        <f t="shared" si="110"/>
        <v>H</v>
      </c>
      <c r="X658" s="37">
        <v>0</v>
      </c>
    </row>
    <row r="659" spans="1:24" x14ac:dyDescent="0.25">
      <c r="A659" s="30">
        <f t="shared" si="114"/>
        <v>656</v>
      </c>
      <c r="B659" s="30">
        <v>19</v>
      </c>
      <c r="C659" s="32">
        <f t="shared" si="106"/>
        <v>82</v>
      </c>
      <c r="D659" s="45" t="s">
        <v>219</v>
      </c>
      <c r="E659" s="50" t="s">
        <v>807</v>
      </c>
      <c r="F659" s="31" t="s">
        <v>270</v>
      </c>
      <c r="G659" s="31"/>
      <c r="H659" s="35" t="s">
        <v>255</v>
      </c>
      <c r="I659" s="36">
        <v>41729</v>
      </c>
      <c r="J659" s="82">
        <v>21344</v>
      </c>
      <c r="K659" s="37">
        <v>2134</v>
      </c>
      <c r="L659" s="38">
        <f t="shared" si="105"/>
        <v>2134</v>
      </c>
      <c r="M659" s="36">
        <f t="shared" si="104"/>
        <v>41729</v>
      </c>
      <c r="N659" s="39">
        <f t="shared" si="111"/>
        <v>10</v>
      </c>
      <c r="O659" s="5"/>
      <c r="P659" s="5"/>
      <c r="Q659" s="42" t="str">
        <f>VLOOKUP(B659,[1]Challan!$A$6:$B$28,2,FALSE)</f>
        <v>94H</v>
      </c>
      <c r="R659" s="43" t="str">
        <f t="shared" si="107"/>
        <v>AAFC</v>
      </c>
      <c r="S659" s="43" t="str">
        <f t="shared" si="112"/>
        <v>C</v>
      </c>
      <c r="T659" s="43" t="str">
        <f t="shared" si="113"/>
        <v>01</v>
      </c>
      <c r="U659" s="43" t="b">
        <f t="shared" si="108"/>
        <v>1</v>
      </c>
      <c r="V659" s="43">
        <f t="shared" si="109"/>
        <v>10</v>
      </c>
      <c r="W659" s="43" t="str">
        <f t="shared" si="110"/>
        <v>N</v>
      </c>
      <c r="X659" s="37">
        <v>0</v>
      </c>
    </row>
    <row r="660" spans="1:24" x14ac:dyDescent="0.25">
      <c r="A660" s="30">
        <f t="shared" si="114"/>
        <v>657</v>
      </c>
      <c r="B660" s="30">
        <v>19</v>
      </c>
      <c r="C660" s="32">
        <f t="shared" si="106"/>
        <v>83</v>
      </c>
      <c r="D660" s="45" t="s">
        <v>219</v>
      </c>
      <c r="E660" s="50" t="s">
        <v>263</v>
      </c>
      <c r="F660" s="31" t="s">
        <v>264</v>
      </c>
      <c r="G660" s="31"/>
      <c r="H660" s="35" t="s">
        <v>255</v>
      </c>
      <c r="I660" s="36">
        <v>41729</v>
      </c>
      <c r="J660" s="82">
        <v>10773</v>
      </c>
      <c r="K660" s="37">
        <v>1077</v>
      </c>
      <c r="L660" s="38">
        <f t="shared" si="105"/>
        <v>1077</v>
      </c>
      <c r="M660" s="36">
        <f t="shared" si="104"/>
        <v>41729</v>
      </c>
      <c r="N660" s="39">
        <f t="shared" si="111"/>
        <v>10</v>
      </c>
      <c r="O660" s="5"/>
      <c r="P660" s="5"/>
      <c r="Q660" s="42" t="str">
        <f>VLOOKUP(B660,[1]Challan!$A$6:$B$28,2,FALSE)</f>
        <v>94H</v>
      </c>
      <c r="R660" s="43" t="str">
        <f t="shared" si="107"/>
        <v>AABC</v>
      </c>
      <c r="S660" s="43" t="str">
        <f t="shared" si="112"/>
        <v>C</v>
      </c>
      <c r="T660" s="43" t="str">
        <f t="shared" si="113"/>
        <v>01</v>
      </c>
      <c r="U660" s="43" t="b">
        <f t="shared" si="108"/>
        <v>1</v>
      </c>
      <c r="V660" s="43">
        <f t="shared" si="109"/>
        <v>10</v>
      </c>
      <c r="W660" s="43" t="str">
        <f t="shared" si="110"/>
        <v>A</v>
      </c>
      <c r="X660" s="37">
        <v>0</v>
      </c>
    </row>
    <row r="661" spans="1:24" x14ac:dyDescent="0.25">
      <c r="A661" s="30">
        <f t="shared" si="114"/>
        <v>658</v>
      </c>
      <c r="B661" s="30">
        <v>19</v>
      </c>
      <c r="C661" s="32">
        <f t="shared" si="106"/>
        <v>84</v>
      </c>
      <c r="D661" s="45" t="s">
        <v>219</v>
      </c>
      <c r="E661" s="50" t="s">
        <v>911</v>
      </c>
      <c r="F661" s="31" t="s">
        <v>265</v>
      </c>
      <c r="G661" s="31"/>
      <c r="H661" s="35" t="s">
        <v>255</v>
      </c>
      <c r="I661" s="36">
        <v>41729</v>
      </c>
      <c r="J661" s="82">
        <v>21887</v>
      </c>
      <c r="K661" s="37">
        <v>2189</v>
      </c>
      <c r="L661" s="38">
        <f t="shared" si="105"/>
        <v>2189</v>
      </c>
      <c r="M661" s="36">
        <f t="shared" si="104"/>
        <v>41729</v>
      </c>
      <c r="N661" s="39">
        <f t="shared" si="111"/>
        <v>10</v>
      </c>
      <c r="O661" s="5"/>
      <c r="P661" s="5"/>
      <c r="Q661" s="42" t="str">
        <f>VLOOKUP(B661,[1]Challan!$A$6:$B$28,2,FALSE)</f>
        <v>94H</v>
      </c>
      <c r="R661" s="43" t="str">
        <f t="shared" si="107"/>
        <v>AABC</v>
      </c>
      <c r="S661" s="43" t="str">
        <f t="shared" si="112"/>
        <v>C</v>
      </c>
      <c r="T661" s="43" t="str">
        <f t="shared" si="113"/>
        <v>01</v>
      </c>
      <c r="U661" s="43" t="b">
        <f t="shared" si="108"/>
        <v>1</v>
      </c>
      <c r="V661" s="43">
        <f t="shared" si="109"/>
        <v>10</v>
      </c>
      <c r="W661" s="43" t="str">
        <f t="shared" si="110"/>
        <v>R</v>
      </c>
      <c r="X661" s="37">
        <v>0</v>
      </c>
    </row>
    <row r="662" spans="1:24" x14ac:dyDescent="0.25">
      <c r="A662" s="30">
        <f t="shared" si="114"/>
        <v>659</v>
      </c>
      <c r="B662" s="30">
        <v>19</v>
      </c>
      <c r="C662" s="32">
        <f t="shared" si="106"/>
        <v>85</v>
      </c>
      <c r="D662" s="45" t="s">
        <v>219</v>
      </c>
      <c r="E662" s="45" t="s">
        <v>940</v>
      </c>
      <c r="F662" s="31" t="s">
        <v>303</v>
      </c>
      <c r="G662" s="31"/>
      <c r="H662" s="35" t="s">
        <v>255</v>
      </c>
      <c r="I662" s="36">
        <v>41729</v>
      </c>
      <c r="J662" s="82">
        <v>16753</v>
      </c>
      <c r="K662" s="37">
        <v>1675</v>
      </c>
      <c r="L662" s="38">
        <f t="shared" si="105"/>
        <v>1675</v>
      </c>
      <c r="M662" s="36">
        <f t="shared" si="104"/>
        <v>41729</v>
      </c>
      <c r="N662" s="39">
        <f t="shared" si="111"/>
        <v>10</v>
      </c>
      <c r="O662" s="5"/>
      <c r="P662" s="5"/>
      <c r="Q662" s="42" t="str">
        <f>VLOOKUP(B662,[1]Challan!$A$6:$B$28,2,FALSE)</f>
        <v>94H</v>
      </c>
      <c r="R662" s="43" t="str">
        <f t="shared" si="107"/>
        <v>AABC</v>
      </c>
      <c r="S662" s="43" t="str">
        <f t="shared" si="112"/>
        <v>C</v>
      </c>
      <c r="T662" s="43" t="str">
        <f t="shared" si="113"/>
        <v>01</v>
      </c>
      <c r="U662" s="43" t="b">
        <f t="shared" si="108"/>
        <v>1</v>
      </c>
      <c r="V662" s="43">
        <f t="shared" si="109"/>
        <v>10</v>
      </c>
      <c r="W662" s="43" t="str">
        <f t="shared" si="110"/>
        <v>C</v>
      </c>
      <c r="X662" s="37">
        <v>0</v>
      </c>
    </row>
    <row r="663" spans="1:24" x14ac:dyDescent="0.25">
      <c r="A663" s="30">
        <f t="shared" si="114"/>
        <v>660</v>
      </c>
      <c r="B663" s="30">
        <v>19</v>
      </c>
      <c r="C663" s="32">
        <f t="shared" si="106"/>
        <v>86</v>
      </c>
      <c r="D663" s="45" t="s">
        <v>219</v>
      </c>
      <c r="E663" s="50" t="s">
        <v>1046</v>
      </c>
      <c r="F663" s="31" t="s">
        <v>308</v>
      </c>
      <c r="G663" s="31"/>
      <c r="H663" s="35" t="s">
        <v>255</v>
      </c>
      <c r="I663" s="36">
        <v>41729</v>
      </c>
      <c r="J663" s="82">
        <v>32821</v>
      </c>
      <c r="K663" s="37">
        <v>3282</v>
      </c>
      <c r="L663" s="38">
        <f t="shared" si="105"/>
        <v>3282</v>
      </c>
      <c r="M663" s="36">
        <f t="shared" si="104"/>
        <v>41729</v>
      </c>
      <c r="N663" s="39">
        <f t="shared" si="111"/>
        <v>10</v>
      </c>
      <c r="O663" s="5"/>
      <c r="P663" s="5"/>
      <c r="Q663" s="42" t="str">
        <f>VLOOKUP(B663,[1]Challan!$A$6:$B$28,2,FALSE)</f>
        <v>94H</v>
      </c>
      <c r="R663" s="43" t="str">
        <f t="shared" si="107"/>
        <v>AAEC</v>
      </c>
      <c r="S663" s="43" t="str">
        <f t="shared" si="112"/>
        <v>C</v>
      </c>
      <c r="T663" s="43" t="str">
        <f t="shared" si="113"/>
        <v>01</v>
      </c>
      <c r="U663" s="43" t="b">
        <f t="shared" si="108"/>
        <v>1</v>
      </c>
      <c r="V663" s="43">
        <f t="shared" si="109"/>
        <v>10</v>
      </c>
      <c r="W663" s="43" t="str">
        <f t="shared" si="110"/>
        <v>R</v>
      </c>
      <c r="X663" s="37">
        <v>0</v>
      </c>
    </row>
    <row r="664" spans="1:24" x14ac:dyDescent="0.25">
      <c r="A664" s="30">
        <f t="shared" si="114"/>
        <v>661</v>
      </c>
      <c r="B664" s="30">
        <v>19</v>
      </c>
      <c r="C664" s="32">
        <f t="shared" si="106"/>
        <v>87</v>
      </c>
      <c r="D664" s="45" t="s">
        <v>219</v>
      </c>
      <c r="E664" s="50" t="s">
        <v>805</v>
      </c>
      <c r="F664" s="31" t="s">
        <v>267</v>
      </c>
      <c r="G664" s="31"/>
      <c r="H664" s="35" t="s">
        <v>255</v>
      </c>
      <c r="I664" s="36">
        <v>41729</v>
      </c>
      <c r="J664" s="82">
        <v>23499</v>
      </c>
      <c r="K664" s="37">
        <v>2350</v>
      </c>
      <c r="L664" s="38">
        <f t="shared" si="105"/>
        <v>2350</v>
      </c>
      <c r="M664" s="36">
        <f t="shared" si="104"/>
        <v>41729</v>
      </c>
      <c r="N664" s="39">
        <f t="shared" si="111"/>
        <v>10</v>
      </c>
      <c r="O664" s="5"/>
      <c r="P664" s="5"/>
      <c r="Q664" s="42" t="str">
        <f>VLOOKUP(B664,[1]Challan!$A$6:$B$28,2,FALSE)</f>
        <v>94H</v>
      </c>
      <c r="R664" s="43" t="str">
        <f t="shared" si="107"/>
        <v>AABC</v>
      </c>
      <c r="S664" s="43" t="str">
        <f t="shared" si="112"/>
        <v>C</v>
      </c>
      <c r="T664" s="43" t="str">
        <f t="shared" si="113"/>
        <v>01</v>
      </c>
      <c r="U664" s="43" t="b">
        <f t="shared" si="108"/>
        <v>1</v>
      </c>
      <c r="V664" s="43">
        <f t="shared" si="109"/>
        <v>10</v>
      </c>
      <c r="W664" s="43" t="str">
        <f t="shared" si="110"/>
        <v>Q</v>
      </c>
      <c r="X664" s="37">
        <v>0</v>
      </c>
    </row>
    <row r="665" spans="1:24" x14ac:dyDescent="0.25">
      <c r="A665" s="30">
        <f t="shared" si="114"/>
        <v>662</v>
      </c>
      <c r="B665" s="30">
        <v>19</v>
      </c>
      <c r="C665" s="32">
        <f t="shared" si="106"/>
        <v>88</v>
      </c>
      <c r="D665" s="45" t="s">
        <v>219</v>
      </c>
      <c r="E665" s="50" t="s">
        <v>928</v>
      </c>
      <c r="F665" s="31" t="s">
        <v>269</v>
      </c>
      <c r="G665" s="31"/>
      <c r="H665" s="35" t="s">
        <v>255</v>
      </c>
      <c r="I665" s="36">
        <v>41729</v>
      </c>
      <c r="J665" s="82">
        <v>28795</v>
      </c>
      <c r="K665" s="37">
        <v>2880</v>
      </c>
      <c r="L665" s="38">
        <f t="shared" si="105"/>
        <v>2880</v>
      </c>
      <c r="M665" s="36">
        <f t="shared" si="104"/>
        <v>41729</v>
      </c>
      <c r="N665" s="39">
        <f t="shared" si="111"/>
        <v>10</v>
      </c>
      <c r="O665" s="5"/>
      <c r="P665" s="5"/>
      <c r="Q665" s="42" t="str">
        <f>VLOOKUP(B665,[1]Challan!$A$6:$B$28,2,FALSE)</f>
        <v>94H</v>
      </c>
      <c r="R665" s="43" t="str">
        <f t="shared" si="107"/>
        <v>AAFC</v>
      </c>
      <c r="S665" s="43" t="str">
        <f t="shared" si="112"/>
        <v>C</v>
      </c>
      <c r="T665" s="43" t="str">
        <f t="shared" si="113"/>
        <v>01</v>
      </c>
      <c r="U665" s="43" t="b">
        <f t="shared" si="108"/>
        <v>1</v>
      </c>
      <c r="V665" s="43">
        <f t="shared" si="109"/>
        <v>10</v>
      </c>
      <c r="W665" s="43" t="str">
        <f t="shared" si="110"/>
        <v>R</v>
      </c>
      <c r="X665" s="37">
        <v>0</v>
      </c>
    </row>
    <row r="666" spans="1:24" x14ac:dyDescent="0.25">
      <c r="A666" s="30">
        <f t="shared" si="114"/>
        <v>663</v>
      </c>
      <c r="B666" s="30">
        <v>19</v>
      </c>
      <c r="C666" s="32">
        <f t="shared" si="106"/>
        <v>89</v>
      </c>
      <c r="D666" s="45" t="s">
        <v>219</v>
      </c>
      <c r="E666" s="50" t="s">
        <v>306</v>
      </c>
      <c r="F666" s="31" t="s">
        <v>307</v>
      </c>
      <c r="G666" s="31"/>
      <c r="H666" s="35" t="s">
        <v>255</v>
      </c>
      <c r="I666" s="36">
        <v>41729</v>
      </c>
      <c r="J666" s="82">
        <v>11729</v>
      </c>
      <c r="K666" s="37">
        <v>1173</v>
      </c>
      <c r="L666" s="38">
        <f t="shared" si="105"/>
        <v>1173</v>
      </c>
      <c r="M666" s="36">
        <f t="shared" si="104"/>
        <v>41729</v>
      </c>
      <c r="N666" s="39">
        <f t="shared" si="111"/>
        <v>10</v>
      </c>
      <c r="O666" s="5"/>
      <c r="P666" s="5"/>
      <c r="Q666" s="42" t="str">
        <f>VLOOKUP(B666,[1]Challan!$A$6:$B$28,2,FALSE)</f>
        <v>94H</v>
      </c>
      <c r="R666" s="43" t="str">
        <f t="shared" si="107"/>
        <v>AACC</v>
      </c>
      <c r="S666" s="43" t="str">
        <f t="shared" si="112"/>
        <v>C</v>
      </c>
      <c r="T666" s="43" t="str">
        <f t="shared" si="113"/>
        <v>01</v>
      </c>
      <c r="U666" s="43" t="b">
        <f t="shared" si="108"/>
        <v>1</v>
      </c>
      <c r="V666" s="43">
        <f t="shared" si="109"/>
        <v>10</v>
      </c>
      <c r="W666" s="43" t="str">
        <f t="shared" si="110"/>
        <v>N</v>
      </c>
      <c r="X666" s="37">
        <v>0</v>
      </c>
    </row>
    <row r="667" spans="1:24" x14ac:dyDescent="0.25">
      <c r="A667" s="30">
        <f t="shared" si="114"/>
        <v>664</v>
      </c>
      <c r="B667" s="30">
        <v>19</v>
      </c>
      <c r="C667" s="32">
        <f t="shared" si="106"/>
        <v>90</v>
      </c>
      <c r="D667" s="45" t="s">
        <v>219</v>
      </c>
      <c r="E667" s="50" t="s">
        <v>322</v>
      </c>
      <c r="F667" s="31" t="s">
        <v>323</v>
      </c>
      <c r="G667" s="31"/>
      <c r="H667" s="35" t="s">
        <v>255</v>
      </c>
      <c r="I667" s="36">
        <v>41729</v>
      </c>
      <c r="J667" s="82">
        <v>8269</v>
      </c>
      <c r="K667" s="37">
        <v>827</v>
      </c>
      <c r="L667" s="38">
        <f t="shared" si="105"/>
        <v>827</v>
      </c>
      <c r="M667" s="36">
        <f t="shared" si="104"/>
        <v>41729</v>
      </c>
      <c r="N667" s="39">
        <f t="shared" si="111"/>
        <v>10</v>
      </c>
      <c r="O667" s="5"/>
      <c r="P667" s="5"/>
      <c r="Q667" s="42" t="str">
        <f>VLOOKUP(B667,[1]Challan!$A$6:$B$28,2,FALSE)</f>
        <v>94H</v>
      </c>
      <c r="R667" s="43" t="str">
        <f t="shared" si="107"/>
        <v>AAEC</v>
      </c>
      <c r="S667" s="43" t="str">
        <f t="shared" si="112"/>
        <v>C</v>
      </c>
      <c r="T667" s="43" t="str">
        <f t="shared" si="113"/>
        <v>01</v>
      </c>
      <c r="U667" s="43" t="b">
        <f t="shared" si="108"/>
        <v>1</v>
      </c>
      <c r="V667" s="43">
        <f t="shared" si="109"/>
        <v>10</v>
      </c>
      <c r="W667" s="43" t="str">
        <f t="shared" si="110"/>
        <v>H</v>
      </c>
      <c r="X667" s="37">
        <v>0</v>
      </c>
    </row>
    <row r="668" spans="1:24" x14ac:dyDescent="0.25">
      <c r="A668" s="30">
        <f t="shared" si="114"/>
        <v>665</v>
      </c>
      <c r="B668" s="30">
        <v>19</v>
      </c>
      <c r="C668" s="32">
        <f t="shared" si="106"/>
        <v>91</v>
      </c>
      <c r="D668" s="45" t="s">
        <v>219</v>
      </c>
      <c r="E668" s="50" t="s">
        <v>1044</v>
      </c>
      <c r="F668" s="31" t="s">
        <v>298</v>
      </c>
      <c r="G668" s="31"/>
      <c r="H668" s="35" t="s">
        <v>255</v>
      </c>
      <c r="I668" s="36">
        <v>41729</v>
      </c>
      <c r="J668" s="82">
        <v>31747</v>
      </c>
      <c r="K668" s="37">
        <v>3175</v>
      </c>
      <c r="L668" s="38">
        <f t="shared" si="105"/>
        <v>3175</v>
      </c>
      <c r="M668" s="36">
        <f t="shared" ref="M668:M731" si="115">+I668</f>
        <v>41729</v>
      </c>
      <c r="N668" s="39">
        <f t="shared" si="111"/>
        <v>10</v>
      </c>
      <c r="O668" s="5"/>
      <c r="P668" s="5"/>
      <c r="Q668" s="42" t="str">
        <f>VLOOKUP(B668,[1]Challan!$A$6:$B$28,2,FALSE)</f>
        <v>94H</v>
      </c>
      <c r="R668" s="43" t="str">
        <f t="shared" si="107"/>
        <v>AACC</v>
      </c>
      <c r="S668" s="43" t="str">
        <f t="shared" si="112"/>
        <v>C</v>
      </c>
      <c r="T668" s="43" t="str">
        <f t="shared" si="113"/>
        <v>01</v>
      </c>
      <c r="U668" s="43" t="b">
        <f t="shared" si="108"/>
        <v>1</v>
      </c>
      <c r="V668" s="43">
        <f t="shared" si="109"/>
        <v>10</v>
      </c>
      <c r="W668" s="43" t="str">
        <f t="shared" si="110"/>
        <v>G</v>
      </c>
      <c r="X668" s="37">
        <v>0</v>
      </c>
    </row>
    <row r="669" spans="1:24" x14ac:dyDescent="0.25">
      <c r="A669" s="30">
        <f t="shared" si="114"/>
        <v>666</v>
      </c>
      <c r="B669" s="30">
        <v>19</v>
      </c>
      <c r="C669" s="32">
        <f t="shared" si="106"/>
        <v>92</v>
      </c>
      <c r="D669" s="45" t="s">
        <v>219</v>
      </c>
      <c r="E669" s="50" t="s">
        <v>1047</v>
      </c>
      <c r="F669" s="31" t="s">
        <v>309</v>
      </c>
      <c r="G669" s="31"/>
      <c r="H669" s="35" t="s">
        <v>255</v>
      </c>
      <c r="I669" s="36">
        <v>41729</v>
      </c>
      <c r="J669" s="82">
        <v>33958</v>
      </c>
      <c r="K669" s="37">
        <v>3396</v>
      </c>
      <c r="L669" s="38">
        <f t="shared" si="105"/>
        <v>3396</v>
      </c>
      <c r="M669" s="36">
        <f t="shared" si="115"/>
        <v>41729</v>
      </c>
      <c r="N669" s="39">
        <f t="shared" si="111"/>
        <v>10</v>
      </c>
      <c r="O669" s="5"/>
      <c r="P669" s="5"/>
      <c r="Q669" s="42" t="str">
        <f>VLOOKUP(B669,[1]Challan!$A$6:$B$28,2,FALSE)</f>
        <v>94H</v>
      </c>
      <c r="R669" s="43" t="str">
        <f t="shared" si="107"/>
        <v>AAJC</v>
      </c>
      <c r="S669" s="43" t="str">
        <f t="shared" si="112"/>
        <v>C</v>
      </c>
      <c r="T669" s="43" t="str">
        <f t="shared" si="113"/>
        <v>01</v>
      </c>
      <c r="U669" s="43" t="b">
        <f t="shared" si="108"/>
        <v>1</v>
      </c>
      <c r="V669" s="43">
        <f t="shared" si="109"/>
        <v>10</v>
      </c>
      <c r="W669" s="43" t="str">
        <f t="shared" si="110"/>
        <v>N</v>
      </c>
      <c r="X669" s="37">
        <v>0</v>
      </c>
    </row>
    <row r="670" spans="1:24" x14ac:dyDescent="0.25">
      <c r="A670" s="30">
        <f t="shared" si="114"/>
        <v>667</v>
      </c>
      <c r="B670" s="30">
        <v>19</v>
      </c>
      <c r="C670" s="32">
        <f t="shared" si="106"/>
        <v>93</v>
      </c>
      <c r="D670" s="45" t="s">
        <v>219</v>
      </c>
      <c r="E670" s="50" t="s">
        <v>935</v>
      </c>
      <c r="F670" s="31" t="s">
        <v>289</v>
      </c>
      <c r="G670" s="31"/>
      <c r="H670" s="35" t="s">
        <v>255</v>
      </c>
      <c r="I670" s="36">
        <v>41729</v>
      </c>
      <c r="J670" s="82">
        <v>27572</v>
      </c>
      <c r="K670" s="37">
        <v>2757</v>
      </c>
      <c r="L670" s="38">
        <f t="shared" si="105"/>
        <v>2757</v>
      </c>
      <c r="M670" s="36">
        <f t="shared" si="115"/>
        <v>41729</v>
      </c>
      <c r="N670" s="39">
        <f t="shared" si="111"/>
        <v>10</v>
      </c>
      <c r="O670" s="5"/>
      <c r="P670" s="5"/>
      <c r="Q670" s="42" t="str">
        <f>VLOOKUP(B670,[1]Challan!$A$6:$B$28,2,FALSE)</f>
        <v>94H</v>
      </c>
      <c r="R670" s="43" t="str">
        <f t="shared" si="107"/>
        <v>AACC</v>
      </c>
      <c r="S670" s="43" t="str">
        <f t="shared" si="112"/>
        <v>C</v>
      </c>
      <c r="T670" s="43" t="str">
        <f t="shared" si="113"/>
        <v>01</v>
      </c>
      <c r="U670" s="43" t="b">
        <f t="shared" si="108"/>
        <v>1</v>
      </c>
      <c r="V670" s="43">
        <f t="shared" si="109"/>
        <v>10</v>
      </c>
      <c r="W670" s="43" t="str">
        <f t="shared" si="110"/>
        <v>K</v>
      </c>
      <c r="X670" s="37">
        <v>0</v>
      </c>
    </row>
    <row r="671" spans="1:24" x14ac:dyDescent="0.25">
      <c r="A671" s="30">
        <f t="shared" si="114"/>
        <v>668</v>
      </c>
      <c r="B671" s="30">
        <v>19</v>
      </c>
      <c r="C671" s="32">
        <f t="shared" si="106"/>
        <v>94</v>
      </c>
      <c r="D671" s="45" t="s">
        <v>219</v>
      </c>
      <c r="E671" s="50" t="s">
        <v>806</v>
      </c>
      <c r="F671" s="31" t="s">
        <v>268</v>
      </c>
      <c r="G671" s="31"/>
      <c r="H671" s="35" t="s">
        <v>255</v>
      </c>
      <c r="I671" s="36">
        <v>41729</v>
      </c>
      <c r="J671" s="82">
        <v>8684</v>
      </c>
      <c r="K671" s="37">
        <v>868</v>
      </c>
      <c r="L671" s="38">
        <f t="shared" si="105"/>
        <v>868</v>
      </c>
      <c r="M671" s="36">
        <f t="shared" si="115"/>
        <v>41729</v>
      </c>
      <c r="N671" s="39">
        <f t="shared" si="111"/>
        <v>10</v>
      </c>
      <c r="O671" s="5"/>
      <c r="P671" s="5"/>
      <c r="Q671" s="42" t="str">
        <f>VLOOKUP(B671,[1]Challan!$A$6:$B$28,2,FALSE)</f>
        <v>94H</v>
      </c>
      <c r="R671" s="43" t="str">
        <f t="shared" si="107"/>
        <v>AAFC</v>
      </c>
      <c r="S671" s="43" t="str">
        <f t="shared" si="112"/>
        <v>C</v>
      </c>
      <c r="T671" s="43" t="str">
        <f t="shared" si="113"/>
        <v>01</v>
      </c>
      <c r="U671" s="43" t="b">
        <f t="shared" si="108"/>
        <v>1</v>
      </c>
      <c r="V671" s="43">
        <f t="shared" si="109"/>
        <v>10</v>
      </c>
      <c r="W671" s="43" t="str">
        <f t="shared" si="110"/>
        <v>K</v>
      </c>
      <c r="X671" s="37">
        <v>0</v>
      </c>
    </row>
    <row r="672" spans="1:24" x14ac:dyDescent="0.25">
      <c r="A672" s="30">
        <f t="shared" si="114"/>
        <v>669</v>
      </c>
      <c r="B672" s="30">
        <v>19</v>
      </c>
      <c r="C672" s="32">
        <f t="shared" si="106"/>
        <v>95</v>
      </c>
      <c r="D672" s="45" t="s">
        <v>219</v>
      </c>
      <c r="E672" s="50" t="s">
        <v>710</v>
      </c>
      <c r="F672" s="31" t="s">
        <v>711</v>
      </c>
      <c r="G672" s="31"/>
      <c r="H672" s="35" t="s">
        <v>255</v>
      </c>
      <c r="I672" s="36">
        <v>41729</v>
      </c>
      <c r="J672" s="82">
        <v>6733</v>
      </c>
      <c r="K672" s="37">
        <v>673</v>
      </c>
      <c r="L672" s="38">
        <f t="shared" si="105"/>
        <v>673</v>
      </c>
      <c r="M672" s="36">
        <f t="shared" si="115"/>
        <v>41729</v>
      </c>
      <c r="N672" s="39">
        <f t="shared" si="111"/>
        <v>10</v>
      </c>
      <c r="O672" s="5"/>
      <c r="P672" s="5"/>
      <c r="Q672" s="42" t="str">
        <f>VLOOKUP(B672,[1]Challan!$A$6:$B$28,2,FALSE)</f>
        <v>94H</v>
      </c>
      <c r="R672" s="43" t="str">
        <f t="shared" si="107"/>
        <v>AABC</v>
      </c>
      <c r="S672" s="43" t="str">
        <f t="shared" si="112"/>
        <v>C</v>
      </c>
      <c r="T672" s="43" t="str">
        <f t="shared" si="113"/>
        <v>01</v>
      </c>
      <c r="U672" s="43" t="b">
        <f t="shared" si="108"/>
        <v>1</v>
      </c>
      <c r="V672" s="43">
        <f t="shared" si="109"/>
        <v>10</v>
      </c>
      <c r="W672" s="43" t="str">
        <f t="shared" si="110"/>
        <v>Q</v>
      </c>
      <c r="X672" s="37">
        <v>0</v>
      </c>
    </row>
    <row r="673" spans="1:24" x14ac:dyDescent="0.25">
      <c r="A673" s="30">
        <f t="shared" si="114"/>
        <v>670</v>
      </c>
      <c r="B673" s="30">
        <v>19</v>
      </c>
      <c r="C673" s="32">
        <f t="shared" si="106"/>
        <v>96</v>
      </c>
      <c r="D673" s="45" t="s">
        <v>219</v>
      </c>
      <c r="E673" s="50" t="s">
        <v>1035</v>
      </c>
      <c r="F673" s="31" t="s">
        <v>266</v>
      </c>
      <c r="G673" s="31"/>
      <c r="H673" s="35" t="s">
        <v>255</v>
      </c>
      <c r="I673" s="36">
        <v>41729</v>
      </c>
      <c r="J673" s="82">
        <v>13852</v>
      </c>
      <c r="K673" s="37">
        <v>1385</v>
      </c>
      <c r="L673" s="38">
        <f t="shared" si="105"/>
        <v>1385</v>
      </c>
      <c r="M673" s="36">
        <f t="shared" si="115"/>
        <v>41729</v>
      </c>
      <c r="N673" s="39">
        <f t="shared" si="111"/>
        <v>10</v>
      </c>
      <c r="O673" s="5"/>
      <c r="P673" s="5"/>
      <c r="Q673" s="42" t="str">
        <f>VLOOKUP(B673,[1]Challan!$A$6:$B$28,2,FALSE)</f>
        <v>94H</v>
      </c>
      <c r="R673" s="43" t="str">
        <f t="shared" si="107"/>
        <v>AAAC</v>
      </c>
      <c r="S673" s="43" t="str">
        <f t="shared" si="112"/>
        <v>C</v>
      </c>
      <c r="T673" s="43" t="str">
        <f t="shared" si="113"/>
        <v>01</v>
      </c>
      <c r="U673" s="43" t="b">
        <f t="shared" si="108"/>
        <v>1</v>
      </c>
      <c r="V673" s="43">
        <f t="shared" si="109"/>
        <v>10</v>
      </c>
      <c r="W673" s="43" t="str">
        <f t="shared" si="110"/>
        <v>G</v>
      </c>
      <c r="X673" s="37">
        <v>0</v>
      </c>
    </row>
    <row r="674" spans="1:24" x14ac:dyDescent="0.25">
      <c r="A674" s="30">
        <f t="shared" si="114"/>
        <v>671</v>
      </c>
      <c r="B674" s="30">
        <v>19</v>
      </c>
      <c r="C674" s="32">
        <f t="shared" si="106"/>
        <v>97</v>
      </c>
      <c r="D674" s="45" t="s">
        <v>219</v>
      </c>
      <c r="E674" s="50" t="s">
        <v>812</v>
      </c>
      <c r="F674" s="31" t="s">
        <v>286</v>
      </c>
      <c r="G674" s="31"/>
      <c r="H674" s="35" t="s">
        <v>255</v>
      </c>
      <c r="I674" s="36">
        <v>41729</v>
      </c>
      <c r="J674" s="82">
        <v>12663</v>
      </c>
      <c r="K674" s="37">
        <v>1266</v>
      </c>
      <c r="L674" s="38">
        <f t="shared" si="105"/>
        <v>1266</v>
      </c>
      <c r="M674" s="36">
        <f t="shared" si="115"/>
        <v>41729</v>
      </c>
      <c r="N674" s="39">
        <f t="shared" si="111"/>
        <v>10</v>
      </c>
      <c r="O674" s="5"/>
      <c r="P674" s="5"/>
      <c r="Q674" s="42" t="str">
        <f>VLOOKUP(B674,[1]Challan!$A$6:$B$28,2,FALSE)</f>
        <v>94H</v>
      </c>
      <c r="R674" s="43" t="str">
        <f t="shared" si="107"/>
        <v>AABC</v>
      </c>
      <c r="S674" s="43" t="str">
        <f t="shared" si="112"/>
        <v>C</v>
      </c>
      <c r="T674" s="43" t="str">
        <f t="shared" si="113"/>
        <v>01</v>
      </c>
      <c r="U674" s="43" t="b">
        <f t="shared" si="108"/>
        <v>1</v>
      </c>
      <c r="V674" s="43">
        <f t="shared" si="109"/>
        <v>10</v>
      </c>
      <c r="W674" s="43" t="str">
        <f t="shared" si="110"/>
        <v>L</v>
      </c>
      <c r="X674" s="37">
        <v>0</v>
      </c>
    </row>
    <row r="675" spans="1:24" x14ac:dyDescent="0.25">
      <c r="A675" s="30">
        <f t="shared" si="114"/>
        <v>672</v>
      </c>
      <c r="B675" s="30">
        <v>19</v>
      </c>
      <c r="C675" s="32">
        <f t="shared" si="106"/>
        <v>98</v>
      </c>
      <c r="D675" s="45" t="s">
        <v>219</v>
      </c>
      <c r="E675" s="50" t="s">
        <v>1045</v>
      </c>
      <c r="F675" s="31" t="s">
        <v>300</v>
      </c>
      <c r="G675" s="31"/>
      <c r="H675" s="35" t="s">
        <v>255</v>
      </c>
      <c r="I675" s="36">
        <v>41729</v>
      </c>
      <c r="J675" s="82">
        <v>8270</v>
      </c>
      <c r="K675" s="37">
        <v>827</v>
      </c>
      <c r="L675" s="38">
        <f t="shared" si="105"/>
        <v>827</v>
      </c>
      <c r="M675" s="36">
        <f t="shared" si="115"/>
        <v>41729</v>
      </c>
      <c r="N675" s="39">
        <f t="shared" si="111"/>
        <v>10</v>
      </c>
      <c r="O675" s="5"/>
      <c r="P675" s="5"/>
      <c r="Q675" s="42" t="str">
        <f>VLOOKUP(B675,[1]Challan!$A$6:$B$28,2,FALSE)</f>
        <v>94H</v>
      </c>
      <c r="R675" s="43" t="str">
        <f t="shared" si="107"/>
        <v>AADC</v>
      </c>
      <c r="S675" s="43" t="str">
        <f t="shared" si="112"/>
        <v>C</v>
      </c>
      <c r="T675" s="43" t="str">
        <f t="shared" si="113"/>
        <v>01</v>
      </c>
      <c r="U675" s="43" t="b">
        <f t="shared" si="108"/>
        <v>1</v>
      </c>
      <c r="V675" s="43">
        <f t="shared" si="109"/>
        <v>10</v>
      </c>
      <c r="W675" s="43" t="str">
        <f t="shared" si="110"/>
        <v>K</v>
      </c>
      <c r="X675" s="37">
        <v>0</v>
      </c>
    </row>
    <row r="676" spans="1:24" x14ac:dyDescent="0.25">
      <c r="A676" s="30">
        <f t="shared" si="114"/>
        <v>673</v>
      </c>
      <c r="B676" s="30">
        <v>19</v>
      </c>
      <c r="C676" s="32">
        <f t="shared" si="106"/>
        <v>99</v>
      </c>
      <c r="D676" s="45" t="s">
        <v>219</v>
      </c>
      <c r="E676" s="50" t="s">
        <v>1033</v>
      </c>
      <c r="F676" s="31" t="s">
        <v>261</v>
      </c>
      <c r="G676" s="31"/>
      <c r="H676" s="35" t="s">
        <v>255</v>
      </c>
      <c r="I676" s="36">
        <v>41729</v>
      </c>
      <c r="J676" s="82">
        <v>11951</v>
      </c>
      <c r="K676" s="37">
        <v>1195</v>
      </c>
      <c r="L676" s="38">
        <f t="shared" si="105"/>
        <v>1195</v>
      </c>
      <c r="M676" s="36">
        <f t="shared" si="115"/>
        <v>41729</v>
      </c>
      <c r="N676" s="39">
        <f t="shared" si="111"/>
        <v>10</v>
      </c>
      <c r="O676" s="5"/>
      <c r="P676" s="5"/>
      <c r="Q676" s="42" t="str">
        <f>VLOOKUP(B676,[1]Challan!$A$6:$B$28,2,FALSE)</f>
        <v>94H</v>
      </c>
      <c r="R676" s="43" t="str">
        <f t="shared" si="107"/>
        <v>AAAC</v>
      </c>
      <c r="S676" s="43" t="str">
        <f t="shared" si="112"/>
        <v>C</v>
      </c>
      <c r="T676" s="43" t="str">
        <f t="shared" si="113"/>
        <v>01</v>
      </c>
      <c r="U676" s="43" t="b">
        <f t="shared" si="108"/>
        <v>1</v>
      </c>
      <c r="V676" s="43">
        <f t="shared" si="109"/>
        <v>10</v>
      </c>
      <c r="W676" s="43" t="str">
        <f t="shared" si="110"/>
        <v>J</v>
      </c>
      <c r="X676" s="37">
        <v>0</v>
      </c>
    </row>
    <row r="677" spans="1:24" x14ac:dyDescent="0.25">
      <c r="A677" s="30">
        <f t="shared" si="114"/>
        <v>674</v>
      </c>
      <c r="B677" s="30">
        <v>19</v>
      </c>
      <c r="C677" s="32">
        <f t="shared" si="106"/>
        <v>100</v>
      </c>
      <c r="D677" s="45" t="s">
        <v>219</v>
      </c>
      <c r="E677" s="45" t="s">
        <v>1034</v>
      </c>
      <c r="F677" s="31" t="s">
        <v>262</v>
      </c>
      <c r="G677" s="31"/>
      <c r="H677" s="35" t="s">
        <v>255</v>
      </c>
      <c r="I677" s="36">
        <v>41729</v>
      </c>
      <c r="J677" s="82">
        <v>11861</v>
      </c>
      <c r="K677" s="37">
        <v>1186</v>
      </c>
      <c r="L677" s="38">
        <f t="shared" si="105"/>
        <v>1186</v>
      </c>
      <c r="M677" s="36">
        <f t="shared" si="115"/>
        <v>41729</v>
      </c>
      <c r="N677" s="39">
        <f t="shared" si="111"/>
        <v>10</v>
      </c>
      <c r="O677" s="5"/>
      <c r="P677" s="5"/>
      <c r="Q677" s="42" t="str">
        <f>VLOOKUP(B677,[1]Challan!$A$6:$B$28,2,FALSE)</f>
        <v>94H</v>
      </c>
      <c r="R677" s="43" t="str">
        <f t="shared" si="107"/>
        <v>AABC</v>
      </c>
      <c r="S677" s="43" t="str">
        <f t="shared" si="112"/>
        <v>C</v>
      </c>
      <c r="T677" s="43" t="str">
        <f t="shared" si="113"/>
        <v>01</v>
      </c>
      <c r="U677" s="43" t="b">
        <f t="shared" si="108"/>
        <v>1</v>
      </c>
      <c r="V677" s="43">
        <f t="shared" si="109"/>
        <v>10</v>
      </c>
      <c r="W677" s="43" t="str">
        <f t="shared" si="110"/>
        <v>C</v>
      </c>
      <c r="X677" s="37">
        <v>0</v>
      </c>
    </row>
    <row r="678" spans="1:24" x14ac:dyDescent="0.25">
      <c r="A678" s="30">
        <f t="shared" si="114"/>
        <v>675</v>
      </c>
      <c r="B678" s="30">
        <v>19</v>
      </c>
      <c r="C678" s="32">
        <f t="shared" si="106"/>
        <v>101</v>
      </c>
      <c r="D678" s="45" t="s">
        <v>219</v>
      </c>
      <c r="E678" s="50" t="s">
        <v>943</v>
      </c>
      <c r="F678" s="31" t="s">
        <v>318</v>
      </c>
      <c r="G678" s="31"/>
      <c r="H678" s="35" t="s">
        <v>255</v>
      </c>
      <c r="I678" s="36">
        <v>41729</v>
      </c>
      <c r="J678" s="82">
        <v>13358</v>
      </c>
      <c r="K678" s="37">
        <v>1336</v>
      </c>
      <c r="L678" s="38">
        <f t="shared" ref="L678:L741" si="116">+K678</f>
        <v>1336</v>
      </c>
      <c r="M678" s="36">
        <f t="shared" si="115"/>
        <v>41729</v>
      </c>
      <c r="N678" s="39">
        <f t="shared" si="111"/>
        <v>10</v>
      </c>
      <c r="O678" s="5"/>
      <c r="P678" s="5"/>
      <c r="Q678" s="42" t="str">
        <f>VLOOKUP(B678,[1]Challan!$A$6:$B$28,2,FALSE)</f>
        <v>94H</v>
      </c>
      <c r="R678" s="43" t="str">
        <f t="shared" si="107"/>
        <v>AAEC</v>
      </c>
      <c r="S678" s="43" t="str">
        <f t="shared" si="112"/>
        <v>C</v>
      </c>
      <c r="T678" s="43" t="str">
        <f t="shared" si="113"/>
        <v>01</v>
      </c>
      <c r="U678" s="43" t="b">
        <f t="shared" si="108"/>
        <v>1</v>
      </c>
      <c r="V678" s="43">
        <f t="shared" si="109"/>
        <v>10</v>
      </c>
      <c r="W678" s="43" t="str">
        <f t="shared" si="110"/>
        <v>Q</v>
      </c>
      <c r="X678" s="37">
        <v>0</v>
      </c>
    </row>
    <row r="679" spans="1:24" x14ac:dyDescent="0.25">
      <c r="A679" s="30">
        <f t="shared" si="114"/>
        <v>676</v>
      </c>
      <c r="B679" s="30">
        <v>19</v>
      </c>
      <c r="C679" s="32">
        <f t="shared" si="106"/>
        <v>102</v>
      </c>
      <c r="D679" s="45" t="s">
        <v>219</v>
      </c>
      <c r="E679" s="50" t="s">
        <v>943</v>
      </c>
      <c r="F679" s="31" t="s">
        <v>318</v>
      </c>
      <c r="G679" s="31"/>
      <c r="H679" s="35" t="s">
        <v>255</v>
      </c>
      <c r="I679" s="36">
        <v>41729</v>
      </c>
      <c r="J679" s="82">
        <v>14045</v>
      </c>
      <c r="K679" s="37">
        <v>1405</v>
      </c>
      <c r="L679" s="38">
        <f t="shared" si="116"/>
        <v>1405</v>
      </c>
      <c r="M679" s="36">
        <f t="shared" si="115"/>
        <v>41729</v>
      </c>
      <c r="N679" s="39">
        <f t="shared" si="111"/>
        <v>10</v>
      </c>
      <c r="O679" s="5"/>
      <c r="P679" s="5"/>
      <c r="Q679" s="42" t="str">
        <f>VLOOKUP(B679,[1]Challan!$A$6:$B$28,2,FALSE)</f>
        <v>94H</v>
      </c>
      <c r="R679" s="43" t="str">
        <f t="shared" si="107"/>
        <v>AAEC</v>
      </c>
      <c r="S679" s="43" t="str">
        <f t="shared" si="112"/>
        <v>C</v>
      </c>
      <c r="T679" s="43" t="str">
        <f t="shared" si="113"/>
        <v>01</v>
      </c>
      <c r="U679" s="43" t="b">
        <f t="shared" si="108"/>
        <v>1</v>
      </c>
      <c r="V679" s="43">
        <f t="shared" si="109"/>
        <v>10</v>
      </c>
      <c r="W679" s="43" t="str">
        <f t="shared" si="110"/>
        <v>Q</v>
      </c>
      <c r="X679" s="37">
        <v>0</v>
      </c>
    </row>
    <row r="680" spans="1:24" x14ac:dyDescent="0.25">
      <c r="A680" s="30">
        <f t="shared" si="114"/>
        <v>677</v>
      </c>
      <c r="B680" s="30">
        <v>19</v>
      </c>
      <c r="C680" s="32">
        <f t="shared" si="106"/>
        <v>103</v>
      </c>
      <c r="D680" s="45" t="s">
        <v>219</v>
      </c>
      <c r="E680" s="50" t="s">
        <v>1050</v>
      </c>
      <c r="F680" s="31" t="s">
        <v>314</v>
      </c>
      <c r="G680" s="31"/>
      <c r="H680" s="35" t="s">
        <v>255</v>
      </c>
      <c r="I680" s="36">
        <v>41729</v>
      </c>
      <c r="J680" s="82">
        <v>452</v>
      </c>
      <c r="K680" s="37">
        <v>45</v>
      </c>
      <c r="L680" s="38">
        <f t="shared" si="116"/>
        <v>45</v>
      </c>
      <c r="M680" s="36">
        <f t="shared" si="115"/>
        <v>41729</v>
      </c>
      <c r="N680" s="39">
        <f t="shared" si="111"/>
        <v>9.9600000000000009</v>
      </c>
      <c r="O680" s="5"/>
      <c r="P680" s="5"/>
      <c r="Q680" s="42" t="str">
        <f>VLOOKUP(B680,[1]Challan!$A$6:$B$28,2,FALSE)</f>
        <v>94H</v>
      </c>
      <c r="R680" s="43" t="str">
        <f t="shared" si="107"/>
        <v>AAHC</v>
      </c>
      <c r="S680" s="43" t="str">
        <f t="shared" si="112"/>
        <v>C</v>
      </c>
      <c r="T680" s="43" t="str">
        <f t="shared" si="113"/>
        <v>01</v>
      </c>
      <c r="U680" s="43" t="b">
        <f t="shared" si="108"/>
        <v>1</v>
      </c>
      <c r="V680" s="43">
        <f t="shared" si="109"/>
        <v>10</v>
      </c>
      <c r="W680" s="43" t="str">
        <f t="shared" si="110"/>
        <v>K</v>
      </c>
      <c r="X680" s="37">
        <v>0</v>
      </c>
    </row>
    <row r="681" spans="1:24" x14ac:dyDescent="0.25">
      <c r="A681" s="30">
        <f t="shared" si="114"/>
        <v>678</v>
      </c>
      <c r="B681" s="30">
        <v>19</v>
      </c>
      <c r="C681" s="32">
        <f t="shared" si="106"/>
        <v>104</v>
      </c>
      <c r="D681" s="45" t="s">
        <v>219</v>
      </c>
      <c r="E681" s="50" t="s">
        <v>1051</v>
      </c>
      <c r="F681" s="31" t="s">
        <v>321</v>
      </c>
      <c r="G681" s="31"/>
      <c r="H681" s="35" t="s">
        <v>255</v>
      </c>
      <c r="I681" s="36">
        <v>41729</v>
      </c>
      <c r="J681" s="82">
        <v>1328</v>
      </c>
      <c r="K681" s="37">
        <v>133</v>
      </c>
      <c r="L681" s="38">
        <f t="shared" si="116"/>
        <v>133</v>
      </c>
      <c r="M681" s="36">
        <f t="shared" si="115"/>
        <v>41729</v>
      </c>
      <c r="N681" s="39">
        <f t="shared" si="111"/>
        <v>10.02</v>
      </c>
      <c r="O681" s="5"/>
      <c r="P681" s="5"/>
      <c r="Q681" s="42" t="str">
        <f>VLOOKUP(B681,[1]Challan!$A$6:$B$28,2,FALSE)</f>
        <v>94H</v>
      </c>
      <c r="R681" s="43" t="str">
        <f t="shared" si="107"/>
        <v>AACC</v>
      </c>
      <c r="S681" s="43" t="str">
        <f t="shared" si="112"/>
        <v>C</v>
      </c>
      <c r="T681" s="43" t="str">
        <f t="shared" si="113"/>
        <v>01</v>
      </c>
      <c r="U681" s="43" t="b">
        <f t="shared" si="108"/>
        <v>1</v>
      </c>
      <c r="V681" s="43">
        <f t="shared" si="109"/>
        <v>10</v>
      </c>
      <c r="W681" s="43" t="str">
        <f t="shared" si="110"/>
        <v>L</v>
      </c>
      <c r="X681" s="37">
        <v>0</v>
      </c>
    </row>
    <row r="682" spans="1:24" x14ac:dyDescent="0.25">
      <c r="A682" s="30">
        <f t="shared" si="114"/>
        <v>679</v>
      </c>
      <c r="B682" s="30">
        <v>19</v>
      </c>
      <c r="C682" s="32">
        <f t="shared" si="106"/>
        <v>105</v>
      </c>
      <c r="D682" s="45" t="s">
        <v>219</v>
      </c>
      <c r="E682" s="50" t="s">
        <v>934</v>
      </c>
      <c r="F682" s="31" t="s">
        <v>285</v>
      </c>
      <c r="G682" s="31"/>
      <c r="H682" s="35" t="s">
        <v>255</v>
      </c>
      <c r="I682" s="36">
        <v>41729</v>
      </c>
      <c r="J682" s="82">
        <v>1702</v>
      </c>
      <c r="K682" s="37">
        <v>170</v>
      </c>
      <c r="L682" s="38">
        <f t="shared" si="116"/>
        <v>170</v>
      </c>
      <c r="M682" s="36">
        <f t="shared" si="115"/>
        <v>41729</v>
      </c>
      <c r="N682" s="39">
        <f t="shared" si="111"/>
        <v>9.99</v>
      </c>
      <c r="O682" s="5"/>
      <c r="P682" s="5"/>
      <c r="Q682" s="42" t="str">
        <f>VLOOKUP(B682,[1]Challan!$A$6:$B$28,2,FALSE)</f>
        <v>94H</v>
      </c>
      <c r="R682" s="43" t="str">
        <f t="shared" si="107"/>
        <v>AABC</v>
      </c>
      <c r="S682" s="43" t="str">
        <f t="shared" si="112"/>
        <v>C</v>
      </c>
      <c r="T682" s="43" t="str">
        <f t="shared" si="113"/>
        <v>01</v>
      </c>
      <c r="U682" s="43" t="b">
        <f t="shared" si="108"/>
        <v>1</v>
      </c>
      <c r="V682" s="43">
        <f t="shared" si="109"/>
        <v>10</v>
      </c>
      <c r="W682" s="43" t="str">
        <f t="shared" si="110"/>
        <v>F</v>
      </c>
      <c r="X682" s="37">
        <v>0</v>
      </c>
    </row>
    <row r="683" spans="1:24" x14ac:dyDescent="0.25">
      <c r="A683" s="30">
        <f t="shared" si="114"/>
        <v>680</v>
      </c>
      <c r="B683" s="30">
        <v>19</v>
      </c>
      <c r="C683" s="32">
        <f t="shared" si="106"/>
        <v>106</v>
      </c>
      <c r="D683" s="45" t="s">
        <v>219</v>
      </c>
      <c r="E683" s="50" t="s">
        <v>938</v>
      </c>
      <c r="F683" s="31" t="s">
        <v>299</v>
      </c>
      <c r="G683" s="31"/>
      <c r="H683" s="35" t="s">
        <v>255</v>
      </c>
      <c r="I683" s="36">
        <v>41729</v>
      </c>
      <c r="J683" s="82">
        <v>7330</v>
      </c>
      <c r="K683" s="37">
        <v>733</v>
      </c>
      <c r="L683" s="38">
        <f t="shared" si="116"/>
        <v>733</v>
      </c>
      <c r="M683" s="36">
        <f t="shared" si="115"/>
        <v>41729</v>
      </c>
      <c r="N683" s="39">
        <f t="shared" si="111"/>
        <v>10</v>
      </c>
      <c r="O683" s="5"/>
      <c r="P683" s="5"/>
      <c r="Q683" s="42" t="str">
        <f>VLOOKUP(B683,[1]Challan!$A$6:$B$28,2,FALSE)</f>
        <v>94H</v>
      </c>
      <c r="R683" s="43" t="str">
        <f t="shared" si="107"/>
        <v>AAHC</v>
      </c>
      <c r="S683" s="43" t="str">
        <f t="shared" si="112"/>
        <v>C</v>
      </c>
      <c r="T683" s="43" t="str">
        <f t="shared" si="113"/>
        <v>01</v>
      </c>
      <c r="U683" s="43" t="b">
        <f t="shared" si="108"/>
        <v>1</v>
      </c>
      <c r="V683" s="43">
        <f t="shared" si="109"/>
        <v>10</v>
      </c>
      <c r="W683" s="43" t="str">
        <f t="shared" si="110"/>
        <v>Q</v>
      </c>
      <c r="X683" s="37">
        <v>0</v>
      </c>
    </row>
    <row r="684" spans="1:24" x14ac:dyDescent="0.25">
      <c r="A684" s="30">
        <f t="shared" si="114"/>
        <v>681</v>
      </c>
      <c r="B684" s="30">
        <v>19</v>
      </c>
      <c r="C684" s="32">
        <f t="shared" si="106"/>
        <v>107</v>
      </c>
      <c r="D684" s="45" t="s">
        <v>219</v>
      </c>
      <c r="E684" s="50" t="s">
        <v>1141</v>
      </c>
      <c r="F684" s="31" t="s">
        <v>714</v>
      </c>
      <c r="G684" s="31"/>
      <c r="H684" s="35" t="s">
        <v>255</v>
      </c>
      <c r="I684" s="36">
        <v>41729</v>
      </c>
      <c r="J684" s="82">
        <v>2612</v>
      </c>
      <c r="K684" s="37">
        <v>261</v>
      </c>
      <c r="L684" s="38">
        <f t="shared" si="116"/>
        <v>261</v>
      </c>
      <c r="M684" s="36">
        <f t="shared" si="115"/>
        <v>41729</v>
      </c>
      <c r="N684" s="39">
        <f t="shared" si="111"/>
        <v>9.99</v>
      </c>
      <c r="O684" s="5"/>
      <c r="P684" s="5"/>
      <c r="Q684" s="42" t="str">
        <f>VLOOKUP(B684,[1]Challan!$A$6:$B$28,2,FALSE)</f>
        <v>94H</v>
      </c>
      <c r="R684" s="43" t="str">
        <f t="shared" si="107"/>
        <v>AABC</v>
      </c>
      <c r="S684" s="43" t="str">
        <f t="shared" si="112"/>
        <v>C</v>
      </c>
      <c r="T684" s="43" t="str">
        <f t="shared" si="113"/>
        <v>01</v>
      </c>
      <c r="U684" s="43" t="b">
        <f t="shared" si="108"/>
        <v>1</v>
      </c>
      <c r="V684" s="43">
        <f t="shared" si="109"/>
        <v>10</v>
      </c>
      <c r="W684" s="43" t="str">
        <f t="shared" si="110"/>
        <v>G</v>
      </c>
      <c r="X684" s="37">
        <v>0</v>
      </c>
    </row>
    <row r="685" spans="1:24" x14ac:dyDescent="0.25">
      <c r="A685" s="30">
        <f t="shared" si="114"/>
        <v>682</v>
      </c>
      <c r="B685" s="30">
        <v>19</v>
      </c>
      <c r="C685" s="32">
        <f t="shared" si="106"/>
        <v>108</v>
      </c>
      <c r="D685" s="45" t="s">
        <v>219</v>
      </c>
      <c r="E685" s="50" t="s">
        <v>815</v>
      </c>
      <c r="F685" s="31" t="s">
        <v>297</v>
      </c>
      <c r="G685" s="31"/>
      <c r="H685" s="35" t="s">
        <v>255</v>
      </c>
      <c r="I685" s="36">
        <v>41729</v>
      </c>
      <c r="J685" s="82">
        <v>22174</v>
      </c>
      <c r="K685" s="37">
        <v>2217</v>
      </c>
      <c r="L685" s="38">
        <f t="shared" si="116"/>
        <v>2217</v>
      </c>
      <c r="M685" s="36">
        <f t="shared" si="115"/>
        <v>41729</v>
      </c>
      <c r="N685" s="39">
        <f t="shared" si="111"/>
        <v>10</v>
      </c>
      <c r="O685" s="5"/>
      <c r="P685" s="5"/>
      <c r="Q685" s="42" t="str">
        <f>VLOOKUP(B685,[1]Challan!$A$6:$B$28,2,FALSE)</f>
        <v>94H</v>
      </c>
      <c r="R685" s="43" t="str">
        <f t="shared" si="107"/>
        <v>AACC</v>
      </c>
      <c r="S685" s="43" t="str">
        <f t="shared" si="112"/>
        <v>C</v>
      </c>
      <c r="T685" s="43" t="str">
        <f t="shared" si="113"/>
        <v>01</v>
      </c>
      <c r="U685" s="43" t="b">
        <f t="shared" si="108"/>
        <v>1</v>
      </c>
      <c r="V685" s="43">
        <f t="shared" si="109"/>
        <v>10</v>
      </c>
      <c r="W685" s="43" t="str">
        <f t="shared" si="110"/>
        <v>K</v>
      </c>
      <c r="X685" s="37">
        <v>0</v>
      </c>
    </row>
    <row r="686" spans="1:24" x14ac:dyDescent="0.25">
      <c r="A686" s="30">
        <f t="shared" si="114"/>
        <v>683</v>
      </c>
      <c r="B686" s="30">
        <v>19</v>
      </c>
      <c r="C686" s="32">
        <f t="shared" si="106"/>
        <v>109</v>
      </c>
      <c r="D686" s="45" t="s">
        <v>219</v>
      </c>
      <c r="E686" s="50" t="s">
        <v>932</v>
      </c>
      <c r="F686" s="31" t="s">
        <v>283</v>
      </c>
      <c r="G686" s="31"/>
      <c r="H686" s="35" t="s">
        <v>255</v>
      </c>
      <c r="I686" s="36">
        <v>41729</v>
      </c>
      <c r="J686" s="82">
        <v>11072</v>
      </c>
      <c r="K686" s="37">
        <v>1107</v>
      </c>
      <c r="L686" s="38">
        <f t="shared" si="116"/>
        <v>1107</v>
      </c>
      <c r="M686" s="36">
        <f t="shared" si="115"/>
        <v>41729</v>
      </c>
      <c r="N686" s="39">
        <f t="shared" si="111"/>
        <v>10</v>
      </c>
      <c r="O686" s="5"/>
      <c r="P686" s="5"/>
      <c r="Q686" s="42" t="str">
        <f>VLOOKUP(B686,[1]Challan!$A$6:$B$28,2,FALSE)</f>
        <v>94H</v>
      </c>
      <c r="R686" s="43" t="str">
        <f t="shared" si="107"/>
        <v>AADC</v>
      </c>
      <c r="S686" s="43" t="str">
        <f t="shared" si="112"/>
        <v>C</v>
      </c>
      <c r="T686" s="43" t="str">
        <f t="shared" si="113"/>
        <v>01</v>
      </c>
      <c r="U686" s="43" t="b">
        <f t="shared" si="108"/>
        <v>1</v>
      </c>
      <c r="V686" s="43">
        <f t="shared" si="109"/>
        <v>10</v>
      </c>
      <c r="W686" s="43" t="str">
        <f t="shared" si="110"/>
        <v>Q</v>
      </c>
      <c r="X686" s="37">
        <v>0</v>
      </c>
    </row>
    <row r="687" spans="1:24" x14ac:dyDescent="0.25">
      <c r="A687" s="30">
        <f t="shared" si="114"/>
        <v>684</v>
      </c>
      <c r="B687" s="30">
        <v>19</v>
      </c>
      <c r="C687" s="32">
        <f t="shared" si="106"/>
        <v>110</v>
      </c>
      <c r="D687" s="45" t="s">
        <v>219</v>
      </c>
      <c r="E687" s="50" t="s">
        <v>809</v>
      </c>
      <c r="F687" s="31" t="s">
        <v>276</v>
      </c>
      <c r="G687" s="31"/>
      <c r="H687" s="35" t="s">
        <v>255</v>
      </c>
      <c r="I687" s="36">
        <v>41729</v>
      </c>
      <c r="J687" s="82">
        <v>19656</v>
      </c>
      <c r="K687" s="37">
        <v>1966</v>
      </c>
      <c r="L687" s="38">
        <f t="shared" si="116"/>
        <v>1966</v>
      </c>
      <c r="M687" s="36">
        <f t="shared" si="115"/>
        <v>41729</v>
      </c>
      <c r="N687" s="39">
        <f t="shared" si="111"/>
        <v>10</v>
      </c>
      <c r="O687" s="5"/>
      <c r="P687" s="5"/>
      <c r="Q687" s="42" t="str">
        <f>VLOOKUP(B687,[1]Challan!$A$6:$B$28,2,FALSE)</f>
        <v>94H</v>
      </c>
      <c r="R687" s="43" t="str">
        <f t="shared" si="107"/>
        <v>AAAC</v>
      </c>
      <c r="S687" s="43" t="str">
        <f t="shared" si="112"/>
        <v>C</v>
      </c>
      <c r="T687" s="43" t="str">
        <f t="shared" si="113"/>
        <v>01</v>
      </c>
      <c r="U687" s="43" t="b">
        <f t="shared" si="108"/>
        <v>1</v>
      </c>
      <c r="V687" s="43">
        <f t="shared" si="109"/>
        <v>10</v>
      </c>
      <c r="W687" s="43" t="str">
        <f t="shared" si="110"/>
        <v>F</v>
      </c>
      <c r="X687" s="37">
        <v>0</v>
      </c>
    </row>
    <row r="688" spans="1:24" x14ac:dyDescent="0.25">
      <c r="A688" s="30">
        <f t="shared" si="114"/>
        <v>685</v>
      </c>
      <c r="B688" s="30">
        <v>19</v>
      </c>
      <c r="C688" s="32">
        <f t="shared" si="106"/>
        <v>111</v>
      </c>
      <c r="D688" s="45" t="s">
        <v>219</v>
      </c>
      <c r="E688" s="50" t="s">
        <v>818</v>
      </c>
      <c r="F688" s="31" t="s">
        <v>319</v>
      </c>
      <c r="G688" s="31"/>
      <c r="H688" s="35" t="s">
        <v>255</v>
      </c>
      <c r="I688" s="36">
        <v>41729</v>
      </c>
      <c r="J688" s="82">
        <v>6548</v>
      </c>
      <c r="K688" s="37">
        <v>655</v>
      </c>
      <c r="L688" s="38">
        <f t="shared" si="116"/>
        <v>655</v>
      </c>
      <c r="M688" s="36">
        <f t="shared" si="115"/>
        <v>41729</v>
      </c>
      <c r="N688" s="39">
        <f t="shared" si="111"/>
        <v>10</v>
      </c>
      <c r="O688" s="5"/>
      <c r="P688" s="5"/>
      <c r="Q688" s="42" t="str">
        <f>VLOOKUP(B688,[1]Challan!$A$6:$B$28,2,FALSE)</f>
        <v>94H</v>
      </c>
      <c r="R688" s="43" t="str">
        <f t="shared" si="107"/>
        <v>AABC</v>
      </c>
      <c r="S688" s="43" t="str">
        <f t="shared" si="112"/>
        <v>C</v>
      </c>
      <c r="T688" s="43" t="str">
        <f t="shared" si="113"/>
        <v>01</v>
      </c>
      <c r="U688" s="43" t="b">
        <f t="shared" si="108"/>
        <v>1</v>
      </c>
      <c r="V688" s="43">
        <f t="shared" si="109"/>
        <v>10</v>
      </c>
      <c r="W688" s="43" t="str">
        <f t="shared" si="110"/>
        <v>F</v>
      </c>
      <c r="X688" s="37">
        <v>0</v>
      </c>
    </row>
    <row r="689" spans="1:24" x14ac:dyDescent="0.25">
      <c r="A689" s="30">
        <f t="shared" si="114"/>
        <v>686</v>
      </c>
      <c r="B689" s="30">
        <v>19</v>
      </c>
      <c r="C689" s="32">
        <f t="shared" si="106"/>
        <v>112</v>
      </c>
      <c r="D689" s="45" t="s">
        <v>219</v>
      </c>
      <c r="E689" s="50" t="s">
        <v>274</v>
      </c>
      <c r="F689" s="31" t="s">
        <v>275</v>
      </c>
      <c r="G689" s="31"/>
      <c r="H689" s="35" t="s">
        <v>255</v>
      </c>
      <c r="I689" s="36">
        <v>41729</v>
      </c>
      <c r="J689" s="82">
        <v>3857</v>
      </c>
      <c r="K689" s="37">
        <v>386</v>
      </c>
      <c r="L689" s="38">
        <f t="shared" si="116"/>
        <v>386</v>
      </c>
      <c r="M689" s="36">
        <f t="shared" si="115"/>
        <v>41729</v>
      </c>
      <c r="N689" s="39">
        <f t="shared" si="111"/>
        <v>10.01</v>
      </c>
      <c r="O689" s="5"/>
      <c r="P689" s="5"/>
      <c r="Q689" s="42" t="str">
        <f>VLOOKUP(B689,[1]Challan!$A$6:$B$28,2,FALSE)</f>
        <v>94H</v>
      </c>
      <c r="R689" s="43" t="str">
        <f t="shared" si="107"/>
        <v>AAFC</v>
      </c>
      <c r="S689" s="43" t="str">
        <f t="shared" si="112"/>
        <v>C</v>
      </c>
      <c r="T689" s="43" t="str">
        <f t="shared" si="113"/>
        <v>01</v>
      </c>
      <c r="U689" s="43" t="b">
        <f t="shared" si="108"/>
        <v>1</v>
      </c>
      <c r="V689" s="43">
        <f t="shared" si="109"/>
        <v>10</v>
      </c>
      <c r="W689" s="43" t="str">
        <f t="shared" si="110"/>
        <v>Q</v>
      </c>
      <c r="X689" s="37">
        <v>0</v>
      </c>
    </row>
    <row r="690" spans="1:24" x14ac:dyDescent="0.25">
      <c r="A690" s="30">
        <f t="shared" si="114"/>
        <v>687</v>
      </c>
      <c r="B690" s="30">
        <v>19</v>
      </c>
      <c r="C690" s="32">
        <f t="shared" si="106"/>
        <v>113</v>
      </c>
      <c r="D690" s="45" t="s">
        <v>219</v>
      </c>
      <c r="E690" s="50" t="s">
        <v>808</v>
      </c>
      <c r="F690" s="31" t="s">
        <v>273</v>
      </c>
      <c r="G690" s="31"/>
      <c r="H690" s="35" t="s">
        <v>255</v>
      </c>
      <c r="I690" s="36">
        <v>41729</v>
      </c>
      <c r="J690" s="82">
        <v>39456</v>
      </c>
      <c r="K690" s="37">
        <v>3946</v>
      </c>
      <c r="L690" s="38">
        <f t="shared" si="116"/>
        <v>3946</v>
      </c>
      <c r="M690" s="36">
        <f t="shared" si="115"/>
        <v>41729</v>
      </c>
      <c r="N690" s="39">
        <f t="shared" si="111"/>
        <v>10</v>
      </c>
      <c r="O690" s="5"/>
      <c r="P690" s="5"/>
      <c r="Q690" s="42" t="str">
        <f>VLOOKUP(B690,[1]Challan!$A$6:$B$28,2,FALSE)</f>
        <v>94H</v>
      </c>
      <c r="R690" s="43" t="str">
        <f t="shared" si="107"/>
        <v>AAFC</v>
      </c>
      <c r="S690" s="43" t="str">
        <f t="shared" si="112"/>
        <v>C</v>
      </c>
      <c r="T690" s="43" t="str">
        <f t="shared" si="113"/>
        <v>01</v>
      </c>
      <c r="U690" s="43" t="b">
        <f t="shared" si="108"/>
        <v>1</v>
      </c>
      <c r="V690" s="43">
        <f t="shared" si="109"/>
        <v>10</v>
      </c>
      <c r="W690" s="43" t="str">
        <f t="shared" si="110"/>
        <v>A</v>
      </c>
      <c r="X690" s="37">
        <v>0</v>
      </c>
    </row>
    <row r="691" spans="1:24" x14ac:dyDescent="0.25">
      <c r="A691" s="30">
        <f t="shared" si="114"/>
        <v>688</v>
      </c>
      <c r="B691" s="30">
        <v>19</v>
      </c>
      <c r="C691" s="32">
        <f t="shared" si="106"/>
        <v>114</v>
      </c>
      <c r="D691" s="45" t="s">
        <v>219</v>
      </c>
      <c r="E691" s="50" t="s">
        <v>1040</v>
      </c>
      <c r="F691" s="31" t="s">
        <v>291</v>
      </c>
      <c r="G691" s="31"/>
      <c r="H691" s="35" t="s">
        <v>255</v>
      </c>
      <c r="I691" s="36">
        <v>41729</v>
      </c>
      <c r="J691" s="82">
        <v>19364</v>
      </c>
      <c r="K691" s="37">
        <v>1936</v>
      </c>
      <c r="L691" s="38">
        <f t="shared" si="116"/>
        <v>1936</v>
      </c>
      <c r="M691" s="36">
        <f t="shared" si="115"/>
        <v>41729</v>
      </c>
      <c r="N691" s="39">
        <f t="shared" si="111"/>
        <v>10</v>
      </c>
      <c r="O691" s="5"/>
      <c r="P691" s="5"/>
      <c r="Q691" s="42" t="str">
        <f>VLOOKUP(B691,[1]Challan!$A$6:$B$28,2,FALSE)</f>
        <v>94H</v>
      </c>
      <c r="R691" s="43" t="str">
        <f t="shared" si="107"/>
        <v>AACC</v>
      </c>
      <c r="S691" s="43" t="str">
        <f t="shared" si="112"/>
        <v>C</v>
      </c>
      <c r="T691" s="43" t="str">
        <f t="shared" si="113"/>
        <v>01</v>
      </c>
      <c r="U691" s="43" t="b">
        <f t="shared" si="108"/>
        <v>1</v>
      </c>
      <c r="V691" s="43">
        <f t="shared" si="109"/>
        <v>10</v>
      </c>
      <c r="W691" s="43" t="str">
        <f t="shared" si="110"/>
        <v>M</v>
      </c>
      <c r="X691" s="37">
        <v>0</v>
      </c>
    </row>
    <row r="692" spans="1:24" x14ac:dyDescent="0.25">
      <c r="A692" s="30">
        <f t="shared" si="114"/>
        <v>689</v>
      </c>
      <c r="B692" s="30">
        <v>19</v>
      </c>
      <c r="C692" s="32">
        <f t="shared" si="106"/>
        <v>115</v>
      </c>
      <c r="D692" s="45" t="s">
        <v>219</v>
      </c>
      <c r="E692" s="50" t="s">
        <v>819</v>
      </c>
      <c r="F692" s="31" t="s">
        <v>320</v>
      </c>
      <c r="G692" s="31"/>
      <c r="H692" s="35" t="s">
        <v>255</v>
      </c>
      <c r="I692" s="36">
        <v>41729</v>
      </c>
      <c r="J692" s="82">
        <v>17684</v>
      </c>
      <c r="K692" s="37">
        <v>1768</v>
      </c>
      <c r="L692" s="38">
        <f t="shared" si="116"/>
        <v>1768</v>
      </c>
      <c r="M692" s="36">
        <f t="shared" si="115"/>
        <v>41729</v>
      </c>
      <c r="N692" s="39">
        <f t="shared" si="111"/>
        <v>10</v>
      </c>
      <c r="O692" s="5"/>
      <c r="P692" s="5"/>
      <c r="Q692" s="42" t="str">
        <f>VLOOKUP(B692,[1]Challan!$A$6:$B$28,2,FALSE)</f>
        <v>94H</v>
      </c>
      <c r="R692" s="43" t="str">
        <f t="shared" si="107"/>
        <v>AADC</v>
      </c>
      <c r="S692" s="43" t="str">
        <f t="shared" si="112"/>
        <v>C</v>
      </c>
      <c r="T692" s="43" t="str">
        <f t="shared" si="113"/>
        <v>01</v>
      </c>
      <c r="U692" s="43" t="b">
        <f t="shared" si="108"/>
        <v>1</v>
      </c>
      <c r="V692" s="43">
        <f t="shared" si="109"/>
        <v>10</v>
      </c>
      <c r="W692" s="43" t="str">
        <f t="shared" si="110"/>
        <v>G</v>
      </c>
      <c r="X692" s="37">
        <v>0</v>
      </c>
    </row>
    <row r="693" spans="1:24" x14ac:dyDescent="0.25">
      <c r="A693" s="30">
        <f t="shared" si="114"/>
        <v>690</v>
      </c>
      <c r="B693" s="30">
        <v>19</v>
      </c>
      <c r="C693" s="32">
        <f t="shared" si="106"/>
        <v>116</v>
      </c>
      <c r="D693" s="45" t="s">
        <v>219</v>
      </c>
      <c r="E693" s="50" t="s">
        <v>810</v>
      </c>
      <c r="F693" s="31" t="s">
        <v>277</v>
      </c>
      <c r="G693" s="31"/>
      <c r="H693" s="35" t="s">
        <v>255</v>
      </c>
      <c r="I693" s="36">
        <v>41729</v>
      </c>
      <c r="J693" s="82">
        <v>11810</v>
      </c>
      <c r="K693" s="37">
        <v>1181</v>
      </c>
      <c r="L693" s="38">
        <f t="shared" si="116"/>
        <v>1181</v>
      </c>
      <c r="M693" s="36">
        <f t="shared" si="115"/>
        <v>41729</v>
      </c>
      <c r="N693" s="39">
        <f t="shared" si="111"/>
        <v>10</v>
      </c>
      <c r="O693" s="5"/>
      <c r="P693" s="5"/>
      <c r="Q693" s="42" t="str">
        <f>VLOOKUP(B693,[1]Challan!$A$6:$B$28,2,FALSE)</f>
        <v>94H</v>
      </c>
      <c r="R693" s="43" t="str">
        <f t="shared" si="107"/>
        <v>AACC</v>
      </c>
      <c r="S693" s="43" t="str">
        <f t="shared" si="112"/>
        <v>C</v>
      </c>
      <c r="T693" s="43" t="str">
        <f t="shared" si="113"/>
        <v>01</v>
      </c>
      <c r="U693" s="43" t="b">
        <f t="shared" si="108"/>
        <v>1</v>
      </c>
      <c r="V693" s="43">
        <f t="shared" si="109"/>
        <v>10</v>
      </c>
      <c r="W693" s="43" t="str">
        <f t="shared" si="110"/>
        <v>R</v>
      </c>
      <c r="X693" s="37">
        <v>0</v>
      </c>
    </row>
    <row r="694" spans="1:24" x14ac:dyDescent="0.25">
      <c r="A694" s="30">
        <f t="shared" si="114"/>
        <v>691</v>
      </c>
      <c r="B694" s="30">
        <v>19</v>
      </c>
      <c r="C694" s="32">
        <f t="shared" si="106"/>
        <v>117</v>
      </c>
      <c r="D694" s="45" t="s">
        <v>219</v>
      </c>
      <c r="E694" s="45" t="s">
        <v>814</v>
      </c>
      <c r="F694" s="31" t="s">
        <v>293</v>
      </c>
      <c r="G694" s="31"/>
      <c r="H694" s="35" t="s">
        <v>255</v>
      </c>
      <c r="I694" s="36">
        <v>41729</v>
      </c>
      <c r="J694" s="82">
        <v>2554</v>
      </c>
      <c r="K694" s="37">
        <v>255</v>
      </c>
      <c r="L694" s="38">
        <f t="shared" si="116"/>
        <v>255</v>
      </c>
      <c r="M694" s="36">
        <f t="shared" si="115"/>
        <v>41729</v>
      </c>
      <c r="N694" s="39">
        <f t="shared" si="111"/>
        <v>9.98</v>
      </c>
      <c r="O694" s="5"/>
      <c r="P694" s="5"/>
      <c r="Q694" s="42" t="str">
        <f>VLOOKUP(B694,[1]Challan!$A$6:$B$28,2,FALSE)</f>
        <v>94H</v>
      </c>
      <c r="R694" s="43" t="str">
        <f t="shared" si="107"/>
        <v>AABC</v>
      </c>
      <c r="S694" s="43" t="str">
        <f t="shared" si="112"/>
        <v>C</v>
      </c>
      <c r="T694" s="43" t="str">
        <f t="shared" si="113"/>
        <v>01</v>
      </c>
      <c r="U694" s="43" t="b">
        <f t="shared" si="108"/>
        <v>1</v>
      </c>
      <c r="V694" s="43">
        <f t="shared" si="109"/>
        <v>10</v>
      </c>
      <c r="W694" s="43" t="str">
        <f t="shared" si="110"/>
        <v>P</v>
      </c>
      <c r="X694" s="37">
        <v>0</v>
      </c>
    </row>
    <row r="695" spans="1:24" x14ac:dyDescent="0.25">
      <c r="A695" s="30">
        <f t="shared" si="114"/>
        <v>692</v>
      </c>
      <c r="B695" s="30">
        <v>19</v>
      </c>
      <c r="C695" s="32">
        <f t="shared" si="106"/>
        <v>118</v>
      </c>
      <c r="D695" s="45" t="s">
        <v>219</v>
      </c>
      <c r="E695" s="50" t="s">
        <v>942</v>
      </c>
      <c r="F695" s="31" t="s">
        <v>312</v>
      </c>
      <c r="G695" s="31"/>
      <c r="H695" s="35" t="s">
        <v>255</v>
      </c>
      <c r="I695" s="36">
        <v>41729</v>
      </c>
      <c r="J695" s="82">
        <v>9712</v>
      </c>
      <c r="K695" s="37">
        <v>971</v>
      </c>
      <c r="L695" s="38">
        <f t="shared" si="116"/>
        <v>971</v>
      </c>
      <c r="M695" s="36">
        <f t="shared" si="115"/>
        <v>41729</v>
      </c>
      <c r="N695" s="39">
        <f t="shared" si="111"/>
        <v>10</v>
      </c>
      <c r="O695" s="5"/>
      <c r="P695" s="5"/>
      <c r="Q695" s="42" t="str">
        <f>VLOOKUP(B695,[1]Challan!$A$6:$B$28,2,FALSE)</f>
        <v>94H</v>
      </c>
      <c r="R695" s="43" t="str">
        <f t="shared" si="107"/>
        <v>AAAC</v>
      </c>
      <c r="S695" s="43" t="str">
        <f t="shared" si="112"/>
        <v>C</v>
      </c>
      <c r="T695" s="43" t="str">
        <f t="shared" si="113"/>
        <v>01</v>
      </c>
      <c r="U695" s="43" t="b">
        <f t="shared" si="108"/>
        <v>1</v>
      </c>
      <c r="V695" s="43">
        <f t="shared" si="109"/>
        <v>10</v>
      </c>
      <c r="W695" s="43" t="str">
        <f t="shared" si="110"/>
        <v>K</v>
      </c>
      <c r="X695" s="37">
        <v>0</v>
      </c>
    </row>
    <row r="696" spans="1:24" x14ac:dyDescent="0.25">
      <c r="A696" s="30">
        <f t="shared" si="114"/>
        <v>693</v>
      </c>
      <c r="B696" s="30">
        <v>19</v>
      </c>
      <c r="C696" s="32">
        <f t="shared" si="106"/>
        <v>119</v>
      </c>
      <c r="D696" s="45" t="s">
        <v>219</v>
      </c>
      <c r="E696" s="50" t="s">
        <v>1036</v>
      </c>
      <c r="F696" s="31" t="s">
        <v>271</v>
      </c>
      <c r="G696" s="31"/>
      <c r="H696" s="35" t="s">
        <v>255</v>
      </c>
      <c r="I696" s="36">
        <v>41729</v>
      </c>
      <c r="J696" s="82">
        <v>23310</v>
      </c>
      <c r="K696" s="37">
        <v>2331</v>
      </c>
      <c r="L696" s="38">
        <f t="shared" si="116"/>
        <v>2331</v>
      </c>
      <c r="M696" s="36">
        <f t="shared" si="115"/>
        <v>41729</v>
      </c>
      <c r="N696" s="39">
        <f t="shared" si="111"/>
        <v>10</v>
      </c>
      <c r="O696" s="5"/>
      <c r="P696" s="5"/>
      <c r="Q696" s="42" t="str">
        <f>VLOOKUP(B696,[1]Challan!$A$6:$B$28,2,FALSE)</f>
        <v>94H</v>
      </c>
      <c r="R696" s="43" t="str">
        <f t="shared" si="107"/>
        <v>AABC</v>
      </c>
      <c r="S696" s="43" t="str">
        <f t="shared" si="112"/>
        <v>C</v>
      </c>
      <c r="T696" s="43" t="str">
        <f t="shared" si="113"/>
        <v>01</v>
      </c>
      <c r="U696" s="43" t="b">
        <f t="shared" si="108"/>
        <v>1</v>
      </c>
      <c r="V696" s="43">
        <f t="shared" si="109"/>
        <v>10</v>
      </c>
      <c r="W696" s="43" t="str">
        <f t="shared" si="110"/>
        <v>J</v>
      </c>
      <c r="X696" s="37">
        <v>0</v>
      </c>
    </row>
    <row r="697" spans="1:24" x14ac:dyDescent="0.25">
      <c r="A697" s="30">
        <f t="shared" si="114"/>
        <v>694</v>
      </c>
      <c r="B697" s="30">
        <v>19</v>
      </c>
      <c r="C697" s="32">
        <f t="shared" si="106"/>
        <v>120</v>
      </c>
      <c r="D697" s="45" t="s">
        <v>219</v>
      </c>
      <c r="E697" s="50" t="s">
        <v>1049</v>
      </c>
      <c r="F697" s="31" t="s">
        <v>313</v>
      </c>
      <c r="G697" s="31"/>
      <c r="H697" s="35" t="s">
        <v>255</v>
      </c>
      <c r="I697" s="36">
        <v>41729</v>
      </c>
      <c r="J697" s="82">
        <v>6504</v>
      </c>
      <c r="K697" s="37">
        <v>650</v>
      </c>
      <c r="L697" s="38">
        <f t="shared" si="116"/>
        <v>650</v>
      </c>
      <c r="M697" s="36">
        <f t="shared" si="115"/>
        <v>41729</v>
      </c>
      <c r="N697" s="39">
        <f t="shared" si="111"/>
        <v>9.99</v>
      </c>
      <c r="O697" s="5"/>
      <c r="P697" s="5"/>
      <c r="Q697" s="42" t="str">
        <f>VLOOKUP(B697,[1]Challan!$A$6:$B$28,2,FALSE)</f>
        <v>94H</v>
      </c>
      <c r="R697" s="43" t="str">
        <f t="shared" si="107"/>
        <v>AACC</v>
      </c>
      <c r="S697" s="43" t="str">
        <f t="shared" si="112"/>
        <v>C</v>
      </c>
      <c r="T697" s="43" t="str">
        <f t="shared" si="113"/>
        <v>01</v>
      </c>
      <c r="U697" s="43" t="b">
        <f t="shared" si="108"/>
        <v>1</v>
      </c>
      <c r="V697" s="43">
        <f t="shared" si="109"/>
        <v>10</v>
      </c>
      <c r="W697" s="43" t="str">
        <f t="shared" si="110"/>
        <v>K</v>
      </c>
      <c r="X697" s="37">
        <v>0</v>
      </c>
    </row>
    <row r="698" spans="1:24" x14ac:dyDescent="0.25">
      <c r="A698" s="30">
        <f t="shared" si="114"/>
        <v>695</v>
      </c>
      <c r="B698" s="30">
        <v>19</v>
      </c>
      <c r="C698" s="32">
        <f t="shared" si="106"/>
        <v>121</v>
      </c>
      <c r="D698" s="45" t="s">
        <v>219</v>
      </c>
      <c r="E698" s="50" t="s">
        <v>1048</v>
      </c>
      <c r="F698" s="31" t="s">
        <v>310</v>
      </c>
      <c r="G698" s="31"/>
      <c r="H698" s="35" t="s">
        <v>255</v>
      </c>
      <c r="I698" s="36">
        <v>41729</v>
      </c>
      <c r="J698" s="82">
        <v>2726</v>
      </c>
      <c r="K698" s="37">
        <v>273</v>
      </c>
      <c r="L698" s="38">
        <f t="shared" si="116"/>
        <v>273</v>
      </c>
      <c r="M698" s="36">
        <f t="shared" si="115"/>
        <v>41729</v>
      </c>
      <c r="N698" s="39">
        <f t="shared" si="111"/>
        <v>10.01</v>
      </c>
      <c r="O698" s="5"/>
      <c r="P698" s="5"/>
      <c r="Q698" s="42" t="str">
        <f>VLOOKUP(B698,[1]Challan!$A$6:$B$28,2,FALSE)</f>
        <v>94H</v>
      </c>
      <c r="R698" s="43" t="str">
        <f t="shared" si="107"/>
        <v>AACC</v>
      </c>
      <c r="S698" s="43" t="str">
        <f t="shared" si="112"/>
        <v>C</v>
      </c>
      <c r="T698" s="43" t="str">
        <f t="shared" si="113"/>
        <v>01</v>
      </c>
      <c r="U698" s="43" t="b">
        <f t="shared" si="108"/>
        <v>1</v>
      </c>
      <c r="V698" s="43">
        <f t="shared" si="109"/>
        <v>10</v>
      </c>
      <c r="W698" s="43" t="str">
        <f t="shared" si="110"/>
        <v>Q</v>
      </c>
      <c r="X698" s="37">
        <v>0</v>
      </c>
    </row>
    <row r="699" spans="1:24" x14ac:dyDescent="0.25">
      <c r="A699" s="30">
        <f t="shared" si="114"/>
        <v>696</v>
      </c>
      <c r="B699" s="30">
        <v>19</v>
      </c>
      <c r="C699" s="32">
        <f t="shared" si="106"/>
        <v>122</v>
      </c>
      <c r="D699" s="45" t="s">
        <v>219</v>
      </c>
      <c r="E699" s="50" t="s">
        <v>813</v>
      </c>
      <c r="F699" s="31" t="s">
        <v>287</v>
      </c>
      <c r="G699" s="31"/>
      <c r="H699" s="35" t="s">
        <v>255</v>
      </c>
      <c r="I699" s="36">
        <v>41729</v>
      </c>
      <c r="J699" s="82">
        <v>4406</v>
      </c>
      <c r="K699" s="37">
        <v>441</v>
      </c>
      <c r="L699" s="38">
        <f t="shared" si="116"/>
        <v>441</v>
      </c>
      <c r="M699" s="36">
        <f t="shared" si="115"/>
        <v>41729</v>
      </c>
      <c r="N699" s="39">
        <f t="shared" si="111"/>
        <v>10.01</v>
      </c>
      <c r="O699" s="5"/>
      <c r="P699" s="5"/>
      <c r="Q699" s="42" t="str">
        <f>VLOOKUP(B699,[1]Challan!$A$6:$B$28,2,FALSE)</f>
        <v>94H</v>
      </c>
      <c r="R699" s="43" t="str">
        <f t="shared" si="107"/>
        <v>AAGC</v>
      </c>
      <c r="S699" s="43" t="str">
        <f t="shared" si="112"/>
        <v>C</v>
      </c>
      <c r="T699" s="43" t="str">
        <f t="shared" si="113"/>
        <v>01</v>
      </c>
      <c r="U699" s="43" t="b">
        <f t="shared" si="108"/>
        <v>1</v>
      </c>
      <c r="V699" s="43">
        <f t="shared" si="109"/>
        <v>10</v>
      </c>
      <c r="W699" s="43" t="str">
        <f t="shared" si="110"/>
        <v>H</v>
      </c>
      <c r="X699" s="37">
        <v>0</v>
      </c>
    </row>
    <row r="700" spans="1:24" x14ac:dyDescent="0.25">
      <c r="A700" s="30">
        <f t="shared" si="114"/>
        <v>697</v>
      </c>
      <c r="B700" s="30">
        <v>19</v>
      </c>
      <c r="C700" s="32">
        <f t="shared" si="106"/>
        <v>123</v>
      </c>
      <c r="D700" s="45" t="s">
        <v>219</v>
      </c>
      <c r="E700" s="50" t="s">
        <v>929</v>
      </c>
      <c r="F700" s="31" t="s">
        <v>272</v>
      </c>
      <c r="G700" s="31"/>
      <c r="H700" s="35" t="s">
        <v>255</v>
      </c>
      <c r="I700" s="36">
        <v>41729</v>
      </c>
      <c r="J700" s="82">
        <v>13368</v>
      </c>
      <c r="K700" s="37">
        <v>1337</v>
      </c>
      <c r="L700" s="38">
        <f t="shared" si="116"/>
        <v>1337</v>
      </c>
      <c r="M700" s="36">
        <f t="shared" si="115"/>
        <v>41729</v>
      </c>
      <c r="N700" s="39">
        <f t="shared" si="111"/>
        <v>10</v>
      </c>
      <c r="O700" s="5"/>
      <c r="P700" s="5"/>
      <c r="Q700" s="42" t="str">
        <f>VLOOKUP(B700,[1]Challan!$A$6:$B$28,2,FALSE)</f>
        <v>94H</v>
      </c>
      <c r="R700" s="43" t="str">
        <f t="shared" si="107"/>
        <v>AABC</v>
      </c>
      <c r="S700" s="43" t="str">
        <f t="shared" si="112"/>
        <v>C</v>
      </c>
      <c r="T700" s="43" t="str">
        <f t="shared" si="113"/>
        <v>01</v>
      </c>
      <c r="U700" s="43" t="b">
        <f t="shared" si="108"/>
        <v>1</v>
      </c>
      <c r="V700" s="43">
        <f t="shared" si="109"/>
        <v>10</v>
      </c>
      <c r="W700" s="43" t="str">
        <f t="shared" si="110"/>
        <v>G</v>
      </c>
      <c r="X700" s="37">
        <v>0</v>
      </c>
    </row>
    <row r="701" spans="1:24" x14ac:dyDescent="0.25">
      <c r="A701" s="30">
        <f t="shared" si="114"/>
        <v>698</v>
      </c>
      <c r="B701" s="30">
        <v>19</v>
      </c>
      <c r="C701" s="32">
        <f t="shared" si="106"/>
        <v>124</v>
      </c>
      <c r="D701" s="45" t="s">
        <v>219</v>
      </c>
      <c r="E701" s="50" t="s">
        <v>1042</v>
      </c>
      <c r="F701" s="31" t="s">
        <v>294</v>
      </c>
      <c r="G701" s="31"/>
      <c r="H701" s="35" t="s">
        <v>255</v>
      </c>
      <c r="I701" s="36">
        <v>41729</v>
      </c>
      <c r="J701" s="82">
        <v>13492</v>
      </c>
      <c r="K701" s="37">
        <v>1349</v>
      </c>
      <c r="L701" s="38">
        <f t="shared" si="116"/>
        <v>1349</v>
      </c>
      <c r="M701" s="36">
        <f t="shared" si="115"/>
        <v>41729</v>
      </c>
      <c r="N701" s="39">
        <f t="shared" si="111"/>
        <v>10</v>
      </c>
      <c r="O701" s="5"/>
      <c r="P701" s="5"/>
      <c r="Q701" s="42" t="str">
        <f>VLOOKUP(B701,[1]Challan!$A$6:$B$28,2,FALSE)</f>
        <v>94H</v>
      </c>
      <c r="R701" s="43" t="str">
        <f t="shared" si="107"/>
        <v>AADC</v>
      </c>
      <c r="S701" s="43" t="str">
        <f t="shared" si="112"/>
        <v>C</v>
      </c>
      <c r="T701" s="43" t="str">
        <f t="shared" si="113"/>
        <v>01</v>
      </c>
      <c r="U701" s="43" t="b">
        <f t="shared" si="108"/>
        <v>1</v>
      </c>
      <c r="V701" s="43">
        <f t="shared" si="109"/>
        <v>10</v>
      </c>
      <c r="W701" s="43" t="str">
        <f t="shared" si="110"/>
        <v>N</v>
      </c>
      <c r="X701" s="37">
        <v>0</v>
      </c>
    </row>
    <row r="702" spans="1:24" x14ac:dyDescent="0.25">
      <c r="A702" s="30">
        <f t="shared" si="114"/>
        <v>699</v>
      </c>
      <c r="B702" s="30">
        <v>19</v>
      </c>
      <c r="C702" s="32">
        <f t="shared" si="106"/>
        <v>125</v>
      </c>
      <c r="D702" s="45" t="s">
        <v>219</v>
      </c>
      <c r="E702" s="50" t="s">
        <v>936</v>
      </c>
      <c r="F702" s="31" t="s">
        <v>290</v>
      </c>
      <c r="G702" s="31"/>
      <c r="H702" s="35" t="s">
        <v>255</v>
      </c>
      <c r="I702" s="36">
        <v>41729</v>
      </c>
      <c r="J702" s="82">
        <v>12343</v>
      </c>
      <c r="K702" s="37">
        <v>1234</v>
      </c>
      <c r="L702" s="38">
        <f t="shared" si="116"/>
        <v>1234</v>
      </c>
      <c r="M702" s="36">
        <f t="shared" si="115"/>
        <v>41729</v>
      </c>
      <c r="N702" s="39">
        <f t="shared" si="111"/>
        <v>10</v>
      </c>
      <c r="O702" s="5"/>
      <c r="P702" s="5"/>
      <c r="Q702" s="42" t="str">
        <f>VLOOKUP(B702,[1]Challan!$A$6:$B$28,2,FALSE)</f>
        <v>94H</v>
      </c>
      <c r="R702" s="43" t="str">
        <f t="shared" si="107"/>
        <v>AADC</v>
      </c>
      <c r="S702" s="43" t="str">
        <f t="shared" si="112"/>
        <v>C</v>
      </c>
      <c r="T702" s="43" t="str">
        <f t="shared" si="113"/>
        <v>01</v>
      </c>
      <c r="U702" s="43" t="b">
        <f t="shared" si="108"/>
        <v>1</v>
      </c>
      <c r="V702" s="43">
        <f t="shared" si="109"/>
        <v>10</v>
      </c>
      <c r="W702" s="43" t="str">
        <f t="shared" si="110"/>
        <v>K</v>
      </c>
      <c r="X702" s="37">
        <v>0</v>
      </c>
    </row>
    <row r="703" spans="1:24" x14ac:dyDescent="0.25">
      <c r="A703" s="30">
        <f t="shared" si="114"/>
        <v>700</v>
      </c>
      <c r="B703" s="30">
        <v>19</v>
      </c>
      <c r="C703" s="32">
        <f t="shared" si="106"/>
        <v>126</v>
      </c>
      <c r="D703" s="45" t="s">
        <v>219</v>
      </c>
      <c r="E703" s="50" t="s">
        <v>938</v>
      </c>
      <c r="F703" s="31" t="s">
        <v>299</v>
      </c>
      <c r="G703" s="31"/>
      <c r="H703" s="35" t="s">
        <v>255</v>
      </c>
      <c r="I703" s="36">
        <v>41729</v>
      </c>
      <c r="J703" s="82">
        <v>8773</v>
      </c>
      <c r="K703" s="37">
        <v>878</v>
      </c>
      <c r="L703" s="38">
        <f t="shared" si="116"/>
        <v>878</v>
      </c>
      <c r="M703" s="36">
        <f t="shared" si="115"/>
        <v>41729</v>
      </c>
      <c r="N703" s="39">
        <f t="shared" si="111"/>
        <v>10.01</v>
      </c>
      <c r="O703" s="5"/>
      <c r="P703" s="5"/>
      <c r="Q703" s="42" t="str">
        <f>VLOOKUP(B703,[1]Challan!$A$6:$B$28,2,FALSE)</f>
        <v>94H</v>
      </c>
      <c r="R703" s="43" t="str">
        <f t="shared" si="107"/>
        <v>AAHC</v>
      </c>
      <c r="S703" s="43" t="str">
        <f t="shared" si="112"/>
        <v>C</v>
      </c>
      <c r="T703" s="43" t="str">
        <f t="shared" si="113"/>
        <v>01</v>
      </c>
      <c r="U703" s="43" t="b">
        <f t="shared" si="108"/>
        <v>1</v>
      </c>
      <c r="V703" s="43">
        <f t="shared" si="109"/>
        <v>10</v>
      </c>
      <c r="W703" s="43" t="str">
        <f t="shared" si="110"/>
        <v>Q</v>
      </c>
      <c r="X703" s="37">
        <v>0</v>
      </c>
    </row>
    <row r="704" spans="1:24" x14ac:dyDescent="0.25">
      <c r="A704" s="30">
        <f t="shared" si="114"/>
        <v>701</v>
      </c>
      <c r="B704" s="30">
        <v>19</v>
      </c>
      <c r="C704" s="32">
        <f t="shared" si="106"/>
        <v>127</v>
      </c>
      <c r="D704" s="45" t="s">
        <v>219</v>
      </c>
      <c r="E704" s="50" t="s">
        <v>814</v>
      </c>
      <c r="F704" s="31" t="s">
        <v>293</v>
      </c>
      <c r="G704" s="31"/>
      <c r="H704" s="35" t="s">
        <v>255</v>
      </c>
      <c r="I704" s="36">
        <v>41729</v>
      </c>
      <c r="J704" s="82">
        <v>7676</v>
      </c>
      <c r="K704" s="37">
        <v>768</v>
      </c>
      <c r="L704" s="38">
        <f t="shared" si="116"/>
        <v>768</v>
      </c>
      <c r="M704" s="36">
        <f t="shared" si="115"/>
        <v>41729</v>
      </c>
      <c r="N704" s="39">
        <f t="shared" si="111"/>
        <v>10.01</v>
      </c>
      <c r="O704" s="5"/>
      <c r="P704" s="5"/>
      <c r="Q704" s="42" t="str">
        <f>VLOOKUP(B704,[1]Challan!$A$6:$B$28,2,FALSE)</f>
        <v>94H</v>
      </c>
      <c r="R704" s="43" t="str">
        <f t="shared" si="107"/>
        <v>AABC</v>
      </c>
      <c r="S704" s="43" t="str">
        <f t="shared" si="112"/>
        <v>C</v>
      </c>
      <c r="T704" s="43" t="str">
        <f t="shared" si="113"/>
        <v>01</v>
      </c>
      <c r="U704" s="43" t="b">
        <f t="shared" si="108"/>
        <v>1</v>
      </c>
      <c r="V704" s="43">
        <f t="shared" si="109"/>
        <v>10</v>
      </c>
      <c r="W704" s="43" t="str">
        <f t="shared" si="110"/>
        <v>P</v>
      </c>
      <c r="X704" s="37">
        <v>0</v>
      </c>
    </row>
    <row r="705" spans="1:24" x14ac:dyDescent="0.25">
      <c r="A705" s="30">
        <f t="shared" si="114"/>
        <v>702</v>
      </c>
      <c r="B705" s="30">
        <v>19</v>
      </c>
      <c r="C705" s="32">
        <f t="shared" si="106"/>
        <v>128</v>
      </c>
      <c r="D705" s="45" t="s">
        <v>219</v>
      </c>
      <c r="E705" s="50" t="s">
        <v>942</v>
      </c>
      <c r="F705" s="31" t="s">
        <v>312</v>
      </c>
      <c r="G705" s="31"/>
      <c r="H705" s="35" t="s">
        <v>255</v>
      </c>
      <c r="I705" s="36">
        <v>41729</v>
      </c>
      <c r="J705" s="82">
        <v>11131</v>
      </c>
      <c r="K705" s="37">
        <v>1114</v>
      </c>
      <c r="L705" s="38">
        <f t="shared" si="116"/>
        <v>1114</v>
      </c>
      <c r="M705" s="36">
        <f t="shared" si="115"/>
        <v>41729</v>
      </c>
      <c r="N705" s="39">
        <f t="shared" si="111"/>
        <v>10.01</v>
      </c>
      <c r="O705" s="5"/>
      <c r="P705" s="5"/>
      <c r="Q705" s="42" t="str">
        <f>VLOOKUP(B705,[1]Challan!$A$6:$B$28,2,FALSE)</f>
        <v>94H</v>
      </c>
      <c r="R705" s="43" t="str">
        <f t="shared" si="107"/>
        <v>AAAC</v>
      </c>
      <c r="S705" s="43" t="str">
        <f t="shared" si="112"/>
        <v>C</v>
      </c>
      <c r="T705" s="43" t="str">
        <f t="shared" si="113"/>
        <v>01</v>
      </c>
      <c r="U705" s="43" t="b">
        <f t="shared" si="108"/>
        <v>1</v>
      </c>
      <c r="V705" s="43">
        <f t="shared" si="109"/>
        <v>10</v>
      </c>
      <c r="W705" s="43" t="str">
        <f t="shared" si="110"/>
        <v>K</v>
      </c>
      <c r="X705" s="37">
        <v>0</v>
      </c>
    </row>
    <row r="706" spans="1:24" x14ac:dyDescent="0.25">
      <c r="A706" s="30">
        <f t="shared" si="114"/>
        <v>703</v>
      </c>
      <c r="B706" s="30">
        <v>19</v>
      </c>
      <c r="C706" s="32">
        <f t="shared" si="106"/>
        <v>129</v>
      </c>
      <c r="D706" s="45" t="s">
        <v>219</v>
      </c>
      <c r="E706" s="50" t="s">
        <v>1141</v>
      </c>
      <c r="F706" s="31" t="s">
        <v>714</v>
      </c>
      <c r="G706" s="31"/>
      <c r="H706" s="35" t="s">
        <v>255</v>
      </c>
      <c r="I706" s="36">
        <v>41729</v>
      </c>
      <c r="J706" s="82">
        <v>4662</v>
      </c>
      <c r="K706" s="37">
        <v>467</v>
      </c>
      <c r="L706" s="38">
        <f t="shared" si="116"/>
        <v>467</v>
      </c>
      <c r="M706" s="36">
        <f t="shared" si="115"/>
        <v>41729</v>
      </c>
      <c r="N706" s="39">
        <f t="shared" si="111"/>
        <v>10.02</v>
      </c>
      <c r="O706" s="5"/>
      <c r="P706" s="5"/>
      <c r="Q706" s="42" t="str">
        <f>VLOOKUP(B706,[1]Challan!$A$6:$B$28,2,FALSE)</f>
        <v>94H</v>
      </c>
      <c r="R706" s="43" t="str">
        <f t="shared" si="107"/>
        <v>AABC</v>
      </c>
      <c r="S706" s="43" t="str">
        <f t="shared" si="112"/>
        <v>C</v>
      </c>
      <c r="T706" s="43" t="str">
        <f t="shared" si="113"/>
        <v>01</v>
      </c>
      <c r="U706" s="43" t="b">
        <f t="shared" si="108"/>
        <v>1</v>
      </c>
      <c r="V706" s="43">
        <f t="shared" si="109"/>
        <v>10</v>
      </c>
      <c r="W706" s="43" t="str">
        <f t="shared" si="110"/>
        <v>G</v>
      </c>
      <c r="X706" s="37">
        <v>0</v>
      </c>
    </row>
    <row r="707" spans="1:24" x14ac:dyDescent="0.25">
      <c r="A707" s="30">
        <f t="shared" si="114"/>
        <v>704</v>
      </c>
      <c r="B707" s="30">
        <v>19</v>
      </c>
      <c r="C707" s="32">
        <f t="shared" si="106"/>
        <v>130</v>
      </c>
      <c r="D707" s="45" t="s">
        <v>219</v>
      </c>
      <c r="E707" s="50" t="s">
        <v>815</v>
      </c>
      <c r="F707" s="31" t="s">
        <v>297</v>
      </c>
      <c r="G707" s="31"/>
      <c r="H707" s="35" t="s">
        <v>255</v>
      </c>
      <c r="I707" s="36">
        <v>41729</v>
      </c>
      <c r="J707" s="82">
        <v>23446</v>
      </c>
      <c r="K707" s="37">
        <v>2345</v>
      </c>
      <c r="L707" s="38">
        <f t="shared" si="116"/>
        <v>2345</v>
      </c>
      <c r="M707" s="36">
        <f t="shared" si="115"/>
        <v>41729</v>
      </c>
      <c r="N707" s="39">
        <f t="shared" si="111"/>
        <v>10</v>
      </c>
      <c r="O707" s="5"/>
      <c r="P707" s="5"/>
      <c r="Q707" s="42" t="str">
        <f>VLOOKUP(B707,[1]Challan!$A$6:$B$28,2,FALSE)</f>
        <v>94H</v>
      </c>
      <c r="R707" s="43" t="str">
        <f t="shared" si="107"/>
        <v>AACC</v>
      </c>
      <c r="S707" s="43" t="str">
        <f t="shared" si="112"/>
        <v>C</v>
      </c>
      <c r="T707" s="43" t="str">
        <f t="shared" si="113"/>
        <v>01</v>
      </c>
      <c r="U707" s="43" t="b">
        <f t="shared" si="108"/>
        <v>1</v>
      </c>
      <c r="V707" s="43">
        <f t="shared" si="109"/>
        <v>10</v>
      </c>
      <c r="W707" s="43" t="str">
        <f t="shared" si="110"/>
        <v>K</v>
      </c>
      <c r="X707" s="37">
        <v>0</v>
      </c>
    </row>
    <row r="708" spans="1:24" x14ac:dyDescent="0.25">
      <c r="A708" s="30">
        <f t="shared" si="114"/>
        <v>705</v>
      </c>
      <c r="B708" s="30">
        <v>19</v>
      </c>
      <c r="C708" s="32">
        <f t="shared" ref="C708:C771" si="117">+IF(B708=B707,C707+1,1)</f>
        <v>131</v>
      </c>
      <c r="D708" s="45" t="s">
        <v>219</v>
      </c>
      <c r="E708" s="50" t="s">
        <v>263</v>
      </c>
      <c r="F708" s="31" t="s">
        <v>264</v>
      </c>
      <c r="G708" s="31"/>
      <c r="H708" s="35" t="s">
        <v>255</v>
      </c>
      <c r="I708" s="36">
        <v>41729</v>
      </c>
      <c r="J708" s="82">
        <v>24235</v>
      </c>
      <c r="K708" s="37">
        <v>2424</v>
      </c>
      <c r="L708" s="38">
        <f t="shared" si="116"/>
        <v>2424</v>
      </c>
      <c r="M708" s="36">
        <f t="shared" si="115"/>
        <v>41729</v>
      </c>
      <c r="N708" s="39">
        <f t="shared" si="111"/>
        <v>10</v>
      </c>
      <c r="O708" s="5"/>
      <c r="P708" s="5"/>
      <c r="Q708" s="42" t="str">
        <f>VLOOKUP(B708,[1]Challan!$A$6:$B$28,2,FALSE)</f>
        <v>94H</v>
      </c>
      <c r="R708" s="43" t="str">
        <f t="shared" ref="R708:R771" si="118">LEFT(E708,4)</f>
        <v>AABC</v>
      </c>
      <c r="S708" s="43" t="str">
        <f t="shared" si="112"/>
        <v>C</v>
      </c>
      <c r="T708" s="43" t="str">
        <f t="shared" si="113"/>
        <v>01</v>
      </c>
      <c r="U708" s="43" t="b">
        <f t="shared" ref="U708:U771" si="119">D708=T708</f>
        <v>1</v>
      </c>
      <c r="V708" s="43">
        <f t="shared" ref="V708:V771" si="120">LEN(E708)</f>
        <v>10</v>
      </c>
      <c r="W708" s="43" t="str">
        <f t="shared" ref="W708:W771" si="121">RIGHT(E708,1)</f>
        <v>A</v>
      </c>
      <c r="X708" s="37">
        <v>0</v>
      </c>
    </row>
    <row r="709" spans="1:24" x14ac:dyDescent="0.25">
      <c r="A709" s="30">
        <f t="shared" si="114"/>
        <v>706</v>
      </c>
      <c r="B709" s="30">
        <v>19</v>
      </c>
      <c r="C709" s="32">
        <f t="shared" si="117"/>
        <v>132</v>
      </c>
      <c r="D709" s="45" t="s">
        <v>219</v>
      </c>
      <c r="E709" s="50" t="s">
        <v>911</v>
      </c>
      <c r="F709" s="31" t="s">
        <v>265</v>
      </c>
      <c r="G709" s="31"/>
      <c r="H709" s="35" t="s">
        <v>255</v>
      </c>
      <c r="I709" s="36">
        <v>41729</v>
      </c>
      <c r="J709" s="82">
        <v>20091</v>
      </c>
      <c r="K709" s="37">
        <v>2010</v>
      </c>
      <c r="L709" s="38">
        <f t="shared" si="116"/>
        <v>2010</v>
      </c>
      <c r="M709" s="36">
        <f t="shared" si="115"/>
        <v>41729</v>
      </c>
      <c r="N709" s="39">
        <f t="shared" ref="N709:N772" si="122">+ROUND(L709/J709*100,2)</f>
        <v>10</v>
      </c>
      <c r="O709" s="5"/>
      <c r="P709" s="5"/>
      <c r="Q709" s="42" t="str">
        <f>VLOOKUP(B709,[1]Challan!$A$6:$B$28,2,FALSE)</f>
        <v>94H</v>
      </c>
      <c r="R709" s="43" t="str">
        <f t="shared" si="118"/>
        <v>AABC</v>
      </c>
      <c r="S709" s="43" t="str">
        <f t="shared" ref="S709:S772" si="123">RIGHT(R709,1)</f>
        <v>C</v>
      </c>
      <c r="T709" s="43" t="str">
        <f t="shared" ref="T709:T772" si="124">IF(S709="C","01","02")</f>
        <v>01</v>
      </c>
      <c r="U709" s="43" t="b">
        <f t="shared" si="119"/>
        <v>1</v>
      </c>
      <c r="V709" s="43">
        <f t="shared" si="120"/>
        <v>10</v>
      </c>
      <c r="W709" s="43" t="str">
        <f t="shared" si="121"/>
        <v>R</v>
      </c>
      <c r="X709" s="37">
        <v>0</v>
      </c>
    </row>
    <row r="710" spans="1:24" x14ac:dyDescent="0.25">
      <c r="A710" s="30">
        <f t="shared" ref="A710:A773" si="125">A709+1</f>
        <v>707</v>
      </c>
      <c r="B710" s="30">
        <v>19</v>
      </c>
      <c r="C710" s="32">
        <f t="shared" si="117"/>
        <v>133</v>
      </c>
      <c r="D710" s="45" t="s">
        <v>219</v>
      </c>
      <c r="E710" s="50" t="s">
        <v>304</v>
      </c>
      <c r="F710" s="31" t="s">
        <v>305</v>
      </c>
      <c r="G710" s="31"/>
      <c r="H710" s="35" t="s">
        <v>255</v>
      </c>
      <c r="I710" s="36">
        <v>41729</v>
      </c>
      <c r="J710" s="82">
        <v>3489</v>
      </c>
      <c r="K710" s="37">
        <v>349</v>
      </c>
      <c r="L710" s="38">
        <f t="shared" si="116"/>
        <v>349</v>
      </c>
      <c r="M710" s="36">
        <f t="shared" si="115"/>
        <v>41729</v>
      </c>
      <c r="N710" s="39">
        <f t="shared" si="122"/>
        <v>10</v>
      </c>
      <c r="O710" s="5"/>
      <c r="P710" s="5"/>
      <c r="Q710" s="42" t="str">
        <f>VLOOKUP(B710,[1]Challan!$A$6:$B$28,2,FALSE)</f>
        <v>94H</v>
      </c>
      <c r="R710" s="43" t="str">
        <f t="shared" si="118"/>
        <v>AACC</v>
      </c>
      <c r="S710" s="43" t="str">
        <f t="shared" si="123"/>
        <v>C</v>
      </c>
      <c r="T710" s="43" t="str">
        <f t="shared" si="124"/>
        <v>01</v>
      </c>
      <c r="U710" s="43" t="b">
        <f t="shared" si="119"/>
        <v>1</v>
      </c>
      <c r="V710" s="43">
        <f t="shared" si="120"/>
        <v>10</v>
      </c>
      <c r="W710" s="43" t="str">
        <f t="shared" si="121"/>
        <v>N</v>
      </c>
      <c r="X710" s="37">
        <v>0</v>
      </c>
    </row>
    <row r="711" spans="1:24" x14ac:dyDescent="0.25">
      <c r="A711" s="30">
        <f t="shared" si="125"/>
        <v>708</v>
      </c>
      <c r="B711" s="30">
        <v>19</v>
      </c>
      <c r="C711" s="32">
        <f t="shared" si="117"/>
        <v>134</v>
      </c>
      <c r="D711" s="45" t="s">
        <v>219</v>
      </c>
      <c r="E711" s="50" t="s">
        <v>932</v>
      </c>
      <c r="F711" s="31" t="s">
        <v>283</v>
      </c>
      <c r="G711" s="31"/>
      <c r="H711" s="35" t="s">
        <v>255</v>
      </c>
      <c r="I711" s="36">
        <v>41729</v>
      </c>
      <c r="J711" s="82">
        <v>19751</v>
      </c>
      <c r="K711" s="37">
        <v>1976</v>
      </c>
      <c r="L711" s="38">
        <f t="shared" si="116"/>
        <v>1976</v>
      </c>
      <c r="M711" s="36">
        <f t="shared" si="115"/>
        <v>41729</v>
      </c>
      <c r="N711" s="39">
        <f t="shared" si="122"/>
        <v>10</v>
      </c>
      <c r="O711" s="5"/>
      <c r="P711" s="5"/>
      <c r="Q711" s="42" t="str">
        <f>VLOOKUP(B711,[1]Challan!$A$6:$B$28,2,FALSE)</f>
        <v>94H</v>
      </c>
      <c r="R711" s="43" t="str">
        <f t="shared" si="118"/>
        <v>AADC</v>
      </c>
      <c r="S711" s="43" t="str">
        <f t="shared" si="123"/>
        <v>C</v>
      </c>
      <c r="T711" s="43" t="str">
        <f t="shared" si="124"/>
        <v>01</v>
      </c>
      <c r="U711" s="43" t="b">
        <f t="shared" si="119"/>
        <v>1</v>
      </c>
      <c r="V711" s="43">
        <f t="shared" si="120"/>
        <v>10</v>
      </c>
      <c r="W711" s="43" t="str">
        <f t="shared" si="121"/>
        <v>Q</v>
      </c>
      <c r="X711" s="37">
        <v>0</v>
      </c>
    </row>
    <row r="712" spans="1:24" x14ac:dyDescent="0.25">
      <c r="A712" s="30">
        <f t="shared" si="125"/>
        <v>709</v>
      </c>
      <c r="B712" s="30">
        <v>19</v>
      </c>
      <c r="C712" s="32">
        <f t="shared" si="117"/>
        <v>135</v>
      </c>
      <c r="D712" s="45" t="s">
        <v>219</v>
      </c>
      <c r="E712" s="50" t="s">
        <v>803</v>
      </c>
      <c r="F712" s="31" t="s">
        <v>260</v>
      </c>
      <c r="G712" s="31"/>
      <c r="H712" s="35" t="s">
        <v>255</v>
      </c>
      <c r="I712" s="36">
        <v>41729</v>
      </c>
      <c r="J712" s="82">
        <v>13809</v>
      </c>
      <c r="K712" s="37">
        <v>1381</v>
      </c>
      <c r="L712" s="38">
        <f t="shared" si="116"/>
        <v>1381</v>
      </c>
      <c r="M712" s="36">
        <f t="shared" si="115"/>
        <v>41729</v>
      </c>
      <c r="N712" s="39">
        <f t="shared" si="122"/>
        <v>10</v>
      </c>
      <c r="O712" s="5"/>
      <c r="P712" s="5"/>
      <c r="Q712" s="42" t="str">
        <f>VLOOKUP(B712,[1]Challan!$A$6:$B$28,2,FALSE)</f>
        <v>94H</v>
      </c>
      <c r="R712" s="43" t="str">
        <f t="shared" si="118"/>
        <v>AACC</v>
      </c>
      <c r="S712" s="43" t="str">
        <f t="shared" si="123"/>
        <v>C</v>
      </c>
      <c r="T712" s="43" t="str">
        <f t="shared" si="124"/>
        <v>01</v>
      </c>
      <c r="U712" s="43" t="b">
        <f t="shared" si="119"/>
        <v>1</v>
      </c>
      <c r="V712" s="43">
        <f t="shared" si="120"/>
        <v>10</v>
      </c>
      <c r="W712" s="43" t="str">
        <f t="shared" si="121"/>
        <v>B</v>
      </c>
      <c r="X712" s="37">
        <v>0</v>
      </c>
    </row>
    <row r="713" spans="1:24" x14ac:dyDescent="0.25">
      <c r="A713" s="30">
        <f t="shared" si="125"/>
        <v>710</v>
      </c>
      <c r="B713" s="30">
        <v>19</v>
      </c>
      <c r="C713" s="32">
        <f t="shared" si="117"/>
        <v>136</v>
      </c>
      <c r="D713" s="45" t="s">
        <v>219</v>
      </c>
      <c r="E713" s="50" t="s">
        <v>816</v>
      </c>
      <c r="F713" s="31" t="s">
        <v>302</v>
      </c>
      <c r="G713" s="31"/>
      <c r="H713" s="35" t="s">
        <v>255</v>
      </c>
      <c r="I713" s="36">
        <v>41729</v>
      </c>
      <c r="J713" s="82">
        <v>8620</v>
      </c>
      <c r="K713" s="37">
        <v>863</v>
      </c>
      <c r="L713" s="38">
        <f t="shared" si="116"/>
        <v>863</v>
      </c>
      <c r="M713" s="36">
        <f t="shared" si="115"/>
        <v>41729</v>
      </c>
      <c r="N713" s="39">
        <f t="shared" si="122"/>
        <v>10.01</v>
      </c>
      <c r="O713" s="5"/>
      <c r="P713" s="5"/>
      <c r="Q713" s="42" t="str">
        <f>VLOOKUP(B713,[1]Challan!$A$6:$B$28,2,FALSE)</f>
        <v>94H</v>
      </c>
      <c r="R713" s="43" t="str">
        <f t="shared" si="118"/>
        <v>AACC</v>
      </c>
      <c r="S713" s="43" t="str">
        <f t="shared" si="123"/>
        <v>C</v>
      </c>
      <c r="T713" s="43" t="str">
        <f t="shared" si="124"/>
        <v>01</v>
      </c>
      <c r="U713" s="43" t="b">
        <f t="shared" si="119"/>
        <v>1</v>
      </c>
      <c r="V713" s="43">
        <f t="shared" si="120"/>
        <v>10</v>
      </c>
      <c r="W713" s="43" t="str">
        <f t="shared" si="121"/>
        <v>F</v>
      </c>
      <c r="X713" s="37">
        <v>0</v>
      </c>
    </row>
    <row r="714" spans="1:24" x14ac:dyDescent="0.25">
      <c r="A714" s="30">
        <f t="shared" si="125"/>
        <v>711</v>
      </c>
      <c r="B714" s="30">
        <v>19</v>
      </c>
      <c r="C714" s="32">
        <f t="shared" si="117"/>
        <v>137</v>
      </c>
      <c r="D714" s="45" t="s">
        <v>219</v>
      </c>
      <c r="E714" s="50" t="s">
        <v>1036</v>
      </c>
      <c r="F714" s="31" t="s">
        <v>271</v>
      </c>
      <c r="G714" s="31"/>
      <c r="H714" s="35" t="s">
        <v>255</v>
      </c>
      <c r="I714" s="36">
        <v>41729</v>
      </c>
      <c r="J714" s="82">
        <v>23453</v>
      </c>
      <c r="K714" s="37">
        <v>2346</v>
      </c>
      <c r="L714" s="38">
        <f t="shared" si="116"/>
        <v>2346</v>
      </c>
      <c r="M714" s="36">
        <f t="shared" si="115"/>
        <v>41729</v>
      </c>
      <c r="N714" s="39">
        <f t="shared" si="122"/>
        <v>10</v>
      </c>
      <c r="O714" s="5"/>
      <c r="P714" s="5"/>
      <c r="Q714" s="42" t="str">
        <f>VLOOKUP(B714,[1]Challan!$A$6:$B$28,2,FALSE)</f>
        <v>94H</v>
      </c>
      <c r="R714" s="43" t="str">
        <f t="shared" si="118"/>
        <v>AABC</v>
      </c>
      <c r="S714" s="43" t="str">
        <f t="shared" si="123"/>
        <v>C</v>
      </c>
      <c r="T714" s="43" t="str">
        <f t="shared" si="124"/>
        <v>01</v>
      </c>
      <c r="U714" s="43" t="b">
        <f t="shared" si="119"/>
        <v>1</v>
      </c>
      <c r="V714" s="43">
        <f t="shared" si="120"/>
        <v>10</v>
      </c>
      <c r="W714" s="43" t="str">
        <f t="shared" si="121"/>
        <v>J</v>
      </c>
      <c r="X714" s="37">
        <v>0</v>
      </c>
    </row>
    <row r="715" spans="1:24" x14ac:dyDescent="0.25">
      <c r="A715" s="30">
        <f t="shared" si="125"/>
        <v>712</v>
      </c>
      <c r="B715" s="30">
        <v>19</v>
      </c>
      <c r="C715" s="32">
        <f t="shared" si="117"/>
        <v>138</v>
      </c>
      <c r="D715" s="45" t="s">
        <v>219</v>
      </c>
      <c r="E715" s="50" t="s">
        <v>940</v>
      </c>
      <c r="F715" s="31" t="s">
        <v>303</v>
      </c>
      <c r="G715" s="31"/>
      <c r="H715" s="35" t="s">
        <v>255</v>
      </c>
      <c r="I715" s="36">
        <v>41729</v>
      </c>
      <c r="J715" s="82">
        <v>17691</v>
      </c>
      <c r="K715" s="37">
        <v>1770</v>
      </c>
      <c r="L715" s="38">
        <f t="shared" si="116"/>
        <v>1770</v>
      </c>
      <c r="M715" s="36">
        <f t="shared" si="115"/>
        <v>41729</v>
      </c>
      <c r="N715" s="39">
        <f t="shared" si="122"/>
        <v>10.01</v>
      </c>
      <c r="O715" s="5"/>
      <c r="P715" s="5"/>
      <c r="Q715" s="42" t="str">
        <f>VLOOKUP(B715,[1]Challan!$A$6:$B$28,2,FALSE)</f>
        <v>94H</v>
      </c>
      <c r="R715" s="43" t="str">
        <f t="shared" si="118"/>
        <v>AABC</v>
      </c>
      <c r="S715" s="43" t="str">
        <f t="shared" si="123"/>
        <v>C</v>
      </c>
      <c r="T715" s="43" t="str">
        <f t="shared" si="124"/>
        <v>01</v>
      </c>
      <c r="U715" s="43" t="b">
        <f t="shared" si="119"/>
        <v>1</v>
      </c>
      <c r="V715" s="43">
        <f t="shared" si="120"/>
        <v>10</v>
      </c>
      <c r="W715" s="43" t="str">
        <f t="shared" si="121"/>
        <v>C</v>
      </c>
      <c r="X715" s="37">
        <v>0</v>
      </c>
    </row>
    <row r="716" spans="1:24" x14ac:dyDescent="0.25">
      <c r="A716" s="30">
        <f t="shared" si="125"/>
        <v>713</v>
      </c>
      <c r="B716" s="30">
        <v>19</v>
      </c>
      <c r="C716" s="32">
        <f t="shared" si="117"/>
        <v>139</v>
      </c>
      <c r="D716" s="45" t="s">
        <v>219</v>
      </c>
      <c r="E716" s="50" t="s">
        <v>942</v>
      </c>
      <c r="F716" s="31" t="s">
        <v>312</v>
      </c>
      <c r="G716" s="31"/>
      <c r="H716" s="35" t="s">
        <v>255</v>
      </c>
      <c r="I716" s="36">
        <v>41729</v>
      </c>
      <c r="J716" s="82">
        <v>336</v>
      </c>
      <c r="K716" s="37">
        <v>34</v>
      </c>
      <c r="L716" s="38">
        <f t="shared" si="116"/>
        <v>34</v>
      </c>
      <c r="M716" s="36">
        <f t="shared" si="115"/>
        <v>41729</v>
      </c>
      <c r="N716" s="39">
        <f t="shared" si="122"/>
        <v>10.119999999999999</v>
      </c>
      <c r="O716" s="5"/>
      <c r="P716" s="5"/>
      <c r="Q716" s="42" t="str">
        <f>VLOOKUP(B716,[1]Challan!$A$6:$B$28,2,FALSE)</f>
        <v>94H</v>
      </c>
      <c r="R716" s="43" t="str">
        <f t="shared" si="118"/>
        <v>AAAC</v>
      </c>
      <c r="S716" s="43" t="str">
        <f t="shared" si="123"/>
        <v>C</v>
      </c>
      <c r="T716" s="43" t="str">
        <f t="shared" si="124"/>
        <v>01</v>
      </c>
      <c r="U716" s="43" t="b">
        <f t="shared" si="119"/>
        <v>1</v>
      </c>
      <c r="V716" s="43">
        <f t="shared" si="120"/>
        <v>10</v>
      </c>
      <c r="W716" s="43" t="str">
        <f t="shared" si="121"/>
        <v>K</v>
      </c>
      <c r="X716" s="37">
        <v>0</v>
      </c>
    </row>
    <row r="717" spans="1:24" x14ac:dyDescent="0.25">
      <c r="A717" s="30">
        <f t="shared" si="125"/>
        <v>714</v>
      </c>
      <c r="B717" s="30">
        <v>19</v>
      </c>
      <c r="C717" s="32">
        <f t="shared" si="117"/>
        <v>140</v>
      </c>
      <c r="D717" s="45" t="s">
        <v>219</v>
      </c>
      <c r="E717" s="50" t="s">
        <v>1049</v>
      </c>
      <c r="F717" s="31" t="s">
        <v>313</v>
      </c>
      <c r="G717" s="31"/>
      <c r="H717" s="35" t="s">
        <v>255</v>
      </c>
      <c r="I717" s="36">
        <v>41729</v>
      </c>
      <c r="J717" s="82">
        <v>5507</v>
      </c>
      <c r="K717" s="37">
        <v>551</v>
      </c>
      <c r="L717" s="38">
        <f t="shared" si="116"/>
        <v>551</v>
      </c>
      <c r="M717" s="36">
        <f t="shared" si="115"/>
        <v>41729</v>
      </c>
      <c r="N717" s="39">
        <f t="shared" si="122"/>
        <v>10.01</v>
      </c>
      <c r="O717" s="5"/>
      <c r="P717" s="5"/>
      <c r="Q717" s="42" t="str">
        <f>VLOOKUP(B717,[1]Challan!$A$6:$B$28,2,FALSE)</f>
        <v>94H</v>
      </c>
      <c r="R717" s="43" t="str">
        <f t="shared" si="118"/>
        <v>AACC</v>
      </c>
      <c r="S717" s="43" t="str">
        <f t="shared" si="123"/>
        <v>C</v>
      </c>
      <c r="T717" s="43" t="str">
        <f t="shared" si="124"/>
        <v>01</v>
      </c>
      <c r="U717" s="43" t="b">
        <f t="shared" si="119"/>
        <v>1</v>
      </c>
      <c r="V717" s="43">
        <f t="shared" si="120"/>
        <v>10</v>
      </c>
      <c r="W717" s="43" t="str">
        <f t="shared" si="121"/>
        <v>K</v>
      </c>
      <c r="X717" s="37">
        <v>0</v>
      </c>
    </row>
    <row r="718" spans="1:24" x14ac:dyDescent="0.25">
      <c r="A718" s="30">
        <f t="shared" si="125"/>
        <v>715</v>
      </c>
      <c r="B718" s="30">
        <v>19</v>
      </c>
      <c r="C718" s="32">
        <f t="shared" si="117"/>
        <v>141</v>
      </c>
      <c r="D718" s="45" t="s">
        <v>219</v>
      </c>
      <c r="E718" s="50" t="s">
        <v>1048</v>
      </c>
      <c r="F718" s="31" t="s">
        <v>310</v>
      </c>
      <c r="G718" s="31"/>
      <c r="H718" s="35" t="s">
        <v>255</v>
      </c>
      <c r="I718" s="36">
        <v>41729</v>
      </c>
      <c r="J718" s="82">
        <v>2726</v>
      </c>
      <c r="K718" s="37">
        <v>273</v>
      </c>
      <c r="L718" s="38">
        <f t="shared" si="116"/>
        <v>273</v>
      </c>
      <c r="M718" s="36">
        <f t="shared" si="115"/>
        <v>41729</v>
      </c>
      <c r="N718" s="39">
        <f t="shared" si="122"/>
        <v>10.01</v>
      </c>
      <c r="O718" s="5"/>
      <c r="P718" s="5"/>
      <c r="Q718" s="42" t="str">
        <f>VLOOKUP(B718,[1]Challan!$A$6:$B$28,2,FALSE)</f>
        <v>94H</v>
      </c>
      <c r="R718" s="43" t="str">
        <f t="shared" si="118"/>
        <v>AACC</v>
      </c>
      <c r="S718" s="43" t="str">
        <f t="shared" si="123"/>
        <v>C</v>
      </c>
      <c r="T718" s="43" t="str">
        <f t="shared" si="124"/>
        <v>01</v>
      </c>
      <c r="U718" s="43" t="b">
        <f t="shared" si="119"/>
        <v>1</v>
      </c>
      <c r="V718" s="43">
        <f t="shared" si="120"/>
        <v>10</v>
      </c>
      <c r="W718" s="43" t="str">
        <f t="shared" si="121"/>
        <v>Q</v>
      </c>
      <c r="X718" s="37">
        <v>0</v>
      </c>
    </row>
    <row r="719" spans="1:24" x14ac:dyDescent="0.25">
      <c r="A719" s="30">
        <f t="shared" si="125"/>
        <v>716</v>
      </c>
      <c r="B719" s="30">
        <v>19</v>
      </c>
      <c r="C719" s="32">
        <f t="shared" si="117"/>
        <v>142</v>
      </c>
      <c r="D719" s="45" t="s">
        <v>219</v>
      </c>
      <c r="E719" s="50" t="s">
        <v>710</v>
      </c>
      <c r="F719" s="31" t="s">
        <v>711</v>
      </c>
      <c r="G719" s="31"/>
      <c r="H719" s="35" t="s">
        <v>255</v>
      </c>
      <c r="I719" s="36">
        <v>41729</v>
      </c>
      <c r="J719" s="82">
        <v>13557</v>
      </c>
      <c r="K719" s="37">
        <v>1356</v>
      </c>
      <c r="L719" s="38">
        <f t="shared" si="116"/>
        <v>1356</v>
      </c>
      <c r="M719" s="36">
        <f t="shared" si="115"/>
        <v>41729</v>
      </c>
      <c r="N719" s="39">
        <f t="shared" si="122"/>
        <v>10</v>
      </c>
      <c r="O719" s="5"/>
      <c r="P719" s="5"/>
      <c r="Q719" s="42" t="str">
        <f>VLOOKUP(B719,[1]Challan!$A$6:$B$28,2,FALSE)</f>
        <v>94H</v>
      </c>
      <c r="R719" s="43" t="str">
        <f t="shared" si="118"/>
        <v>AABC</v>
      </c>
      <c r="S719" s="43" t="str">
        <f t="shared" si="123"/>
        <v>C</v>
      </c>
      <c r="T719" s="43" t="str">
        <f t="shared" si="124"/>
        <v>01</v>
      </c>
      <c r="U719" s="43" t="b">
        <f t="shared" si="119"/>
        <v>1</v>
      </c>
      <c r="V719" s="43">
        <f t="shared" si="120"/>
        <v>10</v>
      </c>
      <c r="W719" s="43" t="str">
        <f t="shared" si="121"/>
        <v>Q</v>
      </c>
      <c r="X719" s="37">
        <v>0</v>
      </c>
    </row>
    <row r="720" spans="1:24" x14ac:dyDescent="0.25">
      <c r="A720" s="30">
        <f t="shared" si="125"/>
        <v>717</v>
      </c>
      <c r="B720" s="30">
        <v>19</v>
      </c>
      <c r="C720" s="32">
        <f t="shared" si="117"/>
        <v>143</v>
      </c>
      <c r="D720" s="45" t="s">
        <v>219</v>
      </c>
      <c r="E720" s="50" t="s">
        <v>1035</v>
      </c>
      <c r="F720" s="31" t="s">
        <v>266</v>
      </c>
      <c r="G720" s="31"/>
      <c r="H720" s="35" t="s">
        <v>255</v>
      </c>
      <c r="I720" s="36">
        <v>41729</v>
      </c>
      <c r="J720" s="82">
        <v>15523</v>
      </c>
      <c r="K720" s="37">
        <v>1553</v>
      </c>
      <c r="L720" s="38">
        <f t="shared" si="116"/>
        <v>1553</v>
      </c>
      <c r="M720" s="36">
        <f t="shared" si="115"/>
        <v>41729</v>
      </c>
      <c r="N720" s="39">
        <f t="shared" si="122"/>
        <v>10</v>
      </c>
      <c r="O720" s="5"/>
      <c r="P720" s="5"/>
      <c r="Q720" s="42" t="str">
        <f>VLOOKUP(B720,[1]Challan!$A$6:$B$28,2,FALSE)</f>
        <v>94H</v>
      </c>
      <c r="R720" s="43" t="str">
        <f t="shared" si="118"/>
        <v>AAAC</v>
      </c>
      <c r="S720" s="43" t="str">
        <f t="shared" si="123"/>
        <v>C</v>
      </c>
      <c r="T720" s="43" t="str">
        <f t="shared" si="124"/>
        <v>01</v>
      </c>
      <c r="U720" s="43" t="b">
        <f t="shared" si="119"/>
        <v>1</v>
      </c>
      <c r="V720" s="43">
        <f t="shared" si="120"/>
        <v>10</v>
      </c>
      <c r="W720" s="43" t="str">
        <f t="shared" si="121"/>
        <v>G</v>
      </c>
      <c r="X720" s="37">
        <v>0</v>
      </c>
    </row>
    <row r="721" spans="1:24" x14ac:dyDescent="0.25">
      <c r="A721" s="30">
        <f t="shared" si="125"/>
        <v>718</v>
      </c>
      <c r="B721" s="30">
        <v>19</v>
      </c>
      <c r="C721" s="32">
        <f t="shared" si="117"/>
        <v>144</v>
      </c>
      <c r="D721" s="45" t="s">
        <v>219</v>
      </c>
      <c r="E721" s="50" t="s">
        <v>812</v>
      </c>
      <c r="F721" s="31" t="s">
        <v>286</v>
      </c>
      <c r="G721" s="31"/>
      <c r="H721" s="35" t="s">
        <v>255</v>
      </c>
      <c r="I721" s="36">
        <v>41729</v>
      </c>
      <c r="J721" s="82">
        <v>10118</v>
      </c>
      <c r="K721" s="37">
        <v>1012</v>
      </c>
      <c r="L721" s="38">
        <f t="shared" si="116"/>
        <v>1012</v>
      </c>
      <c r="M721" s="36">
        <f t="shared" si="115"/>
        <v>41729</v>
      </c>
      <c r="N721" s="39">
        <f t="shared" si="122"/>
        <v>10</v>
      </c>
      <c r="O721" s="5"/>
      <c r="P721" s="5"/>
      <c r="Q721" s="42" t="str">
        <f>VLOOKUP(B721,[1]Challan!$A$6:$B$28,2,FALSE)</f>
        <v>94H</v>
      </c>
      <c r="R721" s="43" t="str">
        <f t="shared" si="118"/>
        <v>AABC</v>
      </c>
      <c r="S721" s="43" t="str">
        <f t="shared" si="123"/>
        <v>C</v>
      </c>
      <c r="T721" s="43" t="str">
        <f t="shared" si="124"/>
        <v>01</v>
      </c>
      <c r="U721" s="43" t="b">
        <f t="shared" si="119"/>
        <v>1</v>
      </c>
      <c r="V721" s="43">
        <f t="shared" si="120"/>
        <v>10</v>
      </c>
      <c r="W721" s="43" t="str">
        <f t="shared" si="121"/>
        <v>L</v>
      </c>
      <c r="X721" s="37">
        <v>0</v>
      </c>
    </row>
    <row r="722" spans="1:24" x14ac:dyDescent="0.25">
      <c r="A722" s="30">
        <f t="shared" si="125"/>
        <v>719</v>
      </c>
      <c r="B722" s="30">
        <v>19</v>
      </c>
      <c r="C722" s="32">
        <f t="shared" si="117"/>
        <v>145</v>
      </c>
      <c r="D722" s="45" t="s">
        <v>219</v>
      </c>
      <c r="E722" s="50" t="s">
        <v>1045</v>
      </c>
      <c r="F722" s="31" t="s">
        <v>300</v>
      </c>
      <c r="G722" s="31"/>
      <c r="H722" s="35" t="s">
        <v>255</v>
      </c>
      <c r="I722" s="36">
        <v>41729</v>
      </c>
      <c r="J722" s="82">
        <v>9991</v>
      </c>
      <c r="K722" s="37">
        <v>1000</v>
      </c>
      <c r="L722" s="38">
        <f t="shared" si="116"/>
        <v>1000</v>
      </c>
      <c r="M722" s="36">
        <f t="shared" si="115"/>
        <v>41729</v>
      </c>
      <c r="N722" s="39">
        <f t="shared" si="122"/>
        <v>10.01</v>
      </c>
      <c r="O722" s="5"/>
      <c r="P722" s="5"/>
      <c r="Q722" s="42" t="str">
        <f>VLOOKUP(B722,[1]Challan!$A$6:$B$28,2,FALSE)</f>
        <v>94H</v>
      </c>
      <c r="R722" s="43" t="str">
        <f t="shared" si="118"/>
        <v>AADC</v>
      </c>
      <c r="S722" s="43" t="str">
        <f t="shared" si="123"/>
        <v>C</v>
      </c>
      <c r="T722" s="43" t="str">
        <f t="shared" si="124"/>
        <v>01</v>
      </c>
      <c r="U722" s="43" t="b">
        <f t="shared" si="119"/>
        <v>1</v>
      </c>
      <c r="V722" s="43">
        <f t="shared" si="120"/>
        <v>10</v>
      </c>
      <c r="W722" s="43" t="str">
        <f t="shared" si="121"/>
        <v>K</v>
      </c>
      <c r="X722" s="37">
        <v>0</v>
      </c>
    </row>
    <row r="723" spans="1:24" x14ac:dyDescent="0.25">
      <c r="A723" s="30">
        <f t="shared" si="125"/>
        <v>720</v>
      </c>
      <c r="B723" s="30">
        <v>19</v>
      </c>
      <c r="C723" s="32">
        <f t="shared" si="117"/>
        <v>146</v>
      </c>
      <c r="D723" s="45" t="s">
        <v>219</v>
      </c>
      <c r="E723" s="50" t="s">
        <v>813</v>
      </c>
      <c r="F723" s="31" t="s">
        <v>287</v>
      </c>
      <c r="G723" s="31"/>
      <c r="H723" s="35" t="s">
        <v>255</v>
      </c>
      <c r="I723" s="36">
        <v>41729</v>
      </c>
      <c r="J723" s="82">
        <v>6300</v>
      </c>
      <c r="K723" s="37">
        <v>631</v>
      </c>
      <c r="L723" s="38">
        <f t="shared" si="116"/>
        <v>631</v>
      </c>
      <c r="M723" s="36">
        <f t="shared" si="115"/>
        <v>41729</v>
      </c>
      <c r="N723" s="39">
        <f t="shared" si="122"/>
        <v>10.02</v>
      </c>
      <c r="O723" s="5"/>
      <c r="P723" s="5"/>
      <c r="Q723" s="42" t="str">
        <f>VLOOKUP(B723,[1]Challan!$A$6:$B$28,2,FALSE)</f>
        <v>94H</v>
      </c>
      <c r="R723" s="43" t="str">
        <f t="shared" si="118"/>
        <v>AAGC</v>
      </c>
      <c r="S723" s="43" t="str">
        <f t="shared" si="123"/>
        <v>C</v>
      </c>
      <c r="T723" s="43" t="str">
        <f t="shared" si="124"/>
        <v>01</v>
      </c>
      <c r="U723" s="43" t="b">
        <f t="shared" si="119"/>
        <v>1</v>
      </c>
      <c r="V723" s="43">
        <f t="shared" si="120"/>
        <v>10</v>
      </c>
      <c r="W723" s="43" t="str">
        <f t="shared" si="121"/>
        <v>H</v>
      </c>
      <c r="X723" s="37">
        <v>0</v>
      </c>
    </row>
    <row r="724" spans="1:24" x14ac:dyDescent="0.25">
      <c r="A724" s="30">
        <f t="shared" si="125"/>
        <v>721</v>
      </c>
      <c r="B724" s="30">
        <v>19</v>
      </c>
      <c r="C724" s="32">
        <f t="shared" si="117"/>
        <v>147</v>
      </c>
      <c r="D724" s="45" t="s">
        <v>219</v>
      </c>
      <c r="E724" s="50" t="s">
        <v>930</v>
      </c>
      <c r="F724" s="31" t="s">
        <v>278</v>
      </c>
      <c r="G724" s="31"/>
      <c r="H724" s="35" t="s">
        <v>255</v>
      </c>
      <c r="I724" s="36">
        <v>41729</v>
      </c>
      <c r="J724" s="82">
        <v>7153</v>
      </c>
      <c r="K724" s="37">
        <v>716</v>
      </c>
      <c r="L724" s="38">
        <f t="shared" si="116"/>
        <v>716</v>
      </c>
      <c r="M724" s="36">
        <f t="shared" si="115"/>
        <v>41729</v>
      </c>
      <c r="N724" s="39">
        <f t="shared" si="122"/>
        <v>10.01</v>
      </c>
      <c r="O724" s="5"/>
      <c r="P724" s="5"/>
      <c r="Q724" s="42" t="str">
        <f>VLOOKUP(B724,[1]Challan!$A$6:$B$28,2,FALSE)</f>
        <v>94H</v>
      </c>
      <c r="R724" s="43" t="str">
        <f t="shared" si="118"/>
        <v>AAAC</v>
      </c>
      <c r="S724" s="43" t="str">
        <f t="shared" si="123"/>
        <v>C</v>
      </c>
      <c r="T724" s="43" t="str">
        <f t="shared" si="124"/>
        <v>01</v>
      </c>
      <c r="U724" s="43" t="b">
        <f t="shared" si="119"/>
        <v>1</v>
      </c>
      <c r="V724" s="43">
        <f t="shared" si="120"/>
        <v>10</v>
      </c>
      <c r="W724" s="43" t="str">
        <f t="shared" si="121"/>
        <v>J</v>
      </c>
      <c r="X724" s="37">
        <v>0</v>
      </c>
    </row>
    <row r="725" spans="1:24" x14ac:dyDescent="0.25">
      <c r="A725" s="30">
        <f t="shared" si="125"/>
        <v>722</v>
      </c>
      <c r="B725" s="30">
        <v>19</v>
      </c>
      <c r="C725" s="32">
        <f t="shared" si="117"/>
        <v>148</v>
      </c>
      <c r="D725" s="45" t="s">
        <v>219</v>
      </c>
      <c r="E725" s="50" t="s">
        <v>1037</v>
      </c>
      <c r="F725" s="31" t="s">
        <v>279</v>
      </c>
      <c r="G725" s="31"/>
      <c r="H725" s="35" t="s">
        <v>255</v>
      </c>
      <c r="I725" s="36">
        <v>41729</v>
      </c>
      <c r="J725" s="82">
        <v>28559</v>
      </c>
      <c r="K725" s="37">
        <v>2856</v>
      </c>
      <c r="L725" s="38">
        <f t="shared" si="116"/>
        <v>2856</v>
      </c>
      <c r="M725" s="36">
        <f t="shared" si="115"/>
        <v>41729</v>
      </c>
      <c r="N725" s="39">
        <f t="shared" si="122"/>
        <v>10</v>
      </c>
      <c r="O725" s="5"/>
      <c r="P725" s="5"/>
      <c r="Q725" s="42" t="str">
        <f>VLOOKUP(B725,[1]Challan!$A$6:$B$28,2,FALSE)</f>
        <v>94H</v>
      </c>
      <c r="R725" s="43" t="str">
        <f t="shared" si="118"/>
        <v>AAAC</v>
      </c>
      <c r="S725" s="43" t="str">
        <f t="shared" si="123"/>
        <v>C</v>
      </c>
      <c r="T725" s="43" t="str">
        <f t="shared" si="124"/>
        <v>01</v>
      </c>
      <c r="U725" s="43" t="b">
        <f t="shared" si="119"/>
        <v>1</v>
      </c>
      <c r="V725" s="43">
        <f t="shared" si="120"/>
        <v>10</v>
      </c>
      <c r="W725" s="43" t="str">
        <f t="shared" si="121"/>
        <v>K</v>
      </c>
      <c r="X725" s="37">
        <v>0</v>
      </c>
    </row>
    <row r="726" spans="1:24" x14ac:dyDescent="0.25">
      <c r="A726" s="30">
        <f t="shared" si="125"/>
        <v>723</v>
      </c>
      <c r="B726" s="30">
        <v>19</v>
      </c>
      <c r="C726" s="32">
        <f t="shared" si="117"/>
        <v>149</v>
      </c>
      <c r="D726" s="45" t="s">
        <v>219</v>
      </c>
      <c r="E726" s="50" t="s">
        <v>1038</v>
      </c>
      <c r="F726" s="31" t="s">
        <v>280</v>
      </c>
      <c r="G726" s="31"/>
      <c r="H726" s="35" t="s">
        <v>255</v>
      </c>
      <c r="I726" s="36">
        <v>41729</v>
      </c>
      <c r="J726" s="82">
        <v>19853</v>
      </c>
      <c r="K726" s="37">
        <v>1986</v>
      </c>
      <c r="L726" s="38">
        <f t="shared" si="116"/>
        <v>1986</v>
      </c>
      <c r="M726" s="36">
        <f t="shared" si="115"/>
        <v>41729</v>
      </c>
      <c r="N726" s="39">
        <f t="shared" si="122"/>
        <v>10</v>
      </c>
      <c r="O726" s="5"/>
      <c r="P726" s="5"/>
      <c r="Q726" s="42" t="str">
        <f>VLOOKUP(B726,[1]Challan!$A$6:$B$28,2,FALSE)</f>
        <v>94H</v>
      </c>
      <c r="R726" s="43" t="str">
        <f t="shared" si="118"/>
        <v>AAAC</v>
      </c>
      <c r="S726" s="43" t="str">
        <f t="shared" si="123"/>
        <v>C</v>
      </c>
      <c r="T726" s="43" t="str">
        <f t="shared" si="124"/>
        <v>01</v>
      </c>
      <c r="U726" s="43" t="b">
        <f t="shared" si="119"/>
        <v>1</v>
      </c>
      <c r="V726" s="43">
        <f t="shared" si="120"/>
        <v>10</v>
      </c>
      <c r="W726" s="43" t="str">
        <f t="shared" si="121"/>
        <v>M</v>
      </c>
      <c r="X726" s="37">
        <v>0</v>
      </c>
    </row>
    <row r="727" spans="1:24" x14ac:dyDescent="0.25">
      <c r="A727" s="30">
        <f t="shared" si="125"/>
        <v>724</v>
      </c>
      <c r="B727" s="30">
        <v>19</v>
      </c>
      <c r="C727" s="32">
        <f t="shared" si="117"/>
        <v>150</v>
      </c>
      <c r="D727" s="45" t="s">
        <v>219</v>
      </c>
      <c r="E727" s="50" t="s">
        <v>811</v>
      </c>
      <c r="F727" s="31" t="s">
        <v>281</v>
      </c>
      <c r="G727" s="31"/>
      <c r="H727" s="35" t="s">
        <v>255</v>
      </c>
      <c r="I727" s="36">
        <v>41729</v>
      </c>
      <c r="J727" s="82">
        <v>13930</v>
      </c>
      <c r="K727" s="37">
        <v>1394</v>
      </c>
      <c r="L727" s="38">
        <f t="shared" si="116"/>
        <v>1394</v>
      </c>
      <c r="M727" s="36">
        <f t="shared" si="115"/>
        <v>41729</v>
      </c>
      <c r="N727" s="39">
        <f t="shared" si="122"/>
        <v>10.01</v>
      </c>
      <c r="O727" s="5"/>
      <c r="P727" s="5"/>
      <c r="Q727" s="42" t="str">
        <f>VLOOKUP(B727,[1]Challan!$A$6:$B$28,2,FALSE)</f>
        <v>94H</v>
      </c>
      <c r="R727" s="43" t="str">
        <f t="shared" si="118"/>
        <v>AAAC</v>
      </c>
      <c r="S727" s="43" t="str">
        <f t="shared" si="123"/>
        <v>C</v>
      </c>
      <c r="T727" s="43" t="str">
        <f t="shared" si="124"/>
        <v>01</v>
      </c>
      <c r="U727" s="43" t="b">
        <f t="shared" si="119"/>
        <v>1</v>
      </c>
      <c r="V727" s="43">
        <f t="shared" si="120"/>
        <v>10</v>
      </c>
      <c r="W727" s="43" t="str">
        <f t="shared" si="121"/>
        <v>F</v>
      </c>
      <c r="X727" s="37">
        <v>0</v>
      </c>
    </row>
    <row r="728" spans="1:24" x14ac:dyDescent="0.25">
      <c r="A728" s="30">
        <f t="shared" si="125"/>
        <v>725</v>
      </c>
      <c r="B728" s="30">
        <v>19</v>
      </c>
      <c r="C728" s="32">
        <f t="shared" si="117"/>
        <v>151</v>
      </c>
      <c r="D728" s="45" t="s">
        <v>219</v>
      </c>
      <c r="E728" s="50" t="s">
        <v>931</v>
      </c>
      <c r="F728" s="31" t="s">
        <v>282</v>
      </c>
      <c r="G728" s="31"/>
      <c r="H728" s="35" t="s">
        <v>255</v>
      </c>
      <c r="I728" s="36">
        <v>41729</v>
      </c>
      <c r="J728" s="82">
        <v>11260</v>
      </c>
      <c r="K728" s="37">
        <v>1126</v>
      </c>
      <c r="L728" s="38">
        <f t="shared" si="116"/>
        <v>1126</v>
      </c>
      <c r="M728" s="36">
        <f t="shared" si="115"/>
        <v>41729</v>
      </c>
      <c r="N728" s="39">
        <f t="shared" si="122"/>
        <v>10</v>
      </c>
      <c r="O728" s="5"/>
      <c r="P728" s="5"/>
      <c r="Q728" s="42" t="str">
        <f>VLOOKUP(B728,[1]Challan!$A$6:$B$28,2,FALSE)</f>
        <v>94H</v>
      </c>
      <c r="R728" s="43" t="str">
        <f t="shared" si="118"/>
        <v>AAAC</v>
      </c>
      <c r="S728" s="43" t="str">
        <f t="shared" si="123"/>
        <v>C</v>
      </c>
      <c r="T728" s="43" t="str">
        <f t="shared" si="124"/>
        <v>01</v>
      </c>
      <c r="U728" s="43" t="b">
        <f t="shared" si="119"/>
        <v>1</v>
      </c>
      <c r="V728" s="43">
        <f t="shared" si="120"/>
        <v>10</v>
      </c>
      <c r="W728" s="43" t="str">
        <f t="shared" si="121"/>
        <v>R</v>
      </c>
      <c r="X728" s="37">
        <v>0</v>
      </c>
    </row>
    <row r="729" spans="1:24" x14ac:dyDescent="0.25">
      <c r="A729" s="30">
        <f t="shared" si="125"/>
        <v>726</v>
      </c>
      <c r="B729" s="30">
        <v>19</v>
      </c>
      <c r="C729" s="32">
        <f t="shared" si="117"/>
        <v>152</v>
      </c>
      <c r="D729" s="45" t="s">
        <v>219</v>
      </c>
      <c r="E729" s="50" t="s">
        <v>937</v>
      </c>
      <c r="F729" s="31" t="s">
        <v>295</v>
      </c>
      <c r="G729" s="31"/>
      <c r="H729" s="35" t="s">
        <v>255</v>
      </c>
      <c r="I729" s="36">
        <v>41729</v>
      </c>
      <c r="J729" s="82">
        <v>3557</v>
      </c>
      <c r="K729" s="37">
        <v>356</v>
      </c>
      <c r="L729" s="38">
        <f t="shared" si="116"/>
        <v>356</v>
      </c>
      <c r="M729" s="36">
        <f t="shared" si="115"/>
        <v>41729</v>
      </c>
      <c r="N729" s="39">
        <f t="shared" si="122"/>
        <v>10.01</v>
      </c>
      <c r="O729" s="5"/>
      <c r="P729" s="5"/>
      <c r="Q729" s="42" t="str">
        <f>VLOOKUP(B729,[1]Challan!$A$6:$B$28,2,FALSE)</f>
        <v>94H</v>
      </c>
      <c r="R729" s="43" t="str">
        <f t="shared" si="118"/>
        <v>AADC</v>
      </c>
      <c r="S729" s="43" t="str">
        <f t="shared" si="123"/>
        <v>C</v>
      </c>
      <c r="T729" s="43" t="str">
        <f t="shared" si="124"/>
        <v>01</v>
      </c>
      <c r="U729" s="43" t="b">
        <f t="shared" si="119"/>
        <v>1</v>
      </c>
      <c r="V729" s="43">
        <f t="shared" si="120"/>
        <v>10</v>
      </c>
      <c r="W729" s="43" t="str">
        <f t="shared" si="121"/>
        <v>E</v>
      </c>
      <c r="X729" s="37">
        <v>0</v>
      </c>
    </row>
    <row r="730" spans="1:24" x14ac:dyDescent="0.25">
      <c r="A730" s="30">
        <f t="shared" si="125"/>
        <v>727</v>
      </c>
      <c r="B730" s="30">
        <v>19</v>
      </c>
      <c r="C730" s="32">
        <f t="shared" si="117"/>
        <v>153</v>
      </c>
      <c r="D730" s="45" t="s">
        <v>219</v>
      </c>
      <c r="E730" s="50" t="s">
        <v>817</v>
      </c>
      <c r="F730" s="31" t="s">
        <v>315</v>
      </c>
      <c r="G730" s="31"/>
      <c r="H730" s="35" t="s">
        <v>255</v>
      </c>
      <c r="I730" s="36">
        <v>41729</v>
      </c>
      <c r="J730" s="82">
        <v>13570</v>
      </c>
      <c r="K730" s="37">
        <v>1357</v>
      </c>
      <c r="L730" s="38">
        <f t="shared" si="116"/>
        <v>1357</v>
      </c>
      <c r="M730" s="36">
        <f t="shared" si="115"/>
        <v>41729</v>
      </c>
      <c r="N730" s="39">
        <f t="shared" si="122"/>
        <v>10</v>
      </c>
      <c r="O730" s="5"/>
      <c r="P730" s="5"/>
      <c r="Q730" s="42" t="str">
        <f>VLOOKUP(B730,[1]Challan!$A$6:$B$28,2,FALSE)</f>
        <v>94H</v>
      </c>
      <c r="R730" s="43" t="str">
        <f t="shared" si="118"/>
        <v>AAFC</v>
      </c>
      <c r="S730" s="43" t="str">
        <f t="shared" si="123"/>
        <v>C</v>
      </c>
      <c r="T730" s="43" t="str">
        <f t="shared" si="124"/>
        <v>01</v>
      </c>
      <c r="U730" s="43" t="b">
        <f t="shared" si="119"/>
        <v>1</v>
      </c>
      <c r="V730" s="43">
        <f t="shared" si="120"/>
        <v>10</v>
      </c>
      <c r="W730" s="43" t="str">
        <f t="shared" si="121"/>
        <v>A</v>
      </c>
      <c r="X730" s="37">
        <v>0</v>
      </c>
    </row>
    <row r="731" spans="1:24" x14ac:dyDescent="0.25">
      <c r="A731" s="30">
        <f t="shared" si="125"/>
        <v>728</v>
      </c>
      <c r="B731" s="30">
        <v>19</v>
      </c>
      <c r="C731" s="32">
        <f t="shared" si="117"/>
        <v>154</v>
      </c>
      <c r="D731" s="45" t="s">
        <v>219</v>
      </c>
      <c r="E731" s="50" t="s">
        <v>802</v>
      </c>
      <c r="F731" s="31" t="s">
        <v>254</v>
      </c>
      <c r="G731" s="31"/>
      <c r="H731" s="35" t="s">
        <v>255</v>
      </c>
      <c r="I731" s="36">
        <v>41729</v>
      </c>
      <c r="J731" s="82">
        <v>25915</v>
      </c>
      <c r="K731" s="37">
        <v>2592</v>
      </c>
      <c r="L731" s="38">
        <f t="shared" si="116"/>
        <v>2592</v>
      </c>
      <c r="M731" s="36">
        <f t="shared" si="115"/>
        <v>41729</v>
      </c>
      <c r="N731" s="39">
        <f t="shared" si="122"/>
        <v>10</v>
      </c>
      <c r="O731" s="5"/>
      <c r="P731" s="5"/>
      <c r="Q731" s="42" t="str">
        <f>VLOOKUP(B731,[1]Challan!$A$6:$B$28,2,FALSE)</f>
        <v>94H</v>
      </c>
      <c r="R731" s="43" t="str">
        <f t="shared" si="118"/>
        <v>AAAC</v>
      </c>
      <c r="S731" s="43" t="str">
        <f t="shared" si="123"/>
        <v>C</v>
      </c>
      <c r="T731" s="43" t="str">
        <f t="shared" si="124"/>
        <v>01</v>
      </c>
      <c r="U731" s="43" t="b">
        <f t="shared" si="119"/>
        <v>1</v>
      </c>
      <c r="V731" s="43">
        <f t="shared" si="120"/>
        <v>10</v>
      </c>
      <c r="W731" s="43" t="str">
        <f t="shared" si="121"/>
        <v>F</v>
      </c>
      <c r="X731" s="37">
        <v>0</v>
      </c>
    </row>
    <row r="732" spans="1:24" x14ac:dyDescent="0.25">
      <c r="A732" s="30">
        <f t="shared" si="125"/>
        <v>729</v>
      </c>
      <c r="B732" s="30">
        <v>19</v>
      </c>
      <c r="C732" s="32">
        <f t="shared" si="117"/>
        <v>155</v>
      </c>
      <c r="D732" s="45" t="s">
        <v>219</v>
      </c>
      <c r="E732" s="50" t="s">
        <v>929</v>
      </c>
      <c r="F732" s="31" t="s">
        <v>272</v>
      </c>
      <c r="G732" s="31"/>
      <c r="H732" s="35" t="s">
        <v>255</v>
      </c>
      <c r="I732" s="36">
        <v>41729</v>
      </c>
      <c r="J732" s="82">
        <v>13314</v>
      </c>
      <c r="K732" s="37">
        <v>1332</v>
      </c>
      <c r="L732" s="38">
        <f t="shared" si="116"/>
        <v>1332</v>
      </c>
      <c r="M732" s="36">
        <f t="shared" ref="M732:M795" si="126">+I732</f>
        <v>41729</v>
      </c>
      <c r="N732" s="39">
        <f t="shared" si="122"/>
        <v>10</v>
      </c>
      <c r="O732" s="5"/>
      <c r="P732" s="5"/>
      <c r="Q732" s="42" t="str">
        <f>VLOOKUP(B732,[1]Challan!$A$6:$B$28,2,FALSE)</f>
        <v>94H</v>
      </c>
      <c r="R732" s="43" t="str">
        <f t="shared" si="118"/>
        <v>AABC</v>
      </c>
      <c r="S732" s="43" t="str">
        <f t="shared" si="123"/>
        <v>C</v>
      </c>
      <c r="T732" s="43" t="str">
        <f t="shared" si="124"/>
        <v>01</v>
      </c>
      <c r="U732" s="43" t="b">
        <f t="shared" si="119"/>
        <v>1</v>
      </c>
      <c r="V732" s="43">
        <f t="shared" si="120"/>
        <v>10</v>
      </c>
      <c r="W732" s="43" t="str">
        <f t="shared" si="121"/>
        <v>G</v>
      </c>
      <c r="X732" s="37">
        <v>0</v>
      </c>
    </row>
    <row r="733" spans="1:24" x14ac:dyDescent="0.25">
      <c r="A733" s="30">
        <f t="shared" si="125"/>
        <v>730</v>
      </c>
      <c r="B733" s="30">
        <v>19</v>
      </c>
      <c r="C733" s="32">
        <f t="shared" si="117"/>
        <v>156</v>
      </c>
      <c r="D733" s="45" t="s">
        <v>219</v>
      </c>
      <c r="E733" s="50" t="s">
        <v>1046</v>
      </c>
      <c r="F733" s="31" t="s">
        <v>308</v>
      </c>
      <c r="G733" s="31"/>
      <c r="H733" s="35" t="s">
        <v>255</v>
      </c>
      <c r="I733" s="36">
        <v>41729</v>
      </c>
      <c r="J733" s="82">
        <v>40082</v>
      </c>
      <c r="K733" s="37">
        <v>4009</v>
      </c>
      <c r="L733" s="38">
        <f t="shared" si="116"/>
        <v>4009</v>
      </c>
      <c r="M733" s="36">
        <f t="shared" si="126"/>
        <v>41729</v>
      </c>
      <c r="N733" s="39">
        <f t="shared" si="122"/>
        <v>10</v>
      </c>
      <c r="O733" s="5"/>
      <c r="P733" s="5"/>
      <c r="Q733" s="42" t="str">
        <f>VLOOKUP(B733,[1]Challan!$A$6:$B$28,2,FALSE)</f>
        <v>94H</v>
      </c>
      <c r="R733" s="43" t="str">
        <f t="shared" si="118"/>
        <v>AAEC</v>
      </c>
      <c r="S733" s="43" t="str">
        <f t="shared" si="123"/>
        <v>C</v>
      </c>
      <c r="T733" s="43" t="str">
        <f t="shared" si="124"/>
        <v>01</v>
      </c>
      <c r="U733" s="43" t="b">
        <f t="shared" si="119"/>
        <v>1</v>
      </c>
      <c r="V733" s="43">
        <f t="shared" si="120"/>
        <v>10</v>
      </c>
      <c r="W733" s="43" t="str">
        <f t="shared" si="121"/>
        <v>R</v>
      </c>
      <c r="X733" s="37">
        <v>0</v>
      </c>
    </row>
    <row r="734" spans="1:24" x14ac:dyDescent="0.25">
      <c r="A734" s="30">
        <f t="shared" si="125"/>
        <v>731</v>
      </c>
      <c r="B734" s="30">
        <v>19</v>
      </c>
      <c r="C734" s="32">
        <f t="shared" si="117"/>
        <v>157</v>
      </c>
      <c r="D734" s="45" t="s">
        <v>219</v>
      </c>
      <c r="E734" s="50" t="s">
        <v>939</v>
      </c>
      <c r="F734" s="31" t="s">
        <v>301</v>
      </c>
      <c r="G734" s="31"/>
      <c r="H734" s="35" t="s">
        <v>255</v>
      </c>
      <c r="I734" s="36">
        <v>41729</v>
      </c>
      <c r="J734" s="82">
        <v>7488</v>
      </c>
      <c r="K734" s="37">
        <v>749</v>
      </c>
      <c r="L734" s="38">
        <f t="shared" si="116"/>
        <v>749</v>
      </c>
      <c r="M734" s="36">
        <f t="shared" si="126"/>
        <v>41729</v>
      </c>
      <c r="N734" s="39">
        <f t="shared" si="122"/>
        <v>10</v>
      </c>
      <c r="O734" s="5"/>
      <c r="P734" s="5"/>
      <c r="Q734" s="42" t="str">
        <f>VLOOKUP(B734,[1]Challan!$A$6:$B$28,2,FALSE)</f>
        <v>94H</v>
      </c>
      <c r="R734" s="43" t="str">
        <f t="shared" si="118"/>
        <v>AABC</v>
      </c>
      <c r="S734" s="43" t="str">
        <f t="shared" si="123"/>
        <v>C</v>
      </c>
      <c r="T734" s="43" t="str">
        <f t="shared" si="124"/>
        <v>01</v>
      </c>
      <c r="U734" s="43" t="b">
        <f t="shared" si="119"/>
        <v>1</v>
      </c>
      <c r="V734" s="43">
        <f t="shared" si="120"/>
        <v>10</v>
      </c>
      <c r="W734" s="43" t="str">
        <f t="shared" si="121"/>
        <v>N</v>
      </c>
      <c r="X734" s="37">
        <v>0</v>
      </c>
    </row>
    <row r="735" spans="1:24" x14ac:dyDescent="0.25">
      <c r="A735" s="30">
        <f t="shared" si="125"/>
        <v>732</v>
      </c>
      <c r="B735" s="30">
        <v>19</v>
      </c>
      <c r="C735" s="32">
        <f t="shared" si="117"/>
        <v>158</v>
      </c>
      <c r="D735" s="45" t="s">
        <v>219</v>
      </c>
      <c r="E735" s="50" t="s">
        <v>805</v>
      </c>
      <c r="F735" s="31" t="s">
        <v>267</v>
      </c>
      <c r="G735" s="31"/>
      <c r="H735" s="35" t="s">
        <v>255</v>
      </c>
      <c r="I735" s="36">
        <v>41729</v>
      </c>
      <c r="J735" s="82">
        <v>32652</v>
      </c>
      <c r="K735" s="37">
        <v>3266</v>
      </c>
      <c r="L735" s="38">
        <f t="shared" si="116"/>
        <v>3266</v>
      </c>
      <c r="M735" s="36">
        <f t="shared" si="126"/>
        <v>41729</v>
      </c>
      <c r="N735" s="39">
        <f t="shared" si="122"/>
        <v>10</v>
      </c>
      <c r="O735" s="5"/>
      <c r="P735" s="5"/>
      <c r="Q735" s="42" t="str">
        <f>VLOOKUP(B735,[1]Challan!$A$6:$B$28,2,FALSE)</f>
        <v>94H</v>
      </c>
      <c r="R735" s="43" t="str">
        <f t="shared" si="118"/>
        <v>AABC</v>
      </c>
      <c r="S735" s="43" t="str">
        <f t="shared" si="123"/>
        <v>C</v>
      </c>
      <c r="T735" s="43" t="str">
        <f t="shared" si="124"/>
        <v>01</v>
      </c>
      <c r="U735" s="43" t="b">
        <f t="shared" si="119"/>
        <v>1</v>
      </c>
      <c r="V735" s="43">
        <f t="shared" si="120"/>
        <v>10</v>
      </c>
      <c r="W735" s="43" t="str">
        <f t="shared" si="121"/>
        <v>Q</v>
      </c>
      <c r="X735" s="37">
        <v>0</v>
      </c>
    </row>
    <row r="736" spans="1:24" x14ac:dyDescent="0.25">
      <c r="A736" s="30">
        <f t="shared" si="125"/>
        <v>733</v>
      </c>
      <c r="B736" s="30">
        <v>19</v>
      </c>
      <c r="C736" s="32">
        <f t="shared" si="117"/>
        <v>159</v>
      </c>
      <c r="D736" s="45" t="s">
        <v>219</v>
      </c>
      <c r="E736" s="50" t="s">
        <v>928</v>
      </c>
      <c r="F736" s="31" t="s">
        <v>269</v>
      </c>
      <c r="G736" s="31"/>
      <c r="H736" s="35" t="s">
        <v>255</v>
      </c>
      <c r="I736" s="36">
        <v>41729</v>
      </c>
      <c r="J736" s="82">
        <v>42701</v>
      </c>
      <c r="K736" s="37">
        <v>4271</v>
      </c>
      <c r="L736" s="38">
        <f t="shared" si="116"/>
        <v>4271</v>
      </c>
      <c r="M736" s="36">
        <f t="shared" si="126"/>
        <v>41729</v>
      </c>
      <c r="N736" s="39">
        <f t="shared" si="122"/>
        <v>10</v>
      </c>
      <c r="O736" s="5"/>
      <c r="P736" s="5"/>
      <c r="Q736" s="42" t="str">
        <f>VLOOKUP(B736,[1]Challan!$A$6:$B$28,2,FALSE)</f>
        <v>94H</v>
      </c>
      <c r="R736" s="43" t="str">
        <f t="shared" si="118"/>
        <v>AAFC</v>
      </c>
      <c r="S736" s="43" t="str">
        <f t="shared" si="123"/>
        <v>C</v>
      </c>
      <c r="T736" s="43" t="str">
        <f t="shared" si="124"/>
        <v>01</v>
      </c>
      <c r="U736" s="43" t="b">
        <f t="shared" si="119"/>
        <v>1</v>
      </c>
      <c r="V736" s="43">
        <f t="shared" si="120"/>
        <v>10</v>
      </c>
      <c r="W736" s="43" t="str">
        <f t="shared" si="121"/>
        <v>R</v>
      </c>
      <c r="X736" s="37">
        <v>0</v>
      </c>
    </row>
    <row r="737" spans="1:24" x14ac:dyDescent="0.25">
      <c r="A737" s="30">
        <f t="shared" si="125"/>
        <v>734</v>
      </c>
      <c r="B737" s="30">
        <v>19</v>
      </c>
      <c r="C737" s="32">
        <f t="shared" si="117"/>
        <v>160</v>
      </c>
      <c r="D737" s="45" t="s">
        <v>219</v>
      </c>
      <c r="E737" s="50" t="s">
        <v>306</v>
      </c>
      <c r="F737" s="31" t="s">
        <v>307</v>
      </c>
      <c r="G737" s="31"/>
      <c r="H737" s="35" t="s">
        <v>255</v>
      </c>
      <c r="I737" s="36">
        <v>41729</v>
      </c>
      <c r="J737" s="82">
        <v>32567</v>
      </c>
      <c r="K737" s="37">
        <v>3257</v>
      </c>
      <c r="L737" s="38">
        <f t="shared" si="116"/>
        <v>3257</v>
      </c>
      <c r="M737" s="36">
        <f t="shared" si="126"/>
        <v>41729</v>
      </c>
      <c r="N737" s="39">
        <f t="shared" si="122"/>
        <v>10</v>
      </c>
      <c r="O737" s="5"/>
      <c r="P737" s="5"/>
      <c r="Q737" s="42" t="str">
        <f>VLOOKUP(B737,[1]Challan!$A$6:$B$28,2,FALSE)</f>
        <v>94H</v>
      </c>
      <c r="R737" s="43" t="str">
        <f t="shared" si="118"/>
        <v>AACC</v>
      </c>
      <c r="S737" s="43" t="str">
        <f t="shared" si="123"/>
        <v>C</v>
      </c>
      <c r="T737" s="43" t="str">
        <f t="shared" si="124"/>
        <v>01</v>
      </c>
      <c r="U737" s="43" t="b">
        <f t="shared" si="119"/>
        <v>1</v>
      </c>
      <c r="V737" s="43">
        <f t="shared" si="120"/>
        <v>10</v>
      </c>
      <c r="W737" s="43" t="str">
        <f t="shared" si="121"/>
        <v>N</v>
      </c>
      <c r="X737" s="37">
        <v>0</v>
      </c>
    </row>
    <row r="738" spans="1:24" x14ac:dyDescent="0.25">
      <c r="A738" s="30">
        <f t="shared" si="125"/>
        <v>735</v>
      </c>
      <c r="B738" s="30">
        <v>19</v>
      </c>
      <c r="C738" s="32">
        <f t="shared" si="117"/>
        <v>161</v>
      </c>
      <c r="D738" s="45" t="s">
        <v>219</v>
      </c>
      <c r="E738" s="50" t="s">
        <v>322</v>
      </c>
      <c r="F738" s="31" t="s">
        <v>323</v>
      </c>
      <c r="G738" s="31"/>
      <c r="H738" s="35" t="s">
        <v>255</v>
      </c>
      <c r="I738" s="36">
        <v>41729</v>
      </c>
      <c r="J738" s="82">
        <v>6330</v>
      </c>
      <c r="K738" s="37">
        <v>634</v>
      </c>
      <c r="L738" s="38">
        <f t="shared" si="116"/>
        <v>634</v>
      </c>
      <c r="M738" s="36">
        <f t="shared" si="126"/>
        <v>41729</v>
      </c>
      <c r="N738" s="39">
        <f t="shared" si="122"/>
        <v>10.02</v>
      </c>
      <c r="O738" s="5"/>
      <c r="P738" s="5"/>
      <c r="Q738" s="42" t="str">
        <f>VLOOKUP(B738,[1]Challan!$A$6:$B$28,2,FALSE)</f>
        <v>94H</v>
      </c>
      <c r="R738" s="43" t="str">
        <f t="shared" si="118"/>
        <v>AAEC</v>
      </c>
      <c r="S738" s="43" t="str">
        <f t="shared" si="123"/>
        <v>C</v>
      </c>
      <c r="T738" s="43" t="str">
        <f t="shared" si="124"/>
        <v>01</v>
      </c>
      <c r="U738" s="43" t="b">
        <f t="shared" si="119"/>
        <v>1</v>
      </c>
      <c r="V738" s="43">
        <f t="shared" si="120"/>
        <v>10</v>
      </c>
      <c r="W738" s="43" t="str">
        <f t="shared" si="121"/>
        <v>H</v>
      </c>
      <c r="X738" s="37">
        <v>0</v>
      </c>
    </row>
    <row r="739" spans="1:24" x14ac:dyDescent="0.25">
      <c r="A739" s="30">
        <f t="shared" si="125"/>
        <v>736</v>
      </c>
      <c r="B739" s="30">
        <v>19</v>
      </c>
      <c r="C739" s="32">
        <f t="shared" si="117"/>
        <v>162</v>
      </c>
      <c r="D739" s="45" t="s">
        <v>219</v>
      </c>
      <c r="E739" s="50" t="s">
        <v>809</v>
      </c>
      <c r="F739" s="31" t="s">
        <v>276</v>
      </c>
      <c r="G739" s="31"/>
      <c r="H739" s="35" t="s">
        <v>255</v>
      </c>
      <c r="I739" s="36">
        <v>41729</v>
      </c>
      <c r="J739" s="82">
        <v>20004</v>
      </c>
      <c r="K739" s="37">
        <v>2001</v>
      </c>
      <c r="L739" s="38">
        <f t="shared" si="116"/>
        <v>2001</v>
      </c>
      <c r="M739" s="36">
        <f t="shared" si="126"/>
        <v>41729</v>
      </c>
      <c r="N739" s="39">
        <f t="shared" si="122"/>
        <v>10</v>
      </c>
      <c r="O739" s="5"/>
      <c r="P739" s="5"/>
      <c r="Q739" s="42" t="str">
        <f>VLOOKUP(B739,[1]Challan!$A$6:$B$28,2,FALSE)</f>
        <v>94H</v>
      </c>
      <c r="R739" s="43" t="str">
        <f t="shared" si="118"/>
        <v>AAAC</v>
      </c>
      <c r="S739" s="43" t="str">
        <f t="shared" si="123"/>
        <v>C</v>
      </c>
      <c r="T739" s="43" t="str">
        <f t="shared" si="124"/>
        <v>01</v>
      </c>
      <c r="U739" s="43" t="b">
        <f t="shared" si="119"/>
        <v>1</v>
      </c>
      <c r="V739" s="43">
        <f t="shared" si="120"/>
        <v>10</v>
      </c>
      <c r="W739" s="43" t="str">
        <f t="shared" si="121"/>
        <v>F</v>
      </c>
      <c r="X739" s="37">
        <v>0</v>
      </c>
    </row>
    <row r="740" spans="1:24" x14ac:dyDescent="0.25">
      <c r="A740" s="30">
        <f t="shared" si="125"/>
        <v>737</v>
      </c>
      <c r="B740" s="30">
        <v>19</v>
      </c>
      <c r="C740" s="32">
        <f t="shared" si="117"/>
        <v>163</v>
      </c>
      <c r="D740" s="45" t="s">
        <v>219</v>
      </c>
      <c r="E740" s="50" t="s">
        <v>1042</v>
      </c>
      <c r="F740" s="31" t="s">
        <v>294</v>
      </c>
      <c r="G740" s="31"/>
      <c r="H740" s="35" t="s">
        <v>255</v>
      </c>
      <c r="I740" s="36">
        <v>41729</v>
      </c>
      <c r="J740" s="82">
        <v>22405</v>
      </c>
      <c r="K740" s="37">
        <v>2241</v>
      </c>
      <c r="L740" s="38">
        <f t="shared" si="116"/>
        <v>2241</v>
      </c>
      <c r="M740" s="36">
        <f t="shared" si="126"/>
        <v>41729</v>
      </c>
      <c r="N740" s="39">
        <f t="shared" si="122"/>
        <v>10</v>
      </c>
      <c r="O740" s="5"/>
      <c r="P740" s="5"/>
      <c r="Q740" s="42" t="str">
        <f>VLOOKUP(B740,[1]Challan!$A$6:$B$28,2,FALSE)</f>
        <v>94H</v>
      </c>
      <c r="R740" s="43" t="str">
        <f t="shared" si="118"/>
        <v>AADC</v>
      </c>
      <c r="S740" s="43" t="str">
        <f t="shared" si="123"/>
        <v>C</v>
      </c>
      <c r="T740" s="43" t="str">
        <f t="shared" si="124"/>
        <v>01</v>
      </c>
      <c r="U740" s="43" t="b">
        <f t="shared" si="119"/>
        <v>1</v>
      </c>
      <c r="V740" s="43">
        <f t="shared" si="120"/>
        <v>10</v>
      </c>
      <c r="W740" s="43" t="str">
        <f t="shared" si="121"/>
        <v>N</v>
      </c>
      <c r="X740" s="37">
        <v>0</v>
      </c>
    </row>
    <row r="741" spans="1:24" x14ac:dyDescent="0.25">
      <c r="A741" s="30">
        <f t="shared" si="125"/>
        <v>738</v>
      </c>
      <c r="B741" s="30">
        <v>19</v>
      </c>
      <c r="C741" s="32">
        <f t="shared" si="117"/>
        <v>164</v>
      </c>
      <c r="D741" s="45" t="s">
        <v>219</v>
      </c>
      <c r="E741" s="50" t="s">
        <v>1033</v>
      </c>
      <c r="F741" s="31" t="s">
        <v>261</v>
      </c>
      <c r="G741" s="31"/>
      <c r="H741" s="35" t="s">
        <v>255</v>
      </c>
      <c r="I741" s="36">
        <v>41729</v>
      </c>
      <c r="J741" s="82">
        <v>24010</v>
      </c>
      <c r="K741" s="37">
        <v>2401</v>
      </c>
      <c r="L741" s="38">
        <f t="shared" si="116"/>
        <v>2401</v>
      </c>
      <c r="M741" s="36">
        <f t="shared" si="126"/>
        <v>41729</v>
      </c>
      <c r="N741" s="39">
        <f t="shared" si="122"/>
        <v>10</v>
      </c>
      <c r="O741" s="5"/>
      <c r="P741" s="5"/>
      <c r="Q741" s="42" t="str">
        <f>VLOOKUP(B741,[1]Challan!$A$6:$B$28,2,FALSE)</f>
        <v>94H</v>
      </c>
      <c r="R741" s="43" t="str">
        <f t="shared" si="118"/>
        <v>AAAC</v>
      </c>
      <c r="S741" s="43" t="str">
        <f t="shared" si="123"/>
        <v>C</v>
      </c>
      <c r="T741" s="43" t="str">
        <f t="shared" si="124"/>
        <v>01</v>
      </c>
      <c r="U741" s="43" t="b">
        <f t="shared" si="119"/>
        <v>1</v>
      </c>
      <c r="V741" s="43">
        <f t="shared" si="120"/>
        <v>10</v>
      </c>
      <c r="W741" s="43" t="str">
        <f t="shared" si="121"/>
        <v>J</v>
      </c>
      <c r="X741" s="37">
        <v>0</v>
      </c>
    </row>
    <row r="742" spans="1:24" x14ac:dyDescent="0.25">
      <c r="A742" s="30">
        <f t="shared" si="125"/>
        <v>739</v>
      </c>
      <c r="B742" s="30">
        <v>19</v>
      </c>
      <c r="C742" s="32">
        <f t="shared" si="117"/>
        <v>165</v>
      </c>
      <c r="D742" s="45" t="s">
        <v>219</v>
      </c>
      <c r="E742" s="50" t="s">
        <v>1034</v>
      </c>
      <c r="F742" s="31" t="s">
        <v>262</v>
      </c>
      <c r="G742" s="31"/>
      <c r="H742" s="35" t="s">
        <v>255</v>
      </c>
      <c r="I742" s="36">
        <v>41729</v>
      </c>
      <c r="J742" s="82">
        <v>17186</v>
      </c>
      <c r="K742" s="37">
        <v>1719</v>
      </c>
      <c r="L742" s="38">
        <f t="shared" ref="L742:L805" si="127">+K742</f>
        <v>1719</v>
      </c>
      <c r="M742" s="36">
        <f t="shared" si="126"/>
        <v>41729</v>
      </c>
      <c r="N742" s="39">
        <f t="shared" si="122"/>
        <v>10</v>
      </c>
      <c r="O742" s="5"/>
      <c r="P742" s="5"/>
      <c r="Q742" s="42" t="str">
        <f>VLOOKUP(B742,[1]Challan!$A$6:$B$28,2,FALSE)</f>
        <v>94H</v>
      </c>
      <c r="R742" s="43" t="str">
        <f t="shared" si="118"/>
        <v>AABC</v>
      </c>
      <c r="S742" s="43" t="str">
        <f t="shared" si="123"/>
        <v>C</v>
      </c>
      <c r="T742" s="43" t="str">
        <f t="shared" si="124"/>
        <v>01</v>
      </c>
      <c r="U742" s="43" t="b">
        <f t="shared" si="119"/>
        <v>1</v>
      </c>
      <c r="V742" s="43">
        <f t="shared" si="120"/>
        <v>10</v>
      </c>
      <c r="W742" s="43" t="str">
        <f t="shared" si="121"/>
        <v>C</v>
      </c>
      <c r="X742" s="37">
        <v>0</v>
      </c>
    </row>
    <row r="743" spans="1:24" x14ac:dyDescent="0.25">
      <c r="A743" s="30">
        <f t="shared" si="125"/>
        <v>740</v>
      </c>
      <c r="B743" s="30">
        <v>19</v>
      </c>
      <c r="C743" s="32">
        <f t="shared" si="117"/>
        <v>166</v>
      </c>
      <c r="D743" s="45" t="s">
        <v>219</v>
      </c>
      <c r="E743" s="50" t="s">
        <v>818</v>
      </c>
      <c r="F743" s="31" t="s">
        <v>319</v>
      </c>
      <c r="G743" s="31"/>
      <c r="H743" s="35" t="s">
        <v>255</v>
      </c>
      <c r="I743" s="36">
        <v>41729</v>
      </c>
      <c r="J743" s="82">
        <v>10138</v>
      </c>
      <c r="K743" s="37">
        <v>1014</v>
      </c>
      <c r="L743" s="38">
        <f t="shared" si="127"/>
        <v>1014</v>
      </c>
      <c r="M743" s="36">
        <f t="shared" si="126"/>
        <v>41729</v>
      </c>
      <c r="N743" s="39">
        <f t="shared" si="122"/>
        <v>10</v>
      </c>
      <c r="O743" s="5"/>
      <c r="P743" s="5"/>
      <c r="Q743" s="42" t="str">
        <f>VLOOKUP(B743,[1]Challan!$A$6:$B$28,2,FALSE)</f>
        <v>94H</v>
      </c>
      <c r="R743" s="43" t="str">
        <f t="shared" si="118"/>
        <v>AABC</v>
      </c>
      <c r="S743" s="43" t="str">
        <f t="shared" si="123"/>
        <v>C</v>
      </c>
      <c r="T743" s="43" t="str">
        <f t="shared" si="124"/>
        <v>01</v>
      </c>
      <c r="U743" s="43" t="b">
        <f t="shared" si="119"/>
        <v>1</v>
      </c>
      <c r="V743" s="43">
        <f t="shared" si="120"/>
        <v>10</v>
      </c>
      <c r="W743" s="43" t="str">
        <f t="shared" si="121"/>
        <v>F</v>
      </c>
      <c r="X743" s="37">
        <v>0</v>
      </c>
    </row>
    <row r="744" spans="1:24" x14ac:dyDescent="0.25">
      <c r="A744" s="30">
        <f t="shared" si="125"/>
        <v>741</v>
      </c>
      <c r="B744" s="30">
        <v>19</v>
      </c>
      <c r="C744" s="32">
        <f t="shared" si="117"/>
        <v>167</v>
      </c>
      <c r="D744" s="45" t="s">
        <v>219</v>
      </c>
      <c r="E744" s="50" t="s">
        <v>274</v>
      </c>
      <c r="F744" s="31" t="s">
        <v>275</v>
      </c>
      <c r="G744" s="31"/>
      <c r="H744" s="35" t="s">
        <v>255</v>
      </c>
      <c r="I744" s="36">
        <v>41729</v>
      </c>
      <c r="J744" s="82">
        <v>9238</v>
      </c>
      <c r="K744" s="37">
        <v>924</v>
      </c>
      <c r="L744" s="38">
        <f t="shared" si="127"/>
        <v>924</v>
      </c>
      <c r="M744" s="36">
        <f t="shared" si="126"/>
        <v>41729</v>
      </c>
      <c r="N744" s="39">
        <f t="shared" si="122"/>
        <v>10</v>
      </c>
      <c r="O744" s="5"/>
      <c r="P744" s="5"/>
      <c r="Q744" s="42" t="str">
        <f>VLOOKUP(B744,[1]Challan!$A$6:$B$28,2,FALSE)</f>
        <v>94H</v>
      </c>
      <c r="R744" s="43" t="str">
        <f t="shared" si="118"/>
        <v>AAFC</v>
      </c>
      <c r="S744" s="43" t="str">
        <f t="shared" si="123"/>
        <v>C</v>
      </c>
      <c r="T744" s="43" t="str">
        <f t="shared" si="124"/>
        <v>01</v>
      </c>
      <c r="U744" s="43" t="b">
        <f t="shared" si="119"/>
        <v>1</v>
      </c>
      <c r="V744" s="43">
        <f t="shared" si="120"/>
        <v>10</v>
      </c>
      <c r="W744" s="43" t="str">
        <f t="shared" si="121"/>
        <v>Q</v>
      </c>
      <c r="X744" s="37">
        <v>0</v>
      </c>
    </row>
    <row r="745" spans="1:24" x14ac:dyDescent="0.25">
      <c r="A745" s="30">
        <f t="shared" si="125"/>
        <v>742</v>
      </c>
      <c r="B745" s="30">
        <v>19</v>
      </c>
      <c r="C745" s="32">
        <f t="shared" si="117"/>
        <v>168</v>
      </c>
      <c r="D745" s="45" t="s">
        <v>219</v>
      </c>
      <c r="E745" s="50" t="s">
        <v>256</v>
      </c>
      <c r="F745" s="31" t="s">
        <v>257</v>
      </c>
      <c r="G745" s="31"/>
      <c r="H745" s="35" t="s">
        <v>255</v>
      </c>
      <c r="I745" s="36">
        <v>41729</v>
      </c>
      <c r="J745" s="82">
        <v>2906</v>
      </c>
      <c r="K745" s="37">
        <v>291</v>
      </c>
      <c r="L745" s="38">
        <f t="shared" si="127"/>
        <v>291</v>
      </c>
      <c r="M745" s="36">
        <f t="shared" si="126"/>
        <v>41729</v>
      </c>
      <c r="N745" s="39">
        <f t="shared" si="122"/>
        <v>10.01</v>
      </c>
      <c r="O745" s="5"/>
      <c r="P745" s="5"/>
      <c r="Q745" s="42" t="str">
        <f>VLOOKUP(B745,[1]Challan!$A$6:$B$28,2,FALSE)</f>
        <v>94H</v>
      </c>
      <c r="R745" s="43" t="str">
        <f t="shared" si="118"/>
        <v>AADC</v>
      </c>
      <c r="S745" s="43" t="str">
        <f t="shared" si="123"/>
        <v>C</v>
      </c>
      <c r="T745" s="43" t="str">
        <f t="shared" si="124"/>
        <v>01</v>
      </c>
      <c r="U745" s="43" t="b">
        <f t="shared" si="119"/>
        <v>1</v>
      </c>
      <c r="V745" s="43">
        <f t="shared" si="120"/>
        <v>10</v>
      </c>
      <c r="W745" s="43" t="str">
        <f t="shared" si="121"/>
        <v>K</v>
      </c>
      <c r="X745" s="37">
        <v>0</v>
      </c>
    </row>
    <row r="746" spans="1:24" x14ac:dyDescent="0.25">
      <c r="A746" s="30">
        <f t="shared" si="125"/>
        <v>743</v>
      </c>
      <c r="B746" s="30">
        <v>19</v>
      </c>
      <c r="C746" s="32">
        <f t="shared" si="117"/>
        <v>169</v>
      </c>
      <c r="D746" s="45" t="s">
        <v>219</v>
      </c>
      <c r="E746" s="50" t="s">
        <v>1039</v>
      </c>
      <c r="F746" s="31" t="s">
        <v>288</v>
      </c>
      <c r="G746" s="31"/>
      <c r="H746" s="35" t="s">
        <v>255</v>
      </c>
      <c r="I746" s="36">
        <v>41729</v>
      </c>
      <c r="J746" s="82">
        <v>8211</v>
      </c>
      <c r="K746" s="37">
        <v>822</v>
      </c>
      <c r="L746" s="38">
        <f t="shared" si="127"/>
        <v>822</v>
      </c>
      <c r="M746" s="36">
        <f t="shared" si="126"/>
        <v>41729</v>
      </c>
      <c r="N746" s="39">
        <f t="shared" si="122"/>
        <v>10.01</v>
      </c>
      <c r="O746" s="5"/>
      <c r="P746" s="5"/>
      <c r="Q746" s="42" t="str">
        <f>VLOOKUP(B746,[1]Challan!$A$6:$B$28,2,FALSE)</f>
        <v>94H</v>
      </c>
      <c r="R746" s="43" t="str">
        <f t="shared" si="118"/>
        <v>AAGC</v>
      </c>
      <c r="S746" s="43" t="str">
        <f t="shared" si="123"/>
        <v>C</v>
      </c>
      <c r="T746" s="43" t="str">
        <f t="shared" si="124"/>
        <v>01</v>
      </c>
      <c r="U746" s="43" t="b">
        <f t="shared" si="119"/>
        <v>1</v>
      </c>
      <c r="V746" s="43">
        <f t="shared" si="120"/>
        <v>10</v>
      </c>
      <c r="W746" s="43" t="str">
        <f t="shared" si="121"/>
        <v>H</v>
      </c>
      <c r="X746" s="37">
        <v>0</v>
      </c>
    </row>
    <row r="747" spans="1:24" x14ac:dyDescent="0.25">
      <c r="A747" s="30">
        <f t="shared" si="125"/>
        <v>744</v>
      </c>
      <c r="B747" s="30">
        <v>19</v>
      </c>
      <c r="C747" s="32">
        <f t="shared" si="117"/>
        <v>170</v>
      </c>
      <c r="D747" s="45" t="s">
        <v>219</v>
      </c>
      <c r="E747" s="50" t="s">
        <v>943</v>
      </c>
      <c r="F747" s="31" t="s">
        <v>318</v>
      </c>
      <c r="G747" s="31"/>
      <c r="H747" s="35" t="s">
        <v>255</v>
      </c>
      <c r="I747" s="36">
        <v>41729</v>
      </c>
      <c r="J747" s="82">
        <v>18086</v>
      </c>
      <c r="K747" s="37">
        <v>1809</v>
      </c>
      <c r="L747" s="38">
        <f t="shared" si="127"/>
        <v>1809</v>
      </c>
      <c r="M747" s="36">
        <f t="shared" si="126"/>
        <v>41729</v>
      </c>
      <c r="N747" s="39">
        <f t="shared" si="122"/>
        <v>10</v>
      </c>
      <c r="O747" s="5"/>
      <c r="P747" s="5"/>
      <c r="Q747" s="42" t="str">
        <f>VLOOKUP(B747,[1]Challan!$A$6:$B$28,2,FALSE)</f>
        <v>94H</v>
      </c>
      <c r="R747" s="43" t="str">
        <f t="shared" si="118"/>
        <v>AAEC</v>
      </c>
      <c r="S747" s="43" t="str">
        <f t="shared" si="123"/>
        <v>C</v>
      </c>
      <c r="T747" s="43" t="str">
        <f t="shared" si="124"/>
        <v>01</v>
      </c>
      <c r="U747" s="43" t="b">
        <f t="shared" si="119"/>
        <v>1</v>
      </c>
      <c r="V747" s="43">
        <f t="shared" si="120"/>
        <v>10</v>
      </c>
      <c r="W747" s="43" t="str">
        <f t="shared" si="121"/>
        <v>Q</v>
      </c>
      <c r="X747" s="37">
        <v>0</v>
      </c>
    </row>
    <row r="748" spans="1:24" x14ac:dyDescent="0.25">
      <c r="A748" s="30">
        <f t="shared" si="125"/>
        <v>745</v>
      </c>
      <c r="B748" s="30">
        <v>19</v>
      </c>
      <c r="C748" s="32">
        <f t="shared" si="117"/>
        <v>171</v>
      </c>
      <c r="D748" s="45" t="s">
        <v>219</v>
      </c>
      <c r="E748" s="50" t="s">
        <v>943</v>
      </c>
      <c r="F748" s="31" t="s">
        <v>318</v>
      </c>
      <c r="G748" s="31"/>
      <c r="H748" s="35" t="s">
        <v>255</v>
      </c>
      <c r="I748" s="36">
        <v>41729</v>
      </c>
      <c r="J748" s="82">
        <v>23095</v>
      </c>
      <c r="K748" s="37">
        <v>2310</v>
      </c>
      <c r="L748" s="38">
        <f t="shared" si="127"/>
        <v>2310</v>
      </c>
      <c r="M748" s="36">
        <f t="shared" si="126"/>
        <v>41729</v>
      </c>
      <c r="N748" s="39">
        <f t="shared" si="122"/>
        <v>10</v>
      </c>
      <c r="O748" s="5"/>
      <c r="P748" s="5"/>
      <c r="Q748" s="42" t="str">
        <f>VLOOKUP(B748,[1]Challan!$A$6:$B$28,2,FALSE)</f>
        <v>94H</v>
      </c>
      <c r="R748" s="43" t="str">
        <f t="shared" si="118"/>
        <v>AAEC</v>
      </c>
      <c r="S748" s="43" t="str">
        <f t="shared" si="123"/>
        <v>C</v>
      </c>
      <c r="T748" s="43" t="str">
        <f t="shared" si="124"/>
        <v>01</v>
      </c>
      <c r="U748" s="43" t="b">
        <f t="shared" si="119"/>
        <v>1</v>
      </c>
      <c r="V748" s="43">
        <f t="shared" si="120"/>
        <v>10</v>
      </c>
      <c r="W748" s="43" t="str">
        <f t="shared" si="121"/>
        <v>Q</v>
      </c>
      <c r="X748" s="37">
        <v>0</v>
      </c>
    </row>
    <row r="749" spans="1:24" x14ac:dyDescent="0.25">
      <c r="A749" s="30">
        <f t="shared" si="125"/>
        <v>746</v>
      </c>
      <c r="B749" s="30">
        <v>19</v>
      </c>
      <c r="C749" s="32">
        <f t="shared" si="117"/>
        <v>172</v>
      </c>
      <c r="D749" s="45" t="s">
        <v>219</v>
      </c>
      <c r="E749" s="50" t="s">
        <v>933</v>
      </c>
      <c r="F749" s="31" t="s">
        <v>284</v>
      </c>
      <c r="G749" s="31"/>
      <c r="H749" s="35" t="s">
        <v>255</v>
      </c>
      <c r="I749" s="36">
        <v>41729</v>
      </c>
      <c r="J749" s="82">
        <v>5257</v>
      </c>
      <c r="K749" s="37">
        <v>526</v>
      </c>
      <c r="L749" s="38">
        <f t="shared" si="127"/>
        <v>526</v>
      </c>
      <c r="M749" s="36">
        <f t="shared" si="126"/>
        <v>41729</v>
      </c>
      <c r="N749" s="39">
        <f t="shared" si="122"/>
        <v>10.01</v>
      </c>
      <c r="O749" s="5"/>
      <c r="P749" s="5"/>
      <c r="Q749" s="42" t="str">
        <f>VLOOKUP(B749,[1]Challan!$A$6:$B$28,2,FALSE)</f>
        <v>94H</v>
      </c>
      <c r="R749" s="43" t="str">
        <f t="shared" si="118"/>
        <v>AABC</v>
      </c>
      <c r="S749" s="43" t="str">
        <f t="shared" si="123"/>
        <v>C</v>
      </c>
      <c r="T749" s="43" t="str">
        <f t="shared" si="124"/>
        <v>01</v>
      </c>
      <c r="U749" s="43" t="b">
        <f t="shared" si="119"/>
        <v>1</v>
      </c>
      <c r="V749" s="43">
        <f t="shared" si="120"/>
        <v>10</v>
      </c>
      <c r="W749" s="43" t="str">
        <f t="shared" si="121"/>
        <v>B</v>
      </c>
      <c r="X749" s="37">
        <v>0</v>
      </c>
    </row>
    <row r="750" spans="1:24" x14ac:dyDescent="0.25">
      <c r="A750" s="30">
        <f t="shared" si="125"/>
        <v>747</v>
      </c>
      <c r="B750" s="30">
        <v>19</v>
      </c>
      <c r="C750" s="32">
        <f t="shared" si="117"/>
        <v>173</v>
      </c>
      <c r="D750" s="45" t="s">
        <v>219</v>
      </c>
      <c r="E750" s="50" t="s">
        <v>1041</v>
      </c>
      <c r="F750" s="31" t="s">
        <v>292</v>
      </c>
      <c r="G750" s="31"/>
      <c r="H750" s="35" t="s">
        <v>255</v>
      </c>
      <c r="I750" s="36">
        <v>41729</v>
      </c>
      <c r="J750" s="82">
        <v>18492</v>
      </c>
      <c r="K750" s="37">
        <v>1850</v>
      </c>
      <c r="L750" s="38">
        <f t="shared" si="127"/>
        <v>1850</v>
      </c>
      <c r="M750" s="36">
        <f t="shared" si="126"/>
        <v>41729</v>
      </c>
      <c r="N750" s="39">
        <f t="shared" si="122"/>
        <v>10</v>
      </c>
      <c r="O750" s="5"/>
      <c r="P750" s="5"/>
      <c r="Q750" s="42" t="str">
        <f>VLOOKUP(B750,[1]Challan!$A$6:$B$28,2,FALSE)</f>
        <v>94H</v>
      </c>
      <c r="R750" s="43" t="str">
        <f t="shared" si="118"/>
        <v>AACC</v>
      </c>
      <c r="S750" s="43" t="str">
        <f t="shared" si="123"/>
        <v>C</v>
      </c>
      <c r="T750" s="43" t="str">
        <f t="shared" si="124"/>
        <v>01</v>
      </c>
      <c r="U750" s="43" t="b">
        <f t="shared" si="119"/>
        <v>1</v>
      </c>
      <c r="V750" s="43">
        <f t="shared" si="120"/>
        <v>10</v>
      </c>
      <c r="W750" s="43" t="str">
        <f t="shared" si="121"/>
        <v>R</v>
      </c>
      <c r="X750" s="37">
        <v>0</v>
      </c>
    </row>
    <row r="751" spans="1:24" x14ac:dyDescent="0.25">
      <c r="A751" s="30">
        <f t="shared" si="125"/>
        <v>748</v>
      </c>
      <c r="B751" s="30">
        <v>19</v>
      </c>
      <c r="C751" s="32">
        <f t="shared" si="117"/>
        <v>174</v>
      </c>
      <c r="D751" s="45" t="s">
        <v>219</v>
      </c>
      <c r="E751" s="50" t="s">
        <v>1044</v>
      </c>
      <c r="F751" s="31" t="s">
        <v>298</v>
      </c>
      <c r="G751" s="31"/>
      <c r="H751" s="35" t="s">
        <v>255</v>
      </c>
      <c r="I751" s="36">
        <v>41729</v>
      </c>
      <c r="J751" s="82">
        <v>30059</v>
      </c>
      <c r="K751" s="37">
        <v>3006</v>
      </c>
      <c r="L751" s="38">
        <f t="shared" si="127"/>
        <v>3006</v>
      </c>
      <c r="M751" s="36">
        <f t="shared" si="126"/>
        <v>41729</v>
      </c>
      <c r="N751" s="39">
        <f t="shared" si="122"/>
        <v>10</v>
      </c>
      <c r="O751" s="5"/>
      <c r="P751" s="5"/>
      <c r="Q751" s="42" t="str">
        <f>VLOOKUP(B751,[1]Challan!$A$6:$B$28,2,FALSE)</f>
        <v>94H</v>
      </c>
      <c r="R751" s="43" t="str">
        <f t="shared" si="118"/>
        <v>AACC</v>
      </c>
      <c r="S751" s="43" t="str">
        <f t="shared" si="123"/>
        <v>C</v>
      </c>
      <c r="T751" s="43" t="str">
        <f t="shared" si="124"/>
        <v>01</v>
      </c>
      <c r="U751" s="43" t="b">
        <f t="shared" si="119"/>
        <v>1</v>
      </c>
      <c r="V751" s="43">
        <f t="shared" si="120"/>
        <v>10</v>
      </c>
      <c r="W751" s="43" t="str">
        <f t="shared" si="121"/>
        <v>G</v>
      </c>
      <c r="X751" s="37">
        <v>0</v>
      </c>
    </row>
    <row r="752" spans="1:24" x14ac:dyDescent="0.25">
      <c r="A752" s="30">
        <f t="shared" si="125"/>
        <v>749</v>
      </c>
      <c r="B752" s="30">
        <v>19</v>
      </c>
      <c r="C752" s="32">
        <f t="shared" si="117"/>
        <v>175</v>
      </c>
      <c r="D752" s="45" t="s">
        <v>219</v>
      </c>
      <c r="E752" s="50" t="s">
        <v>1047</v>
      </c>
      <c r="F752" s="31" t="s">
        <v>309</v>
      </c>
      <c r="G752" s="31"/>
      <c r="H752" s="35" t="s">
        <v>255</v>
      </c>
      <c r="I752" s="36">
        <v>41729</v>
      </c>
      <c r="J752" s="82">
        <v>55564</v>
      </c>
      <c r="K752" s="37">
        <v>5557</v>
      </c>
      <c r="L752" s="38">
        <f t="shared" si="127"/>
        <v>5557</v>
      </c>
      <c r="M752" s="36">
        <f t="shared" si="126"/>
        <v>41729</v>
      </c>
      <c r="N752" s="39">
        <f t="shared" si="122"/>
        <v>10</v>
      </c>
      <c r="O752" s="5"/>
      <c r="P752" s="5"/>
      <c r="Q752" s="42" t="str">
        <f>VLOOKUP(B752,[1]Challan!$A$6:$B$28,2,FALSE)</f>
        <v>94H</v>
      </c>
      <c r="R752" s="43" t="str">
        <f t="shared" si="118"/>
        <v>AAJC</v>
      </c>
      <c r="S752" s="43" t="str">
        <f t="shared" si="123"/>
        <v>C</v>
      </c>
      <c r="T752" s="43" t="str">
        <f t="shared" si="124"/>
        <v>01</v>
      </c>
      <c r="U752" s="43" t="b">
        <f t="shared" si="119"/>
        <v>1</v>
      </c>
      <c r="V752" s="43">
        <f t="shared" si="120"/>
        <v>10</v>
      </c>
      <c r="W752" s="43" t="str">
        <f t="shared" si="121"/>
        <v>N</v>
      </c>
      <c r="X752" s="37">
        <v>0</v>
      </c>
    </row>
    <row r="753" spans="1:24" x14ac:dyDescent="0.25">
      <c r="A753" s="30">
        <f t="shared" si="125"/>
        <v>750</v>
      </c>
      <c r="B753" s="30">
        <v>19</v>
      </c>
      <c r="C753" s="32">
        <f t="shared" si="117"/>
        <v>176</v>
      </c>
      <c r="D753" s="45" t="s">
        <v>219</v>
      </c>
      <c r="E753" s="50" t="s">
        <v>1043</v>
      </c>
      <c r="F753" s="31" t="s">
        <v>296</v>
      </c>
      <c r="G753" s="31"/>
      <c r="H753" s="35" t="s">
        <v>255</v>
      </c>
      <c r="I753" s="36">
        <v>41729</v>
      </c>
      <c r="J753" s="82">
        <v>24043</v>
      </c>
      <c r="K753" s="37">
        <v>2405</v>
      </c>
      <c r="L753" s="38">
        <f t="shared" si="127"/>
        <v>2405</v>
      </c>
      <c r="M753" s="36">
        <f t="shared" si="126"/>
        <v>41729</v>
      </c>
      <c r="N753" s="39">
        <f t="shared" si="122"/>
        <v>10</v>
      </c>
      <c r="O753" s="5"/>
      <c r="P753" s="5"/>
      <c r="Q753" s="42" t="str">
        <f>VLOOKUP(B753,[1]Challan!$A$6:$B$28,2,FALSE)</f>
        <v>94H</v>
      </c>
      <c r="R753" s="43" t="str">
        <f t="shared" si="118"/>
        <v>AAAC</v>
      </c>
      <c r="S753" s="43" t="str">
        <f t="shared" si="123"/>
        <v>C</v>
      </c>
      <c r="T753" s="43" t="str">
        <f t="shared" si="124"/>
        <v>01</v>
      </c>
      <c r="U753" s="43" t="b">
        <f t="shared" si="119"/>
        <v>1</v>
      </c>
      <c r="V753" s="43">
        <f t="shared" si="120"/>
        <v>10</v>
      </c>
      <c r="W753" s="43" t="str">
        <f t="shared" si="121"/>
        <v>E</v>
      </c>
      <c r="X753" s="37">
        <v>0</v>
      </c>
    </row>
    <row r="754" spans="1:24" x14ac:dyDescent="0.25">
      <c r="A754" s="30">
        <f t="shared" si="125"/>
        <v>751</v>
      </c>
      <c r="B754" s="30">
        <v>19</v>
      </c>
      <c r="C754" s="32">
        <f t="shared" si="117"/>
        <v>177</v>
      </c>
      <c r="D754" s="45" t="s">
        <v>219</v>
      </c>
      <c r="E754" s="50" t="s">
        <v>316</v>
      </c>
      <c r="F754" s="31" t="s">
        <v>713</v>
      </c>
      <c r="G754" s="31"/>
      <c r="H754" s="35" t="s">
        <v>255</v>
      </c>
      <c r="I754" s="36">
        <v>41729</v>
      </c>
      <c r="J754" s="82">
        <v>15450</v>
      </c>
      <c r="K754" s="37">
        <v>1545</v>
      </c>
      <c r="L754" s="38">
        <f t="shared" si="127"/>
        <v>1545</v>
      </c>
      <c r="M754" s="36">
        <f t="shared" si="126"/>
        <v>41729</v>
      </c>
      <c r="N754" s="39">
        <f t="shared" si="122"/>
        <v>10</v>
      </c>
      <c r="O754" s="5"/>
      <c r="P754" s="5"/>
      <c r="Q754" s="42" t="str">
        <f>VLOOKUP(B754,[1]Challan!$A$6:$B$28,2,FALSE)</f>
        <v>94H</v>
      </c>
      <c r="R754" s="43" t="str">
        <f t="shared" si="118"/>
        <v>AACC</v>
      </c>
      <c r="S754" s="43" t="str">
        <f t="shared" si="123"/>
        <v>C</v>
      </c>
      <c r="T754" s="43" t="str">
        <f t="shared" si="124"/>
        <v>01</v>
      </c>
      <c r="U754" s="43" t="b">
        <f t="shared" si="119"/>
        <v>1</v>
      </c>
      <c r="V754" s="43">
        <f t="shared" si="120"/>
        <v>10</v>
      </c>
      <c r="W754" s="43" t="str">
        <f t="shared" si="121"/>
        <v>A</v>
      </c>
      <c r="X754" s="37">
        <v>0</v>
      </c>
    </row>
    <row r="755" spans="1:24" x14ac:dyDescent="0.25">
      <c r="A755" s="30">
        <f t="shared" si="125"/>
        <v>752</v>
      </c>
      <c r="B755" s="30">
        <v>19</v>
      </c>
      <c r="C755" s="32">
        <f t="shared" si="117"/>
        <v>178</v>
      </c>
      <c r="D755" s="45" t="s">
        <v>219</v>
      </c>
      <c r="E755" s="50" t="s">
        <v>1050</v>
      </c>
      <c r="F755" s="31" t="s">
        <v>314</v>
      </c>
      <c r="G755" s="31"/>
      <c r="H755" s="35" t="s">
        <v>255</v>
      </c>
      <c r="I755" s="36">
        <v>41729</v>
      </c>
      <c r="J755" s="82">
        <v>378</v>
      </c>
      <c r="K755" s="37">
        <v>38</v>
      </c>
      <c r="L755" s="38">
        <f t="shared" si="127"/>
        <v>38</v>
      </c>
      <c r="M755" s="36">
        <f t="shared" si="126"/>
        <v>41729</v>
      </c>
      <c r="N755" s="39">
        <f t="shared" si="122"/>
        <v>10.050000000000001</v>
      </c>
      <c r="O755" s="5"/>
      <c r="P755" s="5"/>
      <c r="Q755" s="42" t="str">
        <f>VLOOKUP(B755,[1]Challan!$A$6:$B$28,2,FALSE)</f>
        <v>94H</v>
      </c>
      <c r="R755" s="43" t="str">
        <f t="shared" si="118"/>
        <v>AAHC</v>
      </c>
      <c r="S755" s="43" t="str">
        <f t="shared" si="123"/>
        <v>C</v>
      </c>
      <c r="T755" s="43" t="str">
        <f t="shared" si="124"/>
        <v>01</v>
      </c>
      <c r="U755" s="43" t="b">
        <f t="shared" si="119"/>
        <v>1</v>
      </c>
      <c r="V755" s="43">
        <f t="shared" si="120"/>
        <v>10</v>
      </c>
      <c r="W755" s="43" t="str">
        <f t="shared" si="121"/>
        <v>K</v>
      </c>
      <c r="X755" s="37">
        <v>0</v>
      </c>
    </row>
    <row r="756" spans="1:24" x14ac:dyDescent="0.25">
      <c r="A756" s="30">
        <f t="shared" si="125"/>
        <v>753</v>
      </c>
      <c r="B756" s="30">
        <v>19</v>
      </c>
      <c r="C756" s="32">
        <f t="shared" si="117"/>
        <v>179</v>
      </c>
      <c r="D756" s="45" t="s">
        <v>219</v>
      </c>
      <c r="E756" s="50" t="s">
        <v>1051</v>
      </c>
      <c r="F756" s="31" t="s">
        <v>321</v>
      </c>
      <c r="G756" s="31"/>
      <c r="H756" s="35" t="s">
        <v>255</v>
      </c>
      <c r="I756" s="36">
        <v>41729</v>
      </c>
      <c r="J756" s="82">
        <v>5830</v>
      </c>
      <c r="K756" s="37">
        <v>584</v>
      </c>
      <c r="L756" s="38">
        <f t="shared" si="127"/>
        <v>584</v>
      </c>
      <c r="M756" s="36">
        <f t="shared" si="126"/>
        <v>41729</v>
      </c>
      <c r="N756" s="39">
        <f t="shared" si="122"/>
        <v>10.02</v>
      </c>
      <c r="O756" s="5"/>
      <c r="P756" s="5"/>
      <c r="Q756" s="42" t="str">
        <f>VLOOKUP(B756,[1]Challan!$A$6:$B$28,2,FALSE)</f>
        <v>94H</v>
      </c>
      <c r="R756" s="43" t="str">
        <f t="shared" si="118"/>
        <v>AACC</v>
      </c>
      <c r="S756" s="43" t="str">
        <f t="shared" si="123"/>
        <v>C</v>
      </c>
      <c r="T756" s="43" t="str">
        <f t="shared" si="124"/>
        <v>01</v>
      </c>
      <c r="U756" s="43" t="b">
        <f t="shared" si="119"/>
        <v>1</v>
      </c>
      <c r="V756" s="43">
        <f t="shared" si="120"/>
        <v>10</v>
      </c>
      <c r="W756" s="43" t="str">
        <f t="shared" si="121"/>
        <v>L</v>
      </c>
      <c r="X756" s="37">
        <v>0</v>
      </c>
    </row>
    <row r="757" spans="1:24" x14ac:dyDescent="0.25">
      <c r="A757" s="30">
        <f t="shared" si="125"/>
        <v>754</v>
      </c>
      <c r="B757" s="30">
        <v>19</v>
      </c>
      <c r="C757" s="32">
        <f t="shared" si="117"/>
        <v>180</v>
      </c>
      <c r="D757" s="45" t="s">
        <v>219</v>
      </c>
      <c r="E757" s="50" t="s">
        <v>808</v>
      </c>
      <c r="F757" s="31" t="s">
        <v>273</v>
      </c>
      <c r="G757" s="31"/>
      <c r="H757" s="35" t="s">
        <v>255</v>
      </c>
      <c r="I757" s="36">
        <v>41729</v>
      </c>
      <c r="J757" s="82">
        <v>49306</v>
      </c>
      <c r="K757" s="37">
        <v>4931</v>
      </c>
      <c r="L757" s="38">
        <f t="shared" si="127"/>
        <v>4931</v>
      </c>
      <c r="M757" s="36">
        <f t="shared" si="126"/>
        <v>41729</v>
      </c>
      <c r="N757" s="39">
        <f t="shared" si="122"/>
        <v>10</v>
      </c>
      <c r="O757" s="5"/>
      <c r="P757" s="5"/>
      <c r="Q757" s="42" t="str">
        <f>VLOOKUP(B757,[1]Challan!$A$6:$B$28,2,FALSE)</f>
        <v>94H</v>
      </c>
      <c r="R757" s="43" t="str">
        <f t="shared" si="118"/>
        <v>AAFC</v>
      </c>
      <c r="S757" s="43" t="str">
        <f t="shared" si="123"/>
        <v>C</v>
      </c>
      <c r="T757" s="43" t="str">
        <f t="shared" si="124"/>
        <v>01</v>
      </c>
      <c r="U757" s="43" t="b">
        <f t="shared" si="119"/>
        <v>1</v>
      </c>
      <c r="V757" s="43">
        <f t="shared" si="120"/>
        <v>10</v>
      </c>
      <c r="W757" s="43" t="str">
        <f t="shared" si="121"/>
        <v>A</v>
      </c>
      <c r="X757" s="37">
        <v>0</v>
      </c>
    </row>
    <row r="758" spans="1:24" x14ac:dyDescent="0.25">
      <c r="A758" s="30">
        <f t="shared" si="125"/>
        <v>755</v>
      </c>
      <c r="B758" s="30">
        <v>19</v>
      </c>
      <c r="C758" s="32">
        <f t="shared" si="117"/>
        <v>181</v>
      </c>
      <c r="D758" s="45" t="s">
        <v>219</v>
      </c>
      <c r="E758" s="50" t="s">
        <v>1040</v>
      </c>
      <c r="F758" s="31" t="s">
        <v>291</v>
      </c>
      <c r="G758" s="31"/>
      <c r="H758" s="35" t="s">
        <v>255</v>
      </c>
      <c r="I758" s="36">
        <v>41729</v>
      </c>
      <c r="J758" s="82">
        <v>24365</v>
      </c>
      <c r="K758" s="37">
        <v>2437</v>
      </c>
      <c r="L758" s="38">
        <f t="shared" si="127"/>
        <v>2437</v>
      </c>
      <c r="M758" s="36">
        <f t="shared" si="126"/>
        <v>41729</v>
      </c>
      <c r="N758" s="39">
        <f t="shared" si="122"/>
        <v>10</v>
      </c>
      <c r="O758" s="5"/>
      <c r="P758" s="5"/>
      <c r="Q758" s="42" t="str">
        <f>VLOOKUP(B758,[1]Challan!$A$6:$B$28,2,FALSE)</f>
        <v>94H</v>
      </c>
      <c r="R758" s="43" t="str">
        <f t="shared" si="118"/>
        <v>AACC</v>
      </c>
      <c r="S758" s="43" t="str">
        <f t="shared" si="123"/>
        <v>C</v>
      </c>
      <c r="T758" s="43" t="str">
        <f t="shared" si="124"/>
        <v>01</v>
      </c>
      <c r="U758" s="43" t="b">
        <f t="shared" si="119"/>
        <v>1</v>
      </c>
      <c r="V758" s="43">
        <f t="shared" si="120"/>
        <v>10</v>
      </c>
      <c r="W758" s="43" t="str">
        <f t="shared" si="121"/>
        <v>M</v>
      </c>
      <c r="X758" s="37">
        <v>0</v>
      </c>
    </row>
    <row r="759" spans="1:24" x14ac:dyDescent="0.25">
      <c r="A759" s="30">
        <f t="shared" si="125"/>
        <v>756</v>
      </c>
      <c r="B759" s="30">
        <v>19</v>
      </c>
      <c r="C759" s="32">
        <f t="shared" si="117"/>
        <v>182</v>
      </c>
      <c r="D759" s="45" t="s">
        <v>219</v>
      </c>
      <c r="E759" s="50" t="s">
        <v>819</v>
      </c>
      <c r="F759" s="31" t="s">
        <v>320</v>
      </c>
      <c r="G759" s="31"/>
      <c r="H759" s="35" t="s">
        <v>255</v>
      </c>
      <c r="I759" s="36">
        <v>41729</v>
      </c>
      <c r="J759" s="82">
        <v>17826</v>
      </c>
      <c r="K759" s="37">
        <v>1783</v>
      </c>
      <c r="L759" s="38">
        <f t="shared" si="127"/>
        <v>1783</v>
      </c>
      <c r="M759" s="36">
        <f t="shared" si="126"/>
        <v>41729</v>
      </c>
      <c r="N759" s="39">
        <f t="shared" si="122"/>
        <v>10</v>
      </c>
      <c r="O759" s="5"/>
      <c r="P759" s="5"/>
      <c r="Q759" s="42" t="str">
        <f>VLOOKUP(B759,[1]Challan!$A$6:$B$28,2,FALSE)</f>
        <v>94H</v>
      </c>
      <c r="R759" s="43" t="str">
        <f t="shared" si="118"/>
        <v>AADC</v>
      </c>
      <c r="S759" s="43" t="str">
        <f t="shared" si="123"/>
        <v>C</v>
      </c>
      <c r="T759" s="43" t="str">
        <f t="shared" si="124"/>
        <v>01</v>
      </c>
      <c r="U759" s="43" t="b">
        <f t="shared" si="119"/>
        <v>1</v>
      </c>
      <c r="V759" s="43">
        <f t="shared" si="120"/>
        <v>10</v>
      </c>
      <c r="W759" s="43" t="str">
        <f t="shared" si="121"/>
        <v>G</v>
      </c>
      <c r="X759" s="37">
        <v>0</v>
      </c>
    </row>
    <row r="760" spans="1:24" x14ac:dyDescent="0.25">
      <c r="A760" s="30">
        <f t="shared" si="125"/>
        <v>757</v>
      </c>
      <c r="B760" s="30">
        <v>19</v>
      </c>
      <c r="C760" s="32">
        <f t="shared" si="117"/>
        <v>183</v>
      </c>
      <c r="D760" s="45" t="s">
        <v>219</v>
      </c>
      <c r="E760" s="50" t="s">
        <v>807</v>
      </c>
      <c r="F760" s="31" t="s">
        <v>270</v>
      </c>
      <c r="G760" s="31"/>
      <c r="H760" s="35" t="s">
        <v>255</v>
      </c>
      <c r="I760" s="36">
        <v>41729</v>
      </c>
      <c r="J760" s="82">
        <v>11266</v>
      </c>
      <c r="K760" s="37">
        <v>1127</v>
      </c>
      <c r="L760" s="38">
        <f t="shared" si="127"/>
        <v>1127</v>
      </c>
      <c r="M760" s="36">
        <f t="shared" si="126"/>
        <v>41729</v>
      </c>
      <c r="N760" s="39">
        <f t="shared" si="122"/>
        <v>10</v>
      </c>
      <c r="O760" s="5"/>
      <c r="P760" s="5"/>
      <c r="Q760" s="42" t="str">
        <f>VLOOKUP(B760,[1]Challan!$A$6:$B$28,2,FALSE)</f>
        <v>94H</v>
      </c>
      <c r="R760" s="43" t="str">
        <f t="shared" si="118"/>
        <v>AAFC</v>
      </c>
      <c r="S760" s="43" t="str">
        <f t="shared" si="123"/>
        <v>C</v>
      </c>
      <c r="T760" s="43" t="str">
        <f t="shared" si="124"/>
        <v>01</v>
      </c>
      <c r="U760" s="43" t="b">
        <f t="shared" si="119"/>
        <v>1</v>
      </c>
      <c r="V760" s="43">
        <f t="shared" si="120"/>
        <v>10</v>
      </c>
      <c r="W760" s="43" t="str">
        <f t="shared" si="121"/>
        <v>N</v>
      </c>
      <c r="X760" s="37">
        <v>0</v>
      </c>
    </row>
    <row r="761" spans="1:24" x14ac:dyDescent="0.25">
      <c r="A761" s="30">
        <f t="shared" si="125"/>
        <v>758</v>
      </c>
      <c r="B761" s="30">
        <v>19</v>
      </c>
      <c r="C761" s="32">
        <f t="shared" si="117"/>
        <v>184</v>
      </c>
      <c r="D761" s="45" t="s">
        <v>219</v>
      </c>
      <c r="E761" s="50" t="s">
        <v>936</v>
      </c>
      <c r="F761" s="31" t="s">
        <v>290</v>
      </c>
      <c r="G761" s="31"/>
      <c r="H761" s="35" t="s">
        <v>255</v>
      </c>
      <c r="I761" s="36">
        <v>41729</v>
      </c>
      <c r="J761" s="82">
        <v>12469</v>
      </c>
      <c r="K761" s="37">
        <v>1247</v>
      </c>
      <c r="L761" s="38">
        <f t="shared" si="127"/>
        <v>1247</v>
      </c>
      <c r="M761" s="36">
        <f t="shared" si="126"/>
        <v>41729</v>
      </c>
      <c r="N761" s="39">
        <f t="shared" si="122"/>
        <v>10</v>
      </c>
      <c r="O761" s="5"/>
      <c r="P761" s="5"/>
      <c r="Q761" s="42" t="str">
        <f>VLOOKUP(B761,[1]Challan!$A$6:$B$28,2,FALSE)</f>
        <v>94H</v>
      </c>
      <c r="R761" s="43" t="str">
        <f t="shared" si="118"/>
        <v>AADC</v>
      </c>
      <c r="S761" s="43" t="str">
        <f t="shared" si="123"/>
        <v>C</v>
      </c>
      <c r="T761" s="43" t="str">
        <f t="shared" si="124"/>
        <v>01</v>
      </c>
      <c r="U761" s="43" t="b">
        <f t="shared" si="119"/>
        <v>1</v>
      </c>
      <c r="V761" s="43">
        <f t="shared" si="120"/>
        <v>10</v>
      </c>
      <c r="W761" s="43" t="str">
        <f t="shared" si="121"/>
        <v>K</v>
      </c>
      <c r="X761" s="37">
        <v>0</v>
      </c>
    </row>
    <row r="762" spans="1:24" x14ac:dyDescent="0.25">
      <c r="A762" s="30">
        <f t="shared" si="125"/>
        <v>759</v>
      </c>
      <c r="B762" s="30">
        <v>19</v>
      </c>
      <c r="C762" s="32">
        <f t="shared" si="117"/>
        <v>185</v>
      </c>
      <c r="D762" s="45" t="s">
        <v>219</v>
      </c>
      <c r="E762" s="50" t="s">
        <v>934</v>
      </c>
      <c r="F762" s="31" t="s">
        <v>285</v>
      </c>
      <c r="G762" s="31"/>
      <c r="H762" s="35" t="s">
        <v>255</v>
      </c>
      <c r="I762" s="36">
        <v>41729</v>
      </c>
      <c r="J762" s="82">
        <v>2332</v>
      </c>
      <c r="K762" s="37">
        <v>234</v>
      </c>
      <c r="L762" s="38">
        <f t="shared" si="127"/>
        <v>234</v>
      </c>
      <c r="M762" s="36">
        <f t="shared" si="126"/>
        <v>41729</v>
      </c>
      <c r="N762" s="39">
        <f t="shared" si="122"/>
        <v>10.029999999999999</v>
      </c>
      <c r="O762" s="5"/>
      <c r="P762" s="5"/>
      <c r="Q762" s="42" t="str">
        <f>VLOOKUP(B762,[1]Challan!$A$6:$B$28,2,FALSE)</f>
        <v>94H</v>
      </c>
      <c r="R762" s="43" t="str">
        <f t="shared" si="118"/>
        <v>AABC</v>
      </c>
      <c r="S762" s="43" t="str">
        <f t="shared" si="123"/>
        <v>C</v>
      </c>
      <c r="T762" s="43" t="str">
        <f t="shared" si="124"/>
        <v>01</v>
      </c>
      <c r="U762" s="43" t="b">
        <f t="shared" si="119"/>
        <v>1</v>
      </c>
      <c r="V762" s="43">
        <f t="shared" si="120"/>
        <v>10</v>
      </c>
      <c r="W762" s="43" t="str">
        <f t="shared" si="121"/>
        <v>F</v>
      </c>
      <c r="X762" s="37">
        <v>0</v>
      </c>
    </row>
    <row r="763" spans="1:24" x14ac:dyDescent="0.25">
      <c r="A763" s="30">
        <f t="shared" si="125"/>
        <v>760</v>
      </c>
      <c r="B763" s="30">
        <v>19</v>
      </c>
      <c r="C763" s="32">
        <f t="shared" si="117"/>
        <v>186</v>
      </c>
      <c r="D763" s="45" t="s">
        <v>219</v>
      </c>
      <c r="E763" s="50" t="s">
        <v>810</v>
      </c>
      <c r="F763" s="31" t="s">
        <v>277</v>
      </c>
      <c r="G763" s="31"/>
      <c r="H763" s="35" t="s">
        <v>255</v>
      </c>
      <c r="I763" s="36">
        <v>41729</v>
      </c>
      <c r="J763" s="82">
        <v>13079</v>
      </c>
      <c r="K763" s="37">
        <v>1308</v>
      </c>
      <c r="L763" s="38">
        <f t="shared" si="127"/>
        <v>1308</v>
      </c>
      <c r="M763" s="36">
        <f t="shared" si="126"/>
        <v>41729</v>
      </c>
      <c r="N763" s="39">
        <f t="shared" si="122"/>
        <v>10</v>
      </c>
      <c r="O763" s="5"/>
      <c r="P763" s="5"/>
      <c r="Q763" s="42" t="str">
        <f>VLOOKUP(B763,[1]Challan!$A$6:$B$28,2,FALSE)</f>
        <v>94H</v>
      </c>
      <c r="R763" s="43" t="str">
        <f t="shared" si="118"/>
        <v>AACC</v>
      </c>
      <c r="S763" s="43" t="str">
        <f t="shared" si="123"/>
        <v>C</v>
      </c>
      <c r="T763" s="43" t="str">
        <f t="shared" si="124"/>
        <v>01</v>
      </c>
      <c r="U763" s="43" t="b">
        <f t="shared" si="119"/>
        <v>1</v>
      </c>
      <c r="V763" s="43">
        <f t="shared" si="120"/>
        <v>10</v>
      </c>
      <c r="W763" s="43" t="str">
        <f t="shared" si="121"/>
        <v>R</v>
      </c>
      <c r="X763" s="37">
        <v>0</v>
      </c>
    </row>
    <row r="764" spans="1:24" x14ac:dyDescent="0.25">
      <c r="A764" s="30">
        <f t="shared" si="125"/>
        <v>761</v>
      </c>
      <c r="B764" s="30">
        <v>19</v>
      </c>
      <c r="C764" s="32">
        <f t="shared" si="117"/>
        <v>187</v>
      </c>
      <c r="D764" s="45" t="s">
        <v>219</v>
      </c>
      <c r="E764" s="50" t="s">
        <v>935</v>
      </c>
      <c r="F764" s="31" t="s">
        <v>289</v>
      </c>
      <c r="G764" s="31"/>
      <c r="H764" s="35" t="s">
        <v>255</v>
      </c>
      <c r="I764" s="36">
        <v>41729</v>
      </c>
      <c r="J764" s="82">
        <v>18572</v>
      </c>
      <c r="K764" s="37">
        <v>1858</v>
      </c>
      <c r="L764" s="38">
        <f t="shared" si="127"/>
        <v>1858</v>
      </c>
      <c r="M764" s="36">
        <f t="shared" si="126"/>
        <v>41729</v>
      </c>
      <c r="N764" s="39">
        <f t="shared" si="122"/>
        <v>10</v>
      </c>
      <c r="O764" s="5"/>
      <c r="P764" s="5"/>
      <c r="Q764" s="42" t="str">
        <f>VLOOKUP(B764,[1]Challan!$A$6:$B$28,2,FALSE)</f>
        <v>94H</v>
      </c>
      <c r="R764" s="43" t="str">
        <f t="shared" si="118"/>
        <v>AACC</v>
      </c>
      <c r="S764" s="43" t="str">
        <f t="shared" si="123"/>
        <v>C</v>
      </c>
      <c r="T764" s="43" t="str">
        <f t="shared" si="124"/>
        <v>01</v>
      </c>
      <c r="U764" s="43" t="b">
        <f t="shared" si="119"/>
        <v>1</v>
      </c>
      <c r="V764" s="43">
        <f t="shared" si="120"/>
        <v>10</v>
      </c>
      <c r="W764" s="43" t="str">
        <f t="shared" si="121"/>
        <v>K</v>
      </c>
      <c r="X764" s="37">
        <v>0</v>
      </c>
    </row>
    <row r="765" spans="1:24" x14ac:dyDescent="0.25">
      <c r="A765" s="30">
        <f t="shared" si="125"/>
        <v>762</v>
      </c>
      <c r="B765" s="30">
        <v>19</v>
      </c>
      <c r="C765" s="32">
        <f t="shared" si="117"/>
        <v>188</v>
      </c>
      <c r="D765" s="45" t="s">
        <v>219</v>
      </c>
      <c r="E765" s="50" t="s">
        <v>806</v>
      </c>
      <c r="F765" s="31" t="s">
        <v>268</v>
      </c>
      <c r="G765" s="31"/>
      <c r="H765" s="35" t="s">
        <v>255</v>
      </c>
      <c r="I765" s="36">
        <v>41729</v>
      </c>
      <c r="J765" s="82">
        <v>8151</v>
      </c>
      <c r="K765" s="37">
        <v>816</v>
      </c>
      <c r="L765" s="38">
        <f t="shared" si="127"/>
        <v>816</v>
      </c>
      <c r="M765" s="36">
        <f t="shared" si="126"/>
        <v>41729</v>
      </c>
      <c r="N765" s="39">
        <f t="shared" si="122"/>
        <v>10.01</v>
      </c>
      <c r="O765" s="5"/>
      <c r="P765" s="5"/>
      <c r="Q765" s="42" t="str">
        <f>VLOOKUP(B765,[1]Challan!$A$6:$B$28,2,FALSE)</f>
        <v>94H</v>
      </c>
      <c r="R765" s="43" t="str">
        <f t="shared" si="118"/>
        <v>AAFC</v>
      </c>
      <c r="S765" s="43" t="str">
        <f t="shared" si="123"/>
        <v>C</v>
      </c>
      <c r="T765" s="43" t="str">
        <f t="shared" si="124"/>
        <v>01</v>
      </c>
      <c r="U765" s="43" t="b">
        <f t="shared" si="119"/>
        <v>1</v>
      </c>
      <c r="V765" s="43">
        <f t="shared" si="120"/>
        <v>10</v>
      </c>
      <c r="W765" s="43" t="str">
        <f t="shared" si="121"/>
        <v>K</v>
      </c>
      <c r="X765" s="37">
        <v>0</v>
      </c>
    </row>
    <row r="766" spans="1:24" x14ac:dyDescent="0.25">
      <c r="A766" s="30">
        <f t="shared" si="125"/>
        <v>763</v>
      </c>
      <c r="B766" s="30">
        <v>19</v>
      </c>
      <c r="C766" s="32">
        <f t="shared" si="117"/>
        <v>189</v>
      </c>
      <c r="D766" s="45" t="s">
        <v>219</v>
      </c>
      <c r="E766" s="50" t="s">
        <v>1037</v>
      </c>
      <c r="F766" s="31" t="s">
        <v>279</v>
      </c>
      <c r="G766" s="31"/>
      <c r="H766" s="35" t="s">
        <v>255</v>
      </c>
      <c r="I766" s="36">
        <v>41729</v>
      </c>
      <c r="J766" s="82">
        <v>101278</v>
      </c>
      <c r="K766" s="37">
        <v>10128</v>
      </c>
      <c r="L766" s="38">
        <f t="shared" si="127"/>
        <v>10128</v>
      </c>
      <c r="M766" s="36">
        <f t="shared" si="126"/>
        <v>41729</v>
      </c>
      <c r="N766" s="39">
        <f t="shared" si="122"/>
        <v>10</v>
      </c>
      <c r="O766" s="5"/>
      <c r="P766" s="5"/>
      <c r="Q766" s="42" t="str">
        <f>VLOOKUP(B766,[1]Challan!$A$6:$B$28,2,FALSE)</f>
        <v>94H</v>
      </c>
      <c r="R766" s="43" t="str">
        <f t="shared" si="118"/>
        <v>AAAC</v>
      </c>
      <c r="S766" s="43" t="str">
        <f t="shared" si="123"/>
        <v>C</v>
      </c>
      <c r="T766" s="43" t="str">
        <f t="shared" si="124"/>
        <v>01</v>
      </c>
      <c r="U766" s="43" t="b">
        <f t="shared" si="119"/>
        <v>1</v>
      </c>
      <c r="V766" s="43">
        <f t="shared" si="120"/>
        <v>10</v>
      </c>
      <c r="W766" s="43" t="str">
        <f t="shared" si="121"/>
        <v>K</v>
      </c>
      <c r="X766" s="37">
        <v>0</v>
      </c>
    </row>
    <row r="767" spans="1:24" x14ac:dyDescent="0.25">
      <c r="A767" s="30">
        <f t="shared" si="125"/>
        <v>764</v>
      </c>
      <c r="B767" s="30">
        <v>19</v>
      </c>
      <c r="C767" s="32">
        <f t="shared" si="117"/>
        <v>190</v>
      </c>
      <c r="D767" s="45" t="s">
        <v>219</v>
      </c>
      <c r="E767" s="50" t="s">
        <v>256</v>
      </c>
      <c r="F767" s="31" t="s">
        <v>257</v>
      </c>
      <c r="G767" s="31"/>
      <c r="H767" s="35" t="s">
        <v>255</v>
      </c>
      <c r="I767" s="36">
        <v>41729</v>
      </c>
      <c r="J767" s="82">
        <v>28933</v>
      </c>
      <c r="K767" s="37">
        <v>2894</v>
      </c>
      <c r="L767" s="38">
        <f t="shared" si="127"/>
        <v>2894</v>
      </c>
      <c r="M767" s="36">
        <f t="shared" si="126"/>
        <v>41729</v>
      </c>
      <c r="N767" s="39">
        <f t="shared" si="122"/>
        <v>10</v>
      </c>
      <c r="O767" s="5"/>
      <c r="P767" s="5"/>
      <c r="Q767" s="42" t="str">
        <f>VLOOKUP(B767,[1]Challan!$A$6:$B$28,2,FALSE)</f>
        <v>94H</v>
      </c>
      <c r="R767" s="43" t="str">
        <f t="shared" si="118"/>
        <v>AADC</v>
      </c>
      <c r="S767" s="43" t="str">
        <f t="shared" si="123"/>
        <v>C</v>
      </c>
      <c r="T767" s="43" t="str">
        <f t="shared" si="124"/>
        <v>01</v>
      </c>
      <c r="U767" s="43" t="b">
        <f t="shared" si="119"/>
        <v>1</v>
      </c>
      <c r="V767" s="43">
        <f t="shared" si="120"/>
        <v>10</v>
      </c>
      <c r="W767" s="43" t="str">
        <f t="shared" si="121"/>
        <v>K</v>
      </c>
      <c r="X767" s="37">
        <v>0</v>
      </c>
    </row>
    <row r="768" spans="1:24" x14ac:dyDescent="0.25">
      <c r="A768" s="30">
        <f t="shared" si="125"/>
        <v>765</v>
      </c>
      <c r="B768" s="30">
        <v>19</v>
      </c>
      <c r="C768" s="32">
        <f t="shared" si="117"/>
        <v>191</v>
      </c>
      <c r="D768" s="45" t="s">
        <v>219</v>
      </c>
      <c r="E768" s="50" t="s">
        <v>258</v>
      </c>
      <c r="F768" s="31" t="s">
        <v>259</v>
      </c>
      <c r="G768" s="31"/>
      <c r="H768" s="35" t="s">
        <v>255</v>
      </c>
      <c r="I768" s="36">
        <v>41729</v>
      </c>
      <c r="J768" s="82">
        <v>5079</v>
      </c>
      <c r="K768" s="37">
        <v>508</v>
      </c>
      <c r="L768" s="38">
        <f t="shared" si="127"/>
        <v>508</v>
      </c>
      <c r="M768" s="36">
        <f t="shared" si="126"/>
        <v>41729</v>
      </c>
      <c r="N768" s="39">
        <f t="shared" si="122"/>
        <v>10</v>
      </c>
      <c r="O768" s="5"/>
      <c r="P768" s="5"/>
      <c r="Q768" s="42" t="str">
        <f>VLOOKUP(B768,[1]Challan!$A$6:$B$28,2,FALSE)</f>
        <v>94H</v>
      </c>
      <c r="R768" s="43" t="str">
        <f t="shared" si="118"/>
        <v>AABC</v>
      </c>
      <c r="S768" s="43" t="str">
        <f t="shared" si="123"/>
        <v>C</v>
      </c>
      <c r="T768" s="43" t="str">
        <f t="shared" si="124"/>
        <v>01</v>
      </c>
      <c r="U768" s="43" t="b">
        <f t="shared" si="119"/>
        <v>1</v>
      </c>
      <c r="V768" s="43">
        <f t="shared" si="120"/>
        <v>10</v>
      </c>
      <c r="W768" s="43" t="str">
        <f t="shared" si="121"/>
        <v>G</v>
      </c>
      <c r="X768" s="37">
        <v>0</v>
      </c>
    </row>
    <row r="769" spans="1:24" x14ac:dyDescent="0.25">
      <c r="A769" s="30">
        <f t="shared" si="125"/>
        <v>766</v>
      </c>
      <c r="B769" s="30">
        <v>19</v>
      </c>
      <c r="C769" s="32">
        <f t="shared" si="117"/>
        <v>192</v>
      </c>
      <c r="D769" s="45" t="s">
        <v>219</v>
      </c>
      <c r="E769" s="50" t="s">
        <v>1041</v>
      </c>
      <c r="F769" s="31" t="s">
        <v>292</v>
      </c>
      <c r="G769" s="31"/>
      <c r="H769" s="35" t="s">
        <v>255</v>
      </c>
      <c r="I769" s="36">
        <v>41729</v>
      </c>
      <c r="J769" s="82">
        <v>28582</v>
      </c>
      <c r="K769" s="37">
        <v>2859</v>
      </c>
      <c r="L769" s="38">
        <f t="shared" si="127"/>
        <v>2859</v>
      </c>
      <c r="M769" s="36">
        <f t="shared" si="126"/>
        <v>41729</v>
      </c>
      <c r="N769" s="39">
        <f t="shared" si="122"/>
        <v>10</v>
      </c>
      <c r="O769" s="5"/>
      <c r="P769" s="5"/>
      <c r="Q769" s="42" t="str">
        <f>VLOOKUP(B769,[1]Challan!$A$6:$B$28,2,FALSE)</f>
        <v>94H</v>
      </c>
      <c r="R769" s="43" t="str">
        <f t="shared" si="118"/>
        <v>AACC</v>
      </c>
      <c r="S769" s="43" t="str">
        <f t="shared" si="123"/>
        <v>C</v>
      </c>
      <c r="T769" s="43" t="str">
        <f t="shared" si="124"/>
        <v>01</v>
      </c>
      <c r="U769" s="43" t="b">
        <f t="shared" si="119"/>
        <v>1</v>
      </c>
      <c r="V769" s="43">
        <f t="shared" si="120"/>
        <v>10</v>
      </c>
      <c r="W769" s="43" t="str">
        <f t="shared" si="121"/>
        <v>R</v>
      </c>
      <c r="X769" s="37">
        <v>0</v>
      </c>
    </row>
    <row r="770" spans="1:24" x14ac:dyDescent="0.25">
      <c r="A770" s="30">
        <f t="shared" si="125"/>
        <v>767</v>
      </c>
      <c r="B770" s="30">
        <v>19</v>
      </c>
      <c r="C770" s="32">
        <f t="shared" si="117"/>
        <v>193</v>
      </c>
      <c r="D770" s="45" t="s">
        <v>219</v>
      </c>
      <c r="E770" s="50" t="s">
        <v>1043</v>
      </c>
      <c r="F770" s="31" t="s">
        <v>296</v>
      </c>
      <c r="G770" s="31"/>
      <c r="H770" s="35" t="s">
        <v>255</v>
      </c>
      <c r="I770" s="36">
        <v>41729</v>
      </c>
      <c r="J770" s="82">
        <v>59465</v>
      </c>
      <c r="K770" s="37">
        <v>5947</v>
      </c>
      <c r="L770" s="38">
        <f t="shared" si="127"/>
        <v>5947</v>
      </c>
      <c r="M770" s="36">
        <f t="shared" si="126"/>
        <v>41729</v>
      </c>
      <c r="N770" s="39">
        <f t="shared" si="122"/>
        <v>10</v>
      </c>
      <c r="O770" s="5"/>
      <c r="P770" s="5"/>
      <c r="Q770" s="42" t="str">
        <f>VLOOKUP(B770,[1]Challan!$A$6:$B$28,2,FALSE)</f>
        <v>94H</v>
      </c>
      <c r="R770" s="43" t="str">
        <f t="shared" si="118"/>
        <v>AAAC</v>
      </c>
      <c r="S770" s="43" t="str">
        <f t="shared" si="123"/>
        <v>C</v>
      </c>
      <c r="T770" s="43" t="str">
        <f t="shared" si="124"/>
        <v>01</v>
      </c>
      <c r="U770" s="43" t="b">
        <f t="shared" si="119"/>
        <v>1</v>
      </c>
      <c r="V770" s="43">
        <f t="shared" si="120"/>
        <v>10</v>
      </c>
      <c r="W770" s="43" t="str">
        <f t="shared" si="121"/>
        <v>E</v>
      </c>
      <c r="X770" s="37">
        <v>0</v>
      </c>
    </row>
    <row r="771" spans="1:24" x14ac:dyDescent="0.25">
      <c r="A771" s="30">
        <f t="shared" si="125"/>
        <v>768</v>
      </c>
      <c r="B771" s="30">
        <v>19</v>
      </c>
      <c r="C771" s="32">
        <f t="shared" si="117"/>
        <v>194</v>
      </c>
      <c r="D771" s="45" t="s">
        <v>219</v>
      </c>
      <c r="E771" s="50" t="s">
        <v>807</v>
      </c>
      <c r="F771" s="31" t="s">
        <v>270</v>
      </c>
      <c r="G771" s="31"/>
      <c r="H771" s="35" t="s">
        <v>255</v>
      </c>
      <c r="I771" s="36">
        <v>41729</v>
      </c>
      <c r="J771" s="82">
        <v>42838</v>
      </c>
      <c r="K771" s="37">
        <v>4284</v>
      </c>
      <c r="L771" s="38">
        <f t="shared" si="127"/>
        <v>4284</v>
      </c>
      <c r="M771" s="36">
        <f t="shared" si="126"/>
        <v>41729</v>
      </c>
      <c r="N771" s="39">
        <f t="shared" si="122"/>
        <v>10</v>
      </c>
      <c r="O771" s="5"/>
      <c r="P771" s="5"/>
      <c r="Q771" s="42" t="str">
        <f>VLOOKUP(B771,[1]Challan!$A$6:$B$28,2,FALSE)</f>
        <v>94H</v>
      </c>
      <c r="R771" s="43" t="str">
        <f t="shared" si="118"/>
        <v>AAFC</v>
      </c>
      <c r="S771" s="43" t="str">
        <f t="shared" si="123"/>
        <v>C</v>
      </c>
      <c r="T771" s="43" t="str">
        <f t="shared" si="124"/>
        <v>01</v>
      </c>
      <c r="U771" s="43" t="b">
        <f t="shared" si="119"/>
        <v>1</v>
      </c>
      <c r="V771" s="43">
        <f t="shared" si="120"/>
        <v>10</v>
      </c>
      <c r="W771" s="43" t="str">
        <f t="shared" si="121"/>
        <v>N</v>
      </c>
      <c r="X771" s="37">
        <v>0</v>
      </c>
    </row>
    <row r="772" spans="1:24" x14ac:dyDescent="0.25">
      <c r="A772" s="30">
        <f t="shared" si="125"/>
        <v>769</v>
      </c>
      <c r="B772" s="30">
        <v>19</v>
      </c>
      <c r="C772" s="32">
        <f t="shared" ref="C772:C835" si="128">+IF(B772=B771,C771+1,1)</f>
        <v>195</v>
      </c>
      <c r="D772" s="45" t="s">
        <v>219</v>
      </c>
      <c r="E772" s="50" t="s">
        <v>911</v>
      </c>
      <c r="F772" s="31" t="s">
        <v>265</v>
      </c>
      <c r="G772" s="31"/>
      <c r="H772" s="35" t="s">
        <v>255</v>
      </c>
      <c r="I772" s="36">
        <v>41729</v>
      </c>
      <c r="J772" s="82">
        <v>37668</v>
      </c>
      <c r="K772" s="37">
        <v>3767</v>
      </c>
      <c r="L772" s="38">
        <f t="shared" si="127"/>
        <v>3767</v>
      </c>
      <c r="M772" s="36">
        <f t="shared" si="126"/>
        <v>41729</v>
      </c>
      <c r="N772" s="39">
        <f t="shared" si="122"/>
        <v>10</v>
      </c>
      <c r="O772" s="5"/>
      <c r="P772" s="5"/>
      <c r="Q772" s="42" t="str">
        <f>VLOOKUP(B772,[1]Challan!$A$6:$B$28,2,FALSE)</f>
        <v>94H</v>
      </c>
      <c r="R772" s="43" t="str">
        <f t="shared" ref="R772:R835" si="129">LEFT(E772,4)</f>
        <v>AABC</v>
      </c>
      <c r="S772" s="43" t="str">
        <f t="shared" si="123"/>
        <v>C</v>
      </c>
      <c r="T772" s="43" t="str">
        <f t="shared" si="124"/>
        <v>01</v>
      </c>
      <c r="U772" s="43" t="b">
        <f t="shared" ref="U772:U835" si="130">D772=T772</f>
        <v>1</v>
      </c>
      <c r="V772" s="43">
        <f t="shared" ref="V772:V835" si="131">LEN(E772)</f>
        <v>10</v>
      </c>
      <c r="W772" s="43" t="str">
        <f t="shared" ref="W772:W835" si="132">RIGHT(E772,1)</f>
        <v>R</v>
      </c>
      <c r="X772" s="37">
        <v>0</v>
      </c>
    </row>
    <row r="773" spans="1:24" x14ac:dyDescent="0.25">
      <c r="A773" s="30">
        <f t="shared" si="125"/>
        <v>770</v>
      </c>
      <c r="B773" s="30">
        <v>19</v>
      </c>
      <c r="C773" s="32">
        <f t="shared" si="128"/>
        <v>196</v>
      </c>
      <c r="D773" s="45" t="s">
        <v>219</v>
      </c>
      <c r="E773" s="50" t="s">
        <v>1046</v>
      </c>
      <c r="F773" s="31" t="s">
        <v>308</v>
      </c>
      <c r="G773" s="31"/>
      <c r="H773" s="35" t="s">
        <v>255</v>
      </c>
      <c r="I773" s="36">
        <v>41729</v>
      </c>
      <c r="J773" s="82">
        <v>70104</v>
      </c>
      <c r="K773" s="37">
        <v>7011</v>
      </c>
      <c r="L773" s="38">
        <f t="shared" si="127"/>
        <v>7011</v>
      </c>
      <c r="M773" s="36">
        <f t="shared" si="126"/>
        <v>41729</v>
      </c>
      <c r="N773" s="39">
        <f t="shared" ref="N773:N836" si="133">+ROUND(L773/J773*100,2)</f>
        <v>10</v>
      </c>
      <c r="O773" s="5"/>
      <c r="P773" s="5"/>
      <c r="Q773" s="42" t="str">
        <f>VLOOKUP(B773,[1]Challan!$A$6:$B$28,2,FALSE)</f>
        <v>94H</v>
      </c>
      <c r="R773" s="43" t="str">
        <f t="shared" si="129"/>
        <v>AAEC</v>
      </c>
      <c r="S773" s="43" t="str">
        <f t="shared" ref="S773:S836" si="134">RIGHT(R773,1)</f>
        <v>C</v>
      </c>
      <c r="T773" s="43" t="str">
        <f t="shared" ref="T773:T836" si="135">IF(S773="C","01","02")</f>
        <v>01</v>
      </c>
      <c r="U773" s="43" t="b">
        <f t="shared" si="130"/>
        <v>1</v>
      </c>
      <c r="V773" s="43">
        <f t="shared" si="131"/>
        <v>10</v>
      </c>
      <c r="W773" s="43" t="str">
        <f t="shared" si="132"/>
        <v>R</v>
      </c>
      <c r="X773" s="37">
        <v>0</v>
      </c>
    </row>
    <row r="774" spans="1:24" x14ac:dyDescent="0.25">
      <c r="A774" s="30">
        <f t="shared" ref="A774:A837" si="136">A773+1</f>
        <v>771</v>
      </c>
      <c r="B774" s="30">
        <v>19</v>
      </c>
      <c r="C774" s="32">
        <f t="shared" si="128"/>
        <v>197</v>
      </c>
      <c r="D774" s="45" t="s">
        <v>219</v>
      </c>
      <c r="E774" s="50" t="s">
        <v>805</v>
      </c>
      <c r="F774" s="31" t="s">
        <v>267</v>
      </c>
      <c r="G774" s="31"/>
      <c r="H774" s="35" t="s">
        <v>255</v>
      </c>
      <c r="I774" s="36">
        <v>41729</v>
      </c>
      <c r="J774" s="82">
        <v>63369</v>
      </c>
      <c r="K774" s="37">
        <v>6337</v>
      </c>
      <c r="L774" s="38">
        <f t="shared" si="127"/>
        <v>6337</v>
      </c>
      <c r="M774" s="36">
        <f t="shared" si="126"/>
        <v>41729</v>
      </c>
      <c r="N774" s="39">
        <f t="shared" si="133"/>
        <v>10</v>
      </c>
      <c r="O774" s="5"/>
      <c r="P774" s="5"/>
      <c r="Q774" s="42" t="str">
        <f>VLOOKUP(B774,[1]Challan!$A$6:$B$28,2,FALSE)</f>
        <v>94H</v>
      </c>
      <c r="R774" s="43" t="str">
        <f t="shared" si="129"/>
        <v>AABC</v>
      </c>
      <c r="S774" s="43" t="str">
        <f t="shared" si="134"/>
        <v>C</v>
      </c>
      <c r="T774" s="43" t="str">
        <f t="shared" si="135"/>
        <v>01</v>
      </c>
      <c r="U774" s="43" t="b">
        <f t="shared" si="130"/>
        <v>1</v>
      </c>
      <c r="V774" s="43">
        <f t="shared" si="131"/>
        <v>10</v>
      </c>
      <c r="W774" s="43" t="str">
        <f t="shared" si="132"/>
        <v>Q</v>
      </c>
      <c r="X774" s="37">
        <v>0</v>
      </c>
    </row>
    <row r="775" spans="1:24" x14ac:dyDescent="0.25">
      <c r="A775" s="30">
        <f t="shared" si="136"/>
        <v>772</v>
      </c>
      <c r="B775" s="30">
        <v>19</v>
      </c>
      <c r="C775" s="32">
        <f t="shared" si="128"/>
        <v>198</v>
      </c>
      <c r="D775" s="45" t="s">
        <v>219</v>
      </c>
      <c r="E775" s="50" t="s">
        <v>928</v>
      </c>
      <c r="F775" s="31" t="s">
        <v>269</v>
      </c>
      <c r="G775" s="31"/>
      <c r="H775" s="35" t="s">
        <v>255</v>
      </c>
      <c r="I775" s="36">
        <v>41729</v>
      </c>
      <c r="J775" s="82">
        <v>98434</v>
      </c>
      <c r="K775" s="37">
        <v>9844</v>
      </c>
      <c r="L775" s="38">
        <f t="shared" si="127"/>
        <v>9844</v>
      </c>
      <c r="M775" s="36">
        <f t="shared" si="126"/>
        <v>41729</v>
      </c>
      <c r="N775" s="39">
        <f t="shared" si="133"/>
        <v>10</v>
      </c>
      <c r="O775" s="5"/>
      <c r="P775" s="5"/>
      <c r="Q775" s="42" t="str">
        <f>VLOOKUP(B775,[1]Challan!$A$6:$B$28,2,FALSE)</f>
        <v>94H</v>
      </c>
      <c r="R775" s="43" t="str">
        <f t="shared" si="129"/>
        <v>AAFC</v>
      </c>
      <c r="S775" s="43" t="str">
        <f t="shared" si="134"/>
        <v>C</v>
      </c>
      <c r="T775" s="43" t="str">
        <f t="shared" si="135"/>
        <v>01</v>
      </c>
      <c r="U775" s="43" t="b">
        <f t="shared" si="130"/>
        <v>1</v>
      </c>
      <c r="V775" s="43">
        <f t="shared" si="131"/>
        <v>10</v>
      </c>
      <c r="W775" s="43" t="str">
        <f t="shared" si="132"/>
        <v>R</v>
      </c>
      <c r="X775" s="37">
        <v>0</v>
      </c>
    </row>
    <row r="776" spans="1:24" x14ac:dyDescent="0.25">
      <c r="A776" s="30">
        <f t="shared" si="136"/>
        <v>773</v>
      </c>
      <c r="B776" s="30">
        <v>19</v>
      </c>
      <c r="C776" s="32">
        <f t="shared" si="128"/>
        <v>199</v>
      </c>
      <c r="D776" s="45" t="s">
        <v>219</v>
      </c>
      <c r="E776" s="50" t="s">
        <v>306</v>
      </c>
      <c r="F776" s="31" t="s">
        <v>307</v>
      </c>
      <c r="G776" s="31"/>
      <c r="H776" s="35" t="s">
        <v>255</v>
      </c>
      <c r="I776" s="36">
        <v>41729</v>
      </c>
      <c r="J776" s="82">
        <v>49793</v>
      </c>
      <c r="K776" s="37">
        <v>4980</v>
      </c>
      <c r="L776" s="38">
        <f t="shared" si="127"/>
        <v>4980</v>
      </c>
      <c r="M776" s="36">
        <f t="shared" si="126"/>
        <v>41729</v>
      </c>
      <c r="N776" s="39">
        <f t="shared" si="133"/>
        <v>10</v>
      </c>
      <c r="O776" s="5"/>
      <c r="P776" s="5"/>
      <c r="Q776" s="42" t="str">
        <f>VLOOKUP(B776,[1]Challan!$A$6:$B$28,2,FALSE)</f>
        <v>94H</v>
      </c>
      <c r="R776" s="43" t="str">
        <f t="shared" si="129"/>
        <v>AACC</v>
      </c>
      <c r="S776" s="43" t="str">
        <f t="shared" si="134"/>
        <v>C</v>
      </c>
      <c r="T776" s="43" t="str">
        <f t="shared" si="135"/>
        <v>01</v>
      </c>
      <c r="U776" s="43" t="b">
        <f t="shared" si="130"/>
        <v>1</v>
      </c>
      <c r="V776" s="43">
        <f t="shared" si="131"/>
        <v>10</v>
      </c>
      <c r="W776" s="43" t="str">
        <f t="shared" si="132"/>
        <v>N</v>
      </c>
      <c r="X776" s="37">
        <v>0</v>
      </c>
    </row>
    <row r="777" spans="1:24" x14ac:dyDescent="0.25">
      <c r="A777" s="30">
        <f t="shared" si="136"/>
        <v>774</v>
      </c>
      <c r="B777" s="30">
        <v>19</v>
      </c>
      <c r="C777" s="32">
        <f t="shared" si="128"/>
        <v>200</v>
      </c>
      <c r="D777" s="45" t="s">
        <v>219</v>
      </c>
      <c r="E777" s="50" t="s">
        <v>1044</v>
      </c>
      <c r="F777" s="31" t="s">
        <v>298</v>
      </c>
      <c r="G777" s="31"/>
      <c r="H777" s="35" t="s">
        <v>255</v>
      </c>
      <c r="I777" s="36">
        <v>41729</v>
      </c>
      <c r="J777" s="82">
        <v>87626</v>
      </c>
      <c r="K777" s="37">
        <v>8763</v>
      </c>
      <c r="L777" s="38">
        <f t="shared" si="127"/>
        <v>8763</v>
      </c>
      <c r="M777" s="36">
        <f t="shared" si="126"/>
        <v>41729</v>
      </c>
      <c r="N777" s="39">
        <f t="shared" si="133"/>
        <v>10</v>
      </c>
      <c r="O777" s="5"/>
      <c r="P777" s="5"/>
      <c r="Q777" s="42" t="str">
        <f>VLOOKUP(B777,[1]Challan!$A$6:$B$28,2,FALSE)</f>
        <v>94H</v>
      </c>
      <c r="R777" s="43" t="str">
        <f t="shared" si="129"/>
        <v>AACC</v>
      </c>
      <c r="S777" s="43" t="str">
        <f t="shared" si="134"/>
        <v>C</v>
      </c>
      <c r="T777" s="43" t="str">
        <f t="shared" si="135"/>
        <v>01</v>
      </c>
      <c r="U777" s="43" t="b">
        <f t="shared" si="130"/>
        <v>1</v>
      </c>
      <c r="V777" s="43">
        <f t="shared" si="131"/>
        <v>10</v>
      </c>
      <c r="W777" s="43" t="str">
        <f t="shared" si="132"/>
        <v>G</v>
      </c>
      <c r="X777" s="37">
        <v>0</v>
      </c>
    </row>
    <row r="778" spans="1:24" x14ac:dyDescent="0.25">
      <c r="A778" s="30">
        <f t="shared" si="136"/>
        <v>775</v>
      </c>
      <c r="B778" s="30">
        <v>19</v>
      </c>
      <c r="C778" s="32">
        <f t="shared" si="128"/>
        <v>201</v>
      </c>
      <c r="D778" s="45" t="s">
        <v>219</v>
      </c>
      <c r="E778" s="50" t="s">
        <v>1047</v>
      </c>
      <c r="F778" s="31" t="s">
        <v>309</v>
      </c>
      <c r="G778" s="31"/>
      <c r="H778" s="35" t="s">
        <v>255</v>
      </c>
      <c r="I778" s="36">
        <v>41729</v>
      </c>
      <c r="J778" s="82">
        <v>138364</v>
      </c>
      <c r="K778" s="37">
        <v>13837</v>
      </c>
      <c r="L778" s="38">
        <f t="shared" si="127"/>
        <v>13837</v>
      </c>
      <c r="M778" s="36">
        <f t="shared" si="126"/>
        <v>41729</v>
      </c>
      <c r="N778" s="39">
        <f t="shared" si="133"/>
        <v>10</v>
      </c>
      <c r="O778" s="5"/>
      <c r="P778" s="5"/>
      <c r="Q778" s="42" t="str">
        <f>VLOOKUP(B778,[1]Challan!$A$6:$B$28,2,FALSE)</f>
        <v>94H</v>
      </c>
      <c r="R778" s="43" t="str">
        <f t="shared" si="129"/>
        <v>AAJC</v>
      </c>
      <c r="S778" s="43" t="str">
        <f t="shared" si="134"/>
        <v>C</v>
      </c>
      <c r="T778" s="43" t="str">
        <f t="shared" si="135"/>
        <v>01</v>
      </c>
      <c r="U778" s="43" t="b">
        <f t="shared" si="130"/>
        <v>1</v>
      </c>
      <c r="V778" s="43">
        <f t="shared" si="131"/>
        <v>10</v>
      </c>
      <c r="W778" s="43" t="str">
        <f t="shared" si="132"/>
        <v>N</v>
      </c>
      <c r="X778" s="37">
        <v>0</v>
      </c>
    </row>
    <row r="779" spans="1:24" x14ac:dyDescent="0.25">
      <c r="A779" s="30">
        <f t="shared" si="136"/>
        <v>776</v>
      </c>
      <c r="B779" s="30">
        <v>19</v>
      </c>
      <c r="C779" s="32">
        <f t="shared" si="128"/>
        <v>202</v>
      </c>
      <c r="D779" s="45" t="s">
        <v>219</v>
      </c>
      <c r="E779" s="50" t="s">
        <v>935</v>
      </c>
      <c r="F779" s="31" t="s">
        <v>289</v>
      </c>
      <c r="G779" s="31"/>
      <c r="H779" s="35" t="s">
        <v>255</v>
      </c>
      <c r="I779" s="36">
        <v>41729</v>
      </c>
      <c r="J779" s="82">
        <v>43712</v>
      </c>
      <c r="K779" s="37">
        <v>4372</v>
      </c>
      <c r="L779" s="38">
        <f t="shared" si="127"/>
        <v>4372</v>
      </c>
      <c r="M779" s="36">
        <f t="shared" si="126"/>
        <v>41729</v>
      </c>
      <c r="N779" s="39">
        <f t="shared" si="133"/>
        <v>10</v>
      </c>
      <c r="O779" s="5"/>
      <c r="P779" s="5"/>
      <c r="Q779" s="42" t="str">
        <f>VLOOKUP(B779,[1]Challan!$A$6:$B$28,2,FALSE)</f>
        <v>94H</v>
      </c>
      <c r="R779" s="43" t="str">
        <f t="shared" si="129"/>
        <v>AACC</v>
      </c>
      <c r="S779" s="43" t="str">
        <f t="shared" si="134"/>
        <v>C</v>
      </c>
      <c r="T779" s="43" t="str">
        <f t="shared" si="135"/>
        <v>01</v>
      </c>
      <c r="U779" s="43" t="b">
        <f t="shared" si="130"/>
        <v>1</v>
      </c>
      <c r="V779" s="43">
        <f t="shared" si="131"/>
        <v>10</v>
      </c>
      <c r="W779" s="43" t="str">
        <f t="shared" si="132"/>
        <v>K</v>
      </c>
      <c r="X779" s="37">
        <v>0</v>
      </c>
    </row>
    <row r="780" spans="1:24" x14ac:dyDescent="0.25">
      <c r="A780" s="30">
        <f t="shared" si="136"/>
        <v>777</v>
      </c>
      <c r="B780" s="30">
        <v>19</v>
      </c>
      <c r="C780" s="32">
        <f t="shared" si="128"/>
        <v>203</v>
      </c>
      <c r="D780" s="45" t="s">
        <v>219</v>
      </c>
      <c r="E780" s="50" t="s">
        <v>1035</v>
      </c>
      <c r="F780" s="31" t="s">
        <v>266</v>
      </c>
      <c r="G780" s="31"/>
      <c r="H780" s="35" t="s">
        <v>255</v>
      </c>
      <c r="I780" s="36">
        <v>41729</v>
      </c>
      <c r="J780" s="82">
        <v>27708</v>
      </c>
      <c r="K780" s="37">
        <v>2771</v>
      </c>
      <c r="L780" s="38">
        <f t="shared" si="127"/>
        <v>2771</v>
      </c>
      <c r="M780" s="36">
        <f t="shared" si="126"/>
        <v>41729</v>
      </c>
      <c r="N780" s="39">
        <f t="shared" si="133"/>
        <v>10</v>
      </c>
      <c r="O780" s="5"/>
      <c r="P780" s="5"/>
      <c r="Q780" s="42" t="str">
        <f>VLOOKUP(B780,[1]Challan!$A$6:$B$28,2,FALSE)</f>
        <v>94H</v>
      </c>
      <c r="R780" s="43" t="str">
        <f t="shared" si="129"/>
        <v>AAAC</v>
      </c>
      <c r="S780" s="43" t="str">
        <f t="shared" si="134"/>
        <v>C</v>
      </c>
      <c r="T780" s="43" t="str">
        <f t="shared" si="135"/>
        <v>01</v>
      </c>
      <c r="U780" s="43" t="b">
        <f t="shared" si="130"/>
        <v>1</v>
      </c>
      <c r="V780" s="43">
        <f t="shared" si="131"/>
        <v>10</v>
      </c>
      <c r="W780" s="43" t="str">
        <f t="shared" si="132"/>
        <v>G</v>
      </c>
      <c r="X780" s="37">
        <v>0</v>
      </c>
    </row>
    <row r="781" spans="1:24" x14ac:dyDescent="0.25">
      <c r="A781" s="30">
        <f t="shared" si="136"/>
        <v>778</v>
      </c>
      <c r="B781" s="30">
        <v>19</v>
      </c>
      <c r="C781" s="32">
        <f t="shared" si="128"/>
        <v>204</v>
      </c>
      <c r="D781" s="45" t="s">
        <v>219</v>
      </c>
      <c r="E781" s="50" t="s">
        <v>812</v>
      </c>
      <c r="F781" s="31" t="s">
        <v>286</v>
      </c>
      <c r="G781" s="31"/>
      <c r="H781" s="35" t="s">
        <v>255</v>
      </c>
      <c r="I781" s="36">
        <v>41729</v>
      </c>
      <c r="J781" s="82">
        <v>18786</v>
      </c>
      <c r="K781" s="37">
        <v>1879</v>
      </c>
      <c r="L781" s="38">
        <f t="shared" si="127"/>
        <v>1879</v>
      </c>
      <c r="M781" s="36">
        <f t="shared" si="126"/>
        <v>41729</v>
      </c>
      <c r="N781" s="39">
        <f t="shared" si="133"/>
        <v>10</v>
      </c>
      <c r="O781" s="5"/>
      <c r="P781" s="5"/>
      <c r="Q781" s="42" t="str">
        <f>VLOOKUP(B781,[1]Challan!$A$6:$B$28,2,FALSE)</f>
        <v>94H</v>
      </c>
      <c r="R781" s="43" t="str">
        <f t="shared" si="129"/>
        <v>AABC</v>
      </c>
      <c r="S781" s="43" t="str">
        <f t="shared" si="134"/>
        <v>C</v>
      </c>
      <c r="T781" s="43" t="str">
        <f t="shared" si="135"/>
        <v>01</v>
      </c>
      <c r="U781" s="43" t="b">
        <f t="shared" si="130"/>
        <v>1</v>
      </c>
      <c r="V781" s="43">
        <f t="shared" si="131"/>
        <v>10</v>
      </c>
      <c r="W781" s="43" t="str">
        <f t="shared" si="132"/>
        <v>L</v>
      </c>
      <c r="X781" s="37">
        <v>0</v>
      </c>
    </row>
    <row r="782" spans="1:24" x14ac:dyDescent="0.25">
      <c r="A782" s="30">
        <f t="shared" si="136"/>
        <v>779</v>
      </c>
      <c r="B782" s="30">
        <v>19</v>
      </c>
      <c r="C782" s="32">
        <f t="shared" si="128"/>
        <v>205</v>
      </c>
      <c r="D782" s="45" t="s">
        <v>219</v>
      </c>
      <c r="E782" s="50" t="s">
        <v>943</v>
      </c>
      <c r="F782" s="31" t="s">
        <v>318</v>
      </c>
      <c r="G782" s="31"/>
      <c r="H782" s="35" t="s">
        <v>255</v>
      </c>
      <c r="I782" s="36">
        <v>41729</v>
      </c>
      <c r="J782" s="82">
        <v>30232</v>
      </c>
      <c r="K782" s="37">
        <v>3024</v>
      </c>
      <c r="L782" s="38">
        <f t="shared" si="127"/>
        <v>3024</v>
      </c>
      <c r="M782" s="36">
        <f t="shared" si="126"/>
        <v>41729</v>
      </c>
      <c r="N782" s="39">
        <f t="shared" si="133"/>
        <v>10</v>
      </c>
      <c r="O782" s="5"/>
      <c r="P782" s="5"/>
      <c r="Q782" s="42" t="str">
        <f>VLOOKUP(B782,[1]Challan!$A$6:$B$28,2,FALSE)</f>
        <v>94H</v>
      </c>
      <c r="R782" s="43" t="str">
        <f t="shared" si="129"/>
        <v>AAEC</v>
      </c>
      <c r="S782" s="43" t="str">
        <f t="shared" si="134"/>
        <v>C</v>
      </c>
      <c r="T782" s="43" t="str">
        <f t="shared" si="135"/>
        <v>01</v>
      </c>
      <c r="U782" s="43" t="b">
        <f t="shared" si="130"/>
        <v>1</v>
      </c>
      <c r="V782" s="43">
        <f t="shared" si="131"/>
        <v>10</v>
      </c>
      <c r="W782" s="43" t="str">
        <f t="shared" si="132"/>
        <v>Q</v>
      </c>
      <c r="X782" s="37">
        <v>0</v>
      </c>
    </row>
    <row r="783" spans="1:24" x14ac:dyDescent="0.25">
      <c r="A783" s="30">
        <f t="shared" si="136"/>
        <v>780</v>
      </c>
      <c r="B783" s="30">
        <v>19</v>
      </c>
      <c r="C783" s="32">
        <f t="shared" si="128"/>
        <v>206</v>
      </c>
      <c r="D783" s="45" t="s">
        <v>219</v>
      </c>
      <c r="E783" s="50" t="s">
        <v>943</v>
      </c>
      <c r="F783" s="31" t="s">
        <v>318</v>
      </c>
      <c r="G783" s="31"/>
      <c r="H783" s="35" t="s">
        <v>255</v>
      </c>
      <c r="I783" s="36">
        <v>41729</v>
      </c>
      <c r="J783" s="82">
        <v>27628</v>
      </c>
      <c r="K783" s="37">
        <v>2763</v>
      </c>
      <c r="L783" s="38">
        <f t="shared" si="127"/>
        <v>2763</v>
      </c>
      <c r="M783" s="36">
        <f t="shared" si="126"/>
        <v>41729</v>
      </c>
      <c r="N783" s="39">
        <f t="shared" si="133"/>
        <v>10</v>
      </c>
      <c r="O783" s="5"/>
      <c r="P783" s="5"/>
      <c r="Q783" s="42" t="str">
        <f>VLOOKUP(B783,[1]Challan!$A$6:$B$28,2,FALSE)</f>
        <v>94H</v>
      </c>
      <c r="R783" s="43" t="str">
        <f t="shared" si="129"/>
        <v>AAEC</v>
      </c>
      <c r="S783" s="43" t="str">
        <f t="shared" si="134"/>
        <v>C</v>
      </c>
      <c r="T783" s="43" t="str">
        <f t="shared" si="135"/>
        <v>01</v>
      </c>
      <c r="U783" s="43" t="b">
        <f t="shared" si="130"/>
        <v>1</v>
      </c>
      <c r="V783" s="43">
        <f t="shared" si="131"/>
        <v>10</v>
      </c>
      <c r="W783" s="43" t="str">
        <f t="shared" si="132"/>
        <v>Q</v>
      </c>
      <c r="X783" s="37">
        <v>0</v>
      </c>
    </row>
    <row r="784" spans="1:24" x14ac:dyDescent="0.25">
      <c r="A784" s="30">
        <f t="shared" si="136"/>
        <v>781</v>
      </c>
      <c r="B784" s="30">
        <v>19</v>
      </c>
      <c r="C784" s="32">
        <f t="shared" si="128"/>
        <v>207</v>
      </c>
      <c r="D784" s="45" t="s">
        <v>219</v>
      </c>
      <c r="E784" s="50" t="s">
        <v>815</v>
      </c>
      <c r="F784" s="31" t="s">
        <v>297</v>
      </c>
      <c r="G784" s="31"/>
      <c r="H784" s="35" t="s">
        <v>255</v>
      </c>
      <c r="I784" s="36">
        <v>41729</v>
      </c>
      <c r="J784" s="82">
        <v>31242</v>
      </c>
      <c r="K784" s="37">
        <v>3125</v>
      </c>
      <c r="L784" s="38">
        <f t="shared" si="127"/>
        <v>3125</v>
      </c>
      <c r="M784" s="36">
        <f t="shared" si="126"/>
        <v>41729</v>
      </c>
      <c r="N784" s="39">
        <f t="shared" si="133"/>
        <v>10</v>
      </c>
      <c r="O784" s="5"/>
      <c r="P784" s="5"/>
      <c r="Q784" s="42" t="str">
        <f>VLOOKUP(B784,[1]Challan!$A$6:$B$28,2,FALSE)</f>
        <v>94H</v>
      </c>
      <c r="R784" s="43" t="str">
        <f t="shared" si="129"/>
        <v>AACC</v>
      </c>
      <c r="S784" s="43" t="str">
        <f t="shared" si="134"/>
        <v>C</v>
      </c>
      <c r="T784" s="43" t="str">
        <f t="shared" si="135"/>
        <v>01</v>
      </c>
      <c r="U784" s="43" t="b">
        <f t="shared" si="130"/>
        <v>1</v>
      </c>
      <c r="V784" s="43">
        <f t="shared" si="131"/>
        <v>10</v>
      </c>
      <c r="W784" s="43" t="str">
        <f t="shared" si="132"/>
        <v>K</v>
      </c>
      <c r="X784" s="37">
        <v>0</v>
      </c>
    </row>
    <row r="785" spans="1:24" x14ac:dyDescent="0.25">
      <c r="A785" s="30">
        <f t="shared" si="136"/>
        <v>782</v>
      </c>
      <c r="B785" s="30">
        <v>19</v>
      </c>
      <c r="C785" s="32">
        <f t="shared" si="128"/>
        <v>208</v>
      </c>
      <c r="D785" s="45" t="s">
        <v>219</v>
      </c>
      <c r="E785" s="50" t="s">
        <v>809</v>
      </c>
      <c r="F785" s="31" t="s">
        <v>276</v>
      </c>
      <c r="G785" s="31"/>
      <c r="H785" s="35" t="s">
        <v>255</v>
      </c>
      <c r="I785" s="36">
        <v>41729</v>
      </c>
      <c r="J785" s="82">
        <v>63468</v>
      </c>
      <c r="K785" s="37">
        <v>6347</v>
      </c>
      <c r="L785" s="38">
        <f t="shared" si="127"/>
        <v>6347</v>
      </c>
      <c r="M785" s="36">
        <f t="shared" si="126"/>
        <v>41729</v>
      </c>
      <c r="N785" s="39">
        <f t="shared" si="133"/>
        <v>10</v>
      </c>
      <c r="O785" s="5"/>
      <c r="P785" s="5"/>
      <c r="Q785" s="42" t="str">
        <f>VLOOKUP(B785,[1]Challan!$A$6:$B$28,2,FALSE)</f>
        <v>94H</v>
      </c>
      <c r="R785" s="43" t="str">
        <f t="shared" si="129"/>
        <v>AAAC</v>
      </c>
      <c r="S785" s="43" t="str">
        <f t="shared" si="134"/>
        <v>C</v>
      </c>
      <c r="T785" s="43" t="str">
        <f t="shared" si="135"/>
        <v>01</v>
      </c>
      <c r="U785" s="43" t="b">
        <f t="shared" si="130"/>
        <v>1</v>
      </c>
      <c r="V785" s="43">
        <f t="shared" si="131"/>
        <v>10</v>
      </c>
      <c r="W785" s="43" t="str">
        <f t="shared" si="132"/>
        <v>F</v>
      </c>
      <c r="X785" s="37">
        <v>0</v>
      </c>
    </row>
    <row r="786" spans="1:24" x14ac:dyDescent="0.25">
      <c r="A786" s="30">
        <f t="shared" si="136"/>
        <v>783</v>
      </c>
      <c r="B786" s="30">
        <v>19</v>
      </c>
      <c r="C786" s="32">
        <f t="shared" si="128"/>
        <v>209</v>
      </c>
      <c r="D786" s="45" t="s">
        <v>219</v>
      </c>
      <c r="E786" s="50" t="s">
        <v>808</v>
      </c>
      <c r="F786" s="31" t="s">
        <v>273</v>
      </c>
      <c r="G786" s="31"/>
      <c r="H786" s="35" t="s">
        <v>255</v>
      </c>
      <c r="I786" s="36">
        <v>41729</v>
      </c>
      <c r="J786" s="82">
        <v>56621</v>
      </c>
      <c r="K786" s="37">
        <v>5663</v>
      </c>
      <c r="L786" s="38">
        <f t="shared" si="127"/>
        <v>5663</v>
      </c>
      <c r="M786" s="36">
        <f t="shared" si="126"/>
        <v>41729</v>
      </c>
      <c r="N786" s="39">
        <f t="shared" si="133"/>
        <v>10</v>
      </c>
      <c r="O786" s="5"/>
      <c r="P786" s="5"/>
      <c r="Q786" s="42" t="str">
        <f>VLOOKUP(B786,[1]Challan!$A$6:$B$28,2,FALSE)</f>
        <v>94H</v>
      </c>
      <c r="R786" s="43" t="str">
        <f t="shared" si="129"/>
        <v>AAFC</v>
      </c>
      <c r="S786" s="43" t="str">
        <f t="shared" si="134"/>
        <v>C</v>
      </c>
      <c r="T786" s="43" t="str">
        <f t="shared" si="135"/>
        <v>01</v>
      </c>
      <c r="U786" s="43" t="b">
        <f t="shared" si="130"/>
        <v>1</v>
      </c>
      <c r="V786" s="43">
        <f t="shared" si="131"/>
        <v>10</v>
      </c>
      <c r="W786" s="43" t="str">
        <f t="shared" si="132"/>
        <v>A</v>
      </c>
      <c r="X786" s="37">
        <v>0</v>
      </c>
    </row>
    <row r="787" spans="1:24" x14ac:dyDescent="0.25">
      <c r="A787" s="30">
        <f t="shared" si="136"/>
        <v>784</v>
      </c>
      <c r="B787" s="30">
        <v>19</v>
      </c>
      <c r="C787" s="32">
        <f t="shared" si="128"/>
        <v>210</v>
      </c>
      <c r="D787" s="45" t="s">
        <v>219</v>
      </c>
      <c r="E787" s="50" t="s">
        <v>1040</v>
      </c>
      <c r="F787" s="31" t="s">
        <v>291</v>
      </c>
      <c r="G787" s="31"/>
      <c r="H787" s="35" t="s">
        <v>255</v>
      </c>
      <c r="I787" s="36">
        <v>41729</v>
      </c>
      <c r="J787" s="82">
        <v>33311</v>
      </c>
      <c r="K787" s="37">
        <v>3332</v>
      </c>
      <c r="L787" s="38">
        <f t="shared" si="127"/>
        <v>3332</v>
      </c>
      <c r="M787" s="36">
        <f t="shared" si="126"/>
        <v>41729</v>
      </c>
      <c r="N787" s="39">
        <f t="shared" si="133"/>
        <v>10</v>
      </c>
      <c r="O787" s="5"/>
      <c r="P787" s="5"/>
      <c r="Q787" s="42" t="str">
        <f>VLOOKUP(B787,[1]Challan!$A$6:$B$28,2,FALSE)</f>
        <v>94H</v>
      </c>
      <c r="R787" s="43" t="str">
        <f t="shared" si="129"/>
        <v>AACC</v>
      </c>
      <c r="S787" s="43" t="str">
        <f t="shared" si="134"/>
        <v>C</v>
      </c>
      <c r="T787" s="43" t="str">
        <f t="shared" si="135"/>
        <v>01</v>
      </c>
      <c r="U787" s="43" t="b">
        <f t="shared" si="130"/>
        <v>1</v>
      </c>
      <c r="V787" s="43">
        <f t="shared" si="131"/>
        <v>10</v>
      </c>
      <c r="W787" s="43" t="str">
        <f t="shared" si="132"/>
        <v>M</v>
      </c>
      <c r="X787" s="37">
        <v>0</v>
      </c>
    </row>
    <row r="788" spans="1:24" x14ac:dyDescent="0.25">
      <c r="A788" s="30">
        <f t="shared" si="136"/>
        <v>785</v>
      </c>
      <c r="B788" s="30">
        <v>19</v>
      </c>
      <c r="C788" s="32">
        <f t="shared" si="128"/>
        <v>211</v>
      </c>
      <c r="D788" s="45" t="s">
        <v>219</v>
      </c>
      <c r="E788" s="50" t="s">
        <v>810</v>
      </c>
      <c r="F788" s="31" t="s">
        <v>277</v>
      </c>
      <c r="G788" s="31"/>
      <c r="H788" s="35" t="s">
        <v>255</v>
      </c>
      <c r="I788" s="36">
        <v>41729</v>
      </c>
      <c r="J788" s="82">
        <v>28930</v>
      </c>
      <c r="K788" s="37">
        <v>2893</v>
      </c>
      <c r="L788" s="38">
        <f t="shared" si="127"/>
        <v>2893</v>
      </c>
      <c r="M788" s="36">
        <f t="shared" si="126"/>
        <v>41729</v>
      </c>
      <c r="N788" s="39">
        <f t="shared" si="133"/>
        <v>10</v>
      </c>
      <c r="O788" s="5"/>
      <c r="P788" s="5"/>
      <c r="Q788" s="42" t="str">
        <f>VLOOKUP(B788,[1]Challan!$A$6:$B$28,2,FALSE)</f>
        <v>94H</v>
      </c>
      <c r="R788" s="43" t="str">
        <f t="shared" si="129"/>
        <v>AACC</v>
      </c>
      <c r="S788" s="43" t="str">
        <f t="shared" si="134"/>
        <v>C</v>
      </c>
      <c r="T788" s="43" t="str">
        <f t="shared" si="135"/>
        <v>01</v>
      </c>
      <c r="U788" s="43" t="b">
        <f t="shared" si="130"/>
        <v>1</v>
      </c>
      <c r="V788" s="43">
        <f t="shared" si="131"/>
        <v>10</v>
      </c>
      <c r="W788" s="43" t="str">
        <f t="shared" si="132"/>
        <v>R</v>
      </c>
      <c r="X788" s="37">
        <v>0</v>
      </c>
    </row>
    <row r="789" spans="1:24" x14ac:dyDescent="0.25">
      <c r="A789" s="30">
        <f t="shared" si="136"/>
        <v>786</v>
      </c>
      <c r="B789" s="30">
        <v>19</v>
      </c>
      <c r="C789" s="32">
        <f t="shared" si="128"/>
        <v>212</v>
      </c>
      <c r="D789" s="45" t="s">
        <v>219</v>
      </c>
      <c r="E789" s="50" t="s">
        <v>942</v>
      </c>
      <c r="F789" s="31" t="s">
        <v>312</v>
      </c>
      <c r="G789" s="31"/>
      <c r="H789" s="35" t="s">
        <v>255</v>
      </c>
      <c r="I789" s="36">
        <v>41729</v>
      </c>
      <c r="J789" s="82">
        <v>6853</v>
      </c>
      <c r="K789" s="37">
        <v>686</v>
      </c>
      <c r="L789" s="38">
        <f t="shared" si="127"/>
        <v>686</v>
      </c>
      <c r="M789" s="36">
        <f t="shared" si="126"/>
        <v>41729</v>
      </c>
      <c r="N789" s="39">
        <f t="shared" si="133"/>
        <v>10.01</v>
      </c>
      <c r="O789" s="5"/>
      <c r="P789" s="5"/>
      <c r="Q789" s="42" t="str">
        <f>VLOOKUP(B789,[1]Challan!$A$6:$B$28,2,FALSE)</f>
        <v>94H</v>
      </c>
      <c r="R789" s="43" t="str">
        <f t="shared" si="129"/>
        <v>AAAC</v>
      </c>
      <c r="S789" s="43" t="str">
        <f t="shared" si="134"/>
        <v>C</v>
      </c>
      <c r="T789" s="43" t="str">
        <f t="shared" si="135"/>
        <v>01</v>
      </c>
      <c r="U789" s="43" t="b">
        <f t="shared" si="130"/>
        <v>1</v>
      </c>
      <c r="V789" s="43">
        <f t="shared" si="131"/>
        <v>10</v>
      </c>
      <c r="W789" s="43" t="str">
        <f t="shared" si="132"/>
        <v>K</v>
      </c>
      <c r="X789" s="37">
        <v>0</v>
      </c>
    </row>
    <row r="790" spans="1:24" x14ac:dyDescent="0.25">
      <c r="A790" s="30">
        <f t="shared" si="136"/>
        <v>787</v>
      </c>
      <c r="B790" s="30">
        <v>19</v>
      </c>
      <c r="C790" s="32">
        <f t="shared" si="128"/>
        <v>213</v>
      </c>
      <c r="D790" s="45" t="s">
        <v>219</v>
      </c>
      <c r="E790" s="50" t="s">
        <v>1036</v>
      </c>
      <c r="F790" s="31" t="s">
        <v>271</v>
      </c>
      <c r="G790" s="31"/>
      <c r="H790" s="35" t="s">
        <v>255</v>
      </c>
      <c r="I790" s="36">
        <v>41729</v>
      </c>
      <c r="J790" s="82">
        <v>71851</v>
      </c>
      <c r="K790" s="37">
        <v>7186</v>
      </c>
      <c r="L790" s="38">
        <f t="shared" si="127"/>
        <v>7186</v>
      </c>
      <c r="M790" s="36">
        <f t="shared" si="126"/>
        <v>41729</v>
      </c>
      <c r="N790" s="39">
        <f t="shared" si="133"/>
        <v>10</v>
      </c>
      <c r="O790" s="5"/>
      <c r="P790" s="5"/>
      <c r="Q790" s="42" t="str">
        <f>VLOOKUP(B790,[1]Challan!$A$6:$B$28,2,FALSE)</f>
        <v>94H</v>
      </c>
      <c r="R790" s="43" t="str">
        <f t="shared" si="129"/>
        <v>AABC</v>
      </c>
      <c r="S790" s="43" t="str">
        <f t="shared" si="134"/>
        <v>C</v>
      </c>
      <c r="T790" s="43" t="str">
        <f t="shared" si="135"/>
        <v>01</v>
      </c>
      <c r="U790" s="43" t="b">
        <f t="shared" si="130"/>
        <v>1</v>
      </c>
      <c r="V790" s="43">
        <f t="shared" si="131"/>
        <v>10</v>
      </c>
      <c r="W790" s="43" t="str">
        <f t="shared" si="132"/>
        <v>J</v>
      </c>
      <c r="X790" s="37">
        <v>0</v>
      </c>
    </row>
    <row r="791" spans="1:24" x14ac:dyDescent="0.25">
      <c r="A791" s="30">
        <f t="shared" si="136"/>
        <v>788</v>
      </c>
      <c r="B791" s="30">
        <v>19</v>
      </c>
      <c r="C791" s="32">
        <f t="shared" si="128"/>
        <v>214</v>
      </c>
      <c r="D791" s="45" t="s">
        <v>219</v>
      </c>
      <c r="E791" s="50" t="s">
        <v>1049</v>
      </c>
      <c r="F791" s="31" t="s">
        <v>313</v>
      </c>
      <c r="G791" s="31"/>
      <c r="H791" s="35" t="s">
        <v>255</v>
      </c>
      <c r="I791" s="36">
        <v>41729</v>
      </c>
      <c r="J791" s="82">
        <v>1990</v>
      </c>
      <c r="K791" s="37">
        <v>199</v>
      </c>
      <c r="L791" s="38">
        <f t="shared" si="127"/>
        <v>199</v>
      </c>
      <c r="M791" s="36">
        <f t="shared" si="126"/>
        <v>41729</v>
      </c>
      <c r="N791" s="39">
        <f t="shared" si="133"/>
        <v>10</v>
      </c>
      <c r="O791" s="5"/>
      <c r="P791" s="5"/>
      <c r="Q791" s="42" t="str">
        <f>VLOOKUP(B791,[1]Challan!$A$6:$B$28,2,FALSE)</f>
        <v>94H</v>
      </c>
      <c r="R791" s="43" t="str">
        <f t="shared" si="129"/>
        <v>AACC</v>
      </c>
      <c r="S791" s="43" t="str">
        <f t="shared" si="134"/>
        <v>C</v>
      </c>
      <c r="T791" s="43" t="str">
        <f t="shared" si="135"/>
        <v>01</v>
      </c>
      <c r="U791" s="43" t="b">
        <f t="shared" si="130"/>
        <v>1</v>
      </c>
      <c r="V791" s="43">
        <f t="shared" si="131"/>
        <v>10</v>
      </c>
      <c r="W791" s="43" t="str">
        <f t="shared" si="132"/>
        <v>K</v>
      </c>
      <c r="X791" s="37">
        <v>0</v>
      </c>
    </row>
    <row r="792" spans="1:24" x14ac:dyDescent="0.25">
      <c r="A792" s="30">
        <f t="shared" si="136"/>
        <v>789</v>
      </c>
      <c r="B792" s="30">
        <v>19</v>
      </c>
      <c r="C792" s="32">
        <f t="shared" si="128"/>
        <v>215</v>
      </c>
      <c r="D792" s="45" t="s">
        <v>219</v>
      </c>
      <c r="E792" s="50" t="s">
        <v>813</v>
      </c>
      <c r="F792" s="31" t="s">
        <v>287</v>
      </c>
      <c r="G792" s="31"/>
      <c r="H792" s="35" t="s">
        <v>255</v>
      </c>
      <c r="I792" s="36">
        <v>41729</v>
      </c>
      <c r="J792" s="82">
        <v>7483</v>
      </c>
      <c r="K792" s="37">
        <v>749</v>
      </c>
      <c r="L792" s="38">
        <f t="shared" si="127"/>
        <v>749</v>
      </c>
      <c r="M792" s="36">
        <f t="shared" si="126"/>
        <v>41729</v>
      </c>
      <c r="N792" s="39">
        <f t="shared" si="133"/>
        <v>10.01</v>
      </c>
      <c r="O792" s="5"/>
      <c r="P792" s="5"/>
      <c r="Q792" s="42" t="str">
        <f>VLOOKUP(B792,[1]Challan!$A$6:$B$28,2,FALSE)</f>
        <v>94H</v>
      </c>
      <c r="R792" s="43" t="str">
        <f t="shared" si="129"/>
        <v>AAGC</v>
      </c>
      <c r="S792" s="43" t="str">
        <f t="shared" si="134"/>
        <v>C</v>
      </c>
      <c r="T792" s="43" t="str">
        <f t="shared" si="135"/>
        <v>01</v>
      </c>
      <c r="U792" s="43" t="b">
        <f t="shared" si="130"/>
        <v>1</v>
      </c>
      <c r="V792" s="43">
        <f t="shared" si="131"/>
        <v>10</v>
      </c>
      <c r="W792" s="43" t="str">
        <f t="shared" si="132"/>
        <v>H</v>
      </c>
      <c r="X792" s="37">
        <v>0</v>
      </c>
    </row>
    <row r="793" spans="1:24" x14ac:dyDescent="0.25">
      <c r="A793" s="30">
        <f t="shared" si="136"/>
        <v>790</v>
      </c>
      <c r="B793" s="30">
        <v>19</v>
      </c>
      <c r="C793" s="32">
        <f t="shared" si="128"/>
        <v>216</v>
      </c>
      <c r="D793" s="45" t="s">
        <v>219</v>
      </c>
      <c r="E793" s="50" t="s">
        <v>929</v>
      </c>
      <c r="F793" s="31" t="s">
        <v>272</v>
      </c>
      <c r="G793" s="31"/>
      <c r="H793" s="35" t="s">
        <v>255</v>
      </c>
      <c r="I793" s="36">
        <v>41729</v>
      </c>
      <c r="J793" s="82">
        <v>37897</v>
      </c>
      <c r="K793" s="37">
        <v>3790</v>
      </c>
      <c r="L793" s="38">
        <f t="shared" si="127"/>
        <v>3790</v>
      </c>
      <c r="M793" s="36">
        <f t="shared" si="126"/>
        <v>41729</v>
      </c>
      <c r="N793" s="39">
        <f t="shared" si="133"/>
        <v>10</v>
      </c>
      <c r="O793" s="5"/>
      <c r="P793" s="5"/>
      <c r="Q793" s="42" t="str">
        <f>VLOOKUP(B793,[1]Challan!$A$6:$B$28,2,FALSE)</f>
        <v>94H</v>
      </c>
      <c r="R793" s="43" t="str">
        <f t="shared" si="129"/>
        <v>AABC</v>
      </c>
      <c r="S793" s="43" t="str">
        <f t="shared" si="134"/>
        <v>C</v>
      </c>
      <c r="T793" s="43" t="str">
        <f t="shared" si="135"/>
        <v>01</v>
      </c>
      <c r="U793" s="43" t="b">
        <f t="shared" si="130"/>
        <v>1</v>
      </c>
      <c r="V793" s="43">
        <f t="shared" si="131"/>
        <v>10</v>
      </c>
      <c r="W793" s="43" t="str">
        <f t="shared" si="132"/>
        <v>G</v>
      </c>
      <c r="X793" s="37">
        <v>0</v>
      </c>
    </row>
    <row r="794" spans="1:24" x14ac:dyDescent="0.25">
      <c r="A794" s="30">
        <f t="shared" si="136"/>
        <v>791</v>
      </c>
      <c r="B794" s="30">
        <v>19</v>
      </c>
      <c r="C794" s="32">
        <f t="shared" si="128"/>
        <v>217</v>
      </c>
      <c r="D794" s="45" t="s">
        <v>219</v>
      </c>
      <c r="E794" s="50" t="s">
        <v>1042</v>
      </c>
      <c r="F794" s="66" t="s">
        <v>294</v>
      </c>
      <c r="G794" s="66"/>
      <c r="H794" s="35" t="s">
        <v>255</v>
      </c>
      <c r="I794" s="36">
        <v>41729</v>
      </c>
      <c r="J794" s="82">
        <v>43608</v>
      </c>
      <c r="K794" s="37">
        <v>4362</v>
      </c>
      <c r="L794" s="38">
        <f t="shared" si="127"/>
        <v>4362</v>
      </c>
      <c r="M794" s="36">
        <f t="shared" si="126"/>
        <v>41729</v>
      </c>
      <c r="N794" s="39">
        <f t="shared" si="133"/>
        <v>10</v>
      </c>
      <c r="O794" s="5"/>
      <c r="P794" s="5"/>
      <c r="Q794" s="42" t="str">
        <f>VLOOKUP(B794,[1]Challan!$A$6:$B$28,2,FALSE)</f>
        <v>94H</v>
      </c>
      <c r="R794" s="43" t="str">
        <f t="shared" si="129"/>
        <v>AADC</v>
      </c>
      <c r="S794" s="43" t="str">
        <f t="shared" si="134"/>
        <v>C</v>
      </c>
      <c r="T794" s="43" t="str">
        <f t="shared" si="135"/>
        <v>01</v>
      </c>
      <c r="U794" s="43" t="b">
        <f t="shared" si="130"/>
        <v>1</v>
      </c>
      <c r="V794" s="43">
        <f t="shared" si="131"/>
        <v>10</v>
      </c>
      <c r="W794" s="43" t="str">
        <f t="shared" si="132"/>
        <v>N</v>
      </c>
      <c r="X794" s="37">
        <v>0</v>
      </c>
    </row>
    <row r="795" spans="1:24" x14ac:dyDescent="0.25">
      <c r="A795" s="30">
        <f t="shared" si="136"/>
        <v>792</v>
      </c>
      <c r="B795" s="30">
        <v>19</v>
      </c>
      <c r="C795" s="32">
        <f t="shared" si="128"/>
        <v>218</v>
      </c>
      <c r="D795" s="45" t="s">
        <v>219</v>
      </c>
      <c r="E795" s="50" t="s">
        <v>936</v>
      </c>
      <c r="F795" s="31" t="s">
        <v>290</v>
      </c>
      <c r="G795" s="31"/>
      <c r="H795" s="35" t="s">
        <v>255</v>
      </c>
      <c r="I795" s="36">
        <v>41729</v>
      </c>
      <c r="J795" s="82">
        <v>35880</v>
      </c>
      <c r="K795" s="37">
        <v>3589</v>
      </c>
      <c r="L795" s="38">
        <f t="shared" si="127"/>
        <v>3589</v>
      </c>
      <c r="M795" s="36">
        <f t="shared" si="126"/>
        <v>41729</v>
      </c>
      <c r="N795" s="39">
        <f t="shared" si="133"/>
        <v>10</v>
      </c>
      <c r="O795" s="5"/>
      <c r="P795" s="5"/>
      <c r="Q795" s="42" t="str">
        <f>VLOOKUP(B795,[1]Challan!$A$6:$B$28,2,FALSE)</f>
        <v>94H</v>
      </c>
      <c r="R795" s="43" t="str">
        <f t="shared" si="129"/>
        <v>AADC</v>
      </c>
      <c r="S795" s="43" t="str">
        <f t="shared" si="134"/>
        <v>C</v>
      </c>
      <c r="T795" s="43" t="str">
        <f t="shared" si="135"/>
        <v>01</v>
      </c>
      <c r="U795" s="43" t="b">
        <f t="shared" si="130"/>
        <v>1</v>
      </c>
      <c r="V795" s="43">
        <f t="shared" si="131"/>
        <v>10</v>
      </c>
      <c r="W795" s="43" t="str">
        <f t="shared" si="132"/>
        <v>K</v>
      </c>
      <c r="X795" s="37">
        <v>0</v>
      </c>
    </row>
    <row r="796" spans="1:24" x14ac:dyDescent="0.25">
      <c r="A796" s="30">
        <f t="shared" si="136"/>
        <v>793</v>
      </c>
      <c r="B796" s="30">
        <v>20</v>
      </c>
      <c r="C796" s="32">
        <f t="shared" si="128"/>
        <v>1</v>
      </c>
      <c r="D796" s="110" t="s">
        <v>229</v>
      </c>
      <c r="E796" s="50" t="s">
        <v>1052</v>
      </c>
      <c r="F796" s="31" t="s">
        <v>325</v>
      </c>
      <c r="G796" s="31"/>
      <c r="H796" s="35" t="s">
        <v>255</v>
      </c>
      <c r="I796" s="36">
        <v>41704</v>
      </c>
      <c r="J796" s="82">
        <v>7258</v>
      </c>
      <c r="K796" s="37">
        <v>726</v>
      </c>
      <c r="L796" s="38">
        <f t="shared" si="127"/>
        <v>726</v>
      </c>
      <c r="M796" s="36">
        <f t="shared" ref="M796:M859" si="137">+I796</f>
        <v>41704</v>
      </c>
      <c r="N796" s="39">
        <f t="shared" si="133"/>
        <v>10</v>
      </c>
      <c r="O796" s="5"/>
      <c r="P796" s="5"/>
      <c r="Q796" s="42" t="str">
        <f>VLOOKUP(B796,[1]Challan!$A$6:$B$28,2,FALSE)</f>
        <v>94H</v>
      </c>
      <c r="R796" s="43" t="str">
        <f t="shared" si="129"/>
        <v>AAAF</v>
      </c>
      <c r="S796" s="43" t="str">
        <f t="shared" si="134"/>
        <v>F</v>
      </c>
      <c r="T796" s="43" t="str">
        <f t="shared" si="135"/>
        <v>02</v>
      </c>
      <c r="U796" s="43" t="b">
        <f t="shared" si="130"/>
        <v>1</v>
      </c>
      <c r="V796" s="43">
        <f t="shared" si="131"/>
        <v>10</v>
      </c>
      <c r="W796" s="43" t="str">
        <f t="shared" si="132"/>
        <v>M</v>
      </c>
      <c r="X796" s="37">
        <v>0</v>
      </c>
    </row>
    <row r="797" spans="1:24" x14ac:dyDescent="0.25">
      <c r="A797" s="30">
        <f t="shared" si="136"/>
        <v>794</v>
      </c>
      <c r="B797" s="30">
        <v>20</v>
      </c>
      <c r="C797" s="32">
        <f t="shared" si="128"/>
        <v>2</v>
      </c>
      <c r="D797" s="97" t="s">
        <v>229</v>
      </c>
      <c r="E797" s="50" t="s">
        <v>820</v>
      </c>
      <c r="F797" s="31" t="s">
        <v>326</v>
      </c>
      <c r="G797" s="31"/>
      <c r="H797" s="35" t="s">
        <v>255</v>
      </c>
      <c r="I797" s="36">
        <v>41704</v>
      </c>
      <c r="J797" s="82">
        <v>21448</v>
      </c>
      <c r="K797" s="37">
        <v>2145</v>
      </c>
      <c r="L797" s="38">
        <f t="shared" si="127"/>
        <v>2145</v>
      </c>
      <c r="M797" s="36">
        <f t="shared" si="137"/>
        <v>41704</v>
      </c>
      <c r="N797" s="39">
        <f t="shared" si="133"/>
        <v>10</v>
      </c>
      <c r="O797" s="5"/>
      <c r="P797" s="5"/>
      <c r="Q797" s="42" t="str">
        <f>VLOOKUP(B797,[1]Challan!$A$6:$B$28,2,FALSE)</f>
        <v>94H</v>
      </c>
      <c r="R797" s="43" t="str">
        <f t="shared" si="129"/>
        <v>AAKF</v>
      </c>
      <c r="S797" s="43" t="str">
        <f t="shared" si="134"/>
        <v>F</v>
      </c>
      <c r="T797" s="43" t="str">
        <f t="shared" si="135"/>
        <v>02</v>
      </c>
      <c r="U797" s="43" t="b">
        <f t="shared" si="130"/>
        <v>1</v>
      </c>
      <c r="V797" s="43">
        <f t="shared" si="131"/>
        <v>10</v>
      </c>
      <c r="W797" s="43" t="str">
        <f t="shared" si="132"/>
        <v>D</v>
      </c>
      <c r="X797" s="37">
        <v>0</v>
      </c>
    </row>
    <row r="798" spans="1:24" x14ac:dyDescent="0.25">
      <c r="A798" s="30">
        <f t="shared" si="136"/>
        <v>795</v>
      </c>
      <c r="B798" s="30">
        <v>20</v>
      </c>
      <c r="C798" s="32">
        <f t="shared" si="128"/>
        <v>3</v>
      </c>
      <c r="D798" s="97" t="s">
        <v>229</v>
      </c>
      <c r="E798" s="50" t="s">
        <v>327</v>
      </c>
      <c r="F798" s="31" t="s">
        <v>328</v>
      </c>
      <c r="G798" s="31"/>
      <c r="H798" s="35" t="s">
        <v>255</v>
      </c>
      <c r="I798" s="36">
        <v>41704</v>
      </c>
      <c r="J798" s="82">
        <v>17721</v>
      </c>
      <c r="K798" s="37">
        <v>1772</v>
      </c>
      <c r="L798" s="38">
        <f t="shared" si="127"/>
        <v>1772</v>
      </c>
      <c r="M798" s="36">
        <f t="shared" si="137"/>
        <v>41704</v>
      </c>
      <c r="N798" s="39">
        <f t="shared" si="133"/>
        <v>10</v>
      </c>
      <c r="O798" s="5"/>
      <c r="P798" s="5"/>
      <c r="Q798" s="42" t="str">
        <f>VLOOKUP(B798,[1]Challan!$A$6:$B$28,2,FALSE)</f>
        <v>94H</v>
      </c>
      <c r="R798" s="43" t="str">
        <f t="shared" si="129"/>
        <v>AAQF</v>
      </c>
      <c r="S798" s="43" t="str">
        <f t="shared" si="134"/>
        <v>F</v>
      </c>
      <c r="T798" s="43" t="str">
        <f t="shared" si="135"/>
        <v>02</v>
      </c>
      <c r="U798" s="43" t="b">
        <f t="shared" si="130"/>
        <v>1</v>
      </c>
      <c r="V798" s="43">
        <f t="shared" si="131"/>
        <v>10</v>
      </c>
      <c r="W798" s="43" t="str">
        <f t="shared" si="132"/>
        <v>L</v>
      </c>
      <c r="X798" s="37">
        <v>0</v>
      </c>
    </row>
    <row r="799" spans="1:24" x14ac:dyDescent="0.25">
      <c r="A799" s="30">
        <f t="shared" si="136"/>
        <v>796</v>
      </c>
      <c r="B799" s="30">
        <v>20</v>
      </c>
      <c r="C799" s="32">
        <f t="shared" si="128"/>
        <v>4</v>
      </c>
      <c r="D799" s="97" t="s">
        <v>229</v>
      </c>
      <c r="E799" s="50" t="s">
        <v>1053</v>
      </c>
      <c r="F799" s="31" t="s">
        <v>329</v>
      </c>
      <c r="G799" s="31"/>
      <c r="H799" s="35" t="s">
        <v>255</v>
      </c>
      <c r="I799" s="36">
        <v>41704</v>
      </c>
      <c r="J799" s="82">
        <v>7245</v>
      </c>
      <c r="K799" s="37">
        <v>725</v>
      </c>
      <c r="L799" s="38">
        <f t="shared" si="127"/>
        <v>725</v>
      </c>
      <c r="M799" s="36">
        <f t="shared" si="137"/>
        <v>41704</v>
      </c>
      <c r="N799" s="39">
        <f t="shared" si="133"/>
        <v>10.01</v>
      </c>
      <c r="O799" s="5"/>
      <c r="P799" s="5"/>
      <c r="Q799" s="42" t="str">
        <f>VLOOKUP(B799,[1]Challan!$A$6:$B$28,2,FALSE)</f>
        <v>94H</v>
      </c>
      <c r="R799" s="43" t="str">
        <f t="shared" si="129"/>
        <v>AJSP</v>
      </c>
      <c r="S799" s="43" t="str">
        <f t="shared" si="134"/>
        <v>P</v>
      </c>
      <c r="T799" s="43" t="str">
        <f t="shared" si="135"/>
        <v>02</v>
      </c>
      <c r="U799" s="43" t="b">
        <f t="shared" si="130"/>
        <v>1</v>
      </c>
      <c r="V799" s="43">
        <f t="shared" si="131"/>
        <v>10</v>
      </c>
      <c r="W799" s="43" t="str">
        <f t="shared" si="132"/>
        <v>K</v>
      </c>
      <c r="X799" s="37">
        <v>0</v>
      </c>
    </row>
    <row r="800" spans="1:24" x14ac:dyDescent="0.25">
      <c r="A800" s="30">
        <f t="shared" si="136"/>
        <v>797</v>
      </c>
      <c r="B800" s="30">
        <v>20</v>
      </c>
      <c r="C800" s="32">
        <f t="shared" si="128"/>
        <v>5</v>
      </c>
      <c r="D800" s="97" t="s">
        <v>229</v>
      </c>
      <c r="E800" s="50" t="s">
        <v>945</v>
      </c>
      <c r="F800" s="31" t="s">
        <v>330</v>
      </c>
      <c r="G800" s="31"/>
      <c r="H800" s="35" t="s">
        <v>255</v>
      </c>
      <c r="I800" s="36">
        <v>41704</v>
      </c>
      <c r="J800" s="82">
        <v>13958</v>
      </c>
      <c r="K800" s="37">
        <v>1396</v>
      </c>
      <c r="L800" s="38">
        <f t="shared" si="127"/>
        <v>1396</v>
      </c>
      <c r="M800" s="36">
        <f t="shared" si="137"/>
        <v>41704</v>
      </c>
      <c r="N800" s="39">
        <f t="shared" si="133"/>
        <v>10</v>
      </c>
      <c r="O800" s="5"/>
      <c r="P800" s="5"/>
      <c r="Q800" s="42" t="str">
        <f>VLOOKUP(B800,[1]Challan!$A$6:$B$28,2,FALSE)</f>
        <v>94H</v>
      </c>
      <c r="R800" s="43" t="str">
        <f t="shared" si="129"/>
        <v>AABF</v>
      </c>
      <c r="S800" s="43" t="str">
        <f t="shared" si="134"/>
        <v>F</v>
      </c>
      <c r="T800" s="43" t="str">
        <f t="shared" si="135"/>
        <v>02</v>
      </c>
      <c r="U800" s="43" t="b">
        <f t="shared" si="130"/>
        <v>1</v>
      </c>
      <c r="V800" s="43">
        <f t="shared" si="131"/>
        <v>10</v>
      </c>
      <c r="W800" s="43" t="str">
        <f t="shared" si="132"/>
        <v>N</v>
      </c>
      <c r="X800" s="37">
        <v>0</v>
      </c>
    </row>
    <row r="801" spans="1:24" x14ac:dyDescent="0.25">
      <c r="A801" s="30">
        <f t="shared" si="136"/>
        <v>798</v>
      </c>
      <c r="B801" s="30">
        <v>20</v>
      </c>
      <c r="C801" s="32">
        <f t="shared" si="128"/>
        <v>6</v>
      </c>
      <c r="D801" s="97" t="s">
        <v>229</v>
      </c>
      <c r="E801" s="50" t="s">
        <v>331</v>
      </c>
      <c r="F801" s="31" t="s">
        <v>332</v>
      </c>
      <c r="G801" s="31"/>
      <c r="H801" s="35" t="s">
        <v>255</v>
      </c>
      <c r="I801" s="36">
        <v>41704</v>
      </c>
      <c r="J801" s="82">
        <v>5607</v>
      </c>
      <c r="K801" s="37">
        <v>561</v>
      </c>
      <c r="L801" s="38">
        <f t="shared" si="127"/>
        <v>561</v>
      </c>
      <c r="M801" s="36">
        <f t="shared" si="137"/>
        <v>41704</v>
      </c>
      <c r="N801" s="39">
        <f t="shared" si="133"/>
        <v>10.01</v>
      </c>
      <c r="O801" s="5"/>
      <c r="P801" s="5"/>
      <c r="Q801" s="42" t="str">
        <f>VLOOKUP(B801,[1]Challan!$A$6:$B$28,2,FALSE)</f>
        <v>94H</v>
      </c>
      <c r="R801" s="43" t="str">
        <f t="shared" si="129"/>
        <v>AAAF</v>
      </c>
      <c r="S801" s="43" t="str">
        <f t="shared" si="134"/>
        <v>F</v>
      </c>
      <c r="T801" s="43" t="str">
        <f t="shared" si="135"/>
        <v>02</v>
      </c>
      <c r="U801" s="43" t="b">
        <f t="shared" si="130"/>
        <v>1</v>
      </c>
      <c r="V801" s="43">
        <f t="shared" si="131"/>
        <v>10</v>
      </c>
      <c r="W801" s="43" t="str">
        <f t="shared" si="132"/>
        <v>J</v>
      </c>
      <c r="X801" s="37">
        <v>0</v>
      </c>
    </row>
    <row r="802" spans="1:24" x14ac:dyDescent="0.25">
      <c r="A802" s="30">
        <f t="shared" si="136"/>
        <v>799</v>
      </c>
      <c r="B802" s="30">
        <v>20</v>
      </c>
      <c r="C802" s="32">
        <f t="shared" si="128"/>
        <v>7</v>
      </c>
      <c r="D802" s="97" t="s">
        <v>229</v>
      </c>
      <c r="E802" s="50" t="s">
        <v>1054</v>
      </c>
      <c r="F802" s="31" t="s">
        <v>333</v>
      </c>
      <c r="G802" s="31"/>
      <c r="H802" s="35" t="s">
        <v>255</v>
      </c>
      <c r="I802" s="36">
        <v>41704</v>
      </c>
      <c r="J802" s="82">
        <v>16400</v>
      </c>
      <c r="K802" s="37">
        <v>1640</v>
      </c>
      <c r="L802" s="38">
        <f t="shared" si="127"/>
        <v>1640</v>
      </c>
      <c r="M802" s="36">
        <f t="shared" si="137"/>
        <v>41704</v>
      </c>
      <c r="N802" s="39">
        <f t="shared" si="133"/>
        <v>10</v>
      </c>
      <c r="O802" s="5"/>
      <c r="P802" s="5"/>
      <c r="Q802" s="42" t="str">
        <f>VLOOKUP(B802,[1]Challan!$A$6:$B$28,2,FALSE)</f>
        <v>94H</v>
      </c>
      <c r="R802" s="43" t="str">
        <f t="shared" si="129"/>
        <v>AABF</v>
      </c>
      <c r="S802" s="43" t="str">
        <f t="shared" si="134"/>
        <v>F</v>
      </c>
      <c r="T802" s="43" t="str">
        <f t="shared" si="135"/>
        <v>02</v>
      </c>
      <c r="U802" s="43" t="b">
        <f t="shared" si="130"/>
        <v>1</v>
      </c>
      <c r="V802" s="43">
        <f t="shared" si="131"/>
        <v>10</v>
      </c>
      <c r="W802" s="43" t="str">
        <f t="shared" si="132"/>
        <v>M</v>
      </c>
      <c r="X802" s="37">
        <v>0</v>
      </c>
    </row>
    <row r="803" spans="1:24" x14ac:dyDescent="0.25">
      <c r="A803" s="30">
        <f t="shared" si="136"/>
        <v>800</v>
      </c>
      <c r="B803" s="30">
        <v>20</v>
      </c>
      <c r="C803" s="32">
        <f t="shared" si="128"/>
        <v>8</v>
      </c>
      <c r="D803" s="97" t="s">
        <v>229</v>
      </c>
      <c r="E803" s="50" t="s">
        <v>821</v>
      </c>
      <c r="F803" s="31" t="s">
        <v>334</v>
      </c>
      <c r="G803" s="31"/>
      <c r="H803" s="35" t="s">
        <v>255</v>
      </c>
      <c r="I803" s="36">
        <v>41704</v>
      </c>
      <c r="J803" s="82">
        <v>13607</v>
      </c>
      <c r="K803" s="37">
        <v>1361</v>
      </c>
      <c r="L803" s="38">
        <f t="shared" si="127"/>
        <v>1361</v>
      </c>
      <c r="M803" s="36">
        <f t="shared" si="137"/>
        <v>41704</v>
      </c>
      <c r="N803" s="39">
        <f t="shared" si="133"/>
        <v>10</v>
      </c>
      <c r="O803" s="5"/>
      <c r="P803" s="5"/>
      <c r="Q803" s="42" t="str">
        <f>VLOOKUP(B803,[1]Challan!$A$6:$B$28,2,FALSE)</f>
        <v>94H</v>
      </c>
      <c r="R803" s="43" t="str">
        <f t="shared" si="129"/>
        <v>AADF</v>
      </c>
      <c r="S803" s="43" t="str">
        <f t="shared" si="134"/>
        <v>F</v>
      </c>
      <c r="T803" s="43" t="str">
        <f t="shared" si="135"/>
        <v>02</v>
      </c>
      <c r="U803" s="43" t="b">
        <f t="shared" si="130"/>
        <v>1</v>
      </c>
      <c r="V803" s="43">
        <f t="shared" si="131"/>
        <v>10</v>
      </c>
      <c r="W803" s="43" t="str">
        <f t="shared" si="132"/>
        <v>B</v>
      </c>
      <c r="X803" s="37">
        <v>0</v>
      </c>
    </row>
    <row r="804" spans="1:24" x14ac:dyDescent="0.25">
      <c r="A804" s="30">
        <f t="shared" si="136"/>
        <v>801</v>
      </c>
      <c r="B804" s="30">
        <v>20</v>
      </c>
      <c r="C804" s="32">
        <f t="shared" si="128"/>
        <v>9</v>
      </c>
      <c r="D804" s="97" t="s">
        <v>229</v>
      </c>
      <c r="E804" s="50" t="s">
        <v>1055</v>
      </c>
      <c r="F804" s="31" t="s">
        <v>335</v>
      </c>
      <c r="G804" s="31"/>
      <c r="H804" s="35" t="s">
        <v>255</v>
      </c>
      <c r="I804" s="36">
        <v>41704</v>
      </c>
      <c r="J804" s="82">
        <v>3162</v>
      </c>
      <c r="K804" s="37">
        <v>316</v>
      </c>
      <c r="L804" s="38">
        <f t="shared" si="127"/>
        <v>316</v>
      </c>
      <c r="M804" s="36">
        <f t="shared" si="137"/>
        <v>41704</v>
      </c>
      <c r="N804" s="39">
        <f t="shared" si="133"/>
        <v>9.99</v>
      </c>
      <c r="O804" s="5"/>
      <c r="P804" s="5"/>
      <c r="Q804" s="42" t="str">
        <f>VLOOKUP(B804,[1]Challan!$A$6:$B$28,2,FALSE)</f>
        <v>94H</v>
      </c>
      <c r="R804" s="43" t="str">
        <f t="shared" si="129"/>
        <v>AERP</v>
      </c>
      <c r="S804" s="43" t="str">
        <f t="shared" si="134"/>
        <v>P</v>
      </c>
      <c r="T804" s="43" t="str">
        <f t="shared" si="135"/>
        <v>02</v>
      </c>
      <c r="U804" s="43" t="b">
        <f t="shared" si="130"/>
        <v>1</v>
      </c>
      <c r="V804" s="43">
        <f t="shared" si="131"/>
        <v>10</v>
      </c>
      <c r="W804" s="43" t="str">
        <f t="shared" si="132"/>
        <v>R</v>
      </c>
      <c r="X804" s="37">
        <v>0</v>
      </c>
    </row>
    <row r="805" spans="1:24" x14ac:dyDescent="0.25">
      <c r="A805" s="30">
        <f t="shared" si="136"/>
        <v>802</v>
      </c>
      <c r="B805" s="30">
        <v>20</v>
      </c>
      <c r="C805" s="32">
        <f t="shared" si="128"/>
        <v>10</v>
      </c>
      <c r="D805" s="97" t="s">
        <v>229</v>
      </c>
      <c r="E805" s="50" t="s">
        <v>822</v>
      </c>
      <c r="F805" s="31" t="s">
        <v>336</v>
      </c>
      <c r="G805" s="31"/>
      <c r="H805" s="35" t="s">
        <v>255</v>
      </c>
      <c r="I805" s="36">
        <v>41704</v>
      </c>
      <c r="J805" s="82">
        <v>20188</v>
      </c>
      <c r="K805" s="37">
        <v>2019</v>
      </c>
      <c r="L805" s="38">
        <f t="shared" si="127"/>
        <v>2019</v>
      </c>
      <c r="M805" s="36">
        <f t="shared" si="137"/>
        <v>41704</v>
      </c>
      <c r="N805" s="39">
        <f t="shared" si="133"/>
        <v>10</v>
      </c>
      <c r="O805" s="5"/>
      <c r="P805" s="5"/>
      <c r="Q805" s="42" t="str">
        <f>VLOOKUP(B805,[1]Challan!$A$6:$B$28,2,FALSE)</f>
        <v>94H</v>
      </c>
      <c r="R805" s="43" t="str">
        <f t="shared" si="129"/>
        <v>AABF</v>
      </c>
      <c r="S805" s="43" t="str">
        <f t="shared" si="134"/>
        <v>F</v>
      </c>
      <c r="T805" s="43" t="str">
        <f t="shared" si="135"/>
        <v>02</v>
      </c>
      <c r="U805" s="43" t="b">
        <f t="shared" si="130"/>
        <v>1</v>
      </c>
      <c r="V805" s="43">
        <f t="shared" si="131"/>
        <v>10</v>
      </c>
      <c r="W805" s="43" t="str">
        <f t="shared" si="132"/>
        <v>J</v>
      </c>
      <c r="X805" s="37">
        <v>0</v>
      </c>
    </row>
    <row r="806" spans="1:24" x14ac:dyDescent="0.25">
      <c r="A806" s="30">
        <f t="shared" si="136"/>
        <v>803</v>
      </c>
      <c r="B806" s="30">
        <v>20</v>
      </c>
      <c r="C806" s="32">
        <f t="shared" si="128"/>
        <v>11</v>
      </c>
      <c r="D806" s="97" t="s">
        <v>229</v>
      </c>
      <c r="E806" s="50" t="s">
        <v>1056</v>
      </c>
      <c r="F806" s="31" t="s">
        <v>715</v>
      </c>
      <c r="G806" s="31"/>
      <c r="H806" s="35" t="s">
        <v>255</v>
      </c>
      <c r="I806" s="36">
        <v>41704</v>
      </c>
      <c r="J806" s="82">
        <v>18357</v>
      </c>
      <c r="K806" s="37">
        <v>1836</v>
      </c>
      <c r="L806" s="38">
        <f t="shared" ref="L806:L869" si="138">+K806</f>
        <v>1836</v>
      </c>
      <c r="M806" s="36">
        <f t="shared" si="137"/>
        <v>41704</v>
      </c>
      <c r="N806" s="39">
        <f t="shared" si="133"/>
        <v>10</v>
      </c>
      <c r="O806" s="5"/>
      <c r="P806" s="5"/>
      <c r="Q806" s="42" t="str">
        <f>VLOOKUP(B806,[1]Challan!$A$6:$B$28,2,FALSE)</f>
        <v>94H</v>
      </c>
      <c r="R806" s="43" t="str">
        <f t="shared" si="129"/>
        <v>AAEF</v>
      </c>
      <c r="S806" s="43" t="str">
        <f t="shared" si="134"/>
        <v>F</v>
      </c>
      <c r="T806" s="43" t="str">
        <f t="shared" si="135"/>
        <v>02</v>
      </c>
      <c r="U806" s="43" t="b">
        <f t="shared" si="130"/>
        <v>1</v>
      </c>
      <c r="V806" s="43">
        <f t="shared" si="131"/>
        <v>10</v>
      </c>
      <c r="W806" s="43" t="str">
        <f t="shared" si="132"/>
        <v>Q</v>
      </c>
      <c r="X806" s="37">
        <v>0</v>
      </c>
    </row>
    <row r="807" spans="1:24" x14ac:dyDescent="0.25">
      <c r="A807" s="30">
        <f t="shared" si="136"/>
        <v>804</v>
      </c>
      <c r="B807" s="30">
        <v>20</v>
      </c>
      <c r="C807" s="32">
        <f t="shared" si="128"/>
        <v>12</v>
      </c>
      <c r="D807" s="97" t="s">
        <v>229</v>
      </c>
      <c r="E807" s="50" t="s">
        <v>1057</v>
      </c>
      <c r="F807" s="31" t="s">
        <v>338</v>
      </c>
      <c r="G807" s="31"/>
      <c r="H807" s="35" t="s">
        <v>255</v>
      </c>
      <c r="I807" s="36">
        <v>41704</v>
      </c>
      <c r="J807" s="82">
        <v>31762</v>
      </c>
      <c r="K807" s="37">
        <v>3176</v>
      </c>
      <c r="L807" s="38">
        <f t="shared" si="138"/>
        <v>3176</v>
      </c>
      <c r="M807" s="36">
        <f t="shared" si="137"/>
        <v>41704</v>
      </c>
      <c r="N807" s="39">
        <f t="shared" si="133"/>
        <v>10</v>
      </c>
      <c r="O807" s="5"/>
      <c r="P807" s="5"/>
      <c r="Q807" s="42" t="str">
        <f>VLOOKUP(B807,[1]Challan!$A$6:$B$28,2,FALSE)</f>
        <v>94H</v>
      </c>
      <c r="R807" s="43" t="str">
        <f t="shared" si="129"/>
        <v>ABAF</v>
      </c>
      <c r="S807" s="43" t="str">
        <f t="shared" si="134"/>
        <v>F</v>
      </c>
      <c r="T807" s="43" t="str">
        <f t="shared" si="135"/>
        <v>02</v>
      </c>
      <c r="U807" s="43" t="b">
        <f t="shared" si="130"/>
        <v>1</v>
      </c>
      <c r="V807" s="43">
        <f t="shared" si="131"/>
        <v>10</v>
      </c>
      <c r="W807" s="43" t="str">
        <f t="shared" si="132"/>
        <v>A</v>
      </c>
      <c r="X807" s="37">
        <v>0</v>
      </c>
    </row>
    <row r="808" spans="1:24" x14ac:dyDescent="0.25">
      <c r="A808" s="30">
        <f t="shared" si="136"/>
        <v>805</v>
      </c>
      <c r="B808" s="30">
        <v>20</v>
      </c>
      <c r="C808" s="32">
        <f t="shared" si="128"/>
        <v>13</v>
      </c>
      <c r="D808" s="97" t="s">
        <v>229</v>
      </c>
      <c r="E808" s="50" t="s">
        <v>339</v>
      </c>
      <c r="F808" s="31" t="s">
        <v>340</v>
      </c>
      <c r="G808" s="31"/>
      <c r="H808" s="35" t="s">
        <v>255</v>
      </c>
      <c r="I808" s="36">
        <v>41704</v>
      </c>
      <c r="J808" s="82">
        <v>22058</v>
      </c>
      <c r="K808" s="37">
        <v>2206</v>
      </c>
      <c r="L808" s="38">
        <f t="shared" si="138"/>
        <v>2206</v>
      </c>
      <c r="M808" s="36">
        <f t="shared" si="137"/>
        <v>41704</v>
      </c>
      <c r="N808" s="39">
        <f t="shared" si="133"/>
        <v>10</v>
      </c>
      <c r="O808" s="5"/>
      <c r="P808" s="5"/>
      <c r="Q808" s="42" t="str">
        <f>VLOOKUP(B808,[1]Challan!$A$6:$B$28,2,FALSE)</f>
        <v>94H</v>
      </c>
      <c r="R808" s="43" t="str">
        <f t="shared" si="129"/>
        <v>AAKP</v>
      </c>
      <c r="S808" s="43" t="str">
        <f t="shared" si="134"/>
        <v>P</v>
      </c>
      <c r="T808" s="43" t="str">
        <f t="shared" si="135"/>
        <v>02</v>
      </c>
      <c r="U808" s="43" t="b">
        <f t="shared" si="130"/>
        <v>1</v>
      </c>
      <c r="V808" s="43">
        <f t="shared" si="131"/>
        <v>10</v>
      </c>
      <c r="W808" s="43" t="str">
        <f t="shared" si="132"/>
        <v>R</v>
      </c>
      <c r="X808" s="37">
        <v>0</v>
      </c>
    </row>
    <row r="809" spans="1:24" x14ac:dyDescent="0.25">
      <c r="A809" s="30">
        <f t="shared" si="136"/>
        <v>806</v>
      </c>
      <c r="B809" s="30">
        <v>20</v>
      </c>
      <c r="C809" s="32">
        <f t="shared" si="128"/>
        <v>14</v>
      </c>
      <c r="D809" s="97" t="s">
        <v>229</v>
      </c>
      <c r="E809" s="50" t="s">
        <v>1058</v>
      </c>
      <c r="F809" s="31" t="s">
        <v>341</v>
      </c>
      <c r="G809" s="31"/>
      <c r="H809" s="35" t="s">
        <v>255</v>
      </c>
      <c r="I809" s="36">
        <v>41704</v>
      </c>
      <c r="J809" s="82">
        <v>12371</v>
      </c>
      <c r="K809" s="37">
        <v>1237</v>
      </c>
      <c r="L809" s="38">
        <f t="shared" si="138"/>
        <v>1237</v>
      </c>
      <c r="M809" s="36">
        <f t="shared" si="137"/>
        <v>41704</v>
      </c>
      <c r="N809" s="39">
        <f t="shared" si="133"/>
        <v>10</v>
      </c>
      <c r="O809" s="5"/>
      <c r="P809" s="5"/>
      <c r="Q809" s="42" t="str">
        <f>VLOOKUP(B809,[1]Challan!$A$6:$B$28,2,FALSE)</f>
        <v>94H</v>
      </c>
      <c r="R809" s="43" t="str">
        <f t="shared" si="129"/>
        <v>AAXF</v>
      </c>
      <c r="S809" s="43" t="str">
        <f t="shared" si="134"/>
        <v>F</v>
      </c>
      <c r="T809" s="43" t="str">
        <f t="shared" si="135"/>
        <v>02</v>
      </c>
      <c r="U809" s="43" t="b">
        <f t="shared" si="130"/>
        <v>1</v>
      </c>
      <c r="V809" s="43">
        <f t="shared" si="131"/>
        <v>10</v>
      </c>
      <c r="W809" s="43" t="str">
        <f t="shared" si="132"/>
        <v>M</v>
      </c>
      <c r="X809" s="37">
        <v>0</v>
      </c>
    </row>
    <row r="810" spans="1:24" x14ac:dyDescent="0.25">
      <c r="A810" s="30">
        <f t="shared" si="136"/>
        <v>807</v>
      </c>
      <c r="B810" s="30">
        <v>20</v>
      </c>
      <c r="C810" s="32">
        <f t="shared" si="128"/>
        <v>15</v>
      </c>
      <c r="D810" s="97" t="s">
        <v>229</v>
      </c>
      <c r="E810" s="50" t="s">
        <v>946</v>
      </c>
      <c r="F810" s="31" t="s">
        <v>716</v>
      </c>
      <c r="G810" s="31"/>
      <c r="H810" s="35" t="s">
        <v>255</v>
      </c>
      <c r="I810" s="36">
        <v>41704</v>
      </c>
      <c r="J810" s="82">
        <v>13798</v>
      </c>
      <c r="K810" s="37">
        <v>1380</v>
      </c>
      <c r="L810" s="38">
        <f t="shared" si="138"/>
        <v>1380</v>
      </c>
      <c r="M810" s="36">
        <f t="shared" si="137"/>
        <v>41704</v>
      </c>
      <c r="N810" s="39">
        <f t="shared" si="133"/>
        <v>10</v>
      </c>
      <c r="O810" s="5"/>
      <c r="P810" s="5"/>
      <c r="Q810" s="42" t="str">
        <f>VLOOKUP(B810,[1]Challan!$A$6:$B$28,2,FALSE)</f>
        <v>94H</v>
      </c>
      <c r="R810" s="43" t="str">
        <f t="shared" si="129"/>
        <v>ACPP</v>
      </c>
      <c r="S810" s="43" t="str">
        <f t="shared" si="134"/>
        <v>P</v>
      </c>
      <c r="T810" s="43" t="str">
        <f t="shared" si="135"/>
        <v>02</v>
      </c>
      <c r="U810" s="43" t="b">
        <f t="shared" si="130"/>
        <v>1</v>
      </c>
      <c r="V810" s="43">
        <f t="shared" si="131"/>
        <v>10</v>
      </c>
      <c r="W810" s="43" t="str">
        <f t="shared" si="132"/>
        <v>K</v>
      </c>
      <c r="X810" s="37">
        <v>0</v>
      </c>
    </row>
    <row r="811" spans="1:24" x14ac:dyDescent="0.25">
      <c r="A811" s="30">
        <f t="shared" si="136"/>
        <v>808</v>
      </c>
      <c r="B811" s="30">
        <v>20</v>
      </c>
      <c r="C811" s="32">
        <f t="shared" si="128"/>
        <v>16</v>
      </c>
      <c r="D811" s="97" t="s">
        <v>229</v>
      </c>
      <c r="E811" s="50" t="s">
        <v>823</v>
      </c>
      <c r="F811" s="31" t="s">
        <v>717</v>
      </c>
      <c r="G811" s="31"/>
      <c r="H811" s="35" t="s">
        <v>255</v>
      </c>
      <c r="I811" s="36">
        <v>41704</v>
      </c>
      <c r="J811" s="82">
        <v>10486</v>
      </c>
      <c r="K811" s="37">
        <v>1049</v>
      </c>
      <c r="L811" s="38">
        <f t="shared" si="138"/>
        <v>1049</v>
      </c>
      <c r="M811" s="36">
        <f t="shared" si="137"/>
        <v>41704</v>
      </c>
      <c r="N811" s="39">
        <f t="shared" si="133"/>
        <v>10</v>
      </c>
      <c r="O811" s="5"/>
      <c r="P811" s="5"/>
      <c r="Q811" s="42" t="str">
        <f>VLOOKUP(B811,[1]Challan!$A$6:$B$28,2,FALSE)</f>
        <v>94H</v>
      </c>
      <c r="R811" s="43" t="str">
        <f t="shared" si="129"/>
        <v>AABF</v>
      </c>
      <c r="S811" s="43" t="str">
        <f t="shared" si="134"/>
        <v>F</v>
      </c>
      <c r="T811" s="43" t="str">
        <f t="shared" si="135"/>
        <v>02</v>
      </c>
      <c r="U811" s="43" t="b">
        <f t="shared" si="130"/>
        <v>1</v>
      </c>
      <c r="V811" s="43">
        <f t="shared" si="131"/>
        <v>10</v>
      </c>
      <c r="W811" s="43" t="str">
        <f t="shared" si="132"/>
        <v>A</v>
      </c>
      <c r="X811" s="37">
        <v>0</v>
      </c>
    </row>
    <row r="812" spans="1:24" x14ac:dyDescent="0.25">
      <c r="A812" s="30">
        <f t="shared" si="136"/>
        <v>809</v>
      </c>
      <c r="B812" s="30">
        <v>20</v>
      </c>
      <c r="C812" s="32">
        <f t="shared" si="128"/>
        <v>17</v>
      </c>
      <c r="D812" s="97" t="s">
        <v>229</v>
      </c>
      <c r="E812" s="50" t="s">
        <v>947</v>
      </c>
      <c r="F812" s="31" t="s">
        <v>344</v>
      </c>
      <c r="G812" s="31"/>
      <c r="H812" s="35" t="s">
        <v>255</v>
      </c>
      <c r="I812" s="36">
        <v>41704</v>
      </c>
      <c r="J812" s="82">
        <v>18976</v>
      </c>
      <c r="K812" s="37">
        <v>1898</v>
      </c>
      <c r="L812" s="38">
        <f t="shared" si="138"/>
        <v>1898</v>
      </c>
      <c r="M812" s="36">
        <f t="shared" si="137"/>
        <v>41704</v>
      </c>
      <c r="N812" s="39">
        <f t="shared" si="133"/>
        <v>10</v>
      </c>
      <c r="O812" s="5"/>
      <c r="P812" s="5"/>
      <c r="Q812" s="42" t="str">
        <f>VLOOKUP(B812,[1]Challan!$A$6:$B$28,2,FALSE)</f>
        <v>94H</v>
      </c>
      <c r="R812" s="43" t="str">
        <f t="shared" si="129"/>
        <v>AAAF</v>
      </c>
      <c r="S812" s="43" t="str">
        <f t="shared" si="134"/>
        <v>F</v>
      </c>
      <c r="T812" s="43" t="str">
        <f t="shared" si="135"/>
        <v>02</v>
      </c>
      <c r="U812" s="43" t="b">
        <f t="shared" si="130"/>
        <v>1</v>
      </c>
      <c r="V812" s="43">
        <f t="shared" si="131"/>
        <v>10</v>
      </c>
      <c r="W812" s="43" t="str">
        <f t="shared" si="132"/>
        <v>P</v>
      </c>
      <c r="X812" s="37">
        <v>0</v>
      </c>
    </row>
    <row r="813" spans="1:24" x14ac:dyDescent="0.25">
      <c r="A813" s="30">
        <f t="shared" si="136"/>
        <v>810</v>
      </c>
      <c r="B813" s="30">
        <v>20</v>
      </c>
      <c r="C813" s="32">
        <f t="shared" si="128"/>
        <v>18</v>
      </c>
      <c r="D813" s="97" t="s">
        <v>229</v>
      </c>
      <c r="E813" s="50" t="s">
        <v>948</v>
      </c>
      <c r="F813" s="31" t="s">
        <v>345</v>
      </c>
      <c r="G813" s="31"/>
      <c r="H813" s="35" t="s">
        <v>255</v>
      </c>
      <c r="I813" s="36">
        <v>41704</v>
      </c>
      <c r="J813" s="82">
        <v>19019</v>
      </c>
      <c r="K813" s="37">
        <v>1902</v>
      </c>
      <c r="L813" s="38">
        <f t="shared" si="138"/>
        <v>1902</v>
      </c>
      <c r="M813" s="36">
        <f t="shared" si="137"/>
        <v>41704</v>
      </c>
      <c r="N813" s="39">
        <f t="shared" si="133"/>
        <v>10</v>
      </c>
      <c r="O813" s="5"/>
      <c r="P813" s="5"/>
      <c r="Q813" s="42" t="str">
        <f>VLOOKUP(B813,[1]Challan!$A$6:$B$28,2,FALSE)</f>
        <v>94H</v>
      </c>
      <c r="R813" s="43" t="str">
        <f t="shared" si="129"/>
        <v>AAFF</v>
      </c>
      <c r="S813" s="43" t="str">
        <f t="shared" si="134"/>
        <v>F</v>
      </c>
      <c r="T813" s="43" t="str">
        <f t="shared" si="135"/>
        <v>02</v>
      </c>
      <c r="U813" s="43" t="b">
        <f t="shared" si="130"/>
        <v>1</v>
      </c>
      <c r="V813" s="43">
        <f t="shared" si="131"/>
        <v>10</v>
      </c>
      <c r="W813" s="43" t="str">
        <f t="shared" si="132"/>
        <v>F</v>
      </c>
      <c r="X813" s="37">
        <v>0</v>
      </c>
    </row>
    <row r="814" spans="1:24" x14ac:dyDescent="0.25">
      <c r="A814" s="30">
        <f t="shared" si="136"/>
        <v>811</v>
      </c>
      <c r="B814" s="30">
        <v>20</v>
      </c>
      <c r="C814" s="32">
        <f t="shared" si="128"/>
        <v>19</v>
      </c>
      <c r="D814" s="97" t="s">
        <v>229</v>
      </c>
      <c r="E814" s="50" t="s">
        <v>346</v>
      </c>
      <c r="F814" s="31" t="s">
        <v>347</v>
      </c>
      <c r="G814" s="31"/>
      <c r="H814" s="35" t="s">
        <v>255</v>
      </c>
      <c r="I814" s="36">
        <v>41704</v>
      </c>
      <c r="J814" s="82">
        <v>10933</v>
      </c>
      <c r="K814" s="37">
        <v>1093</v>
      </c>
      <c r="L814" s="38">
        <f t="shared" si="138"/>
        <v>1093</v>
      </c>
      <c r="M814" s="36">
        <f t="shared" si="137"/>
        <v>41704</v>
      </c>
      <c r="N814" s="39">
        <f t="shared" si="133"/>
        <v>10</v>
      </c>
      <c r="O814" s="5"/>
      <c r="P814" s="5"/>
      <c r="Q814" s="42" t="str">
        <f>VLOOKUP(B814,[1]Challan!$A$6:$B$28,2,FALSE)</f>
        <v>94H</v>
      </c>
      <c r="R814" s="43" t="str">
        <f t="shared" si="129"/>
        <v>AACF</v>
      </c>
      <c r="S814" s="43" t="str">
        <f t="shared" si="134"/>
        <v>F</v>
      </c>
      <c r="T814" s="43" t="str">
        <f t="shared" si="135"/>
        <v>02</v>
      </c>
      <c r="U814" s="43" t="b">
        <f t="shared" si="130"/>
        <v>1</v>
      </c>
      <c r="V814" s="43">
        <f t="shared" si="131"/>
        <v>10</v>
      </c>
      <c r="W814" s="43" t="str">
        <f t="shared" si="132"/>
        <v>A</v>
      </c>
      <c r="X814" s="37">
        <v>0</v>
      </c>
    </row>
    <row r="815" spans="1:24" x14ac:dyDescent="0.25">
      <c r="A815" s="30">
        <f t="shared" si="136"/>
        <v>812</v>
      </c>
      <c r="B815" s="30">
        <v>20</v>
      </c>
      <c r="C815" s="32">
        <f t="shared" si="128"/>
        <v>20</v>
      </c>
      <c r="D815" s="97" t="s">
        <v>229</v>
      </c>
      <c r="E815" s="50" t="s">
        <v>1059</v>
      </c>
      <c r="F815" s="31" t="s">
        <v>348</v>
      </c>
      <c r="G815" s="31"/>
      <c r="H815" s="35" t="s">
        <v>255</v>
      </c>
      <c r="I815" s="36">
        <v>41704</v>
      </c>
      <c r="J815" s="82">
        <v>28199</v>
      </c>
      <c r="K815" s="37">
        <v>2820</v>
      </c>
      <c r="L815" s="38">
        <f t="shared" si="138"/>
        <v>2820</v>
      </c>
      <c r="M815" s="36">
        <f t="shared" si="137"/>
        <v>41704</v>
      </c>
      <c r="N815" s="39">
        <f t="shared" si="133"/>
        <v>10</v>
      </c>
      <c r="O815" s="5"/>
      <c r="P815" s="5"/>
      <c r="Q815" s="42" t="str">
        <f>VLOOKUP(B815,[1]Challan!$A$6:$B$28,2,FALSE)</f>
        <v>94H</v>
      </c>
      <c r="R815" s="43" t="str">
        <f t="shared" si="129"/>
        <v>AAAF</v>
      </c>
      <c r="S815" s="43" t="str">
        <f t="shared" si="134"/>
        <v>F</v>
      </c>
      <c r="T815" s="43" t="str">
        <f t="shared" si="135"/>
        <v>02</v>
      </c>
      <c r="U815" s="43" t="b">
        <f t="shared" si="130"/>
        <v>1</v>
      </c>
      <c r="V815" s="43">
        <f t="shared" si="131"/>
        <v>10</v>
      </c>
      <c r="W815" s="43" t="str">
        <f t="shared" si="132"/>
        <v>K</v>
      </c>
      <c r="X815" s="37">
        <v>0</v>
      </c>
    </row>
    <row r="816" spans="1:24" x14ac:dyDescent="0.25">
      <c r="A816" s="30">
        <f t="shared" si="136"/>
        <v>813</v>
      </c>
      <c r="B816" s="30">
        <v>20</v>
      </c>
      <c r="C816" s="32">
        <f t="shared" si="128"/>
        <v>21</v>
      </c>
      <c r="D816" s="97" t="s">
        <v>229</v>
      </c>
      <c r="E816" s="50" t="s">
        <v>949</v>
      </c>
      <c r="F816" s="31" t="s">
        <v>349</v>
      </c>
      <c r="G816" s="31"/>
      <c r="H816" s="35" t="s">
        <v>255</v>
      </c>
      <c r="I816" s="36">
        <v>41704</v>
      </c>
      <c r="J816" s="82">
        <v>21036</v>
      </c>
      <c r="K816" s="37">
        <v>2104</v>
      </c>
      <c r="L816" s="38">
        <f t="shared" si="138"/>
        <v>2104</v>
      </c>
      <c r="M816" s="36">
        <f t="shared" si="137"/>
        <v>41704</v>
      </c>
      <c r="N816" s="39">
        <f t="shared" si="133"/>
        <v>10</v>
      </c>
      <c r="O816" s="5"/>
      <c r="P816" s="5"/>
      <c r="Q816" s="42" t="str">
        <f>VLOOKUP(B816,[1]Challan!$A$6:$B$28,2,FALSE)</f>
        <v>94H</v>
      </c>
      <c r="R816" s="43" t="str">
        <f t="shared" si="129"/>
        <v>AAEF</v>
      </c>
      <c r="S816" s="43" t="str">
        <f t="shared" si="134"/>
        <v>F</v>
      </c>
      <c r="T816" s="43" t="str">
        <f t="shared" si="135"/>
        <v>02</v>
      </c>
      <c r="U816" s="43" t="b">
        <f t="shared" si="130"/>
        <v>1</v>
      </c>
      <c r="V816" s="43">
        <f t="shared" si="131"/>
        <v>10</v>
      </c>
      <c r="W816" s="43" t="str">
        <f t="shared" si="132"/>
        <v>A</v>
      </c>
      <c r="X816" s="37">
        <v>0</v>
      </c>
    </row>
    <row r="817" spans="1:24" x14ac:dyDescent="0.25">
      <c r="A817" s="30">
        <f t="shared" si="136"/>
        <v>814</v>
      </c>
      <c r="B817" s="30">
        <v>20</v>
      </c>
      <c r="C817" s="32">
        <f t="shared" si="128"/>
        <v>22</v>
      </c>
      <c r="D817" s="97" t="s">
        <v>229</v>
      </c>
      <c r="E817" s="50" t="s">
        <v>950</v>
      </c>
      <c r="F817" s="31" t="s">
        <v>350</v>
      </c>
      <c r="G817" s="31"/>
      <c r="H817" s="35" t="s">
        <v>255</v>
      </c>
      <c r="I817" s="36">
        <v>41704</v>
      </c>
      <c r="J817" s="82">
        <v>4022</v>
      </c>
      <c r="K817" s="37">
        <v>402</v>
      </c>
      <c r="L817" s="38">
        <f t="shared" si="138"/>
        <v>402</v>
      </c>
      <c r="M817" s="36">
        <f t="shared" si="137"/>
        <v>41704</v>
      </c>
      <c r="N817" s="39">
        <f t="shared" si="133"/>
        <v>10</v>
      </c>
      <c r="O817" s="5"/>
      <c r="P817" s="5"/>
      <c r="Q817" s="42" t="str">
        <f>VLOOKUP(B817,[1]Challan!$A$6:$B$28,2,FALSE)</f>
        <v>94H</v>
      </c>
      <c r="R817" s="43" t="str">
        <f t="shared" si="129"/>
        <v>AAEF</v>
      </c>
      <c r="S817" s="43" t="str">
        <f t="shared" si="134"/>
        <v>F</v>
      </c>
      <c r="T817" s="43" t="str">
        <f t="shared" si="135"/>
        <v>02</v>
      </c>
      <c r="U817" s="43" t="b">
        <f t="shared" si="130"/>
        <v>1</v>
      </c>
      <c r="V817" s="43">
        <f t="shared" si="131"/>
        <v>10</v>
      </c>
      <c r="W817" s="43" t="str">
        <f t="shared" si="132"/>
        <v>D</v>
      </c>
      <c r="X817" s="37">
        <v>0</v>
      </c>
    </row>
    <row r="818" spans="1:24" x14ac:dyDescent="0.25">
      <c r="A818" s="30">
        <f t="shared" si="136"/>
        <v>815</v>
      </c>
      <c r="B818" s="30">
        <v>20</v>
      </c>
      <c r="C818" s="32">
        <f t="shared" si="128"/>
        <v>23</v>
      </c>
      <c r="D818" s="97" t="s">
        <v>229</v>
      </c>
      <c r="E818" s="50" t="s">
        <v>824</v>
      </c>
      <c r="F818" s="31" t="s">
        <v>351</v>
      </c>
      <c r="G818" s="31"/>
      <c r="H818" s="35" t="s">
        <v>255</v>
      </c>
      <c r="I818" s="36">
        <v>41704</v>
      </c>
      <c r="J818" s="82">
        <v>20563</v>
      </c>
      <c r="K818" s="37">
        <v>2056</v>
      </c>
      <c r="L818" s="38">
        <f t="shared" si="138"/>
        <v>2056</v>
      </c>
      <c r="M818" s="36">
        <f t="shared" si="137"/>
        <v>41704</v>
      </c>
      <c r="N818" s="39">
        <f t="shared" si="133"/>
        <v>10</v>
      </c>
      <c r="O818" s="5"/>
      <c r="P818" s="5"/>
      <c r="Q818" s="42" t="str">
        <f>VLOOKUP(B818,[1]Challan!$A$6:$B$28,2,FALSE)</f>
        <v>94H</v>
      </c>
      <c r="R818" s="43" t="str">
        <f t="shared" si="129"/>
        <v>AAAF</v>
      </c>
      <c r="S818" s="43" t="str">
        <f t="shared" si="134"/>
        <v>F</v>
      </c>
      <c r="T818" s="43" t="str">
        <f t="shared" si="135"/>
        <v>02</v>
      </c>
      <c r="U818" s="43" t="b">
        <f t="shared" si="130"/>
        <v>1</v>
      </c>
      <c r="V818" s="43">
        <f t="shared" si="131"/>
        <v>10</v>
      </c>
      <c r="W818" s="43" t="str">
        <f t="shared" si="132"/>
        <v>A</v>
      </c>
      <c r="X818" s="37">
        <v>0</v>
      </c>
    </row>
    <row r="819" spans="1:24" x14ac:dyDescent="0.25">
      <c r="A819" s="30">
        <f t="shared" si="136"/>
        <v>816</v>
      </c>
      <c r="B819" s="30">
        <v>20</v>
      </c>
      <c r="C819" s="32">
        <f t="shared" si="128"/>
        <v>24</v>
      </c>
      <c r="D819" s="97" t="s">
        <v>229</v>
      </c>
      <c r="E819" s="50" t="s">
        <v>1060</v>
      </c>
      <c r="F819" s="31" t="s">
        <v>352</v>
      </c>
      <c r="G819" s="31"/>
      <c r="H819" s="35" t="s">
        <v>255</v>
      </c>
      <c r="I819" s="36">
        <v>41704</v>
      </c>
      <c r="J819" s="82">
        <v>8979</v>
      </c>
      <c r="K819" s="37">
        <v>898</v>
      </c>
      <c r="L819" s="38">
        <f t="shared" si="138"/>
        <v>898</v>
      </c>
      <c r="M819" s="36">
        <f t="shared" si="137"/>
        <v>41704</v>
      </c>
      <c r="N819" s="39">
        <f t="shared" si="133"/>
        <v>10</v>
      </c>
      <c r="O819" s="5"/>
      <c r="P819" s="5"/>
      <c r="Q819" s="42" t="str">
        <f>VLOOKUP(B819,[1]Challan!$A$6:$B$28,2,FALSE)</f>
        <v>94H</v>
      </c>
      <c r="R819" s="43" t="str">
        <f t="shared" si="129"/>
        <v>AARP</v>
      </c>
      <c r="S819" s="43" t="str">
        <f t="shared" si="134"/>
        <v>P</v>
      </c>
      <c r="T819" s="43" t="str">
        <f t="shared" si="135"/>
        <v>02</v>
      </c>
      <c r="U819" s="43" t="b">
        <f t="shared" si="130"/>
        <v>1</v>
      </c>
      <c r="V819" s="43">
        <f t="shared" si="131"/>
        <v>10</v>
      </c>
      <c r="W819" s="43" t="str">
        <f t="shared" si="132"/>
        <v>D</v>
      </c>
      <c r="X819" s="37">
        <v>0</v>
      </c>
    </row>
    <row r="820" spans="1:24" x14ac:dyDescent="0.25">
      <c r="A820" s="30">
        <f t="shared" si="136"/>
        <v>817</v>
      </c>
      <c r="B820" s="30">
        <v>20</v>
      </c>
      <c r="C820" s="32">
        <f t="shared" si="128"/>
        <v>25</v>
      </c>
      <c r="D820" s="97" t="s">
        <v>229</v>
      </c>
      <c r="E820" s="50" t="s">
        <v>951</v>
      </c>
      <c r="F820" s="31" t="s">
        <v>353</v>
      </c>
      <c r="G820" s="31"/>
      <c r="H820" s="35" t="s">
        <v>255</v>
      </c>
      <c r="I820" s="36">
        <v>41704</v>
      </c>
      <c r="J820" s="82">
        <v>7696</v>
      </c>
      <c r="K820" s="37">
        <v>770</v>
      </c>
      <c r="L820" s="38">
        <f t="shared" si="138"/>
        <v>770</v>
      </c>
      <c r="M820" s="36">
        <f t="shared" si="137"/>
        <v>41704</v>
      </c>
      <c r="N820" s="39">
        <f t="shared" si="133"/>
        <v>10.01</v>
      </c>
      <c r="O820" s="5"/>
      <c r="P820" s="5"/>
      <c r="Q820" s="42" t="str">
        <f>VLOOKUP(B820,[1]Challan!$A$6:$B$28,2,FALSE)</f>
        <v>94H</v>
      </c>
      <c r="R820" s="43" t="str">
        <f t="shared" si="129"/>
        <v>AJDP</v>
      </c>
      <c r="S820" s="43" t="str">
        <f t="shared" si="134"/>
        <v>P</v>
      </c>
      <c r="T820" s="43" t="str">
        <f t="shared" si="135"/>
        <v>02</v>
      </c>
      <c r="U820" s="43" t="b">
        <f t="shared" si="130"/>
        <v>1</v>
      </c>
      <c r="V820" s="43">
        <f t="shared" si="131"/>
        <v>10</v>
      </c>
      <c r="W820" s="43" t="str">
        <f t="shared" si="132"/>
        <v>Q</v>
      </c>
      <c r="X820" s="37">
        <v>0</v>
      </c>
    </row>
    <row r="821" spans="1:24" x14ac:dyDescent="0.25">
      <c r="A821" s="30">
        <f t="shared" si="136"/>
        <v>818</v>
      </c>
      <c r="B821" s="30">
        <v>20</v>
      </c>
      <c r="C821" s="32">
        <f t="shared" si="128"/>
        <v>26</v>
      </c>
      <c r="D821" s="97" t="s">
        <v>229</v>
      </c>
      <c r="E821" s="50" t="s">
        <v>825</v>
      </c>
      <c r="F821" s="31" t="s">
        <v>354</v>
      </c>
      <c r="G821" s="31"/>
      <c r="H821" s="35" t="s">
        <v>255</v>
      </c>
      <c r="I821" s="36">
        <v>41704</v>
      </c>
      <c r="J821" s="82">
        <v>11862</v>
      </c>
      <c r="K821" s="37">
        <v>1186</v>
      </c>
      <c r="L821" s="38">
        <f t="shared" si="138"/>
        <v>1186</v>
      </c>
      <c r="M821" s="36">
        <f t="shared" si="137"/>
        <v>41704</v>
      </c>
      <c r="N821" s="39">
        <f t="shared" si="133"/>
        <v>10</v>
      </c>
      <c r="O821" s="5"/>
      <c r="P821" s="5"/>
      <c r="Q821" s="42" t="str">
        <f>VLOOKUP(B821,[1]Challan!$A$6:$B$28,2,FALSE)</f>
        <v>94H</v>
      </c>
      <c r="R821" s="43" t="str">
        <f t="shared" si="129"/>
        <v>ACEP</v>
      </c>
      <c r="S821" s="43" t="str">
        <f t="shared" si="134"/>
        <v>P</v>
      </c>
      <c r="T821" s="43" t="str">
        <f t="shared" si="135"/>
        <v>02</v>
      </c>
      <c r="U821" s="43" t="b">
        <f t="shared" si="130"/>
        <v>1</v>
      </c>
      <c r="V821" s="43">
        <f t="shared" si="131"/>
        <v>10</v>
      </c>
      <c r="W821" s="43" t="str">
        <f t="shared" si="132"/>
        <v>D</v>
      </c>
      <c r="X821" s="37">
        <v>0</v>
      </c>
    </row>
    <row r="822" spans="1:24" x14ac:dyDescent="0.25">
      <c r="A822" s="30">
        <f t="shared" si="136"/>
        <v>819</v>
      </c>
      <c r="B822" s="30">
        <v>20</v>
      </c>
      <c r="C822" s="32">
        <f t="shared" si="128"/>
        <v>27</v>
      </c>
      <c r="D822" s="97" t="s">
        <v>229</v>
      </c>
      <c r="E822" s="50" t="s">
        <v>1061</v>
      </c>
      <c r="F822" s="31" t="s">
        <v>355</v>
      </c>
      <c r="G822" s="31"/>
      <c r="H822" s="35" t="s">
        <v>255</v>
      </c>
      <c r="I822" s="36">
        <v>41704</v>
      </c>
      <c r="J822" s="82">
        <v>5515</v>
      </c>
      <c r="K822" s="37">
        <v>552</v>
      </c>
      <c r="L822" s="38">
        <f t="shared" si="138"/>
        <v>552</v>
      </c>
      <c r="M822" s="36">
        <f t="shared" si="137"/>
        <v>41704</v>
      </c>
      <c r="N822" s="39">
        <f t="shared" si="133"/>
        <v>10.01</v>
      </c>
      <c r="O822" s="5"/>
      <c r="P822" s="5"/>
      <c r="Q822" s="42" t="str">
        <f>VLOOKUP(B822,[1]Challan!$A$6:$B$28,2,FALSE)</f>
        <v>94H</v>
      </c>
      <c r="R822" s="43" t="str">
        <f t="shared" si="129"/>
        <v>ACMP</v>
      </c>
      <c r="S822" s="43" t="str">
        <f t="shared" si="134"/>
        <v>P</v>
      </c>
      <c r="T822" s="43" t="str">
        <f t="shared" si="135"/>
        <v>02</v>
      </c>
      <c r="U822" s="43" t="b">
        <f t="shared" si="130"/>
        <v>1</v>
      </c>
      <c r="V822" s="43">
        <f t="shared" si="131"/>
        <v>10</v>
      </c>
      <c r="W822" s="43" t="str">
        <f t="shared" si="132"/>
        <v>F</v>
      </c>
      <c r="X822" s="37">
        <v>0</v>
      </c>
    </row>
    <row r="823" spans="1:24" x14ac:dyDescent="0.25">
      <c r="A823" s="30">
        <f t="shared" si="136"/>
        <v>820</v>
      </c>
      <c r="B823" s="30">
        <v>20</v>
      </c>
      <c r="C823" s="32">
        <f t="shared" si="128"/>
        <v>28</v>
      </c>
      <c r="D823" s="97" t="s">
        <v>229</v>
      </c>
      <c r="E823" s="50" t="s">
        <v>952</v>
      </c>
      <c r="F823" s="31" t="s">
        <v>356</v>
      </c>
      <c r="G823" s="31"/>
      <c r="H823" s="35" t="s">
        <v>255</v>
      </c>
      <c r="I823" s="36">
        <v>41704</v>
      </c>
      <c r="J823" s="82">
        <v>19691</v>
      </c>
      <c r="K823" s="37">
        <v>1969</v>
      </c>
      <c r="L823" s="38">
        <f t="shared" si="138"/>
        <v>1969</v>
      </c>
      <c r="M823" s="36">
        <f t="shared" si="137"/>
        <v>41704</v>
      </c>
      <c r="N823" s="39">
        <f t="shared" si="133"/>
        <v>10</v>
      </c>
      <c r="O823" s="5"/>
      <c r="P823" s="5"/>
      <c r="Q823" s="42" t="str">
        <f>VLOOKUP(B823,[1]Challan!$A$6:$B$28,2,FALSE)</f>
        <v>94H</v>
      </c>
      <c r="R823" s="43" t="str">
        <f t="shared" si="129"/>
        <v>ALNP</v>
      </c>
      <c r="S823" s="43" t="str">
        <f t="shared" si="134"/>
        <v>P</v>
      </c>
      <c r="T823" s="43" t="str">
        <f t="shared" si="135"/>
        <v>02</v>
      </c>
      <c r="U823" s="43" t="b">
        <f t="shared" si="130"/>
        <v>1</v>
      </c>
      <c r="V823" s="43">
        <f t="shared" si="131"/>
        <v>10</v>
      </c>
      <c r="W823" s="43" t="str">
        <f t="shared" si="132"/>
        <v>K</v>
      </c>
      <c r="X823" s="37">
        <v>0</v>
      </c>
    </row>
    <row r="824" spans="1:24" x14ac:dyDescent="0.25">
      <c r="A824" s="30">
        <f t="shared" si="136"/>
        <v>821</v>
      </c>
      <c r="B824" s="30">
        <v>20</v>
      </c>
      <c r="C824" s="32">
        <f t="shared" si="128"/>
        <v>29</v>
      </c>
      <c r="D824" s="97" t="s">
        <v>229</v>
      </c>
      <c r="E824" s="50" t="s">
        <v>953</v>
      </c>
      <c r="F824" s="31" t="s">
        <v>357</v>
      </c>
      <c r="G824" s="31"/>
      <c r="H824" s="35" t="s">
        <v>255</v>
      </c>
      <c r="I824" s="36">
        <v>41704</v>
      </c>
      <c r="J824" s="82">
        <v>17277</v>
      </c>
      <c r="K824" s="37">
        <v>1728</v>
      </c>
      <c r="L824" s="38">
        <f t="shared" si="138"/>
        <v>1728</v>
      </c>
      <c r="M824" s="36">
        <f t="shared" si="137"/>
        <v>41704</v>
      </c>
      <c r="N824" s="39">
        <f t="shared" si="133"/>
        <v>10</v>
      </c>
      <c r="O824" s="5"/>
      <c r="P824" s="5"/>
      <c r="Q824" s="42" t="str">
        <f>VLOOKUP(B824,[1]Challan!$A$6:$B$28,2,FALSE)</f>
        <v>94H</v>
      </c>
      <c r="R824" s="43" t="str">
        <f t="shared" si="129"/>
        <v>AAVP</v>
      </c>
      <c r="S824" s="43" t="str">
        <f t="shared" si="134"/>
        <v>P</v>
      </c>
      <c r="T824" s="43" t="str">
        <f t="shared" si="135"/>
        <v>02</v>
      </c>
      <c r="U824" s="43" t="b">
        <f t="shared" si="130"/>
        <v>1</v>
      </c>
      <c r="V824" s="43">
        <f t="shared" si="131"/>
        <v>10</v>
      </c>
      <c r="W824" s="43" t="str">
        <f t="shared" si="132"/>
        <v>G</v>
      </c>
      <c r="X824" s="37">
        <v>0</v>
      </c>
    </row>
    <row r="825" spans="1:24" x14ac:dyDescent="0.25">
      <c r="A825" s="30">
        <f t="shared" si="136"/>
        <v>822</v>
      </c>
      <c r="B825" s="30">
        <v>20</v>
      </c>
      <c r="C825" s="32">
        <f t="shared" si="128"/>
        <v>30</v>
      </c>
      <c r="D825" s="97" t="s">
        <v>229</v>
      </c>
      <c r="E825" s="50" t="s">
        <v>826</v>
      </c>
      <c r="F825" s="31" t="s">
        <v>358</v>
      </c>
      <c r="G825" s="31"/>
      <c r="H825" s="35" t="s">
        <v>255</v>
      </c>
      <c r="I825" s="36">
        <v>41704</v>
      </c>
      <c r="J825" s="82">
        <v>3126</v>
      </c>
      <c r="K825" s="37">
        <v>313</v>
      </c>
      <c r="L825" s="38">
        <f t="shared" si="138"/>
        <v>313</v>
      </c>
      <c r="M825" s="36">
        <f t="shared" si="137"/>
        <v>41704</v>
      </c>
      <c r="N825" s="39">
        <f t="shared" si="133"/>
        <v>10.01</v>
      </c>
      <c r="O825" s="5"/>
      <c r="P825" s="5"/>
      <c r="Q825" s="42" t="str">
        <f>VLOOKUP(B825,[1]Challan!$A$6:$B$28,2,FALSE)</f>
        <v>94H</v>
      </c>
      <c r="R825" s="43" t="str">
        <f t="shared" si="129"/>
        <v>AACF</v>
      </c>
      <c r="S825" s="43" t="str">
        <f t="shared" si="134"/>
        <v>F</v>
      </c>
      <c r="T825" s="43" t="str">
        <f t="shared" si="135"/>
        <v>02</v>
      </c>
      <c r="U825" s="43" t="b">
        <f t="shared" si="130"/>
        <v>1</v>
      </c>
      <c r="V825" s="43">
        <f t="shared" si="131"/>
        <v>10</v>
      </c>
      <c r="W825" s="43" t="str">
        <f t="shared" si="132"/>
        <v>H</v>
      </c>
      <c r="X825" s="37">
        <v>0</v>
      </c>
    </row>
    <row r="826" spans="1:24" x14ac:dyDescent="0.25">
      <c r="A826" s="30">
        <f t="shared" si="136"/>
        <v>823</v>
      </c>
      <c r="B826" s="30">
        <v>20</v>
      </c>
      <c r="C826" s="32">
        <f t="shared" si="128"/>
        <v>31</v>
      </c>
      <c r="D826" s="97" t="s">
        <v>229</v>
      </c>
      <c r="E826" s="50" t="s">
        <v>1062</v>
      </c>
      <c r="F826" s="31" t="s">
        <v>359</v>
      </c>
      <c r="G826" s="31"/>
      <c r="H826" s="35" t="s">
        <v>255</v>
      </c>
      <c r="I826" s="36">
        <v>41704</v>
      </c>
      <c r="J826" s="82">
        <v>16404</v>
      </c>
      <c r="K826" s="37">
        <v>1640</v>
      </c>
      <c r="L826" s="38">
        <f t="shared" si="138"/>
        <v>1640</v>
      </c>
      <c r="M826" s="36">
        <f t="shared" si="137"/>
        <v>41704</v>
      </c>
      <c r="N826" s="39">
        <f t="shared" si="133"/>
        <v>10</v>
      </c>
      <c r="O826" s="5"/>
      <c r="P826" s="5"/>
      <c r="Q826" s="42" t="str">
        <f>VLOOKUP(B826,[1]Challan!$A$6:$B$28,2,FALSE)</f>
        <v>94H</v>
      </c>
      <c r="R826" s="43" t="str">
        <f t="shared" si="129"/>
        <v>AAHF</v>
      </c>
      <c r="S826" s="43" t="str">
        <f t="shared" si="134"/>
        <v>F</v>
      </c>
      <c r="T826" s="43" t="str">
        <f t="shared" si="135"/>
        <v>02</v>
      </c>
      <c r="U826" s="43" t="b">
        <f t="shared" si="130"/>
        <v>1</v>
      </c>
      <c r="V826" s="43">
        <f t="shared" si="131"/>
        <v>10</v>
      </c>
      <c r="W826" s="43" t="str">
        <f t="shared" si="132"/>
        <v>D</v>
      </c>
      <c r="X826" s="37">
        <v>0</v>
      </c>
    </row>
    <row r="827" spans="1:24" x14ac:dyDescent="0.25">
      <c r="A827" s="30">
        <f t="shared" si="136"/>
        <v>824</v>
      </c>
      <c r="B827" s="30">
        <v>20</v>
      </c>
      <c r="C827" s="32">
        <f t="shared" si="128"/>
        <v>32</v>
      </c>
      <c r="D827" s="97" t="s">
        <v>229</v>
      </c>
      <c r="E827" s="50" t="s">
        <v>1063</v>
      </c>
      <c r="F827" s="31" t="s">
        <v>360</v>
      </c>
      <c r="G827" s="31"/>
      <c r="H827" s="35" t="s">
        <v>255</v>
      </c>
      <c r="I827" s="36">
        <v>41704</v>
      </c>
      <c r="J827" s="82">
        <v>10949</v>
      </c>
      <c r="K827" s="37">
        <v>1095</v>
      </c>
      <c r="L827" s="38">
        <f t="shared" si="138"/>
        <v>1095</v>
      </c>
      <c r="M827" s="36">
        <f t="shared" si="137"/>
        <v>41704</v>
      </c>
      <c r="N827" s="39">
        <f t="shared" si="133"/>
        <v>10</v>
      </c>
      <c r="O827" s="5"/>
      <c r="P827" s="5"/>
      <c r="Q827" s="42" t="str">
        <f>VLOOKUP(B827,[1]Challan!$A$6:$B$28,2,FALSE)</f>
        <v>94H</v>
      </c>
      <c r="R827" s="43" t="str">
        <f t="shared" si="129"/>
        <v>ABIP</v>
      </c>
      <c r="S827" s="43" t="str">
        <f t="shared" si="134"/>
        <v>P</v>
      </c>
      <c r="T827" s="43" t="str">
        <f t="shared" si="135"/>
        <v>02</v>
      </c>
      <c r="U827" s="43" t="b">
        <f t="shared" si="130"/>
        <v>1</v>
      </c>
      <c r="V827" s="43">
        <f t="shared" si="131"/>
        <v>10</v>
      </c>
      <c r="W827" s="43" t="str">
        <f t="shared" si="132"/>
        <v>F</v>
      </c>
      <c r="X827" s="37">
        <v>0</v>
      </c>
    </row>
    <row r="828" spans="1:24" x14ac:dyDescent="0.25">
      <c r="A828" s="30">
        <f t="shared" si="136"/>
        <v>825</v>
      </c>
      <c r="B828" s="30">
        <v>20</v>
      </c>
      <c r="C828" s="32">
        <f t="shared" si="128"/>
        <v>33</v>
      </c>
      <c r="D828" s="97" t="s">
        <v>229</v>
      </c>
      <c r="E828" s="50" t="s">
        <v>954</v>
      </c>
      <c r="F828" s="31" t="s">
        <v>361</v>
      </c>
      <c r="G828" s="31"/>
      <c r="H828" s="35" t="s">
        <v>255</v>
      </c>
      <c r="I828" s="36">
        <v>41704</v>
      </c>
      <c r="J828" s="82">
        <v>16137</v>
      </c>
      <c r="K828" s="37">
        <v>1614</v>
      </c>
      <c r="L828" s="38">
        <f t="shared" si="138"/>
        <v>1614</v>
      </c>
      <c r="M828" s="36">
        <f t="shared" si="137"/>
        <v>41704</v>
      </c>
      <c r="N828" s="39">
        <f t="shared" si="133"/>
        <v>10</v>
      </c>
      <c r="O828" s="5"/>
      <c r="P828" s="5"/>
      <c r="Q828" s="42" t="str">
        <f>VLOOKUP(B828,[1]Challan!$A$6:$B$28,2,FALSE)</f>
        <v>94H</v>
      </c>
      <c r="R828" s="43" t="str">
        <f t="shared" si="129"/>
        <v>AAGF</v>
      </c>
      <c r="S828" s="43" t="str">
        <f t="shared" si="134"/>
        <v>F</v>
      </c>
      <c r="T828" s="43" t="str">
        <f t="shared" si="135"/>
        <v>02</v>
      </c>
      <c r="U828" s="43" t="b">
        <f t="shared" si="130"/>
        <v>1</v>
      </c>
      <c r="V828" s="43">
        <f t="shared" si="131"/>
        <v>10</v>
      </c>
      <c r="W828" s="43" t="str">
        <f t="shared" si="132"/>
        <v>B</v>
      </c>
      <c r="X828" s="37">
        <v>0</v>
      </c>
    </row>
    <row r="829" spans="1:24" x14ac:dyDescent="0.25">
      <c r="A829" s="30">
        <f t="shared" si="136"/>
        <v>826</v>
      </c>
      <c r="B829" s="30">
        <v>20</v>
      </c>
      <c r="C829" s="32">
        <f t="shared" si="128"/>
        <v>34</v>
      </c>
      <c r="D829" s="97" t="s">
        <v>229</v>
      </c>
      <c r="E829" s="50" t="s">
        <v>1064</v>
      </c>
      <c r="F829" s="31" t="s">
        <v>718</v>
      </c>
      <c r="G829" s="31"/>
      <c r="H829" s="35" t="s">
        <v>255</v>
      </c>
      <c r="I829" s="36">
        <v>41704</v>
      </c>
      <c r="J829" s="82">
        <v>34855</v>
      </c>
      <c r="K829" s="37">
        <v>3486</v>
      </c>
      <c r="L829" s="38">
        <f t="shared" si="138"/>
        <v>3486</v>
      </c>
      <c r="M829" s="36">
        <f t="shared" si="137"/>
        <v>41704</v>
      </c>
      <c r="N829" s="39">
        <f t="shared" si="133"/>
        <v>10</v>
      </c>
      <c r="O829" s="5"/>
      <c r="P829" s="5"/>
      <c r="Q829" s="42" t="str">
        <f>VLOOKUP(B829,[1]Challan!$A$6:$B$28,2,FALSE)</f>
        <v>94H</v>
      </c>
      <c r="R829" s="43" t="str">
        <f t="shared" si="129"/>
        <v>AABF</v>
      </c>
      <c r="S829" s="43" t="str">
        <f t="shared" si="134"/>
        <v>F</v>
      </c>
      <c r="T829" s="43" t="str">
        <f t="shared" si="135"/>
        <v>02</v>
      </c>
      <c r="U829" s="43" t="b">
        <f t="shared" si="130"/>
        <v>1</v>
      </c>
      <c r="V829" s="43">
        <f t="shared" si="131"/>
        <v>10</v>
      </c>
      <c r="W829" s="43" t="str">
        <f t="shared" si="132"/>
        <v>M</v>
      </c>
      <c r="X829" s="37">
        <v>0</v>
      </c>
    </row>
    <row r="830" spans="1:24" x14ac:dyDescent="0.25">
      <c r="A830" s="30">
        <f t="shared" si="136"/>
        <v>827</v>
      </c>
      <c r="B830" s="30">
        <v>20</v>
      </c>
      <c r="C830" s="32">
        <f t="shared" si="128"/>
        <v>35</v>
      </c>
      <c r="D830" s="97" t="s">
        <v>229</v>
      </c>
      <c r="E830" s="50" t="s">
        <v>1065</v>
      </c>
      <c r="F830" s="31" t="s">
        <v>363</v>
      </c>
      <c r="G830" s="31"/>
      <c r="H830" s="35" t="s">
        <v>255</v>
      </c>
      <c r="I830" s="36">
        <v>41704</v>
      </c>
      <c r="J830" s="82">
        <v>31808</v>
      </c>
      <c r="K830" s="37">
        <v>3181</v>
      </c>
      <c r="L830" s="38">
        <f t="shared" si="138"/>
        <v>3181</v>
      </c>
      <c r="M830" s="36">
        <f t="shared" si="137"/>
        <v>41704</v>
      </c>
      <c r="N830" s="39">
        <f t="shared" si="133"/>
        <v>10</v>
      </c>
      <c r="O830" s="5"/>
      <c r="P830" s="5"/>
      <c r="Q830" s="42" t="str">
        <f>VLOOKUP(B830,[1]Challan!$A$6:$B$28,2,FALSE)</f>
        <v>94H</v>
      </c>
      <c r="R830" s="43" t="str">
        <f t="shared" si="129"/>
        <v>AAYP</v>
      </c>
      <c r="S830" s="43" t="str">
        <f t="shared" si="134"/>
        <v>P</v>
      </c>
      <c r="T830" s="43" t="str">
        <f t="shared" si="135"/>
        <v>02</v>
      </c>
      <c r="U830" s="43" t="b">
        <f t="shared" si="130"/>
        <v>1</v>
      </c>
      <c r="V830" s="43">
        <f t="shared" si="131"/>
        <v>10</v>
      </c>
      <c r="W830" s="43" t="str">
        <f t="shared" si="132"/>
        <v>R</v>
      </c>
      <c r="X830" s="37">
        <v>0</v>
      </c>
    </row>
    <row r="831" spans="1:24" x14ac:dyDescent="0.25">
      <c r="A831" s="30">
        <f t="shared" si="136"/>
        <v>828</v>
      </c>
      <c r="B831" s="30">
        <v>20</v>
      </c>
      <c r="C831" s="32">
        <f t="shared" si="128"/>
        <v>36</v>
      </c>
      <c r="D831" s="97" t="s">
        <v>229</v>
      </c>
      <c r="E831" s="50" t="s">
        <v>955</v>
      </c>
      <c r="F831" s="31" t="s">
        <v>364</v>
      </c>
      <c r="G831" s="31"/>
      <c r="H831" s="35" t="s">
        <v>255</v>
      </c>
      <c r="I831" s="36">
        <v>41704</v>
      </c>
      <c r="J831" s="82">
        <v>35032</v>
      </c>
      <c r="K831" s="37">
        <v>3503</v>
      </c>
      <c r="L831" s="38">
        <f t="shared" si="138"/>
        <v>3503</v>
      </c>
      <c r="M831" s="36">
        <f t="shared" si="137"/>
        <v>41704</v>
      </c>
      <c r="N831" s="39">
        <f t="shared" si="133"/>
        <v>10</v>
      </c>
      <c r="O831" s="5"/>
      <c r="P831" s="5"/>
      <c r="Q831" s="42" t="str">
        <f>VLOOKUP(B831,[1]Challan!$A$6:$B$28,2,FALSE)</f>
        <v>94H</v>
      </c>
      <c r="R831" s="43" t="str">
        <f t="shared" si="129"/>
        <v>AACF</v>
      </c>
      <c r="S831" s="43" t="str">
        <f t="shared" si="134"/>
        <v>F</v>
      </c>
      <c r="T831" s="43" t="str">
        <f t="shared" si="135"/>
        <v>02</v>
      </c>
      <c r="U831" s="43" t="b">
        <f t="shared" si="130"/>
        <v>1</v>
      </c>
      <c r="V831" s="43">
        <f t="shared" si="131"/>
        <v>10</v>
      </c>
      <c r="W831" s="43" t="str">
        <f t="shared" si="132"/>
        <v>M</v>
      </c>
      <c r="X831" s="37">
        <v>0</v>
      </c>
    </row>
    <row r="832" spans="1:24" x14ac:dyDescent="0.25">
      <c r="A832" s="30">
        <f t="shared" si="136"/>
        <v>829</v>
      </c>
      <c r="B832" s="30">
        <v>20</v>
      </c>
      <c r="C832" s="32">
        <f t="shared" si="128"/>
        <v>37</v>
      </c>
      <c r="D832" s="97" t="s">
        <v>229</v>
      </c>
      <c r="E832" s="50" t="s">
        <v>827</v>
      </c>
      <c r="F832" s="31" t="s">
        <v>365</v>
      </c>
      <c r="G832" s="31"/>
      <c r="H832" s="35" t="s">
        <v>255</v>
      </c>
      <c r="I832" s="36">
        <v>41704</v>
      </c>
      <c r="J832" s="82">
        <v>16978</v>
      </c>
      <c r="K832" s="37">
        <v>1698</v>
      </c>
      <c r="L832" s="38">
        <f t="shared" si="138"/>
        <v>1698</v>
      </c>
      <c r="M832" s="36">
        <f t="shared" si="137"/>
        <v>41704</v>
      </c>
      <c r="N832" s="39">
        <f t="shared" si="133"/>
        <v>10</v>
      </c>
      <c r="O832" s="5"/>
      <c r="P832" s="5"/>
      <c r="Q832" s="42" t="str">
        <f>VLOOKUP(B832,[1]Challan!$A$6:$B$28,2,FALSE)</f>
        <v>94H</v>
      </c>
      <c r="R832" s="43" t="str">
        <f t="shared" si="129"/>
        <v>AABF</v>
      </c>
      <c r="S832" s="43" t="str">
        <f t="shared" si="134"/>
        <v>F</v>
      </c>
      <c r="T832" s="43" t="str">
        <f t="shared" si="135"/>
        <v>02</v>
      </c>
      <c r="U832" s="43" t="b">
        <f t="shared" si="130"/>
        <v>1</v>
      </c>
      <c r="V832" s="43">
        <f t="shared" si="131"/>
        <v>10</v>
      </c>
      <c r="W832" s="43" t="str">
        <f t="shared" si="132"/>
        <v>A</v>
      </c>
      <c r="X832" s="37">
        <v>0</v>
      </c>
    </row>
    <row r="833" spans="1:24" x14ac:dyDescent="0.25">
      <c r="A833" s="30">
        <f t="shared" si="136"/>
        <v>830</v>
      </c>
      <c r="B833" s="30">
        <v>20</v>
      </c>
      <c r="C833" s="32">
        <f t="shared" si="128"/>
        <v>38</v>
      </c>
      <c r="D833" s="97" t="s">
        <v>229</v>
      </c>
      <c r="E833" s="50" t="s">
        <v>956</v>
      </c>
      <c r="F833" s="31" t="s">
        <v>366</v>
      </c>
      <c r="G833" s="31"/>
      <c r="H833" s="35" t="s">
        <v>255</v>
      </c>
      <c r="I833" s="36">
        <v>41704</v>
      </c>
      <c r="J833" s="82">
        <v>14926</v>
      </c>
      <c r="K833" s="37">
        <v>1493</v>
      </c>
      <c r="L833" s="38">
        <f t="shared" si="138"/>
        <v>1493</v>
      </c>
      <c r="M833" s="36">
        <f t="shared" si="137"/>
        <v>41704</v>
      </c>
      <c r="N833" s="39">
        <f t="shared" si="133"/>
        <v>10</v>
      </c>
      <c r="O833" s="5"/>
      <c r="P833" s="5"/>
      <c r="Q833" s="42" t="str">
        <f>VLOOKUP(B833,[1]Challan!$A$6:$B$28,2,FALSE)</f>
        <v>94H</v>
      </c>
      <c r="R833" s="43" t="str">
        <f t="shared" si="129"/>
        <v>AANF</v>
      </c>
      <c r="S833" s="43" t="str">
        <f t="shared" si="134"/>
        <v>F</v>
      </c>
      <c r="T833" s="43" t="str">
        <f t="shared" si="135"/>
        <v>02</v>
      </c>
      <c r="U833" s="43" t="b">
        <f t="shared" si="130"/>
        <v>1</v>
      </c>
      <c r="V833" s="43">
        <f t="shared" si="131"/>
        <v>10</v>
      </c>
      <c r="W833" s="43" t="str">
        <f t="shared" si="132"/>
        <v>L</v>
      </c>
      <c r="X833" s="37">
        <v>0</v>
      </c>
    </row>
    <row r="834" spans="1:24" x14ac:dyDescent="0.25">
      <c r="A834" s="30">
        <f t="shared" si="136"/>
        <v>831</v>
      </c>
      <c r="B834" s="30">
        <v>20</v>
      </c>
      <c r="C834" s="32">
        <f t="shared" si="128"/>
        <v>39</v>
      </c>
      <c r="D834" s="97" t="s">
        <v>229</v>
      </c>
      <c r="E834" s="50" t="s">
        <v>957</v>
      </c>
      <c r="F834" s="31" t="s">
        <v>719</v>
      </c>
      <c r="G834" s="31"/>
      <c r="H834" s="35" t="s">
        <v>255</v>
      </c>
      <c r="I834" s="36">
        <v>41704</v>
      </c>
      <c r="J834" s="82">
        <v>21734</v>
      </c>
      <c r="K834" s="37">
        <v>2173</v>
      </c>
      <c r="L834" s="38">
        <f t="shared" si="138"/>
        <v>2173</v>
      </c>
      <c r="M834" s="36">
        <f t="shared" si="137"/>
        <v>41704</v>
      </c>
      <c r="N834" s="39">
        <f t="shared" si="133"/>
        <v>10</v>
      </c>
      <c r="O834" s="5"/>
      <c r="P834" s="5"/>
      <c r="Q834" s="42" t="str">
        <f>VLOOKUP(B834,[1]Challan!$A$6:$B$28,2,FALSE)</f>
        <v>94H</v>
      </c>
      <c r="R834" s="43" t="str">
        <f t="shared" si="129"/>
        <v>AAHF</v>
      </c>
      <c r="S834" s="43" t="str">
        <f t="shared" si="134"/>
        <v>F</v>
      </c>
      <c r="T834" s="43" t="str">
        <f t="shared" si="135"/>
        <v>02</v>
      </c>
      <c r="U834" s="43" t="b">
        <f t="shared" si="130"/>
        <v>1</v>
      </c>
      <c r="V834" s="43">
        <f t="shared" si="131"/>
        <v>10</v>
      </c>
      <c r="W834" s="43" t="str">
        <f t="shared" si="132"/>
        <v>E</v>
      </c>
      <c r="X834" s="37">
        <v>0</v>
      </c>
    </row>
    <row r="835" spans="1:24" x14ac:dyDescent="0.25">
      <c r="A835" s="30">
        <f t="shared" si="136"/>
        <v>832</v>
      </c>
      <c r="B835" s="30">
        <v>20</v>
      </c>
      <c r="C835" s="32">
        <f t="shared" si="128"/>
        <v>40</v>
      </c>
      <c r="D835" s="97" t="s">
        <v>229</v>
      </c>
      <c r="E835" s="50" t="s">
        <v>368</v>
      </c>
      <c r="F835" s="31" t="s">
        <v>719</v>
      </c>
      <c r="G835" s="31"/>
      <c r="H835" s="35" t="s">
        <v>255</v>
      </c>
      <c r="I835" s="36">
        <v>41704</v>
      </c>
      <c r="J835" s="82">
        <v>10769</v>
      </c>
      <c r="K835" s="37">
        <v>1077</v>
      </c>
      <c r="L835" s="38">
        <f t="shared" si="138"/>
        <v>1077</v>
      </c>
      <c r="M835" s="36">
        <f t="shared" si="137"/>
        <v>41704</v>
      </c>
      <c r="N835" s="39">
        <f t="shared" si="133"/>
        <v>10</v>
      </c>
      <c r="O835" s="5"/>
      <c r="P835" s="5"/>
      <c r="Q835" s="42" t="str">
        <f>VLOOKUP(B835,[1]Challan!$A$6:$B$28,2,FALSE)</f>
        <v>94H</v>
      </c>
      <c r="R835" s="43" t="str">
        <f t="shared" si="129"/>
        <v>AAYF</v>
      </c>
      <c r="S835" s="43" t="str">
        <f t="shared" si="134"/>
        <v>F</v>
      </c>
      <c r="T835" s="43" t="str">
        <f t="shared" si="135"/>
        <v>02</v>
      </c>
      <c r="U835" s="43" t="b">
        <f t="shared" si="130"/>
        <v>1</v>
      </c>
      <c r="V835" s="43">
        <f t="shared" si="131"/>
        <v>10</v>
      </c>
      <c r="W835" s="43" t="str">
        <f t="shared" si="132"/>
        <v>L</v>
      </c>
      <c r="X835" s="37">
        <v>0</v>
      </c>
    </row>
    <row r="836" spans="1:24" x14ac:dyDescent="0.25">
      <c r="A836" s="30">
        <f t="shared" si="136"/>
        <v>833</v>
      </c>
      <c r="B836" s="30">
        <v>20</v>
      </c>
      <c r="C836" s="32">
        <f t="shared" ref="C836:C899" si="139">+IF(B836=B835,C835+1,1)</f>
        <v>41</v>
      </c>
      <c r="D836" s="97" t="s">
        <v>229</v>
      </c>
      <c r="E836" s="50" t="s">
        <v>828</v>
      </c>
      <c r="F836" s="31" t="s">
        <v>370</v>
      </c>
      <c r="G836" s="31"/>
      <c r="H836" s="35" t="s">
        <v>255</v>
      </c>
      <c r="I836" s="36">
        <v>41704</v>
      </c>
      <c r="J836" s="82">
        <v>13218</v>
      </c>
      <c r="K836" s="37">
        <v>1322</v>
      </c>
      <c r="L836" s="38">
        <f t="shared" si="138"/>
        <v>1322</v>
      </c>
      <c r="M836" s="36">
        <f t="shared" si="137"/>
        <v>41704</v>
      </c>
      <c r="N836" s="39">
        <f t="shared" si="133"/>
        <v>10</v>
      </c>
      <c r="O836" s="5"/>
      <c r="P836" s="5"/>
      <c r="Q836" s="42" t="str">
        <f>VLOOKUP(B836,[1]Challan!$A$6:$B$28,2,FALSE)</f>
        <v>94H</v>
      </c>
      <c r="R836" s="43" t="str">
        <f t="shared" ref="R836:R899" si="140">LEFT(E836,4)</f>
        <v>ABLP</v>
      </c>
      <c r="S836" s="43" t="str">
        <f t="shared" si="134"/>
        <v>P</v>
      </c>
      <c r="T836" s="43" t="str">
        <f t="shared" si="135"/>
        <v>02</v>
      </c>
      <c r="U836" s="43" t="b">
        <f t="shared" ref="U836:U899" si="141">D836=T836</f>
        <v>1</v>
      </c>
      <c r="V836" s="43">
        <f t="shared" ref="V836:V899" si="142">LEN(E836)</f>
        <v>10</v>
      </c>
      <c r="W836" s="43" t="str">
        <f t="shared" ref="W836:W899" si="143">RIGHT(E836,1)</f>
        <v>N</v>
      </c>
      <c r="X836" s="37">
        <v>0</v>
      </c>
    </row>
    <row r="837" spans="1:24" x14ac:dyDescent="0.25">
      <c r="A837" s="30">
        <f t="shared" si="136"/>
        <v>834</v>
      </c>
      <c r="B837" s="30">
        <v>20</v>
      </c>
      <c r="C837" s="32">
        <f t="shared" si="139"/>
        <v>42</v>
      </c>
      <c r="D837" s="97" t="s">
        <v>229</v>
      </c>
      <c r="E837" s="50" t="s">
        <v>1066</v>
      </c>
      <c r="F837" s="31" t="s">
        <v>371</v>
      </c>
      <c r="G837" s="31"/>
      <c r="H837" s="35" t="s">
        <v>255</v>
      </c>
      <c r="I837" s="36">
        <v>41704</v>
      </c>
      <c r="J837" s="82">
        <v>19795</v>
      </c>
      <c r="K837" s="37">
        <v>1980</v>
      </c>
      <c r="L837" s="38">
        <f t="shared" si="138"/>
        <v>1980</v>
      </c>
      <c r="M837" s="36">
        <f t="shared" si="137"/>
        <v>41704</v>
      </c>
      <c r="N837" s="39">
        <f t="shared" ref="N837:N900" si="144">+ROUND(L837/J837*100,2)</f>
        <v>10</v>
      </c>
      <c r="O837" s="5"/>
      <c r="P837" s="5"/>
      <c r="Q837" s="42" t="str">
        <f>VLOOKUP(B837,[1]Challan!$A$6:$B$28,2,FALSE)</f>
        <v>94H</v>
      </c>
      <c r="R837" s="43" t="str">
        <f t="shared" si="140"/>
        <v>AADF</v>
      </c>
      <c r="S837" s="43" t="str">
        <f t="shared" ref="S837:S900" si="145">RIGHT(R837,1)</f>
        <v>F</v>
      </c>
      <c r="T837" s="43" t="str">
        <f t="shared" ref="T837:T900" si="146">IF(S837="C","01","02")</f>
        <v>02</v>
      </c>
      <c r="U837" s="43" t="b">
        <f t="shared" si="141"/>
        <v>1</v>
      </c>
      <c r="V837" s="43">
        <f t="shared" si="142"/>
        <v>10</v>
      </c>
      <c r="W837" s="43" t="str">
        <f t="shared" si="143"/>
        <v>A</v>
      </c>
      <c r="X837" s="37">
        <v>0</v>
      </c>
    </row>
    <row r="838" spans="1:24" x14ac:dyDescent="0.25">
      <c r="A838" s="30">
        <f t="shared" ref="A838:A901" si="147">A837+1</f>
        <v>835</v>
      </c>
      <c r="B838" s="30">
        <v>20</v>
      </c>
      <c r="C838" s="32">
        <f t="shared" si="139"/>
        <v>43</v>
      </c>
      <c r="D838" s="97" t="s">
        <v>229</v>
      </c>
      <c r="E838" s="50" t="s">
        <v>958</v>
      </c>
      <c r="F838" s="31" t="s">
        <v>372</v>
      </c>
      <c r="G838" s="31"/>
      <c r="H838" s="35" t="s">
        <v>255</v>
      </c>
      <c r="I838" s="36">
        <v>41704</v>
      </c>
      <c r="J838" s="82">
        <v>12466</v>
      </c>
      <c r="K838" s="37">
        <v>1247</v>
      </c>
      <c r="L838" s="38">
        <f t="shared" si="138"/>
        <v>1247</v>
      </c>
      <c r="M838" s="36">
        <f t="shared" si="137"/>
        <v>41704</v>
      </c>
      <c r="N838" s="39">
        <f t="shared" si="144"/>
        <v>10</v>
      </c>
      <c r="O838" s="5"/>
      <c r="P838" s="5"/>
      <c r="Q838" s="42" t="str">
        <f>VLOOKUP(B838,[1]Challan!$A$6:$B$28,2,FALSE)</f>
        <v>94H</v>
      </c>
      <c r="R838" s="43" t="str">
        <f t="shared" si="140"/>
        <v>AJIP</v>
      </c>
      <c r="S838" s="43" t="str">
        <f t="shared" si="145"/>
        <v>P</v>
      </c>
      <c r="T838" s="43" t="str">
        <f t="shared" si="146"/>
        <v>02</v>
      </c>
      <c r="U838" s="43" t="b">
        <f t="shared" si="141"/>
        <v>1</v>
      </c>
      <c r="V838" s="43">
        <f t="shared" si="142"/>
        <v>10</v>
      </c>
      <c r="W838" s="43" t="str">
        <f t="shared" si="143"/>
        <v>N</v>
      </c>
      <c r="X838" s="37">
        <v>0</v>
      </c>
    </row>
    <row r="839" spans="1:24" x14ac:dyDescent="0.25">
      <c r="A839" s="30">
        <f t="shared" si="147"/>
        <v>836</v>
      </c>
      <c r="B839" s="30">
        <v>20</v>
      </c>
      <c r="C839" s="32">
        <f t="shared" si="139"/>
        <v>44</v>
      </c>
      <c r="D839" s="97" t="s">
        <v>229</v>
      </c>
      <c r="E839" s="50" t="s">
        <v>829</v>
      </c>
      <c r="F839" s="31" t="s">
        <v>373</v>
      </c>
      <c r="G839" s="31"/>
      <c r="H839" s="35" t="s">
        <v>255</v>
      </c>
      <c r="I839" s="36">
        <v>41704</v>
      </c>
      <c r="J839" s="82">
        <v>7066</v>
      </c>
      <c r="K839" s="37">
        <v>707</v>
      </c>
      <c r="L839" s="38">
        <f t="shared" si="138"/>
        <v>707</v>
      </c>
      <c r="M839" s="36">
        <f t="shared" si="137"/>
        <v>41704</v>
      </c>
      <c r="N839" s="39">
        <f t="shared" si="144"/>
        <v>10.01</v>
      </c>
      <c r="O839" s="5"/>
      <c r="P839" s="5"/>
      <c r="Q839" s="42" t="str">
        <f>VLOOKUP(B839,[1]Challan!$A$6:$B$28,2,FALSE)</f>
        <v>94H</v>
      </c>
      <c r="R839" s="43" t="str">
        <f t="shared" si="140"/>
        <v>AAEF</v>
      </c>
      <c r="S839" s="43" t="str">
        <f t="shared" si="145"/>
        <v>F</v>
      </c>
      <c r="T839" s="43" t="str">
        <f t="shared" si="146"/>
        <v>02</v>
      </c>
      <c r="U839" s="43" t="b">
        <f t="shared" si="141"/>
        <v>1</v>
      </c>
      <c r="V839" s="43">
        <f t="shared" si="142"/>
        <v>10</v>
      </c>
      <c r="W839" s="43" t="str">
        <f t="shared" si="143"/>
        <v>K</v>
      </c>
      <c r="X839" s="37">
        <v>0</v>
      </c>
    </row>
    <row r="840" spans="1:24" x14ac:dyDescent="0.25">
      <c r="A840" s="30">
        <f t="shared" si="147"/>
        <v>837</v>
      </c>
      <c r="B840" s="30">
        <v>20</v>
      </c>
      <c r="C840" s="32">
        <f t="shared" si="139"/>
        <v>45</v>
      </c>
      <c r="D840" s="97" t="s">
        <v>229</v>
      </c>
      <c r="E840" s="50" t="s">
        <v>1142</v>
      </c>
      <c r="F840" s="31" t="s">
        <v>720</v>
      </c>
      <c r="G840" s="31"/>
      <c r="H840" s="35" t="s">
        <v>255</v>
      </c>
      <c r="I840" s="36">
        <v>41704</v>
      </c>
      <c r="J840" s="82">
        <v>9835</v>
      </c>
      <c r="K840" s="37">
        <v>984</v>
      </c>
      <c r="L840" s="38">
        <f t="shared" si="138"/>
        <v>984</v>
      </c>
      <c r="M840" s="36">
        <f t="shared" si="137"/>
        <v>41704</v>
      </c>
      <c r="N840" s="39">
        <f t="shared" si="144"/>
        <v>10.01</v>
      </c>
      <c r="O840" s="5"/>
      <c r="P840" s="5"/>
      <c r="Q840" s="42" t="str">
        <f>VLOOKUP(B840,[1]Challan!$A$6:$B$28,2,FALSE)</f>
        <v>94H</v>
      </c>
      <c r="R840" s="43" t="str">
        <f t="shared" si="140"/>
        <v>AAFF</v>
      </c>
      <c r="S840" s="43" t="str">
        <f t="shared" si="145"/>
        <v>F</v>
      </c>
      <c r="T840" s="43" t="str">
        <f t="shared" si="146"/>
        <v>02</v>
      </c>
      <c r="U840" s="43" t="b">
        <f t="shared" si="141"/>
        <v>1</v>
      </c>
      <c r="V840" s="43">
        <f t="shared" si="142"/>
        <v>10</v>
      </c>
      <c r="W840" s="43" t="str">
        <f t="shared" si="143"/>
        <v>G</v>
      </c>
      <c r="X840" s="37">
        <v>0</v>
      </c>
    </row>
    <row r="841" spans="1:24" x14ac:dyDescent="0.25">
      <c r="A841" s="30">
        <f t="shared" si="147"/>
        <v>838</v>
      </c>
      <c r="B841" s="30">
        <v>20</v>
      </c>
      <c r="C841" s="32">
        <f t="shared" si="139"/>
        <v>46</v>
      </c>
      <c r="D841" s="97" t="s">
        <v>229</v>
      </c>
      <c r="E841" s="50" t="s">
        <v>830</v>
      </c>
      <c r="F841" s="31" t="s">
        <v>374</v>
      </c>
      <c r="G841" s="31"/>
      <c r="H841" s="35" t="s">
        <v>255</v>
      </c>
      <c r="I841" s="36">
        <v>41704</v>
      </c>
      <c r="J841" s="82">
        <v>7012</v>
      </c>
      <c r="K841" s="37">
        <v>701</v>
      </c>
      <c r="L841" s="38">
        <f t="shared" si="138"/>
        <v>701</v>
      </c>
      <c r="M841" s="36">
        <f t="shared" si="137"/>
        <v>41704</v>
      </c>
      <c r="N841" s="39">
        <f t="shared" si="144"/>
        <v>10</v>
      </c>
      <c r="O841" s="5"/>
      <c r="P841" s="5"/>
      <c r="Q841" s="42" t="str">
        <f>VLOOKUP(B841,[1]Challan!$A$6:$B$28,2,FALSE)</f>
        <v>94H</v>
      </c>
      <c r="R841" s="43" t="str">
        <f t="shared" si="140"/>
        <v>AABF</v>
      </c>
      <c r="S841" s="43" t="str">
        <f t="shared" si="145"/>
        <v>F</v>
      </c>
      <c r="T841" s="43" t="str">
        <f t="shared" si="146"/>
        <v>02</v>
      </c>
      <c r="U841" s="43" t="b">
        <f t="shared" si="141"/>
        <v>1</v>
      </c>
      <c r="V841" s="43">
        <f t="shared" si="142"/>
        <v>10</v>
      </c>
      <c r="W841" s="43" t="str">
        <f t="shared" si="143"/>
        <v>H</v>
      </c>
      <c r="X841" s="37">
        <v>0</v>
      </c>
    </row>
    <row r="842" spans="1:24" x14ac:dyDescent="0.25">
      <c r="A842" s="30">
        <f t="shared" si="147"/>
        <v>839</v>
      </c>
      <c r="B842" s="30">
        <v>20</v>
      </c>
      <c r="C842" s="32">
        <f t="shared" si="139"/>
        <v>47</v>
      </c>
      <c r="D842" s="97" t="s">
        <v>229</v>
      </c>
      <c r="E842" s="50" t="s">
        <v>831</v>
      </c>
      <c r="F842" s="31" t="s">
        <v>721</v>
      </c>
      <c r="G842" s="31"/>
      <c r="H842" s="35" t="s">
        <v>255</v>
      </c>
      <c r="I842" s="36">
        <v>41704</v>
      </c>
      <c r="J842" s="82">
        <v>8308</v>
      </c>
      <c r="K842" s="37">
        <v>831</v>
      </c>
      <c r="L842" s="38">
        <f t="shared" si="138"/>
        <v>831</v>
      </c>
      <c r="M842" s="36">
        <f t="shared" si="137"/>
        <v>41704</v>
      </c>
      <c r="N842" s="39">
        <f t="shared" si="144"/>
        <v>10</v>
      </c>
      <c r="O842" s="5"/>
      <c r="P842" s="5"/>
      <c r="Q842" s="42" t="str">
        <f>VLOOKUP(B842,[1]Challan!$A$6:$B$28,2,FALSE)</f>
        <v>94H</v>
      </c>
      <c r="R842" s="43" t="str">
        <f t="shared" si="140"/>
        <v>AABF</v>
      </c>
      <c r="S842" s="43" t="str">
        <f t="shared" si="145"/>
        <v>F</v>
      </c>
      <c r="T842" s="43" t="str">
        <f t="shared" si="146"/>
        <v>02</v>
      </c>
      <c r="U842" s="43" t="b">
        <f t="shared" si="141"/>
        <v>1</v>
      </c>
      <c r="V842" s="43">
        <f t="shared" si="142"/>
        <v>10</v>
      </c>
      <c r="W842" s="43" t="str">
        <f t="shared" si="143"/>
        <v>K</v>
      </c>
      <c r="X842" s="37">
        <v>0</v>
      </c>
    </row>
    <row r="843" spans="1:24" x14ac:dyDescent="0.25">
      <c r="A843" s="30">
        <f t="shared" si="147"/>
        <v>840</v>
      </c>
      <c r="B843" s="30">
        <v>20</v>
      </c>
      <c r="C843" s="32">
        <f t="shared" si="139"/>
        <v>48</v>
      </c>
      <c r="D843" s="97" t="s">
        <v>229</v>
      </c>
      <c r="E843" s="50" t="s">
        <v>959</v>
      </c>
      <c r="F843" s="31" t="s">
        <v>376</v>
      </c>
      <c r="G843" s="31"/>
      <c r="H843" s="35" t="s">
        <v>255</v>
      </c>
      <c r="I843" s="36">
        <v>41704</v>
      </c>
      <c r="J843" s="82">
        <v>19410</v>
      </c>
      <c r="K843" s="37">
        <v>1941</v>
      </c>
      <c r="L843" s="38">
        <f t="shared" si="138"/>
        <v>1941</v>
      </c>
      <c r="M843" s="36">
        <f t="shared" si="137"/>
        <v>41704</v>
      </c>
      <c r="N843" s="39">
        <f t="shared" si="144"/>
        <v>10</v>
      </c>
      <c r="O843" s="5"/>
      <c r="P843" s="5"/>
      <c r="Q843" s="42" t="str">
        <f>VLOOKUP(B843,[1]Challan!$A$6:$B$28,2,FALSE)</f>
        <v>94H</v>
      </c>
      <c r="R843" s="43" t="str">
        <f t="shared" si="140"/>
        <v>ACNP</v>
      </c>
      <c r="S843" s="43" t="str">
        <f t="shared" si="145"/>
        <v>P</v>
      </c>
      <c r="T843" s="43" t="str">
        <f t="shared" si="146"/>
        <v>02</v>
      </c>
      <c r="U843" s="43" t="b">
        <f t="shared" si="141"/>
        <v>1</v>
      </c>
      <c r="V843" s="43">
        <f t="shared" si="142"/>
        <v>10</v>
      </c>
      <c r="W843" s="43" t="str">
        <f t="shared" si="143"/>
        <v>C</v>
      </c>
      <c r="X843" s="37">
        <v>0</v>
      </c>
    </row>
    <row r="844" spans="1:24" x14ac:dyDescent="0.25">
      <c r="A844" s="30">
        <f t="shared" si="147"/>
        <v>841</v>
      </c>
      <c r="B844" s="30">
        <v>20</v>
      </c>
      <c r="C844" s="32">
        <f t="shared" si="139"/>
        <v>49</v>
      </c>
      <c r="D844" s="97" t="s">
        <v>229</v>
      </c>
      <c r="E844" s="50" t="s">
        <v>832</v>
      </c>
      <c r="F844" s="31" t="s">
        <v>377</v>
      </c>
      <c r="G844" s="31"/>
      <c r="H844" s="35" t="s">
        <v>255</v>
      </c>
      <c r="I844" s="36">
        <v>41704</v>
      </c>
      <c r="J844" s="82">
        <v>16185</v>
      </c>
      <c r="K844" s="37">
        <v>1619</v>
      </c>
      <c r="L844" s="38">
        <f t="shared" si="138"/>
        <v>1619</v>
      </c>
      <c r="M844" s="36">
        <f t="shared" si="137"/>
        <v>41704</v>
      </c>
      <c r="N844" s="39">
        <f t="shared" si="144"/>
        <v>10</v>
      </c>
      <c r="O844" s="5"/>
      <c r="P844" s="5"/>
      <c r="Q844" s="42" t="str">
        <f>VLOOKUP(B844,[1]Challan!$A$6:$B$28,2,FALSE)</f>
        <v>94H</v>
      </c>
      <c r="R844" s="43" t="str">
        <f t="shared" si="140"/>
        <v>AABF</v>
      </c>
      <c r="S844" s="43" t="str">
        <f t="shared" si="145"/>
        <v>F</v>
      </c>
      <c r="T844" s="43" t="str">
        <f t="shared" si="146"/>
        <v>02</v>
      </c>
      <c r="U844" s="43" t="b">
        <f t="shared" si="141"/>
        <v>1</v>
      </c>
      <c r="V844" s="43">
        <f t="shared" si="142"/>
        <v>10</v>
      </c>
      <c r="W844" s="43" t="str">
        <f t="shared" si="143"/>
        <v>N</v>
      </c>
      <c r="X844" s="37">
        <v>0</v>
      </c>
    </row>
    <row r="845" spans="1:24" x14ac:dyDescent="0.25">
      <c r="A845" s="30">
        <f t="shared" si="147"/>
        <v>842</v>
      </c>
      <c r="B845" s="30">
        <v>20</v>
      </c>
      <c r="C845" s="32">
        <f t="shared" si="139"/>
        <v>50</v>
      </c>
      <c r="D845" s="97" t="s">
        <v>229</v>
      </c>
      <c r="E845" s="50" t="s">
        <v>833</v>
      </c>
      <c r="F845" s="31" t="s">
        <v>378</v>
      </c>
      <c r="G845" s="31"/>
      <c r="H845" s="35" t="s">
        <v>255</v>
      </c>
      <c r="I845" s="36">
        <v>41704</v>
      </c>
      <c r="J845" s="82">
        <v>11637</v>
      </c>
      <c r="K845" s="37">
        <v>1164</v>
      </c>
      <c r="L845" s="38">
        <f t="shared" si="138"/>
        <v>1164</v>
      </c>
      <c r="M845" s="36">
        <f t="shared" si="137"/>
        <v>41704</v>
      </c>
      <c r="N845" s="39">
        <f t="shared" si="144"/>
        <v>10</v>
      </c>
      <c r="O845" s="5"/>
      <c r="P845" s="5"/>
      <c r="Q845" s="42" t="str">
        <f>VLOOKUP(B845,[1]Challan!$A$6:$B$28,2,FALSE)</f>
        <v>94H</v>
      </c>
      <c r="R845" s="43" t="str">
        <f t="shared" si="140"/>
        <v>AADF</v>
      </c>
      <c r="S845" s="43" t="str">
        <f t="shared" si="145"/>
        <v>F</v>
      </c>
      <c r="T845" s="43" t="str">
        <f t="shared" si="146"/>
        <v>02</v>
      </c>
      <c r="U845" s="43" t="b">
        <f t="shared" si="141"/>
        <v>1</v>
      </c>
      <c r="V845" s="43">
        <f t="shared" si="142"/>
        <v>10</v>
      </c>
      <c r="W845" s="43" t="str">
        <f t="shared" si="143"/>
        <v>B</v>
      </c>
      <c r="X845" s="37">
        <v>0</v>
      </c>
    </row>
    <row r="846" spans="1:24" x14ac:dyDescent="0.25">
      <c r="A846" s="30">
        <f t="shared" si="147"/>
        <v>843</v>
      </c>
      <c r="B846" s="30">
        <v>20</v>
      </c>
      <c r="C846" s="32">
        <f t="shared" si="139"/>
        <v>51</v>
      </c>
      <c r="D846" s="97" t="s">
        <v>229</v>
      </c>
      <c r="E846" s="50" t="s">
        <v>960</v>
      </c>
      <c r="F846" s="31" t="s">
        <v>379</v>
      </c>
      <c r="G846" s="31"/>
      <c r="H846" s="35" t="s">
        <v>255</v>
      </c>
      <c r="I846" s="36">
        <v>41704</v>
      </c>
      <c r="J846" s="82">
        <v>4232</v>
      </c>
      <c r="K846" s="37">
        <v>423</v>
      </c>
      <c r="L846" s="38">
        <f t="shared" si="138"/>
        <v>423</v>
      </c>
      <c r="M846" s="36">
        <f t="shared" si="137"/>
        <v>41704</v>
      </c>
      <c r="N846" s="39">
        <f t="shared" si="144"/>
        <v>10</v>
      </c>
      <c r="O846" s="5"/>
      <c r="P846" s="5"/>
      <c r="Q846" s="42" t="str">
        <f>VLOOKUP(B846,[1]Challan!$A$6:$B$28,2,FALSE)</f>
        <v>94H</v>
      </c>
      <c r="R846" s="43" t="str">
        <f t="shared" si="140"/>
        <v>AABF</v>
      </c>
      <c r="S846" s="43" t="str">
        <f t="shared" si="145"/>
        <v>F</v>
      </c>
      <c r="T846" s="43" t="str">
        <f t="shared" si="146"/>
        <v>02</v>
      </c>
      <c r="U846" s="43" t="b">
        <f t="shared" si="141"/>
        <v>1</v>
      </c>
      <c r="V846" s="43">
        <f t="shared" si="142"/>
        <v>10</v>
      </c>
      <c r="W846" s="43" t="str">
        <f t="shared" si="143"/>
        <v>K</v>
      </c>
      <c r="X846" s="37">
        <v>0</v>
      </c>
    </row>
    <row r="847" spans="1:24" x14ac:dyDescent="0.25">
      <c r="A847" s="30">
        <f t="shared" si="147"/>
        <v>844</v>
      </c>
      <c r="B847" s="30">
        <v>20</v>
      </c>
      <c r="C847" s="32">
        <f t="shared" si="139"/>
        <v>52</v>
      </c>
      <c r="D847" s="97" t="s">
        <v>229</v>
      </c>
      <c r="E847" s="50" t="s">
        <v>1067</v>
      </c>
      <c r="F847" s="31" t="s">
        <v>380</v>
      </c>
      <c r="G847" s="31"/>
      <c r="H847" s="35" t="s">
        <v>255</v>
      </c>
      <c r="I847" s="36">
        <v>41704</v>
      </c>
      <c r="J847" s="82">
        <v>5419</v>
      </c>
      <c r="K847" s="37">
        <v>542</v>
      </c>
      <c r="L847" s="38">
        <f t="shared" si="138"/>
        <v>542</v>
      </c>
      <c r="M847" s="36">
        <f t="shared" si="137"/>
        <v>41704</v>
      </c>
      <c r="N847" s="39">
        <f t="shared" si="144"/>
        <v>10</v>
      </c>
      <c r="O847" s="5"/>
      <c r="P847" s="5"/>
      <c r="Q847" s="42" t="str">
        <f>VLOOKUP(B847,[1]Challan!$A$6:$B$28,2,FALSE)</f>
        <v>94H</v>
      </c>
      <c r="R847" s="43" t="str">
        <f t="shared" si="140"/>
        <v>AAEF</v>
      </c>
      <c r="S847" s="43" t="str">
        <f t="shared" si="145"/>
        <v>F</v>
      </c>
      <c r="T847" s="43" t="str">
        <f t="shared" si="146"/>
        <v>02</v>
      </c>
      <c r="U847" s="43" t="b">
        <f t="shared" si="141"/>
        <v>1</v>
      </c>
      <c r="V847" s="43">
        <f t="shared" si="142"/>
        <v>10</v>
      </c>
      <c r="W847" s="43" t="str">
        <f t="shared" si="143"/>
        <v>M</v>
      </c>
      <c r="X847" s="37">
        <v>0</v>
      </c>
    </row>
    <row r="848" spans="1:24" x14ac:dyDescent="0.25">
      <c r="A848" s="30">
        <f t="shared" si="147"/>
        <v>845</v>
      </c>
      <c r="B848" s="30">
        <v>20</v>
      </c>
      <c r="C848" s="32">
        <f t="shared" si="139"/>
        <v>53</v>
      </c>
      <c r="D848" s="97" t="s">
        <v>229</v>
      </c>
      <c r="E848" s="50" t="s">
        <v>1068</v>
      </c>
      <c r="F848" s="31" t="s">
        <v>381</v>
      </c>
      <c r="G848" s="31"/>
      <c r="H848" s="35" t="s">
        <v>255</v>
      </c>
      <c r="I848" s="36">
        <v>41704</v>
      </c>
      <c r="J848" s="82">
        <v>43598</v>
      </c>
      <c r="K848" s="37">
        <v>4360</v>
      </c>
      <c r="L848" s="38">
        <f t="shared" si="138"/>
        <v>4360</v>
      </c>
      <c r="M848" s="36">
        <f t="shared" si="137"/>
        <v>41704</v>
      </c>
      <c r="N848" s="39">
        <f t="shared" si="144"/>
        <v>10</v>
      </c>
      <c r="O848" s="5"/>
      <c r="P848" s="5"/>
      <c r="Q848" s="42" t="str">
        <f>VLOOKUP(B848,[1]Challan!$A$6:$B$28,2,FALSE)</f>
        <v>94H</v>
      </c>
      <c r="R848" s="43" t="str">
        <f t="shared" si="140"/>
        <v>AACF</v>
      </c>
      <c r="S848" s="43" t="str">
        <f t="shared" si="145"/>
        <v>F</v>
      </c>
      <c r="T848" s="43" t="str">
        <f t="shared" si="146"/>
        <v>02</v>
      </c>
      <c r="U848" s="43" t="b">
        <f t="shared" si="141"/>
        <v>1</v>
      </c>
      <c r="V848" s="43">
        <f t="shared" si="142"/>
        <v>10</v>
      </c>
      <c r="W848" s="43" t="str">
        <f t="shared" si="143"/>
        <v>R</v>
      </c>
      <c r="X848" s="37">
        <v>0</v>
      </c>
    </row>
    <row r="849" spans="1:24" x14ac:dyDescent="0.25">
      <c r="A849" s="30">
        <f t="shared" si="147"/>
        <v>846</v>
      </c>
      <c r="B849" s="30">
        <v>20</v>
      </c>
      <c r="C849" s="32">
        <f t="shared" si="139"/>
        <v>54</v>
      </c>
      <c r="D849" s="97" t="s">
        <v>229</v>
      </c>
      <c r="E849" s="50" t="s">
        <v>834</v>
      </c>
      <c r="F849" s="31" t="s">
        <v>382</v>
      </c>
      <c r="G849" s="31"/>
      <c r="H849" s="35" t="s">
        <v>255</v>
      </c>
      <c r="I849" s="36">
        <v>41704</v>
      </c>
      <c r="J849" s="82">
        <v>12524</v>
      </c>
      <c r="K849" s="37">
        <v>1252</v>
      </c>
      <c r="L849" s="38">
        <f t="shared" si="138"/>
        <v>1252</v>
      </c>
      <c r="M849" s="36">
        <f t="shared" si="137"/>
        <v>41704</v>
      </c>
      <c r="N849" s="39">
        <f t="shared" si="144"/>
        <v>10</v>
      </c>
      <c r="O849" s="5"/>
      <c r="P849" s="5"/>
      <c r="Q849" s="42" t="str">
        <f>VLOOKUP(B849,[1]Challan!$A$6:$B$28,2,FALSE)</f>
        <v>94H</v>
      </c>
      <c r="R849" s="43" t="str">
        <f t="shared" si="140"/>
        <v>AADF</v>
      </c>
      <c r="S849" s="43" t="str">
        <f t="shared" si="145"/>
        <v>F</v>
      </c>
      <c r="T849" s="43" t="str">
        <f t="shared" si="146"/>
        <v>02</v>
      </c>
      <c r="U849" s="43" t="b">
        <f t="shared" si="141"/>
        <v>1</v>
      </c>
      <c r="V849" s="43">
        <f t="shared" si="142"/>
        <v>10</v>
      </c>
      <c r="W849" s="43" t="str">
        <f t="shared" si="143"/>
        <v>B</v>
      </c>
      <c r="X849" s="37">
        <v>0</v>
      </c>
    </row>
    <row r="850" spans="1:24" x14ac:dyDescent="0.25">
      <c r="A850" s="30">
        <f t="shared" si="147"/>
        <v>847</v>
      </c>
      <c r="B850" s="30">
        <v>20</v>
      </c>
      <c r="C850" s="32">
        <f t="shared" si="139"/>
        <v>55</v>
      </c>
      <c r="D850" s="97" t="s">
        <v>229</v>
      </c>
      <c r="E850" s="50" t="s">
        <v>1069</v>
      </c>
      <c r="F850" s="31" t="s">
        <v>383</v>
      </c>
      <c r="G850" s="31"/>
      <c r="H850" s="35" t="s">
        <v>255</v>
      </c>
      <c r="I850" s="36">
        <v>41704</v>
      </c>
      <c r="J850" s="82">
        <v>16869</v>
      </c>
      <c r="K850" s="37">
        <v>1687</v>
      </c>
      <c r="L850" s="38">
        <f t="shared" si="138"/>
        <v>1687</v>
      </c>
      <c r="M850" s="36">
        <f t="shared" si="137"/>
        <v>41704</v>
      </c>
      <c r="N850" s="39">
        <f t="shared" si="144"/>
        <v>10</v>
      </c>
      <c r="O850" s="5"/>
      <c r="P850" s="5"/>
      <c r="Q850" s="42" t="str">
        <f>VLOOKUP(B850,[1]Challan!$A$6:$B$28,2,FALSE)</f>
        <v>94H</v>
      </c>
      <c r="R850" s="43" t="str">
        <f t="shared" si="140"/>
        <v>AAAF</v>
      </c>
      <c r="S850" s="43" t="str">
        <f t="shared" si="145"/>
        <v>F</v>
      </c>
      <c r="T850" s="43" t="str">
        <f t="shared" si="146"/>
        <v>02</v>
      </c>
      <c r="U850" s="43" t="b">
        <f t="shared" si="141"/>
        <v>1</v>
      </c>
      <c r="V850" s="43">
        <f t="shared" si="142"/>
        <v>10</v>
      </c>
      <c r="W850" s="43" t="str">
        <f t="shared" si="143"/>
        <v>E</v>
      </c>
      <c r="X850" s="37">
        <v>0</v>
      </c>
    </row>
    <row r="851" spans="1:24" x14ac:dyDescent="0.25">
      <c r="A851" s="30">
        <f t="shared" si="147"/>
        <v>848</v>
      </c>
      <c r="B851" s="30">
        <v>20</v>
      </c>
      <c r="C851" s="32">
        <f t="shared" si="139"/>
        <v>56</v>
      </c>
      <c r="D851" s="97" t="s">
        <v>229</v>
      </c>
      <c r="E851" s="50" t="s">
        <v>1070</v>
      </c>
      <c r="F851" s="31" t="s">
        <v>384</v>
      </c>
      <c r="G851" s="31"/>
      <c r="H851" s="35" t="s">
        <v>255</v>
      </c>
      <c r="I851" s="36">
        <v>41704</v>
      </c>
      <c r="J851" s="82">
        <v>59134</v>
      </c>
      <c r="K851" s="37">
        <v>5913</v>
      </c>
      <c r="L851" s="38">
        <f t="shared" si="138"/>
        <v>5913</v>
      </c>
      <c r="M851" s="36">
        <f t="shared" si="137"/>
        <v>41704</v>
      </c>
      <c r="N851" s="39">
        <f t="shared" si="144"/>
        <v>10</v>
      </c>
      <c r="O851" s="5"/>
      <c r="P851" s="5"/>
      <c r="Q851" s="42" t="str">
        <f>VLOOKUP(B851,[1]Challan!$A$6:$B$28,2,FALSE)</f>
        <v>94H</v>
      </c>
      <c r="R851" s="43" t="str">
        <f t="shared" si="140"/>
        <v>AACF</v>
      </c>
      <c r="S851" s="43" t="str">
        <f t="shared" si="145"/>
        <v>F</v>
      </c>
      <c r="T851" s="43" t="str">
        <f t="shared" si="146"/>
        <v>02</v>
      </c>
      <c r="U851" s="43" t="b">
        <f t="shared" si="141"/>
        <v>1</v>
      </c>
      <c r="V851" s="43">
        <f t="shared" si="142"/>
        <v>10</v>
      </c>
      <c r="W851" s="43" t="str">
        <f t="shared" si="143"/>
        <v>C</v>
      </c>
      <c r="X851" s="37">
        <v>0</v>
      </c>
    </row>
    <row r="852" spans="1:24" x14ac:dyDescent="0.25">
      <c r="A852" s="30">
        <f t="shared" si="147"/>
        <v>849</v>
      </c>
      <c r="B852" s="30">
        <v>20</v>
      </c>
      <c r="C852" s="32">
        <f t="shared" si="139"/>
        <v>57</v>
      </c>
      <c r="D852" s="97" t="s">
        <v>229</v>
      </c>
      <c r="E852" s="50" t="s">
        <v>835</v>
      </c>
      <c r="F852" s="31" t="s">
        <v>722</v>
      </c>
      <c r="G852" s="31"/>
      <c r="H852" s="35" t="s">
        <v>255</v>
      </c>
      <c r="I852" s="36">
        <v>41704</v>
      </c>
      <c r="J852" s="82">
        <v>45750</v>
      </c>
      <c r="K852" s="37">
        <v>4575</v>
      </c>
      <c r="L852" s="38">
        <f t="shared" si="138"/>
        <v>4575</v>
      </c>
      <c r="M852" s="36">
        <f t="shared" si="137"/>
        <v>41704</v>
      </c>
      <c r="N852" s="39">
        <f t="shared" si="144"/>
        <v>10</v>
      </c>
      <c r="O852" s="5"/>
      <c r="P852" s="5"/>
      <c r="Q852" s="42" t="str">
        <f>VLOOKUP(B852,[1]Challan!$A$6:$B$28,2,FALSE)</f>
        <v>94H</v>
      </c>
      <c r="R852" s="43" t="str">
        <f t="shared" si="140"/>
        <v>AALF</v>
      </c>
      <c r="S852" s="43" t="str">
        <f t="shared" si="145"/>
        <v>F</v>
      </c>
      <c r="T852" s="43" t="str">
        <f t="shared" si="146"/>
        <v>02</v>
      </c>
      <c r="U852" s="43" t="b">
        <f t="shared" si="141"/>
        <v>1</v>
      </c>
      <c r="V852" s="43">
        <f t="shared" si="142"/>
        <v>10</v>
      </c>
      <c r="W852" s="43" t="str">
        <f t="shared" si="143"/>
        <v>D</v>
      </c>
      <c r="X852" s="37">
        <v>0</v>
      </c>
    </row>
    <row r="853" spans="1:24" x14ac:dyDescent="0.25">
      <c r="A853" s="30">
        <f t="shared" si="147"/>
        <v>850</v>
      </c>
      <c r="B853" s="30">
        <v>20</v>
      </c>
      <c r="C853" s="32">
        <f t="shared" si="139"/>
        <v>58</v>
      </c>
      <c r="D853" s="97" t="s">
        <v>229</v>
      </c>
      <c r="E853" s="50" t="s">
        <v>836</v>
      </c>
      <c r="F853" s="31" t="s">
        <v>386</v>
      </c>
      <c r="G853" s="31"/>
      <c r="H853" s="35" t="s">
        <v>255</v>
      </c>
      <c r="I853" s="36">
        <v>41704</v>
      </c>
      <c r="J853" s="82">
        <v>11091</v>
      </c>
      <c r="K853" s="37">
        <v>1109</v>
      </c>
      <c r="L853" s="38">
        <f t="shared" si="138"/>
        <v>1109</v>
      </c>
      <c r="M853" s="36">
        <f t="shared" si="137"/>
        <v>41704</v>
      </c>
      <c r="N853" s="39">
        <f t="shared" si="144"/>
        <v>10</v>
      </c>
      <c r="O853" s="5"/>
      <c r="P853" s="5"/>
      <c r="Q853" s="42" t="str">
        <f>VLOOKUP(B853,[1]Challan!$A$6:$B$28,2,FALSE)</f>
        <v>94H</v>
      </c>
      <c r="R853" s="43" t="str">
        <f t="shared" si="140"/>
        <v>AACF</v>
      </c>
      <c r="S853" s="43" t="str">
        <f t="shared" si="145"/>
        <v>F</v>
      </c>
      <c r="T853" s="43" t="str">
        <f t="shared" si="146"/>
        <v>02</v>
      </c>
      <c r="U853" s="43" t="b">
        <f t="shared" si="141"/>
        <v>1</v>
      </c>
      <c r="V853" s="43">
        <f t="shared" si="142"/>
        <v>10</v>
      </c>
      <c r="W853" s="43" t="str">
        <f t="shared" si="143"/>
        <v>E</v>
      </c>
      <c r="X853" s="37">
        <v>0</v>
      </c>
    </row>
    <row r="854" spans="1:24" x14ac:dyDescent="0.25">
      <c r="A854" s="30">
        <f t="shared" si="147"/>
        <v>851</v>
      </c>
      <c r="B854" s="30">
        <v>20</v>
      </c>
      <c r="C854" s="32">
        <f t="shared" si="139"/>
        <v>59</v>
      </c>
      <c r="D854" s="97" t="s">
        <v>229</v>
      </c>
      <c r="E854" s="50" t="s">
        <v>912</v>
      </c>
      <c r="F854" s="31" t="s">
        <v>723</v>
      </c>
      <c r="G854" s="31"/>
      <c r="H854" s="35" t="s">
        <v>255</v>
      </c>
      <c r="I854" s="36">
        <v>41704</v>
      </c>
      <c r="J854" s="82">
        <v>21249</v>
      </c>
      <c r="K854" s="37">
        <v>2125</v>
      </c>
      <c r="L854" s="38">
        <f t="shared" si="138"/>
        <v>2125</v>
      </c>
      <c r="M854" s="36">
        <f t="shared" si="137"/>
        <v>41704</v>
      </c>
      <c r="N854" s="39">
        <f t="shared" si="144"/>
        <v>10</v>
      </c>
      <c r="O854" s="5"/>
      <c r="P854" s="5"/>
      <c r="Q854" s="42" t="str">
        <f>VLOOKUP(B854,[1]Challan!$A$6:$B$28,2,FALSE)</f>
        <v>94H</v>
      </c>
      <c r="R854" s="43" t="str">
        <f t="shared" si="140"/>
        <v>AACF</v>
      </c>
      <c r="S854" s="43" t="str">
        <f t="shared" si="145"/>
        <v>F</v>
      </c>
      <c r="T854" s="43" t="str">
        <f t="shared" si="146"/>
        <v>02</v>
      </c>
      <c r="U854" s="43" t="b">
        <f t="shared" si="141"/>
        <v>1</v>
      </c>
      <c r="V854" s="43">
        <f t="shared" si="142"/>
        <v>10</v>
      </c>
      <c r="W854" s="43" t="str">
        <f t="shared" si="143"/>
        <v>N</v>
      </c>
      <c r="X854" s="37">
        <v>0</v>
      </c>
    </row>
    <row r="855" spans="1:24" x14ac:dyDescent="0.25">
      <c r="A855" s="30">
        <f t="shared" si="147"/>
        <v>852</v>
      </c>
      <c r="B855" s="30">
        <v>20</v>
      </c>
      <c r="C855" s="32">
        <f t="shared" si="139"/>
        <v>60</v>
      </c>
      <c r="D855" s="97" t="s">
        <v>229</v>
      </c>
      <c r="E855" s="50" t="s">
        <v>962</v>
      </c>
      <c r="F855" s="31" t="s">
        <v>388</v>
      </c>
      <c r="G855" s="31"/>
      <c r="H855" s="35" t="s">
        <v>255</v>
      </c>
      <c r="I855" s="36">
        <v>41704</v>
      </c>
      <c r="J855" s="82">
        <v>12437</v>
      </c>
      <c r="K855" s="37">
        <v>1244</v>
      </c>
      <c r="L855" s="38">
        <f t="shared" si="138"/>
        <v>1244</v>
      </c>
      <c r="M855" s="36">
        <f t="shared" si="137"/>
        <v>41704</v>
      </c>
      <c r="N855" s="39">
        <f t="shared" si="144"/>
        <v>10</v>
      </c>
      <c r="O855" s="5"/>
      <c r="P855" s="5"/>
      <c r="Q855" s="42" t="str">
        <f>VLOOKUP(B855,[1]Challan!$A$6:$B$28,2,FALSE)</f>
        <v>94H</v>
      </c>
      <c r="R855" s="43" t="str">
        <f t="shared" si="140"/>
        <v>ACRP</v>
      </c>
      <c r="S855" s="43" t="str">
        <f t="shared" si="145"/>
        <v>P</v>
      </c>
      <c r="T855" s="43" t="str">
        <f t="shared" si="146"/>
        <v>02</v>
      </c>
      <c r="U855" s="43" t="b">
        <f t="shared" si="141"/>
        <v>1</v>
      </c>
      <c r="V855" s="43">
        <f t="shared" si="142"/>
        <v>10</v>
      </c>
      <c r="W855" s="43" t="str">
        <f t="shared" si="143"/>
        <v>D</v>
      </c>
      <c r="X855" s="37">
        <v>0</v>
      </c>
    </row>
    <row r="856" spans="1:24" x14ac:dyDescent="0.25">
      <c r="A856" s="30">
        <f t="shared" si="147"/>
        <v>853</v>
      </c>
      <c r="B856" s="30">
        <v>20</v>
      </c>
      <c r="C856" s="32">
        <f t="shared" si="139"/>
        <v>61</v>
      </c>
      <c r="D856" s="97" t="s">
        <v>229</v>
      </c>
      <c r="E856" s="50" t="s">
        <v>837</v>
      </c>
      <c r="F856" s="31" t="s">
        <v>389</v>
      </c>
      <c r="G856" s="31"/>
      <c r="H856" s="35" t="s">
        <v>255</v>
      </c>
      <c r="I856" s="36">
        <v>41704</v>
      </c>
      <c r="J856" s="82">
        <v>9350</v>
      </c>
      <c r="K856" s="37">
        <v>935</v>
      </c>
      <c r="L856" s="38">
        <f t="shared" si="138"/>
        <v>935</v>
      </c>
      <c r="M856" s="36">
        <f t="shared" si="137"/>
        <v>41704</v>
      </c>
      <c r="N856" s="39">
        <f t="shared" si="144"/>
        <v>10</v>
      </c>
      <c r="O856" s="5"/>
      <c r="P856" s="5"/>
      <c r="Q856" s="42" t="str">
        <f>VLOOKUP(B856,[1]Challan!$A$6:$B$28,2,FALSE)</f>
        <v>94H</v>
      </c>
      <c r="R856" s="43" t="str">
        <f t="shared" si="140"/>
        <v>ACLP</v>
      </c>
      <c r="S856" s="43" t="str">
        <f t="shared" si="145"/>
        <v>P</v>
      </c>
      <c r="T856" s="43" t="str">
        <f t="shared" si="146"/>
        <v>02</v>
      </c>
      <c r="U856" s="43" t="b">
        <f t="shared" si="141"/>
        <v>1</v>
      </c>
      <c r="V856" s="43">
        <f t="shared" si="142"/>
        <v>10</v>
      </c>
      <c r="W856" s="43" t="str">
        <f t="shared" si="143"/>
        <v>N</v>
      </c>
      <c r="X856" s="37">
        <v>0</v>
      </c>
    </row>
    <row r="857" spans="1:24" x14ac:dyDescent="0.25">
      <c r="A857" s="30">
        <f t="shared" si="147"/>
        <v>854</v>
      </c>
      <c r="B857" s="30">
        <v>20</v>
      </c>
      <c r="C857" s="32">
        <f t="shared" si="139"/>
        <v>62</v>
      </c>
      <c r="D857" s="97" t="s">
        <v>229</v>
      </c>
      <c r="E857" s="50" t="s">
        <v>963</v>
      </c>
      <c r="F857" s="31" t="s">
        <v>390</v>
      </c>
      <c r="G857" s="31"/>
      <c r="H857" s="35" t="s">
        <v>255</v>
      </c>
      <c r="I857" s="36">
        <v>41704</v>
      </c>
      <c r="J857" s="82">
        <v>5254</v>
      </c>
      <c r="K857" s="37">
        <v>525</v>
      </c>
      <c r="L857" s="38">
        <f t="shared" si="138"/>
        <v>525</v>
      </c>
      <c r="M857" s="36">
        <f t="shared" si="137"/>
        <v>41704</v>
      </c>
      <c r="N857" s="39">
        <f t="shared" si="144"/>
        <v>9.99</v>
      </c>
      <c r="O857" s="5"/>
      <c r="P857" s="5"/>
      <c r="Q857" s="42" t="str">
        <f>VLOOKUP(B857,[1]Challan!$A$6:$B$28,2,FALSE)</f>
        <v>94H</v>
      </c>
      <c r="R857" s="43" t="str">
        <f t="shared" si="140"/>
        <v>AALF</v>
      </c>
      <c r="S857" s="43" t="str">
        <f t="shared" si="145"/>
        <v>F</v>
      </c>
      <c r="T857" s="43" t="str">
        <f t="shared" si="146"/>
        <v>02</v>
      </c>
      <c r="U857" s="43" t="b">
        <f t="shared" si="141"/>
        <v>1</v>
      </c>
      <c r="V857" s="43">
        <f t="shared" si="142"/>
        <v>10</v>
      </c>
      <c r="W857" s="43" t="str">
        <f t="shared" si="143"/>
        <v>J</v>
      </c>
      <c r="X857" s="37">
        <v>0</v>
      </c>
    </row>
    <row r="858" spans="1:24" x14ac:dyDescent="0.25">
      <c r="A858" s="30">
        <f t="shared" si="147"/>
        <v>855</v>
      </c>
      <c r="B858" s="30">
        <v>20</v>
      </c>
      <c r="C858" s="32">
        <f t="shared" si="139"/>
        <v>63</v>
      </c>
      <c r="D858" s="97" t="s">
        <v>229</v>
      </c>
      <c r="E858" s="50" t="s">
        <v>1071</v>
      </c>
      <c r="F858" s="31" t="s">
        <v>391</v>
      </c>
      <c r="G858" s="31"/>
      <c r="H858" s="35" t="s">
        <v>255</v>
      </c>
      <c r="I858" s="36">
        <v>41704</v>
      </c>
      <c r="J858" s="82">
        <v>10076</v>
      </c>
      <c r="K858" s="37">
        <v>1008</v>
      </c>
      <c r="L858" s="38">
        <f t="shared" si="138"/>
        <v>1008</v>
      </c>
      <c r="M858" s="36">
        <f t="shared" si="137"/>
        <v>41704</v>
      </c>
      <c r="N858" s="39">
        <f t="shared" si="144"/>
        <v>10</v>
      </c>
      <c r="O858" s="5"/>
      <c r="P858" s="5"/>
      <c r="Q858" s="42" t="str">
        <f>VLOOKUP(B858,[1]Challan!$A$6:$B$28,2,FALSE)</f>
        <v>94H</v>
      </c>
      <c r="R858" s="43" t="str">
        <f t="shared" si="140"/>
        <v>AAEF</v>
      </c>
      <c r="S858" s="43" t="str">
        <f t="shared" si="145"/>
        <v>F</v>
      </c>
      <c r="T858" s="43" t="str">
        <f t="shared" si="146"/>
        <v>02</v>
      </c>
      <c r="U858" s="43" t="b">
        <f t="shared" si="141"/>
        <v>1</v>
      </c>
      <c r="V858" s="43">
        <f t="shared" si="142"/>
        <v>10</v>
      </c>
      <c r="W858" s="43" t="str">
        <f t="shared" si="143"/>
        <v>J</v>
      </c>
      <c r="X858" s="37">
        <v>0</v>
      </c>
    </row>
    <row r="859" spans="1:24" x14ac:dyDescent="0.25">
      <c r="A859" s="30">
        <f t="shared" si="147"/>
        <v>856</v>
      </c>
      <c r="B859" s="30">
        <v>20</v>
      </c>
      <c r="C859" s="32">
        <f t="shared" si="139"/>
        <v>64</v>
      </c>
      <c r="D859" s="97" t="s">
        <v>229</v>
      </c>
      <c r="E859" s="50" t="s">
        <v>838</v>
      </c>
      <c r="F859" s="31" t="s">
        <v>724</v>
      </c>
      <c r="G859" s="31"/>
      <c r="H859" s="35" t="s">
        <v>255</v>
      </c>
      <c r="I859" s="36">
        <v>41704</v>
      </c>
      <c r="J859" s="82">
        <v>25336</v>
      </c>
      <c r="K859" s="37">
        <v>2534</v>
      </c>
      <c r="L859" s="38">
        <f t="shared" si="138"/>
        <v>2534</v>
      </c>
      <c r="M859" s="36">
        <f t="shared" si="137"/>
        <v>41704</v>
      </c>
      <c r="N859" s="39">
        <f t="shared" si="144"/>
        <v>10</v>
      </c>
      <c r="O859" s="5"/>
      <c r="P859" s="5"/>
      <c r="Q859" s="42" t="str">
        <f>VLOOKUP(B859,[1]Challan!$A$6:$B$28,2,FALSE)</f>
        <v>94H</v>
      </c>
      <c r="R859" s="43" t="str">
        <f t="shared" si="140"/>
        <v>AAMF</v>
      </c>
      <c r="S859" s="43" t="str">
        <f t="shared" si="145"/>
        <v>F</v>
      </c>
      <c r="T859" s="43" t="str">
        <f t="shared" si="146"/>
        <v>02</v>
      </c>
      <c r="U859" s="43" t="b">
        <f t="shared" si="141"/>
        <v>1</v>
      </c>
      <c r="V859" s="43">
        <f t="shared" si="142"/>
        <v>10</v>
      </c>
      <c r="W859" s="43" t="str">
        <f t="shared" si="143"/>
        <v>L</v>
      </c>
      <c r="X859" s="37">
        <v>0</v>
      </c>
    </row>
    <row r="860" spans="1:24" x14ac:dyDescent="0.25">
      <c r="A860" s="30">
        <f t="shared" si="147"/>
        <v>857</v>
      </c>
      <c r="B860" s="30">
        <v>20</v>
      </c>
      <c r="C860" s="32">
        <f t="shared" si="139"/>
        <v>65</v>
      </c>
      <c r="D860" s="97" t="s">
        <v>229</v>
      </c>
      <c r="E860" s="50" t="s">
        <v>964</v>
      </c>
      <c r="F860" s="31" t="s">
        <v>393</v>
      </c>
      <c r="G860" s="31"/>
      <c r="H860" s="35" t="s">
        <v>255</v>
      </c>
      <c r="I860" s="36">
        <v>41704</v>
      </c>
      <c r="J860" s="82">
        <v>11506</v>
      </c>
      <c r="K860" s="37">
        <v>1151</v>
      </c>
      <c r="L860" s="38">
        <f t="shared" si="138"/>
        <v>1151</v>
      </c>
      <c r="M860" s="36">
        <f t="shared" ref="M860" si="148">+I860</f>
        <v>41704</v>
      </c>
      <c r="N860" s="39">
        <f t="shared" si="144"/>
        <v>10</v>
      </c>
      <c r="O860" s="5"/>
      <c r="P860" s="5"/>
      <c r="Q860" s="42" t="str">
        <f>VLOOKUP(B860,[1]Challan!$A$6:$B$28,2,FALSE)</f>
        <v>94H</v>
      </c>
      <c r="R860" s="43" t="str">
        <f t="shared" si="140"/>
        <v>AACF</v>
      </c>
      <c r="S860" s="43" t="str">
        <f t="shared" si="145"/>
        <v>F</v>
      </c>
      <c r="T860" s="43" t="str">
        <f t="shared" si="146"/>
        <v>02</v>
      </c>
      <c r="U860" s="43" t="b">
        <f t="shared" si="141"/>
        <v>1</v>
      </c>
      <c r="V860" s="43">
        <f t="shared" si="142"/>
        <v>10</v>
      </c>
      <c r="W860" s="43" t="str">
        <f t="shared" si="143"/>
        <v>F</v>
      </c>
      <c r="X860" s="37">
        <v>0</v>
      </c>
    </row>
    <row r="861" spans="1:24" x14ac:dyDescent="0.25">
      <c r="A861" s="30">
        <f t="shared" si="147"/>
        <v>858</v>
      </c>
      <c r="B861" s="30">
        <v>20</v>
      </c>
      <c r="C861" s="32">
        <f t="shared" si="139"/>
        <v>66</v>
      </c>
      <c r="D861" s="97" t="s">
        <v>229</v>
      </c>
      <c r="E861" s="50" t="s">
        <v>839</v>
      </c>
      <c r="F861" s="31" t="s">
        <v>394</v>
      </c>
      <c r="G861" s="31"/>
      <c r="H861" s="35" t="s">
        <v>255</v>
      </c>
      <c r="I861" s="36">
        <v>41704</v>
      </c>
      <c r="J861" s="82">
        <v>11659</v>
      </c>
      <c r="K861" s="37">
        <v>1166</v>
      </c>
      <c r="L861" s="38">
        <f t="shared" si="138"/>
        <v>1166</v>
      </c>
      <c r="M861" s="36">
        <f>+I861</f>
        <v>41704</v>
      </c>
      <c r="N861" s="39">
        <f t="shared" si="144"/>
        <v>10</v>
      </c>
      <c r="O861" s="5"/>
      <c r="P861" s="5"/>
      <c r="Q861" s="42" t="str">
        <f>VLOOKUP(B861,[1]Challan!$A$6:$B$28,2,FALSE)</f>
        <v>94H</v>
      </c>
      <c r="R861" s="43" t="str">
        <f t="shared" si="140"/>
        <v>AANP</v>
      </c>
      <c r="S861" s="43" t="str">
        <f t="shared" si="145"/>
        <v>P</v>
      </c>
      <c r="T861" s="43" t="str">
        <f t="shared" si="146"/>
        <v>02</v>
      </c>
      <c r="U861" s="43" t="b">
        <f t="shared" si="141"/>
        <v>1</v>
      </c>
      <c r="V861" s="43">
        <f t="shared" si="142"/>
        <v>10</v>
      </c>
      <c r="W861" s="43" t="str">
        <f t="shared" si="143"/>
        <v>C</v>
      </c>
      <c r="X861" s="37">
        <v>0</v>
      </c>
    </row>
    <row r="862" spans="1:24" x14ac:dyDescent="0.25">
      <c r="A862" s="30">
        <f t="shared" si="147"/>
        <v>859</v>
      </c>
      <c r="B862" s="30">
        <v>20</v>
      </c>
      <c r="C862" s="32">
        <f t="shared" si="139"/>
        <v>67</v>
      </c>
      <c r="D862" s="97" t="s">
        <v>229</v>
      </c>
      <c r="E862" s="50" t="s">
        <v>1127</v>
      </c>
      <c r="F862" s="45" t="s">
        <v>725</v>
      </c>
      <c r="G862" s="45"/>
      <c r="H862" s="35" t="s">
        <v>255</v>
      </c>
      <c r="I862" s="36">
        <v>41704</v>
      </c>
      <c r="J862" s="82">
        <v>21534</v>
      </c>
      <c r="K862" s="37">
        <v>2153</v>
      </c>
      <c r="L862" s="38">
        <f t="shared" si="138"/>
        <v>2153</v>
      </c>
      <c r="M862" s="36">
        <f t="shared" ref="M862:M925" si="149">+I862</f>
        <v>41704</v>
      </c>
      <c r="N862" s="39">
        <f t="shared" si="144"/>
        <v>10</v>
      </c>
      <c r="O862" s="5"/>
      <c r="P862" s="5"/>
      <c r="Q862" s="42" t="str">
        <f>VLOOKUP(B862,[1]Challan!$A$6:$B$28,2,FALSE)</f>
        <v>94H</v>
      </c>
      <c r="R862" s="43" t="str">
        <f t="shared" si="140"/>
        <v>AAFF</v>
      </c>
      <c r="S862" s="43" t="str">
        <f t="shared" si="145"/>
        <v>F</v>
      </c>
      <c r="T862" s="43" t="str">
        <f t="shared" si="146"/>
        <v>02</v>
      </c>
      <c r="U862" s="43" t="b">
        <f t="shared" si="141"/>
        <v>1</v>
      </c>
      <c r="V862" s="43">
        <f t="shared" si="142"/>
        <v>10</v>
      </c>
      <c r="W862" s="43" t="str">
        <f t="shared" si="143"/>
        <v>J</v>
      </c>
      <c r="X862" s="37">
        <v>0</v>
      </c>
    </row>
    <row r="863" spans="1:24" x14ac:dyDescent="0.25">
      <c r="A863" s="30">
        <f t="shared" si="147"/>
        <v>860</v>
      </c>
      <c r="B863" s="30">
        <v>20</v>
      </c>
      <c r="C863" s="32">
        <f t="shared" si="139"/>
        <v>68</v>
      </c>
      <c r="D863" s="97" t="s">
        <v>229</v>
      </c>
      <c r="E863" s="50" t="s">
        <v>840</v>
      </c>
      <c r="F863" s="45" t="s">
        <v>396</v>
      </c>
      <c r="G863" s="45"/>
      <c r="H863" s="35" t="s">
        <v>255</v>
      </c>
      <c r="I863" s="36">
        <v>41704</v>
      </c>
      <c r="J863" s="82">
        <v>20616</v>
      </c>
      <c r="K863" s="37">
        <v>2062</v>
      </c>
      <c r="L863" s="38">
        <f t="shared" si="138"/>
        <v>2062</v>
      </c>
      <c r="M863" s="36">
        <f t="shared" si="149"/>
        <v>41704</v>
      </c>
      <c r="N863" s="39">
        <f t="shared" si="144"/>
        <v>10</v>
      </c>
      <c r="O863" s="5"/>
      <c r="P863" s="5"/>
      <c r="Q863" s="42" t="str">
        <f>VLOOKUP(B863,[1]Challan!$A$6:$B$28,2,FALSE)</f>
        <v>94H</v>
      </c>
      <c r="R863" s="43" t="str">
        <f t="shared" si="140"/>
        <v>AACF</v>
      </c>
      <c r="S863" s="43" t="str">
        <f t="shared" si="145"/>
        <v>F</v>
      </c>
      <c r="T863" s="43" t="str">
        <f t="shared" si="146"/>
        <v>02</v>
      </c>
      <c r="U863" s="43" t="b">
        <f t="shared" si="141"/>
        <v>1</v>
      </c>
      <c r="V863" s="43">
        <f t="shared" si="142"/>
        <v>10</v>
      </c>
      <c r="W863" s="43" t="str">
        <f t="shared" si="143"/>
        <v>G</v>
      </c>
      <c r="X863" s="37">
        <v>0</v>
      </c>
    </row>
    <row r="864" spans="1:24" x14ac:dyDescent="0.25">
      <c r="A864" s="30">
        <f t="shared" si="147"/>
        <v>861</v>
      </c>
      <c r="B864" s="30">
        <v>20</v>
      </c>
      <c r="C864" s="32">
        <f t="shared" si="139"/>
        <v>69</v>
      </c>
      <c r="D864" s="97" t="s">
        <v>229</v>
      </c>
      <c r="E864" s="50" t="s">
        <v>966</v>
      </c>
      <c r="F864" s="45" t="s">
        <v>397</v>
      </c>
      <c r="G864" s="45"/>
      <c r="H864" s="35" t="s">
        <v>255</v>
      </c>
      <c r="I864" s="36">
        <v>41704</v>
      </c>
      <c r="J864" s="82">
        <v>10588</v>
      </c>
      <c r="K864" s="37">
        <v>1059</v>
      </c>
      <c r="L864" s="38">
        <f t="shared" si="138"/>
        <v>1059</v>
      </c>
      <c r="M864" s="36">
        <f t="shared" si="149"/>
        <v>41704</v>
      </c>
      <c r="N864" s="39">
        <f t="shared" si="144"/>
        <v>10</v>
      </c>
      <c r="O864" s="5"/>
      <c r="P864" s="5"/>
      <c r="Q864" s="42" t="str">
        <f>VLOOKUP(B864,[1]Challan!$A$6:$B$28,2,FALSE)</f>
        <v>94H</v>
      </c>
      <c r="R864" s="43" t="str">
        <f t="shared" si="140"/>
        <v>ALKP</v>
      </c>
      <c r="S864" s="43" t="str">
        <f t="shared" si="145"/>
        <v>P</v>
      </c>
      <c r="T864" s="43" t="str">
        <f t="shared" si="146"/>
        <v>02</v>
      </c>
      <c r="U864" s="43" t="b">
        <f t="shared" si="141"/>
        <v>1</v>
      </c>
      <c r="V864" s="43">
        <f t="shared" si="142"/>
        <v>10</v>
      </c>
      <c r="W864" s="43" t="str">
        <f t="shared" si="143"/>
        <v>D</v>
      </c>
      <c r="X864" s="37">
        <v>0</v>
      </c>
    </row>
    <row r="865" spans="1:24" x14ac:dyDescent="0.25">
      <c r="A865" s="30">
        <f t="shared" si="147"/>
        <v>862</v>
      </c>
      <c r="B865" s="30">
        <v>20</v>
      </c>
      <c r="C865" s="32">
        <f t="shared" si="139"/>
        <v>70</v>
      </c>
      <c r="D865" s="97" t="s">
        <v>229</v>
      </c>
      <c r="E865" s="50" t="s">
        <v>398</v>
      </c>
      <c r="F865" s="45" t="s">
        <v>399</v>
      </c>
      <c r="G865" s="45"/>
      <c r="H865" s="35" t="s">
        <v>255</v>
      </c>
      <c r="I865" s="36">
        <v>41704</v>
      </c>
      <c r="J865" s="82">
        <v>67610</v>
      </c>
      <c r="K865" s="37">
        <v>6761</v>
      </c>
      <c r="L865" s="38">
        <f t="shared" si="138"/>
        <v>6761</v>
      </c>
      <c r="M865" s="36">
        <f t="shared" si="149"/>
        <v>41704</v>
      </c>
      <c r="N865" s="39">
        <f t="shared" si="144"/>
        <v>10</v>
      </c>
      <c r="O865" s="5"/>
      <c r="P865" s="5"/>
      <c r="Q865" s="42" t="str">
        <f>VLOOKUP(B865,[1]Challan!$A$6:$B$28,2,FALSE)</f>
        <v>94H</v>
      </c>
      <c r="R865" s="43" t="str">
        <f t="shared" si="140"/>
        <v>AABF</v>
      </c>
      <c r="S865" s="43" t="str">
        <f t="shared" si="145"/>
        <v>F</v>
      </c>
      <c r="T865" s="43" t="str">
        <f t="shared" si="146"/>
        <v>02</v>
      </c>
      <c r="U865" s="43" t="b">
        <f t="shared" si="141"/>
        <v>1</v>
      </c>
      <c r="V865" s="43">
        <f t="shared" si="142"/>
        <v>10</v>
      </c>
      <c r="W865" s="43" t="str">
        <f t="shared" si="143"/>
        <v>J</v>
      </c>
      <c r="X865" s="37">
        <v>0</v>
      </c>
    </row>
    <row r="866" spans="1:24" x14ac:dyDescent="0.25">
      <c r="A866" s="30">
        <f t="shared" si="147"/>
        <v>863</v>
      </c>
      <c r="B866" s="30">
        <v>20</v>
      </c>
      <c r="C866" s="32">
        <f t="shared" si="139"/>
        <v>71</v>
      </c>
      <c r="D866" s="97" t="s">
        <v>229</v>
      </c>
      <c r="E866" s="50" t="s">
        <v>1072</v>
      </c>
      <c r="F866" s="45" t="s">
        <v>400</v>
      </c>
      <c r="G866" s="45"/>
      <c r="H866" s="35" t="s">
        <v>255</v>
      </c>
      <c r="I866" s="36">
        <v>41704</v>
      </c>
      <c r="J866" s="82">
        <v>17775</v>
      </c>
      <c r="K866" s="37">
        <v>1778</v>
      </c>
      <c r="L866" s="38">
        <f t="shared" si="138"/>
        <v>1778</v>
      </c>
      <c r="M866" s="36">
        <f t="shared" si="149"/>
        <v>41704</v>
      </c>
      <c r="N866" s="39">
        <f t="shared" si="144"/>
        <v>10</v>
      </c>
      <c r="O866" s="5"/>
      <c r="P866" s="5"/>
      <c r="Q866" s="42" t="str">
        <f>VLOOKUP(B866,[1]Challan!$A$6:$B$28,2,FALSE)</f>
        <v>94H</v>
      </c>
      <c r="R866" s="43" t="str">
        <f t="shared" si="140"/>
        <v>AAJF</v>
      </c>
      <c r="S866" s="43" t="str">
        <f t="shared" si="145"/>
        <v>F</v>
      </c>
      <c r="T866" s="43" t="str">
        <f t="shared" si="146"/>
        <v>02</v>
      </c>
      <c r="U866" s="43" t="b">
        <f t="shared" si="141"/>
        <v>1</v>
      </c>
      <c r="V866" s="43">
        <f t="shared" si="142"/>
        <v>10</v>
      </c>
      <c r="W866" s="43" t="str">
        <f t="shared" si="143"/>
        <v>N</v>
      </c>
      <c r="X866" s="37">
        <v>0</v>
      </c>
    </row>
    <row r="867" spans="1:24" x14ac:dyDescent="0.25">
      <c r="A867" s="30">
        <f t="shared" si="147"/>
        <v>864</v>
      </c>
      <c r="B867" s="30">
        <v>20</v>
      </c>
      <c r="C867" s="32">
        <f t="shared" si="139"/>
        <v>72</v>
      </c>
      <c r="D867" s="97" t="s">
        <v>229</v>
      </c>
      <c r="E867" s="50" t="s">
        <v>967</v>
      </c>
      <c r="F867" s="45" t="s">
        <v>401</v>
      </c>
      <c r="G867" s="45"/>
      <c r="H867" s="35" t="s">
        <v>255</v>
      </c>
      <c r="I867" s="36">
        <v>41704</v>
      </c>
      <c r="J867" s="82">
        <v>7699</v>
      </c>
      <c r="K867" s="37">
        <v>770</v>
      </c>
      <c r="L867" s="38">
        <f t="shared" si="138"/>
        <v>770</v>
      </c>
      <c r="M867" s="36">
        <f t="shared" si="149"/>
        <v>41704</v>
      </c>
      <c r="N867" s="39">
        <f t="shared" si="144"/>
        <v>10</v>
      </c>
      <c r="O867" s="5"/>
      <c r="P867" s="5"/>
      <c r="Q867" s="42" t="str">
        <f>VLOOKUP(B867,[1]Challan!$A$6:$B$28,2,FALSE)</f>
        <v>94H</v>
      </c>
      <c r="R867" s="43" t="str">
        <f t="shared" si="140"/>
        <v>AAVF</v>
      </c>
      <c r="S867" s="43" t="str">
        <f t="shared" si="145"/>
        <v>F</v>
      </c>
      <c r="T867" s="43" t="str">
        <f t="shared" si="146"/>
        <v>02</v>
      </c>
      <c r="U867" s="43" t="b">
        <f t="shared" si="141"/>
        <v>1</v>
      </c>
      <c r="V867" s="43">
        <f t="shared" si="142"/>
        <v>10</v>
      </c>
      <c r="W867" s="43" t="str">
        <f t="shared" si="143"/>
        <v>N</v>
      </c>
      <c r="X867" s="37">
        <v>0</v>
      </c>
    </row>
    <row r="868" spans="1:24" x14ac:dyDescent="0.25">
      <c r="A868" s="30">
        <f t="shared" si="147"/>
        <v>865</v>
      </c>
      <c r="B868" s="30">
        <v>20</v>
      </c>
      <c r="C868" s="32">
        <f t="shared" si="139"/>
        <v>73</v>
      </c>
      <c r="D868" s="97" t="s">
        <v>229</v>
      </c>
      <c r="E868" s="50" t="s">
        <v>1073</v>
      </c>
      <c r="F868" s="45" t="s">
        <v>718</v>
      </c>
      <c r="G868" s="45"/>
      <c r="H868" s="35" t="s">
        <v>255</v>
      </c>
      <c r="I868" s="36">
        <v>41704</v>
      </c>
      <c r="J868" s="82">
        <v>11402</v>
      </c>
      <c r="K868" s="37">
        <v>1140</v>
      </c>
      <c r="L868" s="38">
        <f t="shared" si="138"/>
        <v>1140</v>
      </c>
      <c r="M868" s="36">
        <f t="shared" si="149"/>
        <v>41704</v>
      </c>
      <c r="N868" s="39">
        <f t="shared" si="144"/>
        <v>10</v>
      </c>
      <c r="O868" s="5"/>
      <c r="P868" s="5"/>
      <c r="Q868" s="42" t="str">
        <f>VLOOKUP(B868,[1]Challan!$A$6:$B$28,2,FALSE)</f>
        <v>94H</v>
      </c>
      <c r="R868" s="43" t="str">
        <f t="shared" si="140"/>
        <v>AADF</v>
      </c>
      <c r="S868" s="43" t="str">
        <f t="shared" si="145"/>
        <v>F</v>
      </c>
      <c r="T868" s="43" t="str">
        <f t="shared" si="146"/>
        <v>02</v>
      </c>
      <c r="U868" s="43" t="b">
        <f t="shared" si="141"/>
        <v>1</v>
      </c>
      <c r="V868" s="43">
        <f t="shared" si="142"/>
        <v>10</v>
      </c>
      <c r="W868" s="43" t="str">
        <f t="shared" si="143"/>
        <v>A</v>
      </c>
      <c r="X868" s="37">
        <v>0</v>
      </c>
    </row>
    <row r="869" spans="1:24" x14ac:dyDescent="0.25">
      <c r="A869" s="30">
        <f t="shared" si="147"/>
        <v>866</v>
      </c>
      <c r="B869" s="30">
        <v>20</v>
      </c>
      <c r="C869" s="32">
        <f t="shared" si="139"/>
        <v>74</v>
      </c>
      <c r="D869" s="97" t="s">
        <v>229</v>
      </c>
      <c r="E869" s="50" t="s">
        <v>1011</v>
      </c>
      <c r="F869" s="45" t="s">
        <v>726</v>
      </c>
      <c r="G869" s="45"/>
      <c r="H869" s="35" t="s">
        <v>255</v>
      </c>
      <c r="I869" s="36">
        <v>41704</v>
      </c>
      <c r="J869" s="82">
        <v>3447</v>
      </c>
      <c r="K869" s="37">
        <v>345</v>
      </c>
      <c r="L869" s="38">
        <f t="shared" si="138"/>
        <v>345</v>
      </c>
      <c r="M869" s="36">
        <f t="shared" si="149"/>
        <v>41704</v>
      </c>
      <c r="N869" s="39">
        <f t="shared" si="144"/>
        <v>10.01</v>
      </c>
      <c r="O869" s="5"/>
      <c r="P869" s="5"/>
      <c r="Q869" s="42" t="str">
        <f>VLOOKUP(B869,[1]Challan!$A$6:$B$28,2,FALSE)</f>
        <v>94H</v>
      </c>
      <c r="R869" s="43" t="str">
        <f t="shared" si="140"/>
        <v>AAJF</v>
      </c>
      <c r="S869" s="43" t="str">
        <f t="shared" si="145"/>
        <v>F</v>
      </c>
      <c r="T869" s="43" t="str">
        <f t="shared" si="146"/>
        <v>02</v>
      </c>
      <c r="U869" s="43" t="b">
        <f t="shared" si="141"/>
        <v>1</v>
      </c>
      <c r="V869" s="43">
        <f t="shared" si="142"/>
        <v>10</v>
      </c>
      <c r="W869" s="43" t="str">
        <f t="shared" si="143"/>
        <v>A</v>
      </c>
      <c r="X869" s="37">
        <v>0</v>
      </c>
    </row>
    <row r="870" spans="1:24" x14ac:dyDescent="0.25">
      <c r="A870" s="30">
        <f t="shared" si="147"/>
        <v>867</v>
      </c>
      <c r="B870" s="30">
        <v>20</v>
      </c>
      <c r="C870" s="32">
        <f t="shared" si="139"/>
        <v>75</v>
      </c>
      <c r="D870" s="97" t="s">
        <v>229</v>
      </c>
      <c r="E870" s="50" t="s">
        <v>913</v>
      </c>
      <c r="F870" s="45" t="s">
        <v>727</v>
      </c>
      <c r="G870" s="45"/>
      <c r="H870" s="35" t="s">
        <v>255</v>
      </c>
      <c r="I870" s="36">
        <v>41704</v>
      </c>
      <c r="J870" s="82">
        <v>2359</v>
      </c>
      <c r="K870" s="37">
        <v>236</v>
      </c>
      <c r="L870" s="38">
        <f t="shared" ref="L870:L933" si="150">+K870</f>
        <v>236</v>
      </c>
      <c r="M870" s="36">
        <f t="shared" si="149"/>
        <v>41704</v>
      </c>
      <c r="N870" s="39">
        <f t="shared" si="144"/>
        <v>10</v>
      </c>
      <c r="O870" s="5"/>
      <c r="P870" s="5"/>
      <c r="Q870" s="42" t="str">
        <f>VLOOKUP(B870,[1]Challan!$A$6:$B$28,2,FALSE)</f>
        <v>94H</v>
      </c>
      <c r="R870" s="43" t="str">
        <f t="shared" si="140"/>
        <v>AAAF</v>
      </c>
      <c r="S870" s="43" t="str">
        <f t="shared" si="145"/>
        <v>F</v>
      </c>
      <c r="T870" s="43" t="str">
        <f t="shared" si="146"/>
        <v>02</v>
      </c>
      <c r="U870" s="43" t="b">
        <f t="shared" si="141"/>
        <v>1</v>
      </c>
      <c r="V870" s="43">
        <f t="shared" si="142"/>
        <v>10</v>
      </c>
      <c r="W870" s="43" t="str">
        <f t="shared" si="143"/>
        <v>Q</v>
      </c>
      <c r="X870" s="37">
        <v>0</v>
      </c>
    </row>
    <row r="871" spans="1:24" x14ac:dyDescent="0.25">
      <c r="A871" s="30">
        <f t="shared" si="147"/>
        <v>868</v>
      </c>
      <c r="B871" s="30">
        <v>20</v>
      </c>
      <c r="C871" s="32">
        <f t="shared" si="139"/>
        <v>76</v>
      </c>
      <c r="D871" s="97" t="s">
        <v>229</v>
      </c>
      <c r="E871" s="50" t="s">
        <v>968</v>
      </c>
      <c r="F871" s="45" t="s">
        <v>728</v>
      </c>
      <c r="G871" s="45"/>
      <c r="H871" s="35" t="s">
        <v>255</v>
      </c>
      <c r="I871" s="36">
        <v>41704</v>
      </c>
      <c r="J871" s="82">
        <v>39730</v>
      </c>
      <c r="K871" s="37">
        <v>3973</v>
      </c>
      <c r="L871" s="38">
        <f t="shared" si="150"/>
        <v>3973</v>
      </c>
      <c r="M871" s="36">
        <f t="shared" si="149"/>
        <v>41704</v>
      </c>
      <c r="N871" s="39">
        <f t="shared" si="144"/>
        <v>10</v>
      </c>
      <c r="O871" s="5"/>
      <c r="P871" s="5"/>
      <c r="Q871" s="42" t="str">
        <f>VLOOKUP(B871,[1]Challan!$A$6:$B$28,2,FALSE)</f>
        <v>94H</v>
      </c>
      <c r="R871" s="43" t="str">
        <f t="shared" si="140"/>
        <v>AAEF</v>
      </c>
      <c r="S871" s="43" t="str">
        <f t="shared" si="145"/>
        <v>F</v>
      </c>
      <c r="T871" s="43" t="str">
        <f t="shared" si="146"/>
        <v>02</v>
      </c>
      <c r="U871" s="43" t="b">
        <f t="shared" si="141"/>
        <v>1</v>
      </c>
      <c r="V871" s="43">
        <f t="shared" si="142"/>
        <v>10</v>
      </c>
      <c r="W871" s="43" t="str">
        <f t="shared" si="143"/>
        <v>N</v>
      </c>
      <c r="X871" s="37">
        <v>0</v>
      </c>
    </row>
    <row r="872" spans="1:24" x14ac:dyDescent="0.25">
      <c r="A872" s="30">
        <f t="shared" si="147"/>
        <v>869</v>
      </c>
      <c r="B872" s="30">
        <v>20</v>
      </c>
      <c r="C872" s="32">
        <f t="shared" si="139"/>
        <v>77</v>
      </c>
      <c r="D872" s="97" t="s">
        <v>229</v>
      </c>
      <c r="E872" s="50" t="s">
        <v>841</v>
      </c>
      <c r="F872" s="45" t="s">
        <v>729</v>
      </c>
      <c r="G872" s="45"/>
      <c r="H872" s="35" t="s">
        <v>255</v>
      </c>
      <c r="I872" s="36">
        <v>41704</v>
      </c>
      <c r="J872" s="82">
        <v>20250</v>
      </c>
      <c r="K872" s="37">
        <v>2025</v>
      </c>
      <c r="L872" s="38">
        <f t="shared" si="150"/>
        <v>2025</v>
      </c>
      <c r="M872" s="36">
        <f t="shared" si="149"/>
        <v>41704</v>
      </c>
      <c r="N872" s="39">
        <f t="shared" si="144"/>
        <v>10</v>
      </c>
      <c r="O872" s="5"/>
      <c r="P872" s="5"/>
      <c r="Q872" s="42" t="str">
        <f>VLOOKUP(B872,[1]Challan!$A$6:$B$28,2,FALSE)</f>
        <v>94H</v>
      </c>
      <c r="R872" s="43" t="str">
        <f t="shared" si="140"/>
        <v>AAGF</v>
      </c>
      <c r="S872" s="43" t="str">
        <f t="shared" si="145"/>
        <v>F</v>
      </c>
      <c r="T872" s="43" t="str">
        <f t="shared" si="146"/>
        <v>02</v>
      </c>
      <c r="U872" s="43" t="b">
        <f t="shared" si="141"/>
        <v>1</v>
      </c>
      <c r="V872" s="43">
        <f t="shared" si="142"/>
        <v>10</v>
      </c>
      <c r="W872" s="43" t="str">
        <f t="shared" si="143"/>
        <v>G</v>
      </c>
      <c r="X872" s="37">
        <v>0</v>
      </c>
    </row>
    <row r="873" spans="1:24" x14ac:dyDescent="0.25">
      <c r="A873" s="30">
        <f t="shared" si="147"/>
        <v>870</v>
      </c>
      <c r="B873" s="30">
        <v>20</v>
      </c>
      <c r="C873" s="32">
        <f t="shared" si="139"/>
        <v>78</v>
      </c>
      <c r="D873" s="97" t="s">
        <v>229</v>
      </c>
      <c r="E873" s="50" t="s">
        <v>405</v>
      </c>
      <c r="F873" s="45" t="s">
        <v>406</v>
      </c>
      <c r="G873" s="45"/>
      <c r="H873" s="35" t="s">
        <v>255</v>
      </c>
      <c r="I873" s="36">
        <v>41704</v>
      </c>
      <c r="J873" s="82">
        <v>22686</v>
      </c>
      <c r="K873" s="37">
        <v>2269</v>
      </c>
      <c r="L873" s="38">
        <f t="shared" si="150"/>
        <v>2269</v>
      </c>
      <c r="M873" s="36">
        <f t="shared" si="149"/>
        <v>41704</v>
      </c>
      <c r="N873" s="39">
        <f t="shared" si="144"/>
        <v>10</v>
      </c>
      <c r="O873" s="5"/>
      <c r="P873" s="5"/>
      <c r="Q873" s="42" t="str">
        <f>VLOOKUP(B873,[1]Challan!$A$6:$B$28,2,FALSE)</f>
        <v>94H</v>
      </c>
      <c r="R873" s="43" t="str">
        <f t="shared" si="140"/>
        <v>AABF</v>
      </c>
      <c r="S873" s="43" t="str">
        <f t="shared" si="145"/>
        <v>F</v>
      </c>
      <c r="T873" s="43" t="str">
        <f t="shared" si="146"/>
        <v>02</v>
      </c>
      <c r="U873" s="43" t="b">
        <f t="shared" si="141"/>
        <v>1</v>
      </c>
      <c r="V873" s="43">
        <f t="shared" si="142"/>
        <v>10</v>
      </c>
      <c r="W873" s="43" t="str">
        <f t="shared" si="143"/>
        <v>F</v>
      </c>
      <c r="X873" s="37">
        <v>0</v>
      </c>
    </row>
    <row r="874" spans="1:24" x14ac:dyDescent="0.25">
      <c r="A874" s="30">
        <f t="shared" si="147"/>
        <v>871</v>
      </c>
      <c r="B874" s="30">
        <v>20</v>
      </c>
      <c r="C874" s="32">
        <f t="shared" si="139"/>
        <v>79</v>
      </c>
      <c r="D874" s="97" t="s">
        <v>229</v>
      </c>
      <c r="E874" s="50" t="s">
        <v>969</v>
      </c>
      <c r="F874" s="45" t="s">
        <v>407</v>
      </c>
      <c r="G874" s="45"/>
      <c r="H874" s="35" t="s">
        <v>255</v>
      </c>
      <c r="I874" s="36">
        <v>41704</v>
      </c>
      <c r="J874" s="82">
        <v>10442</v>
      </c>
      <c r="K874" s="37">
        <v>1044</v>
      </c>
      <c r="L874" s="38">
        <f t="shared" si="150"/>
        <v>1044</v>
      </c>
      <c r="M874" s="36">
        <f t="shared" si="149"/>
        <v>41704</v>
      </c>
      <c r="N874" s="39">
        <f t="shared" si="144"/>
        <v>10</v>
      </c>
      <c r="O874" s="5"/>
      <c r="P874" s="5"/>
      <c r="Q874" s="42" t="str">
        <f>VLOOKUP(B874,[1]Challan!$A$6:$B$28,2,FALSE)</f>
        <v>94H</v>
      </c>
      <c r="R874" s="43" t="str">
        <f t="shared" si="140"/>
        <v>AADF</v>
      </c>
      <c r="S874" s="43" t="str">
        <f t="shared" si="145"/>
        <v>F</v>
      </c>
      <c r="T874" s="43" t="str">
        <f t="shared" si="146"/>
        <v>02</v>
      </c>
      <c r="U874" s="43" t="b">
        <f t="shared" si="141"/>
        <v>1</v>
      </c>
      <c r="V874" s="43">
        <f t="shared" si="142"/>
        <v>10</v>
      </c>
      <c r="W874" s="43" t="str">
        <f t="shared" si="143"/>
        <v>N</v>
      </c>
      <c r="X874" s="37">
        <v>0</v>
      </c>
    </row>
    <row r="875" spans="1:24" x14ac:dyDescent="0.25">
      <c r="A875" s="30">
        <f t="shared" si="147"/>
        <v>872</v>
      </c>
      <c r="B875" s="30">
        <v>20</v>
      </c>
      <c r="C875" s="32">
        <f t="shared" si="139"/>
        <v>80</v>
      </c>
      <c r="D875" s="97" t="s">
        <v>229</v>
      </c>
      <c r="E875" s="50" t="s">
        <v>1074</v>
      </c>
      <c r="F875" s="45" t="s">
        <v>408</v>
      </c>
      <c r="G875" s="45"/>
      <c r="H875" s="35" t="s">
        <v>255</v>
      </c>
      <c r="I875" s="36">
        <v>41704</v>
      </c>
      <c r="J875" s="82">
        <v>15277</v>
      </c>
      <c r="K875" s="37">
        <v>1528</v>
      </c>
      <c r="L875" s="38">
        <f t="shared" si="150"/>
        <v>1528</v>
      </c>
      <c r="M875" s="36">
        <f t="shared" si="149"/>
        <v>41704</v>
      </c>
      <c r="N875" s="39">
        <f t="shared" si="144"/>
        <v>10</v>
      </c>
      <c r="O875" s="5"/>
      <c r="P875" s="5"/>
      <c r="Q875" s="42" t="str">
        <f>VLOOKUP(B875,[1]Challan!$A$6:$B$28,2,FALSE)</f>
        <v>94H</v>
      </c>
      <c r="R875" s="43" t="str">
        <f t="shared" si="140"/>
        <v>AAQF</v>
      </c>
      <c r="S875" s="43" t="str">
        <f t="shared" si="145"/>
        <v>F</v>
      </c>
      <c r="T875" s="43" t="str">
        <f t="shared" si="146"/>
        <v>02</v>
      </c>
      <c r="U875" s="43" t="b">
        <f t="shared" si="141"/>
        <v>1</v>
      </c>
      <c r="V875" s="43">
        <f t="shared" si="142"/>
        <v>10</v>
      </c>
      <c r="W875" s="43" t="str">
        <f t="shared" si="143"/>
        <v>F</v>
      </c>
      <c r="X875" s="37">
        <v>0</v>
      </c>
    </row>
    <row r="876" spans="1:24" x14ac:dyDescent="0.25">
      <c r="A876" s="30">
        <f t="shared" si="147"/>
        <v>873</v>
      </c>
      <c r="B876" s="30">
        <v>20</v>
      </c>
      <c r="C876" s="32">
        <f t="shared" si="139"/>
        <v>81</v>
      </c>
      <c r="D876" s="97" t="s">
        <v>229</v>
      </c>
      <c r="E876" s="50" t="s">
        <v>842</v>
      </c>
      <c r="F876" s="45" t="s">
        <v>409</v>
      </c>
      <c r="G876" s="45"/>
      <c r="H876" s="35" t="s">
        <v>255</v>
      </c>
      <c r="I876" s="36">
        <v>41704</v>
      </c>
      <c r="J876" s="82">
        <v>15513</v>
      </c>
      <c r="K876" s="37">
        <v>1551</v>
      </c>
      <c r="L876" s="38">
        <f t="shared" si="150"/>
        <v>1551</v>
      </c>
      <c r="M876" s="36">
        <f t="shared" si="149"/>
        <v>41704</v>
      </c>
      <c r="N876" s="39">
        <f t="shared" si="144"/>
        <v>10</v>
      </c>
      <c r="O876" s="5"/>
      <c r="P876" s="5"/>
      <c r="Q876" s="42" t="str">
        <f>VLOOKUP(B876,[1]Challan!$A$6:$B$28,2,FALSE)</f>
        <v>94H</v>
      </c>
      <c r="R876" s="43" t="str">
        <f t="shared" si="140"/>
        <v>AAAF</v>
      </c>
      <c r="S876" s="43" t="str">
        <f t="shared" si="145"/>
        <v>F</v>
      </c>
      <c r="T876" s="43" t="str">
        <f t="shared" si="146"/>
        <v>02</v>
      </c>
      <c r="U876" s="43" t="b">
        <f t="shared" si="141"/>
        <v>1</v>
      </c>
      <c r="V876" s="43">
        <f t="shared" si="142"/>
        <v>10</v>
      </c>
      <c r="W876" s="43" t="str">
        <f t="shared" si="143"/>
        <v>Q</v>
      </c>
      <c r="X876" s="37">
        <v>0</v>
      </c>
    </row>
    <row r="877" spans="1:24" x14ac:dyDescent="0.25">
      <c r="A877" s="30">
        <f t="shared" si="147"/>
        <v>874</v>
      </c>
      <c r="B877" s="30">
        <v>20</v>
      </c>
      <c r="C877" s="32">
        <f t="shared" si="139"/>
        <v>82</v>
      </c>
      <c r="D877" s="97" t="s">
        <v>229</v>
      </c>
      <c r="E877" s="50" t="s">
        <v>843</v>
      </c>
      <c r="F877" s="45" t="s">
        <v>410</v>
      </c>
      <c r="G877" s="45"/>
      <c r="H877" s="35" t="s">
        <v>255</v>
      </c>
      <c r="I877" s="36">
        <v>41704</v>
      </c>
      <c r="J877" s="82">
        <v>18600</v>
      </c>
      <c r="K877" s="37">
        <v>1860</v>
      </c>
      <c r="L877" s="38">
        <f t="shared" si="150"/>
        <v>1860</v>
      </c>
      <c r="M877" s="36">
        <f t="shared" si="149"/>
        <v>41704</v>
      </c>
      <c r="N877" s="39">
        <f t="shared" si="144"/>
        <v>10</v>
      </c>
      <c r="O877" s="5"/>
      <c r="P877" s="5"/>
      <c r="Q877" s="42" t="str">
        <f>VLOOKUP(B877,[1]Challan!$A$6:$B$28,2,FALSE)</f>
        <v>94H</v>
      </c>
      <c r="R877" s="43" t="str">
        <f t="shared" si="140"/>
        <v>AABH</v>
      </c>
      <c r="S877" s="43" t="str">
        <f t="shared" si="145"/>
        <v>H</v>
      </c>
      <c r="T877" s="43" t="str">
        <f t="shared" si="146"/>
        <v>02</v>
      </c>
      <c r="U877" s="43" t="b">
        <f t="shared" si="141"/>
        <v>1</v>
      </c>
      <c r="V877" s="43">
        <f t="shared" si="142"/>
        <v>10</v>
      </c>
      <c r="W877" s="43" t="str">
        <f t="shared" si="143"/>
        <v>D</v>
      </c>
      <c r="X877" s="37">
        <v>0</v>
      </c>
    </row>
    <row r="878" spans="1:24" x14ac:dyDescent="0.25">
      <c r="A878" s="30">
        <f t="shared" si="147"/>
        <v>875</v>
      </c>
      <c r="B878" s="30">
        <v>20</v>
      </c>
      <c r="C878" s="32">
        <f t="shared" si="139"/>
        <v>83</v>
      </c>
      <c r="D878" s="97" t="s">
        <v>229</v>
      </c>
      <c r="E878" s="50" t="s">
        <v>1075</v>
      </c>
      <c r="F878" s="45" t="s">
        <v>411</v>
      </c>
      <c r="G878" s="45"/>
      <c r="H878" s="35" t="s">
        <v>255</v>
      </c>
      <c r="I878" s="36">
        <v>41704</v>
      </c>
      <c r="J878" s="82">
        <v>22190</v>
      </c>
      <c r="K878" s="37">
        <v>2219</v>
      </c>
      <c r="L878" s="38">
        <f t="shared" si="150"/>
        <v>2219</v>
      </c>
      <c r="M878" s="36">
        <f t="shared" si="149"/>
        <v>41704</v>
      </c>
      <c r="N878" s="39">
        <f t="shared" si="144"/>
        <v>10</v>
      </c>
      <c r="O878" s="5"/>
      <c r="P878" s="5"/>
      <c r="Q878" s="42" t="str">
        <f>VLOOKUP(B878,[1]Challan!$A$6:$B$28,2,FALSE)</f>
        <v>94H</v>
      </c>
      <c r="R878" s="43" t="str">
        <f t="shared" si="140"/>
        <v>AAAF</v>
      </c>
      <c r="S878" s="43" t="str">
        <f t="shared" si="145"/>
        <v>F</v>
      </c>
      <c r="T878" s="43" t="str">
        <f t="shared" si="146"/>
        <v>02</v>
      </c>
      <c r="U878" s="43" t="b">
        <f t="shared" si="141"/>
        <v>1</v>
      </c>
      <c r="V878" s="43">
        <f t="shared" si="142"/>
        <v>10</v>
      </c>
      <c r="W878" s="43" t="str">
        <f t="shared" si="143"/>
        <v>F</v>
      </c>
      <c r="X878" s="37">
        <v>0</v>
      </c>
    </row>
    <row r="879" spans="1:24" x14ac:dyDescent="0.25">
      <c r="A879" s="30">
        <f t="shared" si="147"/>
        <v>876</v>
      </c>
      <c r="B879" s="30">
        <v>20</v>
      </c>
      <c r="C879" s="32">
        <f t="shared" si="139"/>
        <v>84</v>
      </c>
      <c r="D879" s="97" t="s">
        <v>229</v>
      </c>
      <c r="E879" s="50" t="s">
        <v>844</v>
      </c>
      <c r="F879" s="45" t="s">
        <v>412</v>
      </c>
      <c r="G879" s="45"/>
      <c r="H879" s="35" t="s">
        <v>255</v>
      </c>
      <c r="I879" s="36">
        <v>41704</v>
      </c>
      <c r="J879" s="82">
        <v>42422</v>
      </c>
      <c r="K879" s="37">
        <v>4242</v>
      </c>
      <c r="L879" s="38">
        <f t="shared" si="150"/>
        <v>4242</v>
      </c>
      <c r="M879" s="36">
        <f t="shared" si="149"/>
        <v>41704</v>
      </c>
      <c r="N879" s="39">
        <f t="shared" si="144"/>
        <v>10</v>
      </c>
      <c r="O879" s="5"/>
      <c r="P879" s="5"/>
      <c r="Q879" s="42" t="str">
        <f>VLOOKUP(B879,[1]Challan!$A$6:$B$28,2,FALSE)</f>
        <v>94H</v>
      </c>
      <c r="R879" s="43" t="str">
        <f t="shared" si="140"/>
        <v>ABRP</v>
      </c>
      <c r="S879" s="43" t="str">
        <f t="shared" si="145"/>
        <v>P</v>
      </c>
      <c r="T879" s="43" t="str">
        <f t="shared" si="146"/>
        <v>02</v>
      </c>
      <c r="U879" s="43" t="b">
        <f t="shared" si="141"/>
        <v>1</v>
      </c>
      <c r="V879" s="43">
        <f t="shared" si="142"/>
        <v>10</v>
      </c>
      <c r="W879" s="43" t="str">
        <f t="shared" si="143"/>
        <v>P</v>
      </c>
      <c r="X879" s="37">
        <v>0</v>
      </c>
    </row>
    <row r="880" spans="1:24" x14ac:dyDescent="0.25">
      <c r="A880" s="30">
        <f t="shared" si="147"/>
        <v>877</v>
      </c>
      <c r="B880" s="30">
        <v>20</v>
      </c>
      <c r="C880" s="32">
        <f t="shared" si="139"/>
        <v>85</v>
      </c>
      <c r="D880" s="97" t="s">
        <v>229</v>
      </c>
      <c r="E880" s="50" t="s">
        <v>845</v>
      </c>
      <c r="F880" s="45" t="s">
        <v>413</v>
      </c>
      <c r="G880" s="45"/>
      <c r="H880" s="35" t="s">
        <v>255</v>
      </c>
      <c r="I880" s="36">
        <v>41704</v>
      </c>
      <c r="J880" s="82">
        <v>9309</v>
      </c>
      <c r="K880" s="37">
        <v>931</v>
      </c>
      <c r="L880" s="38">
        <f t="shared" si="150"/>
        <v>931</v>
      </c>
      <c r="M880" s="36">
        <f t="shared" si="149"/>
        <v>41704</v>
      </c>
      <c r="N880" s="39">
        <f t="shared" si="144"/>
        <v>10</v>
      </c>
      <c r="O880" s="5"/>
      <c r="P880" s="5"/>
      <c r="Q880" s="42" t="str">
        <f>VLOOKUP(B880,[1]Challan!$A$6:$B$28,2,FALSE)</f>
        <v>94H</v>
      </c>
      <c r="R880" s="43" t="str">
        <f t="shared" si="140"/>
        <v>AADF</v>
      </c>
      <c r="S880" s="43" t="str">
        <f t="shared" si="145"/>
        <v>F</v>
      </c>
      <c r="T880" s="43" t="str">
        <f t="shared" si="146"/>
        <v>02</v>
      </c>
      <c r="U880" s="43" t="b">
        <f t="shared" si="141"/>
        <v>1</v>
      </c>
      <c r="V880" s="43">
        <f t="shared" si="142"/>
        <v>10</v>
      </c>
      <c r="W880" s="43" t="str">
        <f t="shared" si="143"/>
        <v>B</v>
      </c>
      <c r="X880" s="37">
        <v>0</v>
      </c>
    </row>
    <row r="881" spans="1:24" x14ac:dyDescent="0.25">
      <c r="A881" s="30">
        <f t="shared" si="147"/>
        <v>878</v>
      </c>
      <c r="B881" s="30">
        <v>20</v>
      </c>
      <c r="C881" s="32">
        <f t="shared" si="139"/>
        <v>86</v>
      </c>
      <c r="D881" s="97" t="s">
        <v>229</v>
      </c>
      <c r="E881" s="50" t="s">
        <v>1076</v>
      </c>
      <c r="F881" s="45" t="s">
        <v>730</v>
      </c>
      <c r="G881" s="45"/>
      <c r="H881" s="35" t="s">
        <v>255</v>
      </c>
      <c r="I881" s="36">
        <v>41704</v>
      </c>
      <c r="J881" s="82">
        <v>61356</v>
      </c>
      <c r="K881" s="37">
        <v>6136</v>
      </c>
      <c r="L881" s="38">
        <f t="shared" si="150"/>
        <v>6136</v>
      </c>
      <c r="M881" s="36">
        <f t="shared" si="149"/>
        <v>41704</v>
      </c>
      <c r="N881" s="39">
        <f t="shared" si="144"/>
        <v>10</v>
      </c>
      <c r="O881" s="5"/>
      <c r="P881" s="5"/>
      <c r="Q881" s="42" t="str">
        <f>VLOOKUP(B881,[1]Challan!$A$6:$B$28,2,FALSE)</f>
        <v>94H</v>
      </c>
      <c r="R881" s="43" t="str">
        <f t="shared" si="140"/>
        <v>AAAF</v>
      </c>
      <c r="S881" s="43" t="str">
        <f t="shared" si="145"/>
        <v>F</v>
      </c>
      <c r="T881" s="43" t="str">
        <f t="shared" si="146"/>
        <v>02</v>
      </c>
      <c r="U881" s="43" t="b">
        <f t="shared" si="141"/>
        <v>1</v>
      </c>
      <c r="V881" s="43">
        <f t="shared" si="142"/>
        <v>10</v>
      </c>
      <c r="W881" s="43" t="str">
        <f t="shared" si="143"/>
        <v>R</v>
      </c>
      <c r="X881" s="37">
        <v>0</v>
      </c>
    </row>
    <row r="882" spans="1:24" x14ac:dyDescent="0.25">
      <c r="A882" s="30">
        <f t="shared" si="147"/>
        <v>879</v>
      </c>
      <c r="B882" s="30">
        <v>20</v>
      </c>
      <c r="C882" s="32">
        <f t="shared" si="139"/>
        <v>87</v>
      </c>
      <c r="D882" s="97" t="s">
        <v>229</v>
      </c>
      <c r="E882" s="50" t="s">
        <v>846</v>
      </c>
      <c r="F882" s="45" t="s">
        <v>415</v>
      </c>
      <c r="G882" s="45"/>
      <c r="H882" s="35" t="s">
        <v>255</v>
      </c>
      <c r="I882" s="36">
        <v>41704</v>
      </c>
      <c r="J882" s="82">
        <v>31026</v>
      </c>
      <c r="K882" s="37">
        <v>3103</v>
      </c>
      <c r="L882" s="38">
        <f t="shared" si="150"/>
        <v>3103</v>
      </c>
      <c r="M882" s="36">
        <f t="shared" si="149"/>
        <v>41704</v>
      </c>
      <c r="N882" s="39">
        <f t="shared" si="144"/>
        <v>10</v>
      </c>
      <c r="O882" s="5"/>
      <c r="P882" s="5"/>
      <c r="Q882" s="42" t="str">
        <f>VLOOKUP(B882,[1]Challan!$A$6:$B$28,2,FALSE)</f>
        <v>94H</v>
      </c>
      <c r="R882" s="43" t="str">
        <f t="shared" si="140"/>
        <v>ABLF</v>
      </c>
      <c r="S882" s="43" t="str">
        <f t="shared" si="145"/>
        <v>F</v>
      </c>
      <c r="T882" s="43" t="str">
        <f t="shared" si="146"/>
        <v>02</v>
      </c>
      <c r="U882" s="43" t="b">
        <f t="shared" si="141"/>
        <v>1</v>
      </c>
      <c r="V882" s="43">
        <f t="shared" si="142"/>
        <v>10</v>
      </c>
      <c r="W882" s="43" t="str">
        <f t="shared" si="143"/>
        <v>A</v>
      </c>
      <c r="X882" s="37">
        <v>0</v>
      </c>
    </row>
    <row r="883" spans="1:24" x14ac:dyDescent="0.25">
      <c r="A883" s="30">
        <f t="shared" si="147"/>
        <v>880</v>
      </c>
      <c r="B883" s="30">
        <v>20</v>
      </c>
      <c r="C883" s="32">
        <f t="shared" si="139"/>
        <v>88</v>
      </c>
      <c r="D883" s="97" t="s">
        <v>229</v>
      </c>
      <c r="E883" s="50" t="s">
        <v>416</v>
      </c>
      <c r="F883" s="45" t="s">
        <v>417</v>
      </c>
      <c r="G883" s="45"/>
      <c r="H883" s="35" t="s">
        <v>255</v>
      </c>
      <c r="I883" s="36">
        <v>41704</v>
      </c>
      <c r="J883" s="82">
        <v>67417</v>
      </c>
      <c r="K883" s="37">
        <v>6742</v>
      </c>
      <c r="L883" s="38">
        <f t="shared" si="150"/>
        <v>6742</v>
      </c>
      <c r="M883" s="36">
        <f t="shared" si="149"/>
        <v>41704</v>
      </c>
      <c r="N883" s="39">
        <f t="shared" si="144"/>
        <v>10</v>
      </c>
      <c r="O883" s="5"/>
      <c r="P883" s="5"/>
      <c r="Q883" s="42" t="str">
        <f>VLOOKUP(B883,[1]Challan!$A$6:$B$28,2,FALSE)</f>
        <v>94H</v>
      </c>
      <c r="R883" s="43" t="str">
        <f t="shared" si="140"/>
        <v>AAFF</v>
      </c>
      <c r="S883" s="43" t="str">
        <f t="shared" si="145"/>
        <v>F</v>
      </c>
      <c r="T883" s="43" t="str">
        <f t="shared" si="146"/>
        <v>02</v>
      </c>
      <c r="U883" s="43" t="b">
        <f t="shared" si="141"/>
        <v>1</v>
      </c>
      <c r="V883" s="43">
        <f t="shared" si="142"/>
        <v>10</v>
      </c>
      <c r="W883" s="43" t="str">
        <f t="shared" si="143"/>
        <v>M</v>
      </c>
      <c r="X883" s="37">
        <v>0</v>
      </c>
    </row>
    <row r="884" spans="1:24" x14ac:dyDescent="0.25">
      <c r="A884" s="30">
        <f t="shared" si="147"/>
        <v>881</v>
      </c>
      <c r="B884" s="30">
        <v>20</v>
      </c>
      <c r="C884" s="32">
        <f t="shared" si="139"/>
        <v>89</v>
      </c>
      <c r="D884" s="97" t="s">
        <v>229</v>
      </c>
      <c r="E884" s="50" t="s">
        <v>970</v>
      </c>
      <c r="F884" s="45" t="s">
        <v>418</v>
      </c>
      <c r="G884" s="45"/>
      <c r="H884" s="35" t="s">
        <v>255</v>
      </c>
      <c r="I884" s="36">
        <v>41704</v>
      </c>
      <c r="J884" s="82">
        <v>10286</v>
      </c>
      <c r="K884" s="37">
        <v>1029</v>
      </c>
      <c r="L884" s="38">
        <f t="shared" si="150"/>
        <v>1029</v>
      </c>
      <c r="M884" s="36">
        <f t="shared" si="149"/>
        <v>41704</v>
      </c>
      <c r="N884" s="39">
        <f t="shared" si="144"/>
        <v>10</v>
      </c>
      <c r="O884" s="5"/>
      <c r="P884" s="5"/>
      <c r="Q884" s="42" t="str">
        <f>VLOOKUP(B884,[1]Challan!$A$6:$B$28,2,FALSE)</f>
        <v>94H</v>
      </c>
      <c r="R884" s="43" t="str">
        <f t="shared" si="140"/>
        <v>AASF</v>
      </c>
      <c r="S884" s="43" t="str">
        <f t="shared" si="145"/>
        <v>F</v>
      </c>
      <c r="T884" s="43" t="str">
        <f t="shared" si="146"/>
        <v>02</v>
      </c>
      <c r="U884" s="43" t="b">
        <f t="shared" si="141"/>
        <v>1</v>
      </c>
      <c r="V884" s="43">
        <f t="shared" si="142"/>
        <v>10</v>
      </c>
      <c r="W884" s="43" t="str">
        <f t="shared" si="143"/>
        <v>R</v>
      </c>
      <c r="X884" s="37">
        <v>0</v>
      </c>
    </row>
    <row r="885" spans="1:24" x14ac:dyDescent="0.25">
      <c r="A885" s="30">
        <f t="shared" si="147"/>
        <v>882</v>
      </c>
      <c r="B885" s="30">
        <v>20</v>
      </c>
      <c r="C885" s="32">
        <f t="shared" si="139"/>
        <v>90</v>
      </c>
      <c r="D885" s="97" t="s">
        <v>229</v>
      </c>
      <c r="E885" s="50" t="s">
        <v>1077</v>
      </c>
      <c r="F885" s="45" t="s">
        <v>419</v>
      </c>
      <c r="G885" s="45"/>
      <c r="H885" s="35" t="s">
        <v>255</v>
      </c>
      <c r="I885" s="36">
        <v>41704</v>
      </c>
      <c r="J885" s="82">
        <v>22110</v>
      </c>
      <c r="K885" s="37">
        <v>2211</v>
      </c>
      <c r="L885" s="38">
        <f t="shared" si="150"/>
        <v>2211</v>
      </c>
      <c r="M885" s="36">
        <f t="shared" si="149"/>
        <v>41704</v>
      </c>
      <c r="N885" s="39">
        <f t="shared" si="144"/>
        <v>10</v>
      </c>
      <c r="O885" s="5"/>
      <c r="P885" s="5"/>
      <c r="Q885" s="42" t="str">
        <f>VLOOKUP(B885,[1]Challan!$A$6:$B$28,2,FALSE)</f>
        <v>94H</v>
      </c>
      <c r="R885" s="43" t="str">
        <f t="shared" si="140"/>
        <v>AAFF</v>
      </c>
      <c r="S885" s="43" t="str">
        <f t="shared" si="145"/>
        <v>F</v>
      </c>
      <c r="T885" s="43" t="str">
        <f t="shared" si="146"/>
        <v>02</v>
      </c>
      <c r="U885" s="43" t="b">
        <f t="shared" si="141"/>
        <v>1</v>
      </c>
      <c r="V885" s="43">
        <f t="shared" si="142"/>
        <v>10</v>
      </c>
      <c r="W885" s="43" t="str">
        <f t="shared" si="143"/>
        <v>N</v>
      </c>
      <c r="X885" s="37">
        <v>0</v>
      </c>
    </row>
    <row r="886" spans="1:24" x14ac:dyDescent="0.25">
      <c r="A886" s="30">
        <f t="shared" si="147"/>
        <v>883</v>
      </c>
      <c r="B886" s="30">
        <v>20</v>
      </c>
      <c r="C886" s="32">
        <f t="shared" si="139"/>
        <v>91</v>
      </c>
      <c r="D886" s="97" t="s">
        <v>229</v>
      </c>
      <c r="E886" s="50" t="s">
        <v>902</v>
      </c>
      <c r="F886" s="45" t="s">
        <v>420</v>
      </c>
      <c r="G886" s="45"/>
      <c r="H886" s="35" t="s">
        <v>255</v>
      </c>
      <c r="I886" s="36">
        <v>41704</v>
      </c>
      <c r="J886" s="82">
        <v>43641</v>
      </c>
      <c r="K886" s="37">
        <v>4364</v>
      </c>
      <c r="L886" s="38">
        <f t="shared" si="150"/>
        <v>4364</v>
      </c>
      <c r="M886" s="36">
        <f t="shared" si="149"/>
        <v>41704</v>
      </c>
      <c r="N886" s="39">
        <f t="shared" si="144"/>
        <v>10</v>
      </c>
      <c r="O886" s="5"/>
      <c r="P886" s="5"/>
      <c r="Q886" s="42" t="str">
        <f>VLOOKUP(B886,[1]Challan!$A$6:$B$28,2,FALSE)</f>
        <v>94H</v>
      </c>
      <c r="R886" s="43" t="str">
        <f t="shared" si="140"/>
        <v>AADF</v>
      </c>
      <c r="S886" s="43" t="str">
        <f t="shared" si="145"/>
        <v>F</v>
      </c>
      <c r="T886" s="43" t="str">
        <f t="shared" si="146"/>
        <v>02</v>
      </c>
      <c r="U886" s="43" t="b">
        <f t="shared" si="141"/>
        <v>1</v>
      </c>
      <c r="V886" s="43">
        <f t="shared" si="142"/>
        <v>10</v>
      </c>
      <c r="W886" s="43" t="str">
        <f t="shared" si="143"/>
        <v>D</v>
      </c>
      <c r="X886" s="37">
        <v>0</v>
      </c>
    </row>
    <row r="887" spans="1:24" x14ac:dyDescent="0.25">
      <c r="A887" s="30">
        <f t="shared" si="147"/>
        <v>884</v>
      </c>
      <c r="B887" s="30">
        <v>20</v>
      </c>
      <c r="C887" s="32">
        <f t="shared" si="139"/>
        <v>92</v>
      </c>
      <c r="D887" s="97" t="s">
        <v>229</v>
      </c>
      <c r="E887" s="50" t="s">
        <v>848</v>
      </c>
      <c r="F887" s="45" t="s">
        <v>421</v>
      </c>
      <c r="G887" s="45"/>
      <c r="H887" s="35" t="s">
        <v>255</v>
      </c>
      <c r="I887" s="36">
        <v>41704</v>
      </c>
      <c r="J887" s="82">
        <v>15366</v>
      </c>
      <c r="K887" s="37">
        <v>1537</v>
      </c>
      <c r="L887" s="38">
        <f t="shared" si="150"/>
        <v>1537</v>
      </c>
      <c r="M887" s="36">
        <f t="shared" si="149"/>
        <v>41704</v>
      </c>
      <c r="N887" s="39">
        <f t="shared" si="144"/>
        <v>10</v>
      </c>
      <c r="O887" s="5"/>
      <c r="P887" s="5"/>
      <c r="Q887" s="42" t="str">
        <f>VLOOKUP(B887,[1]Challan!$A$6:$B$28,2,FALSE)</f>
        <v>94H</v>
      </c>
      <c r="R887" s="43" t="str">
        <f t="shared" si="140"/>
        <v>AABF</v>
      </c>
      <c r="S887" s="43" t="str">
        <f t="shared" si="145"/>
        <v>F</v>
      </c>
      <c r="T887" s="43" t="str">
        <f t="shared" si="146"/>
        <v>02</v>
      </c>
      <c r="U887" s="43" t="b">
        <f t="shared" si="141"/>
        <v>1</v>
      </c>
      <c r="V887" s="43">
        <f t="shared" si="142"/>
        <v>10</v>
      </c>
      <c r="W887" s="43" t="str">
        <f t="shared" si="143"/>
        <v>H</v>
      </c>
      <c r="X887" s="37">
        <v>0</v>
      </c>
    </row>
    <row r="888" spans="1:24" x14ac:dyDescent="0.25">
      <c r="A888" s="30">
        <f t="shared" si="147"/>
        <v>885</v>
      </c>
      <c r="B888" s="30">
        <v>20</v>
      </c>
      <c r="C888" s="32">
        <f t="shared" si="139"/>
        <v>93</v>
      </c>
      <c r="D888" s="97" t="s">
        <v>229</v>
      </c>
      <c r="E888" s="50" t="s">
        <v>422</v>
      </c>
      <c r="F888" s="45" t="s">
        <v>423</v>
      </c>
      <c r="G888" s="45"/>
      <c r="H888" s="35" t="s">
        <v>255</v>
      </c>
      <c r="I888" s="36">
        <v>41704</v>
      </c>
      <c r="J888" s="82">
        <v>10754</v>
      </c>
      <c r="K888" s="37">
        <v>1075</v>
      </c>
      <c r="L888" s="38">
        <f t="shared" si="150"/>
        <v>1075</v>
      </c>
      <c r="M888" s="36">
        <f t="shared" si="149"/>
        <v>41704</v>
      </c>
      <c r="N888" s="39">
        <f t="shared" si="144"/>
        <v>10</v>
      </c>
      <c r="O888" s="5"/>
      <c r="P888" s="5"/>
      <c r="Q888" s="42" t="str">
        <f>VLOOKUP(B888,[1]Challan!$A$6:$B$28,2,FALSE)</f>
        <v>94H</v>
      </c>
      <c r="R888" s="43" t="str">
        <f t="shared" si="140"/>
        <v>AABF</v>
      </c>
      <c r="S888" s="43" t="str">
        <f t="shared" si="145"/>
        <v>F</v>
      </c>
      <c r="T888" s="43" t="str">
        <f t="shared" si="146"/>
        <v>02</v>
      </c>
      <c r="U888" s="43" t="b">
        <f t="shared" si="141"/>
        <v>1</v>
      </c>
      <c r="V888" s="43">
        <f t="shared" si="142"/>
        <v>10</v>
      </c>
      <c r="W888" s="43" t="str">
        <f t="shared" si="143"/>
        <v>Q</v>
      </c>
      <c r="X888" s="37">
        <v>0</v>
      </c>
    </row>
    <row r="889" spans="1:24" x14ac:dyDescent="0.25">
      <c r="A889" s="30">
        <f t="shared" si="147"/>
        <v>886</v>
      </c>
      <c r="B889" s="30">
        <v>20</v>
      </c>
      <c r="C889" s="32">
        <f t="shared" si="139"/>
        <v>94</v>
      </c>
      <c r="D889" s="97" t="s">
        <v>229</v>
      </c>
      <c r="E889" s="50" t="s">
        <v>849</v>
      </c>
      <c r="F889" s="45" t="s">
        <v>424</v>
      </c>
      <c r="G889" s="45"/>
      <c r="H889" s="35" t="s">
        <v>255</v>
      </c>
      <c r="I889" s="36">
        <v>41704</v>
      </c>
      <c r="J889" s="82">
        <v>9632</v>
      </c>
      <c r="K889" s="37">
        <v>963</v>
      </c>
      <c r="L889" s="38">
        <f t="shared" si="150"/>
        <v>963</v>
      </c>
      <c r="M889" s="36">
        <f t="shared" si="149"/>
        <v>41704</v>
      </c>
      <c r="N889" s="39">
        <f t="shared" si="144"/>
        <v>10</v>
      </c>
      <c r="O889" s="5"/>
      <c r="P889" s="5"/>
      <c r="Q889" s="42" t="str">
        <f>VLOOKUP(B889,[1]Challan!$A$6:$B$28,2,FALSE)</f>
        <v>94H</v>
      </c>
      <c r="R889" s="43" t="str">
        <f t="shared" si="140"/>
        <v>AACF</v>
      </c>
      <c r="S889" s="43" t="str">
        <f t="shared" si="145"/>
        <v>F</v>
      </c>
      <c r="T889" s="43" t="str">
        <f t="shared" si="146"/>
        <v>02</v>
      </c>
      <c r="U889" s="43" t="b">
        <f t="shared" si="141"/>
        <v>1</v>
      </c>
      <c r="V889" s="43">
        <f t="shared" si="142"/>
        <v>10</v>
      </c>
      <c r="W889" s="43" t="str">
        <f t="shared" si="143"/>
        <v>F</v>
      </c>
      <c r="X889" s="37">
        <v>0</v>
      </c>
    </row>
    <row r="890" spans="1:24" x14ac:dyDescent="0.25">
      <c r="A890" s="30">
        <f t="shared" si="147"/>
        <v>887</v>
      </c>
      <c r="B890" s="30">
        <v>20</v>
      </c>
      <c r="C890" s="32">
        <f t="shared" si="139"/>
        <v>95</v>
      </c>
      <c r="D890" s="97" t="s">
        <v>229</v>
      </c>
      <c r="E890" s="50" t="s">
        <v>850</v>
      </c>
      <c r="F890" s="45" t="s">
        <v>425</v>
      </c>
      <c r="G890" s="45"/>
      <c r="H890" s="35" t="s">
        <v>255</v>
      </c>
      <c r="I890" s="36">
        <v>41704</v>
      </c>
      <c r="J890" s="82">
        <v>14713</v>
      </c>
      <c r="K890" s="37">
        <v>1471</v>
      </c>
      <c r="L890" s="38">
        <f t="shared" si="150"/>
        <v>1471</v>
      </c>
      <c r="M890" s="36">
        <f t="shared" si="149"/>
        <v>41704</v>
      </c>
      <c r="N890" s="39">
        <f t="shared" si="144"/>
        <v>10</v>
      </c>
      <c r="O890" s="5"/>
      <c r="P890" s="5"/>
      <c r="Q890" s="42" t="str">
        <f>VLOOKUP(B890,[1]Challan!$A$6:$B$28,2,FALSE)</f>
        <v>94H</v>
      </c>
      <c r="R890" s="43" t="str">
        <f t="shared" si="140"/>
        <v>AACF</v>
      </c>
      <c r="S890" s="43" t="str">
        <f t="shared" si="145"/>
        <v>F</v>
      </c>
      <c r="T890" s="43" t="str">
        <f t="shared" si="146"/>
        <v>02</v>
      </c>
      <c r="U890" s="43" t="b">
        <f t="shared" si="141"/>
        <v>1</v>
      </c>
      <c r="V890" s="43">
        <f t="shared" si="142"/>
        <v>10</v>
      </c>
      <c r="W890" s="43" t="str">
        <f t="shared" si="143"/>
        <v>R</v>
      </c>
      <c r="X890" s="37">
        <v>0</v>
      </c>
    </row>
    <row r="891" spans="1:24" x14ac:dyDescent="0.25">
      <c r="A891" s="30">
        <f t="shared" si="147"/>
        <v>888</v>
      </c>
      <c r="B891" s="30">
        <v>20</v>
      </c>
      <c r="C891" s="32">
        <f t="shared" si="139"/>
        <v>96</v>
      </c>
      <c r="D891" s="97" t="s">
        <v>229</v>
      </c>
      <c r="E891" s="50" t="s">
        <v>914</v>
      </c>
      <c r="F891" s="45" t="s">
        <v>426</v>
      </c>
      <c r="G891" s="45"/>
      <c r="H891" s="35" t="s">
        <v>255</v>
      </c>
      <c r="I891" s="36">
        <v>41704</v>
      </c>
      <c r="J891" s="82">
        <v>1954</v>
      </c>
      <c r="K891" s="37">
        <v>195</v>
      </c>
      <c r="L891" s="38">
        <f t="shared" si="150"/>
        <v>195</v>
      </c>
      <c r="M891" s="36">
        <f t="shared" si="149"/>
        <v>41704</v>
      </c>
      <c r="N891" s="39">
        <f t="shared" si="144"/>
        <v>9.98</v>
      </c>
      <c r="O891" s="5"/>
      <c r="P891" s="5"/>
      <c r="Q891" s="42" t="str">
        <f>VLOOKUP(B891,[1]Challan!$A$6:$B$28,2,FALSE)</f>
        <v>94H</v>
      </c>
      <c r="R891" s="43" t="str">
        <f t="shared" si="140"/>
        <v>AAFF</v>
      </c>
      <c r="S891" s="43" t="str">
        <f t="shared" si="145"/>
        <v>F</v>
      </c>
      <c r="T891" s="43" t="str">
        <f t="shared" si="146"/>
        <v>02</v>
      </c>
      <c r="U891" s="43" t="b">
        <f t="shared" si="141"/>
        <v>1</v>
      </c>
      <c r="V891" s="43">
        <f t="shared" si="142"/>
        <v>10</v>
      </c>
      <c r="W891" s="43" t="str">
        <f t="shared" si="143"/>
        <v>K</v>
      </c>
      <c r="X891" s="37">
        <v>0</v>
      </c>
    </row>
    <row r="892" spans="1:24" x14ac:dyDescent="0.25">
      <c r="A892" s="30">
        <f t="shared" si="147"/>
        <v>889</v>
      </c>
      <c r="B892" s="30">
        <v>20</v>
      </c>
      <c r="C892" s="32">
        <f t="shared" si="139"/>
        <v>97</v>
      </c>
      <c r="D892" s="97" t="s">
        <v>229</v>
      </c>
      <c r="E892" s="50" t="s">
        <v>1078</v>
      </c>
      <c r="F892" s="45" t="s">
        <v>427</v>
      </c>
      <c r="G892" s="45"/>
      <c r="H892" s="35" t="s">
        <v>255</v>
      </c>
      <c r="I892" s="36">
        <v>41704</v>
      </c>
      <c r="J892" s="82">
        <v>2930</v>
      </c>
      <c r="K892" s="37">
        <v>293</v>
      </c>
      <c r="L892" s="38">
        <f t="shared" si="150"/>
        <v>293</v>
      </c>
      <c r="M892" s="36">
        <f t="shared" si="149"/>
        <v>41704</v>
      </c>
      <c r="N892" s="39">
        <f t="shared" si="144"/>
        <v>10</v>
      </c>
      <c r="O892" s="5"/>
      <c r="P892" s="5"/>
      <c r="Q892" s="42" t="str">
        <f>VLOOKUP(B892,[1]Challan!$A$6:$B$28,2,FALSE)</f>
        <v>94H</v>
      </c>
      <c r="R892" s="43" t="str">
        <f t="shared" si="140"/>
        <v>AAQP</v>
      </c>
      <c r="S892" s="43" t="str">
        <f t="shared" si="145"/>
        <v>P</v>
      </c>
      <c r="T892" s="43" t="str">
        <f t="shared" si="146"/>
        <v>02</v>
      </c>
      <c r="U892" s="43" t="b">
        <f t="shared" si="141"/>
        <v>1</v>
      </c>
      <c r="V892" s="43">
        <f t="shared" si="142"/>
        <v>10</v>
      </c>
      <c r="W892" s="43" t="str">
        <f t="shared" si="143"/>
        <v>H</v>
      </c>
      <c r="X892" s="37">
        <v>0</v>
      </c>
    </row>
    <row r="893" spans="1:24" x14ac:dyDescent="0.25">
      <c r="A893" s="30">
        <f t="shared" si="147"/>
        <v>890</v>
      </c>
      <c r="B893" s="30">
        <v>20</v>
      </c>
      <c r="C893" s="32">
        <f t="shared" si="139"/>
        <v>98</v>
      </c>
      <c r="D893" s="97" t="s">
        <v>229</v>
      </c>
      <c r="E893" s="50" t="s">
        <v>1079</v>
      </c>
      <c r="F893" s="45" t="s">
        <v>428</v>
      </c>
      <c r="G893" s="45"/>
      <c r="H893" s="35" t="s">
        <v>255</v>
      </c>
      <c r="I893" s="36">
        <v>41704</v>
      </c>
      <c r="J893" s="82">
        <v>24882</v>
      </c>
      <c r="K893" s="37">
        <v>2488</v>
      </c>
      <c r="L893" s="38">
        <f t="shared" si="150"/>
        <v>2488</v>
      </c>
      <c r="M893" s="36">
        <f t="shared" si="149"/>
        <v>41704</v>
      </c>
      <c r="N893" s="39">
        <f t="shared" si="144"/>
        <v>10</v>
      </c>
      <c r="O893" s="5"/>
      <c r="P893" s="5"/>
      <c r="Q893" s="42" t="str">
        <f>VLOOKUP(B893,[1]Challan!$A$6:$B$28,2,FALSE)</f>
        <v>94H</v>
      </c>
      <c r="R893" s="43" t="str">
        <f t="shared" si="140"/>
        <v>AAAF</v>
      </c>
      <c r="S893" s="43" t="str">
        <f t="shared" si="145"/>
        <v>F</v>
      </c>
      <c r="T893" s="43" t="str">
        <f t="shared" si="146"/>
        <v>02</v>
      </c>
      <c r="U893" s="43" t="b">
        <f t="shared" si="141"/>
        <v>1</v>
      </c>
      <c r="V893" s="43">
        <f t="shared" si="142"/>
        <v>10</v>
      </c>
      <c r="W893" s="43" t="str">
        <f t="shared" si="143"/>
        <v>P</v>
      </c>
      <c r="X893" s="37">
        <v>0</v>
      </c>
    </row>
    <row r="894" spans="1:24" x14ac:dyDescent="0.25">
      <c r="A894" s="30">
        <f t="shared" si="147"/>
        <v>891</v>
      </c>
      <c r="B894" s="30">
        <v>20</v>
      </c>
      <c r="C894" s="32">
        <f t="shared" si="139"/>
        <v>99</v>
      </c>
      <c r="D894" s="97" t="s">
        <v>229</v>
      </c>
      <c r="E894" s="50" t="s">
        <v>971</v>
      </c>
      <c r="F894" s="45" t="s">
        <v>715</v>
      </c>
      <c r="G894" s="45"/>
      <c r="H894" s="35" t="s">
        <v>255</v>
      </c>
      <c r="I894" s="36">
        <v>41704</v>
      </c>
      <c r="J894" s="82">
        <v>17422</v>
      </c>
      <c r="K894" s="37">
        <v>1742</v>
      </c>
      <c r="L894" s="38">
        <f t="shared" si="150"/>
        <v>1742</v>
      </c>
      <c r="M894" s="36">
        <f t="shared" si="149"/>
        <v>41704</v>
      </c>
      <c r="N894" s="39">
        <f t="shared" si="144"/>
        <v>10</v>
      </c>
      <c r="O894" s="5"/>
      <c r="P894" s="5"/>
      <c r="Q894" s="42" t="str">
        <f>VLOOKUP(B894,[1]Challan!$A$6:$B$28,2,FALSE)</f>
        <v>94H</v>
      </c>
      <c r="R894" s="43" t="str">
        <f t="shared" si="140"/>
        <v>AAAF</v>
      </c>
      <c r="S894" s="43" t="str">
        <f t="shared" si="145"/>
        <v>F</v>
      </c>
      <c r="T894" s="43" t="str">
        <f t="shared" si="146"/>
        <v>02</v>
      </c>
      <c r="U894" s="43" t="b">
        <f t="shared" si="141"/>
        <v>1</v>
      </c>
      <c r="V894" s="43">
        <f t="shared" si="142"/>
        <v>10</v>
      </c>
      <c r="W894" s="43" t="str">
        <f t="shared" si="143"/>
        <v>P</v>
      </c>
      <c r="X894" s="37">
        <v>0</v>
      </c>
    </row>
    <row r="895" spans="1:24" x14ac:dyDescent="0.25">
      <c r="A895" s="30">
        <f t="shared" si="147"/>
        <v>892</v>
      </c>
      <c r="B895" s="30">
        <v>20</v>
      </c>
      <c r="C895" s="32">
        <f t="shared" si="139"/>
        <v>100</v>
      </c>
      <c r="D895" s="97" t="s">
        <v>229</v>
      </c>
      <c r="E895" s="50" t="s">
        <v>852</v>
      </c>
      <c r="F895" s="45" t="s">
        <v>731</v>
      </c>
      <c r="G895" s="45"/>
      <c r="H895" s="35" t="s">
        <v>255</v>
      </c>
      <c r="I895" s="36">
        <v>41704</v>
      </c>
      <c r="J895" s="82">
        <v>15290</v>
      </c>
      <c r="K895" s="37">
        <v>1529</v>
      </c>
      <c r="L895" s="38">
        <f t="shared" si="150"/>
        <v>1529</v>
      </c>
      <c r="M895" s="36">
        <f t="shared" si="149"/>
        <v>41704</v>
      </c>
      <c r="N895" s="39">
        <f t="shared" si="144"/>
        <v>10</v>
      </c>
      <c r="O895" s="5"/>
      <c r="P895" s="5"/>
      <c r="Q895" s="42" t="str">
        <f>VLOOKUP(B895,[1]Challan!$A$6:$B$28,2,FALSE)</f>
        <v>94H</v>
      </c>
      <c r="R895" s="43" t="str">
        <f t="shared" si="140"/>
        <v>AADP</v>
      </c>
      <c r="S895" s="43" t="str">
        <f t="shared" si="145"/>
        <v>P</v>
      </c>
      <c r="T895" s="43" t="str">
        <f t="shared" si="146"/>
        <v>02</v>
      </c>
      <c r="U895" s="43" t="b">
        <f t="shared" si="141"/>
        <v>1</v>
      </c>
      <c r="V895" s="43">
        <f t="shared" si="142"/>
        <v>10</v>
      </c>
      <c r="W895" s="43" t="str">
        <f t="shared" si="143"/>
        <v>F</v>
      </c>
      <c r="X895" s="37">
        <v>0</v>
      </c>
    </row>
    <row r="896" spans="1:24" x14ac:dyDescent="0.25">
      <c r="A896" s="30">
        <f t="shared" si="147"/>
        <v>893</v>
      </c>
      <c r="B896" s="30">
        <v>20</v>
      </c>
      <c r="C896" s="32">
        <f t="shared" si="139"/>
        <v>101</v>
      </c>
      <c r="D896" s="97" t="s">
        <v>229</v>
      </c>
      <c r="E896" s="50" t="s">
        <v>1012</v>
      </c>
      <c r="F896" s="45" t="s">
        <v>732</v>
      </c>
      <c r="G896" s="45"/>
      <c r="H896" s="35" t="s">
        <v>255</v>
      </c>
      <c r="I896" s="36">
        <v>41704</v>
      </c>
      <c r="J896" s="82">
        <v>8388</v>
      </c>
      <c r="K896" s="37">
        <v>839</v>
      </c>
      <c r="L896" s="38">
        <f t="shared" si="150"/>
        <v>839</v>
      </c>
      <c r="M896" s="36">
        <f t="shared" si="149"/>
        <v>41704</v>
      </c>
      <c r="N896" s="39">
        <f t="shared" si="144"/>
        <v>10</v>
      </c>
      <c r="O896" s="5"/>
      <c r="P896" s="5"/>
      <c r="Q896" s="42" t="str">
        <f>VLOOKUP(B896,[1]Challan!$A$6:$B$28,2,FALSE)</f>
        <v>94H</v>
      </c>
      <c r="R896" s="43" t="str">
        <f t="shared" si="140"/>
        <v>AAAF</v>
      </c>
      <c r="S896" s="43" t="str">
        <f t="shared" si="145"/>
        <v>F</v>
      </c>
      <c r="T896" s="43" t="str">
        <f t="shared" si="146"/>
        <v>02</v>
      </c>
      <c r="U896" s="43" t="b">
        <f t="shared" si="141"/>
        <v>1</v>
      </c>
      <c r="V896" s="43">
        <f t="shared" si="142"/>
        <v>10</v>
      </c>
      <c r="W896" s="43" t="str">
        <f t="shared" si="143"/>
        <v>H</v>
      </c>
      <c r="X896" s="37">
        <v>0</v>
      </c>
    </row>
    <row r="897" spans="1:24" x14ac:dyDescent="0.25">
      <c r="A897" s="30">
        <f t="shared" si="147"/>
        <v>894</v>
      </c>
      <c r="B897" s="30">
        <v>20</v>
      </c>
      <c r="C897" s="32">
        <f t="shared" si="139"/>
        <v>102</v>
      </c>
      <c r="D897" s="97" t="s">
        <v>229</v>
      </c>
      <c r="E897" s="50" t="s">
        <v>1081</v>
      </c>
      <c r="F897" s="45" t="s">
        <v>433</v>
      </c>
      <c r="G897" s="45"/>
      <c r="H897" s="35" t="s">
        <v>255</v>
      </c>
      <c r="I897" s="36">
        <v>41704</v>
      </c>
      <c r="J897" s="82">
        <v>3947</v>
      </c>
      <c r="K897" s="37">
        <v>395</v>
      </c>
      <c r="L897" s="38">
        <f t="shared" si="150"/>
        <v>395</v>
      </c>
      <c r="M897" s="36">
        <f t="shared" si="149"/>
        <v>41704</v>
      </c>
      <c r="N897" s="39">
        <f t="shared" si="144"/>
        <v>10.01</v>
      </c>
      <c r="O897" s="5"/>
      <c r="P897" s="5"/>
      <c r="Q897" s="42" t="str">
        <f>VLOOKUP(B897,[1]Challan!$A$6:$B$28,2,FALSE)</f>
        <v>94H</v>
      </c>
      <c r="R897" s="43" t="str">
        <f t="shared" si="140"/>
        <v>AARF</v>
      </c>
      <c r="S897" s="43" t="str">
        <f t="shared" si="145"/>
        <v>F</v>
      </c>
      <c r="T897" s="43" t="str">
        <f t="shared" si="146"/>
        <v>02</v>
      </c>
      <c r="U897" s="43" t="b">
        <f t="shared" si="141"/>
        <v>1</v>
      </c>
      <c r="V897" s="43">
        <f t="shared" si="142"/>
        <v>10</v>
      </c>
      <c r="W897" s="43" t="str">
        <f t="shared" si="143"/>
        <v>K</v>
      </c>
      <c r="X897" s="37">
        <v>0</v>
      </c>
    </row>
    <row r="898" spans="1:24" x14ac:dyDescent="0.25">
      <c r="A898" s="30">
        <f t="shared" si="147"/>
        <v>895</v>
      </c>
      <c r="B898" s="30">
        <v>20</v>
      </c>
      <c r="C898" s="32">
        <f t="shared" si="139"/>
        <v>103</v>
      </c>
      <c r="D898" s="97" t="s">
        <v>229</v>
      </c>
      <c r="E898" s="50" t="s">
        <v>1082</v>
      </c>
      <c r="F898" s="45" t="s">
        <v>434</v>
      </c>
      <c r="G898" s="45"/>
      <c r="H898" s="35" t="s">
        <v>255</v>
      </c>
      <c r="I898" s="36">
        <v>41704</v>
      </c>
      <c r="J898" s="82">
        <v>6253</v>
      </c>
      <c r="K898" s="37">
        <v>625</v>
      </c>
      <c r="L898" s="38">
        <f t="shared" si="150"/>
        <v>625</v>
      </c>
      <c r="M898" s="36">
        <f t="shared" si="149"/>
        <v>41704</v>
      </c>
      <c r="N898" s="39">
        <f t="shared" si="144"/>
        <v>10</v>
      </c>
      <c r="O898" s="5"/>
      <c r="P898" s="5"/>
      <c r="Q898" s="42" t="str">
        <f>VLOOKUP(B898,[1]Challan!$A$6:$B$28,2,FALSE)</f>
        <v>94H</v>
      </c>
      <c r="R898" s="43" t="str">
        <f t="shared" si="140"/>
        <v>AKEP</v>
      </c>
      <c r="S898" s="43" t="str">
        <f t="shared" si="145"/>
        <v>P</v>
      </c>
      <c r="T898" s="43" t="str">
        <f t="shared" si="146"/>
        <v>02</v>
      </c>
      <c r="U898" s="43" t="b">
        <f t="shared" si="141"/>
        <v>1</v>
      </c>
      <c r="V898" s="43">
        <f t="shared" si="142"/>
        <v>10</v>
      </c>
      <c r="W898" s="43" t="str">
        <f t="shared" si="143"/>
        <v>M</v>
      </c>
      <c r="X898" s="37">
        <v>0</v>
      </c>
    </row>
    <row r="899" spans="1:24" x14ac:dyDescent="0.25">
      <c r="A899" s="30">
        <f t="shared" si="147"/>
        <v>896</v>
      </c>
      <c r="B899" s="30">
        <v>20</v>
      </c>
      <c r="C899" s="32">
        <f t="shared" si="139"/>
        <v>104</v>
      </c>
      <c r="D899" s="97" t="s">
        <v>229</v>
      </c>
      <c r="E899" s="50" t="s">
        <v>853</v>
      </c>
      <c r="F899" s="45" t="s">
        <v>435</v>
      </c>
      <c r="G899" s="45"/>
      <c r="H899" s="35" t="s">
        <v>255</v>
      </c>
      <c r="I899" s="36">
        <v>41704</v>
      </c>
      <c r="J899" s="82">
        <v>10840</v>
      </c>
      <c r="K899" s="37">
        <v>1084</v>
      </c>
      <c r="L899" s="38">
        <f t="shared" si="150"/>
        <v>1084</v>
      </c>
      <c r="M899" s="36">
        <f t="shared" si="149"/>
        <v>41704</v>
      </c>
      <c r="N899" s="39">
        <f t="shared" si="144"/>
        <v>10</v>
      </c>
      <c r="O899" s="5"/>
      <c r="P899" s="5"/>
      <c r="Q899" s="42" t="str">
        <f>VLOOKUP(B899,[1]Challan!$A$6:$B$28,2,FALSE)</f>
        <v>94H</v>
      </c>
      <c r="R899" s="43" t="str">
        <f t="shared" si="140"/>
        <v>AABF</v>
      </c>
      <c r="S899" s="43" t="str">
        <f t="shared" si="145"/>
        <v>F</v>
      </c>
      <c r="T899" s="43" t="str">
        <f t="shared" si="146"/>
        <v>02</v>
      </c>
      <c r="U899" s="43" t="b">
        <f t="shared" si="141"/>
        <v>1</v>
      </c>
      <c r="V899" s="43">
        <f t="shared" si="142"/>
        <v>10</v>
      </c>
      <c r="W899" s="43" t="str">
        <f t="shared" si="143"/>
        <v>Q</v>
      </c>
      <c r="X899" s="37">
        <v>0</v>
      </c>
    </row>
    <row r="900" spans="1:24" x14ac:dyDescent="0.25">
      <c r="A900" s="30">
        <f t="shared" si="147"/>
        <v>897</v>
      </c>
      <c r="B900" s="30">
        <v>20</v>
      </c>
      <c r="C900" s="32">
        <f t="shared" ref="C900:C963" si="151">+IF(B900=B899,C899+1,1)</f>
        <v>105</v>
      </c>
      <c r="D900" s="97" t="s">
        <v>229</v>
      </c>
      <c r="E900" s="50" t="s">
        <v>972</v>
      </c>
      <c r="F900" s="45" t="s">
        <v>436</v>
      </c>
      <c r="G900" s="45"/>
      <c r="H900" s="35" t="s">
        <v>255</v>
      </c>
      <c r="I900" s="36">
        <v>41704</v>
      </c>
      <c r="J900" s="82">
        <v>11461</v>
      </c>
      <c r="K900" s="37">
        <v>1146</v>
      </c>
      <c r="L900" s="38">
        <f t="shared" si="150"/>
        <v>1146</v>
      </c>
      <c r="M900" s="36">
        <f t="shared" si="149"/>
        <v>41704</v>
      </c>
      <c r="N900" s="39">
        <f t="shared" si="144"/>
        <v>10</v>
      </c>
      <c r="O900" s="5"/>
      <c r="P900" s="5"/>
      <c r="Q900" s="42" t="str">
        <f>VLOOKUP(B900,[1]Challan!$A$6:$B$28,2,FALSE)</f>
        <v>94H</v>
      </c>
      <c r="R900" s="43" t="str">
        <f t="shared" ref="R900:R963" si="152">LEFT(E900,4)</f>
        <v>AASF</v>
      </c>
      <c r="S900" s="43" t="str">
        <f t="shared" si="145"/>
        <v>F</v>
      </c>
      <c r="T900" s="43" t="str">
        <f t="shared" si="146"/>
        <v>02</v>
      </c>
      <c r="U900" s="43" t="b">
        <f t="shared" ref="U900:U963" si="153">D900=T900</f>
        <v>1</v>
      </c>
      <c r="V900" s="43">
        <f t="shared" ref="V900:V963" si="154">LEN(E900)</f>
        <v>10</v>
      </c>
      <c r="W900" s="43" t="str">
        <f t="shared" ref="W900:W963" si="155">RIGHT(E900,1)</f>
        <v>A</v>
      </c>
      <c r="X900" s="37">
        <v>0</v>
      </c>
    </row>
    <row r="901" spans="1:24" x14ac:dyDescent="0.25">
      <c r="A901" s="30">
        <f t="shared" si="147"/>
        <v>898</v>
      </c>
      <c r="B901" s="30">
        <v>20</v>
      </c>
      <c r="C901" s="32">
        <f t="shared" si="151"/>
        <v>106</v>
      </c>
      <c r="D901" s="97" t="s">
        <v>229</v>
      </c>
      <c r="E901" s="50" t="s">
        <v>854</v>
      </c>
      <c r="F901" s="45" t="s">
        <v>437</v>
      </c>
      <c r="G901" s="45"/>
      <c r="H901" s="35" t="s">
        <v>255</v>
      </c>
      <c r="I901" s="36">
        <v>41704</v>
      </c>
      <c r="J901" s="82">
        <v>28575</v>
      </c>
      <c r="K901" s="37">
        <v>2858</v>
      </c>
      <c r="L901" s="38">
        <f t="shared" si="150"/>
        <v>2858</v>
      </c>
      <c r="M901" s="36">
        <f t="shared" si="149"/>
        <v>41704</v>
      </c>
      <c r="N901" s="39">
        <f t="shared" ref="N901:N964" si="156">+ROUND(L901/J901*100,2)</f>
        <v>10</v>
      </c>
      <c r="O901" s="5"/>
      <c r="P901" s="5"/>
      <c r="Q901" s="42" t="str">
        <f>VLOOKUP(B901,[1]Challan!$A$6:$B$28,2,FALSE)</f>
        <v>94H</v>
      </c>
      <c r="R901" s="43" t="str">
        <f t="shared" si="152"/>
        <v>AAKF</v>
      </c>
      <c r="S901" s="43" t="str">
        <f t="shared" ref="S901:S964" si="157">RIGHT(R901,1)</f>
        <v>F</v>
      </c>
      <c r="T901" s="43" t="str">
        <f t="shared" ref="T901:T964" si="158">IF(S901="C","01","02")</f>
        <v>02</v>
      </c>
      <c r="U901" s="43" t="b">
        <f t="shared" si="153"/>
        <v>1</v>
      </c>
      <c r="V901" s="43">
        <f t="shared" si="154"/>
        <v>10</v>
      </c>
      <c r="W901" s="43" t="str">
        <f t="shared" si="155"/>
        <v>B</v>
      </c>
      <c r="X901" s="37">
        <v>0</v>
      </c>
    </row>
    <row r="902" spans="1:24" x14ac:dyDescent="0.25">
      <c r="A902" s="30">
        <f t="shared" ref="A902:A965" si="159">A901+1</f>
        <v>899</v>
      </c>
      <c r="B902" s="30">
        <v>20</v>
      </c>
      <c r="C902" s="32">
        <f t="shared" si="151"/>
        <v>107</v>
      </c>
      <c r="D902" s="97" t="s">
        <v>229</v>
      </c>
      <c r="E902" s="50" t="s">
        <v>855</v>
      </c>
      <c r="F902" s="45" t="s">
        <v>438</v>
      </c>
      <c r="G902" s="45"/>
      <c r="H902" s="35" t="s">
        <v>255</v>
      </c>
      <c r="I902" s="36">
        <v>41704</v>
      </c>
      <c r="J902" s="82">
        <v>7206</v>
      </c>
      <c r="K902" s="37">
        <v>721</v>
      </c>
      <c r="L902" s="38">
        <f t="shared" si="150"/>
        <v>721</v>
      </c>
      <c r="M902" s="36">
        <f t="shared" si="149"/>
        <v>41704</v>
      </c>
      <c r="N902" s="39">
        <f t="shared" si="156"/>
        <v>10.01</v>
      </c>
      <c r="O902" s="5"/>
      <c r="P902" s="5"/>
      <c r="Q902" s="42" t="str">
        <f>VLOOKUP(B902,[1]Challan!$A$6:$B$28,2,FALSE)</f>
        <v>94H</v>
      </c>
      <c r="R902" s="43" t="str">
        <f t="shared" si="152"/>
        <v>AAGF</v>
      </c>
      <c r="S902" s="43" t="str">
        <f t="shared" si="157"/>
        <v>F</v>
      </c>
      <c r="T902" s="43" t="str">
        <f t="shared" si="158"/>
        <v>02</v>
      </c>
      <c r="U902" s="43" t="b">
        <f t="shared" si="153"/>
        <v>1</v>
      </c>
      <c r="V902" s="43">
        <f t="shared" si="154"/>
        <v>10</v>
      </c>
      <c r="W902" s="43" t="str">
        <f t="shared" si="155"/>
        <v>B</v>
      </c>
      <c r="X902" s="37">
        <v>0</v>
      </c>
    </row>
    <row r="903" spans="1:24" x14ac:dyDescent="0.25">
      <c r="A903" s="30">
        <f t="shared" si="159"/>
        <v>900</v>
      </c>
      <c r="B903" s="30">
        <v>20</v>
      </c>
      <c r="C903" s="32">
        <f t="shared" si="151"/>
        <v>108</v>
      </c>
      <c r="D903" s="97" t="s">
        <v>229</v>
      </c>
      <c r="E903" s="50" t="s">
        <v>439</v>
      </c>
      <c r="F903" s="45" t="s">
        <v>733</v>
      </c>
      <c r="G903" s="45"/>
      <c r="H903" s="35" t="s">
        <v>255</v>
      </c>
      <c r="I903" s="36">
        <v>41704</v>
      </c>
      <c r="J903" s="82">
        <v>5266</v>
      </c>
      <c r="K903" s="37">
        <v>527</v>
      </c>
      <c r="L903" s="38">
        <f t="shared" si="150"/>
        <v>527</v>
      </c>
      <c r="M903" s="36">
        <f t="shared" si="149"/>
        <v>41704</v>
      </c>
      <c r="N903" s="39">
        <f t="shared" si="156"/>
        <v>10.01</v>
      </c>
      <c r="O903" s="5"/>
      <c r="P903" s="5"/>
      <c r="Q903" s="42" t="str">
        <f>VLOOKUP(B903,[1]Challan!$A$6:$B$28,2,FALSE)</f>
        <v>94H</v>
      </c>
      <c r="R903" s="43" t="str">
        <f t="shared" si="152"/>
        <v>AAFF</v>
      </c>
      <c r="S903" s="43" t="str">
        <f t="shared" si="157"/>
        <v>F</v>
      </c>
      <c r="T903" s="43" t="str">
        <f t="shared" si="158"/>
        <v>02</v>
      </c>
      <c r="U903" s="43" t="b">
        <f t="shared" si="153"/>
        <v>1</v>
      </c>
      <c r="V903" s="43">
        <f t="shared" si="154"/>
        <v>10</v>
      </c>
      <c r="W903" s="43" t="str">
        <f t="shared" si="155"/>
        <v>P</v>
      </c>
      <c r="X903" s="37">
        <v>0</v>
      </c>
    </row>
    <row r="904" spans="1:24" x14ac:dyDescent="0.25">
      <c r="A904" s="30">
        <f t="shared" si="159"/>
        <v>901</v>
      </c>
      <c r="B904" s="30">
        <v>20</v>
      </c>
      <c r="C904" s="32">
        <f t="shared" si="151"/>
        <v>109</v>
      </c>
      <c r="D904" s="97" t="s">
        <v>229</v>
      </c>
      <c r="E904" s="50" t="s">
        <v>856</v>
      </c>
      <c r="F904" s="45" t="s">
        <v>441</v>
      </c>
      <c r="G904" s="45"/>
      <c r="H904" s="35" t="s">
        <v>255</v>
      </c>
      <c r="I904" s="36">
        <v>41704</v>
      </c>
      <c r="J904" s="82">
        <v>5050</v>
      </c>
      <c r="K904" s="37">
        <v>505</v>
      </c>
      <c r="L904" s="38">
        <f t="shared" si="150"/>
        <v>505</v>
      </c>
      <c r="M904" s="36">
        <f t="shared" si="149"/>
        <v>41704</v>
      </c>
      <c r="N904" s="39">
        <f t="shared" si="156"/>
        <v>10</v>
      </c>
      <c r="O904" s="5"/>
      <c r="P904" s="5"/>
      <c r="Q904" s="42" t="str">
        <f>VLOOKUP(B904,[1]Challan!$A$6:$B$28,2,FALSE)</f>
        <v>94H</v>
      </c>
      <c r="R904" s="43" t="str">
        <f t="shared" si="152"/>
        <v>ALTP</v>
      </c>
      <c r="S904" s="43" t="str">
        <f t="shared" si="157"/>
        <v>P</v>
      </c>
      <c r="T904" s="43" t="str">
        <f t="shared" si="158"/>
        <v>02</v>
      </c>
      <c r="U904" s="43" t="b">
        <f t="shared" si="153"/>
        <v>1</v>
      </c>
      <c r="V904" s="43">
        <f t="shared" si="154"/>
        <v>10</v>
      </c>
      <c r="W904" s="43" t="str">
        <f t="shared" si="155"/>
        <v>G</v>
      </c>
      <c r="X904" s="37">
        <v>0</v>
      </c>
    </row>
    <row r="905" spans="1:24" x14ac:dyDescent="0.25">
      <c r="A905" s="30">
        <f t="shared" si="159"/>
        <v>902</v>
      </c>
      <c r="B905" s="30">
        <v>20</v>
      </c>
      <c r="C905" s="32">
        <f t="shared" si="151"/>
        <v>110</v>
      </c>
      <c r="D905" s="97" t="s">
        <v>229</v>
      </c>
      <c r="E905" s="50" t="s">
        <v>857</v>
      </c>
      <c r="F905" s="45" t="s">
        <v>442</v>
      </c>
      <c r="G905" s="45"/>
      <c r="H905" s="35" t="s">
        <v>255</v>
      </c>
      <c r="I905" s="36">
        <v>41704</v>
      </c>
      <c r="J905" s="82">
        <v>8539</v>
      </c>
      <c r="K905" s="37">
        <v>854</v>
      </c>
      <c r="L905" s="38">
        <f t="shared" si="150"/>
        <v>854</v>
      </c>
      <c r="M905" s="36">
        <f t="shared" si="149"/>
        <v>41704</v>
      </c>
      <c r="N905" s="39">
        <f t="shared" si="156"/>
        <v>10</v>
      </c>
      <c r="O905" s="5"/>
      <c r="P905" s="5"/>
      <c r="Q905" s="42" t="str">
        <f>VLOOKUP(B905,[1]Challan!$A$6:$B$28,2,FALSE)</f>
        <v>94H</v>
      </c>
      <c r="R905" s="43" t="str">
        <f t="shared" si="152"/>
        <v>AIXP</v>
      </c>
      <c r="S905" s="43" t="str">
        <f t="shared" si="157"/>
        <v>P</v>
      </c>
      <c r="T905" s="43" t="str">
        <f t="shared" si="158"/>
        <v>02</v>
      </c>
      <c r="U905" s="43" t="b">
        <f t="shared" si="153"/>
        <v>1</v>
      </c>
      <c r="V905" s="43">
        <f t="shared" si="154"/>
        <v>10</v>
      </c>
      <c r="W905" s="43" t="str">
        <f t="shared" si="155"/>
        <v>A</v>
      </c>
      <c r="X905" s="37">
        <v>0</v>
      </c>
    </row>
    <row r="906" spans="1:24" x14ac:dyDescent="0.25">
      <c r="A906" s="30">
        <f t="shared" si="159"/>
        <v>903</v>
      </c>
      <c r="B906" s="30">
        <v>20</v>
      </c>
      <c r="C906" s="32">
        <f t="shared" si="151"/>
        <v>111</v>
      </c>
      <c r="D906" s="97" t="s">
        <v>229</v>
      </c>
      <c r="E906" s="50" t="s">
        <v>973</v>
      </c>
      <c r="F906" s="45" t="s">
        <v>443</v>
      </c>
      <c r="G906" s="45"/>
      <c r="H906" s="35" t="s">
        <v>255</v>
      </c>
      <c r="I906" s="36">
        <v>41704</v>
      </c>
      <c r="J906" s="82">
        <v>28712</v>
      </c>
      <c r="K906" s="37">
        <v>2871</v>
      </c>
      <c r="L906" s="38">
        <f t="shared" si="150"/>
        <v>2871</v>
      </c>
      <c r="M906" s="36">
        <f t="shared" si="149"/>
        <v>41704</v>
      </c>
      <c r="N906" s="39">
        <f t="shared" si="156"/>
        <v>10</v>
      </c>
      <c r="O906" s="5"/>
      <c r="P906" s="5"/>
      <c r="Q906" s="42" t="str">
        <f>VLOOKUP(B906,[1]Challan!$A$6:$B$28,2,FALSE)</f>
        <v>94H</v>
      </c>
      <c r="R906" s="43" t="str">
        <f t="shared" si="152"/>
        <v>AABP</v>
      </c>
      <c r="S906" s="43" t="str">
        <f t="shared" si="157"/>
        <v>P</v>
      </c>
      <c r="T906" s="43" t="str">
        <f t="shared" si="158"/>
        <v>02</v>
      </c>
      <c r="U906" s="43" t="b">
        <f t="shared" si="153"/>
        <v>1</v>
      </c>
      <c r="V906" s="43">
        <f t="shared" si="154"/>
        <v>10</v>
      </c>
      <c r="W906" s="43" t="str">
        <f t="shared" si="155"/>
        <v>M</v>
      </c>
      <c r="X906" s="37">
        <v>0</v>
      </c>
    </row>
    <row r="907" spans="1:24" x14ac:dyDescent="0.25">
      <c r="A907" s="30">
        <f t="shared" si="159"/>
        <v>904</v>
      </c>
      <c r="B907" s="30">
        <v>20</v>
      </c>
      <c r="C907" s="32">
        <f t="shared" si="151"/>
        <v>112</v>
      </c>
      <c r="D907" s="97" t="s">
        <v>229</v>
      </c>
      <c r="E907" s="50" t="s">
        <v>444</v>
      </c>
      <c r="F907" s="45" t="s">
        <v>445</v>
      </c>
      <c r="G907" s="45"/>
      <c r="H907" s="35" t="s">
        <v>255</v>
      </c>
      <c r="I907" s="36">
        <v>41704</v>
      </c>
      <c r="J907" s="82">
        <v>29229</v>
      </c>
      <c r="K907" s="37">
        <v>2923</v>
      </c>
      <c r="L907" s="38">
        <f t="shared" si="150"/>
        <v>2923</v>
      </c>
      <c r="M907" s="36">
        <f t="shared" si="149"/>
        <v>41704</v>
      </c>
      <c r="N907" s="39">
        <f t="shared" si="156"/>
        <v>10</v>
      </c>
      <c r="O907" s="5"/>
      <c r="P907" s="5"/>
      <c r="Q907" s="42" t="str">
        <f>VLOOKUP(B907,[1]Challan!$A$6:$B$28,2,FALSE)</f>
        <v>94H</v>
      </c>
      <c r="R907" s="43" t="str">
        <f t="shared" si="152"/>
        <v>AAFF</v>
      </c>
      <c r="S907" s="43" t="str">
        <f t="shared" si="157"/>
        <v>F</v>
      </c>
      <c r="T907" s="43" t="str">
        <f t="shared" si="158"/>
        <v>02</v>
      </c>
      <c r="U907" s="43" t="b">
        <f t="shared" si="153"/>
        <v>1</v>
      </c>
      <c r="V907" s="43">
        <f t="shared" si="154"/>
        <v>10</v>
      </c>
      <c r="W907" s="43" t="str">
        <f t="shared" si="155"/>
        <v>K</v>
      </c>
      <c r="X907" s="37">
        <v>0</v>
      </c>
    </row>
    <row r="908" spans="1:24" x14ac:dyDescent="0.25">
      <c r="A908" s="30">
        <f t="shared" si="159"/>
        <v>905</v>
      </c>
      <c r="B908" s="30">
        <v>20</v>
      </c>
      <c r="C908" s="32">
        <f t="shared" si="151"/>
        <v>113</v>
      </c>
      <c r="D908" s="97" t="s">
        <v>229</v>
      </c>
      <c r="E908" s="50" t="s">
        <v>446</v>
      </c>
      <c r="F908" s="45" t="s">
        <v>447</v>
      </c>
      <c r="G908" s="45"/>
      <c r="H908" s="35" t="s">
        <v>255</v>
      </c>
      <c r="I908" s="36">
        <v>41704</v>
      </c>
      <c r="J908" s="82">
        <v>3603</v>
      </c>
      <c r="K908" s="37">
        <v>360</v>
      </c>
      <c r="L908" s="38">
        <f t="shared" si="150"/>
        <v>360</v>
      </c>
      <c r="M908" s="36">
        <f t="shared" si="149"/>
        <v>41704</v>
      </c>
      <c r="N908" s="39">
        <f t="shared" si="156"/>
        <v>9.99</v>
      </c>
      <c r="O908" s="5"/>
      <c r="P908" s="5"/>
      <c r="Q908" s="42" t="str">
        <f>VLOOKUP(B908,[1]Challan!$A$6:$B$28,2,FALSE)</f>
        <v>94H</v>
      </c>
      <c r="R908" s="43" t="str">
        <f t="shared" si="152"/>
        <v>AAXF</v>
      </c>
      <c r="S908" s="43" t="str">
        <f t="shared" si="157"/>
        <v>F</v>
      </c>
      <c r="T908" s="43" t="str">
        <f t="shared" si="158"/>
        <v>02</v>
      </c>
      <c r="U908" s="43" t="b">
        <f t="shared" si="153"/>
        <v>1</v>
      </c>
      <c r="V908" s="43">
        <f t="shared" si="154"/>
        <v>10</v>
      </c>
      <c r="W908" s="43" t="str">
        <f t="shared" si="155"/>
        <v>D</v>
      </c>
      <c r="X908" s="37">
        <v>0</v>
      </c>
    </row>
    <row r="909" spans="1:24" x14ac:dyDescent="0.25">
      <c r="A909" s="30">
        <f t="shared" si="159"/>
        <v>906</v>
      </c>
      <c r="B909" s="30">
        <v>20</v>
      </c>
      <c r="C909" s="32">
        <f t="shared" si="151"/>
        <v>114</v>
      </c>
      <c r="D909" s="97" t="s">
        <v>229</v>
      </c>
      <c r="E909" s="50" t="s">
        <v>858</v>
      </c>
      <c r="F909" s="45" t="s">
        <v>448</v>
      </c>
      <c r="G909" s="45"/>
      <c r="H909" s="35" t="s">
        <v>255</v>
      </c>
      <c r="I909" s="36">
        <v>41704</v>
      </c>
      <c r="J909" s="82">
        <v>24755</v>
      </c>
      <c r="K909" s="37">
        <v>2476</v>
      </c>
      <c r="L909" s="38">
        <f t="shared" si="150"/>
        <v>2476</v>
      </c>
      <c r="M909" s="36">
        <f t="shared" si="149"/>
        <v>41704</v>
      </c>
      <c r="N909" s="39">
        <f t="shared" si="156"/>
        <v>10</v>
      </c>
      <c r="O909" s="5"/>
      <c r="P909" s="5"/>
      <c r="Q909" s="42" t="str">
        <f>VLOOKUP(B909,[1]Challan!$A$6:$B$28,2,FALSE)</f>
        <v>94H</v>
      </c>
      <c r="R909" s="43" t="str">
        <f t="shared" si="152"/>
        <v>AKRP</v>
      </c>
      <c r="S909" s="43" t="str">
        <f t="shared" si="157"/>
        <v>P</v>
      </c>
      <c r="T909" s="43" t="str">
        <f t="shared" si="158"/>
        <v>02</v>
      </c>
      <c r="U909" s="43" t="b">
        <f t="shared" si="153"/>
        <v>1</v>
      </c>
      <c r="V909" s="43">
        <f t="shared" si="154"/>
        <v>10</v>
      </c>
      <c r="W909" s="43" t="str">
        <f t="shared" si="155"/>
        <v>H</v>
      </c>
      <c r="X909" s="37">
        <v>0</v>
      </c>
    </row>
    <row r="910" spans="1:24" x14ac:dyDescent="0.25">
      <c r="A910" s="30">
        <f t="shared" si="159"/>
        <v>907</v>
      </c>
      <c r="B910" s="30">
        <v>20</v>
      </c>
      <c r="C910" s="32">
        <f t="shared" si="151"/>
        <v>115</v>
      </c>
      <c r="D910" s="97" t="s">
        <v>229</v>
      </c>
      <c r="E910" s="50" t="s">
        <v>1083</v>
      </c>
      <c r="F910" s="45" t="s">
        <v>449</v>
      </c>
      <c r="G910" s="45"/>
      <c r="H910" s="35" t="s">
        <v>255</v>
      </c>
      <c r="I910" s="36">
        <v>41704</v>
      </c>
      <c r="J910" s="82">
        <v>31649</v>
      </c>
      <c r="K910" s="37">
        <v>3165</v>
      </c>
      <c r="L910" s="38">
        <f t="shared" si="150"/>
        <v>3165</v>
      </c>
      <c r="M910" s="36">
        <f t="shared" si="149"/>
        <v>41704</v>
      </c>
      <c r="N910" s="39">
        <f t="shared" si="156"/>
        <v>10</v>
      </c>
      <c r="O910" s="5"/>
      <c r="P910" s="5"/>
      <c r="Q910" s="42" t="str">
        <f>VLOOKUP(B910,[1]Challan!$A$6:$B$28,2,FALSE)</f>
        <v>94H</v>
      </c>
      <c r="R910" s="43" t="str">
        <f t="shared" si="152"/>
        <v>ACVP</v>
      </c>
      <c r="S910" s="43" t="str">
        <f t="shared" si="157"/>
        <v>P</v>
      </c>
      <c r="T910" s="43" t="str">
        <f t="shared" si="158"/>
        <v>02</v>
      </c>
      <c r="U910" s="43" t="b">
        <f t="shared" si="153"/>
        <v>1</v>
      </c>
      <c r="V910" s="43">
        <f t="shared" si="154"/>
        <v>10</v>
      </c>
      <c r="W910" s="43" t="str">
        <f t="shared" si="155"/>
        <v>R</v>
      </c>
      <c r="X910" s="37">
        <v>0</v>
      </c>
    </row>
    <row r="911" spans="1:24" x14ac:dyDescent="0.25">
      <c r="A911" s="30">
        <f t="shared" si="159"/>
        <v>908</v>
      </c>
      <c r="B911" s="30">
        <v>20</v>
      </c>
      <c r="C911" s="32">
        <f t="shared" si="151"/>
        <v>116</v>
      </c>
      <c r="D911" s="97" t="s">
        <v>229</v>
      </c>
      <c r="E911" s="50" t="s">
        <v>1084</v>
      </c>
      <c r="F911" s="45" t="s">
        <v>734</v>
      </c>
      <c r="G911" s="45"/>
      <c r="H911" s="35" t="s">
        <v>255</v>
      </c>
      <c r="I911" s="36">
        <v>41704</v>
      </c>
      <c r="J911" s="82">
        <v>32985</v>
      </c>
      <c r="K911" s="37">
        <v>3299</v>
      </c>
      <c r="L911" s="38">
        <f t="shared" si="150"/>
        <v>3299</v>
      </c>
      <c r="M911" s="36">
        <f t="shared" si="149"/>
        <v>41704</v>
      </c>
      <c r="N911" s="39">
        <f t="shared" si="156"/>
        <v>10</v>
      </c>
      <c r="O911" s="5"/>
      <c r="P911" s="5"/>
      <c r="Q911" s="42" t="str">
        <f>VLOOKUP(B911,[1]Challan!$A$6:$B$28,2,FALSE)</f>
        <v>94H</v>
      </c>
      <c r="R911" s="43" t="str">
        <f t="shared" si="152"/>
        <v>AASF</v>
      </c>
      <c r="S911" s="43" t="str">
        <f t="shared" si="157"/>
        <v>F</v>
      </c>
      <c r="T911" s="43" t="str">
        <f t="shared" si="158"/>
        <v>02</v>
      </c>
      <c r="U911" s="43" t="b">
        <f t="shared" si="153"/>
        <v>1</v>
      </c>
      <c r="V911" s="43">
        <f t="shared" si="154"/>
        <v>10</v>
      </c>
      <c r="W911" s="43" t="str">
        <f t="shared" si="155"/>
        <v>M</v>
      </c>
      <c r="X911" s="37">
        <v>0</v>
      </c>
    </row>
    <row r="912" spans="1:24" x14ac:dyDescent="0.25">
      <c r="A912" s="30">
        <f t="shared" si="159"/>
        <v>909</v>
      </c>
      <c r="B912" s="30">
        <v>20</v>
      </c>
      <c r="C912" s="32">
        <f t="shared" si="151"/>
        <v>117</v>
      </c>
      <c r="D912" s="97" t="s">
        <v>229</v>
      </c>
      <c r="E912" s="50" t="s">
        <v>859</v>
      </c>
      <c r="F912" s="45" t="s">
        <v>451</v>
      </c>
      <c r="G912" s="45"/>
      <c r="H912" s="35" t="s">
        <v>255</v>
      </c>
      <c r="I912" s="36">
        <v>41704</v>
      </c>
      <c r="J912" s="82">
        <v>10797</v>
      </c>
      <c r="K912" s="37">
        <v>1080</v>
      </c>
      <c r="L912" s="38">
        <f t="shared" si="150"/>
        <v>1080</v>
      </c>
      <c r="M912" s="36">
        <f t="shared" si="149"/>
        <v>41704</v>
      </c>
      <c r="N912" s="39">
        <f t="shared" si="156"/>
        <v>10</v>
      </c>
      <c r="O912" s="5"/>
      <c r="P912" s="5"/>
      <c r="Q912" s="42" t="str">
        <f>VLOOKUP(B912,[1]Challan!$A$6:$B$28,2,FALSE)</f>
        <v>94H</v>
      </c>
      <c r="R912" s="43" t="str">
        <f t="shared" si="152"/>
        <v>AAYF</v>
      </c>
      <c r="S912" s="43" t="str">
        <f t="shared" si="157"/>
        <v>F</v>
      </c>
      <c r="T912" s="43" t="str">
        <f t="shared" si="158"/>
        <v>02</v>
      </c>
      <c r="U912" s="43" t="b">
        <f t="shared" si="153"/>
        <v>1</v>
      </c>
      <c r="V912" s="43">
        <f t="shared" si="154"/>
        <v>10</v>
      </c>
      <c r="W912" s="43" t="str">
        <f t="shared" si="155"/>
        <v>K</v>
      </c>
      <c r="X912" s="37">
        <v>0</v>
      </c>
    </row>
    <row r="913" spans="1:24" x14ac:dyDescent="0.25">
      <c r="A913" s="30">
        <f t="shared" si="159"/>
        <v>910</v>
      </c>
      <c r="B913" s="30">
        <v>20</v>
      </c>
      <c r="C913" s="32">
        <f t="shared" si="151"/>
        <v>118</v>
      </c>
      <c r="D913" s="97" t="s">
        <v>229</v>
      </c>
      <c r="E913" s="50" t="s">
        <v>452</v>
      </c>
      <c r="F913" s="45" t="s">
        <v>453</v>
      </c>
      <c r="G913" s="45"/>
      <c r="H913" s="35" t="s">
        <v>255</v>
      </c>
      <c r="I913" s="36">
        <v>41704</v>
      </c>
      <c r="J913" s="82">
        <v>7830</v>
      </c>
      <c r="K913" s="37">
        <v>783</v>
      </c>
      <c r="L913" s="38">
        <f t="shared" si="150"/>
        <v>783</v>
      </c>
      <c r="M913" s="36">
        <f t="shared" si="149"/>
        <v>41704</v>
      </c>
      <c r="N913" s="39">
        <f t="shared" si="156"/>
        <v>10</v>
      </c>
      <c r="O913" s="5"/>
      <c r="P913" s="5"/>
      <c r="Q913" s="42" t="str">
        <f>VLOOKUP(B913,[1]Challan!$A$6:$B$28,2,FALSE)</f>
        <v>94H</v>
      </c>
      <c r="R913" s="43" t="str">
        <f t="shared" si="152"/>
        <v>ADBP</v>
      </c>
      <c r="S913" s="43" t="str">
        <f t="shared" si="157"/>
        <v>P</v>
      </c>
      <c r="T913" s="43" t="str">
        <f t="shared" si="158"/>
        <v>02</v>
      </c>
      <c r="U913" s="43" t="b">
        <f t="shared" si="153"/>
        <v>1</v>
      </c>
      <c r="V913" s="43">
        <f t="shared" si="154"/>
        <v>10</v>
      </c>
      <c r="W913" s="43" t="str">
        <f t="shared" si="155"/>
        <v>J</v>
      </c>
      <c r="X913" s="37">
        <v>0</v>
      </c>
    </row>
    <row r="914" spans="1:24" x14ac:dyDescent="0.25">
      <c r="A914" s="30">
        <f t="shared" si="159"/>
        <v>911</v>
      </c>
      <c r="B914" s="30">
        <v>20</v>
      </c>
      <c r="C914" s="32">
        <f t="shared" si="151"/>
        <v>119</v>
      </c>
      <c r="D914" s="97" t="s">
        <v>229</v>
      </c>
      <c r="E914" s="50" t="s">
        <v>1085</v>
      </c>
      <c r="F914" s="45" t="s">
        <v>454</v>
      </c>
      <c r="G914" s="45"/>
      <c r="H914" s="35" t="s">
        <v>255</v>
      </c>
      <c r="I914" s="36">
        <v>41704</v>
      </c>
      <c r="J914" s="82">
        <v>5859</v>
      </c>
      <c r="K914" s="37">
        <v>586</v>
      </c>
      <c r="L914" s="38">
        <f t="shared" si="150"/>
        <v>586</v>
      </c>
      <c r="M914" s="36">
        <f t="shared" si="149"/>
        <v>41704</v>
      </c>
      <c r="N914" s="39">
        <f t="shared" si="156"/>
        <v>10</v>
      </c>
      <c r="O914" s="5"/>
      <c r="P914" s="5"/>
      <c r="Q914" s="42" t="str">
        <f>VLOOKUP(B914,[1]Challan!$A$6:$B$28,2,FALSE)</f>
        <v>94H</v>
      </c>
      <c r="R914" s="43" t="str">
        <f t="shared" si="152"/>
        <v>AAFF</v>
      </c>
      <c r="S914" s="43" t="str">
        <f t="shared" si="157"/>
        <v>F</v>
      </c>
      <c r="T914" s="43" t="str">
        <f t="shared" si="158"/>
        <v>02</v>
      </c>
      <c r="U914" s="43" t="b">
        <f t="shared" si="153"/>
        <v>1</v>
      </c>
      <c r="V914" s="43">
        <f t="shared" si="154"/>
        <v>10</v>
      </c>
      <c r="W914" s="43" t="str">
        <f t="shared" si="155"/>
        <v>N</v>
      </c>
      <c r="X914" s="37">
        <v>0</v>
      </c>
    </row>
    <row r="915" spans="1:24" x14ac:dyDescent="0.25">
      <c r="A915" s="30">
        <f t="shared" si="159"/>
        <v>912</v>
      </c>
      <c r="B915" s="30">
        <v>20</v>
      </c>
      <c r="C915" s="32">
        <f t="shared" si="151"/>
        <v>120</v>
      </c>
      <c r="D915" s="97" t="s">
        <v>229</v>
      </c>
      <c r="E915" s="50" t="s">
        <v>860</v>
      </c>
      <c r="F915" s="45" t="s">
        <v>455</v>
      </c>
      <c r="G915" s="45"/>
      <c r="H915" s="35" t="s">
        <v>255</v>
      </c>
      <c r="I915" s="36">
        <v>41704</v>
      </c>
      <c r="J915" s="82">
        <v>7671</v>
      </c>
      <c r="K915" s="37">
        <v>767</v>
      </c>
      <c r="L915" s="38">
        <f t="shared" si="150"/>
        <v>767</v>
      </c>
      <c r="M915" s="36">
        <f t="shared" si="149"/>
        <v>41704</v>
      </c>
      <c r="N915" s="39">
        <f t="shared" si="156"/>
        <v>10</v>
      </c>
      <c r="O915" s="5"/>
      <c r="P915" s="5"/>
      <c r="Q915" s="42" t="str">
        <f>VLOOKUP(B915,[1]Challan!$A$6:$B$28,2,FALSE)</f>
        <v>94H</v>
      </c>
      <c r="R915" s="43" t="str">
        <f t="shared" si="152"/>
        <v>AAAH</v>
      </c>
      <c r="S915" s="43" t="str">
        <f t="shared" si="157"/>
        <v>H</v>
      </c>
      <c r="T915" s="43" t="str">
        <f t="shared" si="158"/>
        <v>02</v>
      </c>
      <c r="U915" s="43" t="b">
        <f t="shared" si="153"/>
        <v>1</v>
      </c>
      <c r="V915" s="43">
        <f t="shared" si="154"/>
        <v>10</v>
      </c>
      <c r="W915" s="43" t="str">
        <f t="shared" si="155"/>
        <v>H</v>
      </c>
      <c r="X915" s="37">
        <v>0</v>
      </c>
    </row>
    <row r="916" spans="1:24" x14ac:dyDescent="0.25">
      <c r="A916" s="30">
        <f t="shared" si="159"/>
        <v>913</v>
      </c>
      <c r="B916" s="30">
        <v>20</v>
      </c>
      <c r="C916" s="32">
        <f t="shared" si="151"/>
        <v>121</v>
      </c>
      <c r="D916" s="97" t="s">
        <v>229</v>
      </c>
      <c r="E916" s="50" t="s">
        <v>456</v>
      </c>
      <c r="F916" s="45" t="s">
        <v>457</v>
      </c>
      <c r="G916" s="45"/>
      <c r="H916" s="35" t="s">
        <v>255</v>
      </c>
      <c r="I916" s="36">
        <v>41704</v>
      </c>
      <c r="J916" s="82">
        <v>14087</v>
      </c>
      <c r="K916" s="37">
        <v>1409</v>
      </c>
      <c r="L916" s="38">
        <f t="shared" si="150"/>
        <v>1409</v>
      </c>
      <c r="M916" s="36">
        <f t="shared" si="149"/>
        <v>41704</v>
      </c>
      <c r="N916" s="39">
        <f t="shared" si="156"/>
        <v>10</v>
      </c>
      <c r="O916" s="5"/>
      <c r="P916" s="5"/>
      <c r="Q916" s="42" t="str">
        <f>VLOOKUP(B916,[1]Challan!$A$6:$B$28,2,FALSE)</f>
        <v>94H</v>
      </c>
      <c r="R916" s="43" t="str">
        <f t="shared" si="152"/>
        <v>AGKP</v>
      </c>
      <c r="S916" s="43" t="str">
        <f t="shared" si="157"/>
        <v>P</v>
      </c>
      <c r="T916" s="43" t="str">
        <f t="shared" si="158"/>
        <v>02</v>
      </c>
      <c r="U916" s="43" t="b">
        <f t="shared" si="153"/>
        <v>1</v>
      </c>
      <c r="V916" s="43">
        <f t="shared" si="154"/>
        <v>10</v>
      </c>
      <c r="W916" s="43" t="str">
        <f t="shared" si="155"/>
        <v>Q</v>
      </c>
      <c r="X916" s="37">
        <v>0</v>
      </c>
    </row>
    <row r="917" spans="1:24" x14ac:dyDescent="0.25">
      <c r="A917" s="30">
        <f t="shared" si="159"/>
        <v>914</v>
      </c>
      <c r="B917" s="30">
        <v>20</v>
      </c>
      <c r="C917" s="32">
        <f t="shared" si="151"/>
        <v>122</v>
      </c>
      <c r="D917" s="97" t="s">
        <v>229</v>
      </c>
      <c r="E917" s="50" t="s">
        <v>1086</v>
      </c>
      <c r="F917" s="45" t="s">
        <v>458</v>
      </c>
      <c r="G917" s="45"/>
      <c r="H917" s="35" t="s">
        <v>255</v>
      </c>
      <c r="I917" s="36">
        <v>41704</v>
      </c>
      <c r="J917" s="82">
        <v>8180</v>
      </c>
      <c r="K917" s="37">
        <v>818</v>
      </c>
      <c r="L917" s="38">
        <f t="shared" si="150"/>
        <v>818</v>
      </c>
      <c r="M917" s="36">
        <f t="shared" si="149"/>
        <v>41704</v>
      </c>
      <c r="N917" s="39">
        <f t="shared" si="156"/>
        <v>10</v>
      </c>
      <c r="O917" s="5"/>
      <c r="P917" s="5"/>
      <c r="Q917" s="42" t="str">
        <f>VLOOKUP(B917,[1]Challan!$A$6:$B$28,2,FALSE)</f>
        <v>94H</v>
      </c>
      <c r="R917" s="43" t="str">
        <f t="shared" si="152"/>
        <v>AAFF</v>
      </c>
      <c r="S917" s="43" t="str">
        <f t="shared" si="157"/>
        <v>F</v>
      </c>
      <c r="T917" s="43" t="str">
        <f t="shared" si="158"/>
        <v>02</v>
      </c>
      <c r="U917" s="43" t="b">
        <f t="shared" si="153"/>
        <v>1</v>
      </c>
      <c r="V917" s="43">
        <f t="shared" si="154"/>
        <v>10</v>
      </c>
      <c r="W917" s="43" t="str">
        <f t="shared" si="155"/>
        <v>N</v>
      </c>
      <c r="X917" s="37">
        <v>0</v>
      </c>
    </row>
    <row r="918" spans="1:24" x14ac:dyDescent="0.25">
      <c r="A918" s="30">
        <f t="shared" si="159"/>
        <v>915</v>
      </c>
      <c r="B918" s="30">
        <v>20</v>
      </c>
      <c r="C918" s="32">
        <f t="shared" si="151"/>
        <v>123</v>
      </c>
      <c r="D918" s="97" t="s">
        <v>229</v>
      </c>
      <c r="E918" s="50" t="s">
        <v>459</v>
      </c>
      <c r="F918" s="45" t="s">
        <v>460</v>
      </c>
      <c r="G918" s="45"/>
      <c r="H918" s="35" t="s">
        <v>255</v>
      </c>
      <c r="I918" s="36">
        <v>41704</v>
      </c>
      <c r="J918" s="82">
        <v>18241</v>
      </c>
      <c r="K918" s="37">
        <v>1824</v>
      </c>
      <c r="L918" s="38">
        <f t="shared" si="150"/>
        <v>1824</v>
      </c>
      <c r="M918" s="36">
        <f t="shared" si="149"/>
        <v>41704</v>
      </c>
      <c r="N918" s="39">
        <f t="shared" si="156"/>
        <v>10</v>
      </c>
      <c r="O918" s="5"/>
      <c r="P918" s="5"/>
      <c r="Q918" s="42" t="str">
        <f>VLOOKUP(B918,[1]Challan!$A$6:$B$28,2,FALSE)</f>
        <v>94H</v>
      </c>
      <c r="R918" s="43" t="str">
        <f t="shared" si="152"/>
        <v>AGUP</v>
      </c>
      <c r="S918" s="43" t="str">
        <f t="shared" si="157"/>
        <v>P</v>
      </c>
      <c r="T918" s="43" t="str">
        <f t="shared" si="158"/>
        <v>02</v>
      </c>
      <c r="U918" s="43" t="b">
        <f t="shared" si="153"/>
        <v>1</v>
      </c>
      <c r="V918" s="43">
        <f t="shared" si="154"/>
        <v>10</v>
      </c>
      <c r="W918" s="43" t="str">
        <f t="shared" si="155"/>
        <v>G</v>
      </c>
      <c r="X918" s="37">
        <v>0</v>
      </c>
    </row>
    <row r="919" spans="1:24" x14ac:dyDescent="0.25">
      <c r="A919" s="30">
        <f t="shared" si="159"/>
        <v>916</v>
      </c>
      <c r="B919" s="30">
        <v>20</v>
      </c>
      <c r="C919" s="32">
        <f t="shared" si="151"/>
        <v>124</v>
      </c>
      <c r="D919" s="97" t="s">
        <v>229</v>
      </c>
      <c r="E919" s="50" t="s">
        <v>1087</v>
      </c>
      <c r="F919" s="45" t="s">
        <v>461</v>
      </c>
      <c r="G919" s="45"/>
      <c r="H919" s="35" t="s">
        <v>255</v>
      </c>
      <c r="I919" s="36">
        <v>41704</v>
      </c>
      <c r="J919" s="82">
        <v>12670</v>
      </c>
      <c r="K919" s="37">
        <v>1267</v>
      </c>
      <c r="L919" s="38">
        <f t="shared" si="150"/>
        <v>1267</v>
      </c>
      <c r="M919" s="36">
        <f t="shared" si="149"/>
        <v>41704</v>
      </c>
      <c r="N919" s="39">
        <f t="shared" si="156"/>
        <v>10</v>
      </c>
      <c r="O919" s="5"/>
      <c r="P919" s="5"/>
      <c r="Q919" s="42" t="str">
        <f>VLOOKUP(B919,[1]Challan!$A$6:$B$28,2,FALSE)</f>
        <v>94H</v>
      </c>
      <c r="R919" s="43" t="str">
        <f t="shared" si="152"/>
        <v>AADF</v>
      </c>
      <c r="S919" s="43" t="str">
        <f t="shared" si="157"/>
        <v>F</v>
      </c>
      <c r="T919" s="43" t="str">
        <f t="shared" si="158"/>
        <v>02</v>
      </c>
      <c r="U919" s="43" t="b">
        <f t="shared" si="153"/>
        <v>1</v>
      </c>
      <c r="V919" s="43">
        <f t="shared" si="154"/>
        <v>10</v>
      </c>
      <c r="W919" s="43" t="str">
        <f t="shared" si="155"/>
        <v>R</v>
      </c>
      <c r="X919" s="37">
        <v>0</v>
      </c>
    </row>
    <row r="920" spans="1:24" x14ac:dyDescent="0.25">
      <c r="A920" s="30">
        <f t="shared" si="159"/>
        <v>917</v>
      </c>
      <c r="B920" s="30">
        <v>20</v>
      </c>
      <c r="C920" s="32">
        <f t="shared" si="151"/>
        <v>125</v>
      </c>
      <c r="D920" s="97" t="s">
        <v>229</v>
      </c>
      <c r="E920" s="50" t="s">
        <v>915</v>
      </c>
      <c r="F920" s="45" t="s">
        <v>735</v>
      </c>
      <c r="G920" s="45"/>
      <c r="H920" s="35" t="s">
        <v>255</v>
      </c>
      <c r="I920" s="36">
        <v>41704</v>
      </c>
      <c r="J920" s="82">
        <v>13453</v>
      </c>
      <c r="K920" s="37">
        <v>1345</v>
      </c>
      <c r="L920" s="38">
        <f t="shared" si="150"/>
        <v>1345</v>
      </c>
      <c r="M920" s="36">
        <f t="shared" si="149"/>
        <v>41704</v>
      </c>
      <c r="N920" s="39">
        <f t="shared" si="156"/>
        <v>10</v>
      </c>
      <c r="O920" s="5"/>
      <c r="P920" s="5"/>
      <c r="Q920" s="42" t="str">
        <f>VLOOKUP(B920,[1]Challan!$A$6:$B$28,2,FALSE)</f>
        <v>94H</v>
      </c>
      <c r="R920" s="43" t="str">
        <f t="shared" si="152"/>
        <v>AACF</v>
      </c>
      <c r="S920" s="43" t="str">
        <f t="shared" si="157"/>
        <v>F</v>
      </c>
      <c r="T920" s="43" t="str">
        <f t="shared" si="158"/>
        <v>02</v>
      </c>
      <c r="U920" s="43" t="b">
        <f t="shared" si="153"/>
        <v>1</v>
      </c>
      <c r="V920" s="43">
        <f t="shared" si="154"/>
        <v>10</v>
      </c>
      <c r="W920" s="43" t="str">
        <f t="shared" si="155"/>
        <v>K</v>
      </c>
      <c r="X920" s="37">
        <v>0</v>
      </c>
    </row>
    <row r="921" spans="1:24" x14ac:dyDescent="0.25">
      <c r="A921" s="30">
        <f t="shared" si="159"/>
        <v>918</v>
      </c>
      <c r="B921" s="30">
        <v>20</v>
      </c>
      <c r="C921" s="32">
        <f t="shared" si="151"/>
        <v>126</v>
      </c>
      <c r="D921" s="97" t="s">
        <v>229</v>
      </c>
      <c r="E921" s="50" t="s">
        <v>1013</v>
      </c>
      <c r="F921" s="45" t="s">
        <v>462</v>
      </c>
      <c r="G921" s="45"/>
      <c r="H921" s="35" t="s">
        <v>255</v>
      </c>
      <c r="I921" s="36">
        <v>41704</v>
      </c>
      <c r="J921" s="82">
        <v>4594</v>
      </c>
      <c r="K921" s="37">
        <v>459</v>
      </c>
      <c r="L921" s="38">
        <f t="shared" si="150"/>
        <v>459</v>
      </c>
      <c r="M921" s="36">
        <f t="shared" si="149"/>
        <v>41704</v>
      </c>
      <c r="N921" s="39">
        <f t="shared" si="156"/>
        <v>9.99</v>
      </c>
      <c r="O921" s="5"/>
      <c r="P921" s="5"/>
      <c r="Q921" s="42" t="str">
        <f>VLOOKUP(B921,[1]Challan!$A$6:$B$28,2,FALSE)</f>
        <v>94H</v>
      </c>
      <c r="R921" s="43" t="str">
        <f t="shared" si="152"/>
        <v>ANGP</v>
      </c>
      <c r="S921" s="43" t="str">
        <f t="shared" si="157"/>
        <v>P</v>
      </c>
      <c r="T921" s="43" t="str">
        <f t="shared" si="158"/>
        <v>02</v>
      </c>
      <c r="U921" s="43" t="b">
        <f t="shared" si="153"/>
        <v>1</v>
      </c>
      <c r="V921" s="43">
        <f t="shared" si="154"/>
        <v>10</v>
      </c>
      <c r="W921" s="43" t="str">
        <f t="shared" si="155"/>
        <v>J</v>
      </c>
      <c r="X921" s="37">
        <v>0</v>
      </c>
    </row>
    <row r="922" spans="1:24" x14ac:dyDescent="0.25">
      <c r="A922" s="30">
        <f t="shared" si="159"/>
        <v>919</v>
      </c>
      <c r="B922" s="30">
        <v>20</v>
      </c>
      <c r="C922" s="32">
        <f t="shared" si="151"/>
        <v>127</v>
      </c>
      <c r="D922" s="97" t="s">
        <v>229</v>
      </c>
      <c r="E922" s="50" t="s">
        <v>1088</v>
      </c>
      <c r="F922" s="45" t="s">
        <v>463</v>
      </c>
      <c r="G922" s="45"/>
      <c r="H922" s="35" t="s">
        <v>255</v>
      </c>
      <c r="I922" s="36">
        <v>41704</v>
      </c>
      <c r="J922" s="82">
        <v>6465</v>
      </c>
      <c r="K922" s="37">
        <v>647</v>
      </c>
      <c r="L922" s="38">
        <f t="shared" si="150"/>
        <v>647</v>
      </c>
      <c r="M922" s="36">
        <f t="shared" si="149"/>
        <v>41704</v>
      </c>
      <c r="N922" s="39">
        <f t="shared" si="156"/>
        <v>10.01</v>
      </c>
      <c r="O922" s="5"/>
      <c r="P922" s="5"/>
      <c r="Q922" s="42" t="str">
        <f>VLOOKUP(B922,[1]Challan!$A$6:$B$28,2,FALSE)</f>
        <v>94H</v>
      </c>
      <c r="R922" s="43" t="str">
        <f t="shared" si="152"/>
        <v>ACZP</v>
      </c>
      <c r="S922" s="43" t="str">
        <f t="shared" si="157"/>
        <v>P</v>
      </c>
      <c r="T922" s="43" t="str">
        <f t="shared" si="158"/>
        <v>02</v>
      </c>
      <c r="U922" s="43" t="b">
        <f t="shared" si="153"/>
        <v>1</v>
      </c>
      <c r="V922" s="43">
        <f t="shared" si="154"/>
        <v>10</v>
      </c>
      <c r="W922" s="43" t="str">
        <f t="shared" si="155"/>
        <v>L</v>
      </c>
      <c r="X922" s="37">
        <v>0</v>
      </c>
    </row>
    <row r="923" spans="1:24" x14ac:dyDescent="0.25">
      <c r="A923" s="30">
        <f t="shared" si="159"/>
        <v>920</v>
      </c>
      <c r="B923" s="30">
        <v>20</v>
      </c>
      <c r="C923" s="32">
        <f t="shared" si="151"/>
        <v>128</v>
      </c>
      <c r="D923" s="97" t="s">
        <v>229</v>
      </c>
      <c r="E923" s="50" t="s">
        <v>1089</v>
      </c>
      <c r="F923" s="45" t="s">
        <v>464</v>
      </c>
      <c r="G923" s="45"/>
      <c r="H923" s="35" t="s">
        <v>255</v>
      </c>
      <c r="I923" s="36">
        <v>41704</v>
      </c>
      <c r="J923" s="82">
        <v>38529</v>
      </c>
      <c r="K923" s="37">
        <v>3853</v>
      </c>
      <c r="L923" s="38">
        <f t="shared" si="150"/>
        <v>3853</v>
      </c>
      <c r="M923" s="36">
        <f t="shared" si="149"/>
        <v>41704</v>
      </c>
      <c r="N923" s="39">
        <f t="shared" si="156"/>
        <v>10</v>
      </c>
      <c r="O923" s="5"/>
      <c r="P923" s="5"/>
      <c r="Q923" s="42" t="str">
        <f>VLOOKUP(B923,[1]Challan!$A$6:$B$28,2,FALSE)</f>
        <v>94H</v>
      </c>
      <c r="R923" s="43" t="str">
        <f t="shared" si="152"/>
        <v>AGUP</v>
      </c>
      <c r="S923" s="43" t="str">
        <f t="shared" si="157"/>
        <v>P</v>
      </c>
      <c r="T923" s="43" t="str">
        <f t="shared" si="158"/>
        <v>02</v>
      </c>
      <c r="U923" s="43" t="b">
        <f t="shared" si="153"/>
        <v>1</v>
      </c>
      <c r="V923" s="43">
        <f t="shared" si="154"/>
        <v>10</v>
      </c>
      <c r="W923" s="43" t="str">
        <f t="shared" si="155"/>
        <v>J</v>
      </c>
      <c r="X923" s="37">
        <v>0</v>
      </c>
    </row>
    <row r="924" spans="1:24" x14ac:dyDescent="0.25">
      <c r="A924" s="30">
        <f t="shared" si="159"/>
        <v>921</v>
      </c>
      <c r="B924" s="30">
        <v>20</v>
      </c>
      <c r="C924" s="32">
        <f t="shared" si="151"/>
        <v>129</v>
      </c>
      <c r="D924" s="97" t="s">
        <v>229</v>
      </c>
      <c r="E924" s="50" t="s">
        <v>916</v>
      </c>
      <c r="F924" s="45" t="s">
        <v>736</v>
      </c>
      <c r="G924" s="45"/>
      <c r="H924" s="35" t="s">
        <v>255</v>
      </c>
      <c r="I924" s="36">
        <v>41704</v>
      </c>
      <c r="J924" s="82">
        <v>3286</v>
      </c>
      <c r="K924" s="37">
        <v>329</v>
      </c>
      <c r="L924" s="38">
        <f t="shared" si="150"/>
        <v>329</v>
      </c>
      <c r="M924" s="36">
        <f t="shared" si="149"/>
        <v>41704</v>
      </c>
      <c r="N924" s="39">
        <f t="shared" si="156"/>
        <v>10.01</v>
      </c>
      <c r="O924" s="5"/>
      <c r="P924" s="5"/>
      <c r="Q924" s="42" t="str">
        <f>VLOOKUP(B924,[1]Challan!$A$6:$B$28,2,FALSE)</f>
        <v>94H</v>
      </c>
      <c r="R924" s="43" t="str">
        <f t="shared" si="152"/>
        <v>ABHP</v>
      </c>
      <c r="S924" s="43" t="str">
        <f t="shared" si="157"/>
        <v>P</v>
      </c>
      <c r="T924" s="43" t="str">
        <f t="shared" si="158"/>
        <v>02</v>
      </c>
      <c r="U924" s="43" t="b">
        <f t="shared" si="153"/>
        <v>1</v>
      </c>
      <c r="V924" s="43">
        <f t="shared" si="154"/>
        <v>10</v>
      </c>
      <c r="W924" s="43" t="str">
        <f t="shared" si="155"/>
        <v>E</v>
      </c>
      <c r="X924" s="37">
        <v>0</v>
      </c>
    </row>
    <row r="925" spans="1:24" x14ac:dyDescent="0.25">
      <c r="A925" s="30">
        <f t="shared" si="159"/>
        <v>922</v>
      </c>
      <c r="B925" s="30">
        <v>20</v>
      </c>
      <c r="C925" s="32">
        <f t="shared" si="151"/>
        <v>130</v>
      </c>
      <c r="D925" s="97" t="s">
        <v>229</v>
      </c>
      <c r="E925" s="50" t="s">
        <v>1090</v>
      </c>
      <c r="F925" s="45" t="s">
        <v>465</v>
      </c>
      <c r="G925" s="45"/>
      <c r="H925" s="35" t="s">
        <v>255</v>
      </c>
      <c r="I925" s="36">
        <v>41704</v>
      </c>
      <c r="J925" s="82">
        <v>21480</v>
      </c>
      <c r="K925" s="37">
        <v>2148</v>
      </c>
      <c r="L925" s="38">
        <f t="shared" si="150"/>
        <v>2148</v>
      </c>
      <c r="M925" s="36">
        <f t="shared" si="149"/>
        <v>41704</v>
      </c>
      <c r="N925" s="39">
        <f t="shared" si="156"/>
        <v>10</v>
      </c>
      <c r="O925" s="5"/>
      <c r="P925" s="5"/>
      <c r="Q925" s="42" t="str">
        <f>VLOOKUP(B925,[1]Challan!$A$6:$B$28,2,FALSE)</f>
        <v>94H</v>
      </c>
      <c r="R925" s="43" t="str">
        <f t="shared" si="152"/>
        <v>AAAF</v>
      </c>
      <c r="S925" s="43" t="str">
        <f t="shared" si="157"/>
        <v>F</v>
      </c>
      <c r="T925" s="43" t="str">
        <f t="shared" si="158"/>
        <v>02</v>
      </c>
      <c r="U925" s="43" t="b">
        <f t="shared" si="153"/>
        <v>1</v>
      </c>
      <c r="V925" s="43">
        <f t="shared" si="154"/>
        <v>10</v>
      </c>
      <c r="W925" s="43" t="str">
        <f t="shared" si="155"/>
        <v>R</v>
      </c>
      <c r="X925" s="37">
        <v>0</v>
      </c>
    </row>
    <row r="926" spans="1:24" x14ac:dyDescent="0.25">
      <c r="A926" s="30">
        <f t="shared" si="159"/>
        <v>923</v>
      </c>
      <c r="B926" s="30">
        <v>20</v>
      </c>
      <c r="C926" s="32">
        <f t="shared" si="151"/>
        <v>131</v>
      </c>
      <c r="D926" s="97" t="s">
        <v>229</v>
      </c>
      <c r="E926" s="50" t="s">
        <v>975</v>
      </c>
      <c r="F926" s="45" t="s">
        <v>466</v>
      </c>
      <c r="G926" s="45"/>
      <c r="H926" s="35" t="s">
        <v>255</v>
      </c>
      <c r="I926" s="36">
        <v>41704</v>
      </c>
      <c r="J926" s="82">
        <v>15313</v>
      </c>
      <c r="K926" s="37">
        <v>1531</v>
      </c>
      <c r="L926" s="38">
        <f t="shared" si="150"/>
        <v>1531</v>
      </c>
      <c r="M926" s="36">
        <f t="shared" ref="M926:M989" si="160">+I926</f>
        <v>41704</v>
      </c>
      <c r="N926" s="39">
        <f t="shared" si="156"/>
        <v>10</v>
      </c>
      <c r="O926" s="5"/>
      <c r="P926" s="5"/>
      <c r="Q926" s="42" t="str">
        <f>VLOOKUP(B926,[1]Challan!$A$6:$B$28,2,FALSE)</f>
        <v>94H</v>
      </c>
      <c r="R926" s="43" t="str">
        <f t="shared" si="152"/>
        <v>AAFF</v>
      </c>
      <c r="S926" s="43" t="str">
        <f t="shared" si="157"/>
        <v>F</v>
      </c>
      <c r="T926" s="43" t="str">
        <f t="shared" si="158"/>
        <v>02</v>
      </c>
      <c r="U926" s="43" t="b">
        <f t="shared" si="153"/>
        <v>1</v>
      </c>
      <c r="V926" s="43">
        <f t="shared" si="154"/>
        <v>10</v>
      </c>
      <c r="W926" s="43" t="str">
        <f t="shared" si="155"/>
        <v>J</v>
      </c>
      <c r="X926" s="37">
        <v>0</v>
      </c>
    </row>
    <row r="927" spans="1:24" x14ac:dyDescent="0.25">
      <c r="A927" s="30">
        <f t="shared" si="159"/>
        <v>924</v>
      </c>
      <c r="B927" s="30">
        <v>20</v>
      </c>
      <c r="C927" s="32">
        <f t="shared" si="151"/>
        <v>132</v>
      </c>
      <c r="D927" s="97" t="s">
        <v>229</v>
      </c>
      <c r="E927" s="50" t="s">
        <v>861</v>
      </c>
      <c r="F927" s="45" t="s">
        <v>467</v>
      </c>
      <c r="G927" s="45"/>
      <c r="H927" s="35" t="s">
        <v>255</v>
      </c>
      <c r="I927" s="36">
        <v>41704</v>
      </c>
      <c r="J927" s="82">
        <v>19759</v>
      </c>
      <c r="K927" s="37">
        <v>1976</v>
      </c>
      <c r="L927" s="38">
        <f t="shared" si="150"/>
        <v>1976</v>
      </c>
      <c r="M927" s="36">
        <f t="shared" si="160"/>
        <v>41704</v>
      </c>
      <c r="N927" s="39">
        <f t="shared" si="156"/>
        <v>10</v>
      </c>
      <c r="O927" s="5"/>
      <c r="P927" s="5"/>
      <c r="Q927" s="42" t="str">
        <f>VLOOKUP(B927,[1]Challan!$A$6:$B$28,2,FALSE)</f>
        <v>94H</v>
      </c>
      <c r="R927" s="43" t="str">
        <f t="shared" si="152"/>
        <v>ALPP</v>
      </c>
      <c r="S927" s="43" t="str">
        <f t="shared" si="157"/>
        <v>P</v>
      </c>
      <c r="T927" s="43" t="str">
        <f t="shared" si="158"/>
        <v>02</v>
      </c>
      <c r="U927" s="43" t="b">
        <f t="shared" si="153"/>
        <v>1</v>
      </c>
      <c r="V927" s="43">
        <f t="shared" si="154"/>
        <v>10</v>
      </c>
      <c r="W927" s="43" t="str">
        <f t="shared" si="155"/>
        <v>H</v>
      </c>
      <c r="X927" s="37">
        <v>0</v>
      </c>
    </row>
    <row r="928" spans="1:24" x14ac:dyDescent="0.25">
      <c r="A928" s="30">
        <f t="shared" si="159"/>
        <v>925</v>
      </c>
      <c r="B928" s="30">
        <v>20</v>
      </c>
      <c r="C928" s="32">
        <f t="shared" si="151"/>
        <v>133</v>
      </c>
      <c r="D928" s="97" t="s">
        <v>229</v>
      </c>
      <c r="E928" s="50" t="s">
        <v>976</v>
      </c>
      <c r="F928" s="45" t="s">
        <v>737</v>
      </c>
      <c r="G928" s="45"/>
      <c r="H928" s="35" t="s">
        <v>255</v>
      </c>
      <c r="I928" s="36">
        <v>41704</v>
      </c>
      <c r="J928" s="82">
        <v>29761</v>
      </c>
      <c r="K928" s="37">
        <v>2976</v>
      </c>
      <c r="L928" s="38">
        <f t="shared" si="150"/>
        <v>2976</v>
      </c>
      <c r="M928" s="36">
        <f t="shared" si="160"/>
        <v>41704</v>
      </c>
      <c r="N928" s="39">
        <f t="shared" si="156"/>
        <v>10</v>
      </c>
      <c r="O928" s="5"/>
      <c r="P928" s="5"/>
      <c r="Q928" s="42" t="str">
        <f>VLOOKUP(B928,[1]Challan!$A$6:$B$28,2,FALSE)</f>
        <v>94H</v>
      </c>
      <c r="R928" s="43" t="str">
        <f t="shared" si="152"/>
        <v>AAMF</v>
      </c>
      <c r="S928" s="43" t="str">
        <f t="shared" si="157"/>
        <v>F</v>
      </c>
      <c r="T928" s="43" t="str">
        <f t="shared" si="158"/>
        <v>02</v>
      </c>
      <c r="U928" s="43" t="b">
        <f t="shared" si="153"/>
        <v>1</v>
      </c>
      <c r="V928" s="43">
        <f t="shared" si="154"/>
        <v>10</v>
      </c>
      <c r="W928" s="43" t="str">
        <f t="shared" si="155"/>
        <v>K</v>
      </c>
      <c r="X928" s="37">
        <v>0</v>
      </c>
    </row>
    <row r="929" spans="1:24" x14ac:dyDescent="0.25">
      <c r="A929" s="30">
        <f t="shared" si="159"/>
        <v>926</v>
      </c>
      <c r="B929" s="30">
        <v>20</v>
      </c>
      <c r="C929" s="32">
        <f t="shared" si="151"/>
        <v>134</v>
      </c>
      <c r="D929" s="97" t="s">
        <v>229</v>
      </c>
      <c r="E929" s="50" t="s">
        <v>977</v>
      </c>
      <c r="F929" s="45" t="s">
        <v>469</v>
      </c>
      <c r="G929" s="45"/>
      <c r="H929" s="35" t="s">
        <v>255</v>
      </c>
      <c r="I929" s="36">
        <v>41704</v>
      </c>
      <c r="J929" s="82">
        <v>11697</v>
      </c>
      <c r="K929" s="37">
        <v>1170</v>
      </c>
      <c r="L929" s="38">
        <f t="shared" si="150"/>
        <v>1170</v>
      </c>
      <c r="M929" s="36">
        <f t="shared" si="160"/>
        <v>41704</v>
      </c>
      <c r="N929" s="39">
        <f t="shared" si="156"/>
        <v>10</v>
      </c>
      <c r="O929" s="5"/>
      <c r="P929" s="5"/>
      <c r="Q929" s="42" t="str">
        <f>VLOOKUP(B929,[1]Challan!$A$6:$B$28,2,FALSE)</f>
        <v>94H</v>
      </c>
      <c r="R929" s="43" t="str">
        <f t="shared" si="152"/>
        <v>ACSP</v>
      </c>
      <c r="S929" s="43" t="str">
        <f t="shared" si="157"/>
        <v>P</v>
      </c>
      <c r="T929" s="43" t="str">
        <f t="shared" si="158"/>
        <v>02</v>
      </c>
      <c r="U929" s="43" t="b">
        <f t="shared" si="153"/>
        <v>1</v>
      </c>
      <c r="V929" s="43">
        <f t="shared" si="154"/>
        <v>10</v>
      </c>
      <c r="W929" s="43" t="str">
        <f t="shared" si="155"/>
        <v>Q</v>
      </c>
      <c r="X929" s="37">
        <v>0</v>
      </c>
    </row>
    <row r="930" spans="1:24" x14ac:dyDescent="0.25">
      <c r="A930" s="30">
        <f t="shared" si="159"/>
        <v>927</v>
      </c>
      <c r="B930" s="30">
        <v>20</v>
      </c>
      <c r="C930" s="32">
        <f t="shared" si="151"/>
        <v>135</v>
      </c>
      <c r="D930" s="97" t="s">
        <v>229</v>
      </c>
      <c r="E930" s="50" t="s">
        <v>978</v>
      </c>
      <c r="F930" s="45" t="s">
        <v>470</v>
      </c>
      <c r="G930" s="45"/>
      <c r="H930" s="35" t="s">
        <v>255</v>
      </c>
      <c r="I930" s="36">
        <v>41704</v>
      </c>
      <c r="J930" s="82">
        <v>15876</v>
      </c>
      <c r="K930" s="37">
        <v>1588</v>
      </c>
      <c r="L930" s="38">
        <f t="shared" si="150"/>
        <v>1588</v>
      </c>
      <c r="M930" s="36">
        <f t="shared" si="160"/>
        <v>41704</v>
      </c>
      <c r="N930" s="39">
        <f t="shared" si="156"/>
        <v>10</v>
      </c>
      <c r="O930" s="5"/>
      <c r="P930" s="5"/>
      <c r="Q930" s="42" t="str">
        <f>VLOOKUP(B930,[1]Challan!$A$6:$B$28,2,FALSE)</f>
        <v>94H</v>
      </c>
      <c r="R930" s="43" t="str">
        <f t="shared" si="152"/>
        <v>AALF</v>
      </c>
      <c r="S930" s="43" t="str">
        <f t="shared" si="157"/>
        <v>F</v>
      </c>
      <c r="T930" s="43" t="str">
        <f t="shared" si="158"/>
        <v>02</v>
      </c>
      <c r="U930" s="43" t="b">
        <f t="shared" si="153"/>
        <v>1</v>
      </c>
      <c r="V930" s="43">
        <f t="shared" si="154"/>
        <v>10</v>
      </c>
      <c r="W930" s="43" t="str">
        <f t="shared" si="155"/>
        <v>M</v>
      </c>
      <c r="X930" s="37">
        <v>0</v>
      </c>
    </row>
    <row r="931" spans="1:24" x14ac:dyDescent="0.25">
      <c r="A931" s="30">
        <f t="shared" si="159"/>
        <v>928</v>
      </c>
      <c r="B931" s="30">
        <v>20</v>
      </c>
      <c r="C931" s="32">
        <f t="shared" si="151"/>
        <v>136</v>
      </c>
      <c r="D931" s="97" t="s">
        <v>229</v>
      </c>
      <c r="E931" s="50" t="s">
        <v>862</v>
      </c>
      <c r="F931" s="45" t="s">
        <v>471</v>
      </c>
      <c r="G931" s="45"/>
      <c r="H931" s="35" t="s">
        <v>255</v>
      </c>
      <c r="I931" s="36">
        <v>41704</v>
      </c>
      <c r="J931" s="82">
        <v>10350</v>
      </c>
      <c r="K931" s="37">
        <v>1035</v>
      </c>
      <c r="L931" s="38">
        <f t="shared" si="150"/>
        <v>1035</v>
      </c>
      <c r="M931" s="36">
        <f t="shared" si="160"/>
        <v>41704</v>
      </c>
      <c r="N931" s="39">
        <f t="shared" si="156"/>
        <v>10</v>
      </c>
      <c r="O931" s="5"/>
      <c r="P931" s="5"/>
      <c r="Q931" s="42" t="str">
        <f>VLOOKUP(B931,[1]Challan!$A$6:$B$28,2,FALSE)</f>
        <v>94H</v>
      </c>
      <c r="R931" s="43" t="str">
        <f t="shared" si="152"/>
        <v>AEQP</v>
      </c>
      <c r="S931" s="43" t="str">
        <f t="shared" si="157"/>
        <v>P</v>
      </c>
      <c r="T931" s="43" t="str">
        <f t="shared" si="158"/>
        <v>02</v>
      </c>
      <c r="U931" s="43" t="b">
        <f t="shared" si="153"/>
        <v>1</v>
      </c>
      <c r="V931" s="43">
        <f t="shared" si="154"/>
        <v>10</v>
      </c>
      <c r="W931" s="43" t="str">
        <f t="shared" si="155"/>
        <v>H</v>
      </c>
      <c r="X931" s="37">
        <v>0</v>
      </c>
    </row>
    <row r="932" spans="1:24" x14ac:dyDescent="0.25">
      <c r="A932" s="30">
        <f t="shared" si="159"/>
        <v>929</v>
      </c>
      <c r="B932" s="30">
        <v>20</v>
      </c>
      <c r="C932" s="32">
        <f t="shared" si="151"/>
        <v>137</v>
      </c>
      <c r="D932" s="97" t="s">
        <v>229</v>
      </c>
      <c r="E932" s="50" t="s">
        <v>1091</v>
      </c>
      <c r="F932" s="45" t="s">
        <v>472</v>
      </c>
      <c r="G932" s="45"/>
      <c r="H932" s="35" t="s">
        <v>255</v>
      </c>
      <c r="I932" s="36">
        <v>41704</v>
      </c>
      <c r="J932" s="82">
        <v>35724</v>
      </c>
      <c r="K932" s="37">
        <v>3572</v>
      </c>
      <c r="L932" s="38">
        <f t="shared" si="150"/>
        <v>3572</v>
      </c>
      <c r="M932" s="36">
        <f t="shared" si="160"/>
        <v>41704</v>
      </c>
      <c r="N932" s="39">
        <f t="shared" si="156"/>
        <v>10</v>
      </c>
      <c r="O932" s="5"/>
      <c r="P932" s="5"/>
      <c r="Q932" s="42" t="str">
        <f>VLOOKUP(B932,[1]Challan!$A$6:$B$28,2,FALSE)</f>
        <v>94H</v>
      </c>
      <c r="R932" s="43" t="str">
        <f t="shared" si="152"/>
        <v>ABUP</v>
      </c>
      <c r="S932" s="43" t="str">
        <f t="shared" si="157"/>
        <v>P</v>
      </c>
      <c r="T932" s="43" t="str">
        <f t="shared" si="158"/>
        <v>02</v>
      </c>
      <c r="U932" s="43" t="b">
        <f t="shared" si="153"/>
        <v>1</v>
      </c>
      <c r="V932" s="43">
        <f t="shared" si="154"/>
        <v>10</v>
      </c>
      <c r="W932" s="43" t="str">
        <f t="shared" si="155"/>
        <v>H</v>
      </c>
      <c r="X932" s="37">
        <v>0</v>
      </c>
    </row>
    <row r="933" spans="1:24" x14ac:dyDescent="0.25">
      <c r="A933" s="30">
        <f t="shared" si="159"/>
        <v>930</v>
      </c>
      <c r="B933" s="30">
        <v>20</v>
      </c>
      <c r="C933" s="32">
        <f t="shared" si="151"/>
        <v>138</v>
      </c>
      <c r="D933" s="97" t="s">
        <v>229</v>
      </c>
      <c r="E933" s="50" t="s">
        <v>863</v>
      </c>
      <c r="F933" s="45" t="s">
        <v>473</v>
      </c>
      <c r="G933" s="45"/>
      <c r="H933" s="35" t="s">
        <v>255</v>
      </c>
      <c r="I933" s="36">
        <v>41704</v>
      </c>
      <c r="J933" s="82">
        <v>9354</v>
      </c>
      <c r="K933" s="37">
        <v>935</v>
      </c>
      <c r="L933" s="38">
        <f t="shared" si="150"/>
        <v>935</v>
      </c>
      <c r="M933" s="36">
        <f t="shared" si="160"/>
        <v>41704</v>
      </c>
      <c r="N933" s="39">
        <f t="shared" si="156"/>
        <v>10</v>
      </c>
      <c r="O933" s="5"/>
      <c r="P933" s="5"/>
      <c r="Q933" s="42" t="str">
        <f>VLOOKUP(B933,[1]Challan!$A$6:$B$28,2,FALSE)</f>
        <v>94H</v>
      </c>
      <c r="R933" s="43" t="str">
        <f t="shared" si="152"/>
        <v>AACP</v>
      </c>
      <c r="S933" s="43" t="str">
        <f t="shared" si="157"/>
        <v>P</v>
      </c>
      <c r="T933" s="43" t="str">
        <f t="shared" si="158"/>
        <v>02</v>
      </c>
      <c r="U933" s="43" t="b">
        <f t="shared" si="153"/>
        <v>1</v>
      </c>
      <c r="V933" s="43">
        <f t="shared" si="154"/>
        <v>10</v>
      </c>
      <c r="W933" s="43" t="str">
        <f t="shared" si="155"/>
        <v>H</v>
      </c>
      <c r="X933" s="37">
        <v>0</v>
      </c>
    </row>
    <row r="934" spans="1:24" x14ac:dyDescent="0.25">
      <c r="A934" s="30">
        <f t="shared" si="159"/>
        <v>931</v>
      </c>
      <c r="B934" s="30">
        <v>20</v>
      </c>
      <c r="C934" s="32">
        <f t="shared" si="151"/>
        <v>139</v>
      </c>
      <c r="D934" s="97" t="s">
        <v>229</v>
      </c>
      <c r="E934" s="50" t="s">
        <v>1092</v>
      </c>
      <c r="F934" s="45" t="s">
        <v>474</v>
      </c>
      <c r="G934" s="45"/>
      <c r="H934" s="35" t="s">
        <v>255</v>
      </c>
      <c r="I934" s="36">
        <v>41704</v>
      </c>
      <c r="J934" s="82">
        <v>9423</v>
      </c>
      <c r="K934" s="37">
        <v>942</v>
      </c>
      <c r="L934" s="38">
        <f t="shared" ref="L934:L997" si="161">+K934</f>
        <v>942</v>
      </c>
      <c r="M934" s="36">
        <f t="shared" si="160"/>
        <v>41704</v>
      </c>
      <c r="N934" s="39">
        <f t="shared" si="156"/>
        <v>10</v>
      </c>
      <c r="O934" s="5"/>
      <c r="P934" s="5"/>
      <c r="Q934" s="42" t="str">
        <f>VLOOKUP(B934,[1]Challan!$A$6:$B$28,2,FALSE)</f>
        <v>94H</v>
      </c>
      <c r="R934" s="43" t="str">
        <f t="shared" si="152"/>
        <v>AAPF</v>
      </c>
      <c r="S934" s="43" t="str">
        <f t="shared" si="157"/>
        <v>F</v>
      </c>
      <c r="T934" s="43" t="str">
        <f t="shared" si="158"/>
        <v>02</v>
      </c>
      <c r="U934" s="43" t="b">
        <f t="shared" si="153"/>
        <v>1</v>
      </c>
      <c r="V934" s="43">
        <f t="shared" si="154"/>
        <v>10</v>
      </c>
      <c r="W934" s="43" t="str">
        <f t="shared" si="155"/>
        <v>B</v>
      </c>
      <c r="X934" s="37">
        <v>0</v>
      </c>
    </row>
    <row r="935" spans="1:24" x14ac:dyDescent="0.25">
      <c r="A935" s="30">
        <f t="shared" si="159"/>
        <v>932</v>
      </c>
      <c r="B935" s="30">
        <v>20</v>
      </c>
      <c r="C935" s="32">
        <f t="shared" si="151"/>
        <v>140</v>
      </c>
      <c r="D935" s="97" t="s">
        <v>229</v>
      </c>
      <c r="E935" s="50" t="s">
        <v>979</v>
      </c>
      <c r="F935" s="45" t="s">
        <v>475</v>
      </c>
      <c r="G935" s="45"/>
      <c r="H935" s="35" t="s">
        <v>255</v>
      </c>
      <c r="I935" s="36">
        <v>41704</v>
      </c>
      <c r="J935" s="82">
        <v>35686</v>
      </c>
      <c r="K935" s="37">
        <v>3569</v>
      </c>
      <c r="L935" s="38">
        <f t="shared" si="161"/>
        <v>3569</v>
      </c>
      <c r="M935" s="36">
        <f t="shared" si="160"/>
        <v>41704</v>
      </c>
      <c r="N935" s="39">
        <f t="shared" si="156"/>
        <v>10</v>
      </c>
      <c r="O935" s="5"/>
      <c r="P935" s="5"/>
      <c r="Q935" s="42" t="str">
        <f>VLOOKUP(B935,[1]Challan!$A$6:$B$28,2,FALSE)</f>
        <v>94H</v>
      </c>
      <c r="R935" s="43" t="str">
        <f t="shared" si="152"/>
        <v>AAFF</v>
      </c>
      <c r="S935" s="43" t="str">
        <f t="shared" si="157"/>
        <v>F</v>
      </c>
      <c r="T935" s="43" t="str">
        <f t="shared" si="158"/>
        <v>02</v>
      </c>
      <c r="U935" s="43" t="b">
        <f t="shared" si="153"/>
        <v>1</v>
      </c>
      <c r="V935" s="43">
        <f t="shared" si="154"/>
        <v>10</v>
      </c>
      <c r="W935" s="43" t="str">
        <f t="shared" si="155"/>
        <v>P</v>
      </c>
      <c r="X935" s="37">
        <v>0</v>
      </c>
    </row>
    <row r="936" spans="1:24" x14ac:dyDescent="0.25">
      <c r="A936" s="30">
        <f t="shared" si="159"/>
        <v>933</v>
      </c>
      <c r="B936" s="30">
        <v>20</v>
      </c>
      <c r="C936" s="32">
        <f t="shared" si="151"/>
        <v>141</v>
      </c>
      <c r="D936" s="97" t="s">
        <v>229</v>
      </c>
      <c r="E936" s="50" t="s">
        <v>980</v>
      </c>
      <c r="F936" s="45" t="s">
        <v>734</v>
      </c>
      <c r="G936" s="45"/>
      <c r="H936" s="35" t="s">
        <v>255</v>
      </c>
      <c r="I936" s="36">
        <v>41704</v>
      </c>
      <c r="J936" s="82">
        <v>24329</v>
      </c>
      <c r="K936" s="37">
        <v>2433</v>
      </c>
      <c r="L936" s="38">
        <f t="shared" si="161"/>
        <v>2433</v>
      </c>
      <c r="M936" s="36">
        <f t="shared" si="160"/>
        <v>41704</v>
      </c>
      <c r="N936" s="39">
        <f t="shared" si="156"/>
        <v>10</v>
      </c>
      <c r="O936" s="5"/>
      <c r="P936" s="5"/>
      <c r="Q936" s="42" t="str">
        <f>VLOOKUP(B936,[1]Challan!$A$6:$B$28,2,FALSE)</f>
        <v>94H</v>
      </c>
      <c r="R936" s="43" t="str">
        <f t="shared" si="152"/>
        <v>ANHP</v>
      </c>
      <c r="S936" s="43" t="str">
        <f t="shared" si="157"/>
        <v>P</v>
      </c>
      <c r="T936" s="43" t="str">
        <f t="shared" si="158"/>
        <v>02</v>
      </c>
      <c r="U936" s="43" t="b">
        <f t="shared" si="153"/>
        <v>1</v>
      </c>
      <c r="V936" s="43">
        <f t="shared" si="154"/>
        <v>10</v>
      </c>
      <c r="W936" s="43" t="str">
        <f t="shared" si="155"/>
        <v>J</v>
      </c>
      <c r="X936" s="37">
        <v>0</v>
      </c>
    </row>
    <row r="937" spans="1:24" x14ac:dyDescent="0.25">
      <c r="A937" s="30">
        <f t="shared" si="159"/>
        <v>934</v>
      </c>
      <c r="B937" s="30">
        <v>20</v>
      </c>
      <c r="C937" s="32">
        <f t="shared" si="151"/>
        <v>142</v>
      </c>
      <c r="D937" s="97" t="s">
        <v>229</v>
      </c>
      <c r="E937" s="50" t="s">
        <v>477</v>
      </c>
      <c r="F937" s="45" t="s">
        <v>478</v>
      </c>
      <c r="G937" s="45"/>
      <c r="H937" s="35" t="s">
        <v>255</v>
      </c>
      <c r="I937" s="36">
        <v>41704</v>
      </c>
      <c r="J937" s="82">
        <v>6358</v>
      </c>
      <c r="K937" s="37">
        <v>636</v>
      </c>
      <c r="L937" s="38">
        <f t="shared" si="161"/>
        <v>636</v>
      </c>
      <c r="M937" s="36">
        <f t="shared" si="160"/>
        <v>41704</v>
      </c>
      <c r="N937" s="39">
        <f t="shared" si="156"/>
        <v>10</v>
      </c>
      <c r="O937" s="5"/>
      <c r="P937" s="5"/>
      <c r="Q937" s="42" t="str">
        <f>VLOOKUP(B937,[1]Challan!$A$6:$B$28,2,FALSE)</f>
        <v>94H</v>
      </c>
      <c r="R937" s="43" t="str">
        <f t="shared" si="152"/>
        <v>AADF</v>
      </c>
      <c r="S937" s="43" t="str">
        <f t="shared" si="157"/>
        <v>F</v>
      </c>
      <c r="T937" s="43" t="str">
        <f t="shared" si="158"/>
        <v>02</v>
      </c>
      <c r="U937" s="43" t="b">
        <f t="shared" si="153"/>
        <v>1</v>
      </c>
      <c r="V937" s="43">
        <f t="shared" si="154"/>
        <v>10</v>
      </c>
      <c r="W937" s="43" t="str">
        <f t="shared" si="155"/>
        <v>B</v>
      </c>
      <c r="X937" s="37">
        <v>0</v>
      </c>
    </row>
    <row r="938" spans="1:24" x14ac:dyDescent="0.25">
      <c r="A938" s="30">
        <f t="shared" si="159"/>
        <v>935</v>
      </c>
      <c r="B938" s="30">
        <v>20</v>
      </c>
      <c r="C938" s="32">
        <f t="shared" si="151"/>
        <v>143</v>
      </c>
      <c r="D938" s="97" t="s">
        <v>229</v>
      </c>
      <c r="E938" s="50" t="s">
        <v>1093</v>
      </c>
      <c r="F938" s="45" t="s">
        <v>479</v>
      </c>
      <c r="G938" s="45"/>
      <c r="H938" s="35" t="s">
        <v>255</v>
      </c>
      <c r="I938" s="36">
        <v>41704</v>
      </c>
      <c r="J938" s="82">
        <v>4977</v>
      </c>
      <c r="K938" s="37">
        <v>498</v>
      </c>
      <c r="L938" s="38">
        <f t="shared" si="161"/>
        <v>498</v>
      </c>
      <c r="M938" s="36">
        <f t="shared" si="160"/>
        <v>41704</v>
      </c>
      <c r="N938" s="39">
        <f t="shared" si="156"/>
        <v>10.01</v>
      </c>
      <c r="O938" s="5"/>
      <c r="P938" s="5"/>
      <c r="Q938" s="42" t="str">
        <f>VLOOKUP(B938,[1]Challan!$A$6:$B$28,2,FALSE)</f>
        <v>94H</v>
      </c>
      <c r="R938" s="43" t="str">
        <f t="shared" si="152"/>
        <v>ADQP</v>
      </c>
      <c r="S938" s="43" t="str">
        <f t="shared" si="157"/>
        <v>P</v>
      </c>
      <c r="T938" s="43" t="str">
        <f t="shared" si="158"/>
        <v>02</v>
      </c>
      <c r="U938" s="43" t="b">
        <f t="shared" si="153"/>
        <v>1</v>
      </c>
      <c r="V938" s="43">
        <f t="shared" si="154"/>
        <v>10</v>
      </c>
      <c r="W938" s="43" t="str">
        <f t="shared" si="155"/>
        <v>C</v>
      </c>
      <c r="X938" s="37">
        <v>0</v>
      </c>
    </row>
    <row r="939" spans="1:24" x14ac:dyDescent="0.25">
      <c r="A939" s="30">
        <f t="shared" si="159"/>
        <v>936</v>
      </c>
      <c r="B939" s="30">
        <v>20</v>
      </c>
      <c r="C939" s="32">
        <f t="shared" si="151"/>
        <v>144</v>
      </c>
      <c r="D939" s="97" t="s">
        <v>229</v>
      </c>
      <c r="E939" s="50" t="s">
        <v>480</v>
      </c>
      <c r="F939" s="45" t="s">
        <v>728</v>
      </c>
      <c r="G939" s="45"/>
      <c r="H939" s="35" t="s">
        <v>255</v>
      </c>
      <c r="I939" s="36">
        <v>41704</v>
      </c>
      <c r="J939" s="82">
        <v>8829</v>
      </c>
      <c r="K939" s="37">
        <v>883</v>
      </c>
      <c r="L939" s="38">
        <f t="shared" si="161"/>
        <v>883</v>
      </c>
      <c r="M939" s="36">
        <f t="shared" si="160"/>
        <v>41704</v>
      </c>
      <c r="N939" s="39">
        <f t="shared" si="156"/>
        <v>10</v>
      </c>
      <c r="O939" s="5"/>
      <c r="P939" s="5"/>
      <c r="Q939" s="42" t="str">
        <f>VLOOKUP(B939,[1]Challan!$A$6:$B$28,2,FALSE)</f>
        <v>94H</v>
      </c>
      <c r="R939" s="43" t="str">
        <f t="shared" si="152"/>
        <v>AAMF</v>
      </c>
      <c r="S939" s="43" t="str">
        <f t="shared" si="157"/>
        <v>F</v>
      </c>
      <c r="T939" s="43" t="str">
        <f t="shared" si="158"/>
        <v>02</v>
      </c>
      <c r="U939" s="43" t="b">
        <f t="shared" si="153"/>
        <v>1</v>
      </c>
      <c r="V939" s="43">
        <f t="shared" si="154"/>
        <v>10</v>
      </c>
      <c r="W939" s="43" t="str">
        <f t="shared" si="155"/>
        <v>H</v>
      </c>
      <c r="X939" s="37">
        <v>0</v>
      </c>
    </row>
    <row r="940" spans="1:24" x14ac:dyDescent="0.25">
      <c r="A940" s="30">
        <f t="shared" si="159"/>
        <v>937</v>
      </c>
      <c r="B940" s="30">
        <v>20</v>
      </c>
      <c r="C940" s="32">
        <f t="shared" si="151"/>
        <v>145</v>
      </c>
      <c r="D940" s="97" t="s">
        <v>229</v>
      </c>
      <c r="E940" s="50" t="s">
        <v>981</v>
      </c>
      <c r="F940" s="45" t="s">
        <v>482</v>
      </c>
      <c r="G940" s="45"/>
      <c r="H940" s="35" t="s">
        <v>255</v>
      </c>
      <c r="I940" s="36">
        <v>41704</v>
      </c>
      <c r="J940" s="82">
        <v>8539</v>
      </c>
      <c r="K940" s="37">
        <v>854</v>
      </c>
      <c r="L940" s="38">
        <f t="shared" si="161"/>
        <v>854</v>
      </c>
      <c r="M940" s="36">
        <f t="shared" si="160"/>
        <v>41704</v>
      </c>
      <c r="N940" s="39">
        <f t="shared" si="156"/>
        <v>10</v>
      </c>
      <c r="O940" s="5"/>
      <c r="P940" s="5"/>
      <c r="Q940" s="42" t="str">
        <f>VLOOKUP(B940,[1]Challan!$A$6:$B$28,2,FALSE)</f>
        <v>94H</v>
      </c>
      <c r="R940" s="43" t="str">
        <f t="shared" si="152"/>
        <v>AANF</v>
      </c>
      <c r="S940" s="43" t="str">
        <f t="shared" si="157"/>
        <v>F</v>
      </c>
      <c r="T940" s="43" t="str">
        <f t="shared" si="158"/>
        <v>02</v>
      </c>
      <c r="U940" s="43" t="b">
        <f t="shared" si="153"/>
        <v>1</v>
      </c>
      <c r="V940" s="43">
        <f t="shared" si="154"/>
        <v>10</v>
      </c>
      <c r="W940" s="43" t="str">
        <f t="shared" si="155"/>
        <v>D</v>
      </c>
      <c r="X940" s="37">
        <v>0</v>
      </c>
    </row>
    <row r="941" spans="1:24" x14ac:dyDescent="0.25">
      <c r="A941" s="30">
        <f t="shared" si="159"/>
        <v>938</v>
      </c>
      <c r="B941" s="30">
        <v>20</v>
      </c>
      <c r="C941" s="32">
        <f t="shared" si="151"/>
        <v>146</v>
      </c>
      <c r="D941" s="97" t="s">
        <v>229</v>
      </c>
      <c r="E941" s="50" t="s">
        <v>1094</v>
      </c>
      <c r="F941" s="45" t="s">
        <v>722</v>
      </c>
      <c r="G941" s="45"/>
      <c r="H941" s="35" t="s">
        <v>255</v>
      </c>
      <c r="I941" s="36">
        <v>41704</v>
      </c>
      <c r="J941" s="82">
        <v>2308</v>
      </c>
      <c r="K941" s="37">
        <v>231</v>
      </c>
      <c r="L941" s="38">
        <f t="shared" si="161"/>
        <v>231</v>
      </c>
      <c r="M941" s="36">
        <f t="shared" si="160"/>
        <v>41704</v>
      </c>
      <c r="N941" s="39">
        <f t="shared" si="156"/>
        <v>10.01</v>
      </c>
      <c r="O941" s="5"/>
      <c r="P941" s="5"/>
      <c r="Q941" s="42" t="str">
        <f>VLOOKUP(B941,[1]Challan!$A$6:$B$28,2,FALSE)</f>
        <v>94H</v>
      </c>
      <c r="R941" s="43" t="str">
        <f t="shared" si="152"/>
        <v>AATF</v>
      </c>
      <c r="S941" s="43" t="str">
        <f t="shared" si="157"/>
        <v>F</v>
      </c>
      <c r="T941" s="43" t="str">
        <f t="shared" si="158"/>
        <v>02</v>
      </c>
      <c r="U941" s="43" t="b">
        <f t="shared" si="153"/>
        <v>1</v>
      </c>
      <c r="V941" s="43">
        <f t="shared" si="154"/>
        <v>10</v>
      </c>
      <c r="W941" s="43" t="str">
        <f t="shared" si="155"/>
        <v>K</v>
      </c>
      <c r="X941" s="37">
        <v>0</v>
      </c>
    </row>
    <row r="942" spans="1:24" x14ac:dyDescent="0.25">
      <c r="A942" s="30">
        <f t="shared" si="159"/>
        <v>939</v>
      </c>
      <c r="B942" s="30">
        <v>20</v>
      </c>
      <c r="C942" s="32">
        <f t="shared" si="151"/>
        <v>147</v>
      </c>
      <c r="D942" s="97" t="s">
        <v>229</v>
      </c>
      <c r="E942" s="50" t="s">
        <v>864</v>
      </c>
      <c r="F942" s="45" t="s">
        <v>484</v>
      </c>
      <c r="G942" s="45"/>
      <c r="H942" s="35" t="s">
        <v>255</v>
      </c>
      <c r="I942" s="36">
        <v>41704</v>
      </c>
      <c r="J942" s="82">
        <v>14160</v>
      </c>
      <c r="K942" s="37">
        <v>1416</v>
      </c>
      <c r="L942" s="38">
        <f t="shared" si="161"/>
        <v>1416</v>
      </c>
      <c r="M942" s="36">
        <f t="shared" si="160"/>
        <v>41704</v>
      </c>
      <c r="N942" s="39">
        <f t="shared" si="156"/>
        <v>10</v>
      </c>
      <c r="O942" s="5"/>
      <c r="P942" s="5"/>
      <c r="Q942" s="42" t="str">
        <f>VLOOKUP(B942,[1]Challan!$A$6:$B$28,2,FALSE)</f>
        <v>94H</v>
      </c>
      <c r="R942" s="43" t="str">
        <f t="shared" si="152"/>
        <v>AAFF</v>
      </c>
      <c r="S942" s="43" t="str">
        <f t="shared" si="157"/>
        <v>F</v>
      </c>
      <c r="T942" s="43" t="str">
        <f t="shared" si="158"/>
        <v>02</v>
      </c>
      <c r="U942" s="43" t="b">
        <f t="shared" si="153"/>
        <v>1</v>
      </c>
      <c r="V942" s="43">
        <f t="shared" si="154"/>
        <v>10</v>
      </c>
      <c r="W942" s="43" t="str">
        <f t="shared" si="155"/>
        <v>C</v>
      </c>
      <c r="X942" s="37">
        <v>0</v>
      </c>
    </row>
    <row r="943" spans="1:24" x14ac:dyDescent="0.25">
      <c r="A943" s="30">
        <f t="shared" si="159"/>
        <v>940</v>
      </c>
      <c r="B943" s="30">
        <v>20</v>
      </c>
      <c r="C943" s="32">
        <f t="shared" si="151"/>
        <v>148</v>
      </c>
      <c r="D943" s="97" t="s">
        <v>229</v>
      </c>
      <c r="E943" s="50" t="s">
        <v>982</v>
      </c>
      <c r="F943" s="45" t="s">
        <v>485</v>
      </c>
      <c r="G943" s="45"/>
      <c r="H943" s="35" t="s">
        <v>255</v>
      </c>
      <c r="I943" s="36">
        <v>41704</v>
      </c>
      <c r="J943" s="82">
        <v>11985</v>
      </c>
      <c r="K943" s="37">
        <v>1199</v>
      </c>
      <c r="L943" s="38">
        <f t="shared" si="161"/>
        <v>1199</v>
      </c>
      <c r="M943" s="36">
        <f t="shared" si="160"/>
        <v>41704</v>
      </c>
      <c r="N943" s="39">
        <f t="shared" si="156"/>
        <v>10</v>
      </c>
      <c r="O943" s="5"/>
      <c r="P943" s="5"/>
      <c r="Q943" s="42" t="str">
        <f>VLOOKUP(B943,[1]Challan!$A$6:$B$28,2,FALSE)</f>
        <v>94H</v>
      </c>
      <c r="R943" s="43" t="str">
        <f t="shared" si="152"/>
        <v>AGUP</v>
      </c>
      <c r="S943" s="43" t="str">
        <f t="shared" si="157"/>
        <v>P</v>
      </c>
      <c r="T943" s="43" t="str">
        <f t="shared" si="158"/>
        <v>02</v>
      </c>
      <c r="U943" s="43" t="b">
        <f t="shared" si="153"/>
        <v>1</v>
      </c>
      <c r="V943" s="43">
        <f t="shared" si="154"/>
        <v>10</v>
      </c>
      <c r="W943" s="43" t="str">
        <f t="shared" si="155"/>
        <v>Q</v>
      </c>
      <c r="X943" s="37">
        <v>0</v>
      </c>
    </row>
    <row r="944" spans="1:24" x14ac:dyDescent="0.25">
      <c r="A944" s="30">
        <f t="shared" si="159"/>
        <v>941</v>
      </c>
      <c r="B944" s="30">
        <v>20</v>
      </c>
      <c r="C944" s="32">
        <f t="shared" si="151"/>
        <v>149</v>
      </c>
      <c r="D944" s="97" t="s">
        <v>229</v>
      </c>
      <c r="E944" s="50" t="s">
        <v>1095</v>
      </c>
      <c r="F944" s="45" t="s">
        <v>486</v>
      </c>
      <c r="G944" s="45"/>
      <c r="H944" s="35" t="s">
        <v>255</v>
      </c>
      <c r="I944" s="36">
        <v>41704</v>
      </c>
      <c r="J944" s="82">
        <v>9285</v>
      </c>
      <c r="K944" s="37">
        <v>929</v>
      </c>
      <c r="L944" s="38">
        <f t="shared" si="161"/>
        <v>929</v>
      </c>
      <c r="M944" s="36">
        <f t="shared" si="160"/>
        <v>41704</v>
      </c>
      <c r="N944" s="39">
        <f t="shared" si="156"/>
        <v>10.01</v>
      </c>
      <c r="O944" s="5"/>
      <c r="P944" s="5"/>
      <c r="Q944" s="42" t="str">
        <f>VLOOKUP(B944,[1]Challan!$A$6:$B$28,2,FALSE)</f>
        <v>94H</v>
      </c>
      <c r="R944" s="43" t="str">
        <f t="shared" si="152"/>
        <v>AAIF</v>
      </c>
      <c r="S944" s="43" t="str">
        <f t="shared" si="157"/>
        <v>F</v>
      </c>
      <c r="T944" s="43" t="str">
        <f t="shared" si="158"/>
        <v>02</v>
      </c>
      <c r="U944" s="43" t="b">
        <f t="shared" si="153"/>
        <v>1</v>
      </c>
      <c r="V944" s="43">
        <f t="shared" si="154"/>
        <v>10</v>
      </c>
      <c r="W944" s="43" t="str">
        <f t="shared" si="155"/>
        <v>D</v>
      </c>
      <c r="X944" s="37">
        <v>0</v>
      </c>
    </row>
    <row r="945" spans="1:24" x14ac:dyDescent="0.25">
      <c r="A945" s="30">
        <f t="shared" si="159"/>
        <v>942</v>
      </c>
      <c r="B945" s="30">
        <v>20</v>
      </c>
      <c r="C945" s="32">
        <f t="shared" si="151"/>
        <v>150</v>
      </c>
      <c r="D945" s="97" t="s">
        <v>229</v>
      </c>
      <c r="E945" s="50" t="s">
        <v>1096</v>
      </c>
      <c r="F945" s="45" t="s">
        <v>738</v>
      </c>
      <c r="G945" s="45"/>
      <c r="H945" s="35" t="s">
        <v>255</v>
      </c>
      <c r="I945" s="36">
        <v>41704</v>
      </c>
      <c r="J945" s="82">
        <v>3499</v>
      </c>
      <c r="K945" s="37">
        <v>350</v>
      </c>
      <c r="L945" s="38">
        <f t="shared" si="161"/>
        <v>350</v>
      </c>
      <c r="M945" s="36">
        <f t="shared" si="160"/>
        <v>41704</v>
      </c>
      <c r="N945" s="39">
        <f t="shared" si="156"/>
        <v>10</v>
      </c>
      <c r="O945" s="5"/>
      <c r="P945" s="5"/>
      <c r="Q945" s="42" t="str">
        <f>VLOOKUP(B945,[1]Challan!$A$6:$B$28,2,FALSE)</f>
        <v>94H</v>
      </c>
      <c r="R945" s="43" t="str">
        <f t="shared" si="152"/>
        <v>AACF</v>
      </c>
      <c r="S945" s="43" t="str">
        <f t="shared" si="157"/>
        <v>F</v>
      </c>
      <c r="T945" s="43" t="str">
        <f t="shared" si="158"/>
        <v>02</v>
      </c>
      <c r="U945" s="43" t="b">
        <f t="shared" si="153"/>
        <v>1</v>
      </c>
      <c r="V945" s="43">
        <f t="shared" si="154"/>
        <v>10</v>
      </c>
      <c r="W945" s="43" t="str">
        <f t="shared" si="155"/>
        <v>N</v>
      </c>
      <c r="X945" s="37">
        <v>0</v>
      </c>
    </row>
    <row r="946" spans="1:24" x14ac:dyDescent="0.25">
      <c r="A946" s="30">
        <f t="shared" si="159"/>
        <v>943</v>
      </c>
      <c r="B946" s="30">
        <v>20</v>
      </c>
      <c r="C946" s="32">
        <f t="shared" si="151"/>
        <v>151</v>
      </c>
      <c r="D946" s="97" t="s">
        <v>229</v>
      </c>
      <c r="E946" s="50" t="s">
        <v>983</v>
      </c>
      <c r="F946" s="45" t="s">
        <v>488</v>
      </c>
      <c r="G946" s="45"/>
      <c r="H946" s="35" t="s">
        <v>255</v>
      </c>
      <c r="I946" s="36">
        <v>41704</v>
      </c>
      <c r="J946" s="82">
        <v>7097</v>
      </c>
      <c r="K946" s="37">
        <v>710</v>
      </c>
      <c r="L946" s="38">
        <f t="shared" si="161"/>
        <v>710</v>
      </c>
      <c r="M946" s="36">
        <f t="shared" si="160"/>
        <v>41704</v>
      </c>
      <c r="N946" s="39">
        <f t="shared" si="156"/>
        <v>10</v>
      </c>
      <c r="O946" s="5"/>
      <c r="P946" s="5"/>
      <c r="Q946" s="42" t="str">
        <f>VLOOKUP(B946,[1]Challan!$A$6:$B$28,2,FALSE)</f>
        <v>94H</v>
      </c>
      <c r="R946" s="43" t="str">
        <f t="shared" si="152"/>
        <v>AAFF</v>
      </c>
      <c r="S946" s="43" t="str">
        <f t="shared" si="157"/>
        <v>F</v>
      </c>
      <c r="T946" s="43" t="str">
        <f t="shared" si="158"/>
        <v>02</v>
      </c>
      <c r="U946" s="43" t="b">
        <f t="shared" si="153"/>
        <v>1</v>
      </c>
      <c r="V946" s="43">
        <f t="shared" si="154"/>
        <v>10</v>
      </c>
      <c r="W946" s="43" t="str">
        <f t="shared" si="155"/>
        <v>Q</v>
      </c>
      <c r="X946" s="37">
        <v>0</v>
      </c>
    </row>
    <row r="947" spans="1:24" x14ac:dyDescent="0.25">
      <c r="A947" s="30">
        <f t="shared" si="159"/>
        <v>944</v>
      </c>
      <c r="B947" s="30">
        <v>20</v>
      </c>
      <c r="C947" s="32">
        <f t="shared" si="151"/>
        <v>152</v>
      </c>
      <c r="D947" s="97" t="s">
        <v>229</v>
      </c>
      <c r="E947" s="50" t="s">
        <v>865</v>
      </c>
      <c r="F947" s="45" t="s">
        <v>489</v>
      </c>
      <c r="G947" s="45"/>
      <c r="H947" s="35" t="s">
        <v>255</v>
      </c>
      <c r="I947" s="36">
        <v>41704</v>
      </c>
      <c r="J947" s="82">
        <v>21864</v>
      </c>
      <c r="K947" s="37">
        <v>2186</v>
      </c>
      <c r="L947" s="38">
        <f t="shared" si="161"/>
        <v>2186</v>
      </c>
      <c r="M947" s="36">
        <f t="shared" si="160"/>
        <v>41704</v>
      </c>
      <c r="N947" s="39">
        <f t="shared" si="156"/>
        <v>10</v>
      </c>
      <c r="O947" s="5"/>
      <c r="P947" s="5"/>
      <c r="Q947" s="42" t="str">
        <f>VLOOKUP(B947,[1]Challan!$A$6:$B$28,2,FALSE)</f>
        <v>94H</v>
      </c>
      <c r="R947" s="43" t="str">
        <f t="shared" si="152"/>
        <v>AGYP</v>
      </c>
      <c r="S947" s="43" t="str">
        <f t="shared" si="157"/>
        <v>P</v>
      </c>
      <c r="T947" s="43" t="str">
        <f t="shared" si="158"/>
        <v>02</v>
      </c>
      <c r="U947" s="43" t="b">
        <f t="shared" si="153"/>
        <v>1</v>
      </c>
      <c r="V947" s="43">
        <f t="shared" si="154"/>
        <v>10</v>
      </c>
      <c r="W947" s="43" t="str">
        <f t="shared" si="155"/>
        <v>E</v>
      </c>
      <c r="X947" s="37">
        <v>0</v>
      </c>
    </row>
    <row r="948" spans="1:24" x14ac:dyDescent="0.25">
      <c r="A948" s="30">
        <f t="shared" si="159"/>
        <v>945</v>
      </c>
      <c r="B948" s="45">
        <v>20</v>
      </c>
      <c r="C948" s="32">
        <f t="shared" si="151"/>
        <v>153</v>
      </c>
      <c r="D948" s="97" t="s">
        <v>229</v>
      </c>
      <c r="E948" s="45" t="s">
        <v>1097</v>
      </c>
      <c r="F948" s="45" t="s">
        <v>490</v>
      </c>
      <c r="G948" s="45"/>
      <c r="H948" s="35" t="s">
        <v>255</v>
      </c>
      <c r="I948" s="36">
        <v>41704</v>
      </c>
      <c r="J948" s="82">
        <v>2093</v>
      </c>
      <c r="K948" s="37">
        <v>209</v>
      </c>
      <c r="L948" s="38">
        <f t="shared" si="161"/>
        <v>209</v>
      </c>
      <c r="M948" s="36">
        <f t="shared" si="160"/>
        <v>41704</v>
      </c>
      <c r="N948" s="39">
        <f t="shared" si="156"/>
        <v>9.99</v>
      </c>
      <c r="O948" s="5"/>
      <c r="P948" s="5"/>
      <c r="Q948" s="42" t="str">
        <f>VLOOKUP(B948,[1]Challan!$A$6:$B$28,2,FALSE)</f>
        <v>94H</v>
      </c>
      <c r="R948" s="43" t="str">
        <f t="shared" si="152"/>
        <v>ABGF</v>
      </c>
      <c r="S948" s="43" t="str">
        <f t="shared" si="157"/>
        <v>F</v>
      </c>
      <c r="T948" s="43" t="str">
        <f t="shared" si="158"/>
        <v>02</v>
      </c>
      <c r="U948" s="43" t="b">
        <f t="shared" si="153"/>
        <v>1</v>
      </c>
      <c r="V948" s="43">
        <f t="shared" si="154"/>
        <v>10</v>
      </c>
      <c r="W948" s="43" t="str">
        <f t="shared" si="155"/>
        <v>H</v>
      </c>
      <c r="X948" s="37">
        <v>0</v>
      </c>
    </row>
    <row r="949" spans="1:24" x14ac:dyDescent="0.25">
      <c r="A949" s="30">
        <f t="shared" si="159"/>
        <v>946</v>
      </c>
      <c r="B949" s="45">
        <v>20</v>
      </c>
      <c r="C949" s="32">
        <f t="shared" si="151"/>
        <v>154</v>
      </c>
      <c r="D949" s="97" t="s">
        <v>229</v>
      </c>
      <c r="E949" s="45" t="s">
        <v>866</v>
      </c>
      <c r="F949" s="45" t="s">
        <v>491</v>
      </c>
      <c r="G949" s="45"/>
      <c r="H949" s="35" t="s">
        <v>255</v>
      </c>
      <c r="I949" s="36">
        <v>41704</v>
      </c>
      <c r="J949" s="82">
        <v>13055</v>
      </c>
      <c r="K949" s="37">
        <v>1306</v>
      </c>
      <c r="L949" s="38">
        <f t="shared" si="161"/>
        <v>1306</v>
      </c>
      <c r="M949" s="36">
        <f t="shared" si="160"/>
        <v>41704</v>
      </c>
      <c r="N949" s="39">
        <f t="shared" si="156"/>
        <v>10</v>
      </c>
      <c r="O949" s="5"/>
      <c r="P949" s="5"/>
      <c r="Q949" s="42" t="str">
        <f>VLOOKUP(B949,[1]Challan!$A$6:$B$28,2,FALSE)</f>
        <v>94H</v>
      </c>
      <c r="R949" s="43" t="str">
        <f t="shared" si="152"/>
        <v>AAGF</v>
      </c>
      <c r="S949" s="43" t="str">
        <f t="shared" si="157"/>
        <v>F</v>
      </c>
      <c r="T949" s="43" t="str">
        <f t="shared" si="158"/>
        <v>02</v>
      </c>
      <c r="U949" s="43" t="b">
        <f t="shared" si="153"/>
        <v>1</v>
      </c>
      <c r="V949" s="43">
        <f t="shared" si="154"/>
        <v>10</v>
      </c>
      <c r="W949" s="43" t="str">
        <f t="shared" si="155"/>
        <v>K</v>
      </c>
      <c r="X949" s="37">
        <v>0</v>
      </c>
    </row>
    <row r="950" spans="1:24" x14ac:dyDescent="0.25">
      <c r="A950" s="30">
        <f t="shared" si="159"/>
        <v>947</v>
      </c>
      <c r="B950" s="45">
        <v>20</v>
      </c>
      <c r="C950" s="32">
        <f t="shared" si="151"/>
        <v>155</v>
      </c>
      <c r="D950" s="97" t="s">
        <v>229</v>
      </c>
      <c r="E950" s="45" t="s">
        <v>867</v>
      </c>
      <c r="F950" s="45" t="s">
        <v>492</v>
      </c>
      <c r="G950" s="45"/>
      <c r="H950" s="35" t="s">
        <v>255</v>
      </c>
      <c r="I950" s="36">
        <v>41704</v>
      </c>
      <c r="J950" s="82">
        <v>12112</v>
      </c>
      <c r="K950" s="37">
        <v>1211</v>
      </c>
      <c r="L950" s="38">
        <f t="shared" si="161"/>
        <v>1211</v>
      </c>
      <c r="M950" s="36">
        <f t="shared" si="160"/>
        <v>41704</v>
      </c>
      <c r="N950" s="39">
        <f t="shared" si="156"/>
        <v>10</v>
      </c>
      <c r="O950" s="5"/>
      <c r="P950" s="5"/>
      <c r="Q950" s="42" t="str">
        <f>VLOOKUP(B950,[1]Challan!$A$6:$B$28,2,FALSE)</f>
        <v>94H</v>
      </c>
      <c r="R950" s="43" t="str">
        <f t="shared" si="152"/>
        <v>AFYP</v>
      </c>
      <c r="S950" s="43" t="str">
        <f t="shared" si="157"/>
        <v>P</v>
      </c>
      <c r="T950" s="43" t="str">
        <f t="shared" si="158"/>
        <v>02</v>
      </c>
      <c r="U950" s="43" t="b">
        <f t="shared" si="153"/>
        <v>1</v>
      </c>
      <c r="V950" s="43">
        <f t="shared" si="154"/>
        <v>10</v>
      </c>
      <c r="W950" s="43" t="str">
        <f t="shared" si="155"/>
        <v>Q</v>
      </c>
      <c r="X950" s="37">
        <v>0</v>
      </c>
    </row>
    <row r="951" spans="1:24" x14ac:dyDescent="0.25">
      <c r="A951" s="30">
        <f t="shared" si="159"/>
        <v>948</v>
      </c>
      <c r="B951" s="45">
        <v>20</v>
      </c>
      <c r="C951" s="32">
        <f t="shared" si="151"/>
        <v>156</v>
      </c>
      <c r="D951" s="97" t="s">
        <v>229</v>
      </c>
      <c r="E951" s="45" t="s">
        <v>1098</v>
      </c>
      <c r="F951" s="45" t="s">
        <v>493</v>
      </c>
      <c r="G951" s="45"/>
      <c r="H951" s="35" t="s">
        <v>255</v>
      </c>
      <c r="I951" s="36">
        <v>41704</v>
      </c>
      <c r="J951" s="82">
        <v>12879</v>
      </c>
      <c r="K951" s="37">
        <v>1288</v>
      </c>
      <c r="L951" s="38">
        <f t="shared" si="161"/>
        <v>1288</v>
      </c>
      <c r="M951" s="36">
        <f t="shared" si="160"/>
        <v>41704</v>
      </c>
      <c r="N951" s="39">
        <f t="shared" si="156"/>
        <v>10</v>
      </c>
      <c r="O951" s="5"/>
      <c r="P951" s="5"/>
      <c r="Q951" s="42" t="str">
        <f>VLOOKUP(B951,[1]Challan!$A$6:$B$28,2,FALSE)</f>
        <v>94H</v>
      </c>
      <c r="R951" s="43" t="str">
        <f t="shared" si="152"/>
        <v>AAFF</v>
      </c>
      <c r="S951" s="43" t="str">
        <f t="shared" si="157"/>
        <v>F</v>
      </c>
      <c r="T951" s="43" t="str">
        <f t="shared" si="158"/>
        <v>02</v>
      </c>
      <c r="U951" s="43" t="b">
        <f t="shared" si="153"/>
        <v>1</v>
      </c>
      <c r="V951" s="43">
        <f t="shared" si="154"/>
        <v>10</v>
      </c>
      <c r="W951" s="43" t="str">
        <f t="shared" si="155"/>
        <v>G</v>
      </c>
      <c r="X951" s="37">
        <v>0</v>
      </c>
    </row>
    <row r="952" spans="1:24" x14ac:dyDescent="0.25">
      <c r="A952" s="30">
        <f t="shared" si="159"/>
        <v>949</v>
      </c>
      <c r="B952" s="45">
        <v>20</v>
      </c>
      <c r="C952" s="32">
        <f t="shared" si="151"/>
        <v>157</v>
      </c>
      <c r="D952" s="97" t="s">
        <v>229</v>
      </c>
      <c r="E952" s="45" t="s">
        <v>494</v>
      </c>
      <c r="F952" s="45" t="s">
        <v>716</v>
      </c>
      <c r="G952" s="45"/>
      <c r="H952" s="35" t="s">
        <v>255</v>
      </c>
      <c r="I952" s="36">
        <v>41704</v>
      </c>
      <c r="J952" s="82">
        <v>13466</v>
      </c>
      <c r="K952" s="37">
        <v>1347</v>
      </c>
      <c r="L952" s="38">
        <f t="shared" si="161"/>
        <v>1347</v>
      </c>
      <c r="M952" s="36">
        <f t="shared" si="160"/>
        <v>41704</v>
      </c>
      <c r="N952" s="39">
        <f t="shared" si="156"/>
        <v>10</v>
      </c>
      <c r="O952" s="5"/>
      <c r="P952" s="5"/>
      <c r="Q952" s="42" t="str">
        <f>VLOOKUP(B952,[1]Challan!$A$6:$B$28,2,FALSE)</f>
        <v>94H</v>
      </c>
      <c r="R952" s="43" t="str">
        <f t="shared" si="152"/>
        <v>AAHF</v>
      </c>
      <c r="S952" s="43" t="str">
        <f t="shared" si="157"/>
        <v>F</v>
      </c>
      <c r="T952" s="43" t="str">
        <f t="shared" si="158"/>
        <v>02</v>
      </c>
      <c r="U952" s="43" t="b">
        <f t="shared" si="153"/>
        <v>1</v>
      </c>
      <c r="V952" s="43">
        <f t="shared" si="154"/>
        <v>10</v>
      </c>
      <c r="W952" s="43" t="str">
        <f t="shared" si="155"/>
        <v>P</v>
      </c>
      <c r="X952" s="37">
        <v>0</v>
      </c>
    </row>
    <row r="953" spans="1:24" x14ac:dyDescent="0.25">
      <c r="A953" s="30">
        <f t="shared" si="159"/>
        <v>950</v>
      </c>
      <c r="B953" s="45">
        <v>20</v>
      </c>
      <c r="C953" s="32">
        <f t="shared" si="151"/>
        <v>158</v>
      </c>
      <c r="D953" s="97" t="s">
        <v>229</v>
      </c>
      <c r="E953" s="45" t="s">
        <v>868</v>
      </c>
      <c r="F953" s="45" t="s">
        <v>496</v>
      </c>
      <c r="G953" s="45"/>
      <c r="H953" s="35" t="s">
        <v>255</v>
      </c>
      <c r="I953" s="36">
        <v>41704</v>
      </c>
      <c r="J953" s="82">
        <v>11957</v>
      </c>
      <c r="K953" s="37">
        <v>1196</v>
      </c>
      <c r="L953" s="38">
        <f t="shared" si="161"/>
        <v>1196</v>
      </c>
      <c r="M953" s="36">
        <f t="shared" si="160"/>
        <v>41704</v>
      </c>
      <c r="N953" s="39">
        <f t="shared" si="156"/>
        <v>10</v>
      </c>
      <c r="O953" s="5"/>
      <c r="P953" s="5"/>
      <c r="Q953" s="42" t="str">
        <f>VLOOKUP(B953,[1]Challan!$A$6:$B$28,2,FALSE)</f>
        <v>94H</v>
      </c>
      <c r="R953" s="43" t="str">
        <f t="shared" si="152"/>
        <v>AFOP</v>
      </c>
      <c r="S953" s="43" t="str">
        <f t="shared" si="157"/>
        <v>P</v>
      </c>
      <c r="T953" s="43" t="str">
        <f t="shared" si="158"/>
        <v>02</v>
      </c>
      <c r="U953" s="43" t="b">
        <f t="shared" si="153"/>
        <v>1</v>
      </c>
      <c r="V953" s="43">
        <f t="shared" si="154"/>
        <v>10</v>
      </c>
      <c r="W953" s="43" t="str">
        <f t="shared" si="155"/>
        <v>Q</v>
      </c>
      <c r="X953" s="37">
        <v>0</v>
      </c>
    </row>
    <row r="954" spans="1:24" x14ac:dyDescent="0.25">
      <c r="A954" s="30">
        <f t="shared" si="159"/>
        <v>951</v>
      </c>
      <c r="B954" s="45">
        <v>20</v>
      </c>
      <c r="C954" s="32">
        <f t="shared" si="151"/>
        <v>159</v>
      </c>
      <c r="D954" s="97" t="s">
        <v>229</v>
      </c>
      <c r="E954" s="45" t="s">
        <v>869</v>
      </c>
      <c r="F954" s="45" t="s">
        <v>497</v>
      </c>
      <c r="G954" s="45"/>
      <c r="H954" s="35" t="s">
        <v>255</v>
      </c>
      <c r="I954" s="36">
        <v>41704</v>
      </c>
      <c r="J954" s="82">
        <v>7521</v>
      </c>
      <c r="K954" s="37">
        <v>752</v>
      </c>
      <c r="L954" s="38">
        <f t="shared" si="161"/>
        <v>752</v>
      </c>
      <c r="M954" s="36">
        <f t="shared" si="160"/>
        <v>41704</v>
      </c>
      <c r="N954" s="39">
        <f t="shared" si="156"/>
        <v>10</v>
      </c>
      <c r="O954" s="5"/>
      <c r="P954" s="5"/>
      <c r="Q954" s="42" t="str">
        <f>VLOOKUP(B954,[1]Challan!$A$6:$B$28,2,FALSE)</f>
        <v>94H</v>
      </c>
      <c r="R954" s="43" t="str">
        <f t="shared" si="152"/>
        <v>AXMP</v>
      </c>
      <c r="S954" s="43" t="str">
        <f t="shared" si="157"/>
        <v>P</v>
      </c>
      <c r="T954" s="43" t="str">
        <f t="shared" si="158"/>
        <v>02</v>
      </c>
      <c r="U954" s="43" t="b">
        <f t="shared" si="153"/>
        <v>1</v>
      </c>
      <c r="V954" s="43">
        <f t="shared" si="154"/>
        <v>10</v>
      </c>
      <c r="W954" s="43" t="str">
        <f t="shared" si="155"/>
        <v>A</v>
      </c>
      <c r="X954" s="37">
        <v>0</v>
      </c>
    </row>
    <row r="955" spans="1:24" x14ac:dyDescent="0.25">
      <c r="A955" s="30">
        <f t="shared" si="159"/>
        <v>952</v>
      </c>
      <c r="B955" s="45">
        <v>20</v>
      </c>
      <c r="C955" s="32">
        <f t="shared" si="151"/>
        <v>160</v>
      </c>
      <c r="D955" s="97" t="s">
        <v>229</v>
      </c>
      <c r="E955" s="45" t="s">
        <v>498</v>
      </c>
      <c r="F955" s="45" t="s">
        <v>499</v>
      </c>
      <c r="G955" s="45"/>
      <c r="H955" s="35" t="s">
        <v>255</v>
      </c>
      <c r="I955" s="36">
        <v>41704</v>
      </c>
      <c r="J955" s="82">
        <v>7194</v>
      </c>
      <c r="K955" s="37">
        <v>719</v>
      </c>
      <c r="L955" s="38">
        <f t="shared" si="161"/>
        <v>719</v>
      </c>
      <c r="M955" s="36">
        <f t="shared" si="160"/>
        <v>41704</v>
      </c>
      <c r="N955" s="39">
        <f t="shared" si="156"/>
        <v>9.99</v>
      </c>
      <c r="O955" s="5"/>
      <c r="P955" s="5"/>
      <c r="Q955" s="42" t="str">
        <f>VLOOKUP(B955,[1]Challan!$A$6:$B$28,2,FALSE)</f>
        <v>94H</v>
      </c>
      <c r="R955" s="43" t="str">
        <f t="shared" si="152"/>
        <v>AAFF</v>
      </c>
      <c r="S955" s="43" t="str">
        <f t="shared" si="157"/>
        <v>F</v>
      </c>
      <c r="T955" s="43" t="str">
        <f t="shared" si="158"/>
        <v>02</v>
      </c>
      <c r="U955" s="43" t="b">
        <f t="shared" si="153"/>
        <v>1</v>
      </c>
      <c r="V955" s="43">
        <f t="shared" si="154"/>
        <v>10</v>
      </c>
      <c r="W955" s="43" t="str">
        <f t="shared" si="155"/>
        <v>Q</v>
      </c>
      <c r="X955" s="37">
        <v>0</v>
      </c>
    </row>
    <row r="956" spans="1:24" x14ac:dyDescent="0.25">
      <c r="A956" s="30">
        <f t="shared" si="159"/>
        <v>953</v>
      </c>
      <c r="B956" s="45">
        <v>20</v>
      </c>
      <c r="C956" s="32">
        <f t="shared" si="151"/>
        <v>161</v>
      </c>
      <c r="D956" s="97" t="s">
        <v>229</v>
      </c>
      <c r="E956" s="45" t="s">
        <v>870</v>
      </c>
      <c r="F956" s="45" t="s">
        <v>500</v>
      </c>
      <c r="G956" s="45"/>
      <c r="H956" s="35" t="s">
        <v>255</v>
      </c>
      <c r="I956" s="36">
        <v>41704</v>
      </c>
      <c r="J956" s="82">
        <v>18334</v>
      </c>
      <c r="K956" s="37">
        <v>1833</v>
      </c>
      <c r="L956" s="38">
        <f t="shared" si="161"/>
        <v>1833</v>
      </c>
      <c r="M956" s="36">
        <f t="shared" si="160"/>
        <v>41704</v>
      </c>
      <c r="N956" s="39">
        <f t="shared" si="156"/>
        <v>10</v>
      </c>
      <c r="O956" s="5"/>
      <c r="P956" s="5"/>
      <c r="Q956" s="42" t="str">
        <f>VLOOKUP(B956,[1]Challan!$A$6:$B$28,2,FALSE)</f>
        <v>94H</v>
      </c>
      <c r="R956" s="43" t="str">
        <f t="shared" si="152"/>
        <v>AAJH</v>
      </c>
      <c r="S956" s="43" t="str">
        <f t="shared" si="157"/>
        <v>H</v>
      </c>
      <c r="T956" s="43" t="str">
        <f t="shared" si="158"/>
        <v>02</v>
      </c>
      <c r="U956" s="43" t="b">
        <f t="shared" si="153"/>
        <v>1</v>
      </c>
      <c r="V956" s="43">
        <f t="shared" si="154"/>
        <v>10</v>
      </c>
      <c r="W956" s="43" t="str">
        <f t="shared" si="155"/>
        <v>L</v>
      </c>
      <c r="X956" s="37">
        <v>0</v>
      </c>
    </row>
    <row r="957" spans="1:24" x14ac:dyDescent="0.25">
      <c r="A957" s="30">
        <f t="shared" si="159"/>
        <v>954</v>
      </c>
      <c r="B957" s="45">
        <v>20</v>
      </c>
      <c r="C957" s="32">
        <f t="shared" si="151"/>
        <v>162</v>
      </c>
      <c r="D957" s="97" t="s">
        <v>229</v>
      </c>
      <c r="E957" s="45" t="s">
        <v>1099</v>
      </c>
      <c r="F957" s="45" t="s">
        <v>501</v>
      </c>
      <c r="G957" s="45"/>
      <c r="H957" s="35" t="s">
        <v>255</v>
      </c>
      <c r="I957" s="36">
        <v>41704</v>
      </c>
      <c r="J957" s="82">
        <v>19444</v>
      </c>
      <c r="K957" s="37">
        <v>1944</v>
      </c>
      <c r="L957" s="38">
        <f t="shared" si="161"/>
        <v>1944</v>
      </c>
      <c r="M957" s="36">
        <f t="shared" si="160"/>
        <v>41704</v>
      </c>
      <c r="N957" s="39">
        <f t="shared" si="156"/>
        <v>10</v>
      </c>
      <c r="O957" s="5"/>
      <c r="P957" s="5"/>
      <c r="Q957" s="42" t="str">
        <f>VLOOKUP(B957,[1]Challan!$A$6:$B$28,2,FALSE)</f>
        <v>94H</v>
      </c>
      <c r="R957" s="43" t="str">
        <f t="shared" si="152"/>
        <v>AAJF</v>
      </c>
      <c r="S957" s="43" t="str">
        <f t="shared" si="157"/>
        <v>F</v>
      </c>
      <c r="T957" s="43" t="str">
        <f t="shared" si="158"/>
        <v>02</v>
      </c>
      <c r="U957" s="43" t="b">
        <f t="shared" si="153"/>
        <v>1</v>
      </c>
      <c r="V957" s="43">
        <f t="shared" si="154"/>
        <v>10</v>
      </c>
      <c r="W957" s="43" t="str">
        <f t="shared" si="155"/>
        <v>G</v>
      </c>
      <c r="X957" s="37">
        <v>0</v>
      </c>
    </row>
    <row r="958" spans="1:24" x14ac:dyDescent="0.25">
      <c r="A958" s="30">
        <f t="shared" si="159"/>
        <v>955</v>
      </c>
      <c r="B958" s="45">
        <v>20</v>
      </c>
      <c r="C958" s="32">
        <f t="shared" si="151"/>
        <v>163</v>
      </c>
      <c r="D958" s="97" t="s">
        <v>229</v>
      </c>
      <c r="E958" s="45" t="s">
        <v>1100</v>
      </c>
      <c r="F958" s="45" t="s">
        <v>502</v>
      </c>
      <c r="G958" s="45"/>
      <c r="H958" s="35" t="s">
        <v>255</v>
      </c>
      <c r="I958" s="36">
        <v>41704</v>
      </c>
      <c r="J958" s="82">
        <v>41134</v>
      </c>
      <c r="K958" s="37">
        <v>4113</v>
      </c>
      <c r="L958" s="38">
        <f t="shared" si="161"/>
        <v>4113</v>
      </c>
      <c r="M958" s="36">
        <f t="shared" si="160"/>
        <v>41704</v>
      </c>
      <c r="N958" s="39">
        <f t="shared" si="156"/>
        <v>10</v>
      </c>
      <c r="O958" s="5"/>
      <c r="P958" s="5"/>
      <c r="Q958" s="42" t="str">
        <f>VLOOKUP(B958,[1]Challan!$A$6:$B$28,2,FALSE)</f>
        <v>94H</v>
      </c>
      <c r="R958" s="43" t="str">
        <f t="shared" si="152"/>
        <v>AAJF</v>
      </c>
      <c r="S958" s="43" t="str">
        <f t="shared" si="157"/>
        <v>F</v>
      </c>
      <c r="T958" s="43" t="str">
        <f t="shared" si="158"/>
        <v>02</v>
      </c>
      <c r="U958" s="43" t="b">
        <f t="shared" si="153"/>
        <v>1</v>
      </c>
      <c r="V958" s="43">
        <f t="shared" si="154"/>
        <v>10</v>
      </c>
      <c r="W958" s="43" t="str">
        <f t="shared" si="155"/>
        <v>N</v>
      </c>
      <c r="X958" s="37">
        <v>0</v>
      </c>
    </row>
    <row r="959" spans="1:24" x14ac:dyDescent="0.25">
      <c r="A959" s="30">
        <f t="shared" si="159"/>
        <v>956</v>
      </c>
      <c r="B959" s="45">
        <v>20</v>
      </c>
      <c r="C959" s="32">
        <f t="shared" si="151"/>
        <v>164</v>
      </c>
      <c r="D959" s="97" t="s">
        <v>229</v>
      </c>
      <c r="E959" s="45" t="s">
        <v>1101</v>
      </c>
      <c r="F959" s="45" t="s">
        <v>734</v>
      </c>
      <c r="G959" s="45"/>
      <c r="H959" s="35" t="s">
        <v>255</v>
      </c>
      <c r="I959" s="36">
        <v>41704</v>
      </c>
      <c r="J959" s="82">
        <v>11107</v>
      </c>
      <c r="K959" s="37">
        <v>1111</v>
      </c>
      <c r="L959" s="38">
        <f t="shared" si="161"/>
        <v>1111</v>
      </c>
      <c r="M959" s="36">
        <f t="shared" si="160"/>
        <v>41704</v>
      </c>
      <c r="N959" s="39">
        <f t="shared" si="156"/>
        <v>10</v>
      </c>
      <c r="O959" s="5"/>
      <c r="P959" s="5"/>
      <c r="Q959" s="42" t="str">
        <f>VLOOKUP(B959,[1]Challan!$A$6:$B$28,2,FALSE)</f>
        <v>94H</v>
      </c>
      <c r="R959" s="43" t="str">
        <f t="shared" si="152"/>
        <v>ABJF</v>
      </c>
      <c r="S959" s="43" t="str">
        <f t="shared" si="157"/>
        <v>F</v>
      </c>
      <c r="T959" s="43" t="str">
        <f t="shared" si="158"/>
        <v>02</v>
      </c>
      <c r="U959" s="43" t="b">
        <f t="shared" si="153"/>
        <v>1</v>
      </c>
      <c r="V959" s="43">
        <f t="shared" si="154"/>
        <v>10</v>
      </c>
      <c r="W959" s="43" t="str">
        <f t="shared" si="155"/>
        <v>Q</v>
      </c>
      <c r="X959" s="37">
        <v>0</v>
      </c>
    </row>
    <row r="960" spans="1:24" x14ac:dyDescent="0.25">
      <c r="A960" s="30">
        <f t="shared" si="159"/>
        <v>957</v>
      </c>
      <c r="B960" s="45">
        <v>20</v>
      </c>
      <c r="C960" s="32">
        <f t="shared" si="151"/>
        <v>165</v>
      </c>
      <c r="D960" s="97" t="s">
        <v>229</v>
      </c>
      <c r="E960" s="45" t="s">
        <v>1102</v>
      </c>
      <c r="F960" s="45" t="s">
        <v>504</v>
      </c>
      <c r="G960" s="45"/>
      <c r="H960" s="35" t="s">
        <v>255</v>
      </c>
      <c r="I960" s="36">
        <v>41704</v>
      </c>
      <c r="J960" s="82">
        <v>7072</v>
      </c>
      <c r="K960" s="37">
        <v>707</v>
      </c>
      <c r="L960" s="38">
        <f t="shared" si="161"/>
        <v>707</v>
      </c>
      <c r="M960" s="36">
        <f t="shared" si="160"/>
        <v>41704</v>
      </c>
      <c r="N960" s="39">
        <f t="shared" si="156"/>
        <v>10</v>
      </c>
      <c r="O960" s="5"/>
      <c r="P960" s="5"/>
      <c r="Q960" s="42" t="str">
        <f>VLOOKUP(B960,[1]Challan!$A$6:$B$28,2,FALSE)</f>
        <v>94H</v>
      </c>
      <c r="R960" s="43" t="str">
        <f t="shared" si="152"/>
        <v>AAHF</v>
      </c>
      <c r="S960" s="43" t="str">
        <f t="shared" si="157"/>
        <v>F</v>
      </c>
      <c r="T960" s="43" t="str">
        <f t="shared" si="158"/>
        <v>02</v>
      </c>
      <c r="U960" s="43" t="b">
        <f t="shared" si="153"/>
        <v>1</v>
      </c>
      <c r="V960" s="43">
        <f t="shared" si="154"/>
        <v>10</v>
      </c>
      <c r="W960" s="43" t="str">
        <f t="shared" si="155"/>
        <v>B</v>
      </c>
      <c r="X960" s="37">
        <v>0</v>
      </c>
    </row>
    <row r="961" spans="1:24" x14ac:dyDescent="0.25">
      <c r="A961" s="30">
        <f t="shared" si="159"/>
        <v>958</v>
      </c>
      <c r="B961" s="45">
        <v>20</v>
      </c>
      <c r="C961" s="32">
        <f t="shared" si="151"/>
        <v>166</v>
      </c>
      <c r="D961" s="97" t="s">
        <v>229</v>
      </c>
      <c r="E961" s="45" t="s">
        <v>1103</v>
      </c>
      <c r="F961" s="45" t="s">
        <v>505</v>
      </c>
      <c r="G961" s="45"/>
      <c r="H961" s="35" t="s">
        <v>255</v>
      </c>
      <c r="I961" s="36">
        <v>41704</v>
      </c>
      <c r="J961" s="82">
        <v>6798</v>
      </c>
      <c r="K961" s="37">
        <v>680</v>
      </c>
      <c r="L961" s="38">
        <f t="shared" si="161"/>
        <v>680</v>
      </c>
      <c r="M961" s="36">
        <f t="shared" si="160"/>
        <v>41704</v>
      </c>
      <c r="N961" s="39">
        <f t="shared" si="156"/>
        <v>10</v>
      </c>
      <c r="O961" s="5"/>
      <c r="P961" s="5"/>
      <c r="Q961" s="42" t="str">
        <f>VLOOKUP(B961,[1]Challan!$A$6:$B$28,2,FALSE)</f>
        <v>94H</v>
      </c>
      <c r="R961" s="43" t="str">
        <f t="shared" si="152"/>
        <v>AAEF</v>
      </c>
      <c r="S961" s="43" t="str">
        <f t="shared" si="157"/>
        <v>F</v>
      </c>
      <c r="T961" s="43" t="str">
        <f t="shared" si="158"/>
        <v>02</v>
      </c>
      <c r="U961" s="43" t="b">
        <f t="shared" si="153"/>
        <v>1</v>
      </c>
      <c r="V961" s="43">
        <f t="shared" si="154"/>
        <v>10</v>
      </c>
      <c r="W961" s="43" t="str">
        <f t="shared" si="155"/>
        <v>C</v>
      </c>
      <c r="X961" s="37">
        <v>0</v>
      </c>
    </row>
    <row r="962" spans="1:24" x14ac:dyDescent="0.25">
      <c r="A962" s="30">
        <f t="shared" si="159"/>
        <v>959</v>
      </c>
      <c r="B962" s="45">
        <v>20</v>
      </c>
      <c r="C962" s="32">
        <f t="shared" si="151"/>
        <v>167</v>
      </c>
      <c r="D962" s="97" t="s">
        <v>229</v>
      </c>
      <c r="E962" s="45" t="s">
        <v>506</v>
      </c>
      <c r="F962" s="45" t="s">
        <v>507</v>
      </c>
      <c r="G962" s="45"/>
      <c r="H962" s="35" t="s">
        <v>255</v>
      </c>
      <c r="I962" s="36">
        <v>41704</v>
      </c>
      <c r="J962" s="82">
        <v>42426</v>
      </c>
      <c r="K962" s="37">
        <v>4243</v>
      </c>
      <c r="L962" s="38">
        <f t="shared" si="161"/>
        <v>4243</v>
      </c>
      <c r="M962" s="36">
        <f t="shared" si="160"/>
        <v>41704</v>
      </c>
      <c r="N962" s="39">
        <f t="shared" si="156"/>
        <v>10</v>
      </c>
      <c r="O962" s="5"/>
      <c r="P962" s="5"/>
      <c r="Q962" s="42" t="str">
        <f>VLOOKUP(B962,[1]Challan!$A$6:$B$28,2,FALSE)</f>
        <v>94H</v>
      </c>
      <c r="R962" s="43" t="str">
        <f t="shared" si="152"/>
        <v>ABGP</v>
      </c>
      <c r="S962" s="43" t="str">
        <f t="shared" si="157"/>
        <v>P</v>
      </c>
      <c r="T962" s="43" t="str">
        <f t="shared" si="158"/>
        <v>02</v>
      </c>
      <c r="U962" s="43" t="b">
        <f t="shared" si="153"/>
        <v>1</v>
      </c>
      <c r="V962" s="43">
        <f t="shared" si="154"/>
        <v>10</v>
      </c>
      <c r="W962" s="43" t="str">
        <f t="shared" si="155"/>
        <v>M</v>
      </c>
      <c r="X962" s="37">
        <v>0</v>
      </c>
    </row>
    <row r="963" spans="1:24" x14ac:dyDescent="0.25">
      <c r="A963" s="30">
        <f t="shared" si="159"/>
        <v>960</v>
      </c>
      <c r="B963" s="45">
        <v>20</v>
      </c>
      <c r="C963" s="32">
        <f t="shared" si="151"/>
        <v>168</v>
      </c>
      <c r="D963" s="97" t="s">
        <v>229</v>
      </c>
      <c r="E963" s="45" t="s">
        <v>984</v>
      </c>
      <c r="F963" s="45" t="s">
        <v>508</v>
      </c>
      <c r="G963" s="45"/>
      <c r="H963" s="35" t="s">
        <v>255</v>
      </c>
      <c r="I963" s="36">
        <v>41704</v>
      </c>
      <c r="J963" s="82">
        <v>42712</v>
      </c>
      <c r="K963" s="37">
        <v>4271</v>
      </c>
      <c r="L963" s="38">
        <f t="shared" si="161"/>
        <v>4271</v>
      </c>
      <c r="M963" s="36">
        <f t="shared" si="160"/>
        <v>41704</v>
      </c>
      <c r="N963" s="39">
        <f t="shared" si="156"/>
        <v>10</v>
      </c>
      <c r="O963" s="5"/>
      <c r="P963" s="5"/>
      <c r="Q963" s="42" t="str">
        <f>VLOOKUP(B963,[1]Challan!$A$6:$B$28,2,FALSE)</f>
        <v>94H</v>
      </c>
      <c r="R963" s="43" t="str">
        <f t="shared" si="152"/>
        <v>AAMP</v>
      </c>
      <c r="S963" s="43" t="str">
        <f t="shared" si="157"/>
        <v>P</v>
      </c>
      <c r="T963" s="43" t="str">
        <f t="shared" si="158"/>
        <v>02</v>
      </c>
      <c r="U963" s="43" t="b">
        <f t="shared" si="153"/>
        <v>1</v>
      </c>
      <c r="V963" s="43">
        <f t="shared" si="154"/>
        <v>10</v>
      </c>
      <c r="W963" s="43" t="str">
        <f t="shared" si="155"/>
        <v>D</v>
      </c>
      <c r="X963" s="37">
        <v>0</v>
      </c>
    </row>
    <row r="964" spans="1:24" x14ac:dyDescent="0.25">
      <c r="A964" s="30">
        <f t="shared" si="159"/>
        <v>961</v>
      </c>
      <c r="B964" s="45">
        <v>20</v>
      </c>
      <c r="C964" s="32">
        <f t="shared" ref="C964:C1027" si="162">+IF(B964=B963,C963+1,1)</f>
        <v>169</v>
      </c>
      <c r="D964" s="97" t="s">
        <v>229</v>
      </c>
      <c r="E964" s="45" t="s">
        <v>863</v>
      </c>
      <c r="F964" s="45" t="s">
        <v>509</v>
      </c>
      <c r="G964" s="45"/>
      <c r="H964" s="35" t="s">
        <v>255</v>
      </c>
      <c r="I964" s="36">
        <v>41704</v>
      </c>
      <c r="J964" s="82">
        <v>12856</v>
      </c>
      <c r="K964" s="37">
        <v>1286</v>
      </c>
      <c r="L964" s="38">
        <f t="shared" si="161"/>
        <v>1286</v>
      </c>
      <c r="M964" s="36">
        <f t="shared" si="160"/>
        <v>41704</v>
      </c>
      <c r="N964" s="39">
        <f t="shared" si="156"/>
        <v>10</v>
      </c>
      <c r="O964" s="5"/>
      <c r="P964" s="5"/>
      <c r="Q964" s="42" t="str">
        <f>VLOOKUP(B964,[1]Challan!$A$6:$B$28,2,FALSE)</f>
        <v>94H</v>
      </c>
      <c r="R964" s="43" t="str">
        <f t="shared" ref="R964:R1027" si="163">LEFT(E964,4)</f>
        <v>AACP</v>
      </c>
      <c r="S964" s="43" t="str">
        <f t="shared" si="157"/>
        <v>P</v>
      </c>
      <c r="T964" s="43" t="str">
        <f t="shared" si="158"/>
        <v>02</v>
      </c>
      <c r="U964" s="43" t="b">
        <f t="shared" ref="U964:U1027" si="164">D964=T964</f>
        <v>1</v>
      </c>
      <c r="V964" s="43">
        <f t="shared" ref="V964:V1027" si="165">LEN(E964)</f>
        <v>10</v>
      </c>
      <c r="W964" s="43" t="str">
        <f t="shared" ref="W964:W1027" si="166">RIGHT(E964,1)</f>
        <v>H</v>
      </c>
      <c r="X964" s="37">
        <v>0</v>
      </c>
    </row>
    <row r="965" spans="1:24" x14ac:dyDescent="0.25">
      <c r="A965" s="30">
        <f t="shared" si="159"/>
        <v>962</v>
      </c>
      <c r="B965" s="45">
        <v>20</v>
      </c>
      <c r="C965" s="32">
        <f t="shared" si="162"/>
        <v>170</v>
      </c>
      <c r="D965" s="97" t="s">
        <v>229</v>
      </c>
      <c r="E965" s="45" t="s">
        <v>986</v>
      </c>
      <c r="F965" s="45" t="s">
        <v>511</v>
      </c>
      <c r="G965" s="45"/>
      <c r="H965" s="35" t="s">
        <v>255</v>
      </c>
      <c r="I965" s="36">
        <v>41704</v>
      </c>
      <c r="J965" s="82">
        <v>5394</v>
      </c>
      <c r="K965" s="37">
        <v>539</v>
      </c>
      <c r="L965" s="38">
        <f t="shared" si="161"/>
        <v>539</v>
      </c>
      <c r="M965" s="36">
        <f t="shared" si="160"/>
        <v>41704</v>
      </c>
      <c r="N965" s="39">
        <f t="shared" ref="N965:N1028" si="167">+ROUND(L965/J965*100,2)</f>
        <v>9.99</v>
      </c>
      <c r="O965" s="5"/>
      <c r="P965" s="5"/>
      <c r="Q965" s="42" t="str">
        <f>VLOOKUP(B965,[1]Challan!$A$6:$B$28,2,FALSE)</f>
        <v>94H</v>
      </c>
      <c r="R965" s="43" t="str">
        <f t="shared" si="163"/>
        <v>AAPF</v>
      </c>
      <c r="S965" s="43" t="str">
        <f t="shared" ref="S965:S1028" si="168">RIGHT(R965,1)</f>
        <v>F</v>
      </c>
      <c r="T965" s="43" t="str">
        <f t="shared" ref="T965:T1028" si="169">IF(S965="C","01","02")</f>
        <v>02</v>
      </c>
      <c r="U965" s="43" t="b">
        <f t="shared" si="164"/>
        <v>1</v>
      </c>
      <c r="V965" s="43">
        <f t="shared" si="165"/>
        <v>10</v>
      </c>
      <c r="W965" s="43" t="str">
        <f t="shared" si="166"/>
        <v>F</v>
      </c>
      <c r="X965" s="37">
        <v>0</v>
      </c>
    </row>
    <row r="966" spans="1:24" x14ac:dyDescent="0.25">
      <c r="A966" s="30">
        <f t="shared" ref="A966:A1029" si="170">A965+1</f>
        <v>963</v>
      </c>
      <c r="B966" s="45">
        <v>20</v>
      </c>
      <c r="C966" s="32">
        <f t="shared" si="162"/>
        <v>171</v>
      </c>
      <c r="D966" s="97" t="s">
        <v>229</v>
      </c>
      <c r="E966" s="45" t="s">
        <v>871</v>
      </c>
      <c r="F966" s="45" t="s">
        <v>512</v>
      </c>
      <c r="G966" s="45"/>
      <c r="H966" s="35" t="s">
        <v>255</v>
      </c>
      <c r="I966" s="36">
        <v>41704</v>
      </c>
      <c r="J966" s="82">
        <v>16757</v>
      </c>
      <c r="K966" s="37">
        <v>1676</v>
      </c>
      <c r="L966" s="38">
        <f t="shared" si="161"/>
        <v>1676</v>
      </c>
      <c r="M966" s="36">
        <f t="shared" si="160"/>
        <v>41704</v>
      </c>
      <c r="N966" s="39">
        <f t="shared" si="167"/>
        <v>10</v>
      </c>
      <c r="O966" s="5"/>
      <c r="P966" s="5"/>
      <c r="Q966" s="42" t="str">
        <f>VLOOKUP(B966,[1]Challan!$A$6:$B$28,2,FALSE)</f>
        <v>94H</v>
      </c>
      <c r="R966" s="43" t="str">
        <f t="shared" si="163"/>
        <v>AAHF</v>
      </c>
      <c r="S966" s="43" t="str">
        <f t="shared" si="168"/>
        <v>F</v>
      </c>
      <c r="T966" s="43" t="str">
        <f t="shared" si="169"/>
        <v>02</v>
      </c>
      <c r="U966" s="43" t="b">
        <f t="shared" si="164"/>
        <v>1</v>
      </c>
      <c r="V966" s="43">
        <f t="shared" si="165"/>
        <v>10</v>
      </c>
      <c r="W966" s="43" t="str">
        <f t="shared" si="166"/>
        <v>Q</v>
      </c>
      <c r="X966" s="37">
        <v>0</v>
      </c>
    </row>
    <row r="967" spans="1:24" x14ac:dyDescent="0.25">
      <c r="A967" s="30">
        <f t="shared" si="170"/>
        <v>964</v>
      </c>
      <c r="B967" s="45">
        <v>20</v>
      </c>
      <c r="C967" s="32">
        <f t="shared" si="162"/>
        <v>172</v>
      </c>
      <c r="D967" s="97" t="s">
        <v>229</v>
      </c>
      <c r="E967" s="45" t="s">
        <v>872</v>
      </c>
      <c r="F967" s="45" t="s">
        <v>514</v>
      </c>
      <c r="G967" s="45"/>
      <c r="H967" s="35" t="s">
        <v>255</v>
      </c>
      <c r="I967" s="36">
        <v>41704</v>
      </c>
      <c r="J967" s="82">
        <v>3430</v>
      </c>
      <c r="K967" s="37">
        <v>343</v>
      </c>
      <c r="L967" s="38">
        <f t="shared" si="161"/>
        <v>343</v>
      </c>
      <c r="M967" s="36">
        <f t="shared" si="160"/>
        <v>41704</v>
      </c>
      <c r="N967" s="39">
        <f t="shared" si="167"/>
        <v>10</v>
      </c>
      <c r="O967" s="5"/>
      <c r="P967" s="5"/>
      <c r="Q967" s="42" t="str">
        <f>VLOOKUP(B967,[1]Challan!$A$6:$B$28,2,FALSE)</f>
        <v>94H</v>
      </c>
      <c r="R967" s="43" t="str">
        <f t="shared" si="163"/>
        <v>AAAA</v>
      </c>
      <c r="S967" s="43" t="str">
        <f t="shared" si="168"/>
        <v>A</v>
      </c>
      <c r="T967" s="43" t="str">
        <f t="shared" si="169"/>
        <v>02</v>
      </c>
      <c r="U967" s="43" t="b">
        <f t="shared" si="164"/>
        <v>1</v>
      </c>
      <c r="V967" s="43">
        <f t="shared" si="165"/>
        <v>10</v>
      </c>
      <c r="W967" s="43" t="str">
        <f t="shared" si="166"/>
        <v>N</v>
      </c>
      <c r="X967" s="37">
        <v>0</v>
      </c>
    </row>
    <row r="968" spans="1:24" x14ac:dyDescent="0.25">
      <c r="A968" s="30">
        <f t="shared" si="170"/>
        <v>965</v>
      </c>
      <c r="B968" s="45">
        <v>20</v>
      </c>
      <c r="C968" s="32">
        <f t="shared" si="162"/>
        <v>173</v>
      </c>
      <c r="D968" s="97" t="s">
        <v>229</v>
      </c>
      <c r="E968" s="45" t="s">
        <v>1104</v>
      </c>
      <c r="F968" s="45" t="s">
        <v>515</v>
      </c>
      <c r="G968" s="45"/>
      <c r="H968" s="35" t="s">
        <v>255</v>
      </c>
      <c r="I968" s="36">
        <v>41704</v>
      </c>
      <c r="J968" s="82">
        <v>9516</v>
      </c>
      <c r="K968" s="37">
        <v>952</v>
      </c>
      <c r="L968" s="38">
        <f t="shared" si="161"/>
        <v>952</v>
      </c>
      <c r="M968" s="36">
        <f t="shared" si="160"/>
        <v>41704</v>
      </c>
      <c r="N968" s="39">
        <f t="shared" si="167"/>
        <v>10</v>
      </c>
      <c r="O968" s="5"/>
      <c r="P968" s="5"/>
      <c r="Q968" s="42" t="str">
        <f>VLOOKUP(B968,[1]Challan!$A$6:$B$28,2,FALSE)</f>
        <v>94H</v>
      </c>
      <c r="R968" s="43" t="str">
        <f t="shared" si="163"/>
        <v>AACF</v>
      </c>
      <c r="S968" s="43" t="str">
        <f t="shared" si="168"/>
        <v>F</v>
      </c>
      <c r="T968" s="43" t="str">
        <f t="shared" si="169"/>
        <v>02</v>
      </c>
      <c r="U968" s="43" t="b">
        <f t="shared" si="164"/>
        <v>1</v>
      </c>
      <c r="V968" s="43">
        <f t="shared" si="165"/>
        <v>10</v>
      </c>
      <c r="W968" s="43" t="str">
        <f t="shared" si="166"/>
        <v>E</v>
      </c>
      <c r="X968" s="37">
        <v>0</v>
      </c>
    </row>
    <row r="969" spans="1:24" x14ac:dyDescent="0.25">
      <c r="A969" s="30">
        <f t="shared" si="170"/>
        <v>966</v>
      </c>
      <c r="B969" s="45">
        <v>20</v>
      </c>
      <c r="C969" s="32">
        <f t="shared" si="162"/>
        <v>174</v>
      </c>
      <c r="D969" s="97" t="s">
        <v>229</v>
      </c>
      <c r="E969" s="45" t="s">
        <v>873</v>
      </c>
      <c r="F969" s="45" t="s">
        <v>516</v>
      </c>
      <c r="G969" s="45"/>
      <c r="H969" s="35" t="s">
        <v>255</v>
      </c>
      <c r="I969" s="36">
        <v>41704</v>
      </c>
      <c r="J969" s="82">
        <v>10699</v>
      </c>
      <c r="K969" s="37">
        <v>1070</v>
      </c>
      <c r="L969" s="38">
        <f t="shared" si="161"/>
        <v>1070</v>
      </c>
      <c r="M969" s="36">
        <f t="shared" si="160"/>
        <v>41704</v>
      </c>
      <c r="N969" s="39">
        <f t="shared" si="167"/>
        <v>10</v>
      </c>
      <c r="O969" s="5"/>
      <c r="P969" s="5"/>
      <c r="Q969" s="42" t="str">
        <f>VLOOKUP(B969,[1]Challan!$A$6:$B$28,2,FALSE)</f>
        <v>94H</v>
      </c>
      <c r="R969" s="43" t="str">
        <f t="shared" si="163"/>
        <v>ABBF</v>
      </c>
      <c r="S969" s="43" t="str">
        <f t="shared" si="168"/>
        <v>F</v>
      </c>
      <c r="T969" s="43" t="str">
        <f t="shared" si="169"/>
        <v>02</v>
      </c>
      <c r="U969" s="43" t="b">
        <f t="shared" si="164"/>
        <v>1</v>
      </c>
      <c r="V969" s="43">
        <f t="shared" si="165"/>
        <v>10</v>
      </c>
      <c r="W969" s="43" t="str">
        <f t="shared" si="166"/>
        <v>F</v>
      </c>
      <c r="X969" s="37">
        <v>0</v>
      </c>
    </row>
    <row r="970" spans="1:24" x14ac:dyDescent="0.25">
      <c r="A970" s="30">
        <f t="shared" si="170"/>
        <v>967</v>
      </c>
      <c r="B970" s="45">
        <v>20</v>
      </c>
      <c r="C970" s="32">
        <f t="shared" si="162"/>
        <v>175</v>
      </c>
      <c r="D970" s="97" t="s">
        <v>229</v>
      </c>
      <c r="E970" s="45" t="s">
        <v>874</v>
      </c>
      <c r="F970" s="45" t="s">
        <v>739</v>
      </c>
      <c r="G970" s="45"/>
      <c r="H970" s="35" t="s">
        <v>255</v>
      </c>
      <c r="I970" s="36">
        <v>41704</v>
      </c>
      <c r="J970" s="82">
        <v>25170</v>
      </c>
      <c r="K970" s="37">
        <v>2517</v>
      </c>
      <c r="L970" s="38">
        <f t="shared" si="161"/>
        <v>2517</v>
      </c>
      <c r="M970" s="36">
        <f t="shared" si="160"/>
        <v>41704</v>
      </c>
      <c r="N970" s="39">
        <f t="shared" si="167"/>
        <v>10</v>
      </c>
      <c r="O970" s="5"/>
      <c r="P970" s="5"/>
      <c r="Q970" s="42" t="str">
        <f>VLOOKUP(B970,[1]Challan!$A$6:$B$28,2,FALSE)</f>
        <v>94H</v>
      </c>
      <c r="R970" s="43" t="str">
        <f t="shared" si="163"/>
        <v>AAFF</v>
      </c>
      <c r="S970" s="43" t="str">
        <f t="shared" si="168"/>
        <v>F</v>
      </c>
      <c r="T970" s="43" t="str">
        <f t="shared" si="169"/>
        <v>02</v>
      </c>
      <c r="U970" s="43" t="b">
        <f t="shared" si="164"/>
        <v>1</v>
      </c>
      <c r="V970" s="43">
        <f t="shared" si="165"/>
        <v>10</v>
      </c>
      <c r="W970" s="43" t="str">
        <f t="shared" si="166"/>
        <v>P</v>
      </c>
      <c r="X970" s="37">
        <v>0</v>
      </c>
    </row>
    <row r="971" spans="1:24" x14ac:dyDescent="0.25">
      <c r="A971" s="30">
        <f t="shared" si="170"/>
        <v>968</v>
      </c>
      <c r="B971" s="45">
        <v>20</v>
      </c>
      <c r="C971" s="32">
        <f t="shared" si="162"/>
        <v>176</v>
      </c>
      <c r="D971" s="97" t="s">
        <v>229</v>
      </c>
      <c r="E971" s="45" t="s">
        <v>988</v>
      </c>
      <c r="F971" s="45" t="s">
        <v>518</v>
      </c>
      <c r="G971" s="45"/>
      <c r="H971" s="35" t="s">
        <v>255</v>
      </c>
      <c r="I971" s="36">
        <v>41704</v>
      </c>
      <c r="J971" s="82">
        <v>9500</v>
      </c>
      <c r="K971" s="37">
        <v>950</v>
      </c>
      <c r="L971" s="38">
        <f t="shared" si="161"/>
        <v>950</v>
      </c>
      <c r="M971" s="36">
        <f t="shared" si="160"/>
        <v>41704</v>
      </c>
      <c r="N971" s="39">
        <f t="shared" si="167"/>
        <v>10</v>
      </c>
      <c r="O971" s="5"/>
      <c r="P971" s="5"/>
      <c r="Q971" s="42" t="str">
        <f>VLOOKUP(B971,[1]Challan!$A$6:$B$28,2,FALSE)</f>
        <v>94H</v>
      </c>
      <c r="R971" s="43" t="str">
        <f t="shared" si="163"/>
        <v>AAFF</v>
      </c>
      <c r="S971" s="43" t="str">
        <f t="shared" si="168"/>
        <v>F</v>
      </c>
      <c r="T971" s="43" t="str">
        <f t="shared" si="169"/>
        <v>02</v>
      </c>
      <c r="U971" s="43" t="b">
        <f t="shared" si="164"/>
        <v>1</v>
      </c>
      <c r="V971" s="43">
        <f t="shared" si="165"/>
        <v>10</v>
      </c>
      <c r="W971" s="43" t="str">
        <f t="shared" si="166"/>
        <v>G</v>
      </c>
      <c r="X971" s="37">
        <v>0</v>
      </c>
    </row>
    <row r="972" spans="1:24" x14ac:dyDescent="0.25">
      <c r="A972" s="30">
        <f t="shared" si="170"/>
        <v>969</v>
      </c>
      <c r="B972" s="45">
        <v>20</v>
      </c>
      <c r="C972" s="32">
        <f t="shared" si="162"/>
        <v>177</v>
      </c>
      <c r="D972" s="97" t="s">
        <v>229</v>
      </c>
      <c r="E972" s="45" t="s">
        <v>875</v>
      </c>
      <c r="F972" s="45" t="s">
        <v>519</v>
      </c>
      <c r="G972" s="45"/>
      <c r="H972" s="35" t="s">
        <v>255</v>
      </c>
      <c r="I972" s="36">
        <v>41704</v>
      </c>
      <c r="J972" s="82">
        <v>15015</v>
      </c>
      <c r="K972" s="37">
        <v>1502</v>
      </c>
      <c r="L972" s="38">
        <f t="shared" si="161"/>
        <v>1502</v>
      </c>
      <c r="M972" s="36">
        <f t="shared" si="160"/>
        <v>41704</v>
      </c>
      <c r="N972" s="39">
        <f t="shared" si="167"/>
        <v>10</v>
      </c>
      <c r="O972" s="5"/>
      <c r="P972" s="5"/>
      <c r="Q972" s="42" t="str">
        <f>VLOOKUP(B972,[1]Challan!$A$6:$B$28,2,FALSE)</f>
        <v>94H</v>
      </c>
      <c r="R972" s="43" t="str">
        <f t="shared" si="163"/>
        <v>AEZP</v>
      </c>
      <c r="S972" s="43" t="str">
        <f t="shared" si="168"/>
        <v>P</v>
      </c>
      <c r="T972" s="43" t="str">
        <f t="shared" si="169"/>
        <v>02</v>
      </c>
      <c r="U972" s="43" t="b">
        <f t="shared" si="164"/>
        <v>1</v>
      </c>
      <c r="V972" s="43">
        <f t="shared" si="165"/>
        <v>10</v>
      </c>
      <c r="W972" s="43" t="str">
        <f t="shared" si="166"/>
        <v>B</v>
      </c>
      <c r="X972" s="37">
        <v>0</v>
      </c>
    </row>
    <row r="973" spans="1:24" x14ac:dyDescent="0.25">
      <c r="A973" s="30">
        <f t="shared" si="170"/>
        <v>970</v>
      </c>
      <c r="B973" s="45">
        <v>20</v>
      </c>
      <c r="C973" s="32">
        <f t="shared" si="162"/>
        <v>178</v>
      </c>
      <c r="D973" s="97" t="s">
        <v>229</v>
      </c>
      <c r="E973" s="45" t="s">
        <v>989</v>
      </c>
      <c r="F973" s="45" t="s">
        <v>522</v>
      </c>
      <c r="G973" s="45"/>
      <c r="H973" s="35" t="s">
        <v>255</v>
      </c>
      <c r="I973" s="36">
        <v>41704</v>
      </c>
      <c r="J973" s="82">
        <v>25544</v>
      </c>
      <c r="K973" s="37">
        <v>2554</v>
      </c>
      <c r="L973" s="38">
        <f t="shared" si="161"/>
        <v>2554</v>
      </c>
      <c r="M973" s="36">
        <f t="shared" si="160"/>
        <v>41704</v>
      </c>
      <c r="N973" s="39">
        <f t="shared" si="167"/>
        <v>10</v>
      </c>
      <c r="O973" s="5"/>
      <c r="P973" s="5"/>
      <c r="Q973" s="42" t="str">
        <f>VLOOKUP(B973,[1]Challan!$A$6:$B$28,2,FALSE)</f>
        <v>94H</v>
      </c>
      <c r="R973" s="43" t="str">
        <f t="shared" si="163"/>
        <v>ADQP</v>
      </c>
      <c r="S973" s="43" t="str">
        <f t="shared" si="168"/>
        <v>P</v>
      </c>
      <c r="T973" s="43" t="str">
        <f t="shared" si="169"/>
        <v>02</v>
      </c>
      <c r="U973" s="43" t="b">
        <f t="shared" si="164"/>
        <v>1</v>
      </c>
      <c r="V973" s="43">
        <f t="shared" si="165"/>
        <v>10</v>
      </c>
      <c r="W973" s="43" t="str">
        <f t="shared" si="166"/>
        <v>B</v>
      </c>
      <c r="X973" s="37">
        <v>0</v>
      </c>
    </row>
    <row r="974" spans="1:24" x14ac:dyDescent="0.25">
      <c r="A974" s="30">
        <f t="shared" si="170"/>
        <v>971</v>
      </c>
      <c r="B974" s="45">
        <v>20</v>
      </c>
      <c r="C974" s="32">
        <f t="shared" si="162"/>
        <v>179</v>
      </c>
      <c r="D974" s="97" t="s">
        <v>229</v>
      </c>
      <c r="E974" s="45" t="s">
        <v>876</v>
      </c>
      <c r="F974" s="45" t="s">
        <v>523</v>
      </c>
      <c r="G974" s="45"/>
      <c r="H974" s="35" t="s">
        <v>255</v>
      </c>
      <c r="I974" s="36">
        <v>41704</v>
      </c>
      <c r="J974" s="82">
        <v>8656</v>
      </c>
      <c r="K974" s="37">
        <v>866</v>
      </c>
      <c r="L974" s="38">
        <f t="shared" si="161"/>
        <v>866</v>
      </c>
      <c r="M974" s="36">
        <f t="shared" si="160"/>
        <v>41704</v>
      </c>
      <c r="N974" s="39">
        <f t="shared" si="167"/>
        <v>10</v>
      </c>
      <c r="O974" s="5"/>
      <c r="P974" s="5"/>
      <c r="Q974" s="42" t="str">
        <f>VLOOKUP(B974,[1]Challan!$A$6:$B$28,2,FALSE)</f>
        <v>94H</v>
      </c>
      <c r="R974" s="43" t="str">
        <f t="shared" si="163"/>
        <v>AAHF</v>
      </c>
      <c r="S974" s="43" t="str">
        <f t="shared" si="168"/>
        <v>F</v>
      </c>
      <c r="T974" s="43" t="str">
        <f t="shared" si="169"/>
        <v>02</v>
      </c>
      <c r="U974" s="43" t="b">
        <f t="shared" si="164"/>
        <v>1</v>
      </c>
      <c r="V974" s="43">
        <f t="shared" si="165"/>
        <v>10</v>
      </c>
      <c r="W974" s="43" t="str">
        <f t="shared" si="166"/>
        <v>K</v>
      </c>
      <c r="X974" s="37">
        <v>0</v>
      </c>
    </row>
    <row r="975" spans="1:24" x14ac:dyDescent="0.25">
      <c r="A975" s="30">
        <f t="shared" si="170"/>
        <v>972</v>
      </c>
      <c r="B975" s="45">
        <v>20</v>
      </c>
      <c r="C975" s="32">
        <f t="shared" si="162"/>
        <v>180</v>
      </c>
      <c r="D975" s="97" t="s">
        <v>229</v>
      </c>
      <c r="E975" s="45" t="s">
        <v>877</v>
      </c>
      <c r="F975" s="45" t="s">
        <v>524</v>
      </c>
      <c r="G975" s="45"/>
      <c r="H975" s="35" t="s">
        <v>255</v>
      </c>
      <c r="I975" s="36">
        <v>41704</v>
      </c>
      <c r="J975" s="82">
        <v>30514</v>
      </c>
      <c r="K975" s="37">
        <v>3051</v>
      </c>
      <c r="L975" s="38">
        <f t="shared" si="161"/>
        <v>3051</v>
      </c>
      <c r="M975" s="36">
        <f t="shared" si="160"/>
        <v>41704</v>
      </c>
      <c r="N975" s="39">
        <f t="shared" si="167"/>
        <v>10</v>
      </c>
      <c r="O975" s="5"/>
      <c r="P975" s="5"/>
      <c r="Q975" s="42" t="str">
        <f>VLOOKUP(B975,[1]Challan!$A$6:$B$28,2,FALSE)</f>
        <v>94H</v>
      </c>
      <c r="R975" s="43" t="str">
        <f t="shared" si="163"/>
        <v>AVXP</v>
      </c>
      <c r="S975" s="43" t="str">
        <f t="shared" si="168"/>
        <v>P</v>
      </c>
      <c r="T975" s="43" t="str">
        <f t="shared" si="169"/>
        <v>02</v>
      </c>
      <c r="U975" s="43" t="b">
        <f t="shared" si="164"/>
        <v>1</v>
      </c>
      <c r="V975" s="43">
        <f t="shared" si="165"/>
        <v>10</v>
      </c>
      <c r="W975" s="43" t="str">
        <f t="shared" si="166"/>
        <v>J</v>
      </c>
      <c r="X975" s="37">
        <v>0</v>
      </c>
    </row>
    <row r="976" spans="1:24" x14ac:dyDescent="0.25">
      <c r="A976" s="30">
        <f t="shared" si="170"/>
        <v>973</v>
      </c>
      <c r="B976" s="45">
        <v>20</v>
      </c>
      <c r="C976" s="32">
        <f t="shared" si="162"/>
        <v>181</v>
      </c>
      <c r="D976" s="97" t="s">
        <v>229</v>
      </c>
      <c r="E976" s="45" t="s">
        <v>878</v>
      </c>
      <c r="F976" s="45" t="s">
        <v>525</v>
      </c>
      <c r="G976" s="45"/>
      <c r="H976" s="35" t="s">
        <v>255</v>
      </c>
      <c r="I976" s="36">
        <v>41704</v>
      </c>
      <c r="J976" s="82">
        <v>15442</v>
      </c>
      <c r="K976" s="37">
        <v>1544</v>
      </c>
      <c r="L976" s="38">
        <f t="shared" si="161"/>
        <v>1544</v>
      </c>
      <c r="M976" s="36">
        <f t="shared" si="160"/>
        <v>41704</v>
      </c>
      <c r="N976" s="39">
        <f t="shared" si="167"/>
        <v>10</v>
      </c>
      <c r="O976" s="5"/>
      <c r="P976" s="5"/>
      <c r="Q976" s="42" t="str">
        <f>VLOOKUP(B976,[1]Challan!$A$6:$B$28,2,FALSE)</f>
        <v>94H</v>
      </c>
      <c r="R976" s="43" t="str">
        <f t="shared" si="163"/>
        <v>AAJF</v>
      </c>
      <c r="S976" s="43" t="str">
        <f t="shared" si="168"/>
        <v>F</v>
      </c>
      <c r="T976" s="43" t="str">
        <f t="shared" si="169"/>
        <v>02</v>
      </c>
      <c r="U976" s="43" t="b">
        <f t="shared" si="164"/>
        <v>1</v>
      </c>
      <c r="V976" s="43">
        <f t="shared" si="165"/>
        <v>10</v>
      </c>
      <c r="W976" s="43" t="str">
        <f t="shared" si="166"/>
        <v>G</v>
      </c>
      <c r="X976" s="37">
        <v>0</v>
      </c>
    </row>
    <row r="977" spans="1:24" x14ac:dyDescent="0.25">
      <c r="A977" s="30">
        <f t="shared" si="170"/>
        <v>974</v>
      </c>
      <c r="B977" s="45">
        <v>20</v>
      </c>
      <c r="C977" s="32">
        <f t="shared" si="162"/>
        <v>182</v>
      </c>
      <c r="D977" s="97" t="s">
        <v>229</v>
      </c>
      <c r="E977" s="45" t="s">
        <v>879</v>
      </c>
      <c r="F977" s="45" t="s">
        <v>526</v>
      </c>
      <c r="G977" s="45"/>
      <c r="H977" s="35" t="s">
        <v>255</v>
      </c>
      <c r="I977" s="36">
        <v>41704</v>
      </c>
      <c r="J977" s="82">
        <v>17854</v>
      </c>
      <c r="K977" s="37">
        <v>1785</v>
      </c>
      <c r="L977" s="38">
        <f t="shared" si="161"/>
        <v>1785</v>
      </c>
      <c r="M977" s="36">
        <f t="shared" si="160"/>
        <v>41704</v>
      </c>
      <c r="N977" s="39">
        <f t="shared" si="167"/>
        <v>10</v>
      </c>
      <c r="O977" s="5"/>
      <c r="P977" s="5"/>
      <c r="Q977" s="42" t="str">
        <f>VLOOKUP(B977,[1]Challan!$A$6:$B$28,2,FALSE)</f>
        <v>94H</v>
      </c>
      <c r="R977" s="43" t="str">
        <f t="shared" si="163"/>
        <v>AAKF</v>
      </c>
      <c r="S977" s="43" t="str">
        <f t="shared" si="168"/>
        <v>F</v>
      </c>
      <c r="T977" s="43" t="str">
        <f t="shared" si="169"/>
        <v>02</v>
      </c>
      <c r="U977" s="43" t="b">
        <f t="shared" si="164"/>
        <v>1</v>
      </c>
      <c r="V977" s="43">
        <f t="shared" si="165"/>
        <v>10</v>
      </c>
      <c r="W977" s="43" t="str">
        <f t="shared" si="166"/>
        <v>J</v>
      </c>
      <c r="X977" s="37">
        <v>0</v>
      </c>
    </row>
    <row r="978" spans="1:24" x14ac:dyDescent="0.25">
      <c r="A978" s="30">
        <f t="shared" si="170"/>
        <v>975</v>
      </c>
      <c r="B978" s="45">
        <v>20</v>
      </c>
      <c r="C978" s="32">
        <f t="shared" si="162"/>
        <v>183</v>
      </c>
      <c r="D978" s="97" t="s">
        <v>229</v>
      </c>
      <c r="E978" s="45" t="s">
        <v>1014</v>
      </c>
      <c r="F978" s="45" t="s">
        <v>527</v>
      </c>
      <c r="G978" s="45"/>
      <c r="H978" s="35" t="s">
        <v>255</v>
      </c>
      <c r="I978" s="36">
        <v>41704</v>
      </c>
      <c r="J978" s="82">
        <v>8124</v>
      </c>
      <c r="K978" s="37">
        <v>812</v>
      </c>
      <c r="L978" s="38">
        <f t="shared" si="161"/>
        <v>812</v>
      </c>
      <c r="M978" s="36">
        <f t="shared" si="160"/>
        <v>41704</v>
      </c>
      <c r="N978" s="39">
        <f t="shared" si="167"/>
        <v>10</v>
      </c>
      <c r="O978" s="5"/>
      <c r="P978" s="5"/>
      <c r="Q978" s="42" t="str">
        <f>VLOOKUP(B978,[1]Challan!$A$6:$B$28,2,FALSE)</f>
        <v>94H</v>
      </c>
      <c r="R978" s="43" t="str">
        <f t="shared" si="163"/>
        <v>AAIF</v>
      </c>
      <c r="S978" s="43" t="str">
        <f t="shared" si="168"/>
        <v>F</v>
      </c>
      <c r="T978" s="43" t="str">
        <f t="shared" si="169"/>
        <v>02</v>
      </c>
      <c r="U978" s="43" t="b">
        <f t="shared" si="164"/>
        <v>1</v>
      </c>
      <c r="V978" s="43">
        <f t="shared" si="165"/>
        <v>10</v>
      </c>
      <c r="W978" s="43" t="str">
        <f t="shared" si="166"/>
        <v>J</v>
      </c>
      <c r="X978" s="37">
        <v>0</v>
      </c>
    </row>
    <row r="979" spans="1:24" x14ac:dyDescent="0.25">
      <c r="A979" s="30">
        <f t="shared" si="170"/>
        <v>976</v>
      </c>
      <c r="B979" s="45">
        <v>20</v>
      </c>
      <c r="C979" s="32">
        <f t="shared" si="162"/>
        <v>184</v>
      </c>
      <c r="D979" s="97" t="s">
        <v>229</v>
      </c>
      <c r="E979" s="45" t="s">
        <v>528</v>
      </c>
      <c r="F979" s="45" t="s">
        <v>529</v>
      </c>
      <c r="G979" s="45"/>
      <c r="H979" s="35" t="s">
        <v>255</v>
      </c>
      <c r="I979" s="36">
        <v>41704</v>
      </c>
      <c r="J979" s="82">
        <v>13921</v>
      </c>
      <c r="K979" s="37">
        <v>1392</v>
      </c>
      <c r="L979" s="38">
        <f t="shared" si="161"/>
        <v>1392</v>
      </c>
      <c r="M979" s="36">
        <f t="shared" si="160"/>
        <v>41704</v>
      </c>
      <c r="N979" s="39">
        <f t="shared" si="167"/>
        <v>10</v>
      </c>
      <c r="O979" s="5"/>
      <c r="P979" s="5"/>
      <c r="Q979" s="42" t="str">
        <f>VLOOKUP(B979,[1]Challan!$A$6:$B$28,2,FALSE)</f>
        <v>94H</v>
      </c>
      <c r="R979" s="43" t="str">
        <f t="shared" si="163"/>
        <v>AAFF</v>
      </c>
      <c r="S979" s="43" t="str">
        <f t="shared" si="168"/>
        <v>F</v>
      </c>
      <c r="T979" s="43" t="str">
        <f t="shared" si="169"/>
        <v>02</v>
      </c>
      <c r="U979" s="43" t="b">
        <f t="shared" si="164"/>
        <v>1</v>
      </c>
      <c r="V979" s="43">
        <f t="shared" si="165"/>
        <v>10</v>
      </c>
      <c r="W979" s="43" t="str">
        <f t="shared" si="166"/>
        <v>N</v>
      </c>
      <c r="X979" s="37">
        <v>0</v>
      </c>
    </row>
    <row r="980" spans="1:24" x14ac:dyDescent="0.25">
      <c r="A980" s="30">
        <f t="shared" si="170"/>
        <v>977</v>
      </c>
      <c r="B980" s="45">
        <v>20</v>
      </c>
      <c r="C980" s="32">
        <f t="shared" si="162"/>
        <v>185</v>
      </c>
      <c r="D980" s="97" t="s">
        <v>229</v>
      </c>
      <c r="E980" s="45" t="s">
        <v>1105</v>
      </c>
      <c r="F980" s="45" t="s">
        <v>530</v>
      </c>
      <c r="G980" s="45"/>
      <c r="H980" s="35" t="s">
        <v>255</v>
      </c>
      <c r="I980" s="36">
        <v>41704</v>
      </c>
      <c r="J980" s="82">
        <v>8039</v>
      </c>
      <c r="K980" s="37">
        <v>804</v>
      </c>
      <c r="L980" s="38">
        <f t="shared" si="161"/>
        <v>804</v>
      </c>
      <c r="M980" s="36">
        <f t="shared" si="160"/>
        <v>41704</v>
      </c>
      <c r="N980" s="39">
        <f t="shared" si="167"/>
        <v>10</v>
      </c>
      <c r="O980" s="5"/>
      <c r="P980" s="5"/>
      <c r="Q980" s="42" t="str">
        <f>VLOOKUP(B980,[1]Challan!$A$6:$B$28,2,FALSE)</f>
        <v>94H</v>
      </c>
      <c r="R980" s="43" t="str">
        <f t="shared" si="163"/>
        <v>ABEF</v>
      </c>
      <c r="S980" s="43" t="str">
        <f t="shared" si="168"/>
        <v>F</v>
      </c>
      <c r="T980" s="43" t="str">
        <f t="shared" si="169"/>
        <v>02</v>
      </c>
      <c r="U980" s="43" t="b">
        <f t="shared" si="164"/>
        <v>1</v>
      </c>
      <c r="V980" s="43">
        <f t="shared" si="165"/>
        <v>10</v>
      </c>
      <c r="W980" s="43" t="str">
        <f t="shared" si="166"/>
        <v>N</v>
      </c>
      <c r="X980" s="37">
        <v>0</v>
      </c>
    </row>
    <row r="981" spans="1:24" x14ac:dyDescent="0.25">
      <c r="A981" s="30">
        <f t="shared" si="170"/>
        <v>978</v>
      </c>
      <c r="B981" s="45">
        <v>20</v>
      </c>
      <c r="C981" s="32">
        <f t="shared" si="162"/>
        <v>186</v>
      </c>
      <c r="D981" s="97" t="s">
        <v>229</v>
      </c>
      <c r="E981" s="45" t="s">
        <v>1106</v>
      </c>
      <c r="F981" s="45" t="s">
        <v>531</v>
      </c>
      <c r="G981" s="45"/>
      <c r="H981" s="35" t="s">
        <v>255</v>
      </c>
      <c r="I981" s="36">
        <v>41704</v>
      </c>
      <c r="J981" s="82">
        <v>16679</v>
      </c>
      <c r="K981" s="37">
        <v>1668</v>
      </c>
      <c r="L981" s="38">
        <f t="shared" si="161"/>
        <v>1668</v>
      </c>
      <c r="M981" s="36">
        <f t="shared" si="160"/>
        <v>41704</v>
      </c>
      <c r="N981" s="39">
        <f t="shared" si="167"/>
        <v>10</v>
      </c>
      <c r="O981" s="5"/>
      <c r="P981" s="5"/>
      <c r="Q981" s="42" t="str">
        <f>VLOOKUP(B981,[1]Challan!$A$6:$B$28,2,FALSE)</f>
        <v>94H</v>
      </c>
      <c r="R981" s="43" t="str">
        <f t="shared" si="163"/>
        <v>AACF</v>
      </c>
      <c r="S981" s="43" t="str">
        <f t="shared" si="168"/>
        <v>F</v>
      </c>
      <c r="T981" s="43" t="str">
        <f t="shared" si="169"/>
        <v>02</v>
      </c>
      <c r="U981" s="43" t="b">
        <f t="shared" si="164"/>
        <v>1</v>
      </c>
      <c r="V981" s="43">
        <f t="shared" si="165"/>
        <v>10</v>
      </c>
      <c r="W981" s="43" t="str">
        <f t="shared" si="166"/>
        <v>L</v>
      </c>
      <c r="X981" s="37">
        <v>0</v>
      </c>
    </row>
    <row r="982" spans="1:24" x14ac:dyDescent="0.25">
      <c r="A982" s="30">
        <f t="shared" si="170"/>
        <v>979</v>
      </c>
      <c r="B982" s="45">
        <v>20</v>
      </c>
      <c r="C982" s="32">
        <f t="shared" si="162"/>
        <v>187</v>
      </c>
      <c r="D982" s="97" t="s">
        <v>229</v>
      </c>
      <c r="E982" s="45" t="s">
        <v>1107</v>
      </c>
      <c r="F982" s="45" t="s">
        <v>532</v>
      </c>
      <c r="G982" s="45"/>
      <c r="H982" s="35" t="s">
        <v>255</v>
      </c>
      <c r="I982" s="36">
        <v>41704</v>
      </c>
      <c r="J982" s="82">
        <v>12899</v>
      </c>
      <c r="K982" s="37">
        <v>1290</v>
      </c>
      <c r="L982" s="38">
        <f t="shared" si="161"/>
        <v>1290</v>
      </c>
      <c r="M982" s="36">
        <f t="shared" si="160"/>
        <v>41704</v>
      </c>
      <c r="N982" s="39">
        <f t="shared" si="167"/>
        <v>10</v>
      </c>
      <c r="O982" s="5"/>
      <c r="P982" s="5"/>
      <c r="Q982" s="42" t="str">
        <f>VLOOKUP(B982,[1]Challan!$A$6:$B$28,2,FALSE)</f>
        <v>94H</v>
      </c>
      <c r="R982" s="43" t="str">
        <f t="shared" si="163"/>
        <v>ABUF</v>
      </c>
      <c r="S982" s="43" t="str">
        <f t="shared" si="168"/>
        <v>F</v>
      </c>
      <c r="T982" s="43" t="str">
        <f t="shared" si="169"/>
        <v>02</v>
      </c>
      <c r="U982" s="43" t="b">
        <f t="shared" si="164"/>
        <v>1</v>
      </c>
      <c r="V982" s="43">
        <f t="shared" si="165"/>
        <v>10</v>
      </c>
      <c r="W982" s="43" t="str">
        <f t="shared" si="166"/>
        <v>J</v>
      </c>
      <c r="X982" s="37">
        <v>0</v>
      </c>
    </row>
    <row r="983" spans="1:24" x14ac:dyDescent="0.25">
      <c r="A983" s="30">
        <f t="shared" si="170"/>
        <v>980</v>
      </c>
      <c r="B983" s="45">
        <v>20</v>
      </c>
      <c r="C983" s="32">
        <f t="shared" si="162"/>
        <v>188</v>
      </c>
      <c r="D983" s="97" t="s">
        <v>229</v>
      </c>
      <c r="E983" s="45" t="s">
        <v>991</v>
      </c>
      <c r="F983" s="45" t="s">
        <v>533</v>
      </c>
      <c r="G983" s="45"/>
      <c r="H983" s="35" t="s">
        <v>255</v>
      </c>
      <c r="I983" s="36">
        <v>41704</v>
      </c>
      <c r="J983" s="82">
        <v>10282</v>
      </c>
      <c r="K983" s="37">
        <v>1028</v>
      </c>
      <c r="L983" s="38">
        <f t="shared" si="161"/>
        <v>1028</v>
      </c>
      <c r="M983" s="36">
        <f t="shared" si="160"/>
        <v>41704</v>
      </c>
      <c r="N983" s="39">
        <f t="shared" si="167"/>
        <v>10</v>
      </c>
      <c r="O983" s="5"/>
      <c r="P983" s="5"/>
      <c r="Q983" s="42" t="str">
        <f>VLOOKUP(B983,[1]Challan!$A$6:$B$28,2,FALSE)</f>
        <v>94H</v>
      </c>
      <c r="R983" s="43" t="str">
        <f t="shared" si="163"/>
        <v>ASBP</v>
      </c>
      <c r="S983" s="43" t="str">
        <f t="shared" si="168"/>
        <v>P</v>
      </c>
      <c r="T983" s="43" t="str">
        <f t="shared" si="169"/>
        <v>02</v>
      </c>
      <c r="U983" s="43" t="b">
        <f t="shared" si="164"/>
        <v>1</v>
      </c>
      <c r="V983" s="43">
        <f t="shared" si="165"/>
        <v>10</v>
      </c>
      <c r="W983" s="43" t="str">
        <f t="shared" si="166"/>
        <v>P</v>
      </c>
      <c r="X983" s="37">
        <v>0</v>
      </c>
    </row>
    <row r="984" spans="1:24" x14ac:dyDescent="0.25">
      <c r="A984" s="30">
        <f t="shared" si="170"/>
        <v>981</v>
      </c>
      <c r="B984" s="45">
        <v>20</v>
      </c>
      <c r="C984" s="32">
        <f t="shared" si="162"/>
        <v>189</v>
      </c>
      <c r="D984" s="97" t="s">
        <v>229</v>
      </c>
      <c r="E984" s="45" t="s">
        <v>1108</v>
      </c>
      <c r="F984" s="45" t="s">
        <v>534</v>
      </c>
      <c r="G984" s="45"/>
      <c r="H984" s="35" t="s">
        <v>255</v>
      </c>
      <c r="I984" s="36">
        <v>41704</v>
      </c>
      <c r="J984" s="82">
        <v>22623</v>
      </c>
      <c r="K984" s="37">
        <v>2262</v>
      </c>
      <c r="L984" s="38">
        <f t="shared" si="161"/>
        <v>2262</v>
      </c>
      <c r="M984" s="36">
        <f t="shared" si="160"/>
        <v>41704</v>
      </c>
      <c r="N984" s="39">
        <f t="shared" si="167"/>
        <v>10</v>
      </c>
      <c r="O984" s="5"/>
      <c r="P984" s="5"/>
      <c r="Q984" s="42" t="str">
        <f>VLOOKUP(B984,[1]Challan!$A$6:$B$28,2,FALSE)</f>
        <v>94H</v>
      </c>
      <c r="R984" s="43" t="str">
        <f t="shared" si="163"/>
        <v>ABUF</v>
      </c>
      <c r="S984" s="43" t="str">
        <f t="shared" si="168"/>
        <v>F</v>
      </c>
      <c r="T984" s="43" t="str">
        <f t="shared" si="169"/>
        <v>02</v>
      </c>
      <c r="U984" s="43" t="b">
        <f t="shared" si="164"/>
        <v>1</v>
      </c>
      <c r="V984" s="43">
        <f t="shared" si="165"/>
        <v>10</v>
      </c>
      <c r="W984" s="43" t="str">
        <f t="shared" si="166"/>
        <v>A</v>
      </c>
      <c r="X984" s="37">
        <v>0</v>
      </c>
    </row>
    <row r="985" spans="1:24" x14ac:dyDescent="0.25">
      <c r="A985" s="30">
        <f t="shared" si="170"/>
        <v>982</v>
      </c>
      <c r="B985" s="45">
        <v>20</v>
      </c>
      <c r="C985" s="32">
        <f t="shared" si="162"/>
        <v>190</v>
      </c>
      <c r="D985" s="97" t="s">
        <v>229</v>
      </c>
      <c r="E985" s="45" t="s">
        <v>992</v>
      </c>
      <c r="F985" s="45" t="s">
        <v>535</v>
      </c>
      <c r="G985" s="45"/>
      <c r="H985" s="35" t="s">
        <v>255</v>
      </c>
      <c r="I985" s="36">
        <v>41704</v>
      </c>
      <c r="J985" s="82">
        <v>14549</v>
      </c>
      <c r="K985" s="37">
        <v>1455</v>
      </c>
      <c r="L985" s="38">
        <f t="shared" si="161"/>
        <v>1455</v>
      </c>
      <c r="M985" s="36">
        <f t="shared" si="160"/>
        <v>41704</v>
      </c>
      <c r="N985" s="39">
        <f t="shared" si="167"/>
        <v>10</v>
      </c>
      <c r="O985" s="5"/>
      <c r="P985" s="5"/>
      <c r="Q985" s="42" t="str">
        <f>VLOOKUP(B985,[1]Challan!$A$6:$B$28,2,FALSE)</f>
        <v>94H</v>
      </c>
      <c r="R985" s="43" t="str">
        <f t="shared" si="163"/>
        <v>AECP</v>
      </c>
      <c r="S985" s="43" t="str">
        <f t="shared" si="168"/>
        <v>P</v>
      </c>
      <c r="T985" s="43" t="str">
        <f t="shared" si="169"/>
        <v>02</v>
      </c>
      <c r="U985" s="43" t="b">
        <f t="shared" si="164"/>
        <v>1</v>
      </c>
      <c r="V985" s="43">
        <f t="shared" si="165"/>
        <v>10</v>
      </c>
      <c r="W985" s="43" t="str">
        <f t="shared" si="166"/>
        <v>E</v>
      </c>
      <c r="X985" s="37">
        <v>0</v>
      </c>
    </row>
    <row r="986" spans="1:24" x14ac:dyDescent="0.25">
      <c r="A986" s="30">
        <f t="shared" si="170"/>
        <v>983</v>
      </c>
      <c r="B986" s="45">
        <v>20</v>
      </c>
      <c r="C986" s="32">
        <f t="shared" si="162"/>
        <v>191</v>
      </c>
      <c r="D986" s="97" t="s">
        <v>229</v>
      </c>
      <c r="E986" s="45" t="s">
        <v>880</v>
      </c>
      <c r="F986" s="45" t="s">
        <v>536</v>
      </c>
      <c r="G986" s="45"/>
      <c r="H986" s="35" t="s">
        <v>255</v>
      </c>
      <c r="I986" s="36">
        <v>41704</v>
      </c>
      <c r="J986" s="82">
        <v>7886</v>
      </c>
      <c r="K986" s="37">
        <v>789</v>
      </c>
      <c r="L986" s="38">
        <f t="shared" si="161"/>
        <v>789</v>
      </c>
      <c r="M986" s="36">
        <f t="shared" si="160"/>
        <v>41704</v>
      </c>
      <c r="N986" s="39">
        <f t="shared" si="167"/>
        <v>10.01</v>
      </c>
      <c r="O986" s="5"/>
      <c r="P986" s="5"/>
      <c r="Q986" s="42" t="str">
        <f>VLOOKUP(B986,[1]Challan!$A$6:$B$28,2,FALSE)</f>
        <v>94H</v>
      </c>
      <c r="R986" s="43" t="str">
        <f t="shared" si="163"/>
        <v>AAGF</v>
      </c>
      <c r="S986" s="43" t="str">
        <f t="shared" si="168"/>
        <v>F</v>
      </c>
      <c r="T986" s="43" t="str">
        <f t="shared" si="169"/>
        <v>02</v>
      </c>
      <c r="U986" s="43" t="b">
        <f t="shared" si="164"/>
        <v>1</v>
      </c>
      <c r="V986" s="43">
        <f t="shared" si="165"/>
        <v>10</v>
      </c>
      <c r="W986" s="43" t="str">
        <f t="shared" si="166"/>
        <v>N</v>
      </c>
      <c r="X986" s="37">
        <v>0</v>
      </c>
    </row>
    <row r="987" spans="1:24" x14ac:dyDescent="0.25">
      <c r="A987" s="30">
        <f t="shared" si="170"/>
        <v>984</v>
      </c>
      <c r="B987" s="45">
        <v>20</v>
      </c>
      <c r="C987" s="32">
        <f t="shared" si="162"/>
        <v>192</v>
      </c>
      <c r="D987" s="97" t="s">
        <v>229</v>
      </c>
      <c r="E987" s="45" t="s">
        <v>1109</v>
      </c>
      <c r="F987" s="45" t="s">
        <v>537</v>
      </c>
      <c r="G987" s="45"/>
      <c r="H987" s="35" t="s">
        <v>255</v>
      </c>
      <c r="I987" s="36">
        <v>41704</v>
      </c>
      <c r="J987" s="82">
        <v>20761</v>
      </c>
      <c r="K987" s="37">
        <v>2076</v>
      </c>
      <c r="L987" s="38">
        <f t="shared" si="161"/>
        <v>2076</v>
      </c>
      <c r="M987" s="36">
        <f t="shared" si="160"/>
        <v>41704</v>
      </c>
      <c r="N987" s="39">
        <f t="shared" si="167"/>
        <v>10</v>
      </c>
      <c r="O987" s="5"/>
      <c r="P987" s="5"/>
      <c r="Q987" s="42" t="str">
        <f>VLOOKUP(B987,[1]Challan!$A$6:$B$28,2,FALSE)</f>
        <v>94H</v>
      </c>
      <c r="R987" s="43" t="str">
        <f t="shared" si="163"/>
        <v>ABWF</v>
      </c>
      <c r="S987" s="43" t="str">
        <f t="shared" si="168"/>
        <v>F</v>
      </c>
      <c r="T987" s="43" t="str">
        <f t="shared" si="169"/>
        <v>02</v>
      </c>
      <c r="U987" s="43" t="b">
        <f t="shared" si="164"/>
        <v>1</v>
      </c>
      <c r="V987" s="43">
        <f t="shared" si="165"/>
        <v>10</v>
      </c>
      <c r="W987" s="43" t="str">
        <f t="shared" si="166"/>
        <v>F</v>
      </c>
      <c r="X987" s="37">
        <v>0</v>
      </c>
    </row>
    <row r="988" spans="1:24" x14ac:dyDescent="0.25">
      <c r="A988" s="30">
        <f t="shared" si="170"/>
        <v>985</v>
      </c>
      <c r="B988" s="45">
        <v>20</v>
      </c>
      <c r="C988" s="32">
        <f t="shared" si="162"/>
        <v>193</v>
      </c>
      <c r="D988" s="97" t="s">
        <v>229</v>
      </c>
      <c r="E988" s="45" t="s">
        <v>993</v>
      </c>
      <c r="F988" s="45" t="s">
        <v>538</v>
      </c>
      <c r="G988" s="45"/>
      <c r="H988" s="35" t="s">
        <v>255</v>
      </c>
      <c r="I988" s="36">
        <v>41704</v>
      </c>
      <c r="J988" s="82">
        <v>11951</v>
      </c>
      <c r="K988" s="37">
        <v>1195</v>
      </c>
      <c r="L988" s="38">
        <f t="shared" si="161"/>
        <v>1195</v>
      </c>
      <c r="M988" s="36">
        <f t="shared" si="160"/>
        <v>41704</v>
      </c>
      <c r="N988" s="39">
        <f t="shared" si="167"/>
        <v>10</v>
      </c>
      <c r="O988" s="5"/>
      <c r="P988" s="5"/>
      <c r="Q988" s="42" t="str">
        <f>VLOOKUP(B988,[1]Challan!$A$6:$B$28,2,FALSE)</f>
        <v>94H</v>
      </c>
      <c r="R988" s="43" t="str">
        <f t="shared" si="163"/>
        <v>ABWF</v>
      </c>
      <c r="S988" s="43" t="str">
        <f t="shared" si="168"/>
        <v>F</v>
      </c>
      <c r="T988" s="43" t="str">
        <f t="shared" si="169"/>
        <v>02</v>
      </c>
      <c r="U988" s="43" t="b">
        <f t="shared" si="164"/>
        <v>1</v>
      </c>
      <c r="V988" s="43">
        <f t="shared" si="165"/>
        <v>10</v>
      </c>
      <c r="W988" s="43" t="str">
        <f t="shared" si="166"/>
        <v>E</v>
      </c>
      <c r="X988" s="37">
        <v>0</v>
      </c>
    </row>
    <row r="989" spans="1:24" x14ac:dyDescent="0.25">
      <c r="A989" s="30">
        <f t="shared" si="170"/>
        <v>986</v>
      </c>
      <c r="B989" s="45">
        <v>20</v>
      </c>
      <c r="C989" s="32">
        <f t="shared" si="162"/>
        <v>194</v>
      </c>
      <c r="D989" s="97" t="s">
        <v>229</v>
      </c>
      <c r="E989" s="45" t="s">
        <v>1110</v>
      </c>
      <c r="F989" s="45" t="s">
        <v>539</v>
      </c>
      <c r="G989" s="45"/>
      <c r="H989" s="35" t="s">
        <v>255</v>
      </c>
      <c r="I989" s="36">
        <v>41704</v>
      </c>
      <c r="J989" s="82">
        <v>660</v>
      </c>
      <c r="K989" s="37">
        <v>66</v>
      </c>
      <c r="L989" s="38">
        <f t="shared" si="161"/>
        <v>66</v>
      </c>
      <c r="M989" s="36">
        <f t="shared" si="160"/>
        <v>41704</v>
      </c>
      <c r="N989" s="39">
        <f t="shared" si="167"/>
        <v>10</v>
      </c>
      <c r="O989" s="5"/>
      <c r="P989" s="5"/>
      <c r="Q989" s="42" t="str">
        <f>VLOOKUP(B989,[1]Challan!$A$6:$B$28,2,FALSE)</f>
        <v>94H</v>
      </c>
      <c r="R989" s="43" t="str">
        <f t="shared" si="163"/>
        <v>ALYP</v>
      </c>
      <c r="S989" s="43" t="str">
        <f t="shared" si="168"/>
        <v>P</v>
      </c>
      <c r="T989" s="43" t="str">
        <f t="shared" si="169"/>
        <v>02</v>
      </c>
      <c r="U989" s="43" t="b">
        <f t="shared" si="164"/>
        <v>1</v>
      </c>
      <c r="V989" s="43">
        <f t="shared" si="165"/>
        <v>10</v>
      </c>
      <c r="W989" s="43" t="str">
        <f t="shared" si="166"/>
        <v>Q</v>
      </c>
      <c r="X989" s="37">
        <v>0</v>
      </c>
    </row>
    <row r="990" spans="1:24" x14ac:dyDescent="0.25">
      <c r="A990" s="30">
        <f t="shared" si="170"/>
        <v>987</v>
      </c>
      <c r="B990" s="45">
        <v>20</v>
      </c>
      <c r="C990" s="32">
        <f t="shared" si="162"/>
        <v>195</v>
      </c>
      <c r="D990" s="97" t="s">
        <v>229</v>
      </c>
      <c r="E990" s="45" t="s">
        <v>994</v>
      </c>
      <c r="F990" s="45" t="s">
        <v>540</v>
      </c>
      <c r="G990" s="45"/>
      <c r="H990" s="35" t="s">
        <v>255</v>
      </c>
      <c r="I990" s="36">
        <v>41704</v>
      </c>
      <c r="J990" s="82">
        <v>10153</v>
      </c>
      <c r="K990" s="37">
        <v>1015</v>
      </c>
      <c r="L990" s="38">
        <f t="shared" si="161"/>
        <v>1015</v>
      </c>
      <c r="M990" s="36">
        <f t="shared" ref="M990:M1053" si="171">+I990</f>
        <v>41704</v>
      </c>
      <c r="N990" s="39">
        <f t="shared" si="167"/>
        <v>10</v>
      </c>
      <c r="O990" s="5"/>
      <c r="P990" s="5"/>
      <c r="Q990" s="42" t="str">
        <f>VLOOKUP(B990,[1]Challan!$A$6:$B$28,2,FALSE)</f>
        <v>94H</v>
      </c>
      <c r="R990" s="43" t="str">
        <f t="shared" si="163"/>
        <v>AAIF</v>
      </c>
      <c r="S990" s="43" t="str">
        <f t="shared" si="168"/>
        <v>F</v>
      </c>
      <c r="T990" s="43" t="str">
        <f t="shared" si="169"/>
        <v>02</v>
      </c>
      <c r="U990" s="43" t="b">
        <f t="shared" si="164"/>
        <v>1</v>
      </c>
      <c r="V990" s="43">
        <f t="shared" si="165"/>
        <v>10</v>
      </c>
      <c r="W990" s="43" t="str">
        <f t="shared" si="166"/>
        <v>K</v>
      </c>
      <c r="X990" s="37">
        <v>0</v>
      </c>
    </row>
    <row r="991" spans="1:24" x14ac:dyDescent="0.25">
      <c r="A991" s="30">
        <f t="shared" si="170"/>
        <v>988</v>
      </c>
      <c r="B991" s="45">
        <v>20</v>
      </c>
      <c r="C991" s="32">
        <f t="shared" si="162"/>
        <v>196</v>
      </c>
      <c r="D991" s="97" t="s">
        <v>229</v>
      </c>
      <c r="E991" s="45" t="s">
        <v>995</v>
      </c>
      <c r="F991" s="45" t="s">
        <v>541</v>
      </c>
      <c r="G991" s="45"/>
      <c r="H991" s="35" t="s">
        <v>255</v>
      </c>
      <c r="I991" s="36">
        <v>41704</v>
      </c>
      <c r="J991" s="82">
        <v>22420</v>
      </c>
      <c r="K991" s="37">
        <v>2242</v>
      </c>
      <c r="L991" s="38">
        <f t="shared" si="161"/>
        <v>2242</v>
      </c>
      <c r="M991" s="36">
        <f t="shared" si="171"/>
        <v>41704</v>
      </c>
      <c r="N991" s="39">
        <f t="shared" si="167"/>
        <v>10</v>
      </c>
      <c r="O991" s="5"/>
      <c r="P991" s="5"/>
      <c r="Q991" s="42" t="str">
        <f>VLOOKUP(B991,[1]Challan!$A$6:$B$28,2,FALSE)</f>
        <v>94H</v>
      </c>
      <c r="R991" s="43" t="str">
        <f t="shared" si="163"/>
        <v>AAMF</v>
      </c>
      <c r="S991" s="43" t="str">
        <f t="shared" si="168"/>
        <v>F</v>
      </c>
      <c r="T991" s="43" t="str">
        <f t="shared" si="169"/>
        <v>02</v>
      </c>
      <c r="U991" s="43" t="b">
        <f t="shared" si="164"/>
        <v>1</v>
      </c>
      <c r="V991" s="43">
        <f t="shared" si="165"/>
        <v>10</v>
      </c>
      <c r="W991" s="43" t="str">
        <f t="shared" si="166"/>
        <v>E</v>
      </c>
      <c r="X991" s="37">
        <v>0</v>
      </c>
    </row>
    <row r="992" spans="1:24" x14ac:dyDescent="0.25">
      <c r="A992" s="30">
        <f t="shared" si="170"/>
        <v>989</v>
      </c>
      <c r="B992" s="45">
        <v>20</v>
      </c>
      <c r="C992" s="32">
        <f t="shared" si="162"/>
        <v>197</v>
      </c>
      <c r="D992" s="97" t="s">
        <v>229</v>
      </c>
      <c r="E992" s="45" t="s">
        <v>1111</v>
      </c>
      <c r="F992" s="45" t="s">
        <v>542</v>
      </c>
      <c r="G992" s="45"/>
      <c r="H992" s="35" t="s">
        <v>255</v>
      </c>
      <c r="I992" s="36">
        <v>41704</v>
      </c>
      <c r="J992" s="82">
        <v>7648</v>
      </c>
      <c r="K992" s="37">
        <v>765</v>
      </c>
      <c r="L992" s="38">
        <f t="shared" si="161"/>
        <v>765</v>
      </c>
      <c r="M992" s="36">
        <f t="shared" si="171"/>
        <v>41704</v>
      </c>
      <c r="N992" s="39">
        <f t="shared" si="167"/>
        <v>10</v>
      </c>
      <c r="O992" s="5"/>
      <c r="P992" s="5"/>
      <c r="Q992" s="42" t="str">
        <f>VLOOKUP(B992,[1]Challan!$A$6:$B$28,2,FALSE)</f>
        <v>94H</v>
      </c>
      <c r="R992" s="43" t="str">
        <f t="shared" si="163"/>
        <v>AZJP</v>
      </c>
      <c r="S992" s="43" t="str">
        <f t="shared" si="168"/>
        <v>P</v>
      </c>
      <c r="T992" s="43" t="str">
        <f t="shared" si="169"/>
        <v>02</v>
      </c>
      <c r="U992" s="43" t="b">
        <f t="shared" si="164"/>
        <v>1</v>
      </c>
      <c r="V992" s="43">
        <f t="shared" si="165"/>
        <v>10</v>
      </c>
      <c r="W992" s="43" t="str">
        <f t="shared" si="166"/>
        <v>R</v>
      </c>
      <c r="X992" s="37">
        <v>0</v>
      </c>
    </row>
    <row r="993" spans="1:24" x14ac:dyDescent="0.25">
      <c r="A993" s="30">
        <f t="shared" si="170"/>
        <v>990</v>
      </c>
      <c r="B993" s="45">
        <v>20</v>
      </c>
      <c r="C993" s="32">
        <f t="shared" si="162"/>
        <v>198</v>
      </c>
      <c r="D993" s="97" t="s">
        <v>229</v>
      </c>
      <c r="E993" s="45" t="s">
        <v>996</v>
      </c>
      <c r="F993" s="45" t="s">
        <v>544</v>
      </c>
      <c r="G993" s="45"/>
      <c r="H993" s="35" t="s">
        <v>255</v>
      </c>
      <c r="I993" s="36">
        <v>41704</v>
      </c>
      <c r="J993" s="82">
        <v>10170</v>
      </c>
      <c r="K993" s="37">
        <v>1017</v>
      </c>
      <c r="L993" s="38">
        <f t="shared" si="161"/>
        <v>1017</v>
      </c>
      <c r="M993" s="36">
        <f t="shared" si="171"/>
        <v>41704</v>
      </c>
      <c r="N993" s="39">
        <f t="shared" si="167"/>
        <v>10</v>
      </c>
      <c r="O993" s="5"/>
      <c r="P993" s="5"/>
      <c r="Q993" s="42" t="str">
        <f>VLOOKUP(B993,[1]Challan!$A$6:$B$28,2,FALSE)</f>
        <v>94H</v>
      </c>
      <c r="R993" s="43" t="str">
        <f t="shared" si="163"/>
        <v>ACAF</v>
      </c>
      <c r="S993" s="43" t="str">
        <f t="shared" si="168"/>
        <v>F</v>
      </c>
      <c r="T993" s="43" t="str">
        <f t="shared" si="169"/>
        <v>02</v>
      </c>
      <c r="U993" s="43" t="b">
        <f t="shared" si="164"/>
        <v>1</v>
      </c>
      <c r="V993" s="43">
        <f t="shared" si="165"/>
        <v>10</v>
      </c>
      <c r="W993" s="43" t="str">
        <f t="shared" si="166"/>
        <v>H</v>
      </c>
      <c r="X993" s="37">
        <v>0</v>
      </c>
    </row>
    <row r="994" spans="1:24" x14ac:dyDescent="0.25">
      <c r="A994" s="30">
        <f t="shared" si="170"/>
        <v>991</v>
      </c>
      <c r="B994" s="45">
        <v>20</v>
      </c>
      <c r="C994" s="32">
        <f t="shared" si="162"/>
        <v>199</v>
      </c>
      <c r="D994" s="97" t="s">
        <v>229</v>
      </c>
      <c r="E994" s="45" t="s">
        <v>1015</v>
      </c>
      <c r="F994" s="45" t="s">
        <v>545</v>
      </c>
      <c r="G994" s="45"/>
      <c r="H994" s="35" t="s">
        <v>255</v>
      </c>
      <c r="I994" s="36">
        <v>41704</v>
      </c>
      <c r="J994" s="82">
        <v>19938</v>
      </c>
      <c r="K994" s="37">
        <v>1994</v>
      </c>
      <c r="L994" s="38">
        <f t="shared" si="161"/>
        <v>1994</v>
      </c>
      <c r="M994" s="36">
        <f t="shared" si="171"/>
        <v>41704</v>
      </c>
      <c r="N994" s="39">
        <f t="shared" si="167"/>
        <v>10</v>
      </c>
      <c r="O994" s="5"/>
      <c r="P994" s="5"/>
      <c r="Q994" s="42" t="str">
        <f>VLOOKUP(B994,[1]Challan!$A$6:$B$28,2,FALSE)</f>
        <v>94H</v>
      </c>
      <c r="R994" s="43" t="str">
        <f t="shared" si="163"/>
        <v>AAHF</v>
      </c>
      <c r="S994" s="43" t="str">
        <f t="shared" si="168"/>
        <v>F</v>
      </c>
      <c r="T994" s="43" t="str">
        <f t="shared" si="169"/>
        <v>02</v>
      </c>
      <c r="U994" s="43" t="b">
        <f t="shared" si="164"/>
        <v>1</v>
      </c>
      <c r="V994" s="43">
        <f t="shared" si="165"/>
        <v>10</v>
      </c>
      <c r="W994" s="43" t="str">
        <f t="shared" si="166"/>
        <v>J</v>
      </c>
      <c r="X994" s="37">
        <v>0</v>
      </c>
    </row>
    <row r="995" spans="1:24" x14ac:dyDescent="0.25">
      <c r="A995" s="30">
        <f t="shared" si="170"/>
        <v>992</v>
      </c>
      <c r="B995" s="45">
        <v>20</v>
      </c>
      <c r="C995" s="32">
        <f t="shared" si="162"/>
        <v>200</v>
      </c>
      <c r="D995" s="97" t="s">
        <v>229</v>
      </c>
      <c r="E995" s="45" t="s">
        <v>998</v>
      </c>
      <c r="F995" s="45" t="s">
        <v>546</v>
      </c>
      <c r="G995" s="45"/>
      <c r="H995" s="35" t="s">
        <v>255</v>
      </c>
      <c r="I995" s="36">
        <v>41704</v>
      </c>
      <c r="J995" s="82">
        <v>16768</v>
      </c>
      <c r="K995" s="37">
        <v>1677</v>
      </c>
      <c r="L995" s="38">
        <f t="shared" si="161"/>
        <v>1677</v>
      </c>
      <c r="M995" s="36">
        <f t="shared" si="171"/>
        <v>41704</v>
      </c>
      <c r="N995" s="39">
        <f t="shared" si="167"/>
        <v>10</v>
      </c>
      <c r="O995" s="5"/>
      <c r="P995" s="5"/>
      <c r="Q995" s="42" t="str">
        <f>VLOOKUP(B995,[1]Challan!$A$6:$B$28,2,FALSE)</f>
        <v>94H</v>
      </c>
      <c r="R995" s="43" t="str">
        <f t="shared" si="163"/>
        <v>AAGF</v>
      </c>
      <c r="S995" s="43" t="str">
        <f t="shared" si="168"/>
        <v>F</v>
      </c>
      <c r="T995" s="43" t="str">
        <f t="shared" si="169"/>
        <v>02</v>
      </c>
      <c r="U995" s="43" t="b">
        <f t="shared" si="164"/>
        <v>1</v>
      </c>
      <c r="V995" s="43">
        <f t="shared" si="165"/>
        <v>10</v>
      </c>
      <c r="W995" s="43" t="str">
        <f t="shared" si="166"/>
        <v>C</v>
      </c>
      <c r="X995" s="37">
        <v>0</v>
      </c>
    </row>
    <row r="996" spans="1:24" x14ac:dyDescent="0.25">
      <c r="A996" s="30">
        <f t="shared" si="170"/>
        <v>993</v>
      </c>
      <c r="B996" s="45">
        <v>20</v>
      </c>
      <c r="C996" s="32">
        <f t="shared" si="162"/>
        <v>201</v>
      </c>
      <c r="D996" s="97" t="s">
        <v>229</v>
      </c>
      <c r="E996" s="45" t="s">
        <v>882</v>
      </c>
      <c r="F996" s="45" t="s">
        <v>547</v>
      </c>
      <c r="G996" s="45"/>
      <c r="H996" s="35" t="s">
        <v>255</v>
      </c>
      <c r="I996" s="36">
        <v>41704</v>
      </c>
      <c r="J996" s="82">
        <v>8070</v>
      </c>
      <c r="K996" s="37">
        <v>807</v>
      </c>
      <c r="L996" s="38">
        <f t="shared" si="161"/>
        <v>807</v>
      </c>
      <c r="M996" s="36">
        <f t="shared" si="171"/>
        <v>41704</v>
      </c>
      <c r="N996" s="39">
        <f t="shared" si="167"/>
        <v>10</v>
      </c>
      <c r="O996" s="5"/>
      <c r="P996" s="5"/>
      <c r="Q996" s="42" t="str">
        <f>VLOOKUP(B996,[1]Challan!$A$6:$B$28,2,FALSE)</f>
        <v>94H</v>
      </c>
      <c r="R996" s="43" t="str">
        <f t="shared" si="163"/>
        <v>AAJP</v>
      </c>
      <c r="S996" s="43" t="str">
        <f t="shared" si="168"/>
        <v>P</v>
      </c>
      <c r="T996" s="43" t="str">
        <f t="shared" si="169"/>
        <v>02</v>
      </c>
      <c r="U996" s="43" t="b">
        <f t="shared" si="164"/>
        <v>1</v>
      </c>
      <c r="V996" s="43">
        <f t="shared" si="165"/>
        <v>10</v>
      </c>
      <c r="W996" s="43" t="str">
        <f t="shared" si="166"/>
        <v>E</v>
      </c>
      <c r="X996" s="37">
        <v>0</v>
      </c>
    </row>
    <row r="997" spans="1:24" x14ac:dyDescent="0.25">
      <c r="A997" s="30">
        <f t="shared" si="170"/>
        <v>994</v>
      </c>
      <c r="B997" s="45">
        <v>20</v>
      </c>
      <c r="C997" s="32">
        <f t="shared" si="162"/>
        <v>202</v>
      </c>
      <c r="D997" s="97" t="s">
        <v>229</v>
      </c>
      <c r="E997" s="45" t="s">
        <v>1112</v>
      </c>
      <c r="F997" s="45" t="s">
        <v>740</v>
      </c>
      <c r="G997" s="45"/>
      <c r="H997" s="35" t="s">
        <v>255</v>
      </c>
      <c r="I997" s="36">
        <v>41704</v>
      </c>
      <c r="J997" s="82">
        <v>11435</v>
      </c>
      <c r="K997" s="37">
        <v>1144</v>
      </c>
      <c r="L997" s="38">
        <f t="shared" si="161"/>
        <v>1144</v>
      </c>
      <c r="M997" s="36">
        <f t="shared" si="171"/>
        <v>41704</v>
      </c>
      <c r="N997" s="39">
        <f t="shared" si="167"/>
        <v>10</v>
      </c>
      <c r="O997" s="5"/>
      <c r="P997" s="5"/>
      <c r="Q997" s="42" t="str">
        <f>VLOOKUP(B997,[1]Challan!$A$6:$B$28,2,FALSE)</f>
        <v>94H</v>
      </c>
      <c r="R997" s="43" t="str">
        <f t="shared" si="163"/>
        <v>AANP</v>
      </c>
      <c r="S997" s="43" t="str">
        <f t="shared" si="168"/>
        <v>P</v>
      </c>
      <c r="T997" s="43" t="str">
        <f t="shared" si="169"/>
        <v>02</v>
      </c>
      <c r="U997" s="43" t="b">
        <f t="shared" si="164"/>
        <v>1</v>
      </c>
      <c r="V997" s="43">
        <f t="shared" si="165"/>
        <v>10</v>
      </c>
      <c r="W997" s="43" t="str">
        <f t="shared" si="166"/>
        <v>F</v>
      </c>
      <c r="X997" s="37">
        <v>0</v>
      </c>
    </row>
    <row r="998" spans="1:24" x14ac:dyDescent="0.25">
      <c r="A998" s="30">
        <f t="shared" si="170"/>
        <v>995</v>
      </c>
      <c r="B998" s="45">
        <v>20</v>
      </c>
      <c r="C998" s="32">
        <f t="shared" si="162"/>
        <v>203</v>
      </c>
      <c r="D998" s="97" t="s">
        <v>229</v>
      </c>
      <c r="E998" s="45" t="s">
        <v>883</v>
      </c>
      <c r="F998" s="45" t="s">
        <v>549</v>
      </c>
      <c r="G998" s="45"/>
      <c r="H998" s="35" t="s">
        <v>255</v>
      </c>
      <c r="I998" s="36">
        <v>41704</v>
      </c>
      <c r="J998" s="82">
        <v>15664</v>
      </c>
      <c r="K998" s="37">
        <v>1566</v>
      </c>
      <c r="L998" s="38">
        <f t="shared" ref="L998:L1061" si="172">+K998</f>
        <v>1566</v>
      </c>
      <c r="M998" s="36">
        <f t="shared" si="171"/>
        <v>41704</v>
      </c>
      <c r="N998" s="39">
        <f t="shared" si="167"/>
        <v>10</v>
      </c>
      <c r="O998" s="5"/>
      <c r="P998" s="5"/>
      <c r="Q998" s="42" t="str">
        <f>VLOOKUP(B998,[1]Challan!$A$6:$B$28,2,FALSE)</f>
        <v>94H</v>
      </c>
      <c r="R998" s="43" t="str">
        <f t="shared" si="163"/>
        <v>AAYP</v>
      </c>
      <c r="S998" s="43" t="str">
        <f t="shared" si="168"/>
        <v>P</v>
      </c>
      <c r="T998" s="43" t="str">
        <f t="shared" si="169"/>
        <v>02</v>
      </c>
      <c r="U998" s="43" t="b">
        <f t="shared" si="164"/>
        <v>1</v>
      </c>
      <c r="V998" s="43">
        <f t="shared" si="165"/>
        <v>10</v>
      </c>
      <c r="W998" s="43" t="str">
        <f t="shared" si="166"/>
        <v>L</v>
      </c>
      <c r="X998" s="37">
        <v>0</v>
      </c>
    </row>
    <row r="999" spans="1:24" x14ac:dyDescent="0.25">
      <c r="A999" s="30">
        <f t="shared" si="170"/>
        <v>996</v>
      </c>
      <c r="B999" s="45">
        <v>20</v>
      </c>
      <c r="C999" s="32">
        <f t="shared" si="162"/>
        <v>204</v>
      </c>
      <c r="D999" s="97" t="s">
        <v>229</v>
      </c>
      <c r="E999" s="45" t="s">
        <v>550</v>
      </c>
      <c r="F999" s="45" t="s">
        <v>551</v>
      </c>
      <c r="G999" s="45"/>
      <c r="H999" s="35" t="s">
        <v>255</v>
      </c>
      <c r="I999" s="36">
        <v>41704</v>
      </c>
      <c r="J999" s="82">
        <v>41663</v>
      </c>
      <c r="K999" s="37">
        <v>4166</v>
      </c>
      <c r="L999" s="38">
        <f t="shared" si="172"/>
        <v>4166</v>
      </c>
      <c r="M999" s="36">
        <f t="shared" si="171"/>
        <v>41704</v>
      </c>
      <c r="N999" s="39">
        <f t="shared" si="167"/>
        <v>10</v>
      </c>
      <c r="O999" s="5"/>
      <c r="P999" s="5"/>
      <c r="Q999" s="42" t="str">
        <f>VLOOKUP(B999,[1]Challan!$A$6:$B$28,2,FALSE)</f>
        <v>94H</v>
      </c>
      <c r="R999" s="43" t="str">
        <f t="shared" si="163"/>
        <v>AAFF</v>
      </c>
      <c r="S999" s="43" t="str">
        <f t="shared" si="168"/>
        <v>F</v>
      </c>
      <c r="T999" s="43" t="str">
        <f t="shared" si="169"/>
        <v>02</v>
      </c>
      <c r="U999" s="43" t="b">
        <f t="shared" si="164"/>
        <v>1</v>
      </c>
      <c r="V999" s="43">
        <f t="shared" si="165"/>
        <v>10</v>
      </c>
      <c r="W999" s="43" t="str">
        <f t="shared" si="166"/>
        <v>F</v>
      </c>
      <c r="X999" s="37">
        <v>0</v>
      </c>
    </row>
    <row r="1000" spans="1:24" x14ac:dyDescent="0.25">
      <c r="A1000" s="30">
        <f t="shared" si="170"/>
        <v>997</v>
      </c>
      <c r="B1000" s="45">
        <v>20</v>
      </c>
      <c r="C1000" s="32">
        <f t="shared" si="162"/>
        <v>205</v>
      </c>
      <c r="D1000" s="97" t="s">
        <v>229</v>
      </c>
      <c r="E1000" s="45" t="s">
        <v>884</v>
      </c>
      <c r="F1000" s="45" t="s">
        <v>552</v>
      </c>
      <c r="G1000" s="45"/>
      <c r="H1000" s="35" t="s">
        <v>255</v>
      </c>
      <c r="I1000" s="36">
        <v>41704</v>
      </c>
      <c r="J1000" s="82">
        <v>10348</v>
      </c>
      <c r="K1000" s="37">
        <v>1035</v>
      </c>
      <c r="L1000" s="38">
        <f t="shared" si="172"/>
        <v>1035</v>
      </c>
      <c r="M1000" s="36">
        <f t="shared" si="171"/>
        <v>41704</v>
      </c>
      <c r="N1000" s="39">
        <f t="shared" si="167"/>
        <v>10</v>
      </c>
      <c r="O1000" s="5"/>
      <c r="P1000" s="5"/>
      <c r="Q1000" s="42" t="str">
        <f>VLOOKUP(B1000,[1]Challan!$A$6:$B$28,2,FALSE)</f>
        <v>94H</v>
      </c>
      <c r="R1000" s="43" t="str">
        <f t="shared" si="163"/>
        <v>AAUF</v>
      </c>
      <c r="S1000" s="43" t="str">
        <f t="shared" si="168"/>
        <v>F</v>
      </c>
      <c r="T1000" s="43" t="str">
        <f t="shared" si="169"/>
        <v>02</v>
      </c>
      <c r="U1000" s="43" t="b">
        <f t="shared" si="164"/>
        <v>1</v>
      </c>
      <c r="V1000" s="43">
        <f t="shared" si="165"/>
        <v>10</v>
      </c>
      <c r="W1000" s="43" t="str">
        <f t="shared" si="166"/>
        <v>F</v>
      </c>
      <c r="X1000" s="37">
        <v>0</v>
      </c>
    </row>
    <row r="1001" spans="1:24" x14ac:dyDescent="0.25">
      <c r="A1001" s="30">
        <f t="shared" si="170"/>
        <v>998</v>
      </c>
      <c r="B1001" s="45">
        <v>20</v>
      </c>
      <c r="C1001" s="32">
        <f t="shared" si="162"/>
        <v>206</v>
      </c>
      <c r="D1001" s="97" t="s">
        <v>229</v>
      </c>
      <c r="E1001" s="45" t="s">
        <v>1113</v>
      </c>
      <c r="F1001" s="45" t="s">
        <v>553</v>
      </c>
      <c r="G1001" s="45"/>
      <c r="H1001" s="35" t="s">
        <v>255</v>
      </c>
      <c r="I1001" s="36">
        <v>41704</v>
      </c>
      <c r="J1001" s="82">
        <v>12880</v>
      </c>
      <c r="K1001" s="37">
        <v>1288</v>
      </c>
      <c r="L1001" s="38">
        <f t="shared" si="172"/>
        <v>1288</v>
      </c>
      <c r="M1001" s="36">
        <f t="shared" si="171"/>
        <v>41704</v>
      </c>
      <c r="N1001" s="39">
        <f t="shared" si="167"/>
        <v>10</v>
      </c>
      <c r="O1001" s="5"/>
      <c r="P1001" s="5"/>
      <c r="Q1001" s="42" t="str">
        <f>VLOOKUP(B1001,[1]Challan!$A$6:$B$28,2,FALSE)</f>
        <v>94H</v>
      </c>
      <c r="R1001" s="43" t="str">
        <f t="shared" si="163"/>
        <v>AANF</v>
      </c>
      <c r="S1001" s="43" t="str">
        <f t="shared" si="168"/>
        <v>F</v>
      </c>
      <c r="T1001" s="43" t="str">
        <f t="shared" si="169"/>
        <v>02</v>
      </c>
      <c r="U1001" s="43" t="b">
        <f t="shared" si="164"/>
        <v>1</v>
      </c>
      <c r="V1001" s="43">
        <f t="shared" si="165"/>
        <v>10</v>
      </c>
      <c r="W1001" s="43" t="str">
        <f t="shared" si="166"/>
        <v>H</v>
      </c>
      <c r="X1001" s="37">
        <v>0</v>
      </c>
    </row>
    <row r="1002" spans="1:24" x14ac:dyDescent="0.25">
      <c r="A1002" s="30">
        <f t="shared" si="170"/>
        <v>999</v>
      </c>
      <c r="B1002" s="45">
        <v>20</v>
      </c>
      <c r="C1002" s="32">
        <f t="shared" si="162"/>
        <v>207</v>
      </c>
      <c r="D1002" s="97" t="s">
        <v>229</v>
      </c>
      <c r="E1002" s="45" t="s">
        <v>885</v>
      </c>
      <c r="F1002" s="45" t="s">
        <v>554</v>
      </c>
      <c r="G1002" s="45"/>
      <c r="H1002" s="35" t="s">
        <v>255</v>
      </c>
      <c r="I1002" s="36">
        <v>41704</v>
      </c>
      <c r="J1002" s="82">
        <v>8959</v>
      </c>
      <c r="K1002" s="37">
        <v>896</v>
      </c>
      <c r="L1002" s="38">
        <f t="shared" si="172"/>
        <v>896</v>
      </c>
      <c r="M1002" s="36">
        <f t="shared" si="171"/>
        <v>41704</v>
      </c>
      <c r="N1002" s="39">
        <f t="shared" si="167"/>
        <v>10</v>
      </c>
      <c r="O1002" s="5"/>
      <c r="P1002" s="5"/>
      <c r="Q1002" s="42" t="str">
        <f>VLOOKUP(B1002,[1]Challan!$A$6:$B$28,2,FALSE)</f>
        <v>94H</v>
      </c>
      <c r="R1002" s="43" t="str">
        <f t="shared" si="163"/>
        <v>ABNF</v>
      </c>
      <c r="S1002" s="43" t="str">
        <f t="shared" si="168"/>
        <v>F</v>
      </c>
      <c r="T1002" s="43" t="str">
        <f t="shared" si="169"/>
        <v>02</v>
      </c>
      <c r="U1002" s="43" t="b">
        <f t="shared" si="164"/>
        <v>1</v>
      </c>
      <c r="V1002" s="43">
        <f t="shared" si="165"/>
        <v>10</v>
      </c>
      <c r="W1002" s="43" t="str">
        <f t="shared" si="166"/>
        <v>H</v>
      </c>
      <c r="X1002" s="37">
        <v>0</v>
      </c>
    </row>
    <row r="1003" spans="1:24" x14ac:dyDescent="0.25">
      <c r="A1003" s="30">
        <f t="shared" si="170"/>
        <v>1000</v>
      </c>
      <c r="B1003" s="45">
        <v>20</v>
      </c>
      <c r="C1003" s="32">
        <f t="shared" si="162"/>
        <v>208</v>
      </c>
      <c r="D1003" s="97" t="s">
        <v>229</v>
      </c>
      <c r="E1003" s="45" t="s">
        <v>886</v>
      </c>
      <c r="F1003" s="45" t="s">
        <v>555</v>
      </c>
      <c r="G1003" s="45"/>
      <c r="H1003" s="35" t="s">
        <v>255</v>
      </c>
      <c r="I1003" s="36">
        <v>41704</v>
      </c>
      <c r="J1003" s="82">
        <v>20370</v>
      </c>
      <c r="K1003" s="37">
        <v>2037</v>
      </c>
      <c r="L1003" s="38">
        <f t="shared" si="172"/>
        <v>2037</v>
      </c>
      <c r="M1003" s="36">
        <f t="shared" si="171"/>
        <v>41704</v>
      </c>
      <c r="N1003" s="39">
        <f t="shared" si="167"/>
        <v>10</v>
      </c>
      <c r="O1003" s="5"/>
      <c r="P1003" s="5"/>
      <c r="Q1003" s="42" t="str">
        <f>VLOOKUP(B1003,[1]Challan!$A$6:$B$28,2,FALSE)</f>
        <v>94H</v>
      </c>
      <c r="R1003" s="43" t="str">
        <f t="shared" si="163"/>
        <v>AADF</v>
      </c>
      <c r="S1003" s="43" t="str">
        <f t="shared" si="168"/>
        <v>F</v>
      </c>
      <c r="T1003" s="43" t="str">
        <f t="shared" si="169"/>
        <v>02</v>
      </c>
      <c r="U1003" s="43" t="b">
        <f t="shared" si="164"/>
        <v>1</v>
      </c>
      <c r="V1003" s="43">
        <f t="shared" si="165"/>
        <v>10</v>
      </c>
      <c r="W1003" s="43" t="str">
        <f t="shared" si="166"/>
        <v>D</v>
      </c>
      <c r="X1003" s="37">
        <v>0</v>
      </c>
    </row>
    <row r="1004" spans="1:24" x14ac:dyDescent="0.25">
      <c r="A1004" s="30">
        <f t="shared" si="170"/>
        <v>1001</v>
      </c>
      <c r="B1004" s="45">
        <v>20</v>
      </c>
      <c r="C1004" s="32">
        <f t="shared" si="162"/>
        <v>209</v>
      </c>
      <c r="D1004" s="111" t="s">
        <v>229</v>
      </c>
      <c r="E1004" s="45" t="s">
        <v>1016</v>
      </c>
      <c r="F1004" s="45" t="s">
        <v>741</v>
      </c>
      <c r="G1004" s="45"/>
      <c r="H1004" s="35" t="s">
        <v>255</v>
      </c>
      <c r="I1004" s="36">
        <v>41704</v>
      </c>
      <c r="J1004" s="82">
        <v>17409</v>
      </c>
      <c r="K1004" s="37">
        <v>1741</v>
      </c>
      <c r="L1004" s="38">
        <f t="shared" si="172"/>
        <v>1741</v>
      </c>
      <c r="M1004" s="36">
        <f t="shared" si="171"/>
        <v>41704</v>
      </c>
      <c r="N1004" s="39">
        <f t="shared" si="167"/>
        <v>10</v>
      </c>
      <c r="O1004" s="5"/>
      <c r="P1004" s="5"/>
      <c r="Q1004" s="42" t="str">
        <f>VLOOKUP(B1004,[1]Challan!$A$6:$B$28,2,FALSE)</f>
        <v>94H</v>
      </c>
      <c r="R1004" s="43" t="str">
        <f t="shared" si="163"/>
        <v>ACFF</v>
      </c>
      <c r="S1004" s="43" t="str">
        <f t="shared" si="168"/>
        <v>F</v>
      </c>
      <c r="T1004" s="43" t="str">
        <f t="shared" si="169"/>
        <v>02</v>
      </c>
      <c r="U1004" s="43" t="b">
        <f t="shared" si="164"/>
        <v>1</v>
      </c>
      <c r="V1004" s="43">
        <f t="shared" si="165"/>
        <v>10</v>
      </c>
      <c r="W1004" s="43" t="str">
        <f t="shared" si="166"/>
        <v>G</v>
      </c>
      <c r="X1004" s="37">
        <v>0</v>
      </c>
    </row>
    <row r="1005" spans="1:24" x14ac:dyDescent="0.25">
      <c r="A1005" s="30">
        <f t="shared" si="170"/>
        <v>1002</v>
      </c>
      <c r="B1005" s="45">
        <v>20</v>
      </c>
      <c r="C1005" s="32">
        <f t="shared" si="162"/>
        <v>210</v>
      </c>
      <c r="D1005" s="97" t="s">
        <v>229</v>
      </c>
      <c r="E1005" s="45" t="s">
        <v>887</v>
      </c>
      <c r="F1005" s="45" t="s">
        <v>556</v>
      </c>
      <c r="G1005" s="45"/>
      <c r="H1005" s="35" t="s">
        <v>255</v>
      </c>
      <c r="I1005" s="36">
        <v>41704</v>
      </c>
      <c r="J1005" s="82">
        <v>20015</v>
      </c>
      <c r="K1005" s="37">
        <v>2002</v>
      </c>
      <c r="L1005" s="38">
        <f t="shared" si="172"/>
        <v>2002</v>
      </c>
      <c r="M1005" s="36">
        <f t="shared" si="171"/>
        <v>41704</v>
      </c>
      <c r="N1005" s="39">
        <f t="shared" si="167"/>
        <v>10</v>
      </c>
      <c r="O1005" s="5"/>
      <c r="P1005" s="5"/>
      <c r="Q1005" s="42" t="str">
        <f>VLOOKUP(B1005,[1]Challan!$A$6:$B$28,2,FALSE)</f>
        <v>94H</v>
      </c>
      <c r="R1005" s="43" t="str">
        <f t="shared" si="163"/>
        <v>AAXF</v>
      </c>
      <c r="S1005" s="43" t="str">
        <f t="shared" si="168"/>
        <v>F</v>
      </c>
      <c r="T1005" s="43" t="str">
        <f t="shared" si="169"/>
        <v>02</v>
      </c>
      <c r="U1005" s="43" t="b">
        <f t="shared" si="164"/>
        <v>1</v>
      </c>
      <c r="V1005" s="43">
        <f t="shared" si="165"/>
        <v>10</v>
      </c>
      <c r="W1005" s="43" t="str">
        <f t="shared" si="166"/>
        <v>R</v>
      </c>
      <c r="X1005" s="37">
        <v>0</v>
      </c>
    </row>
    <row r="1006" spans="1:24" x14ac:dyDescent="0.25">
      <c r="A1006" s="30">
        <f t="shared" si="170"/>
        <v>1003</v>
      </c>
      <c r="B1006" s="45">
        <v>20</v>
      </c>
      <c r="C1006" s="32">
        <f t="shared" si="162"/>
        <v>211</v>
      </c>
      <c r="D1006" s="97" t="s">
        <v>229</v>
      </c>
      <c r="E1006" s="45" t="s">
        <v>1114</v>
      </c>
      <c r="F1006" s="45" t="s">
        <v>557</v>
      </c>
      <c r="G1006" s="45"/>
      <c r="H1006" s="35" t="s">
        <v>255</v>
      </c>
      <c r="I1006" s="36">
        <v>41704</v>
      </c>
      <c r="J1006" s="82">
        <v>24959</v>
      </c>
      <c r="K1006" s="37">
        <v>2496</v>
      </c>
      <c r="L1006" s="38">
        <f t="shared" si="172"/>
        <v>2496</v>
      </c>
      <c r="M1006" s="36">
        <f t="shared" si="171"/>
        <v>41704</v>
      </c>
      <c r="N1006" s="39">
        <f t="shared" si="167"/>
        <v>10</v>
      </c>
      <c r="O1006" s="5"/>
      <c r="P1006" s="5"/>
      <c r="Q1006" s="42" t="str">
        <f>VLOOKUP(B1006,[1]Challan!$A$6:$B$28,2,FALSE)</f>
        <v>94H</v>
      </c>
      <c r="R1006" s="43" t="str">
        <f t="shared" si="163"/>
        <v>AAWF</v>
      </c>
      <c r="S1006" s="43" t="str">
        <f t="shared" si="168"/>
        <v>F</v>
      </c>
      <c r="T1006" s="43" t="str">
        <f t="shared" si="169"/>
        <v>02</v>
      </c>
      <c r="U1006" s="43" t="b">
        <f t="shared" si="164"/>
        <v>1</v>
      </c>
      <c r="V1006" s="43">
        <f t="shared" si="165"/>
        <v>10</v>
      </c>
      <c r="W1006" s="43" t="str">
        <f t="shared" si="166"/>
        <v>P</v>
      </c>
      <c r="X1006" s="37">
        <v>0</v>
      </c>
    </row>
    <row r="1007" spans="1:24" x14ac:dyDescent="0.25">
      <c r="A1007" s="30">
        <f t="shared" si="170"/>
        <v>1004</v>
      </c>
      <c r="B1007" s="45">
        <v>20</v>
      </c>
      <c r="C1007" s="32">
        <f t="shared" si="162"/>
        <v>212</v>
      </c>
      <c r="D1007" s="97" t="s">
        <v>229</v>
      </c>
      <c r="E1007" s="45" t="s">
        <v>888</v>
      </c>
      <c r="F1007" s="45" t="s">
        <v>558</v>
      </c>
      <c r="G1007" s="45"/>
      <c r="H1007" s="35" t="s">
        <v>255</v>
      </c>
      <c r="I1007" s="36">
        <v>41704</v>
      </c>
      <c r="J1007" s="82">
        <v>16717</v>
      </c>
      <c r="K1007" s="37">
        <v>1672</v>
      </c>
      <c r="L1007" s="38">
        <f t="shared" si="172"/>
        <v>1672</v>
      </c>
      <c r="M1007" s="36">
        <f t="shared" si="171"/>
        <v>41704</v>
      </c>
      <c r="N1007" s="39">
        <f t="shared" si="167"/>
        <v>10</v>
      </c>
      <c r="O1007" s="5"/>
      <c r="P1007" s="5"/>
      <c r="Q1007" s="42" t="str">
        <f>VLOOKUP(B1007,[1]Challan!$A$6:$B$28,2,FALSE)</f>
        <v>94H</v>
      </c>
      <c r="R1007" s="43" t="str">
        <f t="shared" si="163"/>
        <v>AAOF</v>
      </c>
      <c r="S1007" s="43" t="str">
        <f t="shared" si="168"/>
        <v>F</v>
      </c>
      <c r="T1007" s="43" t="str">
        <f t="shared" si="169"/>
        <v>02</v>
      </c>
      <c r="U1007" s="43" t="b">
        <f t="shared" si="164"/>
        <v>1</v>
      </c>
      <c r="V1007" s="43">
        <f t="shared" si="165"/>
        <v>10</v>
      </c>
      <c r="W1007" s="43" t="str">
        <f t="shared" si="166"/>
        <v>C</v>
      </c>
      <c r="X1007" s="37">
        <v>0</v>
      </c>
    </row>
    <row r="1008" spans="1:24" x14ac:dyDescent="0.25">
      <c r="A1008" s="30">
        <f t="shared" si="170"/>
        <v>1005</v>
      </c>
      <c r="B1008" s="45">
        <v>20</v>
      </c>
      <c r="C1008" s="32">
        <f t="shared" si="162"/>
        <v>213</v>
      </c>
      <c r="D1008" s="111" t="s">
        <v>229</v>
      </c>
      <c r="E1008" s="45" t="s">
        <v>917</v>
      </c>
      <c r="F1008" s="45" t="s">
        <v>521</v>
      </c>
      <c r="G1008" s="45"/>
      <c r="H1008" s="35" t="s">
        <v>255</v>
      </c>
      <c r="I1008" s="36">
        <v>41704</v>
      </c>
      <c r="J1008" s="82">
        <v>39079</v>
      </c>
      <c r="K1008" s="37">
        <v>3908</v>
      </c>
      <c r="L1008" s="38">
        <f t="shared" si="172"/>
        <v>3908</v>
      </c>
      <c r="M1008" s="36">
        <f t="shared" si="171"/>
        <v>41704</v>
      </c>
      <c r="N1008" s="39">
        <f t="shared" si="167"/>
        <v>10</v>
      </c>
      <c r="O1008" s="5"/>
      <c r="P1008" s="5"/>
      <c r="Q1008" s="42" t="str">
        <f>VLOOKUP(B1008,[1]Challan!$A$6:$B$28,2,FALSE)</f>
        <v>94H</v>
      </c>
      <c r="R1008" s="43" t="str">
        <f t="shared" si="163"/>
        <v>AMRP</v>
      </c>
      <c r="S1008" s="43" t="str">
        <f t="shared" si="168"/>
        <v>P</v>
      </c>
      <c r="T1008" s="43" t="str">
        <f t="shared" si="169"/>
        <v>02</v>
      </c>
      <c r="U1008" s="43" t="b">
        <f t="shared" si="164"/>
        <v>1</v>
      </c>
      <c r="V1008" s="43">
        <f t="shared" si="165"/>
        <v>10</v>
      </c>
      <c r="W1008" s="43" t="str">
        <f t="shared" si="166"/>
        <v>N</v>
      </c>
      <c r="X1008" s="37">
        <v>0</v>
      </c>
    </row>
    <row r="1009" spans="1:24" x14ac:dyDescent="0.25">
      <c r="A1009" s="30">
        <f t="shared" si="170"/>
        <v>1006</v>
      </c>
      <c r="B1009" s="45">
        <v>20</v>
      </c>
      <c r="C1009" s="32">
        <f t="shared" si="162"/>
        <v>214</v>
      </c>
      <c r="D1009" s="97" t="s">
        <v>229</v>
      </c>
      <c r="E1009" s="45" t="s">
        <v>957</v>
      </c>
      <c r="F1009" s="45" t="s">
        <v>719</v>
      </c>
      <c r="G1009" s="45"/>
      <c r="H1009" s="35" t="s">
        <v>255</v>
      </c>
      <c r="I1009" s="36">
        <v>41704</v>
      </c>
      <c r="J1009" s="82">
        <v>7234</v>
      </c>
      <c r="K1009" s="37">
        <v>723</v>
      </c>
      <c r="L1009" s="38">
        <f t="shared" si="172"/>
        <v>723</v>
      </c>
      <c r="M1009" s="36">
        <f t="shared" si="171"/>
        <v>41704</v>
      </c>
      <c r="N1009" s="39">
        <f t="shared" si="167"/>
        <v>9.99</v>
      </c>
      <c r="O1009" s="5"/>
      <c r="P1009" s="5"/>
      <c r="Q1009" s="42" t="str">
        <f>VLOOKUP(B1009,[1]Challan!$A$6:$B$28,2,FALSE)</f>
        <v>94H</v>
      </c>
      <c r="R1009" s="43" t="str">
        <f t="shared" si="163"/>
        <v>AAHF</v>
      </c>
      <c r="S1009" s="43" t="str">
        <f t="shared" si="168"/>
        <v>F</v>
      </c>
      <c r="T1009" s="43" t="str">
        <f t="shared" si="169"/>
        <v>02</v>
      </c>
      <c r="U1009" s="43" t="b">
        <f t="shared" si="164"/>
        <v>1</v>
      </c>
      <c r="V1009" s="43">
        <f t="shared" si="165"/>
        <v>10</v>
      </c>
      <c r="W1009" s="43" t="str">
        <f t="shared" si="166"/>
        <v>E</v>
      </c>
      <c r="X1009" s="37">
        <v>0</v>
      </c>
    </row>
    <row r="1010" spans="1:24" x14ac:dyDescent="0.25">
      <c r="A1010" s="30">
        <f t="shared" si="170"/>
        <v>1007</v>
      </c>
      <c r="B1010" s="45">
        <v>20</v>
      </c>
      <c r="C1010" s="32">
        <f t="shared" si="162"/>
        <v>215</v>
      </c>
      <c r="D1010" s="97" t="s">
        <v>229</v>
      </c>
      <c r="E1010" s="45" t="s">
        <v>978</v>
      </c>
      <c r="F1010" s="45" t="s">
        <v>742</v>
      </c>
      <c r="G1010" s="45"/>
      <c r="H1010" s="35" t="s">
        <v>255</v>
      </c>
      <c r="I1010" s="36">
        <v>41704</v>
      </c>
      <c r="J1010" s="82">
        <v>5091</v>
      </c>
      <c r="K1010" s="37">
        <v>509</v>
      </c>
      <c r="L1010" s="38">
        <f t="shared" si="172"/>
        <v>509</v>
      </c>
      <c r="M1010" s="36">
        <f t="shared" si="171"/>
        <v>41704</v>
      </c>
      <c r="N1010" s="39">
        <f t="shared" si="167"/>
        <v>10</v>
      </c>
      <c r="O1010" s="5"/>
      <c r="P1010" s="5"/>
      <c r="Q1010" s="42" t="str">
        <f>VLOOKUP(B1010,[1]Challan!$A$6:$B$28,2,FALSE)</f>
        <v>94H</v>
      </c>
      <c r="R1010" s="43" t="str">
        <f t="shared" si="163"/>
        <v>AALF</v>
      </c>
      <c r="S1010" s="43" t="str">
        <f t="shared" si="168"/>
        <v>F</v>
      </c>
      <c r="T1010" s="43" t="str">
        <f t="shared" si="169"/>
        <v>02</v>
      </c>
      <c r="U1010" s="43" t="b">
        <f t="shared" si="164"/>
        <v>1</v>
      </c>
      <c r="V1010" s="43">
        <f t="shared" si="165"/>
        <v>10</v>
      </c>
      <c r="W1010" s="43" t="str">
        <f t="shared" si="166"/>
        <v>M</v>
      </c>
      <c r="X1010" s="37">
        <v>0</v>
      </c>
    </row>
    <row r="1011" spans="1:24" x14ac:dyDescent="0.25">
      <c r="A1011" s="30">
        <f t="shared" si="170"/>
        <v>1008</v>
      </c>
      <c r="B1011" s="45">
        <v>20</v>
      </c>
      <c r="C1011" s="32">
        <f t="shared" si="162"/>
        <v>216</v>
      </c>
      <c r="D1011" s="111" t="s">
        <v>229</v>
      </c>
      <c r="E1011" s="45" t="s">
        <v>1143</v>
      </c>
      <c r="F1011" s="45" t="s">
        <v>715</v>
      </c>
      <c r="G1011" s="45"/>
      <c r="H1011" s="35" t="s">
        <v>255</v>
      </c>
      <c r="I1011" s="36">
        <v>41704</v>
      </c>
      <c r="J1011" s="82">
        <v>1468</v>
      </c>
      <c r="K1011" s="37">
        <v>147</v>
      </c>
      <c r="L1011" s="38">
        <f t="shared" si="172"/>
        <v>147</v>
      </c>
      <c r="M1011" s="36">
        <f t="shared" si="171"/>
        <v>41704</v>
      </c>
      <c r="N1011" s="39">
        <f t="shared" si="167"/>
        <v>10.01</v>
      </c>
      <c r="O1011" s="5"/>
      <c r="P1011" s="5"/>
      <c r="Q1011" s="42" t="str">
        <f>VLOOKUP(B1011,[1]Challan!$A$6:$B$28,2,FALSE)</f>
        <v>94H</v>
      </c>
      <c r="R1011" s="43" t="str">
        <f t="shared" si="163"/>
        <v>AACF</v>
      </c>
      <c r="S1011" s="43" t="str">
        <f t="shared" si="168"/>
        <v>F</v>
      </c>
      <c r="T1011" s="43" t="str">
        <f t="shared" si="169"/>
        <v>02</v>
      </c>
      <c r="U1011" s="43" t="b">
        <f t="shared" si="164"/>
        <v>1</v>
      </c>
      <c r="V1011" s="43">
        <f t="shared" si="165"/>
        <v>10</v>
      </c>
      <c r="W1011" s="43" t="str">
        <f t="shared" si="166"/>
        <v>C</v>
      </c>
      <c r="X1011" s="37">
        <v>0</v>
      </c>
    </row>
    <row r="1012" spans="1:24" x14ac:dyDescent="0.25">
      <c r="A1012" s="30">
        <f t="shared" si="170"/>
        <v>1009</v>
      </c>
      <c r="B1012" s="45">
        <v>20</v>
      </c>
      <c r="C1012" s="32">
        <f t="shared" si="162"/>
        <v>217</v>
      </c>
      <c r="D1012" s="111" t="s">
        <v>229</v>
      </c>
      <c r="E1012" s="45" t="s">
        <v>1017</v>
      </c>
      <c r="F1012" s="45" t="s">
        <v>743</v>
      </c>
      <c r="G1012" s="45"/>
      <c r="H1012" s="35" t="s">
        <v>255</v>
      </c>
      <c r="I1012" s="36">
        <v>41704</v>
      </c>
      <c r="J1012" s="82">
        <v>2443</v>
      </c>
      <c r="K1012" s="37">
        <v>244</v>
      </c>
      <c r="L1012" s="38">
        <f t="shared" si="172"/>
        <v>244</v>
      </c>
      <c r="M1012" s="36">
        <f t="shared" si="171"/>
        <v>41704</v>
      </c>
      <c r="N1012" s="39">
        <f t="shared" si="167"/>
        <v>9.99</v>
      </c>
      <c r="O1012" s="5"/>
      <c r="P1012" s="5"/>
      <c r="Q1012" s="42" t="str">
        <f>VLOOKUP(B1012,[1]Challan!$A$6:$B$28,2,FALSE)</f>
        <v>94H</v>
      </c>
      <c r="R1012" s="43" t="str">
        <f t="shared" si="163"/>
        <v>AAWP</v>
      </c>
      <c r="S1012" s="43" t="str">
        <f t="shared" si="168"/>
        <v>P</v>
      </c>
      <c r="T1012" s="43" t="str">
        <f t="shared" si="169"/>
        <v>02</v>
      </c>
      <c r="U1012" s="43" t="b">
        <f t="shared" si="164"/>
        <v>1</v>
      </c>
      <c r="V1012" s="43">
        <f t="shared" si="165"/>
        <v>10</v>
      </c>
      <c r="W1012" s="43" t="str">
        <f t="shared" si="166"/>
        <v>E</v>
      </c>
      <c r="X1012" s="37">
        <v>0</v>
      </c>
    </row>
    <row r="1013" spans="1:24" x14ac:dyDescent="0.25">
      <c r="A1013" s="30">
        <f t="shared" si="170"/>
        <v>1010</v>
      </c>
      <c r="B1013" s="45">
        <v>20</v>
      </c>
      <c r="C1013" s="32">
        <f t="shared" si="162"/>
        <v>218</v>
      </c>
      <c r="D1013" s="97" t="s">
        <v>229</v>
      </c>
      <c r="E1013" s="45" t="s">
        <v>944</v>
      </c>
      <c r="F1013" s="45" t="s">
        <v>744</v>
      </c>
      <c r="G1013" s="45"/>
      <c r="H1013" s="35" t="s">
        <v>255</v>
      </c>
      <c r="I1013" s="36">
        <v>41708</v>
      </c>
      <c r="J1013" s="82">
        <v>20400</v>
      </c>
      <c r="K1013" s="37">
        <v>2040</v>
      </c>
      <c r="L1013" s="38">
        <f t="shared" si="172"/>
        <v>2040</v>
      </c>
      <c r="M1013" s="36">
        <f t="shared" si="171"/>
        <v>41708</v>
      </c>
      <c r="N1013" s="39">
        <f t="shared" si="167"/>
        <v>10</v>
      </c>
      <c r="O1013" s="5"/>
      <c r="P1013" s="5"/>
      <c r="Q1013" s="42" t="str">
        <f>VLOOKUP(B1013,[1]Challan!$A$6:$B$28,2,FALSE)</f>
        <v>94H</v>
      </c>
      <c r="R1013" s="43" t="str">
        <f t="shared" si="163"/>
        <v>AAKP</v>
      </c>
      <c r="S1013" s="43" t="str">
        <f t="shared" si="168"/>
        <v>P</v>
      </c>
      <c r="T1013" s="43" t="str">
        <f t="shared" si="169"/>
        <v>02</v>
      </c>
      <c r="U1013" s="43" t="b">
        <f t="shared" si="164"/>
        <v>1</v>
      </c>
      <c r="V1013" s="43">
        <f t="shared" si="165"/>
        <v>10</v>
      </c>
      <c r="W1013" s="43" t="str">
        <f t="shared" si="166"/>
        <v>B</v>
      </c>
      <c r="X1013" s="37">
        <v>0</v>
      </c>
    </row>
    <row r="1014" spans="1:24" x14ac:dyDescent="0.25">
      <c r="A1014" s="30">
        <f t="shared" si="170"/>
        <v>1011</v>
      </c>
      <c r="B1014" s="45">
        <v>20</v>
      </c>
      <c r="C1014" s="32">
        <f t="shared" si="162"/>
        <v>219</v>
      </c>
      <c r="D1014" s="97" t="s">
        <v>229</v>
      </c>
      <c r="E1014" s="45" t="s">
        <v>944</v>
      </c>
      <c r="F1014" s="45" t="s">
        <v>744</v>
      </c>
      <c r="G1014" s="45"/>
      <c r="H1014" s="35" t="s">
        <v>255</v>
      </c>
      <c r="I1014" s="36">
        <v>41709</v>
      </c>
      <c r="J1014" s="82">
        <v>18000</v>
      </c>
      <c r="K1014" s="37">
        <v>1800</v>
      </c>
      <c r="L1014" s="38">
        <f t="shared" si="172"/>
        <v>1800</v>
      </c>
      <c r="M1014" s="36">
        <f t="shared" si="171"/>
        <v>41709</v>
      </c>
      <c r="N1014" s="39">
        <f t="shared" si="167"/>
        <v>10</v>
      </c>
      <c r="O1014" s="5"/>
      <c r="P1014" s="5"/>
      <c r="Q1014" s="42" t="str">
        <f>VLOOKUP(B1014,[1]Challan!$A$6:$B$28,2,FALSE)</f>
        <v>94H</v>
      </c>
      <c r="R1014" s="43" t="str">
        <f t="shared" si="163"/>
        <v>AAKP</v>
      </c>
      <c r="S1014" s="43" t="str">
        <f t="shared" si="168"/>
        <v>P</v>
      </c>
      <c r="T1014" s="43" t="str">
        <f t="shared" si="169"/>
        <v>02</v>
      </c>
      <c r="U1014" s="43" t="b">
        <f t="shared" si="164"/>
        <v>1</v>
      </c>
      <c r="V1014" s="43">
        <f t="shared" si="165"/>
        <v>10</v>
      </c>
      <c r="W1014" s="43" t="str">
        <f t="shared" si="166"/>
        <v>B</v>
      </c>
      <c r="X1014" s="37">
        <v>0</v>
      </c>
    </row>
    <row r="1015" spans="1:24" x14ac:dyDescent="0.25">
      <c r="A1015" s="30">
        <f t="shared" si="170"/>
        <v>1012</v>
      </c>
      <c r="B1015" s="45">
        <v>20</v>
      </c>
      <c r="C1015" s="32">
        <f t="shared" si="162"/>
        <v>220</v>
      </c>
      <c r="D1015" s="97" t="s">
        <v>229</v>
      </c>
      <c r="E1015" s="45" t="s">
        <v>944</v>
      </c>
      <c r="F1015" s="45" t="s">
        <v>744</v>
      </c>
      <c r="G1015" s="45"/>
      <c r="H1015" s="35" t="s">
        <v>255</v>
      </c>
      <c r="I1015" s="36">
        <v>41711</v>
      </c>
      <c r="J1015" s="82">
        <v>21600</v>
      </c>
      <c r="K1015" s="37">
        <v>2160</v>
      </c>
      <c r="L1015" s="38">
        <f t="shared" si="172"/>
        <v>2160</v>
      </c>
      <c r="M1015" s="36">
        <f t="shared" si="171"/>
        <v>41711</v>
      </c>
      <c r="N1015" s="39">
        <f t="shared" si="167"/>
        <v>10</v>
      </c>
      <c r="O1015" s="5"/>
      <c r="P1015" s="5"/>
      <c r="Q1015" s="42" t="str">
        <f>VLOOKUP(B1015,[1]Challan!$A$6:$B$28,2,FALSE)</f>
        <v>94H</v>
      </c>
      <c r="R1015" s="43" t="str">
        <f t="shared" si="163"/>
        <v>AAKP</v>
      </c>
      <c r="S1015" s="43" t="str">
        <f t="shared" si="168"/>
        <v>P</v>
      </c>
      <c r="T1015" s="43" t="str">
        <f t="shared" si="169"/>
        <v>02</v>
      </c>
      <c r="U1015" s="43" t="b">
        <f t="shared" si="164"/>
        <v>1</v>
      </c>
      <c r="V1015" s="43">
        <f t="shared" si="165"/>
        <v>10</v>
      </c>
      <c r="W1015" s="43" t="str">
        <f t="shared" si="166"/>
        <v>B</v>
      </c>
      <c r="X1015" s="37">
        <v>0</v>
      </c>
    </row>
    <row r="1016" spans="1:24" x14ac:dyDescent="0.25">
      <c r="A1016" s="30">
        <f t="shared" si="170"/>
        <v>1013</v>
      </c>
      <c r="B1016" s="45">
        <v>20</v>
      </c>
      <c r="C1016" s="32">
        <f t="shared" si="162"/>
        <v>221</v>
      </c>
      <c r="D1016" s="97" t="s">
        <v>229</v>
      </c>
      <c r="E1016" s="45" t="s">
        <v>944</v>
      </c>
      <c r="F1016" s="45" t="s">
        <v>744</v>
      </c>
      <c r="G1016" s="45"/>
      <c r="H1016" s="35" t="s">
        <v>255</v>
      </c>
      <c r="I1016" s="36">
        <v>41712</v>
      </c>
      <c r="J1016" s="82">
        <v>24000</v>
      </c>
      <c r="K1016" s="37">
        <v>2400</v>
      </c>
      <c r="L1016" s="38">
        <f t="shared" si="172"/>
        <v>2400</v>
      </c>
      <c r="M1016" s="36">
        <f t="shared" si="171"/>
        <v>41712</v>
      </c>
      <c r="N1016" s="39">
        <f t="shared" si="167"/>
        <v>10</v>
      </c>
      <c r="O1016" s="5"/>
      <c r="P1016" s="5"/>
      <c r="Q1016" s="42" t="str">
        <f>VLOOKUP(B1016,[1]Challan!$A$6:$B$28,2,FALSE)</f>
        <v>94H</v>
      </c>
      <c r="R1016" s="43" t="str">
        <f t="shared" si="163"/>
        <v>AAKP</v>
      </c>
      <c r="S1016" s="43" t="str">
        <f t="shared" si="168"/>
        <v>P</v>
      </c>
      <c r="T1016" s="43" t="str">
        <f t="shared" si="169"/>
        <v>02</v>
      </c>
      <c r="U1016" s="43" t="b">
        <f t="shared" si="164"/>
        <v>1</v>
      </c>
      <c r="V1016" s="43">
        <f t="shared" si="165"/>
        <v>10</v>
      </c>
      <c r="W1016" s="43" t="str">
        <f t="shared" si="166"/>
        <v>B</v>
      </c>
      <c r="X1016" s="37">
        <v>0</v>
      </c>
    </row>
    <row r="1017" spans="1:24" x14ac:dyDescent="0.25">
      <c r="A1017" s="30">
        <f t="shared" si="170"/>
        <v>1014</v>
      </c>
      <c r="B1017" s="45">
        <v>20</v>
      </c>
      <c r="C1017" s="32">
        <f t="shared" si="162"/>
        <v>222</v>
      </c>
      <c r="D1017" s="97" t="s">
        <v>229</v>
      </c>
      <c r="E1017" s="45" t="s">
        <v>944</v>
      </c>
      <c r="F1017" s="45" t="s">
        <v>744</v>
      </c>
      <c r="G1017" s="45"/>
      <c r="H1017" s="35" t="s">
        <v>255</v>
      </c>
      <c r="I1017" s="36">
        <v>41716</v>
      </c>
      <c r="J1017" s="82">
        <v>12000</v>
      </c>
      <c r="K1017" s="37">
        <v>1200</v>
      </c>
      <c r="L1017" s="38">
        <f t="shared" si="172"/>
        <v>1200</v>
      </c>
      <c r="M1017" s="36">
        <f t="shared" si="171"/>
        <v>41716</v>
      </c>
      <c r="N1017" s="39">
        <f t="shared" si="167"/>
        <v>10</v>
      </c>
      <c r="O1017" s="5"/>
      <c r="P1017" s="5"/>
      <c r="Q1017" s="42" t="str">
        <f>VLOOKUP(B1017,[1]Challan!$A$6:$B$28,2,FALSE)</f>
        <v>94H</v>
      </c>
      <c r="R1017" s="43" t="str">
        <f t="shared" si="163"/>
        <v>AAKP</v>
      </c>
      <c r="S1017" s="43" t="str">
        <f t="shared" si="168"/>
        <v>P</v>
      </c>
      <c r="T1017" s="43" t="str">
        <f t="shared" si="169"/>
        <v>02</v>
      </c>
      <c r="U1017" s="43" t="b">
        <f t="shared" si="164"/>
        <v>1</v>
      </c>
      <c r="V1017" s="43">
        <f t="shared" si="165"/>
        <v>10</v>
      </c>
      <c r="W1017" s="43" t="str">
        <f t="shared" si="166"/>
        <v>B</v>
      </c>
      <c r="X1017" s="37">
        <v>0</v>
      </c>
    </row>
    <row r="1018" spans="1:24" x14ac:dyDescent="0.25">
      <c r="A1018" s="30">
        <f t="shared" si="170"/>
        <v>1015</v>
      </c>
      <c r="B1018" s="45">
        <v>20</v>
      </c>
      <c r="C1018" s="32">
        <f t="shared" si="162"/>
        <v>223</v>
      </c>
      <c r="D1018" s="97" t="s">
        <v>229</v>
      </c>
      <c r="E1018" s="45" t="s">
        <v>944</v>
      </c>
      <c r="F1018" s="45" t="s">
        <v>744</v>
      </c>
      <c r="G1018" s="45"/>
      <c r="H1018" s="35" t="s">
        <v>255</v>
      </c>
      <c r="I1018" s="36">
        <v>41718</v>
      </c>
      <c r="J1018" s="82">
        <v>30000</v>
      </c>
      <c r="K1018" s="37">
        <v>3000</v>
      </c>
      <c r="L1018" s="38">
        <f t="shared" si="172"/>
        <v>3000</v>
      </c>
      <c r="M1018" s="36">
        <f t="shared" si="171"/>
        <v>41718</v>
      </c>
      <c r="N1018" s="39">
        <f t="shared" si="167"/>
        <v>10</v>
      </c>
      <c r="O1018" s="5"/>
      <c r="P1018" s="5"/>
      <c r="Q1018" s="42" t="str">
        <f>VLOOKUP(B1018,[1]Challan!$A$6:$B$28,2,FALSE)</f>
        <v>94H</v>
      </c>
      <c r="R1018" s="43" t="str">
        <f t="shared" si="163"/>
        <v>AAKP</v>
      </c>
      <c r="S1018" s="43" t="str">
        <f t="shared" si="168"/>
        <v>P</v>
      </c>
      <c r="T1018" s="43" t="str">
        <f t="shared" si="169"/>
        <v>02</v>
      </c>
      <c r="U1018" s="43" t="b">
        <f t="shared" si="164"/>
        <v>1</v>
      </c>
      <c r="V1018" s="43">
        <f t="shared" si="165"/>
        <v>10</v>
      </c>
      <c r="W1018" s="43" t="str">
        <f t="shared" si="166"/>
        <v>B</v>
      </c>
      <c r="X1018" s="37">
        <v>0</v>
      </c>
    </row>
    <row r="1019" spans="1:24" x14ac:dyDescent="0.25">
      <c r="A1019" s="30">
        <f t="shared" si="170"/>
        <v>1016</v>
      </c>
      <c r="B1019" s="45">
        <v>20</v>
      </c>
      <c r="C1019" s="32">
        <f t="shared" si="162"/>
        <v>224</v>
      </c>
      <c r="D1019" s="97" t="s">
        <v>229</v>
      </c>
      <c r="E1019" s="45" t="s">
        <v>944</v>
      </c>
      <c r="F1019" s="45" t="s">
        <v>744</v>
      </c>
      <c r="G1019" s="45"/>
      <c r="H1019" s="35" t="s">
        <v>255</v>
      </c>
      <c r="I1019" s="36">
        <v>41718</v>
      </c>
      <c r="J1019" s="82">
        <v>12000</v>
      </c>
      <c r="K1019" s="37">
        <v>1200</v>
      </c>
      <c r="L1019" s="38">
        <f t="shared" si="172"/>
        <v>1200</v>
      </c>
      <c r="M1019" s="36">
        <f t="shared" si="171"/>
        <v>41718</v>
      </c>
      <c r="N1019" s="39">
        <f t="shared" si="167"/>
        <v>10</v>
      </c>
      <c r="O1019" s="5"/>
      <c r="P1019" s="5"/>
      <c r="Q1019" s="42" t="str">
        <f>VLOOKUP(B1019,[1]Challan!$A$6:$B$28,2,FALSE)</f>
        <v>94H</v>
      </c>
      <c r="R1019" s="43" t="str">
        <f t="shared" si="163"/>
        <v>AAKP</v>
      </c>
      <c r="S1019" s="43" t="str">
        <f t="shared" si="168"/>
        <v>P</v>
      </c>
      <c r="T1019" s="43" t="str">
        <f t="shared" si="169"/>
        <v>02</v>
      </c>
      <c r="U1019" s="43" t="b">
        <f t="shared" si="164"/>
        <v>1</v>
      </c>
      <c r="V1019" s="43">
        <f t="shared" si="165"/>
        <v>10</v>
      </c>
      <c r="W1019" s="43" t="str">
        <f t="shared" si="166"/>
        <v>B</v>
      </c>
      <c r="X1019" s="37">
        <v>0</v>
      </c>
    </row>
    <row r="1020" spans="1:24" x14ac:dyDescent="0.25">
      <c r="A1020" s="30">
        <f t="shared" si="170"/>
        <v>1017</v>
      </c>
      <c r="B1020" s="45">
        <v>20</v>
      </c>
      <c r="C1020" s="32">
        <f t="shared" si="162"/>
        <v>225</v>
      </c>
      <c r="D1020" s="97" t="s">
        <v>229</v>
      </c>
      <c r="E1020" s="45" t="s">
        <v>951</v>
      </c>
      <c r="F1020" s="45" t="s">
        <v>745</v>
      </c>
      <c r="G1020" s="45"/>
      <c r="H1020" s="35" t="s">
        <v>255</v>
      </c>
      <c r="I1020" s="36">
        <v>41729</v>
      </c>
      <c r="J1020" s="82">
        <v>50000</v>
      </c>
      <c r="K1020" s="37">
        <v>5000</v>
      </c>
      <c r="L1020" s="38">
        <f t="shared" si="172"/>
        <v>5000</v>
      </c>
      <c r="M1020" s="36">
        <f t="shared" si="171"/>
        <v>41729</v>
      </c>
      <c r="N1020" s="39">
        <f t="shared" si="167"/>
        <v>10</v>
      </c>
      <c r="O1020" s="5"/>
      <c r="P1020" s="5"/>
      <c r="Q1020" s="42" t="str">
        <f>VLOOKUP(B1020,[1]Challan!$A$6:$B$28,2,FALSE)</f>
        <v>94H</v>
      </c>
      <c r="R1020" s="43" t="str">
        <f t="shared" si="163"/>
        <v>AJDP</v>
      </c>
      <c r="S1020" s="43" t="str">
        <f t="shared" si="168"/>
        <v>P</v>
      </c>
      <c r="T1020" s="43" t="str">
        <f t="shared" si="169"/>
        <v>02</v>
      </c>
      <c r="U1020" s="43" t="b">
        <f t="shared" si="164"/>
        <v>1</v>
      </c>
      <c r="V1020" s="43">
        <f t="shared" si="165"/>
        <v>10</v>
      </c>
      <c r="W1020" s="43" t="str">
        <f t="shared" si="166"/>
        <v>Q</v>
      </c>
      <c r="X1020" s="37">
        <v>0</v>
      </c>
    </row>
    <row r="1021" spans="1:24" x14ac:dyDescent="0.25">
      <c r="A1021" s="30">
        <f t="shared" si="170"/>
        <v>1018</v>
      </c>
      <c r="B1021" s="45">
        <v>20</v>
      </c>
      <c r="C1021" s="32">
        <f t="shared" si="162"/>
        <v>226</v>
      </c>
      <c r="D1021" s="97" t="s">
        <v>229</v>
      </c>
      <c r="E1021" s="45" t="s">
        <v>1109</v>
      </c>
      <c r="F1021" s="45" t="s">
        <v>746</v>
      </c>
      <c r="G1021" s="45"/>
      <c r="H1021" s="35" t="s">
        <v>255</v>
      </c>
      <c r="I1021" s="36">
        <v>41729</v>
      </c>
      <c r="J1021" s="82">
        <v>50000</v>
      </c>
      <c r="K1021" s="37">
        <v>5000</v>
      </c>
      <c r="L1021" s="38">
        <f t="shared" si="172"/>
        <v>5000</v>
      </c>
      <c r="M1021" s="36">
        <f t="shared" si="171"/>
        <v>41729</v>
      </c>
      <c r="N1021" s="39">
        <f t="shared" si="167"/>
        <v>10</v>
      </c>
      <c r="O1021" s="5"/>
      <c r="P1021" s="5"/>
      <c r="Q1021" s="42" t="str">
        <f>VLOOKUP(B1021,[1]Challan!$A$6:$B$28,2,FALSE)</f>
        <v>94H</v>
      </c>
      <c r="R1021" s="43" t="str">
        <f t="shared" si="163"/>
        <v>ABWF</v>
      </c>
      <c r="S1021" s="43" t="str">
        <f t="shared" si="168"/>
        <v>F</v>
      </c>
      <c r="T1021" s="43" t="str">
        <f t="shared" si="169"/>
        <v>02</v>
      </c>
      <c r="U1021" s="43" t="b">
        <f t="shared" si="164"/>
        <v>1</v>
      </c>
      <c r="V1021" s="43">
        <f t="shared" si="165"/>
        <v>10</v>
      </c>
      <c r="W1021" s="43" t="str">
        <f t="shared" si="166"/>
        <v>F</v>
      </c>
      <c r="X1021" s="37">
        <v>0</v>
      </c>
    </row>
    <row r="1022" spans="1:24" x14ac:dyDescent="0.25">
      <c r="A1022" s="30">
        <f t="shared" si="170"/>
        <v>1019</v>
      </c>
      <c r="B1022" s="45">
        <v>20</v>
      </c>
      <c r="C1022" s="32">
        <f t="shared" si="162"/>
        <v>227</v>
      </c>
      <c r="D1022" s="97" t="s">
        <v>229</v>
      </c>
      <c r="E1022" s="45" t="s">
        <v>865</v>
      </c>
      <c r="F1022" s="45" t="s">
        <v>747</v>
      </c>
      <c r="G1022" s="45"/>
      <c r="H1022" s="35" t="s">
        <v>255</v>
      </c>
      <c r="I1022" s="36">
        <v>41729</v>
      </c>
      <c r="J1022" s="82">
        <v>50000</v>
      </c>
      <c r="K1022" s="37">
        <v>5000</v>
      </c>
      <c r="L1022" s="38">
        <f t="shared" si="172"/>
        <v>5000</v>
      </c>
      <c r="M1022" s="36">
        <f t="shared" si="171"/>
        <v>41729</v>
      </c>
      <c r="N1022" s="39">
        <f t="shared" si="167"/>
        <v>10</v>
      </c>
      <c r="O1022" s="5"/>
      <c r="P1022" s="5"/>
      <c r="Q1022" s="42" t="str">
        <f>VLOOKUP(B1022,[1]Challan!$A$6:$B$28,2,FALSE)</f>
        <v>94H</v>
      </c>
      <c r="R1022" s="43" t="str">
        <f t="shared" si="163"/>
        <v>AGYP</v>
      </c>
      <c r="S1022" s="43" t="str">
        <f t="shared" si="168"/>
        <v>P</v>
      </c>
      <c r="T1022" s="43" t="str">
        <f t="shared" si="169"/>
        <v>02</v>
      </c>
      <c r="U1022" s="43" t="b">
        <f t="shared" si="164"/>
        <v>1</v>
      </c>
      <c r="V1022" s="43">
        <f t="shared" si="165"/>
        <v>10</v>
      </c>
      <c r="W1022" s="43" t="str">
        <f t="shared" si="166"/>
        <v>E</v>
      </c>
      <c r="X1022" s="37">
        <v>0</v>
      </c>
    </row>
    <row r="1023" spans="1:24" x14ac:dyDescent="0.25">
      <c r="A1023" s="30">
        <f t="shared" si="170"/>
        <v>1020</v>
      </c>
      <c r="B1023" s="45">
        <v>20</v>
      </c>
      <c r="C1023" s="32">
        <f t="shared" si="162"/>
        <v>228</v>
      </c>
      <c r="D1023" s="97" t="s">
        <v>229</v>
      </c>
      <c r="E1023" s="45" t="s">
        <v>835</v>
      </c>
      <c r="F1023" s="45" t="s">
        <v>748</v>
      </c>
      <c r="G1023" s="45"/>
      <c r="H1023" s="35" t="s">
        <v>255</v>
      </c>
      <c r="I1023" s="36">
        <v>41729</v>
      </c>
      <c r="J1023" s="82">
        <v>60000</v>
      </c>
      <c r="K1023" s="37">
        <v>6000</v>
      </c>
      <c r="L1023" s="38">
        <f t="shared" si="172"/>
        <v>6000</v>
      </c>
      <c r="M1023" s="36">
        <f t="shared" si="171"/>
        <v>41729</v>
      </c>
      <c r="N1023" s="39">
        <f t="shared" si="167"/>
        <v>10</v>
      </c>
      <c r="O1023" s="5"/>
      <c r="P1023" s="5"/>
      <c r="Q1023" s="42" t="str">
        <f>VLOOKUP(B1023,[1]Challan!$A$6:$B$28,2,FALSE)</f>
        <v>94H</v>
      </c>
      <c r="R1023" s="43" t="str">
        <f t="shared" si="163"/>
        <v>AALF</v>
      </c>
      <c r="S1023" s="43" t="str">
        <f t="shared" si="168"/>
        <v>F</v>
      </c>
      <c r="T1023" s="43" t="str">
        <f t="shared" si="169"/>
        <v>02</v>
      </c>
      <c r="U1023" s="43" t="b">
        <f t="shared" si="164"/>
        <v>1</v>
      </c>
      <c r="V1023" s="43">
        <f t="shared" si="165"/>
        <v>10</v>
      </c>
      <c r="W1023" s="43" t="str">
        <f t="shared" si="166"/>
        <v>D</v>
      </c>
      <c r="X1023" s="37">
        <v>0</v>
      </c>
    </row>
    <row r="1024" spans="1:24" x14ac:dyDescent="0.25">
      <c r="A1024" s="30">
        <f t="shared" si="170"/>
        <v>1021</v>
      </c>
      <c r="B1024" s="45">
        <v>20</v>
      </c>
      <c r="C1024" s="32">
        <f t="shared" si="162"/>
        <v>229</v>
      </c>
      <c r="D1024" s="97" t="s">
        <v>229</v>
      </c>
      <c r="E1024" s="45" t="s">
        <v>979</v>
      </c>
      <c r="F1024" s="45" t="s">
        <v>665</v>
      </c>
      <c r="G1024" s="45"/>
      <c r="H1024" s="35" t="s">
        <v>255</v>
      </c>
      <c r="I1024" s="36">
        <v>41729</v>
      </c>
      <c r="J1024" s="82">
        <v>50000</v>
      </c>
      <c r="K1024" s="37">
        <v>5000</v>
      </c>
      <c r="L1024" s="38">
        <f t="shared" si="172"/>
        <v>5000</v>
      </c>
      <c r="M1024" s="36">
        <f t="shared" si="171"/>
        <v>41729</v>
      </c>
      <c r="N1024" s="39">
        <f t="shared" si="167"/>
        <v>10</v>
      </c>
      <c r="O1024" s="5"/>
      <c r="P1024" s="5"/>
      <c r="Q1024" s="42" t="str">
        <f>VLOOKUP(B1024,[1]Challan!$A$6:$B$28,2,FALSE)</f>
        <v>94H</v>
      </c>
      <c r="R1024" s="43" t="str">
        <f t="shared" si="163"/>
        <v>AAFF</v>
      </c>
      <c r="S1024" s="43" t="str">
        <f t="shared" si="168"/>
        <v>F</v>
      </c>
      <c r="T1024" s="43" t="str">
        <f t="shared" si="169"/>
        <v>02</v>
      </c>
      <c r="U1024" s="43" t="b">
        <f t="shared" si="164"/>
        <v>1</v>
      </c>
      <c r="V1024" s="43">
        <f t="shared" si="165"/>
        <v>10</v>
      </c>
      <c r="W1024" s="43" t="str">
        <f t="shared" si="166"/>
        <v>P</v>
      </c>
      <c r="X1024" s="37">
        <v>0</v>
      </c>
    </row>
    <row r="1025" spans="1:24" x14ac:dyDescent="0.25">
      <c r="A1025" s="30">
        <f t="shared" si="170"/>
        <v>1022</v>
      </c>
      <c r="B1025" s="45">
        <v>20</v>
      </c>
      <c r="C1025" s="32">
        <f t="shared" si="162"/>
        <v>230</v>
      </c>
      <c r="D1025" s="97" t="s">
        <v>229</v>
      </c>
      <c r="E1025" s="45" t="s">
        <v>1070</v>
      </c>
      <c r="F1025" s="45" t="s">
        <v>749</v>
      </c>
      <c r="G1025" s="45"/>
      <c r="H1025" s="35" t="s">
        <v>255</v>
      </c>
      <c r="I1025" s="36">
        <v>41729</v>
      </c>
      <c r="J1025" s="82">
        <v>50000</v>
      </c>
      <c r="K1025" s="37">
        <v>5000</v>
      </c>
      <c r="L1025" s="38">
        <f t="shared" si="172"/>
        <v>5000</v>
      </c>
      <c r="M1025" s="36">
        <f t="shared" si="171"/>
        <v>41729</v>
      </c>
      <c r="N1025" s="39">
        <f t="shared" si="167"/>
        <v>10</v>
      </c>
      <c r="O1025" s="5"/>
      <c r="P1025" s="5"/>
      <c r="Q1025" s="42" t="str">
        <f>VLOOKUP(B1025,[1]Challan!$A$6:$B$28,2,FALSE)</f>
        <v>94H</v>
      </c>
      <c r="R1025" s="43" t="str">
        <f t="shared" si="163"/>
        <v>AACF</v>
      </c>
      <c r="S1025" s="43" t="str">
        <f t="shared" si="168"/>
        <v>F</v>
      </c>
      <c r="T1025" s="43" t="str">
        <f t="shared" si="169"/>
        <v>02</v>
      </c>
      <c r="U1025" s="43" t="b">
        <f t="shared" si="164"/>
        <v>1</v>
      </c>
      <c r="V1025" s="43">
        <f t="shared" si="165"/>
        <v>10</v>
      </c>
      <c r="W1025" s="43" t="str">
        <f t="shared" si="166"/>
        <v>C</v>
      </c>
      <c r="X1025" s="37">
        <v>0</v>
      </c>
    </row>
    <row r="1026" spans="1:24" x14ac:dyDescent="0.25">
      <c r="A1026" s="30">
        <f t="shared" si="170"/>
        <v>1023</v>
      </c>
      <c r="B1026" s="45">
        <v>20</v>
      </c>
      <c r="C1026" s="32">
        <f t="shared" si="162"/>
        <v>231</v>
      </c>
      <c r="D1026" s="45" t="s">
        <v>229</v>
      </c>
      <c r="E1026" s="45" t="s">
        <v>346</v>
      </c>
      <c r="F1026" s="45" t="s">
        <v>347</v>
      </c>
      <c r="G1026" s="45"/>
      <c r="H1026" s="35" t="s">
        <v>255</v>
      </c>
      <c r="I1026" s="36">
        <v>41729</v>
      </c>
      <c r="J1026" s="82">
        <v>1987</v>
      </c>
      <c r="K1026" s="37">
        <v>199</v>
      </c>
      <c r="L1026" s="38">
        <f t="shared" si="172"/>
        <v>199</v>
      </c>
      <c r="M1026" s="36">
        <f t="shared" si="171"/>
        <v>41729</v>
      </c>
      <c r="N1026" s="39">
        <f t="shared" si="167"/>
        <v>10.02</v>
      </c>
      <c r="O1026" s="5"/>
      <c r="P1026" s="5"/>
      <c r="Q1026" s="42" t="str">
        <f>VLOOKUP(B1026,[1]Challan!$A$6:$B$28,2,FALSE)</f>
        <v>94H</v>
      </c>
      <c r="R1026" s="43" t="str">
        <f t="shared" si="163"/>
        <v>AACF</v>
      </c>
      <c r="S1026" s="43" t="str">
        <f t="shared" si="168"/>
        <v>F</v>
      </c>
      <c r="T1026" s="43" t="str">
        <f t="shared" si="169"/>
        <v>02</v>
      </c>
      <c r="U1026" s="43" t="b">
        <f t="shared" si="164"/>
        <v>1</v>
      </c>
      <c r="V1026" s="43">
        <f t="shared" si="165"/>
        <v>10</v>
      </c>
      <c r="W1026" s="43" t="str">
        <f t="shared" si="166"/>
        <v>A</v>
      </c>
      <c r="X1026" s="37">
        <v>0</v>
      </c>
    </row>
    <row r="1027" spans="1:24" x14ac:dyDescent="0.25">
      <c r="A1027" s="30">
        <f t="shared" si="170"/>
        <v>1024</v>
      </c>
      <c r="B1027" s="45">
        <v>20</v>
      </c>
      <c r="C1027" s="32">
        <f t="shared" si="162"/>
        <v>232</v>
      </c>
      <c r="D1027" s="45" t="s">
        <v>229</v>
      </c>
      <c r="E1027" s="45" t="s">
        <v>1096</v>
      </c>
      <c r="F1027" s="45" t="s">
        <v>487</v>
      </c>
      <c r="G1027" s="45"/>
      <c r="H1027" s="35" t="s">
        <v>255</v>
      </c>
      <c r="I1027" s="36">
        <v>41729</v>
      </c>
      <c r="J1027" s="82">
        <v>6111</v>
      </c>
      <c r="K1027" s="37">
        <v>611</v>
      </c>
      <c r="L1027" s="38">
        <f t="shared" si="172"/>
        <v>611</v>
      </c>
      <c r="M1027" s="36">
        <f t="shared" si="171"/>
        <v>41729</v>
      </c>
      <c r="N1027" s="39">
        <f t="shared" si="167"/>
        <v>10</v>
      </c>
      <c r="O1027" s="5"/>
      <c r="P1027" s="5"/>
      <c r="Q1027" s="42" t="str">
        <f>VLOOKUP(B1027,[1]Challan!$A$6:$B$28,2,FALSE)</f>
        <v>94H</v>
      </c>
      <c r="R1027" s="43" t="str">
        <f t="shared" si="163"/>
        <v>AACF</v>
      </c>
      <c r="S1027" s="43" t="str">
        <f t="shared" si="168"/>
        <v>F</v>
      </c>
      <c r="T1027" s="43" t="str">
        <f t="shared" si="169"/>
        <v>02</v>
      </c>
      <c r="U1027" s="43" t="b">
        <f t="shared" si="164"/>
        <v>1</v>
      </c>
      <c r="V1027" s="43">
        <f t="shared" si="165"/>
        <v>10</v>
      </c>
      <c r="W1027" s="43" t="str">
        <f t="shared" si="166"/>
        <v>N</v>
      </c>
      <c r="X1027" s="37">
        <v>0</v>
      </c>
    </row>
    <row r="1028" spans="1:24" x14ac:dyDescent="0.25">
      <c r="A1028" s="30">
        <f t="shared" si="170"/>
        <v>1025</v>
      </c>
      <c r="B1028" s="45">
        <v>20</v>
      </c>
      <c r="C1028" s="32">
        <f t="shared" ref="C1028:C1091" si="173">+IF(B1028=B1027,C1027+1,1)</f>
        <v>233</v>
      </c>
      <c r="D1028" s="45" t="s">
        <v>229</v>
      </c>
      <c r="E1028" s="45" t="s">
        <v>994</v>
      </c>
      <c r="F1028" s="45" t="s">
        <v>540</v>
      </c>
      <c r="G1028" s="45"/>
      <c r="H1028" s="35" t="s">
        <v>255</v>
      </c>
      <c r="I1028" s="36">
        <v>41729</v>
      </c>
      <c r="J1028" s="82">
        <v>300</v>
      </c>
      <c r="K1028" s="37">
        <v>30</v>
      </c>
      <c r="L1028" s="38">
        <f t="shared" si="172"/>
        <v>30</v>
      </c>
      <c r="M1028" s="36">
        <f t="shared" si="171"/>
        <v>41729</v>
      </c>
      <c r="N1028" s="39">
        <f t="shared" si="167"/>
        <v>10</v>
      </c>
      <c r="O1028" s="5"/>
      <c r="P1028" s="5"/>
      <c r="Q1028" s="42" t="str">
        <f>VLOOKUP(B1028,[1]Challan!$A$6:$B$28,2,FALSE)</f>
        <v>94H</v>
      </c>
      <c r="R1028" s="43" t="str">
        <f t="shared" ref="R1028:R1091" si="174">LEFT(E1028,4)</f>
        <v>AAIF</v>
      </c>
      <c r="S1028" s="43" t="str">
        <f t="shared" si="168"/>
        <v>F</v>
      </c>
      <c r="T1028" s="43" t="str">
        <f t="shared" si="169"/>
        <v>02</v>
      </c>
      <c r="U1028" s="43" t="b">
        <f t="shared" ref="U1028:U1091" si="175">D1028=T1028</f>
        <v>1</v>
      </c>
      <c r="V1028" s="43">
        <f t="shared" ref="V1028:V1091" si="176">LEN(E1028)</f>
        <v>10</v>
      </c>
      <c r="W1028" s="43" t="str">
        <f t="shared" ref="W1028:W1091" si="177">RIGHT(E1028,1)</f>
        <v>K</v>
      </c>
      <c r="X1028" s="37">
        <v>0</v>
      </c>
    </row>
    <row r="1029" spans="1:24" x14ac:dyDescent="0.25">
      <c r="A1029" s="30">
        <f t="shared" si="170"/>
        <v>1026</v>
      </c>
      <c r="B1029" s="45">
        <v>20</v>
      </c>
      <c r="C1029" s="32">
        <f t="shared" si="173"/>
        <v>234</v>
      </c>
      <c r="D1029" s="45" t="s">
        <v>229</v>
      </c>
      <c r="E1029" s="45" t="s">
        <v>1059</v>
      </c>
      <c r="F1029" s="45" t="s">
        <v>348</v>
      </c>
      <c r="G1029" s="45"/>
      <c r="H1029" s="35" t="s">
        <v>255</v>
      </c>
      <c r="I1029" s="36">
        <v>41729</v>
      </c>
      <c r="J1029" s="82">
        <v>21057</v>
      </c>
      <c r="K1029" s="37">
        <v>2106</v>
      </c>
      <c r="L1029" s="38">
        <f t="shared" si="172"/>
        <v>2106</v>
      </c>
      <c r="M1029" s="36">
        <f t="shared" si="171"/>
        <v>41729</v>
      </c>
      <c r="N1029" s="39">
        <f t="shared" ref="N1029:N1092" si="178">+ROUND(L1029/J1029*100,2)</f>
        <v>10</v>
      </c>
      <c r="O1029" s="5"/>
      <c r="P1029" s="5"/>
      <c r="Q1029" s="42" t="str">
        <f>VLOOKUP(B1029,[1]Challan!$A$6:$B$28,2,FALSE)</f>
        <v>94H</v>
      </c>
      <c r="R1029" s="43" t="str">
        <f t="shared" si="174"/>
        <v>AAAF</v>
      </c>
      <c r="S1029" s="43" t="str">
        <f t="shared" ref="S1029:S1092" si="179">RIGHT(R1029,1)</f>
        <v>F</v>
      </c>
      <c r="T1029" s="43" t="str">
        <f t="shared" ref="T1029:T1092" si="180">IF(S1029="C","01","02")</f>
        <v>02</v>
      </c>
      <c r="U1029" s="43" t="b">
        <f t="shared" si="175"/>
        <v>1</v>
      </c>
      <c r="V1029" s="43">
        <f t="shared" si="176"/>
        <v>10</v>
      </c>
      <c r="W1029" s="43" t="str">
        <f t="shared" si="177"/>
        <v>K</v>
      </c>
      <c r="X1029" s="37">
        <v>0</v>
      </c>
    </row>
    <row r="1030" spans="1:24" x14ac:dyDescent="0.25">
      <c r="A1030" s="30">
        <f t="shared" ref="A1030:A1093" si="181">A1029+1</f>
        <v>1027</v>
      </c>
      <c r="B1030" s="45">
        <v>20</v>
      </c>
      <c r="C1030" s="32">
        <f t="shared" si="173"/>
        <v>235</v>
      </c>
      <c r="D1030" s="45" t="s">
        <v>229</v>
      </c>
      <c r="E1030" s="45" t="s">
        <v>1079</v>
      </c>
      <c r="F1030" s="45" t="s">
        <v>428</v>
      </c>
      <c r="G1030" s="45"/>
      <c r="H1030" s="35" t="s">
        <v>255</v>
      </c>
      <c r="I1030" s="36">
        <v>41729</v>
      </c>
      <c r="J1030" s="82">
        <v>17665</v>
      </c>
      <c r="K1030" s="37">
        <v>1766</v>
      </c>
      <c r="L1030" s="38">
        <f t="shared" si="172"/>
        <v>1766</v>
      </c>
      <c r="M1030" s="36">
        <f t="shared" si="171"/>
        <v>41729</v>
      </c>
      <c r="N1030" s="39">
        <f t="shared" si="178"/>
        <v>10</v>
      </c>
      <c r="O1030" s="5"/>
      <c r="P1030" s="5"/>
      <c r="Q1030" s="42" t="str">
        <f>VLOOKUP(B1030,[1]Challan!$A$6:$B$28,2,FALSE)</f>
        <v>94H</v>
      </c>
      <c r="R1030" s="43" t="str">
        <f t="shared" si="174"/>
        <v>AAAF</v>
      </c>
      <c r="S1030" s="43" t="str">
        <f t="shared" si="179"/>
        <v>F</v>
      </c>
      <c r="T1030" s="43" t="str">
        <f t="shared" si="180"/>
        <v>02</v>
      </c>
      <c r="U1030" s="43" t="b">
        <f t="shared" si="175"/>
        <v>1</v>
      </c>
      <c r="V1030" s="43">
        <f t="shared" si="176"/>
        <v>10</v>
      </c>
      <c r="W1030" s="43" t="str">
        <f t="shared" si="177"/>
        <v>P</v>
      </c>
      <c r="X1030" s="37">
        <v>0</v>
      </c>
    </row>
    <row r="1031" spans="1:24" x14ac:dyDescent="0.25">
      <c r="A1031" s="30">
        <f t="shared" si="181"/>
        <v>1028</v>
      </c>
      <c r="B1031" s="45">
        <v>20</v>
      </c>
      <c r="C1031" s="32">
        <f t="shared" si="173"/>
        <v>236</v>
      </c>
      <c r="D1031" s="45" t="s">
        <v>229</v>
      </c>
      <c r="E1031" s="45" t="s">
        <v>971</v>
      </c>
      <c r="F1031" s="45" t="s">
        <v>430</v>
      </c>
      <c r="G1031" s="45"/>
      <c r="H1031" s="35" t="s">
        <v>255</v>
      </c>
      <c r="I1031" s="36">
        <v>41729</v>
      </c>
      <c r="J1031" s="82">
        <v>17352</v>
      </c>
      <c r="K1031" s="37">
        <v>1735</v>
      </c>
      <c r="L1031" s="38">
        <f t="shared" si="172"/>
        <v>1735</v>
      </c>
      <c r="M1031" s="36">
        <f t="shared" si="171"/>
        <v>41729</v>
      </c>
      <c r="N1031" s="39">
        <f t="shared" si="178"/>
        <v>10</v>
      </c>
      <c r="O1031" s="5"/>
      <c r="P1031" s="5"/>
      <c r="Q1031" s="42" t="str">
        <f>VLOOKUP(B1031,[1]Challan!$A$6:$B$28,2,FALSE)</f>
        <v>94H</v>
      </c>
      <c r="R1031" s="43" t="str">
        <f t="shared" si="174"/>
        <v>AAAF</v>
      </c>
      <c r="S1031" s="43" t="str">
        <f t="shared" si="179"/>
        <v>F</v>
      </c>
      <c r="T1031" s="43" t="str">
        <f t="shared" si="180"/>
        <v>02</v>
      </c>
      <c r="U1031" s="43" t="b">
        <f t="shared" si="175"/>
        <v>1</v>
      </c>
      <c r="V1031" s="43">
        <f t="shared" si="176"/>
        <v>10</v>
      </c>
      <c r="W1031" s="43" t="str">
        <f t="shared" si="177"/>
        <v>P</v>
      </c>
      <c r="X1031" s="37">
        <v>0</v>
      </c>
    </row>
    <row r="1032" spans="1:24" x14ac:dyDescent="0.25">
      <c r="A1032" s="30">
        <f t="shared" si="181"/>
        <v>1029</v>
      </c>
      <c r="B1032" s="45">
        <v>20</v>
      </c>
      <c r="C1032" s="32">
        <f t="shared" si="173"/>
        <v>237</v>
      </c>
      <c r="D1032" s="45" t="s">
        <v>229</v>
      </c>
      <c r="E1032" s="45" t="s">
        <v>916</v>
      </c>
      <c r="F1032" s="45" t="s">
        <v>736</v>
      </c>
      <c r="G1032" s="45"/>
      <c r="H1032" s="35" t="s">
        <v>255</v>
      </c>
      <c r="I1032" s="36">
        <v>41729</v>
      </c>
      <c r="J1032" s="82">
        <v>8141</v>
      </c>
      <c r="K1032" s="37">
        <v>814</v>
      </c>
      <c r="L1032" s="38">
        <f t="shared" si="172"/>
        <v>814</v>
      </c>
      <c r="M1032" s="36">
        <f t="shared" si="171"/>
        <v>41729</v>
      </c>
      <c r="N1032" s="39">
        <f t="shared" si="178"/>
        <v>10</v>
      </c>
      <c r="O1032" s="5"/>
      <c r="P1032" s="5"/>
      <c r="Q1032" s="42" t="str">
        <f>VLOOKUP(B1032,[1]Challan!$A$6:$B$28,2,FALSE)</f>
        <v>94H</v>
      </c>
      <c r="R1032" s="43" t="str">
        <f t="shared" si="174"/>
        <v>ABHP</v>
      </c>
      <c r="S1032" s="43" t="str">
        <f t="shared" si="179"/>
        <v>P</v>
      </c>
      <c r="T1032" s="43" t="str">
        <f t="shared" si="180"/>
        <v>02</v>
      </c>
      <c r="U1032" s="43" t="b">
        <f t="shared" si="175"/>
        <v>1</v>
      </c>
      <c r="V1032" s="43">
        <f t="shared" si="176"/>
        <v>10</v>
      </c>
      <c r="W1032" s="43" t="str">
        <f t="shared" si="177"/>
        <v>E</v>
      </c>
      <c r="X1032" s="37">
        <v>0</v>
      </c>
    </row>
    <row r="1033" spans="1:24" x14ac:dyDescent="0.25">
      <c r="A1033" s="30">
        <f t="shared" si="181"/>
        <v>1030</v>
      </c>
      <c r="B1033" s="45">
        <v>20</v>
      </c>
      <c r="C1033" s="32">
        <f t="shared" si="173"/>
        <v>238</v>
      </c>
      <c r="D1033" s="45" t="s">
        <v>229</v>
      </c>
      <c r="E1033" s="45" t="s">
        <v>861</v>
      </c>
      <c r="F1033" s="45" t="s">
        <v>467</v>
      </c>
      <c r="G1033" s="45"/>
      <c r="H1033" s="35" t="s">
        <v>255</v>
      </c>
      <c r="I1033" s="36">
        <v>41729</v>
      </c>
      <c r="J1033" s="82">
        <v>11370</v>
      </c>
      <c r="K1033" s="37">
        <v>1137</v>
      </c>
      <c r="L1033" s="38">
        <f t="shared" si="172"/>
        <v>1137</v>
      </c>
      <c r="M1033" s="36">
        <f t="shared" si="171"/>
        <v>41729</v>
      </c>
      <c r="N1033" s="39">
        <f t="shared" si="178"/>
        <v>10</v>
      </c>
      <c r="O1033" s="5"/>
      <c r="P1033" s="5"/>
      <c r="Q1033" s="42" t="str">
        <f>VLOOKUP(B1033,[1]Challan!$A$6:$B$28,2,FALSE)</f>
        <v>94H</v>
      </c>
      <c r="R1033" s="43" t="str">
        <f t="shared" si="174"/>
        <v>ALPP</v>
      </c>
      <c r="S1033" s="43" t="str">
        <f t="shared" si="179"/>
        <v>P</v>
      </c>
      <c r="T1033" s="43" t="str">
        <f t="shared" si="180"/>
        <v>02</v>
      </c>
      <c r="U1033" s="43" t="b">
        <f t="shared" si="175"/>
        <v>1</v>
      </c>
      <c r="V1033" s="43">
        <f t="shared" si="176"/>
        <v>10</v>
      </c>
      <c r="W1033" s="43" t="str">
        <f t="shared" si="177"/>
        <v>H</v>
      </c>
      <c r="X1033" s="37">
        <v>0</v>
      </c>
    </row>
    <row r="1034" spans="1:24" x14ac:dyDescent="0.25">
      <c r="A1034" s="30">
        <f t="shared" si="181"/>
        <v>1031</v>
      </c>
      <c r="B1034" s="45">
        <v>20</v>
      </c>
      <c r="C1034" s="32">
        <f t="shared" si="173"/>
        <v>239</v>
      </c>
      <c r="D1034" s="45" t="s">
        <v>229</v>
      </c>
      <c r="E1034" s="45" t="s">
        <v>480</v>
      </c>
      <c r="F1034" s="45" t="s">
        <v>481</v>
      </c>
      <c r="G1034" s="45"/>
      <c r="H1034" s="35" t="s">
        <v>255</v>
      </c>
      <c r="I1034" s="36">
        <v>41729</v>
      </c>
      <c r="J1034" s="82">
        <v>2229</v>
      </c>
      <c r="K1034" s="37">
        <v>223</v>
      </c>
      <c r="L1034" s="38">
        <f t="shared" si="172"/>
        <v>223</v>
      </c>
      <c r="M1034" s="36">
        <f t="shared" si="171"/>
        <v>41729</v>
      </c>
      <c r="N1034" s="39">
        <f t="shared" si="178"/>
        <v>10</v>
      </c>
      <c r="O1034" s="5"/>
      <c r="P1034" s="5"/>
      <c r="Q1034" s="42" t="str">
        <f>VLOOKUP(B1034,[1]Challan!$A$6:$B$28,2,FALSE)</f>
        <v>94H</v>
      </c>
      <c r="R1034" s="43" t="str">
        <f t="shared" si="174"/>
        <v>AAMF</v>
      </c>
      <c r="S1034" s="43" t="str">
        <f t="shared" si="179"/>
        <v>F</v>
      </c>
      <c r="T1034" s="43" t="str">
        <f t="shared" si="180"/>
        <v>02</v>
      </c>
      <c r="U1034" s="43" t="b">
        <f t="shared" si="175"/>
        <v>1</v>
      </c>
      <c r="V1034" s="43">
        <f t="shared" si="176"/>
        <v>10</v>
      </c>
      <c r="W1034" s="43" t="str">
        <f t="shared" si="177"/>
        <v>H</v>
      </c>
      <c r="X1034" s="37">
        <v>0</v>
      </c>
    </row>
    <row r="1035" spans="1:24" x14ac:dyDescent="0.25">
      <c r="A1035" s="30">
        <f t="shared" si="181"/>
        <v>1032</v>
      </c>
      <c r="B1035" s="45">
        <v>20</v>
      </c>
      <c r="C1035" s="32">
        <f t="shared" si="173"/>
        <v>240</v>
      </c>
      <c r="D1035" s="45" t="s">
        <v>229</v>
      </c>
      <c r="E1035" s="45" t="s">
        <v>868</v>
      </c>
      <c r="F1035" s="45" t="s">
        <v>496</v>
      </c>
      <c r="G1035" s="45"/>
      <c r="H1035" s="35" t="s">
        <v>255</v>
      </c>
      <c r="I1035" s="36">
        <v>41729</v>
      </c>
      <c r="J1035" s="82">
        <v>10507</v>
      </c>
      <c r="K1035" s="37">
        <v>1051</v>
      </c>
      <c r="L1035" s="38">
        <f t="shared" si="172"/>
        <v>1051</v>
      </c>
      <c r="M1035" s="36">
        <f t="shared" si="171"/>
        <v>41729</v>
      </c>
      <c r="N1035" s="39">
        <f t="shared" si="178"/>
        <v>10</v>
      </c>
      <c r="O1035" s="5"/>
      <c r="P1035" s="5"/>
      <c r="Q1035" s="42" t="str">
        <f>VLOOKUP(B1035,[1]Challan!$A$6:$B$28,2,FALSE)</f>
        <v>94H</v>
      </c>
      <c r="R1035" s="43" t="str">
        <f t="shared" si="174"/>
        <v>AFOP</v>
      </c>
      <c r="S1035" s="43" t="str">
        <f t="shared" si="179"/>
        <v>P</v>
      </c>
      <c r="T1035" s="43" t="str">
        <f t="shared" si="180"/>
        <v>02</v>
      </c>
      <c r="U1035" s="43" t="b">
        <f t="shared" si="175"/>
        <v>1</v>
      </c>
      <c r="V1035" s="43">
        <f t="shared" si="176"/>
        <v>10</v>
      </c>
      <c r="W1035" s="43" t="str">
        <f t="shared" si="177"/>
        <v>Q</v>
      </c>
      <c r="X1035" s="37">
        <v>0</v>
      </c>
    </row>
    <row r="1036" spans="1:24" x14ac:dyDescent="0.25">
      <c r="A1036" s="30">
        <f t="shared" si="181"/>
        <v>1033</v>
      </c>
      <c r="B1036" s="45">
        <v>20</v>
      </c>
      <c r="C1036" s="32">
        <f t="shared" si="173"/>
        <v>241</v>
      </c>
      <c r="D1036" s="45" t="s">
        <v>229</v>
      </c>
      <c r="E1036" s="45" t="s">
        <v>989</v>
      </c>
      <c r="F1036" s="45" t="s">
        <v>522</v>
      </c>
      <c r="G1036" s="45"/>
      <c r="H1036" s="35" t="s">
        <v>255</v>
      </c>
      <c r="I1036" s="36">
        <v>41729</v>
      </c>
      <c r="J1036" s="82">
        <v>30100</v>
      </c>
      <c r="K1036" s="37">
        <v>3010</v>
      </c>
      <c r="L1036" s="38">
        <f t="shared" si="172"/>
        <v>3010</v>
      </c>
      <c r="M1036" s="36">
        <f t="shared" si="171"/>
        <v>41729</v>
      </c>
      <c r="N1036" s="39">
        <f t="shared" si="178"/>
        <v>10</v>
      </c>
      <c r="O1036" s="5"/>
      <c r="P1036" s="5"/>
      <c r="Q1036" s="42" t="str">
        <f>VLOOKUP(B1036,[1]Challan!$A$6:$B$28,2,FALSE)</f>
        <v>94H</v>
      </c>
      <c r="R1036" s="43" t="str">
        <f t="shared" si="174"/>
        <v>ADQP</v>
      </c>
      <c r="S1036" s="43" t="str">
        <f t="shared" si="179"/>
        <v>P</v>
      </c>
      <c r="T1036" s="43" t="str">
        <f t="shared" si="180"/>
        <v>02</v>
      </c>
      <c r="U1036" s="43" t="b">
        <f t="shared" si="175"/>
        <v>1</v>
      </c>
      <c r="V1036" s="43">
        <f t="shared" si="176"/>
        <v>10</v>
      </c>
      <c r="W1036" s="43" t="str">
        <f t="shared" si="177"/>
        <v>B</v>
      </c>
      <c r="X1036" s="37">
        <v>0</v>
      </c>
    </row>
    <row r="1037" spans="1:24" x14ac:dyDescent="0.25">
      <c r="A1037" s="30">
        <f t="shared" si="181"/>
        <v>1034</v>
      </c>
      <c r="B1037" s="45">
        <v>20</v>
      </c>
      <c r="C1037" s="32">
        <f t="shared" si="173"/>
        <v>242</v>
      </c>
      <c r="D1037" s="45" t="s">
        <v>229</v>
      </c>
      <c r="E1037" s="45" t="s">
        <v>1111</v>
      </c>
      <c r="F1037" s="45" t="s">
        <v>542</v>
      </c>
      <c r="G1037" s="45"/>
      <c r="H1037" s="35" t="s">
        <v>255</v>
      </c>
      <c r="I1037" s="36">
        <v>41729</v>
      </c>
      <c r="J1037" s="82">
        <v>4110</v>
      </c>
      <c r="K1037" s="37">
        <v>411</v>
      </c>
      <c r="L1037" s="38">
        <f t="shared" si="172"/>
        <v>411</v>
      </c>
      <c r="M1037" s="36">
        <f t="shared" si="171"/>
        <v>41729</v>
      </c>
      <c r="N1037" s="39">
        <f t="shared" si="178"/>
        <v>10</v>
      </c>
      <c r="O1037" s="5"/>
      <c r="P1037" s="5"/>
      <c r="Q1037" s="42" t="str">
        <f>VLOOKUP(B1037,[1]Challan!$A$6:$B$28,2,FALSE)</f>
        <v>94H</v>
      </c>
      <c r="R1037" s="43" t="str">
        <f t="shared" si="174"/>
        <v>AZJP</v>
      </c>
      <c r="S1037" s="43" t="str">
        <f t="shared" si="179"/>
        <v>P</v>
      </c>
      <c r="T1037" s="43" t="str">
        <f t="shared" si="180"/>
        <v>02</v>
      </c>
      <c r="U1037" s="43" t="b">
        <f t="shared" si="175"/>
        <v>1</v>
      </c>
      <c r="V1037" s="43">
        <f t="shared" si="176"/>
        <v>10</v>
      </c>
      <c r="W1037" s="43" t="str">
        <f t="shared" si="177"/>
        <v>R</v>
      </c>
      <c r="X1037" s="37">
        <v>0</v>
      </c>
    </row>
    <row r="1038" spans="1:24" x14ac:dyDescent="0.25">
      <c r="A1038" s="30">
        <f t="shared" si="181"/>
        <v>1035</v>
      </c>
      <c r="B1038" s="45">
        <v>20</v>
      </c>
      <c r="C1038" s="32">
        <f t="shared" si="173"/>
        <v>243</v>
      </c>
      <c r="D1038" s="45" t="s">
        <v>229</v>
      </c>
      <c r="E1038" s="45" t="s">
        <v>883</v>
      </c>
      <c r="F1038" s="45" t="s">
        <v>549</v>
      </c>
      <c r="G1038" s="45"/>
      <c r="H1038" s="35" t="s">
        <v>255</v>
      </c>
      <c r="I1038" s="36">
        <v>41729</v>
      </c>
      <c r="J1038" s="82">
        <v>13934</v>
      </c>
      <c r="K1038" s="37">
        <v>1393</v>
      </c>
      <c r="L1038" s="38">
        <f t="shared" si="172"/>
        <v>1393</v>
      </c>
      <c r="M1038" s="36">
        <f t="shared" si="171"/>
        <v>41729</v>
      </c>
      <c r="N1038" s="39">
        <f t="shared" si="178"/>
        <v>10</v>
      </c>
      <c r="O1038" s="5"/>
      <c r="P1038" s="5"/>
      <c r="Q1038" s="42" t="str">
        <f>VLOOKUP(B1038,[1]Challan!$A$6:$B$28,2,FALSE)</f>
        <v>94H</v>
      </c>
      <c r="R1038" s="43" t="str">
        <f t="shared" si="174"/>
        <v>AAYP</v>
      </c>
      <c r="S1038" s="43" t="str">
        <f t="shared" si="179"/>
        <v>P</v>
      </c>
      <c r="T1038" s="43" t="str">
        <f t="shared" si="180"/>
        <v>02</v>
      </c>
      <c r="U1038" s="43" t="b">
        <f t="shared" si="175"/>
        <v>1</v>
      </c>
      <c r="V1038" s="43">
        <f t="shared" si="176"/>
        <v>10</v>
      </c>
      <c r="W1038" s="43" t="str">
        <f t="shared" si="177"/>
        <v>L</v>
      </c>
      <c r="X1038" s="37">
        <v>0</v>
      </c>
    </row>
    <row r="1039" spans="1:24" x14ac:dyDescent="0.25">
      <c r="A1039" s="30">
        <f t="shared" si="181"/>
        <v>1036</v>
      </c>
      <c r="B1039" s="45">
        <v>20</v>
      </c>
      <c r="C1039" s="32">
        <f t="shared" si="173"/>
        <v>244</v>
      </c>
      <c r="D1039" s="45" t="s">
        <v>229</v>
      </c>
      <c r="E1039" s="45" t="s">
        <v>1102</v>
      </c>
      <c r="F1039" s="45" t="s">
        <v>504</v>
      </c>
      <c r="G1039" s="45"/>
      <c r="H1039" s="35" t="s">
        <v>255</v>
      </c>
      <c r="I1039" s="36">
        <v>41729</v>
      </c>
      <c r="J1039" s="82">
        <v>7809</v>
      </c>
      <c r="K1039" s="37">
        <v>781</v>
      </c>
      <c r="L1039" s="38">
        <f t="shared" si="172"/>
        <v>781</v>
      </c>
      <c r="M1039" s="36">
        <f t="shared" si="171"/>
        <v>41729</v>
      </c>
      <c r="N1039" s="39">
        <f t="shared" si="178"/>
        <v>10</v>
      </c>
      <c r="O1039" s="5"/>
      <c r="P1039" s="5"/>
      <c r="Q1039" s="42" t="str">
        <f>VLOOKUP(B1039,[1]Challan!$A$6:$B$28,2,FALSE)</f>
        <v>94H</v>
      </c>
      <c r="R1039" s="43" t="str">
        <f t="shared" si="174"/>
        <v>AAHF</v>
      </c>
      <c r="S1039" s="43" t="str">
        <f t="shared" si="179"/>
        <v>F</v>
      </c>
      <c r="T1039" s="43" t="str">
        <f t="shared" si="180"/>
        <v>02</v>
      </c>
      <c r="U1039" s="43" t="b">
        <f t="shared" si="175"/>
        <v>1</v>
      </c>
      <c r="V1039" s="43">
        <f t="shared" si="176"/>
        <v>10</v>
      </c>
      <c r="W1039" s="43" t="str">
        <f t="shared" si="177"/>
        <v>B</v>
      </c>
      <c r="X1039" s="37">
        <v>0</v>
      </c>
    </row>
    <row r="1040" spans="1:24" x14ac:dyDescent="0.25">
      <c r="A1040" s="30">
        <f t="shared" si="181"/>
        <v>1037</v>
      </c>
      <c r="B1040" s="45">
        <v>20</v>
      </c>
      <c r="C1040" s="32">
        <f t="shared" si="173"/>
        <v>245</v>
      </c>
      <c r="D1040" s="45" t="s">
        <v>229</v>
      </c>
      <c r="E1040" s="45" t="s">
        <v>825</v>
      </c>
      <c r="F1040" s="45" t="s">
        <v>354</v>
      </c>
      <c r="G1040" s="45"/>
      <c r="H1040" s="35" t="s">
        <v>255</v>
      </c>
      <c r="I1040" s="36">
        <v>41729</v>
      </c>
      <c r="J1040" s="82">
        <v>7721</v>
      </c>
      <c r="K1040" s="37">
        <v>772</v>
      </c>
      <c r="L1040" s="38">
        <f t="shared" si="172"/>
        <v>772</v>
      </c>
      <c r="M1040" s="36">
        <f t="shared" si="171"/>
        <v>41729</v>
      </c>
      <c r="N1040" s="39">
        <f t="shared" si="178"/>
        <v>10</v>
      </c>
      <c r="O1040" s="5"/>
      <c r="P1040" s="5"/>
      <c r="Q1040" s="42" t="str">
        <f>VLOOKUP(B1040,[1]Challan!$A$6:$B$28,2,FALSE)</f>
        <v>94H</v>
      </c>
      <c r="R1040" s="43" t="str">
        <f t="shared" si="174"/>
        <v>ACEP</v>
      </c>
      <c r="S1040" s="43" t="str">
        <f t="shared" si="179"/>
        <v>P</v>
      </c>
      <c r="T1040" s="43" t="str">
        <f t="shared" si="180"/>
        <v>02</v>
      </c>
      <c r="U1040" s="43" t="b">
        <f t="shared" si="175"/>
        <v>1</v>
      </c>
      <c r="V1040" s="43">
        <f t="shared" si="176"/>
        <v>10</v>
      </c>
      <c r="W1040" s="43" t="str">
        <f t="shared" si="177"/>
        <v>D</v>
      </c>
      <c r="X1040" s="37">
        <v>0</v>
      </c>
    </row>
    <row r="1041" spans="1:24" x14ac:dyDescent="0.25">
      <c r="A1041" s="30">
        <f t="shared" si="181"/>
        <v>1038</v>
      </c>
      <c r="B1041" s="45">
        <v>20</v>
      </c>
      <c r="C1041" s="32">
        <f t="shared" si="173"/>
        <v>246</v>
      </c>
      <c r="D1041" s="45" t="s">
        <v>229</v>
      </c>
      <c r="E1041" s="45" t="s">
        <v>856</v>
      </c>
      <c r="F1041" s="45" t="s">
        <v>441</v>
      </c>
      <c r="G1041" s="45"/>
      <c r="H1041" s="35" t="s">
        <v>255</v>
      </c>
      <c r="I1041" s="36">
        <v>41729</v>
      </c>
      <c r="J1041" s="82">
        <v>1774</v>
      </c>
      <c r="K1041" s="37">
        <v>177</v>
      </c>
      <c r="L1041" s="38">
        <f t="shared" si="172"/>
        <v>177</v>
      </c>
      <c r="M1041" s="36">
        <f t="shared" si="171"/>
        <v>41729</v>
      </c>
      <c r="N1041" s="39">
        <f t="shared" si="178"/>
        <v>9.98</v>
      </c>
      <c r="O1041" s="5"/>
      <c r="P1041" s="5"/>
      <c r="Q1041" s="42" t="str">
        <f>VLOOKUP(B1041,[1]Challan!$A$6:$B$28,2,FALSE)</f>
        <v>94H</v>
      </c>
      <c r="R1041" s="43" t="str">
        <f t="shared" si="174"/>
        <v>ALTP</v>
      </c>
      <c r="S1041" s="43" t="str">
        <f t="shared" si="179"/>
        <v>P</v>
      </c>
      <c r="T1041" s="43" t="str">
        <f t="shared" si="180"/>
        <v>02</v>
      </c>
      <c r="U1041" s="43" t="b">
        <f t="shared" si="175"/>
        <v>1</v>
      </c>
      <c r="V1041" s="43">
        <f t="shared" si="176"/>
        <v>10</v>
      </c>
      <c r="W1041" s="43" t="str">
        <f t="shared" si="177"/>
        <v>G</v>
      </c>
      <c r="X1041" s="37">
        <v>0</v>
      </c>
    </row>
    <row r="1042" spans="1:24" x14ac:dyDescent="0.25">
      <c r="A1042" s="30">
        <f t="shared" si="181"/>
        <v>1039</v>
      </c>
      <c r="B1042" s="45">
        <v>20</v>
      </c>
      <c r="C1042" s="32">
        <f t="shared" si="173"/>
        <v>247</v>
      </c>
      <c r="D1042" s="45" t="s">
        <v>229</v>
      </c>
      <c r="E1042" s="45" t="s">
        <v>826</v>
      </c>
      <c r="F1042" s="45" t="s">
        <v>358</v>
      </c>
      <c r="G1042" s="45"/>
      <c r="H1042" s="35" t="s">
        <v>255</v>
      </c>
      <c r="I1042" s="36">
        <v>41729</v>
      </c>
      <c r="J1042" s="82">
        <v>1783</v>
      </c>
      <c r="K1042" s="37">
        <v>178</v>
      </c>
      <c r="L1042" s="38">
        <f t="shared" si="172"/>
        <v>178</v>
      </c>
      <c r="M1042" s="36">
        <f t="shared" si="171"/>
        <v>41729</v>
      </c>
      <c r="N1042" s="39">
        <f t="shared" si="178"/>
        <v>9.98</v>
      </c>
      <c r="O1042" s="5"/>
      <c r="P1042" s="5"/>
      <c r="Q1042" s="42" t="str">
        <f>VLOOKUP(B1042,[1]Challan!$A$6:$B$28,2,FALSE)</f>
        <v>94H</v>
      </c>
      <c r="R1042" s="43" t="str">
        <f t="shared" si="174"/>
        <v>AACF</v>
      </c>
      <c r="S1042" s="43" t="str">
        <f t="shared" si="179"/>
        <v>F</v>
      </c>
      <c r="T1042" s="43" t="str">
        <f t="shared" si="180"/>
        <v>02</v>
      </c>
      <c r="U1042" s="43" t="b">
        <f t="shared" si="175"/>
        <v>1</v>
      </c>
      <c r="V1042" s="43">
        <f t="shared" si="176"/>
        <v>10</v>
      </c>
      <c r="W1042" s="43" t="str">
        <f t="shared" si="177"/>
        <v>H</v>
      </c>
      <c r="X1042" s="37">
        <v>0</v>
      </c>
    </row>
    <row r="1043" spans="1:24" x14ac:dyDescent="0.25">
      <c r="A1043" s="30">
        <f t="shared" si="181"/>
        <v>1040</v>
      </c>
      <c r="B1043" s="45">
        <v>20</v>
      </c>
      <c r="C1043" s="32">
        <f t="shared" si="173"/>
        <v>248</v>
      </c>
      <c r="D1043" s="45" t="s">
        <v>229</v>
      </c>
      <c r="E1043" s="45" t="s">
        <v>824</v>
      </c>
      <c r="F1043" s="45" t="s">
        <v>351</v>
      </c>
      <c r="G1043" s="45"/>
      <c r="H1043" s="35" t="s">
        <v>255</v>
      </c>
      <c r="I1043" s="36">
        <v>41729</v>
      </c>
      <c r="J1043" s="82">
        <v>10896</v>
      </c>
      <c r="K1043" s="37">
        <v>1090</v>
      </c>
      <c r="L1043" s="38">
        <f t="shared" si="172"/>
        <v>1090</v>
      </c>
      <c r="M1043" s="36">
        <f t="shared" si="171"/>
        <v>41729</v>
      </c>
      <c r="N1043" s="39">
        <f t="shared" si="178"/>
        <v>10</v>
      </c>
      <c r="O1043" s="5"/>
      <c r="P1043" s="5"/>
      <c r="Q1043" s="42" t="str">
        <f>VLOOKUP(B1043,[1]Challan!$A$6:$B$28,2,FALSE)</f>
        <v>94H</v>
      </c>
      <c r="R1043" s="43" t="str">
        <f t="shared" si="174"/>
        <v>AAAF</v>
      </c>
      <c r="S1043" s="43" t="str">
        <f t="shared" si="179"/>
        <v>F</v>
      </c>
      <c r="T1043" s="43" t="str">
        <f t="shared" si="180"/>
        <v>02</v>
      </c>
      <c r="U1043" s="43" t="b">
        <f t="shared" si="175"/>
        <v>1</v>
      </c>
      <c r="V1043" s="43">
        <f t="shared" si="176"/>
        <v>10</v>
      </c>
      <c r="W1043" s="43" t="str">
        <f t="shared" si="177"/>
        <v>A</v>
      </c>
      <c r="X1043" s="37">
        <v>0</v>
      </c>
    </row>
    <row r="1044" spans="1:24" x14ac:dyDescent="0.25">
      <c r="A1044" s="30">
        <f t="shared" si="181"/>
        <v>1041</v>
      </c>
      <c r="B1044" s="45">
        <v>20</v>
      </c>
      <c r="C1044" s="32">
        <f t="shared" si="173"/>
        <v>249</v>
      </c>
      <c r="D1044" s="45" t="s">
        <v>229</v>
      </c>
      <c r="E1044" s="45" t="s">
        <v>859</v>
      </c>
      <c r="F1044" s="45" t="s">
        <v>451</v>
      </c>
      <c r="G1044" s="45"/>
      <c r="H1044" s="35" t="s">
        <v>255</v>
      </c>
      <c r="I1044" s="36">
        <v>41729</v>
      </c>
      <c r="J1044" s="82">
        <v>5157</v>
      </c>
      <c r="K1044" s="37">
        <v>516</v>
      </c>
      <c r="L1044" s="38">
        <f t="shared" si="172"/>
        <v>516</v>
      </c>
      <c r="M1044" s="36">
        <f t="shared" si="171"/>
        <v>41729</v>
      </c>
      <c r="N1044" s="39">
        <f t="shared" si="178"/>
        <v>10.01</v>
      </c>
      <c r="O1044" s="5"/>
      <c r="P1044" s="5"/>
      <c r="Q1044" s="42" t="str">
        <f>VLOOKUP(B1044,[1]Challan!$A$6:$B$28,2,FALSE)</f>
        <v>94H</v>
      </c>
      <c r="R1044" s="43" t="str">
        <f t="shared" si="174"/>
        <v>AAYF</v>
      </c>
      <c r="S1044" s="43" t="str">
        <f t="shared" si="179"/>
        <v>F</v>
      </c>
      <c r="T1044" s="43" t="str">
        <f t="shared" si="180"/>
        <v>02</v>
      </c>
      <c r="U1044" s="43" t="b">
        <f t="shared" si="175"/>
        <v>1</v>
      </c>
      <c r="V1044" s="43">
        <f t="shared" si="176"/>
        <v>10</v>
      </c>
      <c r="W1044" s="43" t="str">
        <f t="shared" si="177"/>
        <v>K</v>
      </c>
      <c r="X1044" s="37">
        <v>0</v>
      </c>
    </row>
    <row r="1045" spans="1:24" x14ac:dyDescent="0.25">
      <c r="A1045" s="30">
        <f t="shared" si="181"/>
        <v>1042</v>
      </c>
      <c r="B1045" s="45">
        <v>20</v>
      </c>
      <c r="C1045" s="32">
        <f t="shared" si="173"/>
        <v>250</v>
      </c>
      <c r="D1045" s="45" t="s">
        <v>229</v>
      </c>
      <c r="E1045" s="45" t="s">
        <v>869</v>
      </c>
      <c r="F1045" s="45" t="s">
        <v>497</v>
      </c>
      <c r="G1045" s="45"/>
      <c r="H1045" s="35" t="s">
        <v>255</v>
      </c>
      <c r="I1045" s="36">
        <v>41729</v>
      </c>
      <c r="J1045" s="82">
        <v>6194</v>
      </c>
      <c r="K1045" s="37">
        <v>619</v>
      </c>
      <c r="L1045" s="38">
        <f t="shared" si="172"/>
        <v>619</v>
      </c>
      <c r="M1045" s="36">
        <f t="shared" si="171"/>
        <v>41729</v>
      </c>
      <c r="N1045" s="39">
        <f t="shared" si="178"/>
        <v>9.99</v>
      </c>
      <c r="O1045" s="5"/>
      <c r="P1045" s="5"/>
      <c r="Q1045" s="42" t="str">
        <f>VLOOKUP(B1045,[1]Challan!$A$6:$B$28,2,FALSE)</f>
        <v>94H</v>
      </c>
      <c r="R1045" s="43" t="str">
        <f t="shared" si="174"/>
        <v>AXMP</v>
      </c>
      <c r="S1045" s="43" t="str">
        <f t="shared" si="179"/>
        <v>P</v>
      </c>
      <c r="T1045" s="43" t="str">
        <f t="shared" si="180"/>
        <v>02</v>
      </c>
      <c r="U1045" s="43" t="b">
        <f t="shared" si="175"/>
        <v>1</v>
      </c>
      <c r="V1045" s="43">
        <f t="shared" si="176"/>
        <v>10</v>
      </c>
      <c r="W1045" s="43" t="str">
        <f t="shared" si="177"/>
        <v>A</v>
      </c>
      <c r="X1045" s="37">
        <v>0</v>
      </c>
    </row>
    <row r="1046" spans="1:24" x14ac:dyDescent="0.25">
      <c r="A1046" s="30">
        <f t="shared" si="181"/>
        <v>1043</v>
      </c>
      <c r="B1046" s="45">
        <v>20</v>
      </c>
      <c r="C1046" s="32">
        <f t="shared" si="173"/>
        <v>251</v>
      </c>
      <c r="D1046" s="45" t="s">
        <v>229</v>
      </c>
      <c r="E1046" s="45" t="s">
        <v>854</v>
      </c>
      <c r="F1046" s="45" t="s">
        <v>437</v>
      </c>
      <c r="G1046" s="45"/>
      <c r="H1046" s="35" t="s">
        <v>255</v>
      </c>
      <c r="I1046" s="36">
        <v>41729</v>
      </c>
      <c r="J1046" s="82">
        <v>29172</v>
      </c>
      <c r="K1046" s="37">
        <v>2917</v>
      </c>
      <c r="L1046" s="38">
        <f t="shared" si="172"/>
        <v>2917</v>
      </c>
      <c r="M1046" s="36">
        <f t="shared" si="171"/>
        <v>41729</v>
      </c>
      <c r="N1046" s="39">
        <f t="shared" si="178"/>
        <v>10</v>
      </c>
      <c r="O1046" s="5"/>
      <c r="P1046" s="5"/>
      <c r="Q1046" s="42" t="str">
        <f>VLOOKUP(B1046,[1]Challan!$A$6:$B$28,2,FALSE)</f>
        <v>94H</v>
      </c>
      <c r="R1046" s="43" t="str">
        <f t="shared" si="174"/>
        <v>AAKF</v>
      </c>
      <c r="S1046" s="43" t="str">
        <f t="shared" si="179"/>
        <v>F</v>
      </c>
      <c r="T1046" s="43" t="str">
        <f t="shared" si="180"/>
        <v>02</v>
      </c>
      <c r="U1046" s="43" t="b">
        <f t="shared" si="175"/>
        <v>1</v>
      </c>
      <c r="V1046" s="43">
        <f t="shared" si="176"/>
        <v>10</v>
      </c>
      <c r="W1046" s="43" t="str">
        <f t="shared" si="177"/>
        <v>B</v>
      </c>
      <c r="X1046" s="37">
        <v>0</v>
      </c>
    </row>
    <row r="1047" spans="1:24" x14ac:dyDescent="0.25">
      <c r="A1047" s="30">
        <f t="shared" si="181"/>
        <v>1044</v>
      </c>
      <c r="B1047" s="45">
        <v>20</v>
      </c>
      <c r="C1047" s="32">
        <f t="shared" si="173"/>
        <v>252</v>
      </c>
      <c r="D1047" s="45" t="s">
        <v>229</v>
      </c>
      <c r="E1047" s="45" t="s">
        <v>339</v>
      </c>
      <c r="F1047" s="45" t="s">
        <v>340</v>
      </c>
      <c r="G1047" s="45"/>
      <c r="H1047" s="35" t="s">
        <v>255</v>
      </c>
      <c r="I1047" s="36">
        <v>41729</v>
      </c>
      <c r="J1047" s="82">
        <v>10156</v>
      </c>
      <c r="K1047" s="37">
        <v>1016</v>
      </c>
      <c r="L1047" s="38">
        <f t="shared" si="172"/>
        <v>1016</v>
      </c>
      <c r="M1047" s="36">
        <f t="shared" si="171"/>
        <v>41729</v>
      </c>
      <c r="N1047" s="39">
        <f t="shared" si="178"/>
        <v>10</v>
      </c>
      <c r="O1047" s="5"/>
      <c r="P1047" s="5"/>
      <c r="Q1047" s="42" t="str">
        <f>VLOOKUP(B1047,[1]Challan!$A$6:$B$28,2,FALSE)</f>
        <v>94H</v>
      </c>
      <c r="R1047" s="43" t="str">
        <f t="shared" si="174"/>
        <v>AAKP</v>
      </c>
      <c r="S1047" s="43" t="str">
        <f t="shared" si="179"/>
        <v>P</v>
      </c>
      <c r="T1047" s="43" t="str">
        <f t="shared" si="180"/>
        <v>02</v>
      </c>
      <c r="U1047" s="43" t="b">
        <f t="shared" si="175"/>
        <v>1</v>
      </c>
      <c r="V1047" s="43">
        <f t="shared" si="176"/>
        <v>10</v>
      </c>
      <c r="W1047" s="43" t="str">
        <f t="shared" si="177"/>
        <v>R</v>
      </c>
      <c r="X1047" s="37">
        <v>0</v>
      </c>
    </row>
    <row r="1048" spans="1:24" x14ac:dyDescent="0.25">
      <c r="A1048" s="30">
        <f t="shared" si="181"/>
        <v>1045</v>
      </c>
      <c r="B1048" s="45">
        <v>20</v>
      </c>
      <c r="C1048" s="32">
        <f t="shared" si="173"/>
        <v>253</v>
      </c>
      <c r="D1048" s="45" t="s">
        <v>229</v>
      </c>
      <c r="E1048" s="45" t="s">
        <v>1061</v>
      </c>
      <c r="F1048" s="45" t="s">
        <v>355</v>
      </c>
      <c r="G1048" s="45"/>
      <c r="H1048" s="35" t="s">
        <v>255</v>
      </c>
      <c r="I1048" s="36">
        <v>41729</v>
      </c>
      <c r="J1048" s="82">
        <v>5001</v>
      </c>
      <c r="K1048" s="37">
        <v>500</v>
      </c>
      <c r="L1048" s="38">
        <f t="shared" si="172"/>
        <v>500</v>
      </c>
      <c r="M1048" s="36">
        <f t="shared" si="171"/>
        <v>41729</v>
      </c>
      <c r="N1048" s="39">
        <f t="shared" si="178"/>
        <v>10</v>
      </c>
      <c r="O1048" s="5"/>
      <c r="P1048" s="5"/>
      <c r="Q1048" s="42" t="str">
        <f>VLOOKUP(B1048,[1]Challan!$A$6:$B$28,2,FALSE)</f>
        <v>94H</v>
      </c>
      <c r="R1048" s="43" t="str">
        <f t="shared" si="174"/>
        <v>ACMP</v>
      </c>
      <c r="S1048" s="43" t="str">
        <f t="shared" si="179"/>
        <v>P</v>
      </c>
      <c r="T1048" s="43" t="str">
        <f t="shared" si="180"/>
        <v>02</v>
      </c>
      <c r="U1048" s="43" t="b">
        <f t="shared" si="175"/>
        <v>1</v>
      </c>
      <c r="V1048" s="43">
        <f t="shared" si="176"/>
        <v>10</v>
      </c>
      <c r="W1048" s="43" t="str">
        <f t="shared" si="177"/>
        <v>F</v>
      </c>
      <c r="X1048" s="37">
        <v>0</v>
      </c>
    </row>
    <row r="1049" spans="1:24" x14ac:dyDescent="0.25">
      <c r="A1049" s="30">
        <f t="shared" si="181"/>
        <v>1046</v>
      </c>
      <c r="B1049" s="45">
        <v>20</v>
      </c>
      <c r="C1049" s="32">
        <f t="shared" si="173"/>
        <v>254</v>
      </c>
      <c r="D1049" s="45" t="s">
        <v>229</v>
      </c>
      <c r="E1049" s="45" t="s">
        <v>947</v>
      </c>
      <c r="F1049" s="45" t="s">
        <v>344</v>
      </c>
      <c r="G1049" s="45"/>
      <c r="H1049" s="35" t="s">
        <v>255</v>
      </c>
      <c r="I1049" s="36">
        <v>41729</v>
      </c>
      <c r="J1049" s="82">
        <v>18951</v>
      </c>
      <c r="K1049" s="37">
        <v>1895</v>
      </c>
      <c r="L1049" s="38">
        <f t="shared" si="172"/>
        <v>1895</v>
      </c>
      <c r="M1049" s="36">
        <f t="shared" si="171"/>
        <v>41729</v>
      </c>
      <c r="N1049" s="39">
        <f t="shared" si="178"/>
        <v>10</v>
      </c>
      <c r="O1049" s="5"/>
      <c r="P1049" s="5"/>
      <c r="Q1049" s="42" t="str">
        <f>VLOOKUP(B1049,[1]Challan!$A$6:$B$28,2,FALSE)</f>
        <v>94H</v>
      </c>
      <c r="R1049" s="43" t="str">
        <f t="shared" si="174"/>
        <v>AAAF</v>
      </c>
      <c r="S1049" s="43" t="str">
        <f t="shared" si="179"/>
        <v>F</v>
      </c>
      <c r="T1049" s="43" t="str">
        <f t="shared" si="180"/>
        <v>02</v>
      </c>
      <c r="U1049" s="43" t="b">
        <f t="shared" si="175"/>
        <v>1</v>
      </c>
      <c r="V1049" s="43">
        <f t="shared" si="176"/>
        <v>10</v>
      </c>
      <c r="W1049" s="43" t="str">
        <f t="shared" si="177"/>
        <v>P</v>
      </c>
      <c r="X1049" s="37">
        <v>0</v>
      </c>
    </row>
    <row r="1050" spans="1:24" x14ac:dyDescent="0.25">
      <c r="A1050" s="30">
        <f t="shared" si="181"/>
        <v>1047</v>
      </c>
      <c r="B1050" s="45">
        <v>20</v>
      </c>
      <c r="C1050" s="32">
        <f t="shared" si="173"/>
        <v>255</v>
      </c>
      <c r="D1050" s="45" t="s">
        <v>229</v>
      </c>
      <c r="E1050" s="45" t="s">
        <v>948</v>
      </c>
      <c r="F1050" s="45" t="s">
        <v>345</v>
      </c>
      <c r="G1050" s="45"/>
      <c r="H1050" s="35" t="s">
        <v>255</v>
      </c>
      <c r="I1050" s="36">
        <v>41729</v>
      </c>
      <c r="J1050" s="82">
        <v>20769</v>
      </c>
      <c r="K1050" s="37">
        <v>2077</v>
      </c>
      <c r="L1050" s="38">
        <f t="shared" si="172"/>
        <v>2077</v>
      </c>
      <c r="M1050" s="36">
        <f t="shared" si="171"/>
        <v>41729</v>
      </c>
      <c r="N1050" s="39">
        <f t="shared" si="178"/>
        <v>10</v>
      </c>
      <c r="O1050" s="5"/>
      <c r="P1050" s="5"/>
      <c r="Q1050" s="42" t="str">
        <f>VLOOKUP(B1050,[1]Challan!$A$6:$B$28,2,FALSE)</f>
        <v>94H</v>
      </c>
      <c r="R1050" s="43" t="str">
        <f t="shared" si="174"/>
        <v>AAFF</v>
      </c>
      <c r="S1050" s="43" t="str">
        <f t="shared" si="179"/>
        <v>F</v>
      </c>
      <c r="T1050" s="43" t="str">
        <f t="shared" si="180"/>
        <v>02</v>
      </c>
      <c r="U1050" s="43" t="b">
        <f t="shared" si="175"/>
        <v>1</v>
      </c>
      <c r="V1050" s="43">
        <f t="shared" si="176"/>
        <v>10</v>
      </c>
      <c r="W1050" s="43" t="str">
        <f t="shared" si="177"/>
        <v>F</v>
      </c>
      <c r="X1050" s="37">
        <v>0</v>
      </c>
    </row>
    <row r="1051" spans="1:24" x14ac:dyDescent="0.25">
      <c r="A1051" s="30">
        <f t="shared" si="181"/>
        <v>1048</v>
      </c>
      <c r="B1051" s="45">
        <v>20</v>
      </c>
      <c r="C1051" s="32">
        <f t="shared" si="173"/>
        <v>256</v>
      </c>
      <c r="D1051" s="45" t="s">
        <v>229</v>
      </c>
      <c r="E1051" s="45" t="s">
        <v>972</v>
      </c>
      <c r="F1051" s="45" t="s">
        <v>436</v>
      </c>
      <c r="G1051" s="45"/>
      <c r="H1051" s="35" t="s">
        <v>255</v>
      </c>
      <c r="I1051" s="36">
        <v>41729</v>
      </c>
      <c r="J1051" s="82">
        <v>9146</v>
      </c>
      <c r="K1051" s="37">
        <v>915</v>
      </c>
      <c r="L1051" s="38">
        <f t="shared" si="172"/>
        <v>915</v>
      </c>
      <c r="M1051" s="36">
        <f t="shared" si="171"/>
        <v>41729</v>
      </c>
      <c r="N1051" s="39">
        <f t="shared" si="178"/>
        <v>10</v>
      </c>
      <c r="O1051" s="5"/>
      <c r="P1051" s="5"/>
      <c r="Q1051" s="42" t="str">
        <f>VLOOKUP(B1051,[1]Challan!$A$6:$B$28,2,FALSE)</f>
        <v>94H</v>
      </c>
      <c r="R1051" s="43" t="str">
        <f t="shared" si="174"/>
        <v>AASF</v>
      </c>
      <c r="S1051" s="43" t="str">
        <f t="shared" si="179"/>
        <v>F</v>
      </c>
      <c r="T1051" s="43" t="str">
        <f t="shared" si="180"/>
        <v>02</v>
      </c>
      <c r="U1051" s="43" t="b">
        <f t="shared" si="175"/>
        <v>1</v>
      </c>
      <c r="V1051" s="43">
        <f t="shared" si="176"/>
        <v>10</v>
      </c>
      <c r="W1051" s="43" t="str">
        <f t="shared" si="177"/>
        <v>A</v>
      </c>
      <c r="X1051" s="37">
        <v>0</v>
      </c>
    </row>
    <row r="1052" spans="1:24" x14ac:dyDescent="0.25">
      <c r="A1052" s="30">
        <f t="shared" si="181"/>
        <v>1049</v>
      </c>
      <c r="B1052" s="45">
        <v>20</v>
      </c>
      <c r="C1052" s="32">
        <f t="shared" si="173"/>
        <v>257</v>
      </c>
      <c r="D1052" s="45" t="s">
        <v>229</v>
      </c>
      <c r="E1052" s="45" t="s">
        <v>528</v>
      </c>
      <c r="F1052" s="45" t="s">
        <v>529</v>
      </c>
      <c r="G1052" s="45"/>
      <c r="H1052" s="35" t="s">
        <v>255</v>
      </c>
      <c r="I1052" s="36">
        <v>41729</v>
      </c>
      <c r="J1052" s="82">
        <v>10113</v>
      </c>
      <c r="K1052" s="37">
        <v>1011</v>
      </c>
      <c r="L1052" s="38">
        <f t="shared" si="172"/>
        <v>1011</v>
      </c>
      <c r="M1052" s="36">
        <f t="shared" si="171"/>
        <v>41729</v>
      </c>
      <c r="N1052" s="39">
        <f t="shared" si="178"/>
        <v>10</v>
      </c>
      <c r="O1052" s="5"/>
      <c r="P1052" s="5"/>
      <c r="Q1052" s="42" t="str">
        <f>VLOOKUP(B1052,[1]Challan!$A$6:$B$28,2,FALSE)</f>
        <v>94H</v>
      </c>
      <c r="R1052" s="43" t="str">
        <f t="shared" si="174"/>
        <v>AAFF</v>
      </c>
      <c r="S1052" s="43" t="str">
        <f t="shared" si="179"/>
        <v>F</v>
      </c>
      <c r="T1052" s="43" t="str">
        <f t="shared" si="180"/>
        <v>02</v>
      </c>
      <c r="U1052" s="43" t="b">
        <f t="shared" si="175"/>
        <v>1</v>
      </c>
      <c r="V1052" s="43">
        <f t="shared" si="176"/>
        <v>10</v>
      </c>
      <c r="W1052" s="43" t="str">
        <f t="shared" si="177"/>
        <v>N</v>
      </c>
      <c r="X1052" s="37">
        <v>0</v>
      </c>
    </row>
    <row r="1053" spans="1:24" x14ac:dyDescent="0.25">
      <c r="A1053" s="30">
        <f t="shared" si="181"/>
        <v>1050</v>
      </c>
      <c r="B1053" s="45">
        <v>20</v>
      </c>
      <c r="C1053" s="32">
        <f t="shared" si="173"/>
        <v>258</v>
      </c>
      <c r="D1053" s="45" t="s">
        <v>229</v>
      </c>
      <c r="E1053" s="45" t="s">
        <v>951</v>
      </c>
      <c r="F1053" s="45" t="s">
        <v>353</v>
      </c>
      <c r="G1053" s="45"/>
      <c r="H1053" s="35" t="s">
        <v>255</v>
      </c>
      <c r="I1053" s="36">
        <v>41729</v>
      </c>
      <c r="J1053" s="82">
        <v>931</v>
      </c>
      <c r="K1053" s="37">
        <v>93</v>
      </c>
      <c r="L1053" s="38">
        <f t="shared" si="172"/>
        <v>93</v>
      </c>
      <c r="M1053" s="36">
        <f t="shared" si="171"/>
        <v>41729</v>
      </c>
      <c r="N1053" s="39">
        <f t="shared" si="178"/>
        <v>9.99</v>
      </c>
      <c r="O1053" s="5"/>
      <c r="P1053" s="5"/>
      <c r="Q1053" s="42" t="str">
        <f>VLOOKUP(B1053,[1]Challan!$A$6:$B$28,2,FALSE)</f>
        <v>94H</v>
      </c>
      <c r="R1053" s="43" t="str">
        <f t="shared" si="174"/>
        <v>AJDP</v>
      </c>
      <c r="S1053" s="43" t="str">
        <f t="shared" si="179"/>
        <v>P</v>
      </c>
      <c r="T1053" s="43" t="str">
        <f t="shared" si="180"/>
        <v>02</v>
      </c>
      <c r="U1053" s="43" t="b">
        <f t="shared" si="175"/>
        <v>1</v>
      </c>
      <c r="V1053" s="43">
        <f t="shared" si="176"/>
        <v>10</v>
      </c>
      <c r="W1053" s="43" t="str">
        <f t="shared" si="177"/>
        <v>Q</v>
      </c>
      <c r="X1053" s="37">
        <v>0</v>
      </c>
    </row>
    <row r="1054" spans="1:24" x14ac:dyDescent="0.25">
      <c r="A1054" s="30">
        <f t="shared" si="181"/>
        <v>1051</v>
      </c>
      <c r="B1054" s="45">
        <v>20</v>
      </c>
      <c r="C1054" s="32">
        <f t="shared" si="173"/>
        <v>259</v>
      </c>
      <c r="D1054" s="45" t="s">
        <v>229</v>
      </c>
      <c r="E1054" s="45" t="s">
        <v>865</v>
      </c>
      <c r="F1054" s="45" t="s">
        <v>489</v>
      </c>
      <c r="G1054" s="45"/>
      <c r="H1054" s="35" t="s">
        <v>255</v>
      </c>
      <c r="I1054" s="36">
        <v>41729</v>
      </c>
      <c r="J1054" s="82">
        <v>18345</v>
      </c>
      <c r="K1054" s="37">
        <v>1834</v>
      </c>
      <c r="L1054" s="38">
        <f t="shared" si="172"/>
        <v>1834</v>
      </c>
      <c r="M1054" s="36">
        <f t="shared" ref="M1054:M1117" si="182">+I1054</f>
        <v>41729</v>
      </c>
      <c r="N1054" s="39">
        <f t="shared" si="178"/>
        <v>10</v>
      </c>
      <c r="O1054" s="5"/>
      <c r="P1054" s="5"/>
      <c r="Q1054" s="42" t="str">
        <f>VLOOKUP(B1054,[1]Challan!$A$6:$B$28,2,FALSE)</f>
        <v>94H</v>
      </c>
      <c r="R1054" s="43" t="str">
        <f t="shared" si="174"/>
        <v>AGYP</v>
      </c>
      <c r="S1054" s="43" t="str">
        <f t="shared" si="179"/>
        <v>P</v>
      </c>
      <c r="T1054" s="43" t="str">
        <f t="shared" si="180"/>
        <v>02</v>
      </c>
      <c r="U1054" s="43" t="b">
        <f t="shared" si="175"/>
        <v>1</v>
      </c>
      <c r="V1054" s="43">
        <f t="shared" si="176"/>
        <v>10</v>
      </c>
      <c r="W1054" s="43" t="str">
        <f t="shared" si="177"/>
        <v>E</v>
      </c>
      <c r="X1054" s="37">
        <v>0</v>
      </c>
    </row>
    <row r="1055" spans="1:24" x14ac:dyDescent="0.25">
      <c r="A1055" s="30">
        <f t="shared" si="181"/>
        <v>1052</v>
      </c>
      <c r="B1055" s="45">
        <v>20</v>
      </c>
      <c r="C1055" s="32">
        <f t="shared" si="173"/>
        <v>260</v>
      </c>
      <c r="D1055" s="45" t="s">
        <v>229</v>
      </c>
      <c r="E1055" s="45" t="s">
        <v>875</v>
      </c>
      <c r="F1055" s="45" t="s">
        <v>519</v>
      </c>
      <c r="G1055" s="45"/>
      <c r="H1055" s="35" t="s">
        <v>255</v>
      </c>
      <c r="I1055" s="36">
        <v>41729</v>
      </c>
      <c r="J1055" s="82">
        <v>6487</v>
      </c>
      <c r="K1055" s="37">
        <v>649</v>
      </c>
      <c r="L1055" s="38">
        <f t="shared" si="172"/>
        <v>649</v>
      </c>
      <c r="M1055" s="36">
        <f t="shared" si="182"/>
        <v>41729</v>
      </c>
      <c r="N1055" s="39">
        <f t="shared" si="178"/>
        <v>10</v>
      </c>
      <c r="O1055" s="5"/>
      <c r="P1055" s="5"/>
      <c r="Q1055" s="42" t="str">
        <f>VLOOKUP(B1055,[1]Challan!$A$6:$B$28,2,FALSE)</f>
        <v>94H</v>
      </c>
      <c r="R1055" s="43" t="str">
        <f t="shared" si="174"/>
        <v>AEZP</v>
      </c>
      <c r="S1055" s="43" t="str">
        <f t="shared" si="179"/>
        <v>P</v>
      </c>
      <c r="T1055" s="43" t="str">
        <f t="shared" si="180"/>
        <v>02</v>
      </c>
      <c r="U1055" s="43" t="b">
        <f t="shared" si="175"/>
        <v>1</v>
      </c>
      <c r="V1055" s="43">
        <f t="shared" si="176"/>
        <v>10</v>
      </c>
      <c r="W1055" s="43" t="str">
        <f t="shared" si="177"/>
        <v>B</v>
      </c>
      <c r="X1055" s="37">
        <v>0</v>
      </c>
    </row>
    <row r="1056" spans="1:24" x14ac:dyDescent="0.25">
      <c r="A1056" s="30">
        <f t="shared" si="181"/>
        <v>1053</v>
      </c>
      <c r="B1056" s="45">
        <v>20</v>
      </c>
      <c r="C1056" s="32">
        <f t="shared" si="173"/>
        <v>261</v>
      </c>
      <c r="D1056" s="45" t="s">
        <v>229</v>
      </c>
      <c r="E1056" s="45" t="s">
        <v>1109</v>
      </c>
      <c r="F1056" s="45" t="s">
        <v>537</v>
      </c>
      <c r="G1056" s="45"/>
      <c r="H1056" s="35" t="s">
        <v>255</v>
      </c>
      <c r="I1056" s="36">
        <v>41729</v>
      </c>
      <c r="J1056" s="82">
        <v>15381</v>
      </c>
      <c r="K1056" s="37">
        <v>1538</v>
      </c>
      <c r="L1056" s="38">
        <f t="shared" si="172"/>
        <v>1538</v>
      </c>
      <c r="M1056" s="36">
        <f t="shared" si="182"/>
        <v>41729</v>
      </c>
      <c r="N1056" s="39">
        <f t="shared" si="178"/>
        <v>10</v>
      </c>
      <c r="O1056" s="5"/>
      <c r="P1056" s="5"/>
      <c r="Q1056" s="42" t="str">
        <f>VLOOKUP(B1056,[1]Challan!$A$6:$B$28,2,FALSE)</f>
        <v>94H</v>
      </c>
      <c r="R1056" s="43" t="str">
        <f t="shared" si="174"/>
        <v>ABWF</v>
      </c>
      <c r="S1056" s="43" t="str">
        <f t="shared" si="179"/>
        <v>F</v>
      </c>
      <c r="T1056" s="43" t="str">
        <f t="shared" si="180"/>
        <v>02</v>
      </c>
      <c r="U1056" s="43" t="b">
        <f t="shared" si="175"/>
        <v>1</v>
      </c>
      <c r="V1056" s="43">
        <f t="shared" si="176"/>
        <v>10</v>
      </c>
      <c r="W1056" s="43" t="str">
        <f t="shared" si="177"/>
        <v>F</v>
      </c>
      <c r="X1056" s="37">
        <v>0</v>
      </c>
    </row>
    <row r="1057" spans="1:24" x14ac:dyDescent="0.25">
      <c r="A1057" s="30">
        <f t="shared" si="181"/>
        <v>1054</v>
      </c>
      <c r="B1057" s="45">
        <v>20</v>
      </c>
      <c r="C1057" s="32">
        <f t="shared" si="173"/>
        <v>262</v>
      </c>
      <c r="D1057" s="111" t="s">
        <v>229</v>
      </c>
      <c r="E1057" s="45" t="s">
        <v>1018</v>
      </c>
      <c r="F1057" s="45" t="s">
        <v>750</v>
      </c>
      <c r="G1057" s="45"/>
      <c r="H1057" s="35" t="s">
        <v>255</v>
      </c>
      <c r="I1057" s="36">
        <v>41729</v>
      </c>
      <c r="J1057" s="82">
        <v>252</v>
      </c>
      <c r="K1057" s="37">
        <v>25</v>
      </c>
      <c r="L1057" s="38">
        <f t="shared" si="172"/>
        <v>25</v>
      </c>
      <c r="M1057" s="36">
        <f t="shared" si="182"/>
        <v>41729</v>
      </c>
      <c r="N1057" s="39">
        <f t="shared" si="178"/>
        <v>9.92</v>
      </c>
      <c r="O1057" s="5"/>
      <c r="P1057" s="5"/>
      <c r="Q1057" s="42" t="str">
        <f>VLOOKUP(B1057,[1]Challan!$A$6:$B$28,2,FALSE)</f>
        <v>94H</v>
      </c>
      <c r="R1057" s="43" t="str">
        <f t="shared" si="174"/>
        <v>AAOF</v>
      </c>
      <c r="S1057" s="43" t="str">
        <f t="shared" si="179"/>
        <v>F</v>
      </c>
      <c r="T1057" s="43" t="str">
        <f t="shared" si="180"/>
        <v>02</v>
      </c>
      <c r="U1057" s="43" t="b">
        <f t="shared" si="175"/>
        <v>1</v>
      </c>
      <c r="V1057" s="43">
        <f t="shared" si="176"/>
        <v>10</v>
      </c>
      <c r="W1057" s="43" t="str">
        <f t="shared" si="177"/>
        <v>G</v>
      </c>
      <c r="X1057" s="37">
        <v>0</v>
      </c>
    </row>
    <row r="1058" spans="1:24" x14ac:dyDescent="0.25">
      <c r="A1058" s="30">
        <f t="shared" si="181"/>
        <v>1055</v>
      </c>
      <c r="B1058" s="45">
        <v>20</v>
      </c>
      <c r="C1058" s="32">
        <f t="shared" si="173"/>
        <v>263</v>
      </c>
      <c r="D1058" s="45" t="s">
        <v>229</v>
      </c>
      <c r="E1058" s="45" t="s">
        <v>498</v>
      </c>
      <c r="F1058" s="45" t="s">
        <v>499</v>
      </c>
      <c r="G1058" s="45"/>
      <c r="H1058" s="35" t="s">
        <v>255</v>
      </c>
      <c r="I1058" s="36">
        <v>41729</v>
      </c>
      <c r="J1058" s="82">
        <v>5298</v>
      </c>
      <c r="K1058" s="37">
        <v>530</v>
      </c>
      <c r="L1058" s="38">
        <f t="shared" si="172"/>
        <v>530</v>
      </c>
      <c r="M1058" s="36">
        <f t="shared" si="182"/>
        <v>41729</v>
      </c>
      <c r="N1058" s="39">
        <f t="shared" si="178"/>
        <v>10</v>
      </c>
      <c r="O1058" s="5"/>
      <c r="P1058" s="5"/>
      <c r="Q1058" s="42" t="str">
        <f>VLOOKUP(B1058,[1]Challan!$A$6:$B$28,2,FALSE)</f>
        <v>94H</v>
      </c>
      <c r="R1058" s="43" t="str">
        <f t="shared" si="174"/>
        <v>AAFF</v>
      </c>
      <c r="S1058" s="43" t="str">
        <f t="shared" si="179"/>
        <v>F</v>
      </c>
      <c r="T1058" s="43" t="str">
        <f t="shared" si="180"/>
        <v>02</v>
      </c>
      <c r="U1058" s="43" t="b">
        <f t="shared" si="175"/>
        <v>1</v>
      </c>
      <c r="V1058" s="43">
        <f t="shared" si="176"/>
        <v>10</v>
      </c>
      <c r="W1058" s="43" t="str">
        <f t="shared" si="177"/>
        <v>Q</v>
      </c>
      <c r="X1058" s="37">
        <v>0</v>
      </c>
    </row>
    <row r="1059" spans="1:24" x14ac:dyDescent="0.25">
      <c r="A1059" s="30">
        <f t="shared" si="181"/>
        <v>1056</v>
      </c>
      <c r="B1059" s="45">
        <v>20</v>
      </c>
      <c r="C1059" s="32">
        <f t="shared" si="173"/>
        <v>264</v>
      </c>
      <c r="D1059" s="45" t="s">
        <v>229</v>
      </c>
      <c r="E1059" s="45" t="s">
        <v>949</v>
      </c>
      <c r="F1059" s="45" t="s">
        <v>349</v>
      </c>
      <c r="G1059" s="45"/>
      <c r="H1059" s="35" t="s">
        <v>255</v>
      </c>
      <c r="I1059" s="36">
        <v>41729</v>
      </c>
      <c r="J1059" s="82">
        <v>17119</v>
      </c>
      <c r="K1059" s="37">
        <v>1712</v>
      </c>
      <c r="L1059" s="38">
        <f t="shared" si="172"/>
        <v>1712</v>
      </c>
      <c r="M1059" s="36">
        <f t="shared" si="182"/>
        <v>41729</v>
      </c>
      <c r="N1059" s="39">
        <f t="shared" si="178"/>
        <v>10</v>
      </c>
      <c r="O1059" s="5"/>
      <c r="P1059" s="5"/>
      <c r="Q1059" s="42" t="str">
        <f>VLOOKUP(B1059,[1]Challan!$A$6:$B$28,2,FALSE)</f>
        <v>94H</v>
      </c>
      <c r="R1059" s="43" t="str">
        <f t="shared" si="174"/>
        <v>AAEF</v>
      </c>
      <c r="S1059" s="43" t="str">
        <f t="shared" si="179"/>
        <v>F</v>
      </c>
      <c r="T1059" s="43" t="str">
        <f t="shared" si="180"/>
        <v>02</v>
      </c>
      <c r="U1059" s="43" t="b">
        <f t="shared" si="175"/>
        <v>1</v>
      </c>
      <c r="V1059" s="43">
        <f t="shared" si="176"/>
        <v>10</v>
      </c>
      <c r="W1059" s="43" t="str">
        <f t="shared" si="177"/>
        <v>A</v>
      </c>
      <c r="X1059" s="37">
        <v>0</v>
      </c>
    </row>
    <row r="1060" spans="1:24" x14ac:dyDescent="0.25">
      <c r="A1060" s="30">
        <f t="shared" si="181"/>
        <v>1057</v>
      </c>
      <c r="B1060" s="45">
        <v>20</v>
      </c>
      <c r="C1060" s="32">
        <f t="shared" si="173"/>
        <v>265</v>
      </c>
      <c r="D1060" s="45" t="s">
        <v>229</v>
      </c>
      <c r="E1060" s="45" t="s">
        <v>950</v>
      </c>
      <c r="F1060" s="45" t="s">
        <v>350</v>
      </c>
      <c r="G1060" s="45"/>
      <c r="H1060" s="35" t="s">
        <v>255</v>
      </c>
      <c r="I1060" s="36">
        <v>41729</v>
      </c>
      <c r="J1060" s="82">
        <v>1580</v>
      </c>
      <c r="K1060" s="37">
        <v>158</v>
      </c>
      <c r="L1060" s="38">
        <f t="shared" si="172"/>
        <v>158</v>
      </c>
      <c r="M1060" s="36">
        <f t="shared" si="182"/>
        <v>41729</v>
      </c>
      <c r="N1060" s="39">
        <f t="shared" si="178"/>
        <v>10</v>
      </c>
      <c r="O1060" s="5"/>
      <c r="P1060" s="5"/>
      <c r="Q1060" s="42" t="str">
        <f>VLOOKUP(B1060,[1]Challan!$A$6:$B$28,2,FALSE)</f>
        <v>94H</v>
      </c>
      <c r="R1060" s="43" t="str">
        <f t="shared" si="174"/>
        <v>AAEF</v>
      </c>
      <c r="S1060" s="43" t="str">
        <f t="shared" si="179"/>
        <v>F</v>
      </c>
      <c r="T1060" s="43" t="str">
        <f t="shared" si="180"/>
        <v>02</v>
      </c>
      <c r="U1060" s="43" t="b">
        <f t="shared" si="175"/>
        <v>1</v>
      </c>
      <c r="V1060" s="43">
        <f t="shared" si="176"/>
        <v>10</v>
      </c>
      <c r="W1060" s="43" t="str">
        <f t="shared" si="177"/>
        <v>D</v>
      </c>
      <c r="X1060" s="37">
        <v>0</v>
      </c>
    </row>
    <row r="1061" spans="1:24" x14ac:dyDescent="0.25">
      <c r="A1061" s="30">
        <f t="shared" si="181"/>
        <v>1058</v>
      </c>
      <c r="B1061" s="45">
        <v>20</v>
      </c>
      <c r="C1061" s="32">
        <f t="shared" si="173"/>
        <v>266</v>
      </c>
      <c r="D1061" s="45" t="s">
        <v>229</v>
      </c>
      <c r="E1061" s="45" t="s">
        <v>953</v>
      </c>
      <c r="F1061" s="45" t="s">
        <v>357</v>
      </c>
      <c r="G1061" s="45"/>
      <c r="H1061" s="35" t="s">
        <v>255</v>
      </c>
      <c r="I1061" s="36">
        <v>41729</v>
      </c>
      <c r="J1061" s="82">
        <v>11775</v>
      </c>
      <c r="K1061" s="37">
        <v>1178</v>
      </c>
      <c r="L1061" s="38">
        <f t="shared" si="172"/>
        <v>1178</v>
      </c>
      <c r="M1061" s="36">
        <f t="shared" si="182"/>
        <v>41729</v>
      </c>
      <c r="N1061" s="39">
        <f t="shared" si="178"/>
        <v>10</v>
      </c>
      <c r="O1061" s="5"/>
      <c r="P1061" s="5"/>
      <c r="Q1061" s="42" t="str">
        <f>VLOOKUP(B1061,[1]Challan!$A$6:$B$28,2,FALSE)</f>
        <v>94H</v>
      </c>
      <c r="R1061" s="43" t="str">
        <f t="shared" si="174"/>
        <v>AAVP</v>
      </c>
      <c r="S1061" s="43" t="str">
        <f t="shared" si="179"/>
        <v>P</v>
      </c>
      <c r="T1061" s="43" t="str">
        <f t="shared" si="180"/>
        <v>02</v>
      </c>
      <c r="U1061" s="43" t="b">
        <f t="shared" si="175"/>
        <v>1</v>
      </c>
      <c r="V1061" s="43">
        <f t="shared" si="176"/>
        <v>10</v>
      </c>
      <c r="W1061" s="43" t="str">
        <f t="shared" si="177"/>
        <v>G</v>
      </c>
      <c r="X1061" s="37">
        <v>0</v>
      </c>
    </row>
    <row r="1062" spans="1:24" x14ac:dyDescent="0.25">
      <c r="A1062" s="30">
        <f t="shared" si="181"/>
        <v>1059</v>
      </c>
      <c r="B1062" s="45">
        <v>20</v>
      </c>
      <c r="C1062" s="32">
        <f t="shared" si="173"/>
        <v>267</v>
      </c>
      <c r="D1062" s="45" t="s">
        <v>229</v>
      </c>
      <c r="E1062" s="45" t="s">
        <v>952</v>
      </c>
      <c r="F1062" s="45" t="s">
        <v>356</v>
      </c>
      <c r="G1062" s="45"/>
      <c r="H1062" s="35" t="s">
        <v>255</v>
      </c>
      <c r="I1062" s="36">
        <v>41729</v>
      </c>
      <c r="J1062" s="82">
        <v>14418</v>
      </c>
      <c r="K1062" s="37">
        <v>1442</v>
      </c>
      <c r="L1062" s="38">
        <f t="shared" ref="L1062:L1125" si="183">+K1062</f>
        <v>1442</v>
      </c>
      <c r="M1062" s="36">
        <f t="shared" si="182"/>
        <v>41729</v>
      </c>
      <c r="N1062" s="39">
        <f t="shared" si="178"/>
        <v>10</v>
      </c>
      <c r="O1062" s="5"/>
      <c r="P1062" s="5"/>
      <c r="Q1062" s="42" t="str">
        <f>VLOOKUP(B1062,[1]Challan!$A$6:$B$28,2,FALSE)</f>
        <v>94H</v>
      </c>
      <c r="R1062" s="43" t="str">
        <f t="shared" si="174"/>
        <v>ALNP</v>
      </c>
      <c r="S1062" s="43" t="str">
        <f t="shared" si="179"/>
        <v>P</v>
      </c>
      <c r="T1062" s="43" t="str">
        <f t="shared" si="180"/>
        <v>02</v>
      </c>
      <c r="U1062" s="43" t="b">
        <f t="shared" si="175"/>
        <v>1</v>
      </c>
      <c r="V1062" s="43">
        <f t="shared" si="176"/>
        <v>10</v>
      </c>
      <c r="W1062" s="43" t="str">
        <f t="shared" si="177"/>
        <v>K</v>
      </c>
      <c r="X1062" s="37">
        <v>0</v>
      </c>
    </row>
    <row r="1063" spans="1:24" x14ac:dyDescent="0.25">
      <c r="A1063" s="30">
        <f t="shared" si="181"/>
        <v>1060</v>
      </c>
      <c r="B1063" s="45">
        <v>20</v>
      </c>
      <c r="C1063" s="32">
        <f t="shared" si="173"/>
        <v>268</v>
      </c>
      <c r="D1063" s="45" t="s">
        <v>229</v>
      </c>
      <c r="E1063" s="45" t="s">
        <v>1015</v>
      </c>
      <c r="F1063" s="45" t="s">
        <v>545</v>
      </c>
      <c r="G1063" s="45"/>
      <c r="H1063" s="35" t="s">
        <v>255</v>
      </c>
      <c r="I1063" s="36">
        <v>41729</v>
      </c>
      <c r="J1063" s="82">
        <v>17667</v>
      </c>
      <c r="K1063" s="37">
        <v>1767</v>
      </c>
      <c r="L1063" s="38">
        <f t="shared" si="183"/>
        <v>1767</v>
      </c>
      <c r="M1063" s="36">
        <f t="shared" si="182"/>
        <v>41729</v>
      </c>
      <c r="N1063" s="39">
        <f t="shared" si="178"/>
        <v>10</v>
      </c>
      <c r="O1063" s="5"/>
      <c r="P1063" s="5"/>
      <c r="Q1063" s="42" t="str">
        <f>VLOOKUP(B1063,[1]Challan!$A$6:$B$28,2,FALSE)</f>
        <v>94H</v>
      </c>
      <c r="R1063" s="43" t="str">
        <f t="shared" si="174"/>
        <v>AAHF</v>
      </c>
      <c r="S1063" s="43" t="str">
        <f t="shared" si="179"/>
        <v>F</v>
      </c>
      <c r="T1063" s="43" t="str">
        <f t="shared" si="180"/>
        <v>02</v>
      </c>
      <c r="U1063" s="43" t="b">
        <f t="shared" si="175"/>
        <v>1</v>
      </c>
      <c r="V1063" s="43">
        <f t="shared" si="176"/>
        <v>10</v>
      </c>
      <c r="W1063" s="43" t="str">
        <f t="shared" si="177"/>
        <v>J</v>
      </c>
      <c r="X1063" s="37">
        <v>0</v>
      </c>
    </row>
    <row r="1064" spans="1:24" x14ac:dyDescent="0.25">
      <c r="A1064" s="30">
        <f t="shared" si="181"/>
        <v>1061</v>
      </c>
      <c r="B1064" s="45">
        <v>20</v>
      </c>
      <c r="C1064" s="32">
        <f t="shared" si="173"/>
        <v>269</v>
      </c>
      <c r="D1064" s="45" t="s">
        <v>229</v>
      </c>
      <c r="E1064" s="45" t="s">
        <v>1060</v>
      </c>
      <c r="F1064" s="45" t="s">
        <v>352</v>
      </c>
      <c r="G1064" s="45"/>
      <c r="H1064" s="35" t="s">
        <v>255</v>
      </c>
      <c r="I1064" s="36">
        <v>41729</v>
      </c>
      <c r="J1064" s="82">
        <v>8876</v>
      </c>
      <c r="K1064" s="37">
        <v>888</v>
      </c>
      <c r="L1064" s="38">
        <f t="shared" si="183"/>
        <v>888</v>
      </c>
      <c r="M1064" s="36">
        <f t="shared" si="182"/>
        <v>41729</v>
      </c>
      <c r="N1064" s="39">
        <f t="shared" si="178"/>
        <v>10</v>
      </c>
      <c r="O1064" s="5"/>
      <c r="P1064" s="5"/>
      <c r="Q1064" s="42" t="str">
        <f>VLOOKUP(B1064,[1]Challan!$A$6:$B$28,2,FALSE)</f>
        <v>94H</v>
      </c>
      <c r="R1064" s="43" t="str">
        <f t="shared" si="174"/>
        <v>AARP</v>
      </c>
      <c r="S1064" s="43" t="str">
        <f t="shared" si="179"/>
        <v>P</v>
      </c>
      <c r="T1064" s="43" t="str">
        <f t="shared" si="180"/>
        <v>02</v>
      </c>
      <c r="U1064" s="43" t="b">
        <f t="shared" si="175"/>
        <v>1</v>
      </c>
      <c r="V1064" s="43">
        <f t="shared" si="176"/>
        <v>10</v>
      </c>
      <c r="W1064" s="43" t="str">
        <f t="shared" si="177"/>
        <v>D</v>
      </c>
      <c r="X1064" s="37">
        <v>0</v>
      </c>
    </row>
    <row r="1065" spans="1:24" x14ac:dyDescent="0.25">
      <c r="A1065" s="30">
        <f t="shared" si="181"/>
        <v>1062</v>
      </c>
      <c r="B1065" s="45">
        <v>20</v>
      </c>
      <c r="C1065" s="32">
        <f t="shared" si="173"/>
        <v>270</v>
      </c>
      <c r="D1065" s="45" t="s">
        <v>229</v>
      </c>
      <c r="E1065" s="45" t="s">
        <v>1085</v>
      </c>
      <c r="F1065" s="45" t="s">
        <v>454</v>
      </c>
      <c r="G1065" s="45"/>
      <c r="H1065" s="35" t="s">
        <v>255</v>
      </c>
      <c r="I1065" s="36">
        <v>41729</v>
      </c>
      <c r="J1065" s="82">
        <v>5180</v>
      </c>
      <c r="K1065" s="37">
        <v>518</v>
      </c>
      <c r="L1065" s="38">
        <f t="shared" si="183"/>
        <v>518</v>
      </c>
      <c r="M1065" s="36">
        <f t="shared" si="182"/>
        <v>41729</v>
      </c>
      <c r="N1065" s="39">
        <f t="shared" si="178"/>
        <v>10</v>
      </c>
      <c r="O1065" s="5"/>
      <c r="P1065" s="5"/>
      <c r="Q1065" s="42" t="str">
        <f>VLOOKUP(B1065,[1]Challan!$A$6:$B$28,2,FALSE)</f>
        <v>94H</v>
      </c>
      <c r="R1065" s="43" t="str">
        <f t="shared" si="174"/>
        <v>AAFF</v>
      </c>
      <c r="S1065" s="43" t="str">
        <f t="shared" si="179"/>
        <v>F</v>
      </c>
      <c r="T1065" s="43" t="str">
        <f t="shared" si="180"/>
        <v>02</v>
      </c>
      <c r="U1065" s="43" t="b">
        <f t="shared" si="175"/>
        <v>1</v>
      </c>
      <c r="V1065" s="43">
        <f t="shared" si="176"/>
        <v>10</v>
      </c>
      <c r="W1065" s="43" t="str">
        <f t="shared" si="177"/>
        <v>N</v>
      </c>
      <c r="X1065" s="37">
        <v>0</v>
      </c>
    </row>
    <row r="1066" spans="1:24" x14ac:dyDescent="0.25">
      <c r="A1066" s="30">
        <f t="shared" si="181"/>
        <v>1063</v>
      </c>
      <c r="B1066" s="45">
        <v>20</v>
      </c>
      <c r="C1066" s="32">
        <f t="shared" si="173"/>
        <v>271</v>
      </c>
      <c r="D1066" s="45" t="s">
        <v>229</v>
      </c>
      <c r="E1066" s="45" t="s">
        <v>821</v>
      </c>
      <c r="F1066" s="45" t="s">
        <v>334</v>
      </c>
      <c r="G1066" s="45"/>
      <c r="H1066" s="35" t="s">
        <v>255</v>
      </c>
      <c r="I1066" s="36">
        <v>41729</v>
      </c>
      <c r="J1066" s="82">
        <v>3343</v>
      </c>
      <c r="K1066" s="37">
        <v>334</v>
      </c>
      <c r="L1066" s="38">
        <f t="shared" si="183"/>
        <v>334</v>
      </c>
      <c r="M1066" s="36">
        <f t="shared" si="182"/>
        <v>41729</v>
      </c>
      <c r="N1066" s="39">
        <f t="shared" si="178"/>
        <v>9.99</v>
      </c>
      <c r="O1066" s="5"/>
      <c r="P1066" s="5"/>
      <c r="Q1066" s="42" t="str">
        <f>VLOOKUP(B1066,[1]Challan!$A$6:$B$28,2,FALSE)</f>
        <v>94H</v>
      </c>
      <c r="R1066" s="43" t="str">
        <f t="shared" si="174"/>
        <v>AADF</v>
      </c>
      <c r="S1066" s="43" t="str">
        <f t="shared" si="179"/>
        <v>F</v>
      </c>
      <c r="T1066" s="43" t="str">
        <f t="shared" si="180"/>
        <v>02</v>
      </c>
      <c r="U1066" s="43" t="b">
        <f t="shared" si="175"/>
        <v>1</v>
      </c>
      <c r="V1066" s="43">
        <f t="shared" si="176"/>
        <v>10</v>
      </c>
      <c r="W1066" s="43" t="str">
        <f t="shared" si="177"/>
        <v>B</v>
      </c>
      <c r="X1066" s="37">
        <v>0</v>
      </c>
    </row>
    <row r="1067" spans="1:24" x14ac:dyDescent="0.25">
      <c r="A1067" s="30">
        <f t="shared" si="181"/>
        <v>1064</v>
      </c>
      <c r="B1067" s="45">
        <v>20</v>
      </c>
      <c r="C1067" s="32">
        <f t="shared" si="173"/>
        <v>272</v>
      </c>
      <c r="D1067" s="45" t="s">
        <v>229</v>
      </c>
      <c r="E1067" s="45" t="s">
        <v>1057</v>
      </c>
      <c r="F1067" s="45" t="s">
        <v>338</v>
      </c>
      <c r="G1067" s="45"/>
      <c r="H1067" s="35" t="s">
        <v>255</v>
      </c>
      <c r="I1067" s="36">
        <v>41729</v>
      </c>
      <c r="J1067" s="82">
        <v>17006</v>
      </c>
      <c r="K1067" s="37">
        <v>1701</v>
      </c>
      <c r="L1067" s="38">
        <f t="shared" si="183"/>
        <v>1701</v>
      </c>
      <c r="M1067" s="36">
        <f t="shared" si="182"/>
        <v>41729</v>
      </c>
      <c r="N1067" s="39">
        <f t="shared" si="178"/>
        <v>10</v>
      </c>
      <c r="O1067" s="5"/>
      <c r="P1067" s="5"/>
      <c r="Q1067" s="42" t="str">
        <f>VLOOKUP(B1067,[1]Challan!$A$6:$B$28,2,FALSE)</f>
        <v>94H</v>
      </c>
      <c r="R1067" s="43" t="str">
        <f t="shared" si="174"/>
        <v>ABAF</v>
      </c>
      <c r="S1067" s="43" t="str">
        <f t="shared" si="179"/>
        <v>F</v>
      </c>
      <c r="T1067" s="43" t="str">
        <f t="shared" si="180"/>
        <v>02</v>
      </c>
      <c r="U1067" s="43" t="b">
        <f t="shared" si="175"/>
        <v>1</v>
      </c>
      <c r="V1067" s="43">
        <f t="shared" si="176"/>
        <v>10</v>
      </c>
      <c r="W1067" s="43" t="str">
        <f t="shared" si="177"/>
        <v>A</v>
      </c>
      <c r="X1067" s="37">
        <v>0</v>
      </c>
    </row>
    <row r="1068" spans="1:24" x14ac:dyDescent="0.25">
      <c r="A1068" s="30">
        <f t="shared" si="181"/>
        <v>1065</v>
      </c>
      <c r="B1068" s="45">
        <v>20</v>
      </c>
      <c r="C1068" s="32">
        <f t="shared" si="173"/>
        <v>273</v>
      </c>
      <c r="D1068" s="45" t="s">
        <v>229</v>
      </c>
      <c r="E1068" s="45" t="s">
        <v>1114</v>
      </c>
      <c r="F1068" s="45" t="s">
        <v>557</v>
      </c>
      <c r="G1068" s="45"/>
      <c r="H1068" s="35" t="s">
        <v>255</v>
      </c>
      <c r="I1068" s="36">
        <v>41729</v>
      </c>
      <c r="J1068" s="82">
        <v>24974</v>
      </c>
      <c r="K1068" s="37">
        <v>2497</v>
      </c>
      <c r="L1068" s="38">
        <f t="shared" si="183"/>
        <v>2497</v>
      </c>
      <c r="M1068" s="36">
        <f t="shared" si="182"/>
        <v>41729</v>
      </c>
      <c r="N1068" s="39">
        <f t="shared" si="178"/>
        <v>10</v>
      </c>
      <c r="O1068" s="5"/>
      <c r="P1068" s="5"/>
      <c r="Q1068" s="42" t="str">
        <f>VLOOKUP(B1068,[1]Challan!$A$6:$B$28,2,FALSE)</f>
        <v>94H</v>
      </c>
      <c r="R1068" s="43" t="str">
        <f t="shared" si="174"/>
        <v>AAWF</v>
      </c>
      <c r="S1068" s="43" t="str">
        <f t="shared" si="179"/>
        <v>F</v>
      </c>
      <c r="T1068" s="43" t="str">
        <f t="shared" si="180"/>
        <v>02</v>
      </c>
      <c r="U1068" s="43" t="b">
        <f t="shared" si="175"/>
        <v>1</v>
      </c>
      <c r="V1068" s="43">
        <f t="shared" si="176"/>
        <v>10</v>
      </c>
      <c r="W1068" s="43" t="str">
        <f t="shared" si="177"/>
        <v>P</v>
      </c>
      <c r="X1068" s="37">
        <v>0</v>
      </c>
    </row>
    <row r="1069" spans="1:24" x14ac:dyDescent="0.25">
      <c r="A1069" s="30">
        <f t="shared" si="181"/>
        <v>1066</v>
      </c>
      <c r="B1069" s="45">
        <v>20</v>
      </c>
      <c r="C1069" s="32">
        <f t="shared" si="173"/>
        <v>274</v>
      </c>
      <c r="D1069" s="45" t="s">
        <v>229</v>
      </c>
      <c r="E1069" s="45" t="s">
        <v>820</v>
      </c>
      <c r="F1069" s="45" t="s">
        <v>326</v>
      </c>
      <c r="G1069" s="45"/>
      <c r="H1069" s="35" t="s">
        <v>255</v>
      </c>
      <c r="I1069" s="36">
        <v>41729</v>
      </c>
      <c r="J1069" s="82">
        <v>5592</v>
      </c>
      <c r="K1069" s="37">
        <v>559</v>
      </c>
      <c r="L1069" s="38">
        <f t="shared" si="183"/>
        <v>559</v>
      </c>
      <c r="M1069" s="36">
        <f t="shared" si="182"/>
        <v>41729</v>
      </c>
      <c r="N1069" s="39">
        <f t="shared" si="178"/>
        <v>10</v>
      </c>
      <c r="O1069" s="5"/>
      <c r="P1069" s="5"/>
      <c r="Q1069" s="42" t="str">
        <f>VLOOKUP(B1069,[1]Challan!$A$6:$B$28,2,FALSE)</f>
        <v>94H</v>
      </c>
      <c r="R1069" s="43" t="str">
        <f t="shared" si="174"/>
        <v>AAKF</v>
      </c>
      <c r="S1069" s="43" t="str">
        <f t="shared" si="179"/>
        <v>F</v>
      </c>
      <c r="T1069" s="43" t="str">
        <f t="shared" si="180"/>
        <v>02</v>
      </c>
      <c r="U1069" s="43" t="b">
        <f t="shared" si="175"/>
        <v>1</v>
      </c>
      <c r="V1069" s="43">
        <f t="shared" si="176"/>
        <v>10</v>
      </c>
      <c r="W1069" s="43" t="str">
        <f t="shared" si="177"/>
        <v>D</v>
      </c>
      <c r="X1069" s="37">
        <v>0</v>
      </c>
    </row>
    <row r="1070" spans="1:24" x14ac:dyDescent="0.25">
      <c r="A1070" s="30">
        <f t="shared" si="181"/>
        <v>1067</v>
      </c>
      <c r="B1070" s="45">
        <v>20</v>
      </c>
      <c r="C1070" s="32">
        <f t="shared" si="173"/>
        <v>275</v>
      </c>
      <c r="D1070" s="45" t="s">
        <v>229</v>
      </c>
      <c r="E1070" s="45" t="s">
        <v>439</v>
      </c>
      <c r="F1070" s="45" t="s">
        <v>440</v>
      </c>
      <c r="G1070" s="45"/>
      <c r="H1070" s="35" t="s">
        <v>255</v>
      </c>
      <c r="I1070" s="36">
        <v>41729</v>
      </c>
      <c r="J1070" s="82">
        <v>3375</v>
      </c>
      <c r="K1070" s="37">
        <v>337</v>
      </c>
      <c r="L1070" s="38">
        <f t="shared" si="183"/>
        <v>337</v>
      </c>
      <c r="M1070" s="36">
        <f t="shared" si="182"/>
        <v>41729</v>
      </c>
      <c r="N1070" s="39">
        <f t="shared" si="178"/>
        <v>9.99</v>
      </c>
      <c r="O1070" s="5"/>
      <c r="P1070" s="5"/>
      <c r="Q1070" s="42" t="str">
        <f>VLOOKUP(B1070,[1]Challan!$A$6:$B$28,2,FALSE)</f>
        <v>94H</v>
      </c>
      <c r="R1070" s="43" t="str">
        <f t="shared" si="174"/>
        <v>AAFF</v>
      </c>
      <c r="S1070" s="43" t="str">
        <f t="shared" si="179"/>
        <v>F</v>
      </c>
      <c r="T1070" s="43" t="str">
        <f t="shared" si="180"/>
        <v>02</v>
      </c>
      <c r="U1070" s="43" t="b">
        <f t="shared" si="175"/>
        <v>1</v>
      </c>
      <c r="V1070" s="43">
        <f t="shared" si="176"/>
        <v>10</v>
      </c>
      <c r="W1070" s="43" t="str">
        <f t="shared" si="177"/>
        <v>P</v>
      </c>
      <c r="X1070" s="37">
        <v>0</v>
      </c>
    </row>
    <row r="1071" spans="1:24" x14ac:dyDescent="0.25">
      <c r="A1071" s="30">
        <f t="shared" si="181"/>
        <v>1068</v>
      </c>
      <c r="B1071" s="45">
        <v>20</v>
      </c>
      <c r="C1071" s="32">
        <f t="shared" si="173"/>
        <v>276</v>
      </c>
      <c r="D1071" s="45" t="s">
        <v>229</v>
      </c>
      <c r="E1071" s="45" t="s">
        <v>945</v>
      </c>
      <c r="F1071" s="45" t="s">
        <v>330</v>
      </c>
      <c r="G1071" s="45"/>
      <c r="H1071" s="35" t="s">
        <v>255</v>
      </c>
      <c r="I1071" s="36">
        <v>41729</v>
      </c>
      <c r="J1071" s="82">
        <v>10791</v>
      </c>
      <c r="K1071" s="37">
        <v>1079</v>
      </c>
      <c r="L1071" s="38">
        <f t="shared" si="183"/>
        <v>1079</v>
      </c>
      <c r="M1071" s="36">
        <f t="shared" si="182"/>
        <v>41729</v>
      </c>
      <c r="N1071" s="39">
        <f t="shared" si="178"/>
        <v>10</v>
      </c>
      <c r="O1071" s="5"/>
      <c r="P1071" s="5"/>
      <c r="Q1071" s="42" t="str">
        <f>VLOOKUP(B1071,[1]Challan!$A$6:$B$28,2,FALSE)</f>
        <v>94H</v>
      </c>
      <c r="R1071" s="43" t="str">
        <f t="shared" si="174"/>
        <v>AABF</v>
      </c>
      <c r="S1071" s="43" t="str">
        <f t="shared" si="179"/>
        <v>F</v>
      </c>
      <c r="T1071" s="43" t="str">
        <f t="shared" si="180"/>
        <v>02</v>
      </c>
      <c r="U1071" s="43" t="b">
        <f t="shared" si="175"/>
        <v>1</v>
      </c>
      <c r="V1071" s="43">
        <f t="shared" si="176"/>
        <v>10</v>
      </c>
      <c r="W1071" s="43" t="str">
        <f t="shared" si="177"/>
        <v>N</v>
      </c>
      <c r="X1071" s="37">
        <v>0</v>
      </c>
    </row>
    <row r="1072" spans="1:24" x14ac:dyDescent="0.25">
      <c r="A1072" s="30">
        <f t="shared" si="181"/>
        <v>1069</v>
      </c>
      <c r="B1072" s="45">
        <v>20</v>
      </c>
      <c r="C1072" s="32">
        <f t="shared" si="173"/>
        <v>277</v>
      </c>
      <c r="D1072" s="45" t="s">
        <v>229</v>
      </c>
      <c r="E1072" s="45" t="s">
        <v>881</v>
      </c>
      <c r="F1072" s="45" t="s">
        <v>543</v>
      </c>
      <c r="G1072" s="45"/>
      <c r="H1072" s="35" t="s">
        <v>255</v>
      </c>
      <c r="I1072" s="36">
        <v>41729</v>
      </c>
      <c r="J1072" s="82">
        <v>523</v>
      </c>
      <c r="K1072" s="37">
        <v>52</v>
      </c>
      <c r="L1072" s="38">
        <f t="shared" si="183"/>
        <v>52</v>
      </c>
      <c r="M1072" s="36">
        <f t="shared" si="182"/>
        <v>41729</v>
      </c>
      <c r="N1072" s="39">
        <f t="shared" si="178"/>
        <v>9.94</v>
      </c>
      <c r="O1072" s="5"/>
      <c r="P1072" s="5"/>
      <c r="Q1072" s="42" t="str">
        <f>VLOOKUP(B1072,[1]Challan!$A$6:$B$28,2,FALSE)</f>
        <v>94H</v>
      </c>
      <c r="R1072" s="43" t="str">
        <f t="shared" si="174"/>
        <v>ASSP</v>
      </c>
      <c r="S1072" s="43" t="str">
        <f t="shared" si="179"/>
        <v>P</v>
      </c>
      <c r="T1072" s="43" t="str">
        <f t="shared" si="180"/>
        <v>02</v>
      </c>
      <c r="U1072" s="43" t="b">
        <f t="shared" si="175"/>
        <v>1</v>
      </c>
      <c r="V1072" s="43">
        <f t="shared" si="176"/>
        <v>10</v>
      </c>
      <c r="W1072" s="43" t="str">
        <f t="shared" si="177"/>
        <v>K</v>
      </c>
      <c r="X1072" s="37">
        <v>0</v>
      </c>
    </row>
    <row r="1073" spans="1:24" x14ac:dyDescent="0.25">
      <c r="A1073" s="30">
        <f t="shared" si="181"/>
        <v>1070</v>
      </c>
      <c r="B1073" s="45">
        <v>20</v>
      </c>
      <c r="C1073" s="32">
        <f t="shared" si="173"/>
        <v>278</v>
      </c>
      <c r="D1073" s="45" t="s">
        <v>229</v>
      </c>
      <c r="E1073" s="45" t="s">
        <v>852</v>
      </c>
      <c r="F1073" s="45" t="s">
        <v>431</v>
      </c>
      <c r="G1073" s="45"/>
      <c r="H1073" s="35" t="s">
        <v>255</v>
      </c>
      <c r="I1073" s="36">
        <v>41729</v>
      </c>
      <c r="J1073" s="82">
        <v>9732</v>
      </c>
      <c r="K1073" s="37">
        <v>973</v>
      </c>
      <c r="L1073" s="38">
        <f t="shared" si="183"/>
        <v>973</v>
      </c>
      <c r="M1073" s="36">
        <f t="shared" si="182"/>
        <v>41729</v>
      </c>
      <c r="N1073" s="39">
        <f t="shared" si="178"/>
        <v>10</v>
      </c>
      <c r="O1073" s="5"/>
      <c r="P1073" s="5"/>
      <c r="Q1073" s="42" t="str">
        <f>VLOOKUP(B1073,[1]Challan!$A$6:$B$28,2,FALSE)</f>
        <v>94H</v>
      </c>
      <c r="R1073" s="43" t="str">
        <f t="shared" si="174"/>
        <v>AADP</v>
      </c>
      <c r="S1073" s="43" t="str">
        <f t="shared" si="179"/>
        <v>P</v>
      </c>
      <c r="T1073" s="43" t="str">
        <f t="shared" si="180"/>
        <v>02</v>
      </c>
      <c r="U1073" s="43" t="b">
        <f t="shared" si="175"/>
        <v>1</v>
      </c>
      <c r="V1073" s="43">
        <f t="shared" si="176"/>
        <v>10</v>
      </c>
      <c r="W1073" s="43" t="str">
        <f t="shared" si="177"/>
        <v>F</v>
      </c>
      <c r="X1073" s="37">
        <v>0</v>
      </c>
    </row>
    <row r="1074" spans="1:24" x14ac:dyDescent="0.25">
      <c r="A1074" s="30">
        <f t="shared" si="181"/>
        <v>1071</v>
      </c>
      <c r="B1074" s="45">
        <v>20</v>
      </c>
      <c r="C1074" s="32">
        <f t="shared" si="173"/>
        <v>279</v>
      </c>
      <c r="D1074" s="45" t="s">
        <v>229</v>
      </c>
      <c r="E1074" s="45" t="s">
        <v>880</v>
      </c>
      <c r="F1074" s="45" t="s">
        <v>536</v>
      </c>
      <c r="G1074" s="45"/>
      <c r="H1074" s="35" t="s">
        <v>255</v>
      </c>
      <c r="I1074" s="36">
        <v>41729</v>
      </c>
      <c r="J1074" s="82">
        <v>3796</v>
      </c>
      <c r="K1074" s="37">
        <v>380</v>
      </c>
      <c r="L1074" s="38">
        <f t="shared" si="183"/>
        <v>380</v>
      </c>
      <c r="M1074" s="36">
        <f t="shared" si="182"/>
        <v>41729</v>
      </c>
      <c r="N1074" s="39">
        <f t="shared" si="178"/>
        <v>10.01</v>
      </c>
      <c r="O1074" s="5"/>
      <c r="P1074" s="5"/>
      <c r="Q1074" s="42" t="str">
        <f>VLOOKUP(B1074,[1]Challan!$A$6:$B$28,2,FALSE)</f>
        <v>94H</v>
      </c>
      <c r="R1074" s="43" t="str">
        <f t="shared" si="174"/>
        <v>AAGF</v>
      </c>
      <c r="S1074" s="43" t="str">
        <f t="shared" si="179"/>
        <v>F</v>
      </c>
      <c r="T1074" s="43" t="str">
        <f t="shared" si="180"/>
        <v>02</v>
      </c>
      <c r="U1074" s="43" t="b">
        <f t="shared" si="175"/>
        <v>1</v>
      </c>
      <c r="V1074" s="43">
        <f t="shared" si="176"/>
        <v>10</v>
      </c>
      <c r="W1074" s="43" t="str">
        <f t="shared" si="177"/>
        <v>N</v>
      </c>
      <c r="X1074" s="37">
        <v>0</v>
      </c>
    </row>
    <row r="1075" spans="1:24" x14ac:dyDescent="0.25">
      <c r="A1075" s="30">
        <f t="shared" si="181"/>
        <v>1072</v>
      </c>
      <c r="B1075" s="45">
        <v>20</v>
      </c>
      <c r="C1075" s="32">
        <f t="shared" si="173"/>
        <v>280</v>
      </c>
      <c r="D1075" s="45" t="s">
        <v>229</v>
      </c>
      <c r="E1075" s="45" t="s">
        <v>1056</v>
      </c>
      <c r="F1075" s="45" t="s">
        <v>337</v>
      </c>
      <c r="G1075" s="45"/>
      <c r="H1075" s="35" t="s">
        <v>255</v>
      </c>
      <c r="I1075" s="36">
        <v>41729</v>
      </c>
      <c r="J1075" s="82">
        <v>20708</v>
      </c>
      <c r="K1075" s="37">
        <v>2071</v>
      </c>
      <c r="L1075" s="38">
        <f t="shared" si="183"/>
        <v>2071</v>
      </c>
      <c r="M1075" s="36">
        <f t="shared" si="182"/>
        <v>41729</v>
      </c>
      <c r="N1075" s="39">
        <f t="shared" si="178"/>
        <v>10</v>
      </c>
      <c r="O1075" s="5"/>
      <c r="P1075" s="5"/>
      <c r="Q1075" s="42" t="str">
        <f>VLOOKUP(B1075,[1]Challan!$A$6:$B$28,2,FALSE)</f>
        <v>94H</v>
      </c>
      <c r="R1075" s="43" t="str">
        <f t="shared" si="174"/>
        <v>AAEF</v>
      </c>
      <c r="S1075" s="43" t="str">
        <f t="shared" si="179"/>
        <v>F</v>
      </c>
      <c r="T1075" s="43" t="str">
        <f t="shared" si="180"/>
        <v>02</v>
      </c>
      <c r="U1075" s="43" t="b">
        <f t="shared" si="175"/>
        <v>1</v>
      </c>
      <c r="V1075" s="43">
        <f t="shared" si="176"/>
        <v>10</v>
      </c>
      <c r="W1075" s="43" t="str">
        <f t="shared" si="177"/>
        <v>Q</v>
      </c>
      <c r="X1075" s="37">
        <v>0</v>
      </c>
    </row>
    <row r="1076" spans="1:24" x14ac:dyDescent="0.25">
      <c r="A1076" s="30">
        <f t="shared" si="181"/>
        <v>1073</v>
      </c>
      <c r="B1076" s="45">
        <v>20</v>
      </c>
      <c r="C1076" s="32">
        <f t="shared" si="173"/>
        <v>281</v>
      </c>
      <c r="D1076" s="45" t="s">
        <v>229</v>
      </c>
      <c r="E1076" s="45" t="s">
        <v>1052</v>
      </c>
      <c r="F1076" s="45" t="s">
        <v>325</v>
      </c>
      <c r="G1076" s="45"/>
      <c r="H1076" s="35" t="s">
        <v>255</v>
      </c>
      <c r="I1076" s="36">
        <v>41729</v>
      </c>
      <c r="J1076" s="82">
        <v>13883</v>
      </c>
      <c r="K1076" s="37">
        <v>1388</v>
      </c>
      <c r="L1076" s="38">
        <f t="shared" si="183"/>
        <v>1388</v>
      </c>
      <c r="M1076" s="36">
        <f t="shared" si="182"/>
        <v>41729</v>
      </c>
      <c r="N1076" s="39">
        <f t="shared" si="178"/>
        <v>10</v>
      </c>
      <c r="O1076" s="5"/>
      <c r="P1076" s="5"/>
      <c r="Q1076" s="42" t="str">
        <f>VLOOKUP(B1076,[1]Challan!$A$6:$B$28,2,FALSE)</f>
        <v>94H</v>
      </c>
      <c r="R1076" s="43" t="str">
        <f t="shared" si="174"/>
        <v>AAAF</v>
      </c>
      <c r="S1076" s="43" t="str">
        <f t="shared" si="179"/>
        <v>F</v>
      </c>
      <c r="T1076" s="43" t="str">
        <f t="shared" si="180"/>
        <v>02</v>
      </c>
      <c r="U1076" s="43" t="b">
        <f t="shared" si="175"/>
        <v>1</v>
      </c>
      <c r="V1076" s="43">
        <f t="shared" si="176"/>
        <v>10</v>
      </c>
      <c r="W1076" s="43" t="str">
        <f t="shared" si="177"/>
        <v>M</v>
      </c>
      <c r="X1076" s="37">
        <v>0</v>
      </c>
    </row>
    <row r="1077" spans="1:24" x14ac:dyDescent="0.25">
      <c r="A1077" s="30">
        <f t="shared" si="181"/>
        <v>1074</v>
      </c>
      <c r="B1077" s="45">
        <v>20</v>
      </c>
      <c r="C1077" s="32">
        <f t="shared" si="173"/>
        <v>282</v>
      </c>
      <c r="D1077" s="45" t="s">
        <v>229</v>
      </c>
      <c r="E1077" s="45" t="s">
        <v>331</v>
      </c>
      <c r="F1077" s="45" t="s">
        <v>332</v>
      </c>
      <c r="G1077" s="45"/>
      <c r="H1077" s="35" t="s">
        <v>255</v>
      </c>
      <c r="I1077" s="36">
        <v>41729</v>
      </c>
      <c r="J1077" s="82">
        <v>6767</v>
      </c>
      <c r="K1077" s="37">
        <v>677</v>
      </c>
      <c r="L1077" s="38">
        <f t="shared" si="183"/>
        <v>677</v>
      </c>
      <c r="M1077" s="36">
        <f t="shared" si="182"/>
        <v>41729</v>
      </c>
      <c r="N1077" s="39">
        <f t="shared" si="178"/>
        <v>10</v>
      </c>
      <c r="O1077" s="5"/>
      <c r="P1077" s="5"/>
      <c r="Q1077" s="42" t="str">
        <f>VLOOKUP(B1077,[1]Challan!$A$6:$B$28,2,FALSE)</f>
        <v>94H</v>
      </c>
      <c r="R1077" s="43" t="str">
        <f t="shared" si="174"/>
        <v>AAAF</v>
      </c>
      <c r="S1077" s="43" t="str">
        <f t="shared" si="179"/>
        <v>F</v>
      </c>
      <c r="T1077" s="43" t="str">
        <f t="shared" si="180"/>
        <v>02</v>
      </c>
      <c r="U1077" s="43" t="b">
        <f t="shared" si="175"/>
        <v>1</v>
      </c>
      <c r="V1077" s="43">
        <f t="shared" si="176"/>
        <v>10</v>
      </c>
      <c r="W1077" s="43" t="str">
        <f t="shared" si="177"/>
        <v>J</v>
      </c>
      <c r="X1077" s="37">
        <v>0</v>
      </c>
    </row>
    <row r="1078" spans="1:24" x14ac:dyDescent="0.25">
      <c r="A1078" s="30">
        <f t="shared" si="181"/>
        <v>1075</v>
      </c>
      <c r="B1078" s="45">
        <v>20</v>
      </c>
      <c r="C1078" s="32">
        <f t="shared" si="173"/>
        <v>283</v>
      </c>
      <c r="D1078" s="45" t="s">
        <v>229</v>
      </c>
      <c r="E1078" s="45" t="s">
        <v>879</v>
      </c>
      <c r="F1078" s="45" t="s">
        <v>526</v>
      </c>
      <c r="G1078" s="45"/>
      <c r="H1078" s="35" t="s">
        <v>255</v>
      </c>
      <c r="I1078" s="36">
        <v>41729</v>
      </c>
      <c r="J1078" s="82">
        <v>12167</v>
      </c>
      <c r="K1078" s="37">
        <v>1217</v>
      </c>
      <c r="L1078" s="38">
        <f t="shared" si="183"/>
        <v>1217</v>
      </c>
      <c r="M1078" s="36">
        <f t="shared" si="182"/>
        <v>41729</v>
      </c>
      <c r="N1078" s="39">
        <f t="shared" si="178"/>
        <v>10</v>
      </c>
      <c r="O1078" s="5"/>
      <c r="P1078" s="5"/>
      <c r="Q1078" s="42" t="str">
        <f>VLOOKUP(B1078,[1]Challan!$A$6:$B$28,2,FALSE)</f>
        <v>94H</v>
      </c>
      <c r="R1078" s="43" t="str">
        <f t="shared" si="174"/>
        <v>AAKF</v>
      </c>
      <c r="S1078" s="43" t="str">
        <f t="shared" si="179"/>
        <v>F</v>
      </c>
      <c r="T1078" s="43" t="str">
        <f t="shared" si="180"/>
        <v>02</v>
      </c>
      <c r="U1078" s="43" t="b">
        <f t="shared" si="175"/>
        <v>1</v>
      </c>
      <c r="V1078" s="43">
        <f t="shared" si="176"/>
        <v>10</v>
      </c>
      <c r="W1078" s="43" t="str">
        <f t="shared" si="177"/>
        <v>J</v>
      </c>
      <c r="X1078" s="37">
        <v>0</v>
      </c>
    </row>
    <row r="1079" spans="1:24" x14ac:dyDescent="0.25">
      <c r="A1079" s="30">
        <f t="shared" si="181"/>
        <v>1076</v>
      </c>
      <c r="B1079" s="45">
        <v>20</v>
      </c>
      <c r="C1079" s="32">
        <f t="shared" si="173"/>
        <v>284</v>
      </c>
      <c r="D1079" s="45" t="s">
        <v>229</v>
      </c>
      <c r="E1079" s="45" t="s">
        <v>823</v>
      </c>
      <c r="F1079" s="45" t="s">
        <v>343</v>
      </c>
      <c r="G1079" s="45"/>
      <c r="H1079" s="35" t="s">
        <v>255</v>
      </c>
      <c r="I1079" s="36">
        <v>41729</v>
      </c>
      <c r="J1079" s="82">
        <v>8061</v>
      </c>
      <c r="K1079" s="37">
        <v>806</v>
      </c>
      <c r="L1079" s="38">
        <f t="shared" si="183"/>
        <v>806</v>
      </c>
      <c r="M1079" s="36">
        <f t="shared" si="182"/>
        <v>41729</v>
      </c>
      <c r="N1079" s="39">
        <f t="shared" si="178"/>
        <v>10</v>
      </c>
      <c r="O1079" s="5"/>
      <c r="P1079" s="5"/>
      <c r="Q1079" s="42" t="str">
        <f>VLOOKUP(B1079,[1]Challan!$A$6:$B$28,2,FALSE)</f>
        <v>94H</v>
      </c>
      <c r="R1079" s="43" t="str">
        <f t="shared" si="174"/>
        <v>AABF</v>
      </c>
      <c r="S1079" s="43" t="str">
        <f t="shared" si="179"/>
        <v>F</v>
      </c>
      <c r="T1079" s="43" t="str">
        <f t="shared" si="180"/>
        <v>02</v>
      </c>
      <c r="U1079" s="43" t="b">
        <f t="shared" si="175"/>
        <v>1</v>
      </c>
      <c r="V1079" s="43">
        <f t="shared" si="176"/>
        <v>10</v>
      </c>
      <c r="W1079" s="43" t="str">
        <f t="shared" si="177"/>
        <v>A</v>
      </c>
      <c r="X1079" s="37">
        <v>0</v>
      </c>
    </row>
    <row r="1080" spans="1:24" x14ac:dyDescent="0.25">
      <c r="A1080" s="30">
        <f t="shared" si="181"/>
        <v>1077</v>
      </c>
      <c r="B1080" s="45">
        <v>20</v>
      </c>
      <c r="C1080" s="32">
        <f t="shared" si="173"/>
        <v>285</v>
      </c>
      <c r="D1080" s="45" t="s">
        <v>229</v>
      </c>
      <c r="E1080" s="45" t="s">
        <v>822</v>
      </c>
      <c r="F1080" s="45" t="s">
        <v>336</v>
      </c>
      <c r="G1080" s="45"/>
      <c r="H1080" s="35" t="s">
        <v>255</v>
      </c>
      <c r="I1080" s="36">
        <v>41729</v>
      </c>
      <c r="J1080" s="82">
        <v>24998</v>
      </c>
      <c r="K1080" s="37">
        <v>2500</v>
      </c>
      <c r="L1080" s="38">
        <f t="shared" si="183"/>
        <v>2500</v>
      </c>
      <c r="M1080" s="36">
        <f t="shared" si="182"/>
        <v>41729</v>
      </c>
      <c r="N1080" s="39">
        <f t="shared" si="178"/>
        <v>10</v>
      </c>
      <c r="O1080" s="5"/>
      <c r="P1080" s="5"/>
      <c r="Q1080" s="42" t="str">
        <f>VLOOKUP(B1080,[1]Challan!$A$6:$B$28,2,FALSE)</f>
        <v>94H</v>
      </c>
      <c r="R1080" s="43" t="str">
        <f t="shared" si="174"/>
        <v>AABF</v>
      </c>
      <c r="S1080" s="43" t="str">
        <f t="shared" si="179"/>
        <v>F</v>
      </c>
      <c r="T1080" s="43" t="str">
        <f t="shared" si="180"/>
        <v>02</v>
      </c>
      <c r="U1080" s="43" t="b">
        <f t="shared" si="175"/>
        <v>1</v>
      </c>
      <c r="V1080" s="43">
        <f t="shared" si="176"/>
        <v>10</v>
      </c>
      <c r="W1080" s="43" t="str">
        <f t="shared" si="177"/>
        <v>J</v>
      </c>
      <c r="X1080" s="37">
        <v>0</v>
      </c>
    </row>
    <row r="1081" spans="1:24" x14ac:dyDescent="0.25">
      <c r="A1081" s="30">
        <f t="shared" si="181"/>
        <v>1078</v>
      </c>
      <c r="B1081" s="45">
        <v>20</v>
      </c>
      <c r="C1081" s="32">
        <f t="shared" si="173"/>
        <v>286</v>
      </c>
      <c r="D1081" s="45" t="s">
        <v>229</v>
      </c>
      <c r="E1081" s="45" t="s">
        <v>946</v>
      </c>
      <c r="F1081" s="45" t="s">
        <v>342</v>
      </c>
      <c r="G1081" s="45"/>
      <c r="H1081" s="35" t="s">
        <v>255</v>
      </c>
      <c r="I1081" s="36">
        <v>41729</v>
      </c>
      <c r="J1081" s="82">
        <v>6609</v>
      </c>
      <c r="K1081" s="37">
        <v>661</v>
      </c>
      <c r="L1081" s="38">
        <f t="shared" si="183"/>
        <v>661</v>
      </c>
      <c r="M1081" s="36">
        <f t="shared" si="182"/>
        <v>41729</v>
      </c>
      <c r="N1081" s="39">
        <f t="shared" si="178"/>
        <v>10</v>
      </c>
      <c r="O1081" s="5"/>
      <c r="P1081" s="5"/>
      <c r="Q1081" s="42" t="str">
        <f>VLOOKUP(B1081,[1]Challan!$A$6:$B$28,2,FALSE)</f>
        <v>94H</v>
      </c>
      <c r="R1081" s="43" t="str">
        <f t="shared" si="174"/>
        <v>ACPP</v>
      </c>
      <c r="S1081" s="43" t="str">
        <f t="shared" si="179"/>
        <v>P</v>
      </c>
      <c r="T1081" s="43" t="str">
        <f t="shared" si="180"/>
        <v>02</v>
      </c>
      <c r="U1081" s="43" t="b">
        <f t="shared" si="175"/>
        <v>1</v>
      </c>
      <c r="V1081" s="43">
        <f t="shared" si="176"/>
        <v>10</v>
      </c>
      <c r="W1081" s="43" t="str">
        <f t="shared" si="177"/>
        <v>K</v>
      </c>
      <c r="X1081" s="37">
        <v>0</v>
      </c>
    </row>
    <row r="1082" spans="1:24" x14ac:dyDescent="0.25">
      <c r="A1082" s="30">
        <f t="shared" si="181"/>
        <v>1079</v>
      </c>
      <c r="B1082" s="45">
        <v>20</v>
      </c>
      <c r="C1082" s="32">
        <f t="shared" si="173"/>
        <v>287</v>
      </c>
      <c r="D1082" s="111" t="s">
        <v>229</v>
      </c>
      <c r="E1082" s="45" t="s">
        <v>1143</v>
      </c>
      <c r="F1082" s="45" t="s">
        <v>751</v>
      </c>
      <c r="G1082" s="45"/>
      <c r="H1082" s="35" t="s">
        <v>255</v>
      </c>
      <c r="I1082" s="36">
        <v>41729</v>
      </c>
      <c r="J1082" s="82">
        <v>3150</v>
      </c>
      <c r="K1082" s="37">
        <v>315</v>
      </c>
      <c r="L1082" s="38">
        <f t="shared" si="183"/>
        <v>315</v>
      </c>
      <c r="M1082" s="36">
        <f t="shared" si="182"/>
        <v>41729</v>
      </c>
      <c r="N1082" s="39">
        <f t="shared" si="178"/>
        <v>10</v>
      </c>
      <c r="O1082" s="5"/>
      <c r="P1082" s="5"/>
      <c r="Q1082" s="42" t="str">
        <f>VLOOKUP(B1082,[1]Challan!$A$6:$B$28,2,FALSE)</f>
        <v>94H</v>
      </c>
      <c r="R1082" s="43" t="str">
        <f t="shared" si="174"/>
        <v>AACF</v>
      </c>
      <c r="S1082" s="43" t="str">
        <f t="shared" si="179"/>
        <v>F</v>
      </c>
      <c r="T1082" s="43" t="str">
        <f t="shared" si="180"/>
        <v>02</v>
      </c>
      <c r="U1082" s="43" t="b">
        <f t="shared" si="175"/>
        <v>1</v>
      </c>
      <c r="V1082" s="43">
        <f t="shared" si="176"/>
        <v>10</v>
      </c>
      <c r="W1082" s="43" t="str">
        <f t="shared" si="177"/>
        <v>C</v>
      </c>
      <c r="X1082" s="37">
        <v>0</v>
      </c>
    </row>
    <row r="1083" spans="1:24" x14ac:dyDescent="0.25">
      <c r="A1083" s="30">
        <f t="shared" si="181"/>
        <v>1080</v>
      </c>
      <c r="B1083" s="45">
        <v>20</v>
      </c>
      <c r="C1083" s="32">
        <f t="shared" si="173"/>
        <v>288</v>
      </c>
      <c r="D1083" s="45" t="s">
        <v>229</v>
      </c>
      <c r="E1083" s="45" t="s">
        <v>1053</v>
      </c>
      <c r="F1083" s="45" t="s">
        <v>329</v>
      </c>
      <c r="G1083" s="45"/>
      <c r="H1083" s="35" t="s">
        <v>255</v>
      </c>
      <c r="I1083" s="36">
        <v>41729</v>
      </c>
      <c r="J1083" s="82">
        <v>6289</v>
      </c>
      <c r="K1083" s="37">
        <v>629</v>
      </c>
      <c r="L1083" s="38">
        <f t="shared" si="183"/>
        <v>629</v>
      </c>
      <c r="M1083" s="36">
        <f t="shared" si="182"/>
        <v>41729</v>
      </c>
      <c r="N1083" s="39">
        <f t="shared" si="178"/>
        <v>10</v>
      </c>
      <c r="O1083" s="5"/>
      <c r="P1083" s="5"/>
      <c r="Q1083" s="42" t="str">
        <f>VLOOKUP(B1083,[1]Challan!$A$6:$B$28,2,FALSE)</f>
        <v>94H</v>
      </c>
      <c r="R1083" s="43" t="str">
        <f t="shared" si="174"/>
        <v>AJSP</v>
      </c>
      <c r="S1083" s="43" t="str">
        <f t="shared" si="179"/>
        <v>P</v>
      </c>
      <c r="T1083" s="43" t="str">
        <f t="shared" si="180"/>
        <v>02</v>
      </c>
      <c r="U1083" s="43" t="b">
        <f t="shared" si="175"/>
        <v>1</v>
      </c>
      <c r="V1083" s="43">
        <f t="shared" si="176"/>
        <v>10</v>
      </c>
      <c r="W1083" s="43" t="str">
        <f t="shared" si="177"/>
        <v>K</v>
      </c>
      <c r="X1083" s="37">
        <v>0</v>
      </c>
    </row>
    <row r="1084" spans="1:24" x14ac:dyDescent="0.25">
      <c r="A1084" s="30">
        <f t="shared" si="181"/>
        <v>1081</v>
      </c>
      <c r="B1084" s="45">
        <v>20</v>
      </c>
      <c r="C1084" s="32">
        <f t="shared" si="173"/>
        <v>289</v>
      </c>
      <c r="D1084" s="45" t="s">
        <v>229</v>
      </c>
      <c r="E1084" s="45" t="s">
        <v>1054</v>
      </c>
      <c r="F1084" s="45" t="s">
        <v>333</v>
      </c>
      <c r="G1084" s="45"/>
      <c r="H1084" s="35" t="s">
        <v>255</v>
      </c>
      <c r="I1084" s="36">
        <v>41729</v>
      </c>
      <c r="J1084" s="82">
        <v>10181</v>
      </c>
      <c r="K1084" s="37">
        <v>1018</v>
      </c>
      <c r="L1084" s="38">
        <f t="shared" si="183"/>
        <v>1018</v>
      </c>
      <c r="M1084" s="36">
        <f t="shared" si="182"/>
        <v>41729</v>
      </c>
      <c r="N1084" s="39">
        <f t="shared" si="178"/>
        <v>10</v>
      </c>
      <c r="O1084" s="5"/>
      <c r="P1084" s="5"/>
      <c r="Q1084" s="42" t="str">
        <f>VLOOKUP(B1084,[1]Challan!$A$6:$B$28,2,FALSE)</f>
        <v>94H</v>
      </c>
      <c r="R1084" s="43" t="str">
        <f t="shared" si="174"/>
        <v>AABF</v>
      </c>
      <c r="S1084" s="43" t="str">
        <f t="shared" si="179"/>
        <v>F</v>
      </c>
      <c r="T1084" s="43" t="str">
        <f t="shared" si="180"/>
        <v>02</v>
      </c>
      <c r="U1084" s="43" t="b">
        <f t="shared" si="175"/>
        <v>1</v>
      </c>
      <c r="V1084" s="43">
        <f t="shared" si="176"/>
        <v>10</v>
      </c>
      <c r="W1084" s="43" t="str">
        <f t="shared" si="177"/>
        <v>M</v>
      </c>
      <c r="X1084" s="37">
        <v>0</v>
      </c>
    </row>
    <row r="1085" spans="1:24" x14ac:dyDescent="0.25">
      <c r="A1085" s="30">
        <f t="shared" si="181"/>
        <v>1082</v>
      </c>
      <c r="B1085" s="45">
        <v>20</v>
      </c>
      <c r="C1085" s="32">
        <f t="shared" si="173"/>
        <v>290</v>
      </c>
      <c r="D1085" s="45" t="s">
        <v>229</v>
      </c>
      <c r="E1085" s="45" t="s">
        <v>980</v>
      </c>
      <c r="F1085" s="45" t="s">
        <v>476</v>
      </c>
      <c r="G1085" s="45"/>
      <c r="H1085" s="35" t="s">
        <v>255</v>
      </c>
      <c r="I1085" s="36">
        <v>41729</v>
      </c>
      <c r="J1085" s="82">
        <v>18475</v>
      </c>
      <c r="K1085" s="37">
        <v>1847</v>
      </c>
      <c r="L1085" s="38">
        <f t="shared" si="183"/>
        <v>1847</v>
      </c>
      <c r="M1085" s="36">
        <f t="shared" si="182"/>
        <v>41729</v>
      </c>
      <c r="N1085" s="39">
        <f t="shared" si="178"/>
        <v>10</v>
      </c>
      <c r="O1085" s="5"/>
      <c r="P1085" s="5"/>
      <c r="Q1085" s="42" t="str">
        <f>VLOOKUP(B1085,[1]Challan!$A$6:$B$28,2,FALSE)</f>
        <v>94H</v>
      </c>
      <c r="R1085" s="43" t="str">
        <f t="shared" si="174"/>
        <v>ANHP</v>
      </c>
      <c r="S1085" s="43" t="str">
        <f t="shared" si="179"/>
        <v>P</v>
      </c>
      <c r="T1085" s="43" t="str">
        <f t="shared" si="180"/>
        <v>02</v>
      </c>
      <c r="U1085" s="43" t="b">
        <f t="shared" si="175"/>
        <v>1</v>
      </c>
      <c r="V1085" s="43">
        <f t="shared" si="176"/>
        <v>10</v>
      </c>
      <c r="W1085" s="43" t="str">
        <f t="shared" si="177"/>
        <v>J</v>
      </c>
      <c r="X1085" s="37">
        <v>0</v>
      </c>
    </row>
    <row r="1086" spans="1:24" x14ac:dyDescent="0.25">
      <c r="A1086" s="30">
        <f t="shared" si="181"/>
        <v>1083</v>
      </c>
      <c r="B1086" s="45">
        <v>20</v>
      </c>
      <c r="C1086" s="32">
        <f t="shared" si="173"/>
        <v>291</v>
      </c>
      <c r="D1086" s="111" t="s">
        <v>229</v>
      </c>
      <c r="E1086" s="45" t="s">
        <v>917</v>
      </c>
      <c r="F1086" s="45" t="s">
        <v>521</v>
      </c>
      <c r="G1086" s="45"/>
      <c r="H1086" s="35" t="s">
        <v>255</v>
      </c>
      <c r="I1086" s="36">
        <v>41729</v>
      </c>
      <c r="J1086" s="82">
        <v>35630</v>
      </c>
      <c r="K1086" s="37">
        <v>3563</v>
      </c>
      <c r="L1086" s="38">
        <f t="shared" si="183"/>
        <v>3563</v>
      </c>
      <c r="M1086" s="36">
        <f t="shared" si="182"/>
        <v>41729</v>
      </c>
      <c r="N1086" s="39">
        <f t="shared" si="178"/>
        <v>10</v>
      </c>
      <c r="O1086" s="5"/>
      <c r="P1086" s="5"/>
      <c r="Q1086" s="42" t="str">
        <f>VLOOKUP(B1086,[1]Challan!$A$6:$B$28,2,FALSE)</f>
        <v>94H</v>
      </c>
      <c r="R1086" s="43" t="str">
        <f t="shared" si="174"/>
        <v>AMRP</v>
      </c>
      <c r="S1086" s="43" t="str">
        <f t="shared" si="179"/>
        <v>P</v>
      </c>
      <c r="T1086" s="43" t="str">
        <f t="shared" si="180"/>
        <v>02</v>
      </c>
      <c r="U1086" s="43" t="b">
        <f t="shared" si="175"/>
        <v>1</v>
      </c>
      <c r="V1086" s="43">
        <f t="shared" si="176"/>
        <v>10</v>
      </c>
      <c r="W1086" s="43" t="str">
        <f t="shared" si="177"/>
        <v>N</v>
      </c>
      <c r="X1086" s="37">
        <v>0</v>
      </c>
    </row>
    <row r="1087" spans="1:24" x14ac:dyDescent="0.25">
      <c r="A1087" s="30">
        <f t="shared" si="181"/>
        <v>1084</v>
      </c>
      <c r="B1087" s="45">
        <v>20</v>
      </c>
      <c r="C1087" s="32">
        <f t="shared" si="173"/>
        <v>292</v>
      </c>
      <c r="D1087" s="45" t="s">
        <v>229</v>
      </c>
      <c r="E1087" s="45" t="s">
        <v>1013</v>
      </c>
      <c r="F1087" s="45" t="s">
        <v>462</v>
      </c>
      <c r="G1087" s="45"/>
      <c r="H1087" s="35" t="s">
        <v>255</v>
      </c>
      <c r="I1087" s="36">
        <v>41729</v>
      </c>
      <c r="J1087" s="82">
        <v>9668</v>
      </c>
      <c r="K1087" s="37">
        <v>967</v>
      </c>
      <c r="L1087" s="38">
        <f t="shared" si="183"/>
        <v>967</v>
      </c>
      <c r="M1087" s="36">
        <f t="shared" si="182"/>
        <v>41729</v>
      </c>
      <c r="N1087" s="39">
        <f t="shared" si="178"/>
        <v>10</v>
      </c>
      <c r="O1087" s="5"/>
      <c r="P1087" s="5"/>
      <c r="Q1087" s="42" t="str">
        <f>VLOOKUP(B1087,[1]Challan!$A$6:$B$28,2,FALSE)</f>
        <v>94H</v>
      </c>
      <c r="R1087" s="43" t="str">
        <f t="shared" si="174"/>
        <v>ANGP</v>
      </c>
      <c r="S1087" s="43" t="str">
        <f t="shared" si="179"/>
        <v>P</v>
      </c>
      <c r="T1087" s="43" t="str">
        <f t="shared" si="180"/>
        <v>02</v>
      </c>
      <c r="U1087" s="43" t="b">
        <f t="shared" si="175"/>
        <v>1</v>
      </c>
      <c r="V1087" s="43">
        <f t="shared" si="176"/>
        <v>10</v>
      </c>
      <c r="W1087" s="43" t="str">
        <f t="shared" si="177"/>
        <v>J</v>
      </c>
      <c r="X1087" s="37">
        <v>0</v>
      </c>
    </row>
    <row r="1088" spans="1:24" x14ac:dyDescent="0.25">
      <c r="A1088" s="30">
        <f t="shared" si="181"/>
        <v>1085</v>
      </c>
      <c r="B1088" s="45">
        <v>20</v>
      </c>
      <c r="C1088" s="32">
        <f t="shared" si="173"/>
        <v>293</v>
      </c>
      <c r="D1088" s="45" t="s">
        <v>229</v>
      </c>
      <c r="E1088" s="45" t="s">
        <v>1058</v>
      </c>
      <c r="F1088" s="45" t="s">
        <v>341</v>
      </c>
      <c r="G1088" s="45"/>
      <c r="H1088" s="35" t="s">
        <v>255</v>
      </c>
      <c r="I1088" s="36">
        <v>41729</v>
      </c>
      <c r="J1088" s="82">
        <v>10137</v>
      </c>
      <c r="K1088" s="37">
        <v>1014</v>
      </c>
      <c r="L1088" s="38">
        <f t="shared" si="183"/>
        <v>1014</v>
      </c>
      <c r="M1088" s="36">
        <f t="shared" si="182"/>
        <v>41729</v>
      </c>
      <c r="N1088" s="39">
        <f t="shared" si="178"/>
        <v>10</v>
      </c>
      <c r="O1088" s="5"/>
      <c r="P1088" s="5"/>
      <c r="Q1088" s="42" t="str">
        <f>VLOOKUP(B1088,[1]Challan!$A$6:$B$28,2,FALSE)</f>
        <v>94H</v>
      </c>
      <c r="R1088" s="43" t="str">
        <f t="shared" si="174"/>
        <v>AAXF</v>
      </c>
      <c r="S1088" s="43" t="str">
        <f t="shared" si="179"/>
        <v>F</v>
      </c>
      <c r="T1088" s="43" t="str">
        <f t="shared" si="180"/>
        <v>02</v>
      </c>
      <c r="U1088" s="43" t="b">
        <f t="shared" si="175"/>
        <v>1</v>
      </c>
      <c r="V1088" s="43">
        <f t="shared" si="176"/>
        <v>10</v>
      </c>
      <c r="W1088" s="43" t="str">
        <f t="shared" si="177"/>
        <v>M</v>
      </c>
      <c r="X1088" s="37">
        <v>0</v>
      </c>
    </row>
    <row r="1089" spans="1:24" x14ac:dyDescent="0.25">
      <c r="A1089" s="30">
        <f t="shared" si="181"/>
        <v>1086</v>
      </c>
      <c r="B1089" s="45">
        <v>20</v>
      </c>
      <c r="C1089" s="32">
        <f t="shared" si="173"/>
        <v>294</v>
      </c>
      <c r="D1089" s="45" t="s">
        <v>229</v>
      </c>
      <c r="E1089" s="45" t="s">
        <v>456</v>
      </c>
      <c r="F1089" s="45" t="s">
        <v>457</v>
      </c>
      <c r="G1089" s="45"/>
      <c r="H1089" s="35" t="s">
        <v>255</v>
      </c>
      <c r="I1089" s="36">
        <v>41729</v>
      </c>
      <c r="J1089" s="82">
        <v>7034</v>
      </c>
      <c r="K1089" s="37">
        <v>703</v>
      </c>
      <c r="L1089" s="38">
        <f t="shared" si="183"/>
        <v>703</v>
      </c>
      <c r="M1089" s="36">
        <f t="shared" si="182"/>
        <v>41729</v>
      </c>
      <c r="N1089" s="39">
        <f t="shared" si="178"/>
        <v>9.99</v>
      </c>
      <c r="O1089" s="5"/>
      <c r="P1089" s="5"/>
      <c r="Q1089" s="42" t="str">
        <f>VLOOKUP(B1089,[1]Challan!$A$6:$B$28,2,FALSE)</f>
        <v>94H</v>
      </c>
      <c r="R1089" s="43" t="str">
        <f t="shared" si="174"/>
        <v>AGKP</v>
      </c>
      <c r="S1089" s="43" t="str">
        <f t="shared" si="179"/>
        <v>P</v>
      </c>
      <c r="T1089" s="43" t="str">
        <f t="shared" si="180"/>
        <v>02</v>
      </c>
      <c r="U1089" s="43" t="b">
        <f t="shared" si="175"/>
        <v>1</v>
      </c>
      <c r="V1089" s="43">
        <f t="shared" si="176"/>
        <v>10</v>
      </c>
      <c r="W1089" s="43" t="str">
        <f t="shared" si="177"/>
        <v>Q</v>
      </c>
      <c r="X1089" s="37">
        <v>0</v>
      </c>
    </row>
    <row r="1090" spans="1:24" x14ac:dyDescent="0.25">
      <c r="A1090" s="30">
        <f t="shared" si="181"/>
        <v>1087</v>
      </c>
      <c r="B1090" s="45">
        <v>20</v>
      </c>
      <c r="C1090" s="32">
        <f t="shared" si="173"/>
        <v>295</v>
      </c>
      <c r="D1090" s="45" t="s">
        <v>229</v>
      </c>
      <c r="E1090" s="45" t="s">
        <v>327</v>
      </c>
      <c r="F1090" s="45" t="s">
        <v>328</v>
      </c>
      <c r="G1090" s="45"/>
      <c r="H1090" s="35" t="s">
        <v>255</v>
      </c>
      <c r="I1090" s="36">
        <v>41729</v>
      </c>
      <c r="J1090" s="82">
        <v>6339</v>
      </c>
      <c r="K1090" s="37">
        <v>634</v>
      </c>
      <c r="L1090" s="38">
        <f t="shared" si="183"/>
        <v>634</v>
      </c>
      <c r="M1090" s="36">
        <f t="shared" si="182"/>
        <v>41729</v>
      </c>
      <c r="N1090" s="39">
        <f t="shared" si="178"/>
        <v>10</v>
      </c>
      <c r="O1090" s="5"/>
      <c r="P1090" s="5"/>
      <c r="Q1090" s="42" t="str">
        <f>VLOOKUP(B1090,[1]Challan!$A$6:$B$28,2,FALSE)</f>
        <v>94H</v>
      </c>
      <c r="R1090" s="43" t="str">
        <f t="shared" si="174"/>
        <v>AAQF</v>
      </c>
      <c r="S1090" s="43" t="str">
        <f t="shared" si="179"/>
        <v>F</v>
      </c>
      <c r="T1090" s="43" t="str">
        <f t="shared" si="180"/>
        <v>02</v>
      </c>
      <c r="U1090" s="43" t="b">
        <f t="shared" si="175"/>
        <v>1</v>
      </c>
      <c r="V1090" s="43">
        <f t="shared" si="176"/>
        <v>10</v>
      </c>
      <c r="W1090" s="43" t="str">
        <f t="shared" si="177"/>
        <v>L</v>
      </c>
      <c r="X1090" s="37">
        <v>0</v>
      </c>
    </row>
    <row r="1091" spans="1:24" x14ac:dyDescent="0.25">
      <c r="A1091" s="30">
        <f t="shared" si="181"/>
        <v>1088</v>
      </c>
      <c r="B1091" s="45">
        <v>20</v>
      </c>
      <c r="C1091" s="32">
        <f t="shared" si="173"/>
        <v>296</v>
      </c>
      <c r="D1091" s="45" t="s">
        <v>229</v>
      </c>
      <c r="E1091" s="45" t="s">
        <v>1112</v>
      </c>
      <c r="F1091" s="45" t="s">
        <v>548</v>
      </c>
      <c r="G1091" s="45"/>
      <c r="H1091" s="35" t="s">
        <v>255</v>
      </c>
      <c r="I1091" s="36">
        <v>41729</v>
      </c>
      <c r="J1091" s="82">
        <v>12830</v>
      </c>
      <c r="K1091" s="37">
        <v>1283</v>
      </c>
      <c r="L1091" s="38">
        <f t="shared" si="183"/>
        <v>1283</v>
      </c>
      <c r="M1091" s="36">
        <f t="shared" si="182"/>
        <v>41729</v>
      </c>
      <c r="N1091" s="39">
        <f t="shared" si="178"/>
        <v>10</v>
      </c>
      <c r="O1091" s="5"/>
      <c r="P1091" s="5"/>
      <c r="Q1091" s="42" t="str">
        <f>VLOOKUP(B1091,[1]Challan!$A$6:$B$28,2,FALSE)</f>
        <v>94H</v>
      </c>
      <c r="R1091" s="43" t="str">
        <f t="shared" si="174"/>
        <v>AANP</v>
      </c>
      <c r="S1091" s="43" t="str">
        <f t="shared" si="179"/>
        <v>P</v>
      </c>
      <c r="T1091" s="43" t="str">
        <f t="shared" si="180"/>
        <v>02</v>
      </c>
      <c r="U1091" s="43" t="b">
        <f t="shared" si="175"/>
        <v>1</v>
      </c>
      <c r="V1091" s="43">
        <f t="shared" si="176"/>
        <v>10</v>
      </c>
      <c r="W1091" s="43" t="str">
        <f t="shared" si="177"/>
        <v>F</v>
      </c>
      <c r="X1091" s="37">
        <v>0</v>
      </c>
    </row>
    <row r="1092" spans="1:24" x14ac:dyDescent="0.25">
      <c r="A1092" s="30">
        <f t="shared" si="181"/>
        <v>1089</v>
      </c>
      <c r="B1092" s="45">
        <v>20</v>
      </c>
      <c r="C1092" s="32">
        <f t="shared" ref="C1092:C1155" si="184">+IF(B1092=B1091,C1091+1,1)</f>
        <v>297</v>
      </c>
      <c r="D1092" s="45" t="s">
        <v>229</v>
      </c>
      <c r="E1092" s="45" t="s">
        <v>1081</v>
      </c>
      <c r="F1092" s="45" t="s">
        <v>433</v>
      </c>
      <c r="G1092" s="45"/>
      <c r="H1092" s="35" t="s">
        <v>255</v>
      </c>
      <c r="I1092" s="36">
        <v>41729</v>
      </c>
      <c r="J1092" s="82">
        <v>2598</v>
      </c>
      <c r="K1092" s="37">
        <v>260</v>
      </c>
      <c r="L1092" s="38">
        <f t="shared" si="183"/>
        <v>260</v>
      </c>
      <c r="M1092" s="36">
        <f t="shared" si="182"/>
        <v>41729</v>
      </c>
      <c r="N1092" s="39">
        <f t="shared" si="178"/>
        <v>10.01</v>
      </c>
      <c r="O1092" s="5"/>
      <c r="P1092" s="5"/>
      <c r="Q1092" s="42" t="str">
        <f>VLOOKUP(B1092,[1]Challan!$A$6:$B$28,2,FALSE)</f>
        <v>94H</v>
      </c>
      <c r="R1092" s="43" t="str">
        <f t="shared" ref="R1092:R1155" si="185">LEFT(E1092,4)</f>
        <v>AARF</v>
      </c>
      <c r="S1092" s="43" t="str">
        <f t="shared" si="179"/>
        <v>F</v>
      </c>
      <c r="T1092" s="43" t="str">
        <f t="shared" si="180"/>
        <v>02</v>
      </c>
      <c r="U1092" s="43" t="b">
        <f t="shared" ref="U1092:U1155" si="186">D1092=T1092</f>
        <v>1</v>
      </c>
      <c r="V1092" s="43">
        <f t="shared" ref="V1092:V1155" si="187">LEN(E1092)</f>
        <v>10</v>
      </c>
      <c r="W1092" s="43" t="str">
        <f t="shared" ref="W1092:W1155" si="188">RIGHT(E1092,1)</f>
        <v>K</v>
      </c>
      <c r="X1092" s="37">
        <v>0</v>
      </c>
    </row>
    <row r="1093" spans="1:24" x14ac:dyDescent="0.25">
      <c r="A1093" s="30">
        <f t="shared" si="181"/>
        <v>1090</v>
      </c>
      <c r="B1093" s="45">
        <v>20</v>
      </c>
      <c r="C1093" s="32">
        <f t="shared" si="184"/>
        <v>298</v>
      </c>
      <c r="D1093" s="45" t="s">
        <v>229</v>
      </c>
      <c r="E1093" s="45" t="s">
        <v>1014</v>
      </c>
      <c r="F1093" s="45" t="s">
        <v>527</v>
      </c>
      <c r="G1093" s="45"/>
      <c r="H1093" s="35" t="s">
        <v>255</v>
      </c>
      <c r="I1093" s="36">
        <v>41729</v>
      </c>
      <c r="J1093" s="82">
        <v>5279</v>
      </c>
      <c r="K1093" s="37">
        <v>528</v>
      </c>
      <c r="L1093" s="38">
        <f t="shared" si="183"/>
        <v>528</v>
      </c>
      <c r="M1093" s="36">
        <f t="shared" si="182"/>
        <v>41729</v>
      </c>
      <c r="N1093" s="39">
        <f t="shared" ref="N1093:N1156" si="189">+ROUND(L1093/J1093*100,2)</f>
        <v>10</v>
      </c>
      <c r="O1093" s="5"/>
      <c r="P1093" s="5"/>
      <c r="Q1093" s="42" t="str">
        <f>VLOOKUP(B1093,[1]Challan!$A$6:$B$28,2,FALSE)</f>
        <v>94H</v>
      </c>
      <c r="R1093" s="43" t="str">
        <f t="shared" si="185"/>
        <v>AAIF</v>
      </c>
      <c r="S1093" s="43" t="str">
        <f t="shared" ref="S1093:S1156" si="190">RIGHT(R1093,1)</f>
        <v>F</v>
      </c>
      <c r="T1093" s="43" t="str">
        <f t="shared" ref="T1093:T1156" si="191">IF(S1093="C","01","02")</f>
        <v>02</v>
      </c>
      <c r="U1093" s="43" t="b">
        <f t="shared" si="186"/>
        <v>1</v>
      </c>
      <c r="V1093" s="43">
        <f t="shared" si="187"/>
        <v>10</v>
      </c>
      <c r="W1093" s="43" t="str">
        <f t="shared" si="188"/>
        <v>J</v>
      </c>
      <c r="X1093" s="37">
        <v>0</v>
      </c>
    </row>
    <row r="1094" spans="1:24" x14ac:dyDescent="0.25">
      <c r="A1094" s="30">
        <f t="shared" ref="A1094:A1157" si="192">A1093+1</f>
        <v>1091</v>
      </c>
      <c r="B1094" s="45">
        <v>20</v>
      </c>
      <c r="C1094" s="32">
        <f t="shared" si="184"/>
        <v>299</v>
      </c>
      <c r="D1094" s="45" t="s">
        <v>229</v>
      </c>
      <c r="E1094" s="45" t="s">
        <v>1055</v>
      </c>
      <c r="F1094" s="45" t="s">
        <v>335</v>
      </c>
      <c r="G1094" s="45"/>
      <c r="H1094" s="35" t="s">
        <v>255</v>
      </c>
      <c r="I1094" s="36">
        <v>41729</v>
      </c>
      <c r="J1094" s="82">
        <v>2319</v>
      </c>
      <c r="K1094" s="37">
        <v>232</v>
      </c>
      <c r="L1094" s="38">
        <f t="shared" si="183"/>
        <v>232</v>
      </c>
      <c r="M1094" s="36">
        <f t="shared" si="182"/>
        <v>41729</v>
      </c>
      <c r="N1094" s="39">
        <f t="shared" si="189"/>
        <v>10</v>
      </c>
      <c r="O1094" s="5"/>
      <c r="P1094" s="5"/>
      <c r="Q1094" s="42" t="str">
        <f>VLOOKUP(B1094,[1]Challan!$A$6:$B$28,2,FALSE)</f>
        <v>94H</v>
      </c>
      <c r="R1094" s="43" t="str">
        <f t="shared" si="185"/>
        <v>AERP</v>
      </c>
      <c r="S1094" s="43" t="str">
        <f t="shared" si="190"/>
        <v>P</v>
      </c>
      <c r="T1094" s="43" t="str">
        <f t="shared" si="191"/>
        <v>02</v>
      </c>
      <c r="U1094" s="43" t="b">
        <f t="shared" si="186"/>
        <v>1</v>
      </c>
      <c r="V1094" s="43">
        <f t="shared" si="187"/>
        <v>10</v>
      </c>
      <c r="W1094" s="43" t="str">
        <f t="shared" si="188"/>
        <v>R</v>
      </c>
      <c r="X1094" s="37">
        <v>0</v>
      </c>
    </row>
    <row r="1095" spans="1:24" x14ac:dyDescent="0.25">
      <c r="A1095" s="30">
        <f t="shared" si="192"/>
        <v>1092</v>
      </c>
      <c r="B1095" s="45">
        <v>20</v>
      </c>
      <c r="C1095" s="32">
        <f t="shared" si="184"/>
        <v>300</v>
      </c>
      <c r="D1095" s="45" t="s">
        <v>229</v>
      </c>
      <c r="E1095" s="45" t="s">
        <v>1082</v>
      </c>
      <c r="F1095" s="45" t="s">
        <v>434</v>
      </c>
      <c r="G1095" s="45"/>
      <c r="H1095" s="35" t="s">
        <v>255</v>
      </c>
      <c r="I1095" s="36">
        <v>41729</v>
      </c>
      <c r="J1095" s="82">
        <v>2211</v>
      </c>
      <c r="K1095" s="37">
        <v>221</v>
      </c>
      <c r="L1095" s="38">
        <f t="shared" si="183"/>
        <v>221</v>
      </c>
      <c r="M1095" s="36">
        <f t="shared" si="182"/>
        <v>41729</v>
      </c>
      <c r="N1095" s="39">
        <f t="shared" si="189"/>
        <v>10</v>
      </c>
      <c r="O1095" s="5"/>
      <c r="P1095" s="5"/>
      <c r="Q1095" s="42" t="str">
        <f>VLOOKUP(B1095,[1]Challan!$A$6:$B$28,2,FALSE)</f>
        <v>94H</v>
      </c>
      <c r="R1095" s="43" t="str">
        <f t="shared" si="185"/>
        <v>AKEP</v>
      </c>
      <c r="S1095" s="43" t="str">
        <f t="shared" si="190"/>
        <v>P</v>
      </c>
      <c r="T1095" s="43" t="str">
        <f t="shared" si="191"/>
        <v>02</v>
      </c>
      <c r="U1095" s="43" t="b">
        <f t="shared" si="186"/>
        <v>1</v>
      </c>
      <c r="V1095" s="43">
        <f t="shared" si="187"/>
        <v>10</v>
      </c>
      <c r="W1095" s="43" t="str">
        <f t="shared" si="188"/>
        <v>M</v>
      </c>
      <c r="X1095" s="37">
        <v>0</v>
      </c>
    </row>
    <row r="1096" spans="1:24" x14ac:dyDescent="0.25">
      <c r="A1096" s="30">
        <f t="shared" si="192"/>
        <v>1093</v>
      </c>
      <c r="B1096" s="45">
        <v>20</v>
      </c>
      <c r="C1096" s="32">
        <f t="shared" si="184"/>
        <v>301</v>
      </c>
      <c r="D1096" s="45" t="s">
        <v>229</v>
      </c>
      <c r="E1096" s="45" t="s">
        <v>1064</v>
      </c>
      <c r="F1096" s="45" t="s">
        <v>362</v>
      </c>
      <c r="G1096" s="45"/>
      <c r="H1096" s="35" t="s">
        <v>255</v>
      </c>
      <c r="I1096" s="36">
        <v>41729</v>
      </c>
      <c r="J1096" s="82">
        <v>17461</v>
      </c>
      <c r="K1096" s="37">
        <v>1746</v>
      </c>
      <c r="L1096" s="38">
        <f t="shared" si="183"/>
        <v>1746</v>
      </c>
      <c r="M1096" s="36">
        <f t="shared" si="182"/>
        <v>41729</v>
      </c>
      <c r="N1096" s="39">
        <f t="shared" si="189"/>
        <v>10</v>
      </c>
      <c r="O1096" s="5"/>
      <c r="P1096" s="5"/>
      <c r="Q1096" s="42" t="str">
        <f>VLOOKUP(B1096,[1]Challan!$A$6:$B$28,2,FALSE)</f>
        <v>94H</v>
      </c>
      <c r="R1096" s="43" t="str">
        <f t="shared" si="185"/>
        <v>AABF</v>
      </c>
      <c r="S1096" s="43" t="str">
        <f t="shared" si="190"/>
        <v>F</v>
      </c>
      <c r="T1096" s="43" t="str">
        <f t="shared" si="191"/>
        <v>02</v>
      </c>
      <c r="U1096" s="43" t="b">
        <f t="shared" si="186"/>
        <v>1</v>
      </c>
      <c r="V1096" s="43">
        <f t="shared" si="187"/>
        <v>10</v>
      </c>
      <c r="W1096" s="43" t="str">
        <f t="shared" si="188"/>
        <v>M</v>
      </c>
      <c r="X1096" s="37">
        <v>0</v>
      </c>
    </row>
    <row r="1097" spans="1:24" x14ac:dyDescent="0.25">
      <c r="A1097" s="30">
        <f t="shared" si="192"/>
        <v>1094</v>
      </c>
      <c r="B1097" s="45">
        <v>20</v>
      </c>
      <c r="C1097" s="32">
        <f t="shared" si="184"/>
        <v>302</v>
      </c>
      <c r="D1097" s="45" t="s">
        <v>229</v>
      </c>
      <c r="E1097" s="45" t="s">
        <v>1065</v>
      </c>
      <c r="F1097" s="45" t="s">
        <v>363</v>
      </c>
      <c r="G1097" s="45"/>
      <c r="H1097" s="35" t="s">
        <v>255</v>
      </c>
      <c r="I1097" s="36">
        <v>41729</v>
      </c>
      <c r="J1097" s="82">
        <v>26205</v>
      </c>
      <c r="K1097" s="37">
        <v>2621</v>
      </c>
      <c r="L1097" s="38">
        <f t="shared" si="183"/>
        <v>2621</v>
      </c>
      <c r="M1097" s="36">
        <f t="shared" si="182"/>
        <v>41729</v>
      </c>
      <c r="N1097" s="39">
        <f t="shared" si="189"/>
        <v>10</v>
      </c>
      <c r="O1097" s="5"/>
      <c r="P1097" s="5"/>
      <c r="Q1097" s="42" t="str">
        <f>VLOOKUP(B1097,[1]Challan!$A$6:$B$28,2,FALSE)</f>
        <v>94H</v>
      </c>
      <c r="R1097" s="43" t="str">
        <f t="shared" si="185"/>
        <v>AAYP</v>
      </c>
      <c r="S1097" s="43" t="str">
        <f t="shared" si="190"/>
        <v>P</v>
      </c>
      <c r="T1097" s="43" t="str">
        <f t="shared" si="191"/>
        <v>02</v>
      </c>
      <c r="U1097" s="43" t="b">
        <f t="shared" si="186"/>
        <v>1</v>
      </c>
      <c r="V1097" s="43">
        <f t="shared" si="187"/>
        <v>10</v>
      </c>
      <c r="W1097" s="43" t="str">
        <f t="shared" si="188"/>
        <v>R</v>
      </c>
      <c r="X1097" s="37">
        <v>0</v>
      </c>
    </row>
    <row r="1098" spans="1:24" x14ac:dyDescent="0.25">
      <c r="A1098" s="30">
        <f t="shared" si="192"/>
        <v>1095</v>
      </c>
      <c r="B1098" s="45">
        <v>20</v>
      </c>
      <c r="C1098" s="32">
        <f t="shared" si="184"/>
        <v>303</v>
      </c>
      <c r="D1098" s="45" t="s">
        <v>229</v>
      </c>
      <c r="E1098" s="45" t="s">
        <v>1084</v>
      </c>
      <c r="F1098" s="45" t="s">
        <v>450</v>
      </c>
      <c r="G1098" s="45"/>
      <c r="H1098" s="35" t="s">
        <v>255</v>
      </c>
      <c r="I1098" s="36">
        <v>41729</v>
      </c>
      <c r="J1098" s="82">
        <v>31174</v>
      </c>
      <c r="K1098" s="37">
        <v>3117</v>
      </c>
      <c r="L1098" s="38">
        <f t="shared" si="183"/>
        <v>3117</v>
      </c>
      <c r="M1098" s="36">
        <f t="shared" si="182"/>
        <v>41729</v>
      </c>
      <c r="N1098" s="39">
        <f t="shared" si="189"/>
        <v>10</v>
      </c>
      <c r="O1098" s="5"/>
      <c r="P1098" s="5"/>
      <c r="Q1098" s="42" t="str">
        <f>VLOOKUP(B1098,[1]Challan!$A$6:$B$28,2,FALSE)</f>
        <v>94H</v>
      </c>
      <c r="R1098" s="43" t="str">
        <f t="shared" si="185"/>
        <v>AASF</v>
      </c>
      <c r="S1098" s="43" t="str">
        <f t="shared" si="190"/>
        <v>F</v>
      </c>
      <c r="T1098" s="43" t="str">
        <f t="shared" si="191"/>
        <v>02</v>
      </c>
      <c r="U1098" s="43" t="b">
        <f t="shared" si="186"/>
        <v>1</v>
      </c>
      <c r="V1098" s="43">
        <f t="shared" si="187"/>
        <v>10</v>
      </c>
      <c r="W1098" s="43" t="str">
        <f t="shared" si="188"/>
        <v>M</v>
      </c>
      <c r="X1098" s="37">
        <v>0</v>
      </c>
    </row>
    <row r="1099" spans="1:24" x14ac:dyDescent="0.25">
      <c r="A1099" s="30">
        <f t="shared" si="192"/>
        <v>1096</v>
      </c>
      <c r="B1099" s="45">
        <v>20</v>
      </c>
      <c r="C1099" s="32">
        <f t="shared" si="184"/>
        <v>304</v>
      </c>
      <c r="D1099" s="45" t="s">
        <v>229</v>
      </c>
      <c r="E1099" s="45" t="s">
        <v>1086</v>
      </c>
      <c r="F1099" s="45" t="s">
        <v>458</v>
      </c>
      <c r="G1099" s="45"/>
      <c r="H1099" s="35" t="s">
        <v>255</v>
      </c>
      <c r="I1099" s="36">
        <v>41729</v>
      </c>
      <c r="J1099" s="82">
        <v>12762</v>
      </c>
      <c r="K1099" s="37">
        <v>1276</v>
      </c>
      <c r="L1099" s="38">
        <f t="shared" si="183"/>
        <v>1276</v>
      </c>
      <c r="M1099" s="36">
        <f t="shared" si="182"/>
        <v>41729</v>
      </c>
      <c r="N1099" s="39">
        <f t="shared" si="189"/>
        <v>10</v>
      </c>
      <c r="O1099" s="5"/>
      <c r="P1099" s="5"/>
      <c r="Q1099" s="42" t="str">
        <f>VLOOKUP(B1099,[1]Challan!$A$6:$B$28,2,FALSE)</f>
        <v>94H</v>
      </c>
      <c r="R1099" s="43" t="str">
        <f t="shared" si="185"/>
        <v>AAFF</v>
      </c>
      <c r="S1099" s="43" t="str">
        <f t="shared" si="190"/>
        <v>F</v>
      </c>
      <c r="T1099" s="43" t="str">
        <f t="shared" si="191"/>
        <v>02</v>
      </c>
      <c r="U1099" s="43" t="b">
        <f t="shared" si="186"/>
        <v>1</v>
      </c>
      <c r="V1099" s="43">
        <f t="shared" si="187"/>
        <v>10</v>
      </c>
      <c r="W1099" s="43" t="str">
        <f t="shared" si="188"/>
        <v>N</v>
      </c>
      <c r="X1099" s="37">
        <v>0</v>
      </c>
    </row>
    <row r="1100" spans="1:24" x14ac:dyDescent="0.25">
      <c r="A1100" s="30">
        <f t="shared" si="192"/>
        <v>1097</v>
      </c>
      <c r="B1100" s="45">
        <v>20</v>
      </c>
      <c r="C1100" s="32">
        <f t="shared" si="184"/>
        <v>305</v>
      </c>
      <c r="D1100" s="45" t="s">
        <v>229</v>
      </c>
      <c r="E1100" s="45" t="s">
        <v>877</v>
      </c>
      <c r="F1100" s="45" t="s">
        <v>524</v>
      </c>
      <c r="G1100" s="45"/>
      <c r="H1100" s="35" t="s">
        <v>255</v>
      </c>
      <c r="I1100" s="36">
        <v>41729</v>
      </c>
      <c r="J1100" s="82">
        <v>31781</v>
      </c>
      <c r="K1100" s="37">
        <v>3178</v>
      </c>
      <c r="L1100" s="38">
        <f t="shared" si="183"/>
        <v>3178</v>
      </c>
      <c r="M1100" s="36">
        <f t="shared" si="182"/>
        <v>41729</v>
      </c>
      <c r="N1100" s="39">
        <f t="shared" si="189"/>
        <v>10</v>
      </c>
      <c r="O1100" s="5"/>
      <c r="P1100" s="5"/>
      <c r="Q1100" s="42" t="str">
        <f>VLOOKUP(B1100,[1]Challan!$A$6:$B$28,2,FALSE)</f>
        <v>94H</v>
      </c>
      <c r="R1100" s="43" t="str">
        <f t="shared" si="185"/>
        <v>AVXP</v>
      </c>
      <c r="S1100" s="43" t="str">
        <f t="shared" si="190"/>
        <v>P</v>
      </c>
      <c r="T1100" s="43" t="str">
        <f t="shared" si="191"/>
        <v>02</v>
      </c>
      <c r="U1100" s="43" t="b">
        <f t="shared" si="186"/>
        <v>1</v>
      </c>
      <c r="V1100" s="43">
        <f t="shared" si="187"/>
        <v>10</v>
      </c>
      <c r="W1100" s="43" t="str">
        <f t="shared" si="188"/>
        <v>J</v>
      </c>
      <c r="X1100" s="37">
        <v>0</v>
      </c>
    </row>
    <row r="1101" spans="1:24" x14ac:dyDescent="0.25">
      <c r="A1101" s="30">
        <f t="shared" si="192"/>
        <v>1098</v>
      </c>
      <c r="B1101" s="45">
        <v>20</v>
      </c>
      <c r="C1101" s="32">
        <f t="shared" si="184"/>
        <v>306</v>
      </c>
      <c r="D1101" s="45" t="s">
        <v>229</v>
      </c>
      <c r="E1101" s="45" t="s">
        <v>878</v>
      </c>
      <c r="F1101" s="45" t="s">
        <v>525</v>
      </c>
      <c r="G1101" s="45"/>
      <c r="H1101" s="35" t="s">
        <v>255</v>
      </c>
      <c r="I1101" s="36">
        <v>41729</v>
      </c>
      <c r="J1101" s="82">
        <v>8678</v>
      </c>
      <c r="K1101" s="37">
        <v>868</v>
      </c>
      <c r="L1101" s="38">
        <f t="shared" si="183"/>
        <v>868</v>
      </c>
      <c r="M1101" s="36">
        <f t="shared" si="182"/>
        <v>41729</v>
      </c>
      <c r="N1101" s="39">
        <f t="shared" si="189"/>
        <v>10</v>
      </c>
      <c r="O1101" s="5"/>
      <c r="P1101" s="5"/>
      <c r="Q1101" s="42" t="str">
        <f>VLOOKUP(B1101,[1]Challan!$A$6:$B$28,2,FALSE)</f>
        <v>94H</v>
      </c>
      <c r="R1101" s="43" t="str">
        <f t="shared" si="185"/>
        <v>AAJF</v>
      </c>
      <c r="S1101" s="43" t="str">
        <f t="shared" si="190"/>
        <v>F</v>
      </c>
      <c r="T1101" s="43" t="str">
        <f t="shared" si="191"/>
        <v>02</v>
      </c>
      <c r="U1101" s="43" t="b">
        <f t="shared" si="186"/>
        <v>1</v>
      </c>
      <c r="V1101" s="43">
        <f t="shared" si="187"/>
        <v>10</v>
      </c>
      <c r="W1101" s="43" t="str">
        <f t="shared" si="188"/>
        <v>G</v>
      </c>
      <c r="X1101" s="37">
        <v>0</v>
      </c>
    </row>
    <row r="1102" spans="1:24" x14ac:dyDescent="0.25">
      <c r="A1102" s="30">
        <f t="shared" si="192"/>
        <v>1099</v>
      </c>
      <c r="B1102" s="45">
        <v>20</v>
      </c>
      <c r="C1102" s="32">
        <f t="shared" si="184"/>
        <v>307</v>
      </c>
      <c r="D1102" s="45" t="s">
        <v>229</v>
      </c>
      <c r="E1102" s="45" t="s">
        <v>992</v>
      </c>
      <c r="F1102" s="45" t="s">
        <v>535</v>
      </c>
      <c r="G1102" s="45"/>
      <c r="H1102" s="35" t="s">
        <v>255</v>
      </c>
      <c r="I1102" s="36">
        <v>41729</v>
      </c>
      <c r="J1102" s="82">
        <v>14583</v>
      </c>
      <c r="K1102" s="37">
        <v>1458</v>
      </c>
      <c r="L1102" s="38">
        <f t="shared" si="183"/>
        <v>1458</v>
      </c>
      <c r="M1102" s="36">
        <f t="shared" si="182"/>
        <v>41729</v>
      </c>
      <c r="N1102" s="39">
        <f t="shared" si="189"/>
        <v>10</v>
      </c>
      <c r="O1102" s="5"/>
      <c r="P1102" s="5"/>
      <c r="Q1102" s="42" t="str">
        <f>VLOOKUP(B1102,[1]Challan!$A$6:$B$28,2,FALSE)</f>
        <v>94H</v>
      </c>
      <c r="R1102" s="43" t="str">
        <f t="shared" si="185"/>
        <v>AECP</v>
      </c>
      <c r="S1102" s="43" t="str">
        <f t="shared" si="190"/>
        <v>P</v>
      </c>
      <c r="T1102" s="43" t="str">
        <f t="shared" si="191"/>
        <v>02</v>
      </c>
      <c r="U1102" s="43" t="b">
        <f t="shared" si="186"/>
        <v>1</v>
      </c>
      <c r="V1102" s="43">
        <f t="shared" si="187"/>
        <v>10</v>
      </c>
      <c r="W1102" s="43" t="str">
        <f t="shared" si="188"/>
        <v>E</v>
      </c>
      <c r="X1102" s="37">
        <v>0</v>
      </c>
    </row>
    <row r="1103" spans="1:24" x14ac:dyDescent="0.25">
      <c r="A1103" s="30">
        <f t="shared" si="192"/>
        <v>1100</v>
      </c>
      <c r="B1103" s="45">
        <v>20</v>
      </c>
      <c r="C1103" s="32">
        <f t="shared" si="184"/>
        <v>308</v>
      </c>
      <c r="D1103" s="111" t="s">
        <v>229</v>
      </c>
      <c r="E1103" s="45" t="s">
        <v>1016</v>
      </c>
      <c r="F1103" s="45" t="s">
        <v>741</v>
      </c>
      <c r="G1103" s="45"/>
      <c r="H1103" s="35" t="s">
        <v>255</v>
      </c>
      <c r="I1103" s="36">
        <v>41729</v>
      </c>
      <c r="J1103" s="82">
        <v>27440</v>
      </c>
      <c r="K1103" s="37">
        <v>2744</v>
      </c>
      <c r="L1103" s="38">
        <f t="shared" si="183"/>
        <v>2744</v>
      </c>
      <c r="M1103" s="36">
        <f t="shared" si="182"/>
        <v>41729</v>
      </c>
      <c r="N1103" s="39">
        <f t="shared" si="189"/>
        <v>10</v>
      </c>
      <c r="O1103" s="5"/>
      <c r="P1103" s="5"/>
      <c r="Q1103" s="42" t="str">
        <f>VLOOKUP(B1103,[1]Challan!$A$6:$B$28,2,FALSE)</f>
        <v>94H</v>
      </c>
      <c r="R1103" s="43" t="str">
        <f t="shared" si="185"/>
        <v>ACFF</v>
      </c>
      <c r="S1103" s="43" t="str">
        <f t="shared" si="190"/>
        <v>F</v>
      </c>
      <c r="T1103" s="43" t="str">
        <f t="shared" si="191"/>
        <v>02</v>
      </c>
      <c r="U1103" s="43" t="b">
        <f t="shared" si="186"/>
        <v>1</v>
      </c>
      <c r="V1103" s="43">
        <f t="shared" si="187"/>
        <v>10</v>
      </c>
      <c r="W1103" s="43" t="str">
        <f t="shared" si="188"/>
        <v>G</v>
      </c>
      <c r="X1103" s="37">
        <v>0</v>
      </c>
    </row>
    <row r="1104" spans="1:24" x14ac:dyDescent="0.25">
      <c r="A1104" s="30">
        <f t="shared" si="192"/>
        <v>1101</v>
      </c>
      <c r="B1104" s="45">
        <v>20</v>
      </c>
      <c r="C1104" s="32">
        <f t="shared" si="184"/>
        <v>309</v>
      </c>
      <c r="D1104" s="45" t="s">
        <v>229</v>
      </c>
      <c r="E1104" s="45" t="s">
        <v>827</v>
      </c>
      <c r="F1104" s="45" t="s">
        <v>365</v>
      </c>
      <c r="G1104" s="45"/>
      <c r="H1104" s="35" t="s">
        <v>255</v>
      </c>
      <c r="I1104" s="36">
        <v>41729</v>
      </c>
      <c r="J1104" s="82">
        <v>25247</v>
      </c>
      <c r="K1104" s="37">
        <v>2525</v>
      </c>
      <c r="L1104" s="38">
        <f t="shared" si="183"/>
        <v>2525</v>
      </c>
      <c r="M1104" s="36">
        <f t="shared" si="182"/>
        <v>41729</v>
      </c>
      <c r="N1104" s="39">
        <f t="shared" si="189"/>
        <v>10</v>
      </c>
      <c r="O1104" s="5"/>
      <c r="P1104" s="5"/>
      <c r="Q1104" s="42" t="str">
        <f>VLOOKUP(B1104,[1]Challan!$A$6:$B$28,2,FALSE)</f>
        <v>94H</v>
      </c>
      <c r="R1104" s="43" t="str">
        <f t="shared" si="185"/>
        <v>AABF</v>
      </c>
      <c r="S1104" s="43" t="str">
        <f t="shared" si="190"/>
        <v>F</v>
      </c>
      <c r="T1104" s="43" t="str">
        <f t="shared" si="191"/>
        <v>02</v>
      </c>
      <c r="U1104" s="43" t="b">
        <f t="shared" si="186"/>
        <v>1</v>
      </c>
      <c r="V1104" s="43">
        <f t="shared" si="187"/>
        <v>10</v>
      </c>
      <c r="W1104" s="43" t="str">
        <f t="shared" si="188"/>
        <v>A</v>
      </c>
      <c r="X1104" s="37">
        <v>0</v>
      </c>
    </row>
    <row r="1105" spans="1:24" x14ac:dyDescent="0.25">
      <c r="A1105" s="30">
        <f t="shared" si="192"/>
        <v>1102</v>
      </c>
      <c r="B1105" s="45">
        <v>20</v>
      </c>
      <c r="C1105" s="32">
        <f t="shared" si="184"/>
        <v>310</v>
      </c>
      <c r="D1105" s="45" t="s">
        <v>229</v>
      </c>
      <c r="E1105" s="45" t="s">
        <v>1094</v>
      </c>
      <c r="F1105" s="45" t="s">
        <v>483</v>
      </c>
      <c r="G1105" s="45"/>
      <c r="H1105" s="35" t="s">
        <v>255</v>
      </c>
      <c r="I1105" s="36">
        <v>41729</v>
      </c>
      <c r="J1105" s="82">
        <v>6136</v>
      </c>
      <c r="K1105" s="37">
        <v>614</v>
      </c>
      <c r="L1105" s="38">
        <f t="shared" si="183"/>
        <v>614</v>
      </c>
      <c r="M1105" s="36">
        <f t="shared" si="182"/>
        <v>41729</v>
      </c>
      <c r="N1105" s="39">
        <f t="shared" si="189"/>
        <v>10.01</v>
      </c>
      <c r="O1105" s="5"/>
      <c r="P1105" s="5"/>
      <c r="Q1105" s="42" t="str">
        <f>VLOOKUP(B1105,[1]Challan!$A$6:$B$28,2,FALSE)</f>
        <v>94H</v>
      </c>
      <c r="R1105" s="43" t="str">
        <f t="shared" si="185"/>
        <v>AATF</v>
      </c>
      <c r="S1105" s="43" t="str">
        <f t="shared" si="190"/>
        <v>F</v>
      </c>
      <c r="T1105" s="43" t="str">
        <f t="shared" si="191"/>
        <v>02</v>
      </c>
      <c r="U1105" s="43" t="b">
        <f t="shared" si="186"/>
        <v>1</v>
      </c>
      <c r="V1105" s="43">
        <f t="shared" si="187"/>
        <v>10</v>
      </c>
      <c r="W1105" s="43" t="str">
        <f t="shared" si="188"/>
        <v>K</v>
      </c>
      <c r="X1105" s="37">
        <v>0</v>
      </c>
    </row>
    <row r="1106" spans="1:24" x14ac:dyDescent="0.25">
      <c r="A1106" s="30">
        <f t="shared" si="192"/>
        <v>1103</v>
      </c>
      <c r="B1106" s="45">
        <v>20</v>
      </c>
      <c r="C1106" s="32">
        <f t="shared" si="184"/>
        <v>311</v>
      </c>
      <c r="D1106" s="45" t="s">
        <v>229</v>
      </c>
      <c r="E1106" s="45" t="s">
        <v>1090</v>
      </c>
      <c r="F1106" s="45" t="s">
        <v>465</v>
      </c>
      <c r="G1106" s="45"/>
      <c r="H1106" s="35" t="s">
        <v>255</v>
      </c>
      <c r="I1106" s="36">
        <v>41729</v>
      </c>
      <c r="J1106" s="82">
        <v>16502</v>
      </c>
      <c r="K1106" s="37">
        <v>1650</v>
      </c>
      <c r="L1106" s="38">
        <f t="shared" si="183"/>
        <v>1650</v>
      </c>
      <c r="M1106" s="36">
        <f t="shared" si="182"/>
        <v>41729</v>
      </c>
      <c r="N1106" s="39">
        <f t="shared" si="189"/>
        <v>10</v>
      </c>
      <c r="O1106" s="5"/>
      <c r="P1106" s="5"/>
      <c r="Q1106" s="42" t="str">
        <f>VLOOKUP(B1106,[1]Challan!$A$6:$B$28,2,FALSE)</f>
        <v>94H</v>
      </c>
      <c r="R1106" s="43" t="str">
        <f t="shared" si="185"/>
        <v>AAAF</v>
      </c>
      <c r="S1106" s="43" t="str">
        <f t="shared" si="190"/>
        <v>F</v>
      </c>
      <c r="T1106" s="43" t="str">
        <f t="shared" si="191"/>
        <v>02</v>
      </c>
      <c r="U1106" s="43" t="b">
        <f t="shared" si="186"/>
        <v>1</v>
      </c>
      <c r="V1106" s="43">
        <f t="shared" si="187"/>
        <v>10</v>
      </c>
      <c r="W1106" s="43" t="str">
        <f t="shared" si="188"/>
        <v>R</v>
      </c>
      <c r="X1106" s="37">
        <v>0</v>
      </c>
    </row>
    <row r="1107" spans="1:24" x14ac:dyDescent="0.25">
      <c r="A1107" s="30">
        <f t="shared" si="192"/>
        <v>1104</v>
      </c>
      <c r="B1107" s="45">
        <v>20</v>
      </c>
      <c r="C1107" s="32">
        <f t="shared" si="184"/>
        <v>312</v>
      </c>
      <c r="D1107" s="45" t="s">
        <v>229</v>
      </c>
      <c r="E1107" s="45" t="s">
        <v>955</v>
      </c>
      <c r="F1107" s="45" t="s">
        <v>364</v>
      </c>
      <c r="G1107" s="45"/>
      <c r="H1107" s="35" t="s">
        <v>255</v>
      </c>
      <c r="I1107" s="36">
        <v>41729</v>
      </c>
      <c r="J1107" s="82">
        <v>29266</v>
      </c>
      <c r="K1107" s="37">
        <v>2927</v>
      </c>
      <c r="L1107" s="38">
        <f t="shared" si="183"/>
        <v>2927</v>
      </c>
      <c r="M1107" s="36">
        <f t="shared" si="182"/>
        <v>41729</v>
      </c>
      <c r="N1107" s="39">
        <f t="shared" si="189"/>
        <v>10</v>
      </c>
      <c r="O1107" s="5"/>
      <c r="P1107" s="5"/>
      <c r="Q1107" s="42" t="str">
        <f>VLOOKUP(B1107,[1]Challan!$A$6:$B$28,2,FALSE)</f>
        <v>94H</v>
      </c>
      <c r="R1107" s="43" t="str">
        <f t="shared" si="185"/>
        <v>AACF</v>
      </c>
      <c r="S1107" s="43" t="str">
        <f t="shared" si="190"/>
        <v>F</v>
      </c>
      <c r="T1107" s="43" t="str">
        <f t="shared" si="191"/>
        <v>02</v>
      </c>
      <c r="U1107" s="43" t="b">
        <f t="shared" si="186"/>
        <v>1</v>
      </c>
      <c r="V1107" s="43">
        <f t="shared" si="187"/>
        <v>10</v>
      </c>
      <c r="W1107" s="43" t="str">
        <f t="shared" si="188"/>
        <v>M</v>
      </c>
      <c r="X1107" s="37">
        <v>0</v>
      </c>
    </row>
    <row r="1108" spans="1:24" x14ac:dyDescent="0.25">
      <c r="A1108" s="30">
        <f t="shared" si="192"/>
        <v>1105</v>
      </c>
      <c r="B1108" s="45">
        <v>20</v>
      </c>
      <c r="C1108" s="32">
        <f t="shared" si="184"/>
        <v>313</v>
      </c>
      <c r="D1108" s="45" t="s">
        <v>229</v>
      </c>
      <c r="E1108" s="45" t="s">
        <v>1091</v>
      </c>
      <c r="F1108" s="45" t="s">
        <v>472</v>
      </c>
      <c r="G1108" s="45"/>
      <c r="H1108" s="35" t="s">
        <v>255</v>
      </c>
      <c r="I1108" s="36">
        <v>41729</v>
      </c>
      <c r="J1108" s="82">
        <v>20163</v>
      </c>
      <c r="K1108" s="37">
        <v>2016</v>
      </c>
      <c r="L1108" s="38">
        <f t="shared" si="183"/>
        <v>2016</v>
      </c>
      <c r="M1108" s="36">
        <f t="shared" si="182"/>
        <v>41729</v>
      </c>
      <c r="N1108" s="39">
        <f t="shared" si="189"/>
        <v>10</v>
      </c>
      <c r="O1108" s="5"/>
      <c r="P1108" s="5"/>
      <c r="Q1108" s="42" t="str">
        <f>VLOOKUP(B1108,[1]Challan!$A$6:$B$28,2,FALSE)</f>
        <v>94H</v>
      </c>
      <c r="R1108" s="43" t="str">
        <f t="shared" si="185"/>
        <v>ABUP</v>
      </c>
      <c r="S1108" s="43" t="str">
        <f t="shared" si="190"/>
        <v>P</v>
      </c>
      <c r="T1108" s="43" t="str">
        <f t="shared" si="191"/>
        <v>02</v>
      </c>
      <c r="U1108" s="43" t="b">
        <f t="shared" si="186"/>
        <v>1</v>
      </c>
      <c r="V1108" s="43">
        <f t="shared" si="187"/>
        <v>10</v>
      </c>
      <c r="W1108" s="43" t="str">
        <f t="shared" si="188"/>
        <v>H</v>
      </c>
      <c r="X1108" s="37">
        <v>0</v>
      </c>
    </row>
    <row r="1109" spans="1:24" x14ac:dyDescent="0.25">
      <c r="A1109" s="30">
        <f t="shared" si="192"/>
        <v>1106</v>
      </c>
      <c r="B1109" s="45">
        <v>20</v>
      </c>
      <c r="C1109" s="32">
        <f t="shared" si="184"/>
        <v>314</v>
      </c>
      <c r="D1109" s="45" t="s">
        <v>229</v>
      </c>
      <c r="E1109" s="45" t="s">
        <v>1068</v>
      </c>
      <c r="F1109" s="45" t="s">
        <v>381</v>
      </c>
      <c r="G1109" s="45"/>
      <c r="H1109" s="35" t="s">
        <v>255</v>
      </c>
      <c r="I1109" s="36">
        <v>41729</v>
      </c>
      <c r="J1109" s="82">
        <v>46436</v>
      </c>
      <c r="K1109" s="37">
        <v>4644</v>
      </c>
      <c r="L1109" s="38">
        <f t="shared" si="183"/>
        <v>4644</v>
      </c>
      <c r="M1109" s="36">
        <f t="shared" si="182"/>
        <v>41729</v>
      </c>
      <c r="N1109" s="39">
        <f t="shared" si="189"/>
        <v>10</v>
      </c>
      <c r="O1109" s="5"/>
      <c r="P1109" s="5"/>
      <c r="Q1109" s="42" t="str">
        <f>VLOOKUP(B1109,[1]Challan!$A$6:$B$28,2,FALSE)</f>
        <v>94H</v>
      </c>
      <c r="R1109" s="43" t="str">
        <f t="shared" si="185"/>
        <v>AACF</v>
      </c>
      <c r="S1109" s="43" t="str">
        <f t="shared" si="190"/>
        <v>F</v>
      </c>
      <c r="T1109" s="43" t="str">
        <f t="shared" si="191"/>
        <v>02</v>
      </c>
      <c r="U1109" s="43" t="b">
        <f t="shared" si="186"/>
        <v>1</v>
      </c>
      <c r="V1109" s="43">
        <f t="shared" si="187"/>
        <v>10</v>
      </c>
      <c r="W1109" s="43" t="str">
        <f t="shared" si="188"/>
        <v>R</v>
      </c>
      <c r="X1109" s="37">
        <v>0</v>
      </c>
    </row>
    <row r="1110" spans="1:24" x14ac:dyDescent="0.25">
      <c r="A1110" s="30">
        <f t="shared" si="192"/>
        <v>1107</v>
      </c>
      <c r="B1110" s="45">
        <v>20</v>
      </c>
      <c r="C1110" s="32">
        <f t="shared" si="184"/>
        <v>315</v>
      </c>
      <c r="D1110" s="45" t="s">
        <v>229</v>
      </c>
      <c r="E1110" s="45" t="s">
        <v>834</v>
      </c>
      <c r="F1110" s="45" t="s">
        <v>382</v>
      </c>
      <c r="G1110" s="45"/>
      <c r="H1110" s="35" t="s">
        <v>255</v>
      </c>
      <c r="I1110" s="36">
        <v>41729</v>
      </c>
      <c r="J1110" s="82">
        <v>19149</v>
      </c>
      <c r="K1110" s="37">
        <v>1915</v>
      </c>
      <c r="L1110" s="38">
        <f t="shared" si="183"/>
        <v>1915</v>
      </c>
      <c r="M1110" s="36">
        <f t="shared" si="182"/>
        <v>41729</v>
      </c>
      <c r="N1110" s="39">
        <f t="shared" si="189"/>
        <v>10</v>
      </c>
      <c r="O1110" s="5"/>
      <c r="P1110" s="5"/>
      <c r="Q1110" s="42" t="str">
        <f>VLOOKUP(B1110,[1]Challan!$A$6:$B$28,2,FALSE)</f>
        <v>94H</v>
      </c>
      <c r="R1110" s="43" t="str">
        <f t="shared" si="185"/>
        <v>AADF</v>
      </c>
      <c r="S1110" s="43" t="str">
        <f t="shared" si="190"/>
        <v>F</v>
      </c>
      <c r="T1110" s="43" t="str">
        <f t="shared" si="191"/>
        <v>02</v>
      </c>
      <c r="U1110" s="43" t="b">
        <f t="shared" si="186"/>
        <v>1</v>
      </c>
      <c r="V1110" s="43">
        <f t="shared" si="187"/>
        <v>10</v>
      </c>
      <c r="W1110" s="43" t="str">
        <f t="shared" si="188"/>
        <v>B</v>
      </c>
      <c r="X1110" s="37">
        <v>0</v>
      </c>
    </row>
    <row r="1111" spans="1:24" x14ac:dyDescent="0.25">
      <c r="A1111" s="30">
        <f t="shared" si="192"/>
        <v>1108</v>
      </c>
      <c r="B1111" s="45">
        <v>20</v>
      </c>
      <c r="C1111" s="32">
        <f t="shared" si="184"/>
        <v>316</v>
      </c>
      <c r="D1111" s="45" t="s">
        <v>229</v>
      </c>
      <c r="E1111" s="45" t="s">
        <v>1069</v>
      </c>
      <c r="F1111" s="45" t="s">
        <v>383</v>
      </c>
      <c r="G1111" s="45"/>
      <c r="H1111" s="35" t="s">
        <v>255</v>
      </c>
      <c r="I1111" s="36">
        <v>41729</v>
      </c>
      <c r="J1111" s="82">
        <v>17936</v>
      </c>
      <c r="K1111" s="37">
        <v>1794</v>
      </c>
      <c r="L1111" s="38">
        <f t="shared" si="183"/>
        <v>1794</v>
      </c>
      <c r="M1111" s="36">
        <f t="shared" si="182"/>
        <v>41729</v>
      </c>
      <c r="N1111" s="39">
        <f t="shared" si="189"/>
        <v>10</v>
      </c>
      <c r="O1111" s="5"/>
      <c r="P1111" s="5"/>
      <c r="Q1111" s="42" t="str">
        <f>VLOOKUP(B1111,[1]Challan!$A$6:$B$28,2,FALSE)</f>
        <v>94H</v>
      </c>
      <c r="R1111" s="43" t="str">
        <f t="shared" si="185"/>
        <v>AAAF</v>
      </c>
      <c r="S1111" s="43" t="str">
        <f t="shared" si="190"/>
        <v>F</v>
      </c>
      <c r="T1111" s="43" t="str">
        <f t="shared" si="191"/>
        <v>02</v>
      </c>
      <c r="U1111" s="43" t="b">
        <f t="shared" si="186"/>
        <v>1</v>
      </c>
      <c r="V1111" s="43">
        <f t="shared" si="187"/>
        <v>10</v>
      </c>
      <c r="W1111" s="43" t="str">
        <f t="shared" si="188"/>
        <v>E</v>
      </c>
      <c r="X1111" s="37">
        <v>0</v>
      </c>
    </row>
    <row r="1112" spans="1:24" x14ac:dyDescent="0.25">
      <c r="A1112" s="30">
        <f t="shared" si="192"/>
        <v>1109</v>
      </c>
      <c r="B1112" s="45">
        <v>20</v>
      </c>
      <c r="C1112" s="32">
        <f t="shared" si="184"/>
        <v>317</v>
      </c>
      <c r="D1112" s="45" t="s">
        <v>229</v>
      </c>
      <c r="E1112" s="45" t="s">
        <v>835</v>
      </c>
      <c r="F1112" s="45" t="s">
        <v>385</v>
      </c>
      <c r="G1112" s="45"/>
      <c r="H1112" s="35" t="s">
        <v>255</v>
      </c>
      <c r="I1112" s="36">
        <v>41729</v>
      </c>
      <c r="J1112" s="82">
        <v>41828</v>
      </c>
      <c r="K1112" s="37">
        <v>4183</v>
      </c>
      <c r="L1112" s="38">
        <f t="shared" si="183"/>
        <v>4183</v>
      </c>
      <c r="M1112" s="36">
        <f t="shared" si="182"/>
        <v>41729</v>
      </c>
      <c r="N1112" s="39">
        <f t="shared" si="189"/>
        <v>10</v>
      </c>
      <c r="O1112" s="5"/>
      <c r="P1112" s="5"/>
      <c r="Q1112" s="42" t="str">
        <f>VLOOKUP(B1112,[1]Challan!$A$6:$B$28,2,FALSE)</f>
        <v>94H</v>
      </c>
      <c r="R1112" s="43" t="str">
        <f t="shared" si="185"/>
        <v>AALF</v>
      </c>
      <c r="S1112" s="43" t="str">
        <f t="shared" si="190"/>
        <v>F</v>
      </c>
      <c r="T1112" s="43" t="str">
        <f t="shared" si="191"/>
        <v>02</v>
      </c>
      <c r="U1112" s="43" t="b">
        <f t="shared" si="186"/>
        <v>1</v>
      </c>
      <c r="V1112" s="43">
        <f t="shared" si="187"/>
        <v>10</v>
      </c>
      <c r="W1112" s="43" t="str">
        <f t="shared" si="188"/>
        <v>D</v>
      </c>
      <c r="X1112" s="37">
        <v>0</v>
      </c>
    </row>
    <row r="1113" spans="1:24" x14ac:dyDescent="0.25">
      <c r="A1113" s="30">
        <f t="shared" si="192"/>
        <v>1110</v>
      </c>
      <c r="B1113" s="45">
        <v>20</v>
      </c>
      <c r="C1113" s="32">
        <f t="shared" si="184"/>
        <v>318</v>
      </c>
      <c r="D1113" s="45" t="s">
        <v>229</v>
      </c>
      <c r="E1113" s="45" t="s">
        <v>1099</v>
      </c>
      <c r="F1113" s="45" t="s">
        <v>501</v>
      </c>
      <c r="G1113" s="45"/>
      <c r="H1113" s="35" t="s">
        <v>255</v>
      </c>
      <c r="I1113" s="36">
        <v>41729</v>
      </c>
      <c r="J1113" s="82">
        <v>21882</v>
      </c>
      <c r="K1113" s="37">
        <v>2188</v>
      </c>
      <c r="L1113" s="38">
        <f t="shared" si="183"/>
        <v>2188</v>
      </c>
      <c r="M1113" s="36">
        <f t="shared" si="182"/>
        <v>41729</v>
      </c>
      <c r="N1113" s="39">
        <f t="shared" si="189"/>
        <v>10</v>
      </c>
      <c r="O1113" s="5"/>
      <c r="P1113" s="5"/>
      <c r="Q1113" s="42" t="str">
        <f>VLOOKUP(B1113,[1]Challan!$A$6:$B$28,2,FALSE)</f>
        <v>94H</v>
      </c>
      <c r="R1113" s="43" t="str">
        <f t="shared" si="185"/>
        <v>AAJF</v>
      </c>
      <c r="S1113" s="43" t="str">
        <f t="shared" si="190"/>
        <v>F</v>
      </c>
      <c r="T1113" s="43" t="str">
        <f t="shared" si="191"/>
        <v>02</v>
      </c>
      <c r="U1113" s="43" t="b">
        <f t="shared" si="186"/>
        <v>1</v>
      </c>
      <c r="V1113" s="43">
        <f t="shared" si="187"/>
        <v>10</v>
      </c>
      <c r="W1113" s="43" t="str">
        <f t="shared" si="188"/>
        <v>G</v>
      </c>
      <c r="X1113" s="37">
        <v>0</v>
      </c>
    </row>
    <row r="1114" spans="1:24" x14ac:dyDescent="0.25">
      <c r="A1114" s="30">
        <f t="shared" si="192"/>
        <v>1111</v>
      </c>
      <c r="B1114" s="45">
        <v>20</v>
      </c>
      <c r="C1114" s="32">
        <f t="shared" si="184"/>
        <v>319</v>
      </c>
      <c r="D1114" s="45" t="s">
        <v>229</v>
      </c>
      <c r="E1114" s="45" t="s">
        <v>886</v>
      </c>
      <c r="F1114" s="45" t="s">
        <v>555</v>
      </c>
      <c r="G1114" s="45"/>
      <c r="H1114" s="35" t="s">
        <v>255</v>
      </c>
      <c r="I1114" s="36">
        <v>41729</v>
      </c>
      <c r="J1114" s="82">
        <v>11167</v>
      </c>
      <c r="K1114" s="37">
        <v>1117</v>
      </c>
      <c r="L1114" s="38">
        <f t="shared" si="183"/>
        <v>1117</v>
      </c>
      <c r="M1114" s="36">
        <f t="shared" si="182"/>
        <v>41729</v>
      </c>
      <c r="N1114" s="39">
        <f t="shared" si="189"/>
        <v>10</v>
      </c>
      <c r="O1114" s="5"/>
      <c r="P1114" s="5"/>
      <c r="Q1114" s="42" t="str">
        <f>VLOOKUP(B1114,[1]Challan!$A$6:$B$28,2,FALSE)</f>
        <v>94H</v>
      </c>
      <c r="R1114" s="43" t="str">
        <f t="shared" si="185"/>
        <v>AADF</v>
      </c>
      <c r="S1114" s="43" t="str">
        <f t="shared" si="190"/>
        <v>F</v>
      </c>
      <c r="T1114" s="43" t="str">
        <f t="shared" si="191"/>
        <v>02</v>
      </c>
      <c r="U1114" s="43" t="b">
        <f t="shared" si="186"/>
        <v>1</v>
      </c>
      <c r="V1114" s="43">
        <f t="shared" si="187"/>
        <v>10</v>
      </c>
      <c r="W1114" s="43" t="str">
        <f t="shared" si="188"/>
        <v>D</v>
      </c>
      <c r="X1114" s="37">
        <v>0</v>
      </c>
    </row>
    <row r="1115" spans="1:24" x14ac:dyDescent="0.25">
      <c r="A1115" s="30">
        <f t="shared" si="192"/>
        <v>1112</v>
      </c>
      <c r="B1115" s="45">
        <v>20</v>
      </c>
      <c r="C1115" s="32">
        <f t="shared" si="184"/>
        <v>320</v>
      </c>
      <c r="D1115" s="45" t="s">
        <v>229</v>
      </c>
      <c r="E1115" s="45" t="s">
        <v>1070</v>
      </c>
      <c r="F1115" s="45" t="s">
        <v>384</v>
      </c>
      <c r="G1115" s="45"/>
      <c r="H1115" s="35" t="s">
        <v>255</v>
      </c>
      <c r="I1115" s="36">
        <v>41729</v>
      </c>
      <c r="J1115" s="82">
        <v>30918</v>
      </c>
      <c r="K1115" s="37">
        <v>3092</v>
      </c>
      <c r="L1115" s="38">
        <f t="shared" si="183"/>
        <v>3092</v>
      </c>
      <c r="M1115" s="36">
        <f t="shared" si="182"/>
        <v>41729</v>
      </c>
      <c r="N1115" s="39">
        <f t="shared" si="189"/>
        <v>10</v>
      </c>
      <c r="O1115" s="5"/>
      <c r="P1115" s="5"/>
      <c r="Q1115" s="42" t="str">
        <f>VLOOKUP(B1115,[1]Challan!$A$6:$B$28,2,FALSE)</f>
        <v>94H</v>
      </c>
      <c r="R1115" s="43" t="str">
        <f t="shared" si="185"/>
        <v>AACF</v>
      </c>
      <c r="S1115" s="43" t="str">
        <f t="shared" si="190"/>
        <v>F</v>
      </c>
      <c r="T1115" s="43" t="str">
        <f t="shared" si="191"/>
        <v>02</v>
      </c>
      <c r="U1115" s="43" t="b">
        <f t="shared" si="186"/>
        <v>1</v>
      </c>
      <c r="V1115" s="43">
        <f t="shared" si="187"/>
        <v>10</v>
      </c>
      <c r="W1115" s="43" t="str">
        <f t="shared" si="188"/>
        <v>C</v>
      </c>
      <c r="X1115" s="37">
        <v>0</v>
      </c>
    </row>
    <row r="1116" spans="1:24" x14ac:dyDescent="0.25">
      <c r="A1116" s="30">
        <f t="shared" si="192"/>
        <v>1113</v>
      </c>
      <c r="B1116" s="45">
        <v>20</v>
      </c>
      <c r="C1116" s="32">
        <f t="shared" si="184"/>
        <v>321</v>
      </c>
      <c r="D1116" s="45" t="s">
        <v>229</v>
      </c>
      <c r="E1116" s="45" t="s">
        <v>1098</v>
      </c>
      <c r="F1116" s="45" t="s">
        <v>493</v>
      </c>
      <c r="G1116" s="45"/>
      <c r="H1116" s="35" t="s">
        <v>255</v>
      </c>
      <c r="I1116" s="36">
        <v>41729</v>
      </c>
      <c r="J1116" s="82">
        <v>8018</v>
      </c>
      <c r="K1116" s="37">
        <v>802</v>
      </c>
      <c r="L1116" s="38">
        <f t="shared" si="183"/>
        <v>802</v>
      </c>
      <c r="M1116" s="36">
        <f t="shared" si="182"/>
        <v>41729</v>
      </c>
      <c r="N1116" s="39">
        <f t="shared" si="189"/>
        <v>10</v>
      </c>
      <c r="O1116" s="5"/>
      <c r="P1116" s="5"/>
      <c r="Q1116" s="42" t="str">
        <f>VLOOKUP(B1116,[1]Challan!$A$6:$B$28,2,FALSE)</f>
        <v>94H</v>
      </c>
      <c r="R1116" s="43" t="str">
        <f t="shared" si="185"/>
        <v>AAFF</v>
      </c>
      <c r="S1116" s="43" t="str">
        <f t="shared" si="190"/>
        <v>F</v>
      </c>
      <c r="T1116" s="43" t="str">
        <f t="shared" si="191"/>
        <v>02</v>
      </c>
      <c r="U1116" s="43" t="b">
        <f t="shared" si="186"/>
        <v>1</v>
      </c>
      <c r="V1116" s="43">
        <f t="shared" si="187"/>
        <v>10</v>
      </c>
      <c r="W1116" s="43" t="str">
        <f t="shared" si="188"/>
        <v>G</v>
      </c>
      <c r="X1116" s="37">
        <v>0</v>
      </c>
    </row>
    <row r="1117" spans="1:24" x14ac:dyDescent="0.25">
      <c r="A1117" s="30">
        <f t="shared" si="192"/>
        <v>1114</v>
      </c>
      <c r="B1117" s="45">
        <v>20</v>
      </c>
      <c r="C1117" s="32">
        <f t="shared" si="184"/>
        <v>322</v>
      </c>
      <c r="D1117" s="45" t="s">
        <v>229</v>
      </c>
      <c r="E1117" s="45" t="s">
        <v>1113</v>
      </c>
      <c r="F1117" s="45" t="s">
        <v>553</v>
      </c>
      <c r="G1117" s="45"/>
      <c r="H1117" s="35" t="s">
        <v>255</v>
      </c>
      <c r="I1117" s="36">
        <v>41729</v>
      </c>
      <c r="J1117" s="82">
        <v>14177</v>
      </c>
      <c r="K1117" s="37">
        <v>1418</v>
      </c>
      <c r="L1117" s="38">
        <f t="shared" si="183"/>
        <v>1418</v>
      </c>
      <c r="M1117" s="36">
        <f t="shared" si="182"/>
        <v>41729</v>
      </c>
      <c r="N1117" s="39">
        <f t="shared" si="189"/>
        <v>10</v>
      </c>
      <c r="O1117" s="5"/>
      <c r="P1117" s="5"/>
      <c r="Q1117" s="42" t="str">
        <f>VLOOKUP(B1117,[1]Challan!$A$6:$B$28,2,FALSE)</f>
        <v>94H</v>
      </c>
      <c r="R1117" s="43" t="str">
        <f t="shared" si="185"/>
        <v>AANF</v>
      </c>
      <c r="S1117" s="43" t="str">
        <f t="shared" si="190"/>
        <v>F</v>
      </c>
      <c r="T1117" s="43" t="str">
        <f t="shared" si="191"/>
        <v>02</v>
      </c>
      <c r="U1117" s="43" t="b">
        <f t="shared" si="186"/>
        <v>1</v>
      </c>
      <c r="V1117" s="43">
        <f t="shared" si="187"/>
        <v>10</v>
      </c>
      <c r="W1117" s="43" t="str">
        <f t="shared" si="188"/>
        <v>H</v>
      </c>
      <c r="X1117" s="37">
        <v>0</v>
      </c>
    </row>
    <row r="1118" spans="1:24" x14ac:dyDescent="0.25">
      <c r="A1118" s="30">
        <f t="shared" si="192"/>
        <v>1115</v>
      </c>
      <c r="B1118" s="45">
        <v>20</v>
      </c>
      <c r="C1118" s="32">
        <f t="shared" si="184"/>
        <v>323</v>
      </c>
      <c r="D1118" s="45" t="s">
        <v>229</v>
      </c>
      <c r="E1118" s="45" t="s">
        <v>836</v>
      </c>
      <c r="F1118" s="45" t="s">
        <v>386</v>
      </c>
      <c r="G1118" s="45"/>
      <c r="H1118" s="35" t="s">
        <v>255</v>
      </c>
      <c r="I1118" s="36">
        <v>41729</v>
      </c>
      <c r="J1118" s="82">
        <v>9508</v>
      </c>
      <c r="K1118" s="37">
        <v>951</v>
      </c>
      <c r="L1118" s="38">
        <f t="shared" si="183"/>
        <v>951</v>
      </c>
      <c r="M1118" s="36">
        <f t="shared" ref="M1118:M1181" si="193">+I1118</f>
        <v>41729</v>
      </c>
      <c r="N1118" s="39">
        <f t="shared" si="189"/>
        <v>10</v>
      </c>
      <c r="O1118" s="5"/>
      <c r="P1118" s="5"/>
      <c r="Q1118" s="42" t="str">
        <f>VLOOKUP(B1118,[1]Challan!$A$6:$B$28,2,FALSE)</f>
        <v>94H</v>
      </c>
      <c r="R1118" s="43" t="str">
        <f t="shared" si="185"/>
        <v>AACF</v>
      </c>
      <c r="S1118" s="43" t="str">
        <f t="shared" si="190"/>
        <v>F</v>
      </c>
      <c r="T1118" s="43" t="str">
        <f t="shared" si="191"/>
        <v>02</v>
      </c>
      <c r="U1118" s="43" t="b">
        <f t="shared" si="186"/>
        <v>1</v>
      </c>
      <c r="V1118" s="43">
        <f t="shared" si="187"/>
        <v>10</v>
      </c>
      <c r="W1118" s="43" t="str">
        <f t="shared" si="188"/>
        <v>E</v>
      </c>
      <c r="X1118" s="37">
        <v>0</v>
      </c>
    </row>
    <row r="1119" spans="1:24" x14ac:dyDescent="0.25">
      <c r="A1119" s="30">
        <f t="shared" si="192"/>
        <v>1116</v>
      </c>
      <c r="B1119" s="45">
        <v>20</v>
      </c>
      <c r="C1119" s="32">
        <f t="shared" si="184"/>
        <v>324</v>
      </c>
      <c r="D1119" s="45" t="s">
        <v>229</v>
      </c>
      <c r="E1119" s="45" t="s">
        <v>864</v>
      </c>
      <c r="F1119" s="45" t="s">
        <v>484</v>
      </c>
      <c r="G1119" s="45"/>
      <c r="H1119" s="35" t="s">
        <v>255</v>
      </c>
      <c r="I1119" s="36">
        <v>41729</v>
      </c>
      <c r="J1119" s="82">
        <v>16612</v>
      </c>
      <c r="K1119" s="37">
        <v>1661</v>
      </c>
      <c r="L1119" s="38">
        <f t="shared" si="183"/>
        <v>1661</v>
      </c>
      <c r="M1119" s="36">
        <f t="shared" si="193"/>
        <v>41729</v>
      </c>
      <c r="N1119" s="39">
        <f t="shared" si="189"/>
        <v>10</v>
      </c>
      <c r="O1119" s="5"/>
      <c r="P1119" s="5"/>
      <c r="Q1119" s="42" t="str">
        <f>VLOOKUP(B1119,[1]Challan!$A$6:$B$28,2,FALSE)</f>
        <v>94H</v>
      </c>
      <c r="R1119" s="43" t="str">
        <f t="shared" si="185"/>
        <v>AAFF</v>
      </c>
      <c r="S1119" s="43" t="str">
        <f t="shared" si="190"/>
        <v>F</v>
      </c>
      <c r="T1119" s="43" t="str">
        <f t="shared" si="191"/>
        <v>02</v>
      </c>
      <c r="U1119" s="43" t="b">
        <f t="shared" si="186"/>
        <v>1</v>
      </c>
      <c r="V1119" s="43">
        <f t="shared" si="187"/>
        <v>10</v>
      </c>
      <c r="W1119" s="43" t="str">
        <f t="shared" si="188"/>
        <v>C</v>
      </c>
      <c r="X1119" s="37">
        <v>0</v>
      </c>
    </row>
    <row r="1120" spans="1:24" x14ac:dyDescent="0.25">
      <c r="A1120" s="30">
        <f t="shared" si="192"/>
        <v>1117</v>
      </c>
      <c r="B1120" s="45">
        <v>20</v>
      </c>
      <c r="C1120" s="32">
        <f t="shared" si="184"/>
        <v>325</v>
      </c>
      <c r="D1120" s="45" t="s">
        <v>229</v>
      </c>
      <c r="E1120" s="45" t="s">
        <v>979</v>
      </c>
      <c r="F1120" s="45" t="s">
        <v>475</v>
      </c>
      <c r="G1120" s="45"/>
      <c r="H1120" s="35" t="s">
        <v>255</v>
      </c>
      <c r="I1120" s="36">
        <v>41729</v>
      </c>
      <c r="J1120" s="82">
        <v>30070</v>
      </c>
      <c r="K1120" s="37">
        <v>3007</v>
      </c>
      <c r="L1120" s="38">
        <f t="shared" si="183"/>
        <v>3007</v>
      </c>
      <c r="M1120" s="36">
        <f t="shared" si="193"/>
        <v>41729</v>
      </c>
      <c r="N1120" s="39">
        <f t="shared" si="189"/>
        <v>10</v>
      </c>
      <c r="O1120" s="5"/>
      <c r="P1120" s="5"/>
      <c r="Q1120" s="42" t="str">
        <f>VLOOKUP(B1120,[1]Challan!$A$6:$B$28,2,FALSE)</f>
        <v>94H</v>
      </c>
      <c r="R1120" s="43" t="str">
        <f t="shared" si="185"/>
        <v>AAFF</v>
      </c>
      <c r="S1120" s="43" t="str">
        <f t="shared" si="190"/>
        <v>F</v>
      </c>
      <c r="T1120" s="43" t="str">
        <f t="shared" si="191"/>
        <v>02</v>
      </c>
      <c r="U1120" s="43" t="b">
        <f t="shared" si="186"/>
        <v>1</v>
      </c>
      <c r="V1120" s="43">
        <f t="shared" si="187"/>
        <v>10</v>
      </c>
      <c r="W1120" s="43" t="str">
        <f t="shared" si="188"/>
        <v>P</v>
      </c>
      <c r="X1120" s="37">
        <v>0</v>
      </c>
    </row>
    <row r="1121" spans="1:24" x14ac:dyDescent="0.25">
      <c r="A1121" s="30">
        <f t="shared" si="192"/>
        <v>1118</v>
      </c>
      <c r="B1121" s="45">
        <v>20</v>
      </c>
      <c r="C1121" s="32">
        <f t="shared" si="184"/>
        <v>326</v>
      </c>
      <c r="D1121" s="45" t="s">
        <v>229</v>
      </c>
      <c r="E1121" s="45" t="s">
        <v>1067</v>
      </c>
      <c r="F1121" s="45" t="s">
        <v>380</v>
      </c>
      <c r="G1121" s="45"/>
      <c r="H1121" s="35" t="s">
        <v>255</v>
      </c>
      <c r="I1121" s="36">
        <v>41729</v>
      </c>
      <c r="J1121" s="82">
        <v>2675</v>
      </c>
      <c r="K1121" s="37">
        <v>268</v>
      </c>
      <c r="L1121" s="38">
        <f t="shared" si="183"/>
        <v>268</v>
      </c>
      <c r="M1121" s="36">
        <f t="shared" si="193"/>
        <v>41729</v>
      </c>
      <c r="N1121" s="39">
        <f t="shared" si="189"/>
        <v>10.02</v>
      </c>
      <c r="O1121" s="5"/>
      <c r="P1121" s="5"/>
      <c r="Q1121" s="42" t="str">
        <f>VLOOKUP(B1121,[1]Challan!$A$6:$B$28,2,FALSE)</f>
        <v>94H</v>
      </c>
      <c r="R1121" s="43" t="str">
        <f t="shared" si="185"/>
        <v>AAEF</v>
      </c>
      <c r="S1121" s="43" t="str">
        <f t="shared" si="190"/>
        <v>F</v>
      </c>
      <c r="T1121" s="43" t="str">
        <f t="shared" si="191"/>
        <v>02</v>
      </c>
      <c r="U1121" s="43" t="b">
        <f t="shared" si="186"/>
        <v>1</v>
      </c>
      <c r="V1121" s="43">
        <f t="shared" si="187"/>
        <v>10</v>
      </c>
      <c r="W1121" s="43" t="str">
        <f t="shared" si="188"/>
        <v>M</v>
      </c>
      <c r="X1121" s="37">
        <v>0</v>
      </c>
    </row>
    <row r="1122" spans="1:24" x14ac:dyDescent="0.25">
      <c r="A1122" s="30">
        <f t="shared" si="192"/>
        <v>1119</v>
      </c>
      <c r="B1122" s="45">
        <v>20</v>
      </c>
      <c r="C1122" s="32">
        <f t="shared" si="184"/>
        <v>327</v>
      </c>
      <c r="D1122" s="45" t="s">
        <v>229</v>
      </c>
      <c r="E1122" s="45" t="s">
        <v>1092</v>
      </c>
      <c r="F1122" s="45" t="s">
        <v>474</v>
      </c>
      <c r="G1122" s="45"/>
      <c r="H1122" s="35" t="s">
        <v>255</v>
      </c>
      <c r="I1122" s="36">
        <v>41729</v>
      </c>
      <c r="J1122" s="82">
        <v>4651</v>
      </c>
      <c r="K1122" s="37">
        <v>465</v>
      </c>
      <c r="L1122" s="38">
        <f t="shared" si="183"/>
        <v>465</v>
      </c>
      <c r="M1122" s="36">
        <f t="shared" si="193"/>
        <v>41729</v>
      </c>
      <c r="N1122" s="39">
        <f t="shared" si="189"/>
        <v>10</v>
      </c>
      <c r="O1122" s="5"/>
      <c r="P1122" s="5"/>
      <c r="Q1122" s="42" t="str">
        <f>VLOOKUP(B1122,[1]Challan!$A$6:$B$28,2,FALSE)</f>
        <v>94H</v>
      </c>
      <c r="R1122" s="43" t="str">
        <f t="shared" si="185"/>
        <v>AAPF</v>
      </c>
      <c r="S1122" s="43" t="str">
        <f t="shared" si="190"/>
        <v>F</v>
      </c>
      <c r="T1122" s="43" t="str">
        <f t="shared" si="191"/>
        <v>02</v>
      </c>
      <c r="U1122" s="43" t="b">
        <f t="shared" si="186"/>
        <v>1</v>
      </c>
      <c r="V1122" s="43">
        <f t="shared" si="187"/>
        <v>10</v>
      </c>
      <c r="W1122" s="43" t="str">
        <f t="shared" si="188"/>
        <v>B</v>
      </c>
      <c r="X1122" s="37">
        <v>0</v>
      </c>
    </row>
    <row r="1123" spans="1:24" x14ac:dyDescent="0.25">
      <c r="A1123" s="30">
        <f t="shared" si="192"/>
        <v>1120</v>
      </c>
      <c r="B1123" s="45">
        <v>20</v>
      </c>
      <c r="C1123" s="32">
        <f t="shared" si="184"/>
        <v>328</v>
      </c>
      <c r="D1123" s="45" t="s">
        <v>229</v>
      </c>
      <c r="E1123" s="45" t="s">
        <v>1063</v>
      </c>
      <c r="F1123" s="45" t="s">
        <v>360</v>
      </c>
      <c r="G1123" s="45"/>
      <c r="H1123" s="35" t="s">
        <v>255</v>
      </c>
      <c r="I1123" s="36">
        <v>41729</v>
      </c>
      <c r="J1123" s="82">
        <v>10478</v>
      </c>
      <c r="K1123" s="37">
        <v>1048</v>
      </c>
      <c r="L1123" s="38">
        <f t="shared" si="183"/>
        <v>1048</v>
      </c>
      <c r="M1123" s="36">
        <f t="shared" si="193"/>
        <v>41729</v>
      </c>
      <c r="N1123" s="39">
        <f t="shared" si="189"/>
        <v>10</v>
      </c>
      <c r="O1123" s="5"/>
      <c r="P1123" s="5"/>
      <c r="Q1123" s="42" t="str">
        <f>VLOOKUP(B1123,[1]Challan!$A$6:$B$28,2,FALSE)</f>
        <v>94H</v>
      </c>
      <c r="R1123" s="43" t="str">
        <f t="shared" si="185"/>
        <v>ABIP</v>
      </c>
      <c r="S1123" s="43" t="str">
        <f t="shared" si="190"/>
        <v>P</v>
      </c>
      <c r="T1123" s="43" t="str">
        <f t="shared" si="191"/>
        <v>02</v>
      </c>
      <c r="U1123" s="43" t="b">
        <f t="shared" si="186"/>
        <v>1</v>
      </c>
      <c r="V1123" s="43">
        <f t="shared" si="187"/>
        <v>10</v>
      </c>
      <c r="W1123" s="43" t="str">
        <f t="shared" si="188"/>
        <v>F</v>
      </c>
      <c r="X1123" s="37">
        <v>0</v>
      </c>
    </row>
    <row r="1124" spans="1:24" x14ac:dyDescent="0.25">
      <c r="A1124" s="30">
        <f t="shared" si="192"/>
        <v>1121</v>
      </c>
      <c r="B1124" s="45">
        <v>20</v>
      </c>
      <c r="C1124" s="32">
        <f t="shared" si="184"/>
        <v>329</v>
      </c>
      <c r="D1124" s="45" t="s">
        <v>229</v>
      </c>
      <c r="E1124" s="45" t="s">
        <v>1062</v>
      </c>
      <c r="F1124" s="45" t="s">
        <v>359</v>
      </c>
      <c r="G1124" s="45"/>
      <c r="H1124" s="35" t="s">
        <v>255</v>
      </c>
      <c r="I1124" s="36">
        <v>41729</v>
      </c>
      <c r="J1124" s="82">
        <v>10268</v>
      </c>
      <c r="K1124" s="37">
        <v>1027</v>
      </c>
      <c r="L1124" s="38">
        <f t="shared" si="183"/>
        <v>1027</v>
      </c>
      <c r="M1124" s="36">
        <f t="shared" si="193"/>
        <v>41729</v>
      </c>
      <c r="N1124" s="39">
        <f t="shared" si="189"/>
        <v>10</v>
      </c>
      <c r="O1124" s="5"/>
      <c r="P1124" s="5"/>
      <c r="Q1124" s="42" t="str">
        <f>VLOOKUP(B1124,[1]Challan!$A$6:$B$28,2,FALSE)</f>
        <v>94H</v>
      </c>
      <c r="R1124" s="43" t="str">
        <f t="shared" si="185"/>
        <v>AAHF</v>
      </c>
      <c r="S1124" s="43" t="str">
        <f t="shared" si="190"/>
        <v>F</v>
      </c>
      <c r="T1124" s="43" t="str">
        <f t="shared" si="191"/>
        <v>02</v>
      </c>
      <c r="U1124" s="43" t="b">
        <f t="shared" si="186"/>
        <v>1</v>
      </c>
      <c r="V1124" s="43">
        <f t="shared" si="187"/>
        <v>10</v>
      </c>
      <c r="W1124" s="43" t="str">
        <f t="shared" si="188"/>
        <v>D</v>
      </c>
      <c r="X1124" s="37">
        <v>0</v>
      </c>
    </row>
    <row r="1125" spans="1:24" x14ac:dyDescent="0.25">
      <c r="A1125" s="30">
        <f t="shared" si="192"/>
        <v>1122</v>
      </c>
      <c r="B1125" s="45">
        <v>20</v>
      </c>
      <c r="C1125" s="32">
        <f t="shared" si="184"/>
        <v>330</v>
      </c>
      <c r="D1125" s="45" t="s">
        <v>229</v>
      </c>
      <c r="E1125" s="45" t="s">
        <v>1103</v>
      </c>
      <c r="F1125" s="45" t="s">
        <v>505</v>
      </c>
      <c r="G1125" s="45"/>
      <c r="H1125" s="35" t="s">
        <v>255</v>
      </c>
      <c r="I1125" s="36">
        <v>41729</v>
      </c>
      <c r="J1125" s="82">
        <v>7944</v>
      </c>
      <c r="K1125" s="37">
        <v>794</v>
      </c>
      <c r="L1125" s="38">
        <f t="shared" si="183"/>
        <v>794</v>
      </c>
      <c r="M1125" s="36">
        <f t="shared" si="193"/>
        <v>41729</v>
      </c>
      <c r="N1125" s="39">
        <f t="shared" si="189"/>
        <v>9.99</v>
      </c>
      <c r="O1125" s="5"/>
      <c r="P1125" s="5"/>
      <c r="Q1125" s="42" t="str">
        <f>VLOOKUP(B1125,[1]Challan!$A$6:$B$28,2,FALSE)</f>
        <v>94H</v>
      </c>
      <c r="R1125" s="43" t="str">
        <f t="shared" si="185"/>
        <v>AAEF</v>
      </c>
      <c r="S1125" s="43" t="str">
        <f t="shared" si="190"/>
        <v>F</v>
      </c>
      <c r="T1125" s="43" t="str">
        <f t="shared" si="191"/>
        <v>02</v>
      </c>
      <c r="U1125" s="43" t="b">
        <f t="shared" si="186"/>
        <v>1</v>
      </c>
      <c r="V1125" s="43">
        <f t="shared" si="187"/>
        <v>10</v>
      </c>
      <c r="W1125" s="43" t="str">
        <f t="shared" si="188"/>
        <v>C</v>
      </c>
      <c r="X1125" s="37">
        <v>0</v>
      </c>
    </row>
    <row r="1126" spans="1:24" x14ac:dyDescent="0.25">
      <c r="A1126" s="30">
        <f t="shared" si="192"/>
        <v>1123</v>
      </c>
      <c r="B1126" s="45">
        <v>20</v>
      </c>
      <c r="C1126" s="32">
        <f t="shared" si="184"/>
        <v>331</v>
      </c>
      <c r="D1126" s="45" t="s">
        <v>229</v>
      </c>
      <c r="E1126" s="45" t="s">
        <v>956</v>
      </c>
      <c r="F1126" s="45" t="s">
        <v>366</v>
      </c>
      <c r="G1126" s="45"/>
      <c r="H1126" s="35" t="s">
        <v>255</v>
      </c>
      <c r="I1126" s="36">
        <v>41729</v>
      </c>
      <c r="J1126" s="82">
        <v>7551</v>
      </c>
      <c r="K1126" s="37">
        <v>755</v>
      </c>
      <c r="L1126" s="38">
        <f t="shared" ref="L1126:L1189" si="194">+K1126</f>
        <v>755</v>
      </c>
      <c r="M1126" s="36">
        <f t="shared" si="193"/>
        <v>41729</v>
      </c>
      <c r="N1126" s="39">
        <f t="shared" si="189"/>
        <v>10</v>
      </c>
      <c r="O1126" s="5"/>
      <c r="P1126" s="5"/>
      <c r="Q1126" s="42" t="str">
        <f>VLOOKUP(B1126,[1]Challan!$A$6:$B$28,2,FALSE)</f>
        <v>94H</v>
      </c>
      <c r="R1126" s="43" t="str">
        <f t="shared" si="185"/>
        <v>AANF</v>
      </c>
      <c r="S1126" s="43" t="str">
        <f t="shared" si="190"/>
        <v>F</v>
      </c>
      <c r="T1126" s="43" t="str">
        <f t="shared" si="191"/>
        <v>02</v>
      </c>
      <c r="U1126" s="43" t="b">
        <f t="shared" si="186"/>
        <v>1</v>
      </c>
      <c r="V1126" s="43">
        <f t="shared" si="187"/>
        <v>10</v>
      </c>
      <c r="W1126" s="43" t="str">
        <f t="shared" si="188"/>
        <v>L</v>
      </c>
      <c r="X1126" s="37">
        <v>0</v>
      </c>
    </row>
    <row r="1127" spans="1:24" x14ac:dyDescent="0.25">
      <c r="A1127" s="30">
        <f t="shared" si="192"/>
        <v>1124</v>
      </c>
      <c r="B1127" s="45">
        <v>20</v>
      </c>
      <c r="C1127" s="32">
        <f t="shared" si="184"/>
        <v>332</v>
      </c>
      <c r="D1127" s="45" t="s">
        <v>229</v>
      </c>
      <c r="E1127" s="45" t="s">
        <v>833</v>
      </c>
      <c r="F1127" s="45" t="s">
        <v>378</v>
      </c>
      <c r="G1127" s="45"/>
      <c r="H1127" s="35" t="s">
        <v>255</v>
      </c>
      <c r="I1127" s="36">
        <v>41729</v>
      </c>
      <c r="J1127" s="82">
        <v>10096</v>
      </c>
      <c r="K1127" s="37">
        <v>1010</v>
      </c>
      <c r="L1127" s="38">
        <f t="shared" si="194"/>
        <v>1010</v>
      </c>
      <c r="M1127" s="36">
        <f t="shared" si="193"/>
        <v>41729</v>
      </c>
      <c r="N1127" s="39">
        <f t="shared" si="189"/>
        <v>10</v>
      </c>
      <c r="O1127" s="5"/>
      <c r="P1127" s="5"/>
      <c r="Q1127" s="42" t="str">
        <f>VLOOKUP(B1127,[1]Challan!$A$6:$B$28,2,FALSE)</f>
        <v>94H</v>
      </c>
      <c r="R1127" s="43" t="str">
        <f t="shared" si="185"/>
        <v>AADF</v>
      </c>
      <c r="S1127" s="43" t="str">
        <f t="shared" si="190"/>
        <v>F</v>
      </c>
      <c r="T1127" s="43" t="str">
        <f t="shared" si="191"/>
        <v>02</v>
      </c>
      <c r="U1127" s="43" t="b">
        <f t="shared" si="186"/>
        <v>1</v>
      </c>
      <c r="V1127" s="43">
        <f t="shared" si="187"/>
        <v>10</v>
      </c>
      <c r="W1127" s="43" t="str">
        <f t="shared" si="188"/>
        <v>B</v>
      </c>
      <c r="X1127" s="37">
        <v>0</v>
      </c>
    </row>
    <row r="1128" spans="1:24" x14ac:dyDescent="0.25">
      <c r="A1128" s="30">
        <f t="shared" si="192"/>
        <v>1125</v>
      </c>
      <c r="B1128" s="45">
        <v>20</v>
      </c>
      <c r="C1128" s="32">
        <f t="shared" si="184"/>
        <v>333</v>
      </c>
      <c r="D1128" s="45" t="s">
        <v>229</v>
      </c>
      <c r="E1128" s="45" t="s">
        <v>863</v>
      </c>
      <c r="F1128" s="45" t="s">
        <v>473</v>
      </c>
      <c r="G1128" s="45"/>
      <c r="H1128" s="35" t="s">
        <v>255</v>
      </c>
      <c r="I1128" s="36">
        <v>41729</v>
      </c>
      <c r="J1128" s="82">
        <v>10797</v>
      </c>
      <c r="K1128" s="37">
        <v>1080</v>
      </c>
      <c r="L1128" s="38">
        <f t="shared" si="194"/>
        <v>1080</v>
      </c>
      <c r="M1128" s="36">
        <f t="shared" si="193"/>
        <v>41729</v>
      </c>
      <c r="N1128" s="39">
        <f t="shared" si="189"/>
        <v>10</v>
      </c>
      <c r="O1128" s="5"/>
      <c r="P1128" s="5"/>
      <c r="Q1128" s="42" t="str">
        <f>VLOOKUP(B1128,[1]Challan!$A$6:$B$28,2,FALSE)</f>
        <v>94H</v>
      </c>
      <c r="R1128" s="43" t="str">
        <f t="shared" si="185"/>
        <v>AACP</v>
      </c>
      <c r="S1128" s="43" t="str">
        <f t="shared" si="190"/>
        <v>P</v>
      </c>
      <c r="T1128" s="43" t="str">
        <f t="shared" si="191"/>
        <v>02</v>
      </c>
      <c r="U1128" s="43" t="b">
        <f t="shared" si="186"/>
        <v>1</v>
      </c>
      <c r="V1128" s="43">
        <f t="shared" si="187"/>
        <v>10</v>
      </c>
      <c r="W1128" s="43" t="str">
        <f t="shared" si="188"/>
        <v>H</v>
      </c>
      <c r="X1128" s="37">
        <v>0</v>
      </c>
    </row>
    <row r="1129" spans="1:24" x14ac:dyDescent="0.25">
      <c r="A1129" s="30">
        <f t="shared" si="192"/>
        <v>1126</v>
      </c>
      <c r="B1129" s="45">
        <v>20</v>
      </c>
      <c r="C1129" s="32">
        <f t="shared" si="184"/>
        <v>334</v>
      </c>
      <c r="D1129" s="45" t="s">
        <v>229</v>
      </c>
      <c r="E1129" s="45" t="s">
        <v>863</v>
      </c>
      <c r="F1129" s="45" t="s">
        <v>509</v>
      </c>
      <c r="G1129" s="45"/>
      <c r="H1129" s="35" t="s">
        <v>255</v>
      </c>
      <c r="I1129" s="36">
        <v>41729</v>
      </c>
      <c r="J1129" s="82">
        <v>12271</v>
      </c>
      <c r="K1129" s="37">
        <v>1227</v>
      </c>
      <c r="L1129" s="38">
        <f t="shared" si="194"/>
        <v>1227</v>
      </c>
      <c r="M1129" s="36">
        <f t="shared" si="193"/>
        <v>41729</v>
      </c>
      <c r="N1129" s="39">
        <f t="shared" si="189"/>
        <v>10</v>
      </c>
      <c r="O1129" s="5"/>
      <c r="P1129" s="5"/>
      <c r="Q1129" s="42" t="str">
        <f>VLOOKUP(B1129,[1]Challan!$A$6:$B$28,2,FALSE)</f>
        <v>94H</v>
      </c>
      <c r="R1129" s="43" t="str">
        <f t="shared" si="185"/>
        <v>AACP</v>
      </c>
      <c r="S1129" s="43" t="str">
        <f t="shared" si="190"/>
        <v>P</v>
      </c>
      <c r="T1129" s="43" t="str">
        <f t="shared" si="191"/>
        <v>02</v>
      </c>
      <c r="U1129" s="43" t="b">
        <f t="shared" si="186"/>
        <v>1</v>
      </c>
      <c r="V1129" s="43">
        <f t="shared" si="187"/>
        <v>10</v>
      </c>
      <c r="W1129" s="43" t="str">
        <f t="shared" si="188"/>
        <v>H</v>
      </c>
      <c r="X1129" s="37">
        <v>0</v>
      </c>
    </row>
    <row r="1130" spans="1:24" x14ac:dyDescent="0.25">
      <c r="A1130" s="30">
        <f t="shared" si="192"/>
        <v>1127</v>
      </c>
      <c r="B1130" s="45">
        <v>20</v>
      </c>
      <c r="C1130" s="32">
        <f t="shared" si="184"/>
        <v>335</v>
      </c>
      <c r="D1130" s="45" t="s">
        <v>229</v>
      </c>
      <c r="E1130" s="45" t="s">
        <v>874</v>
      </c>
      <c r="F1130" s="45" t="s">
        <v>517</v>
      </c>
      <c r="G1130" s="45"/>
      <c r="H1130" s="35" t="s">
        <v>255</v>
      </c>
      <c r="I1130" s="36">
        <v>41729</v>
      </c>
      <c r="J1130" s="82">
        <v>12531</v>
      </c>
      <c r="K1130" s="37">
        <v>1253</v>
      </c>
      <c r="L1130" s="38">
        <f t="shared" si="194"/>
        <v>1253</v>
      </c>
      <c r="M1130" s="36">
        <f t="shared" si="193"/>
        <v>41729</v>
      </c>
      <c r="N1130" s="39">
        <f t="shared" si="189"/>
        <v>10</v>
      </c>
      <c r="O1130" s="5"/>
      <c r="P1130" s="5"/>
      <c r="Q1130" s="42" t="str">
        <f>VLOOKUP(B1130,[1]Challan!$A$6:$B$28,2,FALSE)</f>
        <v>94H</v>
      </c>
      <c r="R1130" s="43" t="str">
        <f t="shared" si="185"/>
        <v>AAFF</v>
      </c>
      <c r="S1130" s="43" t="str">
        <f t="shared" si="190"/>
        <v>F</v>
      </c>
      <c r="T1130" s="43" t="str">
        <f t="shared" si="191"/>
        <v>02</v>
      </c>
      <c r="U1130" s="43" t="b">
        <f t="shared" si="186"/>
        <v>1</v>
      </c>
      <c r="V1130" s="43">
        <f t="shared" si="187"/>
        <v>10</v>
      </c>
      <c r="W1130" s="43" t="str">
        <f t="shared" si="188"/>
        <v>P</v>
      </c>
      <c r="X1130" s="37">
        <v>0</v>
      </c>
    </row>
    <row r="1131" spans="1:24" x14ac:dyDescent="0.25">
      <c r="A1131" s="30">
        <f t="shared" si="192"/>
        <v>1128</v>
      </c>
      <c r="B1131" s="45">
        <v>20</v>
      </c>
      <c r="C1131" s="32">
        <f t="shared" si="184"/>
        <v>336</v>
      </c>
      <c r="D1131" s="45" t="s">
        <v>229</v>
      </c>
      <c r="E1131" s="45" t="s">
        <v>1106</v>
      </c>
      <c r="F1131" s="45" t="s">
        <v>531</v>
      </c>
      <c r="G1131" s="45"/>
      <c r="H1131" s="35" t="s">
        <v>255</v>
      </c>
      <c r="I1131" s="36">
        <v>41729</v>
      </c>
      <c r="J1131" s="82">
        <v>7450</v>
      </c>
      <c r="K1131" s="37">
        <v>745</v>
      </c>
      <c r="L1131" s="38">
        <f t="shared" si="194"/>
        <v>745</v>
      </c>
      <c r="M1131" s="36">
        <f t="shared" si="193"/>
        <v>41729</v>
      </c>
      <c r="N1131" s="39">
        <f t="shared" si="189"/>
        <v>10</v>
      </c>
      <c r="O1131" s="5"/>
      <c r="P1131" s="5"/>
      <c r="Q1131" s="42" t="str">
        <f>VLOOKUP(B1131,[1]Challan!$A$6:$B$28,2,FALSE)</f>
        <v>94H</v>
      </c>
      <c r="R1131" s="43" t="str">
        <f t="shared" si="185"/>
        <v>AACF</v>
      </c>
      <c r="S1131" s="43" t="str">
        <f t="shared" si="190"/>
        <v>F</v>
      </c>
      <c r="T1131" s="43" t="str">
        <f t="shared" si="191"/>
        <v>02</v>
      </c>
      <c r="U1131" s="43" t="b">
        <f t="shared" si="186"/>
        <v>1</v>
      </c>
      <c r="V1131" s="43">
        <f t="shared" si="187"/>
        <v>10</v>
      </c>
      <c r="W1131" s="43" t="str">
        <f t="shared" si="188"/>
        <v>L</v>
      </c>
      <c r="X1131" s="37">
        <v>0</v>
      </c>
    </row>
    <row r="1132" spans="1:24" x14ac:dyDescent="0.25">
      <c r="A1132" s="30">
        <f t="shared" si="192"/>
        <v>1129</v>
      </c>
      <c r="B1132" s="45">
        <v>20</v>
      </c>
      <c r="C1132" s="32">
        <f t="shared" si="184"/>
        <v>337</v>
      </c>
      <c r="D1132" s="45" t="s">
        <v>229</v>
      </c>
      <c r="E1132" s="45" t="s">
        <v>957</v>
      </c>
      <c r="F1132" s="45" t="s">
        <v>367</v>
      </c>
      <c r="G1132" s="45"/>
      <c r="H1132" s="35" t="s">
        <v>255</v>
      </c>
      <c r="I1132" s="36">
        <v>41729</v>
      </c>
      <c r="J1132" s="82">
        <v>15841</v>
      </c>
      <c r="K1132" s="37">
        <v>1584</v>
      </c>
      <c r="L1132" s="38">
        <f t="shared" si="194"/>
        <v>1584</v>
      </c>
      <c r="M1132" s="36">
        <f t="shared" si="193"/>
        <v>41729</v>
      </c>
      <c r="N1132" s="39">
        <f t="shared" si="189"/>
        <v>10</v>
      </c>
      <c r="O1132" s="5"/>
      <c r="P1132" s="5"/>
      <c r="Q1132" s="42" t="str">
        <f>VLOOKUP(B1132,[1]Challan!$A$6:$B$28,2,FALSE)</f>
        <v>94H</v>
      </c>
      <c r="R1132" s="43" t="str">
        <f t="shared" si="185"/>
        <v>AAHF</v>
      </c>
      <c r="S1132" s="43" t="str">
        <f t="shared" si="190"/>
        <v>F</v>
      </c>
      <c r="T1132" s="43" t="str">
        <f t="shared" si="191"/>
        <v>02</v>
      </c>
      <c r="U1132" s="43" t="b">
        <f t="shared" si="186"/>
        <v>1</v>
      </c>
      <c r="V1132" s="43">
        <f t="shared" si="187"/>
        <v>10</v>
      </c>
      <c r="W1132" s="43" t="str">
        <f t="shared" si="188"/>
        <v>E</v>
      </c>
      <c r="X1132" s="37">
        <v>0</v>
      </c>
    </row>
    <row r="1133" spans="1:24" x14ac:dyDescent="0.25">
      <c r="A1133" s="30">
        <f t="shared" si="192"/>
        <v>1130</v>
      </c>
      <c r="B1133" s="45">
        <v>20</v>
      </c>
      <c r="C1133" s="32">
        <f t="shared" si="184"/>
        <v>338</v>
      </c>
      <c r="D1133" s="45" t="s">
        <v>229</v>
      </c>
      <c r="E1133" s="45" t="s">
        <v>368</v>
      </c>
      <c r="F1133" s="45" t="s">
        <v>369</v>
      </c>
      <c r="G1133" s="45"/>
      <c r="H1133" s="35" t="s">
        <v>255</v>
      </c>
      <c r="I1133" s="36">
        <v>41729</v>
      </c>
      <c r="J1133" s="82">
        <v>9397</v>
      </c>
      <c r="K1133" s="37">
        <v>940</v>
      </c>
      <c r="L1133" s="38">
        <f t="shared" si="194"/>
        <v>940</v>
      </c>
      <c r="M1133" s="36">
        <f t="shared" si="193"/>
        <v>41729</v>
      </c>
      <c r="N1133" s="39">
        <f t="shared" si="189"/>
        <v>10</v>
      </c>
      <c r="O1133" s="5"/>
      <c r="P1133" s="5"/>
      <c r="Q1133" s="42" t="str">
        <f>VLOOKUP(B1133,[1]Challan!$A$6:$B$28,2,FALSE)</f>
        <v>94H</v>
      </c>
      <c r="R1133" s="43" t="str">
        <f t="shared" si="185"/>
        <v>AAYF</v>
      </c>
      <c r="S1133" s="43" t="str">
        <f t="shared" si="190"/>
        <v>F</v>
      </c>
      <c r="T1133" s="43" t="str">
        <f t="shared" si="191"/>
        <v>02</v>
      </c>
      <c r="U1133" s="43" t="b">
        <f t="shared" si="186"/>
        <v>1</v>
      </c>
      <c r="V1133" s="43">
        <f t="shared" si="187"/>
        <v>10</v>
      </c>
      <c r="W1133" s="43" t="str">
        <f t="shared" si="188"/>
        <v>L</v>
      </c>
      <c r="X1133" s="37">
        <v>0</v>
      </c>
    </row>
    <row r="1134" spans="1:24" x14ac:dyDescent="0.25">
      <c r="A1134" s="30">
        <f t="shared" si="192"/>
        <v>1131</v>
      </c>
      <c r="B1134" s="45">
        <v>20</v>
      </c>
      <c r="C1134" s="32">
        <f t="shared" si="184"/>
        <v>339</v>
      </c>
      <c r="D1134" s="45" t="s">
        <v>229</v>
      </c>
      <c r="E1134" s="45" t="s">
        <v>1066</v>
      </c>
      <c r="F1134" s="45" t="s">
        <v>371</v>
      </c>
      <c r="G1134" s="45"/>
      <c r="H1134" s="35" t="s">
        <v>255</v>
      </c>
      <c r="I1134" s="36">
        <v>41729</v>
      </c>
      <c r="J1134" s="82">
        <v>12794</v>
      </c>
      <c r="K1134" s="37">
        <v>1279</v>
      </c>
      <c r="L1134" s="38">
        <f t="shared" si="194"/>
        <v>1279</v>
      </c>
      <c r="M1134" s="36">
        <f t="shared" si="193"/>
        <v>41729</v>
      </c>
      <c r="N1134" s="39">
        <f t="shared" si="189"/>
        <v>10</v>
      </c>
      <c r="O1134" s="5"/>
      <c r="P1134" s="5"/>
      <c r="Q1134" s="42" t="str">
        <f>VLOOKUP(B1134,[1]Challan!$A$6:$B$28,2,FALSE)</f>
        <v>94H</v>
      </c>
      <c r="R1134" s="43" t="str">
        <f t="shared" si="185"/>
        <v>AADF</v>
      </c>
      <c r="S1134" s="43" t="str">
        <f t="shared" si="190"/>
        <v>F</v>
      </c>
      <c r="T1134" s="43" t="str">
        <f t="shared" si="191"/>
        <v>02</v>
      </c>
      <c r="U1134" s="43" t="b">
        <f t="shared" si="186"/>
        <v>1</v>
      </c>
      <c r="V1134" s="43">
        <f t="shared" si="187"/>
        <v>10</v>
      </c>
      <c r="W1134" s="43" t="str">
        <f t="shared" si="188"/>
        <v>A</v>
      </c>
      <c r="X1134" s="37">
        <v>0</v>
      </c>
    </row>
    <row r="1135" spans="1:24" x14ac:dyDescent="0.25">
      <c r="A1135" s="30">
        <f t="shared" si="192"/>
        <v>1132</v>
      </c>
      <c r="B1135" s="45">
        <v>20</v>
      </c>
      <c r="C1135" s="32">
        <f t="shared" si="184"/>
        <v>340</v>
      </c>
      <c r="D1135" s="45" t="s">
        <v>229</v>
      </c>
      <c r="E1135" s="45" t="s">
        <v>876</v>
      </c>
      <c r="F1135" s="45" t="s">
        <v>523</v>
      </c>
      <c r="G1135" s="45"/>
      <c r="H1135" s="35" t="s">
        <v>255</v>
      </c>
      <c r="I1135" s="36">
        <v>41729</v>
      </c>
      <c r="J1135" s="82">
        <v>13947</v>
      </c>
      <c r="K1135" s="37">
        <v>1395</v>
      </c>
      <c r="L1135" s="38">
        <f t="shared" si="194"/>
        <v>1395</v>
      </c>
      <c r="M1135" s="36">
        <f t="shared" si="193"/>
        <v>41729</v>
      </c>
      <c r="N1135" s="39">
        <f t="shared" si="189"/>
        <v>10</v>
      </c>
      <c r="O1135" s="5"/>
      <c r="P1135" s="5"/>
      <c r="Q1135" s="42" t="str">
        <f>VLOOKUP(B1135,[1]Challan!$A$6:$B$28,2,FALSE)</f>
        <v>94H</v>
      </c>
      <c r="R1135" s="43" t="str">
        <f t="shared" si="185"/>
        <v>AAHF</v>
      </c>
      <c r="S1135" s="43" t="str">
        <f t="shared" si="190"/>
        <v>F</v>
      </c>
      <c r="T1135" s="43" t="str">
        <f t="shared" si="191"/>
        <v>02</v>
      </c>
      <c r="U1135" s="43" t="b">
        <f t="shared" si="186"/>
        <v>1</v>
      </c>
      <c r="V1135" s="43">
        <f t="shared" si="187"/>
        <v>10</v>
      </c>
      <c r="W1135" s="43" t="str">
        <f t="shared" si="188"/>
        <v>K</v>
      </c>
      <c r="X1135" s="37">
        <v>0</v>
      </c>
    </row>
    <row r="1136" spans="1:24" x14ac:dyDescent="0.25">
      <c r="A1136" s="30">
        <f t="shared" si="192"/>
        <v>1133</v>
      </c>
      <c r="B1136" s="45">
        <v>20</v>
      </c>
      <c r="C1136" s="32">
        <f t="shared" si="184"/>
        <v>341</v>
      </c>
      <c r="D1136" s="45" t="s">
        <v>229</v>
      </c>
      <c r="E1136" s="45" t="s">
        <v>957</v>
      </c>
      <c r="F1136" s="45" t="s">
        <v>559</v>
      </c>
      <c r="G1136" s="45"/>
      <c r="H1136" s="35" t="s">
        <v>255</v>
      </c>
      <c r="I1136" s="36">
        <v>41729</v>
      </c>
      <c r="J1136" s="82">
        <v>4326</v>
      </c>
      <c r="K1136" s="37">
        <v>433</v>
      </c>
      <c r="L1136" s="38">
        <f t="shared" si="194"/>
        <v>433</v>
      </c>
      <c r="M1136" s="36">
        <f t="shared" si="193"/>
        <v>41729</v>
      </c>
      <c r="N1136" s="39">
        <f t="shared" si="189"/>
        <v>10.01</v>
      </c>
      <c r="O1136" s="5"/>
      <c r="P1136" s="5"/>
      <c r="Q1136" s="42" t="str">
        <f>VLOOKUP(B1136,[1]Challan!$A$6:$B$28,2,FALSE)</f>
        <v>94H</v>
      </c>
      <c r="R1136" s="43" t="str">
        <f t="shared" si="185"/>
        <v>AAHF</v>
      </c>
      <c r="S1136" s="43" t="str">
        <f t="shared" si="190"/>
        <v>F</v>
      </c>
      <c r="T1136" s="43" t="str">
        <f t="shared" si="191"/>
        <v>02</v>
      </c>
      <c r="U1136" s="43" t="b">
        <f t="shared" si="186"/>
        <v>1</v>
      </c>
      <c r="V1136" s="43">
        <f t="shared" si="187"/>
        <v>10</v>
      </c>
      <c r="W1136" s="43" t="str">
        <f t="shared" si="188"/>
        <v>E</v>
      </c>
      <c r="X1136" s="37">
        <v>0</v>
      </c>
    </row>
    <row r="1137" spans="1:24" x14ac:dyDescent="0.25">
      <c r="A1137" s="30">
        <f t="shared" si="192"/>
        <v>1134</v>
      </c>
      <c r="B1137" s="45">
        <v>20</v>
      </c>
      <c r="C1137" s="32">
        <f t="shared" si="184"/>
        <v>342</v>
      </c>
      <c r="D1137" s="45" t="s">
        <v>229</v>
      </c>
      <c r="E1137" s="45" t="s">
        <v>1142</v>
      </c>
      <c r="F1137" s="45" t="s">
        <v>720</v>
      </c>
      <c r="G1137" s="45"/>
      <c r="H1137" s="35" t="s">
        <v>255</v>
      </c>
      <c r="I1137" s="36">
        <v>41729</v>
      </c>
      <c r="J1137" s="82">
        <v>6050</v>
      </c>
      <c r="K1137" s="37">
        <v>605</v>
      </c>
      <c r="L1137" s="38">
        <f t="shared" si="194"/>
        <v>605</v>
      </c>
      <c r="M1137" s="36">
        <f t="shared" si="193"/>
        <v>41729</v>
      </c>
      <c r="N1137" s="39">
        <f t="shared" si="189"/>
        <v>10</v>
      </c>
      <c r="O1137" s="5"/>
      <c r="P1137" s="5"/>
      <c r="Q1137" s="42" t="str">
        <f>VLOOKUP(B1137,[1]Challan!$A$6:$B$28,2,FALSE)</f>
        <v>94H</v>
      </c>
      <c r="R1137" s="43" t="str">
        <f t="shared" si="185"/>
        <v>AAFF</v>
      </c>
      <c r="S1137" s="43" t="str">
        <f t="shared" si="190"/>
        <v>F</v>
      </c>
      <c r="T1137" s="43" t="str">
        <f t="shared" si="191"/>
        <v>02</v>
      </c>
      <c r="U1137" s="43" t="b">
        <f t="shared" si="186"/>
        <v>1</v>
      </c>
      <c r="V1137" s="43">
        <f t="shared" si="187"/>
        <v>10</v>
      </c>
      <c r="W1137" s="43" t="str">
        <f t="shared" si="188"/>
        <v>G</v>
      </c>
      <c r="X1137" s="37">
        <v>0</v>
      </c>
    </row>
    <row r="1138" spans="1:24" x14ac:dyDescent="0.25">
      <c r="A1138" s="30">
        <f t="shared" si="192"/>
        <v>1135</v>
      </c>
      <c r="B1138" s="45">
        <v>20</v>
      </c>
      <c r="C1138" s="32">
        <f t="shared" si="184"/>
        <v>343</v>
      </c>
      <c r="D1138" s="45" t="s">
        <v>229</v>
      </c>
      <c r="E1138" s="45" t="s">
        <v>978</v>
      </c>
      <c r="F1138" s="45" t="s">
        <v>470</v>
      </c>
      <c r="G1138" s="45"/>
      <c r="H1138" s="35" t="s">
        <v>255</v>
      </c>
      <c r="I1138" s="36">
        <v>41729</v>
      </c>
      <c r="J1138" s="82">
        <v>6390</v>
      </c>
      <c r="K1138" s="37">
        <v>639</v>
      </c>
      <c r="L1138" s="38">
        <f t="shared" si="194"/>
        <v>639</v>
      </c>
      <c r="M1138" s="36">
        <f t="shared" si="193"/>
        <v>41729</v>
      </c>
      <c r="N1138" s="39">
        <f t="shared" si="189"/>
        <v>10</v>
      </c>
      <c r="O1138" s="5"/>
      <c r="P1138" s="5"/>
      <c r="Q1138" s="42" t="str">
        <f>VLOOKUP(B1138,[1]Challan!$A$6:$B$28,2,FALSE)</f>
        <v>94H</v>
      </c>
      <c r="R1138" s="43" t="str">
        <f t="shared" si="185"/>
        <v>AALF</v>
      </c>
      <c r="S1138" s="43" t="str">
        <f t="shared" si="190"/>
        <v>F</v>
      </c>
      <c r="T1138" s="43" t="str">
        <f t="shared" si="191"/>
        <v>02</v>
      </c>
      <c r="U1138" s="43" t="b">
        <f t="shared" si="186"/>
        <v>1</v>
      </c>
      <c r="V1138" s="43">
        <f t="shared" si="187"/>
        <v>10</v>
      </c>
      <c r="W1138" s="43" t="str">
        <f t="shared" si="188"/>
        <v>M</v>
      </c>
      <c r="X1138" s="37">
        <v>0</v>
      </c>
    </row>
    <row r="1139" spans="1:24" x14ac:dyDescent="0.25">
      <c r="A1139" s="30">
        <f t="shared" si="192"/>
        <v>1136</v>
      </c>
      <c r="B1139" s="45">
        <v>20</v>
      </c>
      <c r="C1139" s="32">
        <f t="shared" si="184"/>
        <v>344</v>
      </c>
      <c r="D1139" s="45" t="s">
        <v>229</v>
      </c>
      <c r="E1139" s="45" t="s">
        <v>978</v>
      </c>
      <c r="F1139" s="45" t="s">
        <v>742</v>
      </c>
      <c r="G1139" s="45"/>
      <c r="H1139" s="35" t="s">
        <v>255</v>
      </c>
      <c r="I1139" s="36">
        <v>41729</v>
      </c>
      <c r="J1139" s="82">
        <v>1005</v>
      </c>
      <c r="K1139" s="37">
        <v>100</v>
      </c>
      <c r="L1139" s="38">
        <f t="shared" si="194"/>
        <v>100</v>
      </c>
      <c r="M1139" s="36">
        <f t="shared" si="193"/>
        <v>41729</v>
      </c>
      <c r="N1139" s="39">
        <f t="shared" si="189"/>
        <v>9.9499999999999993</v>
      </c>
      <c r="O1139" s="5"/>
      <c r="P1139" s="5"/>
      <c r="Q1139" s="42" t="str">
        <f>VLOOKUP(B1139,[1]Challan!$A$6:$B$28,2,FALSE)</f>
        <v>94H</v>
      </c>
      <c r="R1139" s="43" t="str">
        <f t="shared" si="185"/>
        <v>AALF</v>
      </c>
      <c r="S1139" s="43" t="str">
        <f t="shared" si="190"/>
        <v>F</v>
      </c>
      <c r="T1139" s="43" t="str">
        <f t="shared" si="191"/>
        <v>02</v>
      </c>
      <c r="U1139" s="43" t="b">
        <f t="shared" si="186"/>
        <v>1</v>
      </c>
      <c r="V1139" s="43">
        <f t="shared" si="187"/>
        <v>10</v>
      </c>
      <c r="W1139" s="43" t="str">
        <f t="shared" si="188"/>
        <v>M</v>
      </c>
      <c r="X1139" s="37">
        <v>0</v>
      </c>
    </row>
    <row r="1140" spans="1:24" x14ac:dyDescent="0.25">
      <c r="A1140" s="30">
        <f t="shared" si="192"/>
        <v>1137</v>
      </c>
      <c r="B1140" s="45">
        <v>20</v>
      </c>
      <c r="C1140" s="32">
        <f t="shared" si="184"/>
        <v>345</v>
      </c>
      <c r="D1140" s="45" t="s">
        <v>229</v>
      </c>
      <c r="E1140" s="45" t="s">
        <v>991</v>
      </c>
      <c r="F1140" s="45" t="s">
        <v>533</v>
      </c>
      <c r="G1140" s="45"/>
      <c r="H1140" s="35" t="s">
        <v>255</v>
      </c>
      <c r="I1140" s="36">
        <v>41729</v>
      </c>
      <c r="J1140" s="82">
        <v>9786</v>
      </c>
      <c r="K1140" s="37">
        <v>979</v>
      </c>
      <c r="L1140" s="38">
        <f t="shared" si="194"/>
        <v>979</v>
      </c>
      <c r="M1140" s="36">
        <f t="shared" si="193"/>
        <v>41729</v>
      </c>
      <c r="N1140" s="39">
        <f t="shared" si="189"/>
        <v>10</v>
      </c>
      <c r="O1140" s="5"/>
      <c r="P1140" s="5"/>
      <c r="Q1140" s="42" t="str">
        <f>VLOOKUP(B1140,[1]Challan!$A$6:$B$28,2,FALSE)</f>
        <v>94H</v>
      </c>
      <c r="R1140" s="43" t="str">
        <f t="shared" si="185"/>
        <v>ASBP</v>
      </c>
      <c r="S1140" s="43" t="str">
        <f t="shared" si="190"/>
        <v>P</v>
      </c>
      <c r="T1140" s="43" t="str">
        <f t="shared" si="191"/>
        <v>02</v>
      </c>
      <c r="U1140" s="43" t="b">
        <f t="shared" si="186"/>
        <v>1</v>
      </c>
      <c r="V1140" s="43">
        <f t="shared" si="187"/>
        <v>10</v>
      </c>
      <c r="W1140" s="43" t="str">
        <f t="shared" si="188"/>
        <v>P</v>
      </c>
      <c r="X1140" s="37">
        <v>0</v>
      </c>
    </row>
    <row r="1141" spans="1:24" x14ac:dyDescent="0.25">
      <c r="A1141" s="30">
        <f t="shared" si="192"/>
        <v>1138</v>
      </c>
      <c r="B1141" s="45">
        <v>20</v>
      </c>
      <c r="C1141" s="32">
        <f t="shared" si="184"/>
        <v>346</v>
      </c>
      <c r="D1141" s="45" t="s">
        <v>229</v>
      </c>
      <c r="E1141" s="45" t="s">
        <v>959</v>
      </c>
      <c r="F1141" s="45" t="s">
        <v>376</v>
      </c>
      <c r="G1141" s="45"/>
      <c r="H1141" s="35" t="s">
        <v>255</v>
      </c>
      <c r="I1141" s="36">
        <v>41729</v>
      </c>
      <c r="J1141" s="82">
        <v>13418</v>
      </c>
      <c r="K1141" s="37">
        <v>1342</v>
      </c>
      <c r="L1141" s="38">
        <f t="shared" si="194"/>
        <v>1342</v>
      </c>
      <c r="M1141" s="36">
        <f t="shared" si="193"/>
        <v>41729</v>
      </c>
      <c r="N1141" s="39">
        <f t="shared" si="189"/>
        <v>10</v>
      </c>
      <c r="O1141" s="5"/>
      <c r="P1141" s="5"/>
      <c r="Q1141" s="42" t="str">
        <f>VLOOKUP(B1141,[1]Challan!$A$6:$B$28,2,FALSE)</f>
        <v>94H</v>
      </c>
      <c r="R1141" s="43" t="str">
        <f t="shared" si="185"/>
        <v>ACNP</v>
      </c>
      <c r="S1141" s="43" t="str">
        <f t="shared" si="190"/>
        <v>P</v>
      </c>
      <c r="T1141" s="43" t="str">
        <f t="shared" si="191"/>
        <v>02</v>
      </c>
      <c r="U1141" s="43" t="b">
        <f t="shared" si="186"/>
        <v>1</v>
      </c>
      <c r="V1141" s="43">
        <f t="shared" si="187"/>
        <v>10</v>
      </c>
      <c r="W1141" s="43" t="str">
        <f t="shared" si="188"/>
        <v>C</v>
      </c>
      <c r="X1141" s="37">
        <v>0</v>
      </c>
    </row>
    <row r="1142" spans="1:24" x14ac:dyDescent="0.25">
      <c r="A1142" s="30">
        <f t="shared" si="192"/>
        <v>1139</v>
      </c>
      <c r="B1142" s="45">
        <v>20</v>
      </c>
      <c r="C1142" s="32">
        <f t="shared" si="184"/>
        <v>347</v>
      </c>
      <c r="D1142" s="45" t="s">
        <v>229</v>
      </c>
      <c r="E1142" s="45" t="s">
        <v>830</v>
      </c>
      <c r="F1142" s="45" t="s">
        <v>374</v>
      </c>
      <c r="G1142" s="45"/>
      <c r="H1142" s="35" t="s">
        <v>255</v>
      </c>
      <c r="I1142" s="36">
        <v>41729</v>
      </c>
      <c r="J1142" s="82">
        <v>2894</v>
      </c>
      <c r="K1142" s="37">
        <v>289</v>
      </c>
      <c r="L1142" s="38">
        <f t="shared" si="194"/>
        <v>289</v>
      </c>
      <c r="M1142" s="36">
        <f t="shared" si="193"/>
        <v>41729</v>
      </c>
      <c r="N1142" s="39">
        <f t="shared" si="189"/>
        <v>9.99</v>
      </c>
      <c r="O1142" s="5"/>
      <c r="P1142" s="5"/>
      <c r="Q1142" s="42" t="str">
        <f>VLOOKUP(B1142,[1]Challan!$A$6:$B$28,2,FALSE)</f>
        <v>94H</v>
      </c>
      <c r="R1142" s="43" t="str">
        <f t="shared" si="185"/>
        <v>AABF</v>
      </c>
      <c r="S1142" s="43" t="str">
        <f t="shared" si="190"/>
        <v>F</v>
      </c>
      <c r="T1142" s="43" t="str">
        <f t="shared" si="191"/>
        <v>02</v>
      </c>
      <c r="U1142" s="43" t="b">
        <f t="shared" si="186"/>
        <v>1</v>
      </c>
      <c r="V1142" s="43">
        <f t="shared" si="187"/>
        <v>10</v>
      </c>
      <c r="W1142" s="43" t="str">
        <f t="shared" si="188"/>
        <v>H</v>
      </c>
      <c r="X1142" s="37">
        <v>0</v>
      </c>
    </row>
    <row r="1143" spans="1:24" x14ac:dyDescent="0.25">
      <c r="A1143" s="30">
        <f t="shared" si="192"/>
        <v>1140</v>
      </c>
      <c r="B1143" s="45">
        <v>20</v>
      </c>
      <c r="C1143" s="32">
        <f t="shared" si="184"/>
        <v>348</v>
      </c>
      <c r="D1143" s="45" t="s">
        <v>229</v>
      </c>
      <c r="E1143" s="45" t="s">
        <v>828</v>
      </c>
      <c r="F1143" s="45" t="s">
        <v>370</v>
      </c>
      <c r="G1143" s="45"/>
      <c r="H1143" s="35" t="s">
        <v>255</v>
      </c>
      <c r="I1143" s="36">
        <v>41729</v>
      </c>
      <c r="J1143" s="82">
        <v>8316</v>
      </c>
      <c r="K1143" s="37">
        <v>832</v>
      </c>
      <c r="L1143" s="38">
        <f t="shared" si="194"/>
        <v>832</v>
      </c>
      <c r="M1143" s="36">
        <f t="shared" si="193"/>
        <v>41729</v>
      </c>
      <c r="N1143" s="39">
        <f t="shared" si="189"/>
        <v>10</v>
      </c>
      <c r="O1143" s="5"/>
      <c r="P1143" s="5"/>
      <c r="Q1143" s="42" t="str">
        <f>VLOOKUP(B1143,[1]Challan!$A$6:$B$28,2,FALSE)</f>
        <v>94H</v>
      </c>
      <c r="R1143" s="43" t="str">
        <f t="shared" si="185"/>
        <v>ABLP</v>
      </c>
      <c r="S1143" s="43" t="str">
        <f t="shared" si="190"/>
        <v>P</v>
      </c>
      <c r="T1143" s="43" t="str">
        <f t="shared" si="191"/>
        <v>02</v>
      </c>
      <c r="U1143" s="43" t="b">
        <f t="shared" si="186"/>
        <v>1</v>
      </c>
      <c r="V1143" s="43">
        <f t="shared" si="187"/>
        <v>10</v>
      </c>
      <c r="W1143" s="43" t="str">
        <f t="shared" si="188"/>
        <v>N</v>
      </c>
      <c r="X1143" s="37">
        <v>0</v>
      </c>
    </row>
    <row r="1144" spans="1:24" x14ac:dyDescent="0.25">
      <c r="A1144" s="30">
        <f t="shared" si="192"/>
        <v>1141</v>
      </c>
      <c r="B1144" s="45">
        <v>20</v>
      </c>
      <c r="C1144" s="32">
        <f t="shared" si="184"/>
        <v>349</v>
      </c>
      <c r="D1144" s="45" t="s">
        <v>229</v>
      </c>
      <c r="E1144" s="45" t="s">
        <v>960</v>
      </c>
      <c r="F1144" s="45" t="s">
        <v>379</v>
      </c>
      <c r="G1144" s="45"/>
      <c r="H1144" s="35" t="s">
        <v>255</v>
      </c>
      <c r="I1144" s="36">
        <v>41729</v>
      </c>
      <c r="J1144" s="82">
        <v>3568</v>
      </c>
      <c r="K1144" s="37">
        <v>357</v>
      </c>
      <c r="L1144" s="38">
        <f t="shared" si="194"/>
        <v>357</v>
      </c>
      <c r="M1144" s="36">
        <f t="shared" si="193"/>
        <v>41729</v>
      </c>
      <c r="N1144" s="39">
        <f t="shared" si="189"/>
        <v>10.01</v>
      </c>
      <c r="O1144" s="5"/>
      <c r="P1144" s="5"/>
      <c r="Q1144" s="42" t="str">
        <f>VLOOKUP(B1144,[1]Challan!$A$6:$B$28,2,FALSE)</f>
        <v>94H</v>
      </c>
      <c r="R1144" s="43" t="str">
        <f t="shared" si="185"/>
        <v>AABF</v>
      </c>
      <c r="S1144" s="43" t="str">
        <f t="shared" si="190"/>
        <v>F</v>
      </c>
      <c r="T1144" s="43" t="str">
        <f t="shared" si="191"/>
        <v>02</v>
      </c>
      <c r="U1144" s="43" t="b">
        <f t="shared" si="186"/>
        <v>1</v>
      </c>
      <c r="V1144" s="43">
        <f t="shared" si="187"/>
        <v>10</v>
      </c>
      <c r="W1144" s="43" t="str">
        <f t="shared" si="188"/>
        <v>K</v>
      </c>
      <c r="X1144" s="37">
        <v>0</v>
      </c>
    </row>
    <row r="1145" spans="1:24" x14ac:dyDescent="0.25">
      <c r="A1145" s="30">
        <f t="shared" si="192"/>
        <v>1142</v>
      </c>
      <c r="B1145" s="45">
        <v>20</v>
      </c>
      <c r="C1145" s="32">
        <f t="shared" si="184"/>
        <v>350</v>
      </c>
      <c r="D1145" s="45" t="s">
        <v>229</v>
      </c>
      <c r="E1145" s="45" t="s">
        <v>831</v>
      </c>
      <c r="F1145" s="45" t="s">
        <v>375</v>
      </c>
      <c r="G1145" s="45"/>
      <c r="H1145" s="35" t="s">
        <v>255</v>
      </c>
      <c r="I1145" s="36">
        <v>41729</v>
      </c>
      <c r="J1145" s="82">
        <v>8949</v>
      </c>
      <c r="K1145" s="37">
        <v>895</v>
      </c>
      <c r="L1145" s="38">
        <f t="shared" si="194"/>
        <v>895</v>
      </c>
      <c r="M1145" s="36">
        <f t="shared" si="193"/>
        <v>41729</v>
      </c>
      <c r="N1145" s="39">
        <f t="shared" si="189"/>
        <v>10</v>
      </c>
      <c r="O1145" s="5"/>
      <c r="P1145" s="5"/>
      <c r="Q1145" s="42" t="str">
        <f>VLOOKUP(B1145,[1]Challan!$A$6:$B$28,2,FALSE)</f>
        <v>94H</v>
      </c>
      <c r="R1145" s="43" t="str">
        <f t="shared" si="185"/>
        <v>AABF</v>
      </c>
      <c r="S1145" s="43" t="str">
        <f t="shared" si="190"/>
        <v>F</v>
      </c>
      <c r="T1145" s="43" t="str">
        <f t="shared" si="191"/>
        <v>02</v>
      </c>
      <c r="U1145" s="43" t="b">
        <f t="shared" si="186"/>
        <v>1</v>
      </c>
      <c r="V1145" s="43">
        <f t="shared" si="187"/>
        <v>10</v>
      </c>
      <c r="W1145" s="43" t="str">
        <f t="shared" si="188"/>
        <v>K</v>
      </c>
      <c r="X1145" s="37">
        <v>0</v>
      </c>
    </row>
    <row r="1146" spans="1:24" x14ac:dyDescent="0.25">
      <c r="A1146" s="30">
        <f t="shared" si="192"/>
        <v>1143</v>
      </c>
      <c r="B1146" s="45">
        <v>20</v>
      </c>
      <c r="C1146" s="32">
        <f t="shared" si="184"/>
        <v>351</v>
      </c>
      <c r="D1146" s="45" t="s">
        <v>229</v>
      </c>
      <c r="E1146" s="45" t="s">
        <v>1012</v>
      </c>
      <c r="F1146" s="45" t="s">
        <v>432</v>
      </c>
      <c r="G1146" s="45"/>
      <c r="H1146" s="35" t="s">
        <v>255</v>
      </c>
      <c r="I1146" s="36">
        <v>41729</v>
      </c>
      <c r="J1146" s="82">
        <v>7174</v>
      </c>
      <c r="K1146" s="37">
        <v>717</v>
      </c>
      <c r="L1146" s="38">
        <f t="shared" si="194"/>
        <v>717</v>
      </c>
      <c r="M1146" s="36">
        <f t="shared" si="193"/>
        <v>41729</v>
      </c>
      <c r="N1146" s="39">
        <f t="shared" si="189"/>
        <v>9.99</v>
      </c>
      <c r="O1146" s="5"/>
      <c r="P1146" s="5"/>
      <c r="Q1146" s="42" t="str">
        <f>VLOOKUP(B1146,[1]Challan!$A$6:$B$28,2,FALSE)</f>
        <v>94H</v>
      </c>
      <c r="R1146" s="43" t="str">
        <f t="shared" si="185"/>
        <v>AAAF</v>
      </c>
      <c r="S1146" s="43" t="str">
        <f t="shared" si="190"/>
        <v>F</v>
      </c>
      <c r="T1146" s="43" t="str">
        <f t="shared" si="191"/>
        <v>02</v>
      </c>
      <c r="U1146" s="43" t="b">
        <f t="shared" si="186"/>
        <v>1</v>
      </c>
      <c r="V1146" s="43">
        <f t="shared" si="187"/>
        <v>10</v>
      </c>
      <c r="W1146" s="43" t="str">
        <f t="shared" si="188"/>
        <v>H</v>
      </c>
      <c r="X1146" s="37">
        <v>0</v>
      </c>
    </row>
    <row r="1147" spans="1:24" x14ac:dyDescent="0.25">
      <c r="A1147" s="30">
        <f t="shared" si="192"/>
        <v>1144</v>
      </c>
      <c r="B1147" s="45">
        <v>20</v>
      </c>
      <c r="C1147" s="32">
        <f t="shared" si="184"/>
        <v>352</v>
      </c>
      <c r="D1147" s="45" t="s">
        <v>229</v>
      </c>
      <c r="E1147" s="45" t="s">
        <v>446</v>
      </c>
      <c r="F1147" s="45" t="s">
        <v>447</v>
      </c>
      <c r="G1147" s="45"/>
      <c r="H1147" s="35" t="s">
        <v>255</v>
      </c>
      <c r="I1147" s="36">
        <v>41729</v>
      </c>
      <c r="J1147" s="82">
        <v>2441</v>
      </c>
      <c r="K1147" s="37">
        <v>244</v>
      </c>
      <c r="L1147" s="38">
        <f t="shared" si="194"/>
        <v>244</v>
      </c>
      <c r="M1147" s="36">
        <f t="shared" si="193"/>
        <v>41729</v>
      </c>
      <c r="N1147" s="39">
        <f t="shared" si="189"/>
        <v>10</v>
      </c>
      <c r="O1147" s="5"/>
      <c r="P1147" s="5"/>
      <c r="Q1147" s="42" t="str">
        <f>VLOOKUP(B1147,[1]Challan!$A$6:$B$28,2,FALSE)</f>
        <v>94H</v>
      </c>
      <c r="R1147" s="43" t="str">
        <f t="shared" si="185"/>
        <v>AAXF</v>
      </c>
      <c r="S1147" s="43" t="str">
        <f t="shared" si="190"/>
        <v>F</v>
      </c>
      <c r="T1147" s="43" t="str">
        <f t="shared" si="191"/>
        <v>02</v>
      </c>
      <c r="U1147" s="43" t="b">
        <f t="shared" si="186"/>
        <v>1</v>
      </c>
      <c r="V1147" s="43">
        <f t="shared" si="187"/>
        <v>10</v>
      </c>
      <c r="W1147" s="43" t="str">
        <f t="shared" si="188"/>
        <v>D</v>
      </c>
      <c r="X1147" s="37">
        <v>0</v>
      </c>
    </row>
    <row r="1148" spans="1:24" x14ac:dyDescent="0.25">
      <c r="A1148" s="30">
        <f t="shared" si="192"/>
        <v>1145</v>
      </c>
      <c r="B1148" s="45">
        <v>20</v>
      </c>
      <c r="C1148" s="32">
        <f t="shared" si="184"/>
        <v>353</v>
      </c>
      <c r="D1148" s="45" t="s">
        <v>229</v>
      </c>
      <c r="E1148" s="45" t="s">
        <v>977</v>
      </c>
      <c r="F1148" s="45" t="s">
        <v>469</v>
      </c>
      <c r="G1148" s="45"/>
      <c r="H1148" s="35" t="s">
        <v>255</v>
      </c>
      <c r="I1148" s="36">
        <v>41729</v>
      </c>
      <c r="J1148" s="82">
        <v>11784</v>
      </c>
      <c r="K1148" s="37">
        <v>1178</v>
      </c>
      <c r="L1148" s="38">
        <f t="shared" si="194"/>
        <v>1178</v>
      </c>
      <c r="M1148" s="36">
        <f t="shared" si="193"/>
        <v>41729</v>
      </c>
      <c r="N1148" s="39">
        <f t="shared" si="189"/>
        <v>10</v>
      </c>
      <c r="O1148" s="5"/>
      <c r="P1148" s="5"/>
      <c r="Q1148" s="42" t="str">
        <f>VLOOKUP(B1148,[1]Challan!$A$6:$B$28,2,FALSE)</f>
        <v>94H</v>
      </c>
      <c r="R1148" s="43" t="str">
        <f t="shared" si="185"/>
        <v>ACSP</v>
      </c>
      <c r="S1148" s="43" t="str">
        <f t="shared" si="190"/>
        <v>P</v>
      </c>
      <c r="T1148" s="43" t="str">
        <f t="shared" si="191"/>
        <v>02</v>
      </c>
      <c r="U1148" s="43" t="b">
        <f t="shared" si="186"/>
        <v>1</v>
      </c>
      <c r="V1148" s="43">
        <f t="shared" si="187"/>
        <v>10</v>
      </c>
      <c r="W1148" s="43" t="str">
        <f t="shared" si="188"/>
        <v>Q</v>
      </c>
      <c r="X1148" s="37">
        <v>0</v>
      </c>
    </row>
    <row r="1149" spans="1:24" x14ac:dyDescent="0.25">
      <c r="A1149" s="30">
        <f t="shared" si="192"/>
        <v>1146</v>
      </c>
      <c r="B1149" s="45">
        <v>20</v>
      </c>
      <c r="C1149" s="32">
        <f t="shared" si="184"/>
        <v>354</v>
      </c>
      <c r="D1149" s="45" t="s">
        <v>229</v>
      </c>
      <c r="E1149" s="45" t="s">
        <v>829</v>
      </c>
      <c r="F1149" s="45" t="s">
        <v>373</v>
      </c>
      <c r="G1149" s="45"/>
      <c r="H1149" s="35" t="s">
        <v>255</v>
      </c>
      <c r="I1149" s="36">
        <v>41729</v>
      </c>
      <c r="J1149" s="82">
        <v>6184</v>
      </c>
      <c r="K1149" s="37">
        <v>618</v>
      </c>
      <c r="L1149" s="38">
        <f t="shared" si="194"/>
        <v>618</v>
      </c>
      <c r="M1149" s="36">
        <f t="shared" si="193"/>
        <v>41729</v>
      </c>
      <c r="N1149" s="39">
        <f t="shared" si="189"/>
        <v>9.99</v>
      </c>
      <c r="O1149" s="5"/>
      <c r="P1149" s="5"/>
      <c r="Q1149" s="42" t="str">
        <f>VLOOKUP(B1149,[1]Challan!$A$6:$B$28,2,FALSE)</f>
        <v>94H</v>
      </c>
      <c r="R1149" s="43" t="str">
        <f t="shared" si="185"/>
        <v>AAEF</v>
      </c>
      <c r="S1149" s="43" t="str">
        <f t="shared" si="190"/>
        <v>F</v>
      </c>
      <c r="T1149" s="43" t="str">
        <f t="shared" si="191"/>
        <v>02</v>
      </c>
      <c r="U1149" s="43" t="b">
        <f t="shared" si="186"/>
        <v>1</v>
      </c>
      <c r="V1149" s="43">
        <f t="shared" si="187"/>
        <v>10</v>
      </c>
      <c r="W1149" s="43" t="str">
        <f t="shared" si="188"/>
        <v>K</v>
      </c>
      <c r="X1149" s="37">
        <v>0</v>
      </c>
    </row>
    <row r="1150" spans="1:24" x14ac:dyDescent="0.25">
      <c r="A1150" s="30">
        <f t="shared" si="192"/>
        <v>1147</v>
      </c>
      <c r="B1150" s="45">
        <v>20</v>
      </c>
      <c r="C1150" s="32">
        <f t="shared" si="184"/>
        <v>355</v>
      </c>
      <c r="D1150" s="45" t="s">
        <v>229</v>
      </c>
      <c r="E1150" s="45" t="s">
        <v>459</v>
      </c>
      <c r="F1150" s="45" t="s">
        <v>460</v>
      </c>
      <c r="G1150" s="45"/>
      <c r="H1150" s="35" t="s">
        <v>255</v>
      </c>
      <c r="I1150" s="36">
        <v>41729</v>
      </c>
      <c r="J1150" s="82">
        <v>11442</v>
      </c>
      <c r="K1150" s="37">
        <v>1144</v>
      </c>
      <c r="L1150" s="38">
        <f t="shared" si="194"/>
        <v>1144</v>
      </c>
      <c r="M1150" s="36">
        <f t="shared" si="193"/>
        <v>41729</v>
      </c>
      <c r="N1150" s="39">
        <f t="shared" si="189"/>
        <v>10</v>
      </c>
      <c r="O1150" s="5"/>
      <c r="P1150" s="5"/>
      <c r="Q1150" s="42" t="str">
        <f>VLOOKUP(B1150,[1]Challan!$A$6:$B$28,2,FALSE)</f>
        <v>94H</v>
      </c>
      <c r="R1150" s="43" t="str">
        <f t="shared" si="185"/>
        <v>AGUP</v>
      </c>
      <c r="S1150" s="43" t="str">
        <f t="shared" si="190"/>
        <v>P</v>
      </c>
      <c r="T1150" s="43" t="str">
        <f t="shared" si="191"/>
        <v>02</v>
      </c>
      <c r="U1150" s="43" t="b">
        <f t="shared" si="186"/>
        <v>1</v>
      </c>
      <c r="V1150" s="43">
        <f t="shared" si="187"/>
        <v>10</v>
      </c>
      <c r="W1150" s="43" t="str">
        <f t="shared" si="188"/>
        <v>G</v>
      </c>
      <c r="X1150" s="37">
        <v>0</v>
      </c>
    </row>
    <row r="1151" spans="1:24" x14ac:dyDescent="0.25">
      <c r="A1151" s="30">
        <f t="shared" si="192"/>
        <v>1148</v>
      </c>
      <c r="B1151" s="45">
        <v>20</v>
      </c>
      <c r="C1151" s="32">
        <f t="shared" si="184"/>
        <v>356</v>
      </c>
      <c r="D1151" s="45" t="s">
        <v>229</v>
      </c>
      <c r="E1151" s="45" t="s">
        <v>954</v>
      </c>
      <c r="F1151" s="45" t="s">
        <v>361</v>
      </c>
      <c r="G1151" s="45"/>
      <c r="H1151" s="35" t="s">
        <v>255</v>
      </c>
      <c r="I1151" s="36">
        <v>41729</v>
      </c>
      <c r="J1151" s="82">
        <v>16585</v>
      </c>
      <c r="K1151" s="37">
        <v>1658</v>
      </c>
      <c r="L1151" s="38">
        <f t="shared" si="194"/>
        <v>1658</v>
      </c>
      <c r="M1151" s="36">
        <f t="shared" si="193"/>
        <v>41729</v>
      </c>
      <c r="N1151" s="39">
        <f t="shared" si="189"/>
        <v>10</v>
      </c>
      <c r="O1151" s="5"/>
      <c r="P1151" s="5"/>
      <c r="Q1151" s="42" t="str">
        <f>VLOOKUP(B1151,[1]Challan!$A$6:$B$28,2,FALSE)</f>
        <v>94H</v>
      </c>
      <c r="R1151" s="43" t="str">
        <f t="shared" si="185"/>
        <v>AAGF</v>
      </c>
      <c r="S1151" s="43" t="str">
        <f t="shared" si="190"/>
        <v>F</v>
      </c>
      <c r="T1151" s="43" t="str">
        <f t="shared" si="191"/>
        <v>02</v>
      </c>
      <c r="U1151" s="43" t="b">
        <f t="shared" si="186"/>
        <v>1</v>
      </c>
      <c r="V1151" s="43">
        <f t="shared" si="187"/>
        <v>10</v>
      </c>
      <c r="W1151" s="43" t="str">
        <f t="shared" si="188"/>
        <v>B</v>
      </c>
      <c r="X1151" s="37">
        <v>0</v>
      </c>
    </row>
    <row r="1152" spans="1:24" x14ac:dyDescent="0.25">
      <c r="A1152" s="30">
        <f t="shared" si="192"/>
        <v>1149</v>
      </c>
      <c r="B1152" s="45">
        <v>20</v>
      </c>
      <c r="C1152" s="32">
        <f t="shared" si="184"/>
        <v>357</v>
      </c>
      <c r="D1152" s="45" t="s">
        <v>229</v>
      </c>
      <c r="E1152" s="45" t="s">
        <v>975</v>
      </c>
      <c r="F1152" s="45" t="s">
        <v>466</v>
      </c>
      <c r="G1152" s="45"/>
      <c r="H1152" s="35" t="s">
        <v>255</v>
      </c>
      <c r="I1152" s="36">
        <v>41729</v>
      </c>
      <c r="J1152" s="82">
        <v>11091</v>
      </c>
      <c r="K1152" s="37">
        <v>1109</v>
      </c>
      <c r="L1152" s="38">
        <f t="shared" si="194"/>
        <v>1109</v>
      </c>
      <c r="M1152" s="36">
        <f t="shared" si="193"/>
        <v>41729</v>
      </c>
      <c r="N1152" s="39">
        <f t="shared" si="189"/>
        <v>10</v>
      </c>
      <c r="O1152" s="5"/>
      <c r="P1152" s="5"/>
      <c r="Q1152" s="42" t="str">
        <f>VLOOKUP(B1152,[1]Challan!$A$6:$B$28,2,FALSE)</f>
        <v>94H</v>
      </c>
      <c r="R1152" s="43" t="str">
        <f t="shared" si="185"/>
        <v>AAFF</v>
      </c>
      <c r="S1152" s="43" t="str">
        <f t="shared" si="190"/>
        <v>F</v>
      </c>
      <c r="T1152" s="43" t="str">
        <f t="shared" si="191"/>
        <v>02</v>
      </c>
      <c r="U1152" s="43" t="b">
        <f t="shared" si="186"/>
        <v>1</v>
      </c>
      <c r="V1152" s="43">
        <f t="shared" si="187"/>
        <v>10</v>
      </c>
      <c r="W1152" s="43" t="str">
        <f t="shared" si="188"/>
        <v>J</v>
      </c>
      <c r="X1152" s="37">
        <v>0</v>
      </c>
    </row>
    <row r="1153" spans="1:24" x14ac:dyDescent="0.25">
      <c r="A1153" s="30">
        <f t="shared" si="192"/>
        <v>1150</v>
      </c>
      <c r="B1153" s="45">
        <v>20</v>
      </c>
      <c r="C1153" s="32">
        <f t="shared" si="184"/>
        <v>358</v>
      </c>
      <c r="D1153" s="45" t="s">
        <v>229</v>
      </c>
      <c r="E1153" s="45" t="s">
        <v>1105</v>
      </c>
      <c r="F1153" s="45" t="s">
        <v>530</v>
      </c>
      <c r="G1153" s="45"/>
      <c r="H1153" s="35" t="s">
        <v>255</v>
      </c>
      <c r="I1153" s="36">
        <v>41729</v>
      </c>
      <c r="J1153" s="82">
        <v>5693</v>
      </c>
      <c r="K1153" s="37">
        <v>569</v>
      </c>
      <c r="L1153" s="38">
        <f t="shared" si="194"/>
        <v>569</v>
      </c>
      <c r="M1153" s="36">
        <f t="shared" si="193"/>
        <v>41729</v>
      </c>
      <c r="N1153" s="39">
        <f t="shared" si="189"/>
        <v>9.99</v>
      </c>
      <c r="O1153" s="5"/>
      <c r="P1153" s="5"/>
      <c r="Q1153" s="42" t="str">
        <f>VLOOKUP(B1153,[1]Challan!$A$6:$B$28,2,FALSE)</f>
        <v>94H</v>
      </c>
      <c r="R1153" s="43" t="str">
        <f t="shared" si="185"/>
        <v>ABEF</v>
      </c>
      <c r="S1153" s="43" t="str">
        <f t="shared" si="190"/>
        <v>F</v>
      </c>
      <c r="T1153" s="43" t="str">
        <f t="shared" si="191"/>
        <v>02</v>
      </c>
      <c r="U1153" s="43" t="b">
        <f t="shared" si="186"/>
        <v>1</v>
      </c>
      <c r="V1153" s="43">
        <f t="shared" si="187"/>
        <v>10</v>
      </c>
      <c r="W1153" s="43" t="str">
        <f t="shared" si="188"/>
        <v>N</v>
      </c>
      <c r="X1153" s="37">
        <v>0</v>
      </c>
    </row>
    <row r="1154" spans="1:24" x14ac:dyDescent="0.25">
      <c r="A1154" s="30">
        <f t="shared" si="192"/>
        <v>1151</v>
      </c>
      <c r="B1154" s="45">
        <v>20</v>
      </c>
      <c r="C1154" s="32">
        <f t="shared" si="184"/>
        <v>359</v>
      </c>
      <c r="D1154" s="45" t="s">
        <v>229</v>
      </c>
      <c r="E1154" s="45" t="s">
        <v>832</v>
      </c>
      <c r="F1154" s="45" t="s">
        <v>377</v>
      </c>
      <c r="G1154" s="45"/>
      <c r="H1154" s="35" t="s">
        <v>255</v>
      </c>
      <c r="I1154" s="36">
        <v>41729</v>
      </c>
      <c r="J1154" s="82">
        <v>16617</v>
      </c>
      <c r="K1154" s="37">
        <v>1662</v>
      </c>
      <c r="L1154" s="38">
        <f t="shared" si="194"/>
        <v>1662</v>
      </c>
      <c r="M1154" s="36">
        <f t="shared" si="193"/>
        <v>41729</v>
      </c>
      <c r="N1154" s="39">
        <f t="shared" si="189"/>
        <v>10</v>
      </c>
      <c r="O1154" s="5"/>
      <c r="P1154" s="5"/>
      <c r="Q1154" s="42" t="str">
        <f>VLOOKUP(B1154,[1]Challan!$A$6:$B$28,2,FALSE)</f>
        <v>94H</v>
      </c>
      <c r="R1154" s="43" t="str">
        <f t="shared" si="185"/>
        <v>AABF</v>
      </c>
      <c r="S1154" s="43" t="str">
        <f t="shared" si="190"/>
        <v>F</v>
      </c>
      <c r="T1154" s="43" t="str">
        <f t="shared" si="191"/>
        <v>02</v>
      </c>
      <c r="U1154" s="43" t="b">
        <f t="shared" si="186"/>
        <v>1</v>
      </c>
      <c r="V1154" s="43">
        <f t="shared" si="187"/>
        <v>10</v>
      </c>
      <c r="W1154" s="43" t="str">
        <f t="shared" si="188"/>
        <v>N</v>
      </c>
      <c r="X1154" s="37">
        <v>0</v>
      </c>
    </row>
    <row r="1155" spans="1:24" x14ac:dyDescent="0.25">
      <c r="A1155" s="30">
        <f t="shared" si="192"/>
        <v>1152</v>
      </c>
      <c r="B1155" s="45">
        <v>20</v>
      </c>
      <c r="C1155" s="32">
        <f t="shared" si="184"/>
        <v>360</v>
      </c>
      <c r="D1155" s="45" t="s">
        <v>229</v>
      </c>
      <c r="E1155" s="45" t="s">
        <v>1087</v>
      </c>
      <c r="F1155" s="45" t="s">
        <v>461</v>
      </c>
      <c r="G1155" s="45"/>
      <c r="H1155" s="35" t="s">
        <v>255</v>
      </c>
      <c r="I1155" s="36">
        <v>41729</v>
      </c>
      <c r="J1155" s="82">
        <v>7148</v>
      </c>
      <c r="K1155" s="37">
        <v>715</v>
      </c>
      <c r="L1155" s="38">
        <f t="shared" si="194"/>
        <v>715</v>
      </c>
      <c r="M1155" s="36">
        <f t="shared" si="193"/>
        <v>41729</v>
      </c>
      <c r="N1155" s="39">
        <f t="shared" si="189"/>
        <v>10</v>
      </c>
      <c r="O1155" s="5"/>
      <c r="P1155" s="5"/>
      <c r="Q1155" s="42" t="str">
        <f>VLOOKUP(B1155,[1]Challan!$A$6:$B$28,2,FALSE)</f>
        <v>94H</v>
      </c>
      <c r="R1155" s="43" t="str">
        <f t="shared" si="185"/>
        <v>AADF</v>
      </c>
      <c r="S1155" s="43" t="str">
        <f t="shared" si="190"/>
        <v>F</v>
      </c>
      <c r="T1155" s="43" t="str">
        <f t="shared" si="191"/>
        <v>02</v>
      </c>
      <c r="U1155" s="43" t="b">
        <f t="shared" si="186"/>
        <v>1</v>
      </c>
      <c r="V1155" s="43">
        <f t="shared" si="187"/>
        <v>10</v>
      </c>
      <c r="W1155" s="43" t="str">
        <f t="shared" si="188"/>
        <v>R</v>
      </c>
      <c r="X1155" s="37">
        <v>0</v>
      </c>
    </row>
    <row r="1156" spans="1:24" x14ac:dyDescent="0.25">
      <c r="A1156" s="30">
        <f t="shared" si="192"/>
        <v>1153</v>
      </c>
      <c r="B1156" s="45">
        <v>20</v>
      </c>
      <c r="C1156" s="32">
        <f t="shared" ref="C1156:C1219" si="195">+IF(B1156=B1155,C1155+1,1)</f>
        <v>361</v>
      </c>
      <c r="D1156" s="45" t="s">
        <v>229</v>
      </c>
      <c r="E1156" s="45" t="s">
        <v>958</v>
      </c>
      <c r="F1156" s="45" t="s">
        <v>372</v>
      </c>
      <c r="G1156" s="45"/>
      <c r="H1156" s="35" t="s">
        <v>255</v>
      </c>
      <c r="I1156" s="36">
        <v>41729</v>
      </c>
      <c r="J1156" s="82">
        <v>4330</v>
      </c>
      <c r="K1156" s="37">
        <v>433</v>
      </c>
      <c r="L1156" s="38">
        <f t="shared" si="194"/>
        <v>433</v>
      </c>
      <c r="M1156" s="36">
        <f t="shared" si="193"/>
        <v>41729</v>
      </c>
      <c r="N1156" s="39">
        <f t="shared" si="189"/>
        <v>10</v>
      </c>
      <c r="O1156" s="5"/>
      <c r="P1156" s="5"/>
      <c r="Q1156" s="42" t="str">
        <f>VLOOKUP(B1156,[1]Challan!$A$6:$B$28,2,FALSE)</f>
        <v>94H</v>
      </c>
      <c r="R1156" s="43" t="str">
        <f t="shared" ref="R1156:R1219" si="196">LEFT(E1156,4)</f>
        <v>AJIP</v>
      </c>
      <c r="S1156" s="43" t="str">
        <f t="shared" si="190"/>
        <v>P</v>
      </c>
      <c r="T1156" s="43" t="str">
        <f t="shared" si="191"/>
        <v>02</v>
      </c>
      <c r="U1156" s="43" t="b">
        <f t="shared" ref="U1156:U1219" si="197">D1156=T1156</f>
        <v>1</v>
      </c>
      <c r="V1156" s="43">
        <f t="shared" ref="V1156:V1219" si="198">LEN(E1156)</f>
        <v>10</v>
      </c>
      <c r="W1156" s="43" t="str">
        <f t="shared" ref="W1156:W1219" si="199">RIGHT(E1156,1)</f>
        <v>N</v>
      </c>
      <c r="X1156" s="37">
        <v>0</v>
      </c>
    </row>
    <row r="1157" spans="1:24" x14ac:dyDescent="0.25">
      <c r="A1157" s="30">
        <f t="shared" si="192"/>
        <v>1154</v>
      </c>
      <c r="B1157" s="45">
        <v>20</v>
      </c>
      <c r="C1157" s="32">
        <f t="shared" si="195"/>
        <v>362</v>
      </c>
      <c r="D1157" s="45" t="s">
        <v>229</v>
      </c>
      <c r="E1157" s="45" t="s">
        <v>988</v>
      </c>
      <c r="F1157" s="45" t="s">
        <v>518</v>
      </c>
      <c r="G1157" s="45"/>
      <c r="H1157" s="35" t="s">
        <v>255</v>
      </c>
      <c r="I1157" s="36">
        <v>41729</v>
      </c>
      <c r="J1157" s="82">
        <v>8966</v>
      </c>
      <c r="K1157" s="37">
        <v>897</v>
      </c>
      <c r="L1157" s="38">
        <f t="shared" si="194"/>
        <v>897</v>
      </c>
      <c r="M1157" s="36">
        <f t="shared" si="193"/>
        <v>41729</v>
      </c>
      <c r="N1157" s="39">
        <f t="shared" ref="N1157:N1220" si="200">+ROUND(L1157/J1157*100,2)</f>
        <v>10</v>
      </c>
      <c r="O1157" s="5"/>
      <c r="P1157" s="5"/>
      <c r="Q1157" s="42" t="str">
        <f>VLOOKUP(B1157,[1]Challan!$A$6:$B$28,2,FALSE)</f>
        <v>94H</v>
      </c>
      <c r="R1157" s="43" t="str">
        <f t="shared" si="196"/>
        <v>AAFF</v>
      </c>
      <c r="S1157" s="43" t="str">
        <f t="shared" ref="S1157:S1220" si="201">RIGHT(R1157,1)</f>
        <v>F</v>
      </c>
      <c r="T1157" s="43" t="str">
        <f t="shared" ref="T1157:T1220" si="202">IF(S1157="C","01","02")</f>
        <v>02</v>
      </c>
      <c r="U1157" s="43" t="b">
        <f t="shared" si="197"/>
        <v>1</v>
      </c>
      <c r="V1157" s="43">
        <f t="shared" si="198"/>
        <v>10</v>
      </c>
      <c r="W1157" s="43" t="str">
        <f t="shared" si="199"/>
        <v>G</v>
      </c>
      <c r="X1157" s="37">
        <v>0</v>
      </c>
    </row>
    <row r="1158" spans="1:24" x14ac:dyDescent="0.25">
      <c r="A1158" s="30">
        <f t="shared" ref="A1158:A1221" si="203">A1157+1</f>
        <v>1155</v>
      </c>
      <c r="B1158" s="45">
        <v>20</v>
      </c>
      <c r="C1158" s="32">
        <f t="shared" si="195"/>
        <v>363</v>
      </c>
      <c r="D1158" s="45" t="s">
        <v>229</v>
      </c>
      <c r="E1158" s="45" t="s">
        <v>853</v>
      </c>
      <c r="F1158" s="45" t="s">
        <v>435</v>
      </c>
      <c r="G1158" s="45"/>
      <c r="H1158" s="35" t="s">
        <v>255</v>
      </c>
      <c r="I1158" s="36">
        <v>41729</v>
      </c>
      <c r="J1158" s="82">
        <v>13728</v>
      </c>
      <c r="K1158" s="37">
        <v>1373</v>
      </c>
      <c r="L1158" s="38">
        <f t="shared" si="194"/>
        <v>1373</v>
      </c>
      <c r="M1158" s="36">
        <f t="shared" si="193"/>
        <v>41729</v>
      </c>
      <c r="N1158" s="39">
        <f t="shared" si="200"/>
        <v>10</v>
      </c>
      <c r="O1158" s="5"/>
      <c r="P1158" s="5"/>
      <c r="Q1158" s="42" t="str">
        <f>VLOOKUP(B1158,[1]Challan!$A$6:$B$28,2,FALSE)</f>
        <v>94H</v>
      </c>
      <c r="R1158" s="43" t="str">
        <f t="shared" si="196"/>
        <v>AABF</v>
      </c>
      <c r="S1158" s="43" t="str">
        <f t="shared" si="201"/>
        <v>F</v>
      </c>
      <c r="T1158" s="43" t="str">
        <f t="shared" si="202"/>
        <v>02</v>
      </c>
      <c r="U1158" s="43" t="b">
        <f t="shared" si="197"/>
        <v>1</v>
      </c>
      <c r="V1158" s="43">
        <f t="shared" si="198"/>
        <v>10</v>
      </c>
      <c r="W1158" s="43" t="str">
        <f t="shared" si="199"/>
        <v>Q</v>
      </c>
      <c r="X1158" s="37">
        <v>0</v>
      </c>
    </row>
    <row r="1159" spans="1:24" x14ac:dyDescent="0.25">
      <c r="A1159" s="30">
        <f t="shared" si="203"/>
        <v>1156</v>
      </c>
      <c r="B1159" s="45">
        <v>20</v>
      </c>
      <c r="C1159" s="32">
        <f t="shared" si="195"/>
        <v>364</v>
      </c>
      <c r="D1159" s="45" t="s">
        <v>229</v>
      </c>
      <c r="E1159" s="45" t="s">
        <v>970</v>
      </c>
      <c r="F1159" s="45" t="s">
        <v>418</v>
      </c>
      <c r="G1159" s="45"/>
      <c r="H1159" s="35" t="s">
        <v>255</v>
      </c>
      <c r="I1159" s="36">
        <v>41729</v>
      </c>
      <c r="J1159" s="82">
        <v>8818</v>
      </c>
      <c r="K1159" s="37">
        <v>882</v>
      </c>
      <c r="L1159" s="38">
        <f t="shared" si="194"/>
        <v>882</v>
      </c>
      <c r="M1159" s="36">
        <f t="shared" si="193"/>
        <v>41729</v>
      </c>
      <c r="N1159" s="39">
        <f t="shared" si="200"/>
        <v>10</v>
      </c>
      <c r="O1159" s="5"/>
      <c r="P1159" s="5"/>
      <c r="Q1159" s="42" t="str">
        <f>VLOOKUP(B1159,[1]Challan!$A$6:$B$28,2,FALSE)</f>
        <v>94H</v>
      </c>
      <c r="R1159" s="43" t="str">
        <f t="shared" si="196"/>
        <v>AASF</v>
      </c>
      <c r="S1159" s="43" t="str">
        <f t="shared" si="201"/>
        <v>F</v>
      </c>
      <c r="T1159" s="43" t="str">
        <f t="shared" si="202"/>
        <v>02</v>
      </c>
      <c r="U1159" s="43" t="b">
        <f t="shared" si="197"/>
        <v>1</v>
      </c>
      <c r="V1159" s="43">
        <f t="shared" si="198"/>
        <v>10</v>
      </c>
      <c r="W1159" s="43" t="str">
        <f t="shared" si="199"/>
        <v>R</v>
      </c>
      <c r="X1159" s="37">
        <v>0</v>
      </c>
    </row>
    <row r="1160" spans="1:24" x14ac:dyDescent="0.25">
      <c r="A1160" s="30">
        <f t="shared" si="203"/>
        <v>1157</v>
      </c>
      <c r="B1160" s="45">
        <v>20</v>
      </c>
      <c r="C1160" s="32">
        <f t="shared" si="195"/>
        <v>365</v>
      </c>
      <c r="D1160" s="45" t="s">
        <v>229</v>
      </c>
      <c r="E1160" s="45" t="s">
        <v>1089</v>
      </c>
      <c r="F1160" s="45" t="s">
        <v>464</v>
      </c>
      <c r="G1160" s="45"/>
      <c r="H1160" s="35" t="s">
        <v>255</v>
      </c>
      <c r="I1160" s="36">
        <v>41729</v>
      </c>
      <c r="J1160" s="82">
        <v>13792</v>
      </c>
      <c r="K1160" s="37">
        <v>1379</v>
      </c>
      <c r="L1160" s="38">
        <f t="shared" si="194"/>
        <v>1379</v>
      </c>
      <c r="M1160" s="36">
        <f t="shared" si="193"/>
        <v>41729</v>
      </c>
      <c r="N1160" s="39">
        <f t="shared" si="200"/>
        <v>10</v>
      </c>
      <c r="O1160" s="5"/>
      <c r="P1160" s="5"/>
      <c r="Q1160" s="42" t="str">
        <f>VLOOKUP(B1160,[1]Challan!$A$6:$B$28,2,FALSE)</f>
        <v>94H</v>
      </c>
      <c r="R1160" s="43" t="str">
        <f t="shared" si="196"/>
        <v>AGUP</v>
      </c>
      <c r="S1160" s="43" t="str">
        <f t="shared" si="201"/>
        <v>P</v>
      </c>
      <c r="T1160" s="43" t="str">
        <f t="shared" si="202"/>
        <v>02</v>
      </c>
      <c r="U1160" s="43" t="b">
        <f t="shared" si="197"/>
        <v>1</v>
      </c>
      <c r="V1160" s="43">
        <f t="shared" si="198"/>
        <v>10</v>
      </c>
      <c r="W1160" s="43" t="str">
        <f t="shared" si="199"/>
        <v>J</v>
      </c>
      <c r="X1160" s="37">
        <v>0</v>
      </c>
    </row>
    <row r="1161" spans="1:24" x14ac:dyDescent="0.25">
      <c r="A1161" s="30">
        <f t="shared" si="203"/>
        <v>1158</v>
      </c>
      <c r="B1161" s="45">
        <v>20</v>
      </c>
      <c r="C1161" s="32">
        <f t="shared" si="195"/>
        <v>366</v>
      </c>
      <c r="D1161" s="45" t="s">
        <v>229</v>
      </c>
      <c r="E1161" s="45" t="s">
        <v>846</v>
      </c>
      <c r="F1161" s="45" t="s">
        <v>415</v>
      </c>
      <c r="G1161" s="45"/>
      <c r="H1161" s="35" t="s">
        <v>255</v>
      </c>
      <c r="I1161" s="36">
        <v>41729</v>
      </c>
      <c r="J1161" s="82">
        <v>9847</v>
      </c>
      <c r="K1161" s="37">
        <v>985</v>
      </c>
      <c r="L1161" s="38">
        <f t="shared" si="194"/>
        <v>985</v>
      </c>
      <c r="M1161" s="36">
        <f t="shared" si="193"/>
        <v>41729</v>
      </c>
      <c r="N1161" s="39">
        <f t="shared" si="200"/>
        <v>10</v>
      </c>
      <c r="O1161" s="5"/>
      <c r="P1161" s="5"/>
      <c r="Q1161" s="42" t="str">
        <f>VLOOKUP(B1161,[1]Challan!$A$6:$B$28,2,FALSE)</f>
        <v>94H</v>
      </c>
      <c r="R1161" s="43" t="str">
        <f t="shared" si="196"/>
        <v>ABLF</v>
      </c>
      <c r="S1161" s="43" t="str">
        <f t="shared" si="201"/>
        <v>F</v>
      </c>
      <c r="T1161" s="43" t="str">
        <f t="shared" si="202"/>
        <v>02</v>
      </c>
      <c r="U1161" s="43" t="b">
        <f t="shared" si="197"/>
        <v>1</v>
      </c>
      <c r="V1161" s="43">
        <f t="shared" si="198"/>
        <v>10</v>
      </c>
      <c r="W1161" s="43" t="str">
        <f t="shared" si="199"/>
        <v>A</v>
      </c>
      <c r="X1161" s="37">
        <v>0</v>
      </c>
    </row>
    <row r="1162" spans="1:24" x14ac:dyDescent="0.25">
      <c r="A1162" s="30">
        <f t="shared" si="203"/>
        <v>1159</v>
      </c>
      <c r="B1162" s="45">
        <v>20</v>
      </c>
      <c r="C1162" s="32">
        <f t="shared" si="195"/>
        <v>367</v>
      </c>
      <c r="D1162" s="45" t="s">
        <v>229</v>
      </c>
      <c r="E1162" s="45" t="s">
        <v>844</v>
      </c>
      <c r="F1162" s="45" t="s">
        <v>412</v>
      </c>
      <c r="G1162" s="45"/>
      <c r="H1162" s="35" t="s">
        <v>255</v>
      </c>
      <c r="I1162" s="36">
        <v>41729</v>
      </c>
      <c r="J1162" s="82">
        <v>32425</v>
      </c>
      <c r="K1162" s="37">
        <v>3243</v>
      </c>
      <c r="L1162" s="38">
        <f t="shared" si="194"/>
        <v>3243</v>
      </c>
      <c r="M1162" s="36">
        <f t="shared" si="193"/>
        <v>41729</v>
      </c>
      <c r="N1162" s="39">
        <f t="shared" si="200"/>
        <v>10</v>
      </c>
      <c r="O1162" s="5"/>
      <c r="P1162" s="5"/>
      <c r="Q1162" s="42" t="str">
        <f>VLOOKUP(B1162,[1]Challan!$A$6:$B$28,2,FALSE)</f>
        <v>94H</v>
      </c>
      <c r="R1162" s="43" t="str">
        <f t="shared" si="196"/>
        <v>ABRP</v>
      </c>
      <c r="S1162" s="43" t="str">
        <f t="shared" si="201"/>
        <v>P</v>
      </c>
      <c r="T1162" s="43" t="str">
        <f t="shared" si="202"/>
        <v>02</v>
      </c>
      <c r="U1162" s="43" t="b">
        <f t="shared" si="197"/>
        <v>1</v>
      </c>
      <c r="V1162" s="43">
        <f t="shared" si="198"/>
        <v>10</v>
      </c>
      <c r="W1162" s="43" t="str">
        <f t="shared" si="199"/>
        <v>P</v>
      </c>
      <c r="X1162" s="37">
        <v>0</v>
      </c>
    </row>
    <row r="1163" spans="1:24" x14ac:dyDescent="0.25">
      <c r="A1163" s="30">
        <f t="shared" si="203"/>
        <v>1160</v>
      </c>
      <c r="B1163" s="45">
        <v>20</v>
      </c>
      <c r="C1163" s="32">
        <f t="shared" si="195"/>
        <v>368</v>
      </c>
      <c r="D1163" s="45" t="s">
        <v>229</v>
      </c>
      <c r="E1163" s="45" t="s">
        <v>902</v>
      </c>
      <c r="F1163" s="45" t="s">
        <v>420</v>
      </c>
      <c r="G1163" s="45"/>
      <c r="H1163" s="35" t="s">
        <v>255</v>
      </c>
      <c r="I1163" s="36">
        <v>41729</v>
      </c>
      <c r="J1163" s="82">
        <v>25229</v>
      </c>
      <c r="K1163" s="37">
        <v>2523</v>
      </c>
      <c r="L1163" s="38">
        <f t="shared" si="194"/>
        <v>2523</v>
      </c>
      <c r="M1163" s="36">
        <f t="shared" si="193"/>
        <v>41729</v>
      </c>
      <c r="N1163" s="39">
        <f t="shared" si="200"/>
        <v>10</v>
      </c>
      <c r="O1163" s="5"/>
      <c r="P1163" s="5"/>
      <c r="Q1163" s="42" t="str">
        <f>VLOOKUP(B1163,[1]Challan!$A$6:$B$28,2,FALSE)</f>
        <v>94H</v>
      </c>
      <c r="R1163" s="43" t="str">
        <f t="shared" si="196"/>
        <v>AADF</v>
      </c>
      <c r="S1163" s="43" t="str">
        <f t="shared" si="201"/>
        <v>F</v>
      </c>
      <c r="T1163" s="43" t="str">
        <f t="shared" si="202"/>
        <v>02</v>
      </c>
      <c r="U1163" s="43" t="b">
        <f t="shared" si="197"/>
        <v>1</v>
      </c>
      <c r="V1163" s="43">
        <f t="shared" si="198"/>
        <v>10</v>
      </c>
      <c r="W1163" s="43" t="str">
        <f t="shared" si="199"/>
        <v>D</v>
      </c>
      <c r="X1163" s="37">
        <v>0</v>
      </c>
    </row>
    <row r="1164" spans="1:24" x14ac:dyDescent="0.25">
      <c r="A1164" s="30">
        <f t="shared" si="203"/>
        <v>1161</v>
      </c>
      <c r="B1164" s="45">
        <v>20</v>
      </c>
      <c r="C1164" s="32">
        <f t="shared" si="195"/>
        <v>369</v>
      </c>
      <c r="D1164" s="45" t="s">
        <v>229</v>
      </c>
      <c r="E1164" s="45" t="s">
        <v>850</v>
      </c>
      <c r="F1164" s="45" t="s">
        <v>425</v>
      </c>
      <c r="G1164" s="45"/>
      <c r="H1164" s="35" t="s">
        <v>255</v>
      </c>
      <c r="I1164" s="36">
        <v>41729</v>
      </c>
      <c r="J1164" s="82">
        <v>7900</v>
      </c>
      <c r="K1164" s="37">
        <v>790</v>
      </c>
      <c r="L1164" s="38">
        <f t="shared" si="194"/>
        <v>790</v>
      </c>
      <c r="M1164" s="36">
        <f t="shared" si="193"/>
        <v>41729</v>
      </c>
      <c r="N1164" s="39">
        <f t="shared" si="200"/>
        <v>10</v>
      </c>
      <c r="O1164" s="5"/>
      <c r="P1164" s="5"/>
      <c r="Q1164" s="42" t="str">
        <f>VLOOKUP(B1164,[1]Challan!$A$6:$B$28,2,FALSE)</f>
        <v>94H</v>
      </c>
      <c r="R1164" s="43" t="str">
        <f t="shared" si="196"/>
        <v>AACF</v>
      </c>
      <c r="S1164" s="43" t="str">
        <f t="shared" si="201"/>
        <v>F</v>
      </c>
      <c r="T1164" s="43" t="str">
        <f t="shared" si="202"/>
        <v>02</v>
      </c>
      <c r="U1164" s="43" t="b">
        <f t="shared" si="197"/>
        <v>1</v>
      </c>
      <c r="V1164" s="43">
        <f t="shared" si="198"/>
        <v>10</v>
      </c>
      <c r="W1164" s="43" t="str">
        <f t="shared" si="199"/>
        <v>R</v>
      </c>
      <c r="X1164" s="37">
        <v>0</v>
      </c>
    </row>
    <row r="1165" spans="1:24" x14ac:dyDescent="0.25">
      <c r="A1165" s="30">
        <f t="shared" si="203"/>
        <v>1162</v>
      </c>
      <c r="B1165" s="45">
        <v>20</v>
      </c>
      <c r="C1165" s="32">
        <f t="shared" si="195"/>
        <v>370</v>
      </c>
      <c r="D1165" s="45" t="s">
        <v>229</v>
      </c>
      <c r="E1165" s="45" t="s">
        <v>1093</v>
      </c>
      <c r="F1165" s="45" t="s">
        <v>479</v>
      </c>
      <c r="G1165" s="45"/>
      <c r="H1165" s="35" t="s">
        <v>255</v>
      </c>
      <c r="I1165" s="36">
        <v>41729</v>
      </c>
      <c r="J1165" s="82">
        <v>233</v>
      </c>
      <c r="K1165" s="37">
        <v>23</v>
      </c>
      <c r="L1165" s="38">
        <f t="shared" si="194"/>
        <v>23</v>
      </c>
      <c r="M1165" s="36">
        <f t="shared" si="193"/>
        <v>41729</v>
      </c>
      <c r="N1165" s="39">
        <f t="shared" si="200"/>
        <v>9.8699999999999992</v>
      </c>
      <c r="O1165" s="5"/>
      <c r="P1165" s="5"/>
      <c r="Q1165" s="42" t="str">
        <f>VLOOKUP(B1165,[1]Challan!$A$6:$B$28,2,FALSE)</f>
        <v>94H</v>
      </c>
      <c r="R1165" s="43" t="str">
        <f t="shared" si="196"/>
        <v>ADQP</v>
      </c>
      <c r="S1165" s="43" t="str">
        <f t="shared" si="201"/>
        <v>P</v>
      </c>
      <c r="T1165" s="43" t="str">
        <f t="shared" si="202"/>
        <v>02</v>
      </c>
      <c r="U1165" s="43" t="b">
        <f t="shared" si="197"/>
        <v>1</v>
      </c>
      <c r="V1165" s="43">
        <f t="shared" si="198"/>
        <v>10</v>
      </c>
      <c r="W1165" s="43" t="str">
        <f t="shared" si="199"/>
        <v>C</v>
      </c>
      <c r="X1165" s="37">
        <v>0</v>
      </c>
    </row>
    <row r="1166" spans="1:24" x14ac:dyDescent="0.25">
      <c r="A1166" s="30">
        <f t="shared" si="203"/>
        <v>1163</v>
      </c>
      <c r="B1166" s="45">
        <v>20</v>
      </c>
      <c r="C1166" s="32">
        <f t="shared" si="195"/>
        <v>371</v>
      </c>
      <c r="D1166" s="45" t="s">
        <v>229</v>
      </c>
      <c r="E1166" s="45" t="s">
        <v>1083</v>
      </c>
      <c r="F1166" s="45" t="s">
        <v>449</v>
      </c>
      <c r="G1166" s="45"/>
      <c r="H1166" s="35" t="s">
        <v>255</v>
      </c>
      <c r="I1166" s="36">
        <v>41729</v>
      </c>
      <c r="J1166" s="82">
        <v>24469</v>
      </c>
      <c r="K1166" s="37">
        <v>2447</v>
      </c>
      <c r="L1166" s="38">
        <f t="shared" si="194"/>
        <v>2447</v>
      </c>
      <c r="M1166" s="36">
        <f t="shared" si="193"/>
        <v>41729</v>
      </c>
      <c r="N1166" s="39">
        <f t="shared" si="200"/>
        <v>10</v>
      </c>
      <c r="O1166" s="5"/>
      <c r="P1166" s="5"/>
      <c r="Q1166" s="42" t="str">
        <f>VLOOKUP(B1166,[1]Challan!$A$6:$B$28,2,FALSE)</f>
        <v>94H</v>
      </c>
      <c r="R1166" s="43" t="str">
        <f t="shared" si="196"/>
        <v>ACVP</v>
      </c>
      <c r="S1166" s="43" t="str">
        <f t="shared" si="201"/>
        <v>P</v>
      </c>
      <c r="T1166" s="43" t="str">
        <f t="shared" si="202"/>
        <v>02</v>
      </c>
      <c r="U1166" s="43" t="b">
        <f t="shared" si="197"/>
        <v>1</v>
      </c>
      <c r="V1166" s="43">
        <f t="shared" si="198"/>
        <v>10</v>
      </c>
      <c r="W1166" s="43" t="str">
        <f t="shared" si="199"/>
        <v>R</v>
      </c>
      <c r="X1166" s="37">
        <v>0</v>
      </c>
    </row>
    <row r="1167" spans="1:24" x14ac:dyDescent="0.25">
      <c r="A1167" s="30">
        <f t="shared" si="203"/>
        <v>1164</v>
      </c>
      <c r="B1167" s="45">
        <v>20</v>
      </c>
      <c r="C1167" s="32">
        <f t="shared" si="195"/>
        <v>372</v>
      </c>
      <c r="D1167" s="45" t="s">
        <v>229</v>
      </c>
      <c r="E1167" s="45" t="s">
        <v>1101</v>
      </c>
      <c r="F1167" s="45" t="s">
        <v>503</v>
      </c>
      <c r="G1167" s="45"/>
      <c r="H1167" s="35" t="s">
        <v>255</v>
      </c>
      <c r="I1167" s="36">
        <v>41729</v>
      </c>
      <c r="J1167" s="82">
        <v>17172</v>
      </c>
      <c r="K1167" s="37">
        <v>1717</v>
      </c>
      <c r="L1167" s="38">
        <f t="shared" si="194"/>
        <v>1717</v>
      </c>
      <c r="M1167" s="36">
        <f t="shared" si="193"/>
        <v>41729</v>
      </c>
      <c r="N1167" s="39">
        <f t="shared" si="200"/>
        <v>10</v>
      </c>
      <c r="O1167" s="5"/>
      <c r="P1167" s="5"/>
      <c r="Q1167" s="42" t="str">
        <f>VLOOKUP(B1167,[1]Challan!$A$6:$B$28,2,FALSE)</f>
        <v>94H</v>
      </c>
      <c r="R1167" s="43" t="str">
        <f t="shared" si="196"/>
        <v>ABJF</v>
      </c>
      <c r="S1167" s="43" t="str">
        <f t="shared" si="201"/>
        <v>F</v>
      </c>
      <c r="T1167" s="43" t="str">
        <f t="shared" si="202"/>
        <v>02</v>
      </c>
      <c r="U1167" s="43" t="b">
        <f t="shared" si="197"/>
        <v>1</v>
      </c>
      <c r="V1167" s="43">
        <f t="shared" si="198"/>
        <v>10</v>
      </c>
      <c r="W1167" s="43" t="str">
        <f t="shared" si="199"/>
        <v>Q</v>
      </c>
      <c r="X1167" s="37">
        <v>0</v>
      </c>
    </row>
    <row r="1168" spans="1:24" x14ac:dyDescent="0.25">
      <c r="A1168" s="30">
        <f t="shared" si="203"/>
        <v>1165</v>
      </c>
      <c r="B1168" s="45">
        <v>20</v>
      </c>
      <c r="C1168" s="32">
        <f t="shared" si="195"/>
        <v>373</v>
      </c>
      <c r="D1168" s="45" t="s">
        <v>229</v>
      </c>
      <c r="E1168" s="45" t="s">
        <v>986</v>
      </c>
      <c r="F1168" s="45" t="s">
        <v>511</v>
      </c>
      <c r="G1168" s="45"/>
      <c r="H1168" s="35" t="s">
        <v>255</v>
      </c>
      <c r="I1168" s="36">
        <v>41729</v>
      </c>
      <c r="J1168" s="82">
        <v>3974</v>
      </c>
      <c r="K1168" s="37">
        <v>397</v>
      </c>
      <c r="L1168" s="38">
        <f t="shared" si="194"/>
        <v>397</v>
      </c>
      <c r="M1168" s="36">
        <f t="shared" si="193"/>
        <v>41729</v>
      </c>
      <c r="N1168" s="39">
        <f t="shared" si="200"/>
        <v>9.99</v>
      </c>
      <c r="O1168" s="5"/>
      <c r="P1168" s="5"/>
      <c r="Q1168" s="42" t="str">
        <f>VLOOKUP(B1168,[1]Challan!$A$6:$B$28,2,FALSE)</f>
        <v>94H</v>
      </c>
      <c r="R1168" s="43" t="str">
        <f t="shared" si="196"/>
        <v>AAPF</v>
      </c>
      <c r="S1168" s="43" t="str">
        <f t="shared" si="201"/>
        <v>F</v>
      </c>
      <c r="T1168" s="43" t="str">
        <f t="shared" si="202"/>
        <v>02</v>
      </c>
      <c r="U1168" s="43" t="b">
        <f t="shared" si="197"/>
        <v>1</v>
      </c>
      <c r="V1168" s="43">
        <f t="shared" si="198"/>
        <v>10</v>
      </c>
      <c r="W1168" s="43" t="str">
        <f t="shared" si="199"/>
        <v>F</v>
      </c>
      <c r="X1168" s="37">
        <v>0</v>
      </c>
    </row>
    <row r="1169" spans="1:24" x14ac:dyDescent="0.25">
      <c r="A1169" s="30">
        <f t="shared" si="203"/>
        <v>1166</v>
      </c>
      <c r="B1169" s="45">
        <v>20</v>
      </c>
      <c r="C1169" s="32">
        <f t="shared" si="195"/>
        <v>374</v>
      </c>
      <c r="D1169" s="45" t="s">
        <v>229</v>
      </c>
      <c r="E1169" s="45" t="s">
        <v>882</v>
      </c>
      <c r="F1169" s="45" t="s">
        <v>547</v>
      </c>
      <c r="G1169" s="45"/>
      <c r="H1169" s="35" t="s">
        <v>255</v>
      </c>
      <c r="I1169" s="36">
        <v>41729</v>
      </c>
      <c r="J1169" s="82">
        <v>9795</v>
      </c>
      <c r="K1169" s="37">
        <v>979</v>
      </c>
      <c r="L1169" s="38">
        <f t="shared" si="194"/>
        <v>979</v>
      </c>
      <c r="M1169" s="36">
        <f t="shared" si="193"/>
        <v>41729</v>
      </c>
      <c r="N1169" s="39">
        <f t="shared" si="200"/>
        <v>9.99</v>
      </c>
      <c r="O1169" s="5"/>
      <c r="P1169" s="5"/>
      <c r="Q1169" s="42" t="str">
        <f>VLOOKUP(B1169,[1]Challan!$A$6:$B$28,2,FALSE)</f>
        <v>94H</v>
      </c>
      <c r="R1169" s="43" t="str">
        <f t="shared" si="196"/>
        <v>AAJP</v>
      </c>
      <c r="S1169" s="43" t="str">
        <f t="shared" si="201"/>
        <v>P</v>
      </c>
      <c r="T1169" s="43" t="str">
        <f t="shared" si="202"/>
        <v>02</v>
      </c>
      <c r="U1169" s="43" t="b">
        <f t="shared" si="197"/>
        <v>1</v>
      </c>
      <c r="V1169" s="43">
        <f t="shared" si="198"/>
        <v>10</v>
      </c>
      <c r="W1169" s="43" t="str">
        <f t="shared" si="199"/>
        <v>E</v>
      </c>
      <c r="X1169" s="37">
        <v>0</v>
      </c>
    </row>
    <row r="1170" spans="1:24" x14ac:dyDescent="0.25">
      <c r="A1170" s="30">
        <f t="shared" si="203"/>
        <v>1167</v>
      </c>
      <c r="B1170" s="45">
        <v>20</v>
      </c>
      <c r="C1170" s="32">
        <f t="shared" si="195"/>
        <v>375</v>
      </c>
      <c r="D1170" s="45" t="s">
        <v>229</v>
      </c>
      <c r="E1170" s="45" t="s">
        <v>858</v>
      </c>
      <c r="F1170" s="45" t="s">
        <v>448</v>
      </c>
      <c r="G1170" s="45"/>
      <c r="H1170" s="35" t="s">
        <v>255</v>
      </c>
      <c r="I1170" s="36">
        <v>41729</v>
      </c>
      <c r="J1170" s="82">
        <v>12844</v>
      </c>
      <c r="K1170" s="37">
        <v>1284</v>
      </c>
      <c r="L1170" s="38">
        <f t="shared" si="194"/>
        <v>1284</v>
      </c>
      <c r="M1170" s="36">
        <f t="shared" si="193"/>
        <v>41729</v>
      </c>
      <c r="N1170" s="39">
        <f t="shared" si="200"/>
        <v>10</v>
      </c>
      <c r="O1170" s="5"/>
      <c r="P1170" s="5"/>
      <c r="Q1170" s="42" t="str">
        <f>VLOOKUP(B1170,[1]Challan!$A$6:$B$28,2,FALSE)</f>
        <v>94H</v>
      </c>
      <c r="R1170" s="43" t="str">
        <f t="shared" si="196"/>
        <v>AKRP</v>
      </c>
      <c r="S1170" s="43" t="str">
        <f t="shared" si="201"/>
        <v>P</v>
      </c>
      <c r="T1170" s="43" t="str">
        <f t="shared" si="202"/>
        <v>02</v>
      </c>
      <c r="U1170" s="43" t="b">
        <f t="shared" si="197"/>
        <v>1</v>
      </c>
      <c r="V1170" s="43">
        <f t="shared" si="198"/>
        <v>10</v>
      </c>
      <c r="W1170" s="43" t="str">
        <f t="shared" si="199"/>
        <v>H</v>
      </c>
      <c r="X1170" s="37">
        <v>0</v>
      </c>
    </row>
    <row r="1171" spans="1:24" x14ac:dyDescent="0.25">
      <c r="A1171" s="30">
        <f t="shared" si="203"/>
        <v>1168</v>
      </c>
      <c r="B1171" s="45">
        <v>20</v>
      </c>
      <c r="C1171" s="32">
        <f t="shared" si="195"/>
        <v>376</v>
      </c>
      <c r="D1171" s="45" t="s">
        <v>229</v>
      </c>
      <c r="E1171" s="45" t="s">
        <v>871</v>
      </c>
      <c r="F1171" s="45" t="s">
        <v>512</v>
      </c>
      <c r="G1171" s="45"/>
      <c r="H1171" s="35" t="s">
        <v>255</v>
      </c>
      <c r="I1171" s="36">
        <v>41729</v>
      </c>
      <c r="J1171" s="82">
        <v>5101</v>
      </c>
      <c r="K1171" s="37">
        <v>510</v>
      </c>
      <c r="L1171" s="38">
        <f t="shared" si="194"/>
        <v>510</v>
      </c>
      <c r="M1171" s="36">
        <f t="shared" si="193"/>
        <v>41729</v>
      </c>
      <c r="N1171" s="39">
        <f t="shared" si="200"/>
        <v>10</v>
      </c>
      <c r="O1171" s="5"/>
      <c r="P1171" s="5"/>
      <c r="Q1171" s="42" t="str">
        <f>VLOOKUP(B1171,[1]Challan!$A$6:$B$28,2,FALSE)</f>
        <v>94H</v>
      </c>
      <c r="R1171" s="43" t="str">
        <f t="shared" si="196"/>
        <v>AAHF</v>
      </c>
      <c r="S1171" s="43" t="str">
        <f t="shared" si="201"/>
        <v>F</v>
      </c>
      <c r="T1171" s="43" t="str">
        <f t="shared" si="202"/>
        <v>02</v>
      </c>
      <c r="U1171" s="43" t="b">
        <f t="shared" si="197"/>
        <v>1</v>
      </c>
      <c r="V1171" s="43">
        <f t="shared" si="198"/>
        <v>10</v>
      </c>
      <c r="W1171" s="43" t="str">
        <f t="shared" si="199"/>
        <v>Q</v>
      </c>
      <c r="X1171" s="37">
        <v>0</v>
      </c>
    </row>
    <row r="1172" spans="1:24" x14ac:dyDescent="0.25">
      <c r="A1172" s="30">
        <f t="shared" si="203"/>
        <v>1169</v>
      </c>
      <c r="B1172" s="45">
        <v>20</v>
      </c>
      <c r="C1172" s="32">
        <f t="shared" si="195"/>
        <v>377</v>
      </c>
      <c r="D1172" s="45" t="s">
        <v>229</v>
      </c>
      <c r="E1172" s="45" t="s">
        <v>998</v>
      </c>
      <c r="F1172" s="45" t="s">
        <v>546</v>
      </c>
      <c r="G1172" s="45"/>
      <c r="H1172" s="35" t="s">
        <v>255</v>
      </c>
      <c r="I1172" s="36">
        <v>41729</v>
      </c>
      <c r="J1172" s="82">
        <v>10779</v>
      </c>
      <c r="K1172" s="37">
        <v>1078</v>
      </c>
      <c r="L1172" s="38">
        <f t="shared" si="194"/>
        <v>1078</v>
      </c>
      <c r="M1172" s="36">
        <f t="shared" si="193"/>
        <v>41729</v>
      </c>
      <c r="N1172" s="39">
        <f t="shared" si="200"/>
        <v>10</v>
      </c>
      <c r="O1172" s="5"/>
      <c r="P1172" s="5"/>
      <c r="Q1172" s="42" t="str">
        <f>VLOOKUP(B1172,[1]Challan!$A$6:$B$28,2,FALSE)</f>
        <v>94H</v>
      </c>
      <c r="R1172" s="43" t="str">
        <f t="shared" si="196"/>
        <v>AAGF</v>
      </c>
      <c r="S1172" s="43" t="str">
        <f t="shared" si="201"/>
        <v>F</v>
      </c>
      <c r="T1172" s="43" t="str">
        <f t="shared" si="202"/>
        <v>02</v>
      </c>
      <c r="U1172" s="43" t="b">
        <f t="shared" si="197"/>
        <v>1</v>
      </c>
      <c r="V1172" s="43">
        <f t="shared" si="198"/>
        <v>10</v>
      </c>
      <c r="W1172" s="43" t="str">
        <f t="shared" si="199"/>
        <v>C</v>
      </c>
      <c r="X1172" s="37">
        <v>0</v>
      </c>
    </row>
    <row r="1173" spans="1:24" x14ac:dyDescent="0.25">
      <c r="A1173" s="30">
        <f t="shared" si="203"/>
        <v>1170</v>
      </c>
      <c r="B1173" s="45">
        <v>20</v>
      </c>
      <c r="C1173" s="32">
        <f t="shared" si="195"/>
        <v>378</v>
      </c>
      <c r="D1173" s="45" t="s">
        <v>229</v>
      </c>
      <c r="E1173" s="45" t="s">
        <v>452</v>
      </c>
      <c r="F1173" s="45" t="s">
        <v>453</v>
      </c>
      <c r="G1173" s="45"/>
      <c r="H1173" s="35" t="s">
        <v>255</v>
      </c>
      <c r="I1173" s="36">
        <v>41729</v>
      </c>
      <c r="J1173" s="82">
        <v>2249</v>
      </c>
      <c r="K1173" s="37">
        <v>225</v>
      </c>
      <c r="L1173" s="38">
        <f t="shared" si="194"/>
        <v>225</v>
      </c>
      <c r="M1173" s="36">
        <f t="shared" si="193"/>
        <v>41729</v>
      </c>
      <c r="N1173" s="39">
        <f t="shared" si="200"/>
        <v>10</v>
      </c>
      <c r="O1173" s="5"/>
      <c r="P1173" s="5"/>
      <c r="Q1173" s="42" t="str">
        <f>VLOOKUP(B1173,[1]Challan!$A$6:$B$28,2,FALSE)</f>
        <v>94H</v>
      </c>
      <c r="R1173" s="43" t="str">
        <f t="shared" si="196"/>
        <v>ADBP</v>
      </c>
      <c r="S1173" s="43" t="str">
        <f t="shared" si="201"/>
        <v>P</v>
      </c>
      <c r="T1173" s="43" t="str">
        <f t="shared" si="202"/>
        <v>02</v>
      </c>
      <c r="U1173" s="43" t="b">
        <f t="shared" si="197"/>
        <v>1</v>
      </c>
      <c r="V1173" s="43">
        <f t="shared" si="198"/>
        <v>10</v>
      </c>
      <c r="W1173" s="43" t="str">
        <f t="shared" si="199"/>
        <v>J</v>
      </c>
      <c r="X1173" s="37">
        <v>0</v>
      </c>
    </row>
    <row r="1174" spans="1:24" x14ac:dyDescent="0.25">
      <c r="A1174" s="30">
        <f t="shared" si="203"/>
        <v>1171</v>
      </c>
      <c r="B1174" s="45">
        <v>20</v>
      </c>
      <c r="C1174" s="32">
        <f t="shared" si="195"/>
        <v>379</v>
      </c>
      <c r="D1174" s="45" t="s">
        <v>229</v>
      </c>
      <c r="E1174" s="45" t="s">
        <v>995</v>
      </c>
      <c r="F1174" s="45" t="s">
        <v>541</v>
      </c>
      <c r="G1174" s="45"/>
      <c r="H1174" s="35" t="s">
        <v>255</v>
      </c>
      <c r="I1174" s="36">
        <v>41729</v>
      </c>
      <c r="J1174" s="82">
        <v>19283</v>
      </c>
      <c r="K1174" s="37">
        <v>1928</v>
      </c>
      <c r="L1174" s="38">
        <f t="shared" si="194"/>
        <v>1928</v>
      </c>
      <c r="M1174" s="36">
        <f t="shared" si="193"/>
        <v>41729</v>
      </c>
      <c r="N1174" s="39">
        <f t="shared" si="200"/>
        <v>10</v>
      </c>
      <c r="O1174" s="5"/>
      <c r="P1174" s="5"/>
      <c r="Q1174" s="42" t="str">
        <f>VLOOKUP(B1174,[1]Challan!$A$6:$B$28,2,FALSE)</f>
        <v>94H</v>
      </c>
      <c r="R1174" s="43" t="str">
        <f t="shared" si="196"/>
        <v>AAMF</v>
      </c>
      <c r="S1174" s="43" t="str">
        <f t="shared" si="201"/>
        <v>F</v>
      </c>
      <c r="T1174" s="43" t="str">
        <f t="shared" si="202"/>
        <v>02</v>
      </c>
      <c r="U1174" s="43" t="b">
        <f t="shared" si="197"/>
        <v>1</v>
      </c>
      <c r="V1174" s="43">
        <f t="shared" si="198"/>
        <v>10</v>
      </c>
      <c r="W1174" s="43" t="str">
        <f t="shared" si="199"/>
        <v>E</v>
      </c>
      <c r="X1174" s="37">
        <v>0</v>
      </c>
    </row>
    <row r="1175" spans="1:24" x14ac:dyDescent="0.25">
      <c r="A1175" s="30">
        <f t="shared" si="203"/>
        <v>1172</v>
      </c>
      <c r="B1175" s="45">
        <v>20</v>
      </c>
      <c r="C1175" s="32">
        <f t="shared" si="195"/>
        <v>380</v>
      </c>
      <c r="D1175" s="45" t="s">
        <v>229</v>
      </c>
      <c r="E1175" s="45" t="s">
        <v>849</v>
      </c>
      <c r="F1175" s="45" t="s">
        <v>424</v>
      </c>
      <c r="G1175" s="45"/>
      <c r="H1175" s="35" t="s">
        <v>255</v>
      </c>
      <c r="I1175" s="36">
        <v>41729</v>
      </c>
      <c r="J1175" s="82">
        <v>6372</v>
      </c>
      <c r="K1175" s="37">
        <v>637</v>
      </c>
      <c r="L1175" s="38">
        <f t="shared" si="194"/>
        <v>637</v>
      </c>
      <c r="M1175" s="36">
        <f t="shared" si="193"/>
        <v>41729</v>
      </c>
      <c r="N1175" s="39">
        <f t="shared" si="200"/>
        <v>10</v>
      </c>
      <c r="O1175" s="5"/>
      <c r="P1175" s="5"/>
      <c r="Q1175" s="42" t="str">
        <f>VLOOKUP(B1175,[1]Challan!$A$6:$B$28,2,FALSE)</f>
        <v>94H</v>
      </c>
      <c r="R1175" s="43" t="str">
        <f t="shared" si="196"/>
        <v>AACF</v>
      </c>
      <c r="S1175" s="43" t="str">
        <f t="shared" si="201"/>
        <v>F</v>
      </c>
      <c r="T1175" s="43" t="str">
        <f t="shared" si="202"/>
        <v>02</v>
      </c>
      <c r="U1175" s="43" t="b">
        <f t="shared" si="197"/>
        <v>1</v>
      </c>
      <c r="V1175" s="43">
        <f t="shared" si="198"/>
        <v>10</v>
      </c>
      <c r="W1175" s="43" t="str">
        <f t="shared" si="199"/>
        <v>F</v>
      </c>
      <c r="X1175" s="37">
        <v>0</v>
      </c>
    </row>
    <row r="1176" spans="1:24" x14ac:dyDescent="0.25">
      <c r="A1176" s="30">
        <f t="shared" si="203"/>
        <v>1173</v>
      </c>
      <c r="B1176" s="45">
        <v>20</v>
      </c>
      <c r="C1176" s="32">
        <f t="shared" si="195"/>
        <v>381</v>
      </c>
      <c r="D1176" s="45" t="s">
        <v>229</v>
      </c>
      <c r="E1176" s="45" t="s">
        <v>973</v>
      </c>
      <c r="F1176" s="45" t="s">
        <v>443</v>
      </c>
      <c r="G1176" s="45"/>
      <c r="H1176" s="35" t="s">
        <v>255</v>
      </c>
      <c r="I1176" s="36">
        <v>41729</v>
      </c>
      <c r="J1176" s="82">
        <v>17647</v>
      </c>
      <c r="K1176" s="37">
        <v>1765</v>
      </c>
      <c r="L1176" s="38">
        <f t="shared" si="194"/>
        <v>1765</v>
      </c>
      <c r="M1176" s="36">
        <f t="shared" si="193"/>
        <v>41729</v>
      </c>
      <c r="N1176" s="39">
        <f t="shared" si="200"/>
        <v>10</v>
      </c>
      <c r="O1176" s="5"/>
      <c r="P1176" s="5"/>
      <c r="Q1176" s="42" t="str">
        <f>VLOOKUP(B1176,[1]Challan!$A$6:$B$28,2,FALSE)</f>
        <v>94H</v>
      </c>
      <c r="R1176" s="43" t="str">
        <f t="shared" si="196"/>
        <v>AABP</v>
      </c>
      <c r="S1176" s="43" t="str">
        <f t="shared" si="201"/>
        <v>P</v>
      </c>
      <c r="T1176" s="43" t="str">
        <f t="shared" si="202"/>
        <v>02</v>
      </c>
      <c r="U1176" s="43" t="b">
        <f t="shared" si="197"/>
        <v>1</v>
      </c>
      <c r="V1176" s="43">
        <f t="shared" si="198"/>
        <v>10</v>
      </c>
      <c r="W1176" s="43" t="str">
        <f t="shared" si="199"/>
        <v>M</v>
      </c>
      <c r="X1176" s="37">
        <v>0</v>
      </c>
    </row>
    <row r="1177" spans="1:24" x14ac:dyDescent="0.25">
      <c r="A1177" s="30">
        <f t="shared" si="203"/>
        <v>1174</v>
      </c>
      <c r="B1177" s="45">
        <v>20</v>
      </c>
      <c r="C1177" s="32">
        <f t="shared" si="195"/>
        <v>382</v>
      </c>
      <c r="D1177" s="45" t="s">
        <v>229</v>
      </c>
      <c r="E1177" s="45" t="s">
        <v>873</v>
      </c>
      <c r="F1177" s="45" t="s">
        <v>516</v>
      </c>
      <c r="G1177" s="45"/>
      <c r="H1177" s="35" t="s">
        <v>255</v>
      </c>
      <c r="I1177" s="36">
        <v>41729</v>
      </c>
      <c r="J1177" s="82">
        <v>7618</v>
      </c>
      <c r="K1177" s="37">
        <v>762</v>
      </c>
      <c r="L1177" s="38">
        <f t="shared" si="194"/>
        <v>762</v>
      </c>
      <c r="M1177" s="36">
        <f t="shared" si="193"/>
        <v>41729</v>
      </c>
      <c r="N1177" s="39">
        <f t="shared" si="200"/>
        <v>10</v>
      </c>
      <c r="O1177" s="5"/>
      <c r="P1177" s="5"/>
      <c r="Q1177" s="42" t="str">
        <f>VLOOKUP(B1177,[1]Challan!$A$6:$B$28,2,FALSE)</f>
        <v>94H</v>
      </c>
      <c r="R1177" s="43" t="str">
        <f t="shared" si="196"/>
        <v>ABBF</v>
      </c>
      <c r="S1177" s="43" t="str">
        <f t="shared" si="201"/>
        <v>F</v>
      </c>
      <c r="T1177" s="43" t="str">
        <f t="shared" si="202"/>
        <v>02</v>
      </c>
      <c r="U1177" s="43" t="b">
        <f t="shared" si="197"/>
        <v>1</v>
      </c>
      <c r="V1177" s="43">
        <f t="shared" si="198"/>
        <v>10</v>
      </c>
      <c r="W1177" s="43" t="str">
        <f t="shared" si="199"/>
        <v>F</v>
      </c>
      <c r="X1177" s="37">
        <v>0</v>
      </c>
    </row>
    <row r="1178" spans="1:24" x14ac:dyDescent="0.25">
      <c r="A1178" s="30">
        <f t="shared" si="203"/>
        <v>1175</v>
      </c>
      <c r="B1178" s="45">
        <v>20</v>
      </c>
      <c r="C1178" s="32">
        <f t="shared" si="195"/>
        <v>383</v>
      </c>
      <c r="D1178" s="45" t="s">
        <v>229</v>
      </c>
      <c r="E1178" s="45" t="s">
        <v>885</v>
      </c>
      <c r="F1178" s="45" t="s">
        <v>554</v>
      </c>
      <c r="G1178" s="45"/>
      <c r="H1178" s="35" t="s">
        <v>255</v>
      </c>
      <c r="I1178" s="36">
        <v>41729</v>
      </c>
      <c r="J1178" s="82">
        <v>1575</v>
      </c>
      <c r="K1178" s="37">
        <v>158</v>
      </c>
      <c r="L1178" s="38">
        <f t="shared" si="194"/>
        <v>158</v>
      </c>
      <c r="M1178" s="36">
        <f t="shared" si="193"/>
        <v>41729</v>
      </c>
      <c r="N1178" s="39">
        <f t="shared" si="200"/>
        <v>10.029999999999999</v>
      </c>
      <c r="O1178" s="5"/>
      <c r="P1178" s="5"/>
      <c r="Q1178" s="42" t="str">
        <f>VLOOKUP(B1178,[1]Challan!$A$6:$B$28,2,FALSE)</f>
        <v>94H</v>
      </c>
      <c r="R1178" s="43" t="str">
        <f t="shared" si="196"/>
        <v>ABNF</v>
      </c>
      <c r="S1178" s="43" t="str">
        <f t="shared" si="201"/>
        <v>F</v>
      </c>
      <c r="T1178" s="43" t="str">
        <f t="shared" si="202"/>
        <v>02</v>
      </c>
      <c r="U1178" s="43" t="b">
        <f t="shared" si="197"/>
        <v>1</v>
      </c>
      <c r="V1178" s="43">
        <f t="shared" si="198"/>
        <v>10</v>
      </c>
      <c r="W1178" s="43" t="str">
        <f t="shared" si="199"/>
        <v>H</v>
      </c>
      <c r="X1178" s="37">
        <v>0</v>
      </c>
    </row>
    <row r="1179" spans="1:24" x14ac:dyDescent="0.25">
      <c r="A1179" s="30">
        <f t="shared" si="203"/>
        <v>1176</v>
      </c>
      <c r="B1179" s="45">
        <v>20</v>
      </c>
      <c r="C1179" s="32">
        <f t="shared" si="195"/>
        <v>384</v>
      </c>
      <c r="D1179" s="45" t="s">
        <v>229</v>
      </c>
      <c r="E1179" s="45" t="s">
        <v>845</v>
      </c>
      <c r="F1179" s="45" t="s">
        <v>413</v>
      </c>
      <c r="G1179" s="45"/>
      <c r="H1179" s="35" t="s">
        <v>255</v>
      </c>
      <c r="I1179" s="36">
        <v>41729</v>
      </c>
      <c r="J1179" s="82">
        <v>7881</v>
      </c>
      <c r="K1179" s="37">
        <v>788</v>
      </c>
      <c r="L1179" s="38">
        <f t="shared" si="194"/>
        <v>788</v>
      </c>
      <c r="M1179" s="36">
        <f t="shared" si="193"/>
        <v>41729</v>
      </c>
      <c r="N1179" s="39">
        <f t="shared" si="200"/>
        <v>10</v>
      </c>
      <c r="O1179" s="5"/>
      <c r="P1179" s="5"/>
      <c r="Q1179" s="42" t="str">
        <f>VLOOKUP(B1179,[1]Challan!$A$6:$B$28,2,FALSE)</f>
        <v>94H</v>
      </c>
      <c r="R1179" s="43" t="str">
        <f t="shared" si="196"/>
        <v>AADF</v>
      </c>
      <c r="S1179" s="43" t="str">
        <f t="shared" si="201"/>
        <v>F</v>
      </c>
      <c r="T1179" s="43" t="str">
        <f t="shared" si="202"/>
        <v>02</v>
      </c>
      <c r="U1179" s="43" t="b">
        <f t="shared" si="197"/>
        <v>1</v>
      </c>
      <c r="V1179" s="43">
        <f t="shared" si="198"/>
        <v>10</v>
      </c>
      <c r="W1179" s="43" t="str">
        <f t="shared" si="199"/>
        <v>B</v>
      </c>
      <c r="X1179" s="37">
        <v>0</v>
      </c>
    </row>
    <row r="1180" spans="1:24" x14ac:dyDescent="0.25">
      <c r="A1180" s="30">
        <f t="shared" si="203"/>
        <v>1177</v>
      </c>
      <c r="B1180" s="45">
        <v>20</v>
      </c>
      <c r="C1180" s="32">
        <f t="shared" si="195"/>
        <v>385</v>
      </c>
      <c r="D1180" s="45" t="s">
        <v>229</v>
      </c>
      <c r="E1180" s="45" t="s">
        <v>494</v>
      </c>
      <c r="F1180" s="45" t="s">
        <v>495</v>
      </c>
      <c r="G1180" s="45"/>
      <c r="H1180" s="35" t="s">
        <v>255</v>
      </c>
      <c r="I1180" s="36">
        <v>41729</v>
      </c>
      <c r="J1180" s="82">
        <v>13926</v>
      </c>
      <c r="K1180" s="37">
        <v>1393</v>
      </c>
      <c r="L1180" s="38">
        <f t="shared" si="194"/>
        <v>1393</v>
      </c>
      <c r="M1180" s="36">
        <f t="shared" si="193"/>
        <v>41729</v>
      </c>
      <c r="N1180" s="39">
        <f t="shared" si="200"/>
        <v>10</v>
      </c>
      <c r="O1180" s="5"/>
      <c r="P1180" s="5"/>
      <c r="Q1180" s="42" t="str">
        <f>VLOOKUP(B1180,[1]Challan!$A$6:$B$28,2,FALSE)</f>
        <v>94H</v>
      </c>
      <c r="R1180" s="43" t="str">
        <f t="shared" si="196"/>
        <v>AAHF</v>
      </c>
      <c r="S1180" s="43" t="str">
        <f t="shared" si="201"/>
        <v>F</v>
      </c>
      <c r="T1180" s="43" t="str">
        <f t="shared" si="202"/>
        <v>02</v>
      </c>
      <c r="U1180" s="43" t="b">
        <f t="shared" si="197"/>
        <v>1</v>
      </c>
      <c r="V1180" s="43">
        <f t="shared" si="198"/>
        <v>10</v>
      </c>
      <c r="W1180" s="43" t="str">
        <f t="shared" si="199"/>
        <v>P</v>
      </c>
      <c r="X1180" s="37">
        <v>0</v>
      </c>
    </row>
    <row r="1181" spans="1:24" x14ac:dyDescent="0.25">
      <c r="A1181" s="30">
        <f t="shared" si="203"/>
        <v>1178</v>
      </c>
      <c r="B1181" s="45">
        <v>20</v>
      </c>
      <c r="C1181" s="32">
        <f t="shared" si="195"/>
        <v>386</v>
      </c>
      <c r="D1181" s="45" t="s">
        <v>229</v>
      </c>
      <c r="E1181" s="45" t="s">
        <v>1076</v>
      </c>
      <c r="F1181" s="45" t="s">
        <v>414</v>
      </c>
      <c r="G1181" s="45"/>
      <c r="H1181" s="35" t="s">
        <v>255</v>
      </c>
      <c r="I1181" s="36">
        <v>41729</v>
      </c>
      <c r="J1181" s="82">
        <v>13992</v>
      </c>
      <c r="K1181" s="37">
        <v>1399</v>
      </c>
      <c r="L1181" s="38">
        <f t="shared" si="194"/>
        <v>1399</v>
      </c>
      <c r="M1181" s="36">
        <f t="shared" si="193"/>
        <v>41729</v>
      </c>
      <c r="N1181" s="39">
        <f t="shared" si="200"/>
        <v>10</v>
      </c>
      <c r="O1181" s="5"/>
      <c r="P1181" s="5"/>
      <c r="Q1181" s="42" t="str">
        <f>VLOOKUP(B1181,[1]Challan!$A$6:$B$28,2,FALSE)</f>
        <v>94H</v>
      </c>
      <c r="R1181" s="43" t="str">
        <f t="shared" si="196"/>
        <v>AAAF</v>
      </c>
      <c r="S1181" s="43" t="str">
        <f t="shared" si="201"/>
        <v>F</v>
      </c>
      <c r="T1181" s="43" t="str">
        <f t="shared" si="202"/>
        <v>02</v>
      </c>
      <c r="U1181" s="43" t="b">
        <f t="shared" si="197"/>
        <v>1</v>
      </c>
      <c r="V1181" s="43">
        <f t="shared" si="198"/>
        <v>10</v>
      </c>
      <c r="W1181" s="43" t="str">
        <f t="shared" si="199"/>
        <v>R</v>
      </c>
      <c r="X1181" s="37">
        <v>0</v>
      </c>
    </row>
    <row r="1182" spans="1:24" x14ac:dyDescent="0.25">
      <c r="A1182" s="30">
        <f t="shared" si="203"/>
        <v>1179</v>
      </c>
      <c r="B1182" s="45">
        <v>20</v>
      </c>
      <c r="C1182" s="32">
        <f t="shared" si="195"/>
        <v>387</v>
      </c>
      <c r="D1182" s="45" t="s">
        <v>229</v>
      </c>
      <c r="E1182" s="45" t="s">
        <v>842</v>
      </c>
      <c r="F1182" s="45" t="s">
        <v>409</v>
      </c>
      <c r="G1182" s="45"/>
      <c r="H1182" s="35" t="s">
        <v>255</v>
      </c>
      <c r="I1182" s="36">
        <v>41729</v>
      </c>
      <c r="J1182" s="82">
        <v>11468</v>
      </c>
      <c r="K1182" s="37">
        <v>1147</v>
      </c>
      <c r="L1182" s="38">
        <f t="shared" si="194"/>
        <v>1147</v>
      </c>
      <c r="M1182" s="36">
        <f t="shared" ref="M1182:M1245" si="204">+I1182</f>
        <v>41729</v>
      </c>
      <c r="N1182" s="39">
        <f t="shared" si="200"/>
        <v>10</v>
      </c>
      <c r="O1182" s="5"/>
      <c r="P1182" s="5"/>
      <c r="Q1182" s="42" t="str">
        <f>VLOOKUP(B1182,[1]Challan!$A$6:$B$28,2,FALSE)</f>
        <v>94H</v>
      </c>
      <c r="R1182" s="43" t="str">
        <f t="shared" si="196"/>
        <v>AAAF</v>
      </c>
      <c r="S1182" s="43" t="str">
        <f t="shared" si="201"/>
        <v>F</v>
      </c>
      <c r="T1182" s="43" t="str">
        <f t="shared" si="202"/>
        <v>02</v>
      </c>
      <c r="U1182" s="43" t="b">
        <f t="shared" si="197"/>
        <v>1</v>
      </c>
      <c r="V1182" s="43">
        <f t="shared" si="198"/>
        <v>10</v>
      </c>
      <c r="W1182" s="43" t="str">
        <f t="shared" si="199"/>
        <v>Q</v>
      </c>
      <c r="X1182" s="37">
        <v>0</v>
      </c>
    </row>
    <row r="1183" spans="1:24" x14ac:dyDescent="0.25">
      <c r="A1183" s="30">
        <f t="shared" si="203"/>
        <v>1180</v>
      </c>
      <c r="B1183" s="45">
        <v>20</v>
      </c>
      <c r="C1183" s="32">
        <f t="shared" si="195"/>
        <v>388</v>
      </c>
      <c r="D1183" s="45" t="s">
        <v>229</v>
      </c>
      <c r="E1183" s="45" t="s">
        <v>843</v>
      </c>
      <c r="F1183" s="45" t="s">
        <v>410</v>
      </c>
      <c r="G1183" s="45"/>
      <c r="H1183" s="35" t="s">
        <v>255</v>
      </c>
      <c r="I1183" s="36">
        <v>41729</v>
      </c>
      <c r="J1183" s="82">
        <v>7153</v>
      </c>
      <c r="K1183" s="37">
        <v>715</v>
      </c>
      <c r="L1183" s="38">
        <f t="shared" si="194"/>
        <v>715</v>
      </c>
      <c r="M1183" s="36">
        <f t="shared" si="204"/>
        <v>41729</v>
      </c>
      <c r="N1183" s="39">
        <f t="shared" si="200"/>
        <v>10</v>
      </c>
      <c r="O1183" s="5"/>
      <c r="P1183" s="5"/>
      <c r="Q1183" s="42" t="str">
        <f>VLOOKUP(B1183,[1]Challan!$A$6:$B$28,2,FALSE)</f>
        <v>94H</v>
      </c>
      <c r="R1183" s="43" t="str">
        <f t="shared" si="196"/>
        <v>AABH</v>
      </c>
      <c r="S1183" s="43" t="str">
        <f t="shared" si="201"/>
        <v>H</v>
      </c>
      <c r="T1183" s="43" t="str">
        <f t="shared" si="202"/>
        <v>02</v>
      </c>
      <c r="U1183" s="43" t="b">
        <f t="shared" si="197"/>
        <v>1</v>
      </c>
      <c r="V1183" s="43">
        <f t="shared" si="198"/>
        <v>10</v>
      </c>
      <c r="W1183" s="43" t="str">
        <f t="shared" si="199"/>
        <v>D</v>
      </c>
      <c r="X1183" s="37">
        <v>0</v>
      </c>
    </row>
    <row r="1184" spans="1:24" x14ac:dyDescent="0.25">
      <c r="A1184" s="30">
        <f t="shared" si="203"/>
        <v>1181</v>
      </c>
      <c r="B1184" s="45">
        <v>20</v>
      </c>
      <c r="C1184" s="32">
        <f t="shared" si="195"/>
        <v>389</v>
      </c>
      <c r="D1184" s="45" t="s">
        <v>229</v>
      </c>
      <c r="E1184" s="45" t="s">
        <v>870</v>
      </c>
      <c r="F1184" s="45" t="s">
        <v>500</v>
      </c>
      <c r="G1184" s="45"/>
      <c r="H1184" s="35" t="s">
        <v>255</v>
      </c>
      <c r="I1184" s="36">
        <v>41729</v>
      </c>
      <c r="J1184" s="82">
        <v>13021</v>
      </c>
      <c r="K1184" s="37">
        <v>1302</v>
      </c>
      <c r="L1184" s="38">
        <f t="shared" si="194"/>
        <v>1302</v>
      </c>
      <c r="M1184" s="36">
        <f t="shared" si="204"/>
        <v>41729</v>
      </c>
      <c r="N1184" s="39">
        <f t="shared" si="200"/>
        <v>10</v>
      </c>
      <c r="O1184" s="5"/>
      <c r="P1184" s="5"/>
      <c r="Q1184" s="42" t="str">
        <f>VLOOKUP(B1184,[1]Challan!$A$6:$B$28,2,FALSE)</f>
        <v>94H</v>
      </c>
      <c r="R1184" s="43" t="str">
        <f t="shared" si="196"/>
        <v>AAJH</v>
      </c>
      <c r="S1184" s="43" t="str">
        <f t="shared" si="201"/>
        <v>H</v>
      </c>
      <c r="T1184" s="43" t="str">
        <f t="shared" si="202"/>
        <v>02</v>
      </c>
      <c r="U1184" s="43" t="b">
        <f t="shared" si="197"/>
        <v>1</v>
      </c>
      <c r="V1184" s="43">
        <f t="shared" si="198"/>
        <v>10</v>
      </c>
      <c r="W1184" s="43" t="str">
        <f t="shared" si="199"/>
        <v>L</v>
      </c>
      <c r="X1184" s="37">
        <v>0</v>
      </c>
    </row>
    <row r="1185" spans="1:24" x14ac:dyDescent="0.25">
      <c r="A1185" s="30">
        <f t="shared" si="203"/>
        <v>1182</v>
      </c>
      <c r="B1185" s="45">
        <v>20</v>
      </c>
      <c r="C1185" s="32">
        <f t="shared" si="195"/>
        <v>390</v>
      </c>
      <c r="D1185" s="45" t="s">
        <v>229</v>
      </c>
      <c r="E1185" s="45" t="s">
        <v>857</v>
      </c>
      <c r="F1185" s="45" t="s">
        <v>442</v>
      </c>
      <c r="G1185" s="45"/>
      <c r="H1185" s="35" t="s">
        <v>255</v>
      </c>
      <c r="I1185" s="36">
        <v>41729</v>
      </c>
      <c r="J1185" s="82">
        <v>10789</v>
      </c>
      <c r="K1185" s="37">
        <v>1079</v>
      </c>
      <c r="L1185" s="38">
        <f t="shared" si="194"/>
        <v>1079</v>
      </c>
      <c r="M1185" s="36">
        <f t="shared" si="204"/>
        <v>41729</v>
      </c>
      <c r="N1185" s="39">
        <f t="shared" si="200"/>
        <v>10</v>
      </c>
      <c r="O1185" s="5"/>
      <c r="P1185" s="5"/>
      <c r="Q1185" s="42" t="str">
        <f>VLOOKUP(B1185,[1]Challan!$A$6:$B$28,2,FALSE)</f>
        <v>94H</v>
      </c>
      <c r="R1185" s="43" t="str">
        <f t="shared" si="196"/>
        <v>AIXP</v>
      </c>
      <c r="S1185" s="43" t="str">
        <f t="shared" si="201"/>
        <v>P</v>
      </c>
      <c r="T1185" s="43" t="str">
        <f t="shared" si="202"/>
        <v>02</v>
      </c>
      <c r="U1185" s="43" t="b">
        <f t="shared" si="197"/>
        <v>1</v>
      </c>
      <c r="V1185" s="43">
        <f t="shared" si="198"/>
        <v>10</v>
      </c>
      <c r="W1185" s="43" t="str">
        <f t="shared" si="199"/>
        <v>A</v>
      </c>
      <c r="X1185" s="37">
        <v>0</v>
      </c>
    </row>
    <row r="1186" spans="1:24" x14ac:dyDescent="0.25">
      <c r="A1186" s="30">
        <f t="shared" si="203"/>
        <v>1183</v>
      </c>
      <c r="B1186" s="45">
        <v>20</v>
      </c>
      <c r="C1186" s="32">
        <f t="shared" si="195"/>
        <v>391</v>
      </c>
      <c r="D1186" s="45" t="s">
        <v>229</v>
      </c>
      <c r="E1186" s="45" t="s">
        <v>1077</v>
      </c>
      <c r="F1186" s="45" t="s">
        <v>419</v>
      </c>
      <c r="G1186" s="45"/>
      <c r="H1186" s="35" t="s">
        <v>255</v>
      </c>
      <c r="I1186" s="36">
        <v>41729</v>
      </c>
      <c r="J1186" s="82">
        <v>12513</v>
      </c>
      <c r="K1186" s="37">
        <v>1251</v>
      </c>
      <c r="L1186" s="38">
        <f t="shared" si="194"/>
        <v>1251</v>
      </c>
      <c r="M1186" s="36">
        <f t="shared" si="204"/>
        <v>41729</v>
      </c>
      <c r="N1186" s="39">
        <f t="shared" si="200"/>
        <v>10</v>
      </c>
      <c r="O1186" s="5"/>
      <c r="P1186" s="5"/>
      <c r="Q1186" s="42" t="str">
        <f>VLOOKUP(B1186,[1]Challan!$A$6:$B$28,2,FALSE)</f>
        <v>94H</v>
      </c>
      <c r="R1186" s="43" t="str">
        <f t="shared" si="196"/>
        <v>AAFF</v>
      </c>
      <c r="S1186" s="43" t="str">
        <f t="shared" si="201"/>
        <v>F</v>
      </c>
      <c r="T1186" s="43" t="str">
        <f t="shared" si="202"/>
        <v>02</v>
      </c>
      <c r="U1186" s="43" t="b">
        <f t="shared" si="197"/>
        <v>1</v>
      </c>
      <c r="V1186" s="43">
        <f t="shared" si="198"/>
        <v>10</v>
      </c>
      <c r="W1186" s="43" t="str">
        <f t="shared" si="199"/>
        <v>N</v>
      </c>
      <c r="X1186" s="37">
        <v>0</v>
      </c>
    </row>
    <row r="1187" spans="1:24" x14ac:dyDescent="0.25">
      <c r="A1187" s="30">
        <f t="shared" si="203"/>
        <v>1184</v>
      </c>
      <c r="B1187" s="45">
        <v>20</v>
      </c>
      <c r="C1187" s="32">
        <f t="shared" si="195"/>
        <v>392</v>
      </c>
      <c r="D1187" s="45" t="s">
        <v>229</v>
      </c>
      <c r="E1187" s="45" t="s">
        <v>1074</v>
      </c>
      <c r="F1187" s="45" t="s">
        <v>408</v>
      </c>
      <c r="G1187" s="45"/>
      <c r="H1187" s="35" t="s">
        <v>255</v>
      </c>
      <c r="I1187" s="36">
        <v>41729</v>
      </c>
      <c r="J1187" s="82">
        <v>7014</v>
      </c>
      <c r="K1187" s="37">
        <v>701</v>
      </c>
      <c r="L1187" s="38">
        <f t="shared" si="194"/>
        <v>701</v>
      </c>
      <c r="M1187" s="36">
        <f t="shared" si="204"/>
        <v>41729</v>
      </c>
      <c r="N1187" s="39">
        <f t="shared" si="200"/>
        <v>9.99</v>
      </c>
      <c r="O1187" s="5"/>
      <c r="P1187" s="5"/>
      <c r="Q1187" s="42" t="str">
        <f>VLOOKUP(B1187,[1]Challan!$A$6:$B$28,2,FALSE)</f>
        <v>94H</v>
      </c>
      <c r="R1187" s="43" t="str">
        <f t="shared" si="196"/>
        <v>AAQF</v>
      </c>
      <c r="S1187" s="43" t="str">
        <f t="shared" si="201"/>
        <v>F</v>
      </c>
      <c r="T1187" s="43" t="str">
        <f t="shared" si="202"/>
        <v>02</v>
      </c>
      <c r="U1187" s="43" t="b">
        <f t="shared" si="197"/>
        <v>1</v>
      </c>
      <c r="V1187" s="43">
        <f t="shared" si="198"/>
        <v>10</v>
      </c>
      <c r="W1187" s="43" t="str">
        <f t="shared" si="199"/>
        <v>F</v>
      </c>
      <c r="X1187" s="37">
        <v>0</v>
      </c>
    </row>
    <row r="1188" spans="1:24" x14ac:dyDescent="0.25">
      <c r="A1188" s="30">
        <f t="shared" si="203"/>
        <v>1185</v>
      </c>
      <c r="B1188" s="45">
        <v>20</v>
      </c>
      <c r="C1188" s="32">
        <f t="shared" si="195"/>
        <v>393</v>
      </c>
      <c r="D1188" s="45" t="s">
        <v>229</v>
      </c>
      <c r="E1188" s="45" t="s">
        <v>1075</v>
      </c>
      <c r="F1188" s="45" t="s">
        <v>411</v>
      </c>
      <c r="G1188" s="45"/>
      <c r="H1188" s="35" t="s">
        <v>255</v>
      </c>
      <c r="I1188" s="36">
        <v>41729</v>
      </c>
      <c r="J1188" s="82">
        <v>17796</v>
      </c>
      <c r="K1188" s="37">
        <v>1780</v>
      </c>
      <c r="L1188" s="38">
        <f t="shared" si="194"/>
        <v>1780</v>
      </c>
      <c r="M1188" s="36">
        <f t="shared" si="204"/>
        <v>41729</v>
      </c>
      <c r="N1188" s="39">
        <f t="shared" si="200"/>
        <v>10</v>
      </c>
      <c r="O1188" s="5"/>
      <c r="P1188" s="5"/>
      <c r="Q1188" s="42" t="str">
        <f>VLOOKUP(B1188,[1]Challan!$A$6:$B$28,2,FALSE)</f>
        <v>94H</v>
      </c>
      <c r="R1188" s="43" t="str">
        <f t="shared" si="196"/>
        <v>AAAF</v>
      </c>
      <c r="S1188" s="43" t="str">
        <f t="shared" si="201"/>
        <v>F</v>
      </c>
      <c r="T1188" s="43" t="str">
        <f t="shared" si="202"/>
        <v>02</v>
      </c>
      <c r="U1188" s="43" t="b">
        <f t="shared" si="197"/>
        <v>1</v>
      </c>
      <c r="V1188" s="43">
        <f t="shared" si="198"/>
        <v>10</v>
      </c>
      <c r="W1188" s="43" t="str">
        <f t="shared" si="199"/>
        <v>F</v>
      </c>
      <c r="X1188" s="37">
        <v>0</v>
      </c>
    </row>
    <row r="1189" spans="1:24" x14ac:dyDescent="0.25">
      <c r="A1189" s="30">
        <f t="shared" si="203"/>
        <v>1186</v>
      </c>
      <c r="B1189" s="45">
        <v>20</v>
      </c>
      <c r="C1189" s="32">
        <f t="shared" si="195"/>
        <v>394</v>
      </c>
      <c r="D1189" s="45" t="s">
        <v>229</v>
      </c>
      <c r="E1189" s="45" t="s">
        <v>1095</v>
      </c>
      <c r="F1189" s="45" t="s">
        <v>486</v>
      </c>
      <c r="G1189" s="45"/>
      <c r="H1189" s="35" t="s">
        <v>255</v>
      </c>
      <c r="I1189" s="36">
        <v>41729</v>
      </c>
      <c r="J1189" s="82">
        <v>12772</v>
      </c>
      <c r="K1189" s="37">
        <v>1277</v>
      </c>
      <c r="L1189" s="38">
        <f t="shared" si="194"/>
        <v>1277</v>
      </c>
      <c r="M1189" s="36">
        <f t="shared" si="204"/>
        <v>41729</v>
      </c>
      <c r="N1189" s="39">
        <f t="shared" si="200"/>
        <v>10</v>
      </c>
      <c r="O1189" s="5"/>
      <c r="P1189" s="5"/>
      <c r="Q1189" s="42" t="str">
        <f>VLOOKUP(B1189,[1]Challan!$A$6:$B$28,2,FALSE)</f>
        <v>94H</v>
      </c>
      <c r="R1189" s="43" t="str">
        <f t="shared" si="196"/>
        <v>AAIF</v>
      </c>
      <c r="S1189" s="43" t="str">
        <f t="shared" si="201"/>
        <v>F</v>
      </c>
      <c r="T1189" s="43" t="str">
        <f t="shared" si="202"/>
        <v>02</v>
      </c>
      <c r="U1189" s="43" t="b">
        <f t="shared" si="197"/>
        <v>1</v>
      </c>
      <c r="V1189" s="43">
        <f t="shared" si="198"/>
        <v>10</v>
      </c>
      <c r="W1189" s="43" t="str">
        <f t="shared" si="199"/>
        <v>D</v>
      </c>
      <c r="X1189" s="37">
        <v>0</v>
      </c>
    </row>
    <row r="1190" spans="1:24" x14ac:dyDescent="0.25">
      <c r="A1190" s="30">
        <f t="shared" si="203"/>
        <v>1187</v>
      </c>
      <c r="B1190" s="45">
        <v>20</v>
      </c>
      <c r="C1190" s="32">
        <f t="shared" si="195"/>
        <v>395</v>
      </c>
      <c r="D1190" s="45" t="s">
        <v>229</v>
      </c>
      <c r="E1190" s="45" t="s">
        <v>1100</v>
      </c>
      <c r="F1190" s="45" t="s">
        <v>502</v>
      </c>
      <c r="G1190" s="45"/>
      <c r="H1190" s="35" t="s">
        <v>255</v>
      </c>
      <c r="I1190" s="36">
        <v>41729</v>
      </c>
      <c r="J1190" s="82">
        <v>36494</v>
      </c>
      <c r="K1190" s="37">
        <v>3649</v>
      </c>
      <c r="L1190" s="38">
        <f t="shared" ref="L1190:L1253" si="205">+K1190</f>
        <v>3649</v>
      </c>
      <c r="M1190" s="36">
        <f t="shared" si="204"/>
        <v>41729</v>
      </c>
      <c r="N1190" s="39">
        <f t="shared" si="200"/>
        <v>10</v>
      </c>
      <c r="O1190" s="5"/>
      <c r="P1190" s="5"/>
      <c r="Q1190" s="42" t="str">
        <f>VLOOKUP(B1190,[1]Challan!$A$6:$B$28,2,FALSE)</f>
        <v>94H</v>
      </c>
      <c r="R1190" s="43" t="str">
        <f t="shared" si="196"/>
        <v>AAJF</v>
      </c>
      <c r="S1190" s="43" t="str">
        <f t="shared" si="201"/>
        <v>F</v>
      </c>
      <c r="T1190" s="43" t="str">
        <f t="shared" si="202"/>
        <v>02</v>
      </c>
      <c r="U1190" s="43" t="b">
        <f t="shared" si="197"/>
        <v>1</v>
      </c>
      <c r="V1190" s="43">
        <f t="shared" si="198"/>
        <v>10</v>
      </c>
      <c r="W1190" s="43" t="str">
        <f t="shared" si="199"/>
        <v>N</v>
      </c>
      <c r="X1190" s="37">
        <v>0</v>
      </c>
    </row>
    <row r="1191" spans="1:24" x14ac:dyDescent="0.25">
      <c r="A1191" s="30">
        <f t="shared" si="203"/>
        <v>1188</v>
      </c>
      <c r="B1191" s="45">
        <v>20</v>
      </c>
      <c r="C1191" s="32">
        <f t="shared" si="195"/>
        <v>396</v>
      </c>
      <c r="D1191" s="45" t="s">
        <v>229</v>
      </c>
      <c r="E1191" s="45" t="s">
        <v>851</v>
      </c>
      <c r="F1191" s="45" t="s">
        <v>426</v>
      </c>
      <c r="G1191" s="45"/>
      <c r="H1191" s="35" t="s">
        <v>255</v>
      </c>
      <c r="I1191" s="36">
        <v>41729</v>
      </c>
      <c r="J1191" s="82">
        <v>1788</v>
      </c>
      <c r="K1191" s="37">
        <v>179</v>
      </c>
      <c r="L1191" s="38">
        <f t="shared" si="205"/>
        <v>179</v>
      </c>
      <c r="M1191" s="36">
        <f t="shared" si="204"/>
        <v>41729</v>
      </c>
      <c r="N1191" s="39">
        <f t="shared" si="200"/>
        <v>10.01</v>
      </c>
      <c r="O1191" s="5"/>
      <c r="P1191" s="5"/>
      <c r="Q1191" s="42" t="str">
        <f>VLOOKUP(B1191,[1]Challan!$A$6:$B$28,2,FALSE)</f>
        <v>94H</v>
      </c>
      <c r="R1191" s="43" t="str">
        <f t="shared" si="196"/>
        <v>AGRP</v>
      </c>
      <c r="S1191" s="43" t="str">
        <f t="shared" si="201"/>
        <v>P</v>
      </c>
      <c r="T1191" s="43" t="str">
        <f t="shared" si="202"/>
        <v>02</v>
      </c>
      <c r="U1191" s="43" t="b">
        <f t="shared" si="197"/>
        <v>1</v>
      </c>
      <c r="V1191" s="43">
        <f t="shared" si="198"/>
        <v>10</v>
      </c>
      <c r="W1191" s="43" t="str">
        <f t="shared" si="199"/>
        <v>D</v>
      </c>
      <c r="X1191" s="37">
        <v>0</v>
      </c>
    </row>
    <row r="1192" spans="1:24" x14ac:dyDescent="0.25">
      <c r="A1192" s="30">
        <f t="shared" si="203"/>
        <v>1189</v>
      </c>
      <c r="B1192" s="45">
        <v>20</v>
      </c>
      <c r="C1192" s="32">
        <f t="shared" si="195"/>
        <v>397</v>
      </c>
      <c r="D1192" s="45" t="s">
        <v>229</v>
      </c>
      <c r="E1192" s="45" t="s">
        <v>422</v>
      </c>
      <c r="F1192" s="45" t="s">
        <v>423</v>
      </c>
      <c r="G1192" s="45"/>
      <c r="H1192" s="35" t="s">
        <v>255</v>
      </c>
      <c r="I1192" s="36">
        <v>41729</v>
      </c>
      <c r="J1192" s="82">
        <v>9721</v>
      </c>
      <c r="K1192" s="37">
        <v>972</v>
      </c>
      <c r="L1192" s="38">
        <f t="shared" si="205"/>
        <v>972</v>
      </c>
      <c r="M1192" s="36">
        <f t="shared" si="204"/>
        <v>41729</v>
      </c>
      <c r="N1192" s="39">
        <f t="shared" si="200"/>
        <v>10</v>
      </c>
      <c r="O1192" s="5"/>
      <c r="P1192" s="5"/>
      <c r="Q1192" s="42" t="str">
        <f>VLOOKUP(B1192,[1]Challan!$A$6:$B$28,2,FALSE)</f>
        <v>94H</v>
      </c>
      <c r="R1192" s="43" t="str">
        <f t="shared" si="196"/>
        <v>AABF</v>
      </c>
      <c r="S1192" s="43" t="str">
        <f t="shared" si="201"/>
        <v>F</v>
      </c>
      <c r="T1192" s="43" t="str">
        <f t="shared" si="202"/>
        <v>02</v>
      </c>
      <c r="U1192" s="43" t="b">
        <f t="shared" si="197"/>
        <v>1</v>
      </c>
      <c r="V1192" s="43">
        <f t="shared" si="198"/>
        <v>10</v>
      </c>
      <c r="W1192" s="43" t="str">
        <f t="shared" si="199"/>
        <v>Q</v>
      </c>
      <c r="X1192" s="37">
        <v>0</v>
      </c>
    </row>
    <row r="1193" spans="1:24" x14ac:dyDescent="0.25">
      <c r="A1193" s="30">
        <f t="shared" si="203"/>
        <v>1190</v>
      </c>
      <c r="B1193" s="45">
        <v>20</v>
      </c>
      <c r="C1193" s="32">
        <f t="shared" si="195"/>
        <v>398</v>
      </c>
      <c r="D1193" s="45" t="s">
        <v>229</v>
      </c>
      <c r="E1193" s="45" t="s">
        <v>855</v>
      </c>
      <c r="F1193" s="45" t="s">
        <v>438</v>
      </c>
      <c r="G1193" s="45"/>
      <c r="H1193" s="35" t="s">
        <v>255</v>
      </c>
      <c r="I1193" s="36">
        <v>41729</v>
      </c>
      <c r="J1193" s="82">
        <v>9731</v>
      </c>
      <c r="K1193" s="37">
        <v>973</v>
      </c>
      <c r="L1193" s="38">
        <f t="shared" si="205"/>
        <v>973</v>
      </c>
      <c r="M1193" s="36">
        <f t="shared" si="204"/>
        <v>41729</v>
      </c>
      <c r="N1193" s="39">
        <f t="shared" si="200"/>
        <v>10</v>
      </c>
      <c r="O1193" s="5"/>
      <c r="P1193" s="5"/>
      <c r="Q1193" s="42" t="str">
        <f>VLOOKUP(B1193,[1]Challan!$A$6:$B$28,2,FALSE)</f>
        <v>94H</v>
      </c>
      <c r="R1193" s="43" t="str">
        <f t="shared" si="196"/>
        <v>AAGF</v>
      </c>
      <c r="S1193" s="43" t="str">
        <f t="shared" si="201"/>
        <v>F</v>
      </c>
      <c r="T1193" s="43" t="str">
        <f t="shared" si="202"/>
        <v>02</v>
      </c>
      <c r="U1193" s="43" t="b">
        <f t="shared" si="197"/>
        <v>1</v>
      </c>
      <c r="V1193" s="43">
        <f t="shared" si="198"/>
        <v>10</v>
      </c>
      <c r="W1193" s="43" t="str">
        <f t="shared" si="199"/>
        <v>B</v>
      </c>
      <c r="X1193" s="37">
        <v>0</v>
      </c>
    </row>
    <row r="1194" spans="1:24" x14ac:dyDescent="0.25">
      <c r="A1194" s="30">
        <f t="shared" si="203"/>
        <v>1191</v>
      </c>
      <c r="B1194" s="45">
        <v>20</v>
      </c>
      <c r="C1194" s="32">
        <f t="shared" si="195"/>
        <v>399</v>
      </c>
      <c r="D1194" s="45" t="s">
        <v>229</v>
      </c>
      <c r="E1194" s="45" t="s">
        <v>887</v>
      </c>
      <c r="F1194" s="45" t="s">
        <v>556</v>
      </c>
      <c r="G1194" s="45"/>
      <c r="H1194" s="35" t="s">
        <v>255</v>
      </c>
      <c r="I1194" s="36">
        <v>41729</v>
      </c>
      <c r="J1194" s="82">
        <v>20476</v>
      </c>
      <c r="K1194" s="37">
        <v>2048</v>
      </c>
      <c r="L1194" s="38">
        <f t="shared" si="205"/>
        <v>2048</v>
      </c>
      <c r="M1194" s="36">
        <f t="shared" si="204"/>
        <v>41729</v>
      </c>
      <c r="N1194" s="39">
        <f t="shared" si="200"/>
        <v>10</v>
      </c>
      <c r="O1194" s="5"/>
      <c r="P1194" s="5"/>
      <c r="Q1194" s="42" t="str">
        <f>VLOOKUP(B1194,[1]Challan!$A$6:$B$28,2,FALSE)</f>
        <v>94H</v>
      </c>
      <c r="R1194" s="43" t="str">
        <f t="shared" si="196"/>
        <v>AAXF</v>
      </c>
      <c r="S1194" s="43" t="str">
        <f t="shared" si="201"/>
        <v>F</v>
      </c>
      <c r="T1194" s="43" t="str">
        <f t="shared" si="202"/>
        <v>02</v>
      </c>
      <c r="U1194" s="43" t="b">
        <f t="shared" si="197"/>
        <v>1</v>
      </c>
      <c r="V1194" s="43">
        <f t="shared" si="198"/>
        <v>10</v>
      </c>
      <c r="W1194" s="43" t="str">
        <f t="shared" si="199"/>
        <v>R</v>
      </c>
      <c r="X1194" s="37">
        <v>0</v>
      </c>
    </row>
    <row r="1195" spans="1:24" x14ac:dyDescent="0.25">
      <c r="A1195" s="30">
        <f t="shared" si="203"/>
        <v>1192</v>
      </c>
      <c r="B1195" s="45">
        <v>20</v>
      </c>
      <c r="C1195" s="32">
        <f t="shared" si="195"/>
        <v>400</v>
      </c>
      <c r="D1195" s="45" t="s">
        <v>229</v>
      </c>
      <c r="E1195" s="45" t="s">
        <v>416</v>
      </c>
      <c r="F1195" s="45" t="s">
        <v>417</v>
      </c>
      <c r="G1195" s="45"/>
      <c r="H1195" s="35" t="s">
        <v>255</v>
      </c>
      <c r="I1195" s="36">
        <v>41729</v>
      </c>
      <c r="J1195" s="82">
        <v>46196</v>
      </c>
      <c r="K1195" s="37">
        <v>4620</v>
      </c>
      <c r="L1195" s="38">
        <f t="shared" si="205"/>
        <v>4620</v>
      </c>
      <c r="M1195" s="36">
        <f t="shared" si="204"/>
        <v>41729</v>
      </c>
      <c r="N1195" s="39">
        <f t="shared" si="200"/>
        <v>10</v>
      </c>
      <c r="O1195" s="5"/>
      <c r="P1195" s="5"/>
      <c r="Q1195" s="42" t="str">
        <f>VLOOKUP(B1195,[1]Challan!$A$6:$B$28,2,FALSE)</f>
        <v>94H</v>
      </c>
      <c r="R1195" s="43" t="str">
        <f t="shared" si="196"/>
        <v>AAFF</v>
      </c>
      <c r="S1195" s="43" t="str">
        <f t="shared" si="201"/>
        <v>F</v>
      </c>
      <c r="T1195" s="43" t="str">
        <f t="shared" si="202"/>
        <v>02</v>
      </c>
      <c r="U1195" s="43" t="b">
        <f t="shared" si="197"/>
        <v>1</v>
      </c>
      <c r="V1195" s="43">
        <f t="shared" si="198"/>
        <v>10</v>
      </c>
      <c r="W1195" s="43" t="str">
        <f t="shared" si="199"/>
        <v>M</v>
      </c>
      <c r="X1195" s="37">
        <v>0</v>
      </c>
    </row>
    <row r="1196" spans="1:24" x14ac:dyDescent="0.25">
      <c r="A1196" s="30">
        <f t="shared" si="203"/>
        <v>1193</v>
      </c>
      <c r="B1196" s="45">
        <v>20</v>
      </c>
      <c r="C1196" s="32">
        <f t="shared" si="195"/>
        <v>401</v>
      </c>
      <c r="D1196" s="45" t="s">
        <v>229</v>
      </c>
      <c r="E1196" s="45" t="s">
        <v>1076</v>
      </c>
      <c r="F1196" s="45" t="s">
        <v>414</v>
      </c>
      <c r="G1196" s="45"/>
      <c r="H1196" s="35" t="s">
        <v>255</v>
      </c>
      <c r="I1196" s="36">
        <v>41729</v>
      </c>
      <c r="J1196" s="82">
        <v>31797</v>
      </c>
      <c r="K1196" s="37">
        <v>3180</v>
      </c>
      <c r="L1196" s="38">
        <f t="shared" si="205"/>
        <v>3180</v>
      </c>
      <c r="M1196" s="36">
        <f t="shared" si="204"/>
        <v>41729</v>
      </c>
      <c r="N1196" s="39">
        <f t="shared" si="200"/>
        <v>10</v>
      </c>
      <c r="O1196" s="5"/>
      <c r="P1196" s="5"/>
      <c r="Q1196" s="42" t="str">
        <f>VLOOKUP(B1196,[1]Challan!$A$6:$B$28,2,FALSE)</f>
        <v>94H</v>
      </c>
      <c r="R1196" s="43" t="str">
        <f t="shared" si="196"/>
        <v>AAAF</v>
      </c>
      <c r="S1196" s="43" t="str">
        <f t="shared" si="201"/>
        <v>F</v>
      </c>
      <c r="T1196" s="43" t="str">
        <f t="shared" si="202"/>
        <v>02</v>
      </c>
      <c r="U1196" s="43" t="b">
        <f t="shared" si="197"/>
        <v>1</v>
      </c>
      <c r="V1196" s="43">
        <f t="shared" si="198"/>
        <v>10</v>
      </c>
      <c r="W1196" s="43" t="str">
        <f t="shared" si="199"/>
        <v>R</v>
      </c>
      <c r="X1196" s="37">
        <v>0</v>
      </c>
    </row>
    <row r="1197" spans="1:24" x14ac:dyDescent="0.25">
      <c r="A1197" s="30">
        <f t="shared" si="203"/>
        <v>1194</v>
      </c>
      <c r="B1197" s="45">
        <v>20</v>
      </c>
      <c r="C1197" s="32">
        <f t="shared" si="195"/>
        <v>402</v>
      </c>
      <c r="D1197" s="45" t="s">
        <v>229</v>
      </c>
      <c r="E1197" s="45" t="s">
        <v>984</v>
      </c>
      <c r="F1197" s="45" t="s">
        <v>508</v>
      </c>
      <c r="G1197" s="45"/>
      <c r="H1197" s="35" t="s">
        <v>255</v>
      </c>
      <c r="I1197" s="36">
        <v>41729</v>
      </c>
      <c r="J1197" s="82">
        <v>38765</v>
      </c>
      <c r="K1197" s="37">
        <v>3876</v>
      </c>
      <c r="L1197" s="38">
        <f t="shared" si="205"/>
        <v>3876</v>
      </c>
      <c r="M1197" s="36">
        <f t="shared" si="204"/>
        <v>41729</v>
      </c>
      <c r="N1197" s="39">
        <f t="shared" si="200"/>
        <v>10</v>
      </c>
      <c r="O1197" s="5"/>
      <c r="P1197" s="5"/>
      <c r="Q1197" s="42" t="str">
        <f>VLOOKUP(B1197,[1]Challan!$A$6:$B$28,2,FALSE)</f>
        <v>94H</v>
      </c>
      <c r="R1197" s="43" t="str">
        <f t="shared" si="196"/>
        <v>AAMP</v>
      </c>
      <c r="S1197" s="43" t="str">
        <f t="shared" si="201"/>
        <v>P</v>
      </c>
      <c r="T1197" s="43" t="str">
        <f t="shared" si="202"/>
        <v>02</v>
      </c>
      <c r="U1197" s="43" t="b">
        <f t="shared" si="197"/>
        <v>1</v>
      </c>
      <c r="V1197" s="43">
        <f t="shared" si="198"/>
        <v>10</v>
      </c>
      <c r="W1197" s="43" t="str">
        <f t="shared" si="199"/>
        <v>D</v>
      </c>
      <c r="X1197" s="37">
        <v>0</v>
      </c>
    </row>
    <row r="1198" spans="1:24" x14ac:dyDescent="0.25">
      <c r="A1198" s="30">
        <f t="shared" si="203"/>
        <v>1195</v>
      </c>
      <c r="B1198" s="45">
        <v>20</v>
      </c>
      <c r="C1198" s="32">
        <f t="shared" si="195"/>
        <v>403</v>
      </c>
      <c r="D1198" s="45" t="s">
        <v>229</v>
      </c>
      <c r="E1198" s="45" t="s">
        <v>1104</v>
      </c>
      <c r="F1198" s="45" t="s">
        <v>515</v>
      </c>
      <c r="G1198" s="45"/>
      <c r="H1198" s="35" t="s">
        <v>255</v>
      </c>
      <c r="I1198" s="36">
        <v>41729</v>
      </c>
      <c r="J1198" s="82">
        <v>6740</v>
      </c>
      <c r="K1198" s="37">
        <v>674</v>
      </c>
      <c r="L1198" s="38">
        <f t="shared" si="205"/>
        <v>674</v>
      </c>
      <c r="M1198" s="36">
        <f t="shared" si="204"/>
        <v>41729</v>
      </c>
      <c r="N1198" s="39">
        <f t="shared" si="200"/>
        <v>10</v>
      </c>
      <c r="O1198" s="5"/>
      <c r="P1198" s="5"/>
      <c r="Q1198" s="42" t="str">
        <f>VLOOKUP(B1198,[1]Challan!$A$6:$B$28,2,FALSE)</f>
        <v>94H</v>
      </c>
      <c r="R1198" s="43" t="str">
        <f t="shared" si="196"/>
        <v>AACF</v>
      </c>
      <c r="S1198" s="43" t="str">
        <f t="shared" si="201"/>
        <v>F</v>
      </c>
      <c r="T1198" s="43" t="str">
        <f t="shared" si="202"/>
        <v>02</v>
      </c>
      <c r="U1198" s="43" t="b">
        <f t="shared" si="197"/>
        <v>1</v>
      </c>
      <c r="V1198" s="43">
        <f t="shared" si="198"/>
        <v>10</v>
      </c>
      <c r="W1198" s="43" t="str">
        <f t="shared" si="199"/>
        <v>E</v>
      </c>
      <c r="X1198" s="37">
        <v>0</v>
      </c>
    </row>
    <row r="1199" spans="1:24" x14ac:dyDescent="0.25">
      <c r="A1199" s="30">
        <f t="shared" si="203"/>
        <v>1196</v>
      </c>
      <c r="B1199" s="45">
        <v>20</v>
      </c>
      <c r="C1199" s="32">
        <f t="shared" si="195"/>
        <v>404</v>
      </c>
      <c r="D1199" s="45" t="s">
        <v>229</v>
      </c>
      <c r="E1199" s="45" t="s">
        <v>1078</v>
      </c>
      <c r="F1199" s="45" t="s">
        <v>427</v>
      </c>
      <c r="G1199" s="45"/>
      <c r="H1199" s="35" t="s">
        <v>255</v>
      </c>
      <c r="I1199" s="36">
        <v>41729</v>
      </c>
      <c r="J1199" s="82">
        <v>3276</v>
      </c>
      <c r="K1199" s="37">
        <v>328</v>
      </c>
      <c r="L1199" s="38">
        <f t="shared" si="205"/>
        <v>328</v>
      </c>
      <c r="M1199" s="36">
        <f t="shared" si="204"/>
        <v>41729</v>
      </c>
      <c r="N1199" s="39">
        <f t="shared" si="200"/>
        <v>10.01</v>
      </c>
      <c r="O1199" s="5"/>
      <c r="P1199" s="5"/>
      <c r="Q1199" s="42" t="str">
        <f>VLOOKUP(B1199,[1]Challan!$A$6:$B$28,2,FALSE)</f>
        <v>94H</v>
      </c>
      <c r="R1199" s="43" t="str">
        <f t="shared" si="196"/>
        <v>AAQP</v>
      </c>
      <c r="S1199" s="43" t="str">
        <f t="shared" si="201"/>
        <v>P</v>
      </c>
      <c r="T1199" s="43" t="str">
        <f t="shared" si="202"/>
        <v>02</v>
      </c>
      <c r="U1199" s="43" t="b">
        <f t="shared" si="197"/>
        <v>1</v>
      </c>
      <c r="V1199" s="43">
        <f t="shared" si="198"/>
        <v>10</v>
      </c>
      <c r="W1199" s="43" t="str">
        <f t="shared" si="199"/>
        <v>H</v>
      </c>
      <c r="X1199" s="37">
        <v>0</v>
      </c>
    </row>
    <row r="1200" spans="1:24" x14ac:dyDescent="0.25">
      <c r="A1200" s="30">
        <f t="shared" si="203"/>
        <v>1197</v>
      </c>
      <c r="B1200" s="45">
        <v>20</v>
      </c>
      <c r="C1200" s="32">
        <f t="shared" si="195"/>
        <v>405</v>
      </c>
      <c r="D1200" s="45" t="s">
        <v>229</v>
      </c>
      <c r="E1200" s="45" t="s">
        <v>506</v>
      </c>
      <c r="F1200" s="45" t="s">
        <v>507</v>
      </c>
      <c r="G1200" s="45"/>
      <c r="H1200" s="35" t="s">
        <v>255</v>
      </c>
      <c r="I1200" s="36">
        <v>41729</v>
      </c>
      <c r="J1200" s="82">
        <v>44312</v>
      </c>
      <c r="K1200" s="37">
        <v>4431</v>
      </c>
      <c r="L1200" s="38">
        <f t="shared" si="205"/>
        <v>4431</v>
      </c>
      <c r="M1200" s="36">
        <f t="shared" si="204"/>
        <v>41729</v>
      </c>
      <c r="N1200" s="39">
        <f t="shared" si="200"/>
        <v>10</v>
      </c>
      <c r="O1200" s="5"/>
      <c r="P1200" s="5"/>
      <c r="Q1200" s="42" t="str">
        <f>VLOOKUP(B1200,[1]Challan!$A$6:$B$28,2,FALSE)</f>
        <v>94H</v>
      </c>
      <c r="R1200" s="43" t="str">
        <f t="shared" si="196"/>
        <v>ABGP</v>
      </c>
      <c r="S1200" s="43" t="str">
        <f t="shared" si="201"/>
        <v>P</v>
      </c>
      <c r="T1200" s="43" t="str">
        <f t="shared" si="202"/>
        <v>02</v>
      </c>
      <c r="U1200" s="43" t="b">
        <f t="shared" si="197"/>
        <v>1</v>
      </c>
      <c r="V1200" s="43">
        <f t="shared" si="198"/>
        <v>10</v>
      </c>
      <c r="W1200" s="43" t="str">
        <f t="shared" si="199"/>
        <v>M</v>
      </c>
      <c r="X1200" s="37">
        <v>0</v>
      </c>
    </row>
    <row r="1201" spans="1:24" x14ac:dyDescent="0.25">
      <c r="A1201" s="30">
        <f t="shared" si="203"/>
        <v>1198</v>
      </c>
      <c r="B1201" s="45">
        <v>20</v>
      </c>
      <c r="C1201" s="32">
        <f t="shared" si="195"/>
        <v>406</v>
      </c>
      <c r="D1201" s="45" t="s">
        <v>229</v>
      </c>
      <c r="E1201" s="45" t="s">
        <v>860</v>
      </c>
      <c r="F1201" s="45" t="s">
        <v>455</v>
      </c>
      <c r="G1201" s="45"/>
      <c r="H1201" s="35" t="s">
        <v>255</v>
      </c>
      <c r="I1201" s="36">
        <v>41729</v>
      </c>
      <c r="J1201" s="82">
        <v>3973</v>
      </c>
      <c r="K1201" s="37">
        <v>397</v>
      </c>
      <c r="L1201" s="38">
        <f t="shared" si="205"/>
        <v>397</v>
      </c>
      <c r="M1201" s="36">
        <f t="shared" si="204"/>
        <v>41729</v>
      </c>
      <c r="N1201" s="39">
        <f t="shared" si="200"/>
        <v>9.99</v>
      </c>
      <c r="O1201" s="5"/>
      <c r="P1201" s="5"/>
      <c r="Q1201" s="42" t="str">
        <f>VLOOKUP(B1201,[1]Challan!$A$6:$B$28,2,FALSE)</f>
        <v>94H</v>
      </c>
      <c r="R1201" s="43" t="str">
        <f t="shared" si="196"/>
        <v>AAAH</v>
      </c>
      <c r="S1201" s="43" t="str">
        <f t="shared" si="201"/>
        <v>H</v>
      </c>
      <c r="T1201" s="43" t="str">
        <f t="shared" si="202"/>
        <v>02</v>
      </c>
      <c r="U1201" s="43" t="b">
        <f t="shared" si="197"/>
        <v>1</v>
      </c>
      <c r="V1201" s="43">
        <f t="shared" si="198"/>
        <v>10</v>
      </c>
      <c r="W1201" s="43" t="str">
        <f t="shared" si="199"/>
        <v>H</v>
      </c>
      <c r="X1201" s="37">
        <v>0</v>
      </c>
    </row>
    <row r="1202" spans="1:24" x14ac:dyDescent="0.25">
      <c r="A1202" s="30">
        <f t="shared" si="203"/>
        <v>1199</v>
      </c>
      <c r="B1202" s="45">
        <v>20</v>
      </c>
      <c r="C1202" s="32">
        <f t="shared" si="195"/>
        <v>407</v>
      </c>
      <c r="D1202" s="45" t="s">
        <v>229</v>
      </c>
      <c r="E1202" s="45" t="s">
        <v>848</v>
      </c>
      <c r="F1202" s="45" t="s">
        <v>421</v>
      </c>
      <c r="G1202" s="45"/>
      <c r="H1202" s="35" t="s">
        <v>255</v>
      </c>
      <c r="I1202" s="36">
        <v>41729</v>
      </c>
      <c r="J1202" s="82">
        <v>11291</v>
      </c>
      <c r="K1202" s="37">
        <v>1129</v>
      </c>
      <c r="L1202" s="38">
        <f t="shared" si="205"/>
        <v>1129</v>
      </c>
      <c r="M1202" s="36">
        <f t="shared" si="204"/>
        <v>41729</v>
      </c>
      <c r="N1202" s="39">
        <f t="shared" si="200"/>
        <v>10</v>
      </c>
      <c r="O1202" s="5"/>
      <c r="P1202" s="5"/>
      <c r="Q1202" s="42" t="str">
        <f>VLOOKUP(B1202,[1]Challan!$A$6:$B$28,2,FALSE)</f>
        <v>94H</v>
      </c>
      <c r="R1202" s="43" t="str">
        <f t="shared" si="196"/>
        <v>AABF</v>
      </c>
      <c r="S1202" s="43" t="str">
        <f t="shared" si="201"/>
        <v>F</v>
      </c>
      <c r="T1202" s="43" t="str">
        <f t="shared" si="202"/>
        <v>02</v>
      </c>
      <c r="U1202" s="43" t="b">
        <f t="shared" si="197"/>
        <v>1</v>
      </c>
      <c r="V1202" s="43">
        <f t="shared" si="198"/>
        <v>10</v>
      </c>
      <c r="W1202" s="43" t="str">
        <f t="shared" si="199"/>
        <v>H</v>
      </c>
      <c r="X1202" s="37">
        <v>0</v>
      </c>
    </row>
    <row r="1203" spans="1:24" x14ac:dyDescent="0.25">
      <c r="A1203" s="30">
        <f t="shared" si="203"/>
        <v>1200</v>
      </c>
      <c r="B1203" s="45">
        <v>20</v>
      </c>
      <c r="C1203" s="32">
        <f t="shared" si="195"/>
        <v>408</v>
      </c>
      <c r="D1203" s="45" t="s">
        <v>229</v>
      </c>
      <c r="E1203" s="45" t="s">
        <v>966</v>
      </c>
      <c r="F1203" s="45" t="s">
        <v>397</v>
      </c>
      <c r="G1203" s="45"/>
      <c r="H1203" s="35" t="s">
        <v>255</v>
      </c>
      <c r="I1203" s="36">
        <v>41729</v>
      </c>
      <c r="J1203" s="82">
        <v>8336</v>
      </c>
      <c r="K1203" s="37">
        <v>834</v>
      </c>
      <c r="L1203" s="38">
        <f t="shared" si="205"/>
        <v>834</v>
      </c>
      <c r="M1203" s="36">
        <f t="shared" si="204"/>
        <v>41729</v>
      </c>
      <c r="N1203" s="39">
        <f t="shared" si="200"/>
        <v>10</v>
      </c>
      <c r="O1203" s="5"/>
      <c r="P1203" s="5"/>
      <c r="Q1203" s="42" t="str">
        <f>VLOOKUP(B1203,[1]Challan!$A$6:$B$28,2,FALSE)</f>
        <v>94H</v>
      </c>
      <c r="R1203" s="43" t="str">
        <f t="shared" si="196"/>
        <v>ALKP</v>
      </c>
      <c r="S1203" s="43" t="str">
        <f t="shared" si="201"/>
        <v>P</v>
      </c>
      <c r="T1203" s="43" t="str">
        <f t="shared" si="202"/>
        <v>02</v>
      </c>
      <c r="U1203" s="43" t="b">
        <f t="shared" si="197"/>
        <v>1</v>
      </c>
      <c r="V1203" s="43">
        <f t="shared" si="198"/>
        <v>10</v>
      </c>
      <c r="W1203" s="43" t="str">
        <f t="shared" si="199"/>
        <v>D</v>
      </c>
      <c r="X1203" s="37">
        <v>0</v>
      </c>
    </row>
    <row r="1204" spans="1:24" x14ac:dyDescent="0.25">
      <c r="A1204" s="30">
        <f t="shared" si="203"/>
        <v>1201</v>
      </c>
      <c r="B1204" s="45">
        <v>20</v>
      </c>
      <c r="C1204" s="32">
        <f t="shared" si="195"/>
        <v>409</v>
      </c>
      <c r="D1204" s="45" t="s">
        <v>229</v>
      </c>
      <c r="E1204" s="45" t="s">
        <v>969</v>
      </c>
      <c r="F1204" s="45" t="s">
        <v>407</v>
      </c>
      <c r="G1204" s="45"/>
      <c r="H1204" s="35" t="s">
        <v>255</v>
      </c>
      <c r="I1204" s="36">
        <v>41729</v>
      </c>
      <c r="J1204" s="82">
        <v>5445</v>
      </c>
      <c r="K1204" s="37">
        <v>544</v>
      </c>
      <c r="L1204" s="38">
        <f t="shared" si="205"/>
        <v>544</v>
      </c>
      <c r="M1204" s="36">
        <f t="shared" si="204"/>
        <v>41729</v>
      </c>
      <c r="N1204" s="39">
        <f t="shared" si="200"/>
        <v>9.99</v>
      </c>
      <c r="O1204" s="5"/>
      <c r="P1204" s="5"/>
      <c r="Q1204" s="42" t="str">
        <f>VLOOKUP(B1204,[1]Challan!$A$6:$B$28,2,FALSE)</f>
        <v>94H</v>
      </c>
      <c r="R1204" s="43" t="str">
        <f t="shared" si="196"/>
        <v>AADF</v>
      </c>
      <c r="S1204" s="43" t="str">
        <f t="shared" si="201"/>
        <v>F</v>
      </c>
      <c r="T1204" s="43" t="str">
        <f t="shared" si="202"/>
        <v>02</v>
      </c>
      <c r="U1204" s="43" t="b">
        <f t="shared" si="197"/>
        <v>1</v>
      </c>
      <c r="V1204" s="43">
        <f t="shared" si="198"/>
        <v>10</v>
      </c>
      <c r="W1204" s="43" t="str">
        <f t="shared" si="199"/>
        <v>N</v>
      </c>
      <c r="X1204" s="37">
        <v>0</v>
      </c>
    </row>
    <row r="1205" spans="1:24" x14ac:dyDescent="0.25">
      <c r="A1205" s="30">
        <f t="shared" si="203"/>
        <v>1202</v>
      </c>
      <c r="B1205" s="45">
        <v>20</v>
      </c>
      <c r="C1205" s="32">
        <f t="shared" si="195"/>
        <v>410</v>
      </c>
      <c r="D1205" s="45" t="s">
        <v>229</v>
      </c>
      <c r="E1205" s="45" t="s">
        <v>915</v>
      </c>
      <c r="F1205" s="45" t="s">
        <v>735</v>
      </c>
      <c r="G1205" s="45"/>
      <c r="H1205" s="35" t="s">
        <v>255</v>
      </c>
      <c r="I1205" s="36">
        <v>41729</v>
      </c>
      <c r="J1205" s="82">
        <v>18533</v>
      </c>
      <c r="K1205" s="37">
        <v>1853</v>
      </c>
      <c r="L1205" s="38">
        <f t="shared" si="205"/>
        <v>1853</v>
      </c>
      <c r="M1205" s="36">
        <f t="shared" si="204"/>
        <v>41729</v>
      </c>
      <c r="N1205" s="39">
        <f t="shared" si="200"/>
        <v>10</v>
      </c>
      <c r="O1205" s="5"/>
      <c r="P1205" s="5"/>
      <c r="Q1205" s="42" t="str">
        <f>VLOOKUP(B1205,[1]Challan!$A$6:$B$28,2,FALSE)</f>
        <v>94H</v>
      </c>
      <c r="R1205" s="43" t="str">
        <f t="shared" si="196"/>
        <v>AACF</v>
      </c>
      <c r="S1205" s="43" t="str">
        <f t="shared" si="201"/>
        <v>F</v>
      </c>
      <c r="T1205" s="43" t="str">
        <f t="shared" si="202"/>
        <v>02</v>
      </c>
      <c r="U1205" s="43" t="b">
        <f t="shared" si="197"/>
        <v>1</v>
      </c>
      <c r="V1205" s="43">
        <f t="shared" si="198"/>
        <v>10</v>
      </c>
      <c r="W1205" s="43" t="str">
        <f t="shared" si="199"/>
        <v>K</v>
      </c>
      <c r="X1205" s="37">
        <v>0</v>
      </c>
    </row>
    <row r="1206" spans="1:24" x14ac:dyDescent="0.25">
      <c r="A1206" s="30">
        <f t="shared" si="203"/>
        <v>1203</v>
      </c>
      <c r="B1206" s="45">
        <v>20</v>
      </c>
      <c r="C1206" s="32">
        <f t="shared" si="195"/>
        <v>411</v>
      </c>
      <c r="D1206" s="45" t="s">
        <v>229</v>
      </c>
      <c r="E1206" s="45" t="s">
        <v>862</v>
      </c>
      <c r="F1206" s="45" t="s">
        <v>471</v>
      </c>
      <c r="G1206" s="45"/>
      <c r="H1206" s="35" t="s">
        <v>255</v>
      </c>
      <c r="I1206" s="36">
        <v>41729</v>
      </c>
      <c r="J1206" s="82">
        <v>17215</v>
      </c>
      <c r="K1206" s="37">
        <v>1721</v>
      </c>
      <c r="L1206" s="38">
        <f t="shared" si="205"/>
        <v>1721</v>
      </c>
      <c r="M1206" s="36">
        <f t="shared" si="204"/>
        <v>41729</v>
      </c>
      <c r="N1206" s="39">
        <f t="shared" si="200"/>
        <v>10</v>
      </c>
      <c r="O1206" s="5"/>
      <c r="P1206" s="5"/>
      <c r="Q1206" s="42" t="str">
        <f>VLOOKUP(B1206,[1]Challan!$A$6:$B$28,2,FALSE)</f>
        <v>94H</v>
      </c>
      <c r="R1206" s="43" t="str">
        <f t="shared" si="196"/>
        <v>AEQP</v>
      </c>
      <c r="S1206" s="43" t="str">
        <f t="shared" si="201"/>
        <v>P</v>
      </c>
      <c r="T1206" s="43" t="str">
        <f t="shared" si="202"/>
        <v>02</v>
      </c>
      <c r="U1206" s="43" t="b">
        <f t="shared" si="197"/>
        <v>1</v>
      </c>
      <c r="V1206" s="43">
        <f t="shared" si="198"/>
        <v>10</v>
      </c>
      <c r="W1206" s="43" t="str">
        <f t="shared" si="199"/>
        <v>H</v>
      </c>
      <c r="X1206" s="37">
        <v>0</v>
      </c>
    </row>
    <row r="1207" spans="1:24" x14ac:dyDescent="0.25">
      <c r="A1207" s="30">
        <f t="shared" si="203"/>
        <v>1204</v>
      </c>
      <c r="B1207" s="45">
        <v>20</v>
      </c>
      <c r="C1207" s="32">
        <f t="shared" si="195"/>
        <v>412</v>
      </c>
      <c r="D1207" s="45" t="s">
        <v>229</v>
      </c>
      <c r="E1207" s="45" t="s">
        <v>982</v>
      </c>
      <c r="F1207" s="45" t="s">
        <v>485</v>
      </c>
      <c r="G1207" s="45"/>
      <c r="H1207" s="35" t="s">
        <v>255</v>
      </c>
      <c r="I1207" s="36">
        <v>41729</v>
      </c>
      <c r="J1207" s="82">
        <v>7745</v>
      </c>
      <c r="K1207" s="37">
        <v>774</v>
      </c>
      <c r="L1207" s="38">
        <f t="shared" si="205"/>
        <v>774</v>
      </c>
      <c r="M1207" s="36">
        <f t="shared" si="204"/>
        <v>41729</v>
      </c>
      <c r="N1207" s="39">
        <f t="shared" si="200"/>
        <v>9.99</v>
      </c>
      <c r="O1207" s="5"/>
      <c r="P1207" s="5"/>
      <c r="Q1207" s="42" t="str">
        <f>VLOOKUP(B1207,[1]Challan!$A$6:$B$28,2,FALSE)</f>
        <v>94H</v>
      </c>
      <c r="R1207" s="43" t="str">
        <f t="shared" si="196"/>
        <v>AGUP</v>
      </c>
      <c r="S1207" s="43" t="str">
        <f t="shared" si="201"/>
        <v>P</v>
      </c>
      <c r="T1207" s="43" t="str">
        <f t="shared" si="202"/>
        <v>02</v>
      </c>
      <c r="U1207" s="43" t="b">
        <f t="shared" si="197"/>
        <v>1</v>
      </c>
      <c r="V1207" s="43">
        <f t="shared" si="198"/>
        <v>10</v>
      </c>
      <c r="W1207" s="43" t="str">
        <f t="shared" si="199"/>
        <v>Q</v>
      </c>
      <c r="X1207" s="37">
        <v>0</v>
      </c>
    </row>
    <row r="1208" spans="1:24" x14ac:dyDescent="0.25">
      <c r="A1208" s="30">
        <f t="shared" si="203"/>
        <v>1205</v>
      </c>
      <c r="B1208" s="45">
        <v>20</v>
      </c>
      <c r="C1208" s="32">
        <f t="shared" si="195"/>
        <v>413</v>
      </c>
      <c r="D1208" s="45" t="s">
        <v>229</v>
      </c>
      <c r="E1208" s="45" t="s">
        <v>888</v>
      </c>
      <c r="F1208" s="45" t="s">
        <v>558</v>
      </c>
      <c r="G1208" s="45"/>
      <c r="H1208" s="35" t="s">
        <v>255</v>
      </c>
      <c r="I1208" s="36">
        <v>41729</v>
      </c>
      <c r="J1208" s="82">
        <v>13914</v>
      </c>
      <c r="K1208" s="37">
        <v>1391</v>
      </c>
      <c r="L1208" s="38">
        <f t="shared" si="205"/>
        <v>1391</v>
      </c>
      <c r="M1208" s="36">
        <f t="shared" si="204"/>
        <v>41729</v>
      </c>
      <c r="N1208" s="39">
        <f t="shared" si="200"/>
        <v>10</v>
      </c>
      <c r="O1208" s="5"/>
      <c r="P1208" s="5"/>
      <c r="Q1208" s="42" t="str">
        <f>VLOOKUP(B1208,[1]Challan!$A$6:$B$28,2,FALSE)</f>
        <v>94H</v>
      </c>
      <c r="R1208" s="43" t="str">
        <f t="shared" si="196"/>
        <v>AAOF</v>
      </c>
      <c r="S1208" s="43" t="str">
        <f t="shared" si="201"/>
        <v>F</v>
      </c>
      <c r="T1208" s="43" t="str">
        <f t="shared" si="202"/>
        <v>02</v>
      </c>
      <c r="U1208" s="43" t="b">
        <f t="shared" si="197"/>
        <v>1</v>
      </c>
      <c r="V1208" s="43">
        <f t="shared" si="198"/>
        <v>10</v>
      </c>
      <c r="W1208" s="43" t="str">
        <f t="shared" si="199"/>
        <v>C</v>
      </c>
      <c r="X1208" s="37">
        <v>0</v>
      </c>
    </row>
    <row r="1209" spans="1:24" x14ac:dyDescent="0.25">
      <c r="A1209" s="30">
        <f t="shared" si="203"/>
        <v>1206</v>
      </c>
      <c r="B1209" s="45">
        <v>20</v>
      </c>
      <c r="C1209" s="32">
        <f t="shared" si="195"/>
        <v>414</v>
      </c>
      <c r="D1209" s="111" t="s">
        <v>229</v>
      </c>
      <c r="E1209" s="45" t="s">
        <v>1017</v>
      </c>
      <c r="F1209" s="45" t="s">
        <v>743</v>
      </c>
      <c r="G1209" s="45"/>
      <c r="H1209" s="35" t="s">
        <v>255</v>
      </c>
      <c r="I1209" s="36">
        <v>41729</v>
      </c>
      <c r="J1209" s="82">
        <v>2743</v>
      </c>
      <c r="K1209" s="37">
        <v>274</v>
      </c>
      <c r="L1209" s="38">
        <f t="shared" si="205"/>
        <v>274</v>
      </c>
      <c r="M1209" s="36">
        <f t="shared" si="204"/>
        <v>41729</v>
      </c>
      <c r="N1209" s="39">
        <f t="shared" si="200"/>
        <v>9.99</v>
      </c>
      <c r="O1209" s="5"/>
      <c r="P1209" s="5"/>
      <c r="Q1209" s="42" t="str">
        <f>VLOOKUP(B1209,[1]Challan!$A$6:$B$28,2,FALSE)</f>
        <v>94H</v>
      </c>
      <c r="R1209" s="43" t="str">
        <f t="shared" si="196"/>
        <v>AAWP</v>
      </c>
      <c r="S1209" s="43" t="str">
        <f t="shared" si="201"/>
        <v>P</v>
      </c>
      <c r="T1209" s="43" t="str">
        <f t="shared" si="202"/>
        <v>02</v>
      </c>
      <c r="U1209" s="43" t="b">
        <f t="shared" si="197"/>
        <v>1</v>
      </c>
      <c r="V1209" s="43">
        <f t="shared" si="198"/>
        <v>10</v>
      </c>
      <c r="W1209" s="43" t="str">
        <f t="shared" si="199"/>
        <v>E</v>
      </c>
      <c r="X1209" s="37">
        <v>0</v>
      </c>
    </row>
    <row r="1210" spans="1:24" x14ac:dyDescent="0.25">
      <c r="A1210" s="30">
        <f t="shared" si="203"/>
        <v>1207</v>
      </c>
      <c r="B1210" s="45">
        <v>20</v>
      </c>
      <c r="C1210" s="32">
        <f t="shared" si="195"/>
        <v>415</v>
      </c>
      <c r="D1210" s="45" t="s">
        <v>229</v>
      </c>
      <c r="E1210" s="45" t="s">
        <v>963</v>
      </c>
      <c r="F1210" s="45" t="s">
        <v>390</v>
      </c>
      <c r="G1210" s="45"/>
      <c r="H1210" s="35" t="s">
        <v>255</v>
      </c>
      <c r="I1210" s="36">
        <v>41729</v>
      </c>
      <c r="J1210" s="82">
        <v>2617</v>
      </c>
      <c r="K1210" s="37">
        <v>262</v>
      </c>
      <c r="L1210" s="38">
        <f t="shared" si="205"/>
        <v>262</v>
      </c>
      <c r="M1210" s="36">
        <f t="shared" si="204"/>
        <v>41729</v>
      </c>
      <c r="N1210" s="39">
        <f t="shared" si="200"/>
        <v>10.01</v>
      </c>
      <c r="O1210" s="5"/>
      <c r="P1210" s="5"/>
      <c r="Q1210" s="42" t="str">
        <f>VLOOKUP(B1210,[1]Challan!$A$6:$B$28,2,FALSE)</f>
        <v>94H</v>
      </c>
      <c r="R1210" s="43" t="str">
        <f t="shared" si="196"/>
        <v>AALF</v>
      </c>
      <c r="S1210" s="43" t="str">
        <f t="shared" si="201"/>
        <v>F</v>
      </c>
      <c r="T1210" s="43" t="str">
        <f t="shared" si="202"/>
        <v>02</v>
      </c>
      <c r="U1210" s="43" t="b">
        <f t="shared" si="197"/>
        <v>1</v>
      </c>
      <c r="V1210" s="43">
        <f t="shared" si="198"/>
        <v>10</v>
      </c>
      <c r="W1210" s="43" t="str">
        <f t="shared" si="199"/>
        <v>J</v>
      </c>
      <c r="X1210" s="37">
        <v>0</v>
      </c>
    </row>
    <row r="1211" spans="1:24" x14ac:dyDescent="0.25">
      <c r="A1211" s="30">
        <f t="shared" si="203"/>
        <v>1208</v>
      </c>
      <c r="B1211" s="45">
        <v>20</v>
      </c>
      <c r="C1211" s="32">
        <f t="shared" si="195"/>
        <v>416</v>
      </c>
      <c r="D1211" s="45" t="s">
        <v>229</v>
      </c>
      <c r="E1211" s="45" t="s">
        <v>1071</v>
      </c>
      <c r="F1211" s="45" t="s">
        <v>391</v>
      </c>
      <c r="G1211" s="45"/>
      <c r="H1211" s="35" t="s">
        <v>255</v>
      </c>
      <c r="I1211" s="36">
        <v>41729</v>
      </c>
      <c r="J1211" s="82">
        <v>8524</v>
      </c>
      <c r="K1211" s="37">
        <v>852</v>
      </c>
      <c r="L1211" s="38">
        <f t="shared" si="205"/>
        <v>852</v>
      </c>
      <c r="M1211" s="36">
        <f t="shared" si="204"/>
        <v>41729</v>
      </c>
      <c r="N1211" s="39">
        <f t="shared" si="200"/>
        <v>10</v>
      </c>
      <c r="O1211" s="5"/>
      <c r="P1211" s="5"/>
      <c r="Q1211" s="42" t="str">
        <f>VLOOKUP(B1211,[1]Challan!$A$6:$B$28,2,FALSE)</f>
        <v>94H</v>
      </c>
      <c r="R1211" s="43" t="str">
        <f t="shared" si="196"/>
        <v>AAEF</v>
      </c>
      <c r="S1211" s="43" t="str">
        <f t="shared" si="201"/>
        <v>F</v>
      </c>
      <c r="T1211" s="43" t="str">
        <f t="shared" si="202"/>
        <v>02</v>
      </c>
      <c r="U1211" s="43" t="b">
        <f t="shared" si="197"/>
        <v>1</v>
      </c>
      <c r="V1211" s="43">
        <f t="shared" si="198"/>
        <v>10</v>
      </c>
      <c r="W1211" s="43" t="str">
        <f t="shared" si="199"/>
        <v>J</v>
      </c>
      <c r="X1211" s="37">
        <v>0</v>
      </c>
    </row>
    <row r="1212" spans="1:24" x14ac:dyDescent="0.25">
      <c r="A1212" s="30">
        <f t="shared" si="203"/>
        <v>1209</v>
      </c>
      <c r="B1212" s="45">
        <v>20</v>
      </c>
      <c r="C1212" s="32">
        <f t="shared" si="195"/>
        <v>417</v>
      </c>
      <c r="D1212" s="45" t="s">
        <v>229</v>
      </c>
      <c r="E1212" s="45" t="s">
        <v>872</v>
      </c>
      <c r="F1212" s="45" t="s">
        <v>514</v>
      </c>
      <c r="G1212" s="45"/>
      <c r="H1212" s="35" t="s">
        <v>255</v>
      </c>
      <c r="I1212" s="36">
        <v>41729</v>
      </c>
      <c r="J1212" s="82">
        <v>3337</v>
      </c>
      <c r="K1212" s="37">
        <v>334</v>
      </c>
      <c r="L1212" s="38">
        <f t="shared" si="205"/>
        <v>334</v>
      </c>
      <c r="M1212" s="36">
        <f t="shared" si="204"/>
        <v>41729</v>
      </c>
      <c r="N1212" s="39">
        <f t="shared" si="200"/>
        <v>10.01</v>
      </c>
      <c r="O1212" s="5"/>
      <c r="P1212" s="5"/>
      <c r="Q1212" s="42" t="str">
        <f>VLOOKUP(B1212,[1]Challan!$A$6:$B$28,2,FALSE)</f>
        <v>94H</v>
      </c>
      <c r="R1212" s="43" t="str">
        <f t="shared" si="196"/>
        <v>AAAA</v>
      </c>
      <c r="S1212" s="43" t="str">
        <f t="shared" si="201"/>
        <v>A</v>
      </c>
      <c r="T1212" s="43" t="str">
        <f t="shared" si="202"/>
        <v>02</v>
      </c>
      <c r="U1212" s="43" t="b">
        <f t="shared" si="197"/>
        <v>1</v>
      </c>
      <c r="V1212" s="43">
        <f t="shared" si="198"/>
        <v>10</v>
      </c>
      <c r="W1212" s="43" t="str">
        <f t="shared" si="199"/>
        <v>N</v>
      </c>
      <c r="X1212" s="37">
        <v>0</v>
      </c>
    </row>
    <row r="1213" spans="1:24" x14ac:dyDescent="0.25">
      <c r="A1213" s="30">
        <f t="shared" si="203"/>
        <v>1210</v>
      </c>
      <c r="B1213" s="45">
        <v>20</v>
      </c>
      <c r="C1213" s="32">
        <f t="shared" si="195"/>
        <v>418</v>
      </c>
      <c r="D1213" s="45" t="s">
        <v>229</v>
      </c>
      <c r="E1213" s="45" t="s">
        <v>1073</v>
      </c>
      <c r="F1213" s="45" t="s">
        <v>402</v>
      </c>
      <c r="G1213" s="45"/>
      <c r="H1213" s="35" t="s">
        <v>255</v>
      </c>
      <c r="I1213" s="36">
        <v>41729</v>
      </c>
      <c r="J1213" s="82">
        <v>7711</v>
      </c>
      <c r="K1213" s="37">
        <v>771</v>
      </c>
      <c r="L1213" s="38">
        <f t="shared" si="205"/>
        <v>771</v>
      </c>
      <c r="M1213" s="36">
        <f t="shared" si="204"/>
        <v>41729</v>
      </c>
      <c r="N1213" s="39">
        <f t="shared" si="200"/>
        <v>10</v>
      </c>
      <c r="O1213" s="5"/>
      <c r="P1213" s="5"/>
      <c r="Q1213" s="42" t="str">
        <f>VLOOKUP(B1213,[1]Challan!$A$6:$B$28,2,FALSE)</f>
        <v>94H</v>
      </c>
      <c r="R1213" s="43" t="str">
        <f t="shared" si="196"/>
        <v>AADF</v>
      </c>
      <c r="S1213" s="43" t="str">
        <f t="shared" si="201"/>
        <v>F</v>
      </c>
      <c r="T1213" s="43" t="str">
        <f t="shared" si="202"/>
        <v>02</v>
      </c>
      <c r="U1213" s="43" t="b">
        <f t="shared" si="197"/>
        <v>1</v>
      </c>
      <c r="V1213" s="43">
        <f t="shared" si="198"/>
        <v>10</v>
      </c>
      <c r="W1213" s="43" t="str">
        <f t="shared" si="199"/>
        <v>A</v>
      </c>
      <c r="X1213" s="37">
        <v>0</v>
      </c>
    </row>
    <row r="1214" spans="1:24" x14ac:dyDescent="0.25">
      <c r="A1214" s="30">
        <f t="shared" si="203"/>
        <v>1211</v>
      </c>
      <c r="B1214" s="45">
        <v>20</v>
      </c>
      <c r="C1214" s="32">
        <f t="shared" si="195"/>
        <v>419</v>
      </c>
      <c r="D1214" s="45" t="s">
        <v>229</v>
      </c>
      <c r="E1214" s="45" t="s">
        <v>840</v>
      </c>
      <c r="F1214" s="45" t="s">
        <v>396</v>
      </c>
      <c r="G1214" s="45"/>
      <c r="H1214" s="35" t="s">
        <v>255</v>
      </c>
      <c r="I1214" s="36">
        <v>41729</v>
      </c>
      <c r="J1214" s="82">
        <v>22890</v>
      </c>
      <c r="K1214" s="37">
        <v>2289</v>
      </c>
      <c r="L1214" s="38">
        <f t="shared" si="205"/>
        <v>2289</v>
      </c>
      <c r="M1214" s="36">
        <f t="shared" si="204"/>
        <v>41729</v>
      </c>
      <c r="N1214" s="39">
        <f t="shared" si="200"/>
        <v>10</v>
      </c>
      <c r="O1214" s="5"/>
      <c r="P1214" s="5"/>
      <c r="Q1214" s="42" t="str">
        <f>VLOOKUP(B1214,[1]Challan!$A$6:$B$28,2,FALSE)</f>
        <v>94H</v>
      </c>
      <c r="R1214" s="43" t="str">
        <f t="shared" si="196"/>
        <v>AACF</v>
      </c>
      <c r="S1214" s="43" t="str">
        <f t="shared" si="201"/>
        <v>F</v>
      </c>
      <c r="T1214" s="43" t="str">
        <f t="shared" si="202"/>
        <v>02</v>
      </c>
      <c r="U1214" s="43" t="b">
        <f t="shared" si="197"/>
        <v>1</v>
      </c>
      <c r="V1214" s="43">
        <f t="shared" si="198"/>
        <v>10</v>
      </c>
      <c r="W1214" s="43" t="str">
        <f t="shared" si="199"/>
        <v>G</v>
      </c>
      <c r="X1214" s="37">
        <v>0</v>
      </c>
    </row>
    <row r="1215" spans="1:24" x14ac:dyDescent="0.25">
      <c r="A1215" s="30">
        <f t="shared" si="203"/>
        <v>1212</v>
      </c>
      <c r="B1215" s="45">
        <v>20</v>
      </c>
      <c r="C1215" s="32">
        <f t="shared" si="195"/>
        <v>420</v>
      </c>
      <c r="D1215" s="45" t="s">
        <v>229</v>
      </c>
      <c r="E1215" s="45" t="s">
        <v>405</v>
      </c>
      <c r="F1215" s="45" t="s">
        <v>406</v>
      </c>
      <c r="G1215" s="45"/>
      <c r="H1215" s="35" t="s">
        <v>255</v>
      </c>
      <c r="I1215" s="36">
        <v>41729</v>
      </c>
      <c r="J1215" s="82">
        <v>13698</v>
      </c>
      <c r="K1215" s="37">
        <v>1370</v>
      </c>
      <c r="L1215" s="38">
        <f t="shared" si="205"/>
        <v>1370</v>
      </c>
      <c r="M1215" s="36">
        <f t="shared" si="204"/>
        <v>41729</v>
      </c>
      <c r="N1215" s="39">
        <f t="shared" si="200"/>
        <v>10</v>
      </c>
      <c r="O1215" s="5"/>
      <c r="P1215" s="5"/>
      <c r="Q1215" s="42" t="str">
        <f>VLOOKUP(B1215,[1]Challan!$A$6:$B$28,2,FALSE)</f>
        <v>94H</v>
      </c>
      <c r="R1215" s="43" t="str">
        <f t="shared" si="196"/>
        <v>AABF</v>
      </c>
      <c r="S1215" s="43" t="str">
        <f t="shared" si="201"/>
        <v>F</v>
      </c>
      <c r="T1215" s="43" t="str">
        <f t="shared" si="202"/>
        <v>02</v>
      </c>
      <c r="U1215" s="43" t="b">
        <f t="shared" si="197"/>
        <v>1</v>
      </c>
      <c r="V1215" s="43">
        <f t="shared" si="198"/>
        <v>10</v>
      </c>
      <c r="W1215" s="43" t="str">
        <f t="shared" si="199"/>
        <v>F</v>
      </c>
      <c r="X1215" s="37">
        <v>0</v>
      </c>
    </row>
    <row r="1216" spans="1:24" x14ac:dyDescent="0.25">
      <c r="A1216" s="30">
        <f t="shared" si="203"/>
        <v>1213</v>
      </c>
      <c r="B1216" s="45">
        <v>20</v>
      </c>
      <c r="C1216" s="32">
        <f t="shared" si="195"/>
        <v>421</v>
      </c>
      <c r="D1216" s="45" t="s">
        <v>229</v>
      </c>
      <c r="E1216" s="45" t="s">
        <v>867</v>
      </c>
      <c r="F1216" s="45" t="s">
        <v>492</v>
      </c>
      <c r="G1216" s="45"/>
      <c r="H1216" s="35" t="s">
        <v>255</v>
      </c>
      <c r="I1216" s="36">
        <v>41729</v>
      </c>
      <c r="J1216" s="82">
        <v>7658</v>
      </c>
      <c r="K1216" s="37">
        <v>766</v>
      </c>
      <c r="L1216" s="38">
        <f t="shared" si="205"/>
        <v>766</v>
      </c>
      <c r="M1216" s="36">
        <f t="shared" si="204"/>
        <v>41729</v>
      </c>
      <c r="N1216" s="39">
        <f t="shared" si="200"/>
        <v>10</v>
      </c>
      <c r="O1216" s="5"/>
      <c r="P1216" s="5"/>
      <c r="Q1216" s="42" t="str">
        <f>VLOOKUP(B1216,[1]Challan!$A$6:$B$28,2,FALSE)</f>
        <v>94H</v>
      </c>
      <c r="R1216" s="43" t="str">
        <f t="shared" si="196"/>
        <v>AFYP</v>
      </c>
      <c r="S1216" s="43" t="str">
        <f t="shared" si="201"/>
        <v>P</v>
      </c>
      <c r="T1216" s="43" t="str">
        <f t="shared" si="202"/>
        <v>02</v>
      </c>
      <c r="U1216" s="43" t="b">
        <f t="shared" si="197"/>
        <v>1</v>
      </c>
      <c r="V1216" s="43">
        <f t="shared" si="198"/>
        <v>10</v>
      </c>
      <c r="W1216" s="43" t="str">
        <f t="shared" si="199"/>
        <v>Q</v>
      </c>
      <c r="X1216" s="37">
        <v>0</v>
      </c>
    </row>
    <row r="1217" spans="1:24" x14ac:dyDescent="0.25">
      <c r="A1217" s="30">
        <f t="shared" si="203"/>
        <v>1214</v>
      </c>
      <c r="B1217" s="45">
        <v>20</v>
      </c>
      <c r="C1217" s="32">
        <f t="shared" si="195"/>
        <v>422</v>
      </c>
      <c r="D1217" s="45" t="s">
        <v>229</v>
      </c>
      <c r="E1217" s="45" t="s">
        <v>981</v>
      </c>
      <c r="F1217" s="45" t="s">
        <v>482</v>
      </c>
      <c r="G1217" s="45"/>
      <c r="H1217" s="35" t="s">
        <v>255</v>
      </c>
      <c r="I1217" s="36">
        <v>41729</v>
      </c>
      <c r="J1217" s="82">
        <v>9897</v>
      </c>
      <c r="K1217" s="37">
        <v>990</v>
      </c>
      <c r="L1217" s="38">
        <f t="shared" si="205"/>
        <v>990</v>
      </c>
      <c r="M1217" s="36">
        <f t="shared" si="204"/>
        <v>41729</v>
      </c>
      <c r="N1217" s="39">
        <f t="shared" si="200"/>
        <v>10</v>
      </c>
      <c r="O1217" s="5"/>
      <c r="P1217" s="5"/>
      <c r="Q1217" s="42" t="str">
        <f>VLOOKUP(B1217,[1]Challan!$A$6:$B$28,2,FALSE)</f>
        <v>94H</v>
      </c>
      <c r="R1217" s="43" t="str">
        <f t="shared" si="196"/>
        <v>AANF</v>
      </c>
      <c r="S1217" s="43" t="str">
        <f t="shared" si="201"/>
        <v>F</v>
      </c>
      <c r="T1217" s="43" t="str">
        <f t="shared" si="202"/>
        <v>02</v>
      </c>
      <c r="U1217" s="43" t="b">
        <f t="shared" si="197"/>
        <v>1</v>
      </c>
      <c r="V1217" s="43">
        <f t="shared" si="198"/>
        <v>10</v>
      </c>
      <c r="W1217" s="43" t="str">
        <f t="shared" si="199"/>
        <v>D</v>
      </c>
      <c r="X1217" s="37">
        <v>0</v>
      </c>
    </row>
    <row r="1218" spans="1:24" x14ac:dyDescent="0.25">
      <c r="A1218" s="30">
        <f t="shared" si="203"/>
        <v>1215</v>
      </c>
      <c r="B1218" s="45">
        <v>20</v>
      </c>
      <c r="C1218" s="32">
        <f t="shared" si="195"/>
        <v>423</v>
      </c>
      <c r="D1218" s="45" t="s">
        <v>229</v>
      </c>
      <c r="E1218" s="45" t="s">
        <v>884</v>
      </c>
      <c r="F1218" s="45" t="s">
        <v>552</v>
      </c>
      <c r="G1218" s="45"/>
      <c r="H1218" s="35" t="s">
        <v>255</v>
      </c>
      <c r="I1218" s="36">
        <v>41729</v>
      </c>
      <c r="J1218" s="82">
        <v>7900</v>
      </c>
      <c r="K1218" s="37">
        <v>790</v>
      </c>
      <c r="L1218" s="38">
        <f t="shared" si="205"/>
        <v>790</v>
      </c>
      <c r="M1218" s="36">
        <f t="shared" si="204"/>
        <v>41729</v>
      </c>
      <c r="N1218" s="39">
        <f t="shared" si="200"/>
        <v>10</v>
      </c>
      <c r="O1218" s="5"/>
      <c r="P1218" s="5"/>
      <c r="Q1218" s="42" t="str">
        <f>VLOOKUP(B1218,[1]Challan!$A$6:$B$28,2,FALSE)</f>
        <v>94H</v>
      </c>
      <c r="R1218" s="43" t="str">
        <f t="shared" si="196"/>
        <v>AAUF</v>
      </c>
      <c r="S1218" s="43" t="str">
        <f t="shared" si="201"/>
        <v>F</v>
      </c>
      <c r="T1218" s="43" t="str">
        <f t="shared" si="202"/>
        <v>02</v>
      </c>
      <c r="U1218" s="43" t="b">
        <f t="shared" si="197"/>
        <v>1</v>
      </c>
      <c r="V1218" s="43">
        <f t="shared" si="198"/>
        <v>10</v>
      </c>
      <c r="W1218" s="43" t="str">
        <f t="shared" si="199"/>
        <v>F</v>
      </c>
      <c r="X1218" s="37">
        <v>0</v>
      </c>
    </row>
    <row r="1219" spans="1:24" x14ac:dyDescent="0.25">
      <c r="A1219" s="30">
        <f t="shared" si="203"/>
        <v>1216</v>
      </c>
      <c r="B1219" s="45">
        <v>20</v>
      </c>
      <c r="C1219" s="32">
        <f t="shared" si="195"/>
        <v>424</v>
      </c>
      <c r="D1219" s="45" t="s">
        <v>229</v>
      </c>
      <c r="E1219" s="45" t="s">
        <v>976</v>
      </c>
      <c r="F1219" s="45" t="s">
        <v>468</v>
      </c>
      <c r="G1219" s="45"/>
      <c r="H1219" s="35" t="s">
        <v>255</v>
      </c>
      <c r="I1219" s="36">
        <v>41729</v>
      </c>
      <c r="J1219" s="82">
        <v>25518</v>
      </c>
      <c r="K1219" s="37">
        <v>2552</v>
      </c>
      <c r="L1219" s="38">
        <f t="shared" si="205"/>
        <v>2552</v>
      </c>
      <c r="M1219" s="36">
        <f t="shared" si="204"/>
        <v>41729</v>
      </c>
      <c r="N1219" s="39">
        <f t="shared" si="200"/>
        <v>10</v>
      </c>
      <c r="O1219" s="5"/>
      <c r="P1219" s="5"/>
      <c r="Q1219" s="42" t="str">
        <f>VLOOKUP(B1219,[1]Challan!$A$6:$B$28,2,FALSE)</f>
        <v>94H</v>
      </c>
      <c r="R1219" s="43" t="str">
        <f t="shared" si="196"/>
        <v>AAMF</v>
      </c>
      <c r="S1219" s="43" t="str">
        <f t="shared" si="201"/>
        <v>F</v>
      </c>
      <c r="T1219" s="43" t="str">
        <f t="shared" si="202"/>
        <v>02</v>
      </c>
      <c r="U1219" s="43" t="b">
        <f t="shared" si="197"/>
        <v>1</v>
      </c>
      <c r="V1219" s="43">
        <f t="shared" si="198"/>
        <v>10</v>
      </c>
      <c r="W1219" s="43" t="str">
        <f t="shared" si="199"/>
        <v>K</v>
      </c>
      <c r="X1219" s="37">
        <v>0</v>
      </c>
    </row>
    <row r="1220" spans="1:24" x14ac:dyDescent="0.25">
      <c r="A1220" s="30">
        <f t="shared" si="203"/>
        <v>1217</v>
      </c>
      <c r="B1220" s="45">
        <v>20</v>
      </c>
      <c r="C1220" s="32">
        <f t="shared" ref="C1220:C1283" si="206">+IF(B1220=B1219,C1219+1,1)</f>
        <v>425</v>
      </c>
      <c r="D1220" s="45" t="s">
        <v>229</v>
      </c>
      <c r="E1220" s="45" t="s">
        <v>1088</v>
      </c>
      <c r="F1220" s="45" t="s">
        <v>463</v>
      </c>
      <c r="G1220" s="45"/>
      <c r="H1220" s="35" t="s">
        <v>255</v>
      </c>
      <c r="I1220" s="36">
        <v>41729</v>
      </c>
      <c r="J1220" s="82">
        <v>14957</v>
      </c>
      <c r="K1220" s="37">
        <v>1496</v>
      </c>
      <c r="L1220" s="38">
        <f t="shared" si="205"/>
        <v>1496</v>
      </c>
      <c r="M1220" s="36">
        <f t="shared" si="204"/>
        <v>41729</v>
      </c>
      <c r="N1220" s="39">
        <f t="shared" si="200"/>
        <v>10</v>
      </c>
      <c r="O1220" s="5"/>
      <c r="P1220" s="5"/>
      <c r="Q1220" s="42" t="str">
        <f>VLOOKUP(B1220,[1]Challan!$A$6:$B$28,2,FALSE)</f>
        <v>94H</v>
      </c>
      <c r="R1220" s="43" t="str">
        <f t="shared" ref="R1220:R1283" si="207">LEFT(E1220,4)</f>
        <v>ACZP</v>
      </c>
      <c r="S1220" s="43" t="str">
        <f t="shared" si="201"/>
        <v>P</v>
      </c>
      <c r="T1220" s="43" t="str">
        <f t="shared" si="202"/>
        <v>02</v>
      </c>
      <c r="U1220" s="43" t="b">
        <f t="shared" ref="U1220:U1283" si="208">D1220=T1220</f>
        <v>1</v>
      </c>
      <c r="V1220" s="43">
        <f t="shared" ref="V1220:V1283" si="209">LEN(E1220)</f>
        <v>10</v>
      </c>
      <c r="W1220" s="43" t="str">
        <f t="shared" ref="W1220:W1283" si="210">RIGHT(E1220,1)</f>
        <v>L</v>
      </c>
      <c r="X1220" s="37">
        <v>0</v>
      </c>
    </row>
    <row r="1221" spans="1:24" x14ac:dyDescent="0.25">
      <c r="A1221" s="30">
        <f t="shared" si="203"/>
        <v>1218</v>
      </c>
      <c r="B1221" s="45">
        <v>20</v>
      </c>
      <c r="C1221" s="32">
        <f t="shared" si="206"/>
        <v>426</v>
      </c>
      <c r="D1221" s="111" t="s">
        <v>229</v>
      </c>
      <c r="E1221" s="45" t="s">
        <v>1017</v>
      </c>
      <c r="F1221" s="45" t="s">
        <v>743</v>
      </c>
      <c r="G1221" s="45"/>
      <c r="H1221" s="35" t="s">
        <v>255</v>
      </c>
      <c r="I1221" s="36">
        <v>41729</v>
      </c>
      <c r="J1221" s="82">
        <v>814</v>
      </c>
      <c r="K1221" s="37">
        <v>81</v>
      </c>
      <c r="L1221" s="38">
        <f t="shared" si="205"/>
        <v>81</v>
      </c>
      <c r="M1221" s="36">
        <f t="shared" si="204"/>
        <v>41729</v>
      </c>
      <c r="N1221" s="39">
        <f t="shared" ref="N1221:N1284" si="211">+ROUND(L1221/J1221*100,2)</f>
        <v>9.9499999999999993</v>
      </c>
      <c r="O1221" s="5"/>
      <c r="P1221" s="5"/>
      <c r="Q1221" s="42" t="str">
        <f>VLOOKUP(B1221,[1]Challan!$A$6:$B$28,2,FALSE)</f>
        <v>94H</v>
      </c>
      <c r="R1221" s="43" t="str">
        <f t="shared" si="207"/>
        <v>AAWP</v>
      </c>
      <c r="S1221" s="43" t="str">
        <f t="shared" ref="S1221:S1284" si="212">RIGHT(R1221,1)</f>
        <v>P</v>
      </c>
      <c r="T1221" s="43" t="str">
        <f t="shared" ref="T1221:T1284" si="213">IF(S1221="C","01","02")</f>
        <v>02</v>
      </c>
      <c r="U1221" s="43" t="b">
        <f t="shared" si="208"/>
        <v>1</v>
      </c>
      <c r="V1221" s="43">
        <f t="shared" si="209"/>
        <v>10</v>
      </c>
      <c r="W1221" s="43" t="str">
        <f t="shared" si="210"/>
        <v>E</v>
      </c>
      <c r="X1221" s="37">
        <v>0</v>
      </c>
    </row>
    <row r="1222" spans="1:24" x14ac:dyDescent="0.25">
      <c r="A1222" s="30">
        <f t="shared" ref="A1222:A1285" si="214">A1221+1</f>
        <v>1219</v>
      </c>
      <c r="B1222" s="45">
        <v>20</v>
      </c>
      <c r="C1222" s="32">
        <f t="shared" si="206"/>
        <v>427</v>
      </c>
      <c r="D1222" s="45" t="s">
        <v>229</v>
      </c>
      <c r="E1222" s="45" t="s">
        <v>1011</v>
      </c>
      <c r="F1222" s="45" t="s">
        <v>726</v>
      </c>
      <c r="G1222" s="45"/>
      <c r="H1222" s="35" t="s">
        <v>255</v>
      </c>
      <c r="I1222" s="36">
        <v>41729</v>
      </c>
      <c r="J1222" s="82">
        <v>6766</v>
      </c>
      <c r="K1222" s="37">
        <v>677</v>
      </c>
      <c r="L1222" s="38">
        <f t="shared" si="205"/>
        <v>677</v>
      </c>
      <c r="M1222" s="36">
        <f t="shared" si="204"/>
        <v>41729</v>
      </c>
      <c r="N1222" s="39">
        <f t="shared" si="211"/>
        <v>10.01</v>
      </c>
      <c r="O1222" s="5"/>
      <c r="P1222" s="5"/>
      <c r="Q1222" s="42" t="str">
        <f>VLOOKUP(B1222,[1]Challan!$A$6:$B$28,2,FALSE)</f>
        <v>94H</v>
      </c>
      <c r="R1222" s="43" t="str">
        <f t="shared" si="207"/>
        <v>AAJF</v>
      </c>
      <c r="S1222" s="43" t="str">
        <f t="shared" si="212"/>
        <v>F</v>
      </c>
      <c r="T1222" s="43" t="str">
        <f t="shared" si="213"/>
        <v>02</v>
      </c>
      <c r="U1222" s="43" t="b">
        <f t="shared" si="208"/>
        <v>1</v>
      </c>
      <c r="V1222" s="43">
        <f t="shared" si="209"/>
        <v>10</v>
      </c>
      <c r="W1222" s="43" t="str">
        <f t="shared" si="210"/>
        <v>A</v>
      </c>
      <c r="X1222" s="37">
        <v>0</v>
      </c>
    </row>
    <row r="1223" spans="1:24" x14ac:dyDescent="0.25">
      <c r="A1223" s="30">
        <f t="shared" si="214"/>
        <v>1220</v>
      </c>
      <c r="B1223" s="45">
        <v>20</v>
      </c>
      <c r="C1223" s="32">
        <f t="shared" si="206"/>
        <v>428</v>
      </c>
      <c r="D1223" s="45" t="s">
        <v>229</v>
      </c>
      <c r="E1223" s="45" t="s">
        <v>912</v>
      </c>
      <c r="F1223" s="45" t="s">
        <v>387</v>
      </c>
      <c r="G1223" s="45"/>
      <c r="H1223" s="35" t="s">
        <v>255</v>
      </c>
      <c r="I1223" s="36">
        <v>41729</v>
      </c>
      <c r="J1223" s="82">
        <v>26106</v>
      </c>
      <c r="K1223" s="37">
        <v>2611</v>
      </c>
      <c r="L1223" s="38">
        <f t="shared" si="205"/>
        <v>2611</v>
      </c>
      <c r="M1223" s="36">
        <f t="shared" si="204"/>
        <v>41729</v>
      </c>
      <c r="N1223" s="39">
        <f t="shared" si="211"/>
        <v>10</v>
      </c>
      <c r="O1223" s="5"/>
      <c r="P1223" s="5"/>
      <c r="Q1223" s="42" t="str">
        <f>VLOOKUP(B1223,[1]Challan!$A$6:$B$28,2,FALSE)</f>
        <v>94H</v>
      </c>
      <c r="R1223" s="43" t="str">
        <f t="shared" si="207"/>
        <v>AACF</v>
      </c>
      <c r="S1223" s="43" t="str">
        <f t="shared" si="212"/>
        <v>F</v>
      </c>
      <c r="T1223" s="43" t="str">
        <f t="shared" si="213"/>
        <v>02</v>
      </c>
      <c r="U1223" s="43" t="b">
        <f t="shared" si="208"/>
        <v>1</v>
      </c>
      <c r="V1223" s="43">
        <f t="shared" si="209"/>
        <v>10</v>
      </c>
      <c r="W1223" s="43" t="str">
        <f t="shared" si="210"/>
        <v>N</v>
      </c>
      <c r="X1223" s="37">
        <v>0</v>
      </c>
    </row>
    <row r="1224" spans="1:24" x14ac:dyDescent="0.25">
      <c r="A1224" s="30">
        <f t="shared" si="214"/>
        <v>1221</v>
      </c>
      <c r="B1224" s="45">
        <v>20</v>
      </c>
      <c r="C1224" s="32">
        <f t="shared" si="206"/>
        <v>429</v>
      </c>
      <c r="D1224" s="45" t="s">
        <v>229</v>
      </c>
      <c r="E1224" s="45" t="s">
        <v>838</v>
      </c>
      <c r="F1224" s="45" t="s">
        <v>392</v>
      </c>
      <c r="G1224" s="45"/>
      <c r="H1224" s="35" t="s">
        <v>255</v>
      </c>
      <c r="I1224" s="36">
        <v>41729</v>
      </c>
      <c r="J1224" s="82">
        <v>12062</v>
      </c>
      <c r="K1224" s="37">
        <v>1206</v>
      </c>
      <c r="L1224" s="38">
        <f t="shared" si="205"/>
        <v>1206</v>
      </c>
      <c r="M1224" s="36">
        <f t="shared" si="204"/>
        <v>41729</v>
      </c>
      <c r="N1224" s="39">
        <f t="shared" si="211"/>
        <v>10</v>
      </c>
      <c r="O1224" s="5"/>
      <c r="P1224" s="5"/>
      <c r="Q1224" s="42" t="str">
        <f>VLOOKUP(B1224,[1]Challan!$A$6:$B$28,2,FALSE)</f>
        <v>94H</v>
      </c>
      <c r="R1224" s="43" t="str">
        <f t="shared" si="207"/>
        <v>AAMF</v>
      </c>
      <c r="S1224" s="43" t="str">
        <f t="shared" si="212"/>
        <v>F</v>
      </c>
      <c r="T1224" s="43" t="str">
        <f t="shared" si="213"/>
        <v>02</v>
      </c>
      <c r="U1224" s="43" t="b">
        <f t="shared" si="208"/>
        <v>1</v>
      </c>
      <c r="V1224" s="43">
        <f t="shared" si="209"/>
        <v>10</v>
      </c>
      <c r="W1224" s="43" t="str">
        <f t="shared" si="210"/>
        <v>L</v>
      </c>
      <c r="X1224" s="37">
        <v>0</v>
      </c>
    </row>
    <row r="1225" spans="1:24" x14ac:dyDescent="0.25">
      <c r="A1225" s="30">
        <f t="shared" si="214"/>
        <v>1222</v>
      </c>
      <c r="B1225" s="45">
        <v>20</v>
      </c>
      <c r="C1225" s="32">
        <f t="shared" si="206"/>
        <v>430</v>
      </c>
      <c r="D1225" s="45" t="s">
        <v>229</v>
      </c>
      <c r="E1225" s="45" t="s">
        <v>1127</v>
      </c>
      <c r="F1225" s="45" t="s">
        <v>395</v>
      </c>
      <c r="G1225" s="45"/>
      <c r="H1225" s="35" t="s">
        <v>255</v>
      </c>
      <c r="I1225" s="36">
        <v>41729</v>
      </c>
      <c r="J1225" s="82">
        <v>19827</v>
      </c>
      <c r="K1225" s="37">
        <v>1983</v>
      </c>
      <c r="L1225" s="38">
        <f t="shared" si="205"/>
        <v>1983</v>
      </c>
      <c r="M1225" s="36">
        <f t="shared" si="204"/>
        <v>41729</v>
      </c>
      <c r="N1225" s="39">
        <f t="shared" si="211"/>
        <v>10</v>
      </c>
      <c r="O1225" s="5"/>
      <c r="P1225" s="5"/>
      <c r="Q1225" s="42" t="str">
        <f>VLOOKUP(B1225,[1]Challan!$A$6:$B$28,2,FALSE)</f>
        <v>94H</v>
      </c>
      <c r="R1225" s="43" t="str">
        <f t="shared" si="207"/>
        <v>AAFF</v>
      </c>
      <c r="S1225" s="43" t="str">
        <f t="shared" si="212"/>
        <v>F</v>
      </c>
      <c r="T1225" s="43" t="str">
        <f t="shared" si="213"/>
        <v>02</v>
      </c>
      <c r="U1225" s="43" t="b">
        <f t="shared" si="208"/>
        <v>1</v>
      </c>
      <c r="V1225" s="43">
        <f t="shared" si="209"/>
        <v>10</v>
      </c>
      <c r="W1225" s="43" t="str">
        <f t="shared" si="210"/>
        <v>J</v>
      </c>
      <c r="X1225" s="37">
        <v>0</v>
      </c>
    </row>
    <row r="1226" spans="1:24" x14ac:dyDescent="0.25">
      <c r="A1226" s="30">
        <f t="shared" si="214"/>
        <v>1223</v>
      </c>
      <c r="B1226" s="45">
        <v>20</v>
      </c>
      <c r="C1226" s="32">
        <f t="shared" si="206"/>
        <v>431</v>
      </c>
      <c r="D1226" s="45" t="s">
        <v>229</v>
      </c>
      <c r="E1226" s="45" t="s">
        <v>962</v>
      </c>
      <c r="F1226" s="45" t="s">
        <v>388</v>
      </c>
      <c r="G1226" s="45"/>
      <c r="H1226" s="35" t="s">
        <v>255</v>
      </c>
      <c r="I1226" s="36">
        <v>41729</v>
      </c>
      <c r="J1226" s="82">
        <v>8244</v>
      </c>
      <c r="K1226" s="37">
        <v>824</v>
      </c>
      <c r="L1226" s="38">
        <f t="shared" si="205"/>
        <v>824</v>
      </c>
      <c r="M1226" s="36">
        <f t="shared" si="204"/>
        <v>41729</v>
      </c>
      <c r="N1226" s="39">
        <f t="shared" si="211"/>
        <v>10</v>
      </c>
      <c r="O1226" s="5"/>
      <c r="P1226" s="5"/>
      <c r="Q1226" s="42" t="str">
        <f>VLOOKUP(B1226,[1]Challan!$A$6:$B$28,2,FALSE)</f>
        <v>94H</v>
      </c>
      <c r="R1226" s="43" t="str">
        <f t="shared" si="207"/>
        <v>ACRP</v>
      </c>
      <c r="S1226" s="43" t="str">
        <f t="shared" si="212"/>
        <v>P</v>
      </c>
      <c r="T1226" s="43" t="str">
        <f t="shared" si="213"/>
        <v>02</v>
      </c>
      <c r="U1226" s="43" t="b">
        <f t="shared" si="208"/>
        <v>1</v>
      </c>
      <c r="V1226" s="43">
        <f t="shared" si="209"/>
        <v>10</v>
      </c>
      <c r="W1226" s="43" t="str">
        <f t="shared" si="210"/>
        <v>D</v>
      </c>
      <c r="X1226" s="37">
        <v>0</v>
      </c>
    </row>
    <row r="1227" spans="1:24" x14ac:dyDescent="0.25">
      <c r="A1227" s="30">
        <f t="shared" si="214"/>
        <v>1224</v>
      </c>
      <c r="B1227" s="45">
        <v>20</v>
      </c>
      <c r="C1227" s="32">
        <f t="shared" si="206"/>
        <v>432</v>
      </c>
      <c r="D1227" s="45" t="s">
        <v>229</v>
      </c>
      <c r="E1227" s="45" t="s">
        <v>839</v>
      </c>
      <c r="F1227" s="45" t="s">
        <v>394</v>
      </c>
      <c r="G1227" s="45"/>
      <c r="H1227" s="35" t="s">
        <v>255</v>
      </c>
      <c r="I1227" s="36">
        <v>41729</v>
      </c>
      <c r="J1227" s="82">
        <v>9894</v>
      </c>
      <c r="K1227" s="37">
        <v>989</v>
      </c>
      <c r="L1227" s="38">
        <f t="shared" si="205"/>
        <v>989</v>
      </c>
      <c r="M1227" s="36">
        <f t="shared" si="204"/>
        <v>41729</v>
      </c>
      <c r="N1227" s="39">
        <f t="shared" si="211"/>
        <v>10</v>
      </c>
      <c r="O1227" s="5"/>
      <c r="P1227" s="5"/>
      <c r="Q1227" s="42" t="str">
        <f>VLOOKUP(B1227,[1]Challan!$A$6:$B$28,2,FALSE)</f>
        <v>94H</v>
      </c>
      <c r="R1227" s="43" t="str">
        <f t="shared" si="207"/>
        <v>AANP</v>
      </c>
      <c r="S1227" s="43" t="str">
        <f t="shared" si="212"/>
        <v>P</v>
      </c>
      <c r="T1227" s="43" t="str">
        <f t="shared" si="213"/>
        <v>02</v>
      </c>
      <c r="U1227" s="43" t="b">
        <f t="shared" si="208"/>
        <v>1</v>
      </c>
      <c r="V1227" s="43">
        <f t="shared" si="209"/>
        <v>10</v>
      </c>
      <c r="W1227" s="43" t="str">
        <f t="shared" si="210"/>
        <v>C</v>
      </c>
      <c r="X1227" s="37">
        <v>0</v>
      </c>
    </row>
    <row r="1228" spans="1:24" x14ac:dyDescent="0.25">
      <c r="A1228" s="30">
        <f t="shared" si="214"/>
        <v>1225</v>
      </c>
      <c r="B1228" s="45">
        <v>20</v>
      </c>
      <c r="C1228" s="32">
        <f t="shared" si="206"/>
        <v>433</v>
      </c>
      <c r="D1228" s="45" t="s">
        <v>229</v>
      </c>
      <c r="E1228" s="45" t="s">
        <v>993</v>
      </c>
      <c r="F1228" s="45" t="s">
        <v>538</v>
      </c>
      <c r="G1228" s="45"/>
      <c r="H1228" s="35" t="s">
        <v>255</v>
      </c>
      <c r="I1228" s="36">
        <v>41729</v>
      </c>
      <c r="J1228" s="82">
        <v>15493</v>
      </c>
      <c r="K1228" s="37">
        <v>1549</v>
      </c>
      <c r="L1228" s="38">
        <f t="shared" si="205"/>
        <v>1549</v>
      </c>
      <c r="M1228" s="36">
        <f t="shared" si="204"/>
        <v>41729</v>
      </c>
      <c r="N1228" s="39">
        <f t="shared" si="211"/>
        <v>10</v>
      </c>
      <c r="O1228" s="5"/>
      <c r="P1228" s="5"/>
      <c r="Q1228" s="42" t="str">
        <f>VLOOKUP(B1228,[1]Challan!$A$6:$B$28,2,FALSE)</f>
        <v>94H</v>
      </c>
      <c r="R1228" s="43" t="str">
        <f t="shared" si="207"/>
        <v>ABWF</v>
      </c>
      <c r="S1228" s="43" t="str">
        <f t="shared" si="212"/>
        <v>F</v>
      </c>
      <c r="T1228" s="43" t="str">
        <f t="shared" si="213"/>
        <v>02</v>
      </c>
      <c r="U1228" s="43" t="b">
        <f t="shared" si="208"/>
        <v>1</v>
      </c>
      <c r="V1228" s="43">
        <f t="shared" si="209"/>
        <v>10</v>
      </c>
      <c r="W1228" s="43" t="str">
        <f t="shared" si="210"/>
        <v>E</v>
      </c>
      <c r="X1228" s="37">
        <v>0</v>
      </c>
    </row>
    <row r="1229" spans="1:24" x14ac:dyDescent="0.25">
      <c r="A1229" s="30">
        <f t="shared" si="214"/>
        <v>1226</v>
      </c>
      <c r="B1229" s="45">
        <v>20</v>
      </c>
      <c r="C1229" s="32">
        <f t="shared" si="206"/>
        <v>434</v>
      </c>
      <c r="D1229" s="45" t="s">
        <v>229</v>
      </c>
      <c r="E1229" s="45" t="s">
        <v>550</v>
      </c>
      <c r="F1229" s="45" t="s">
        <v>551</v>
      </c>
      <c r="G1229" s="45"/>
      <c r="H1229" s="35" t="s">
        <v>255</v>
      </c>
      <c r="I1229" s="36">
        <v>41729</v>
      </c>
      <c r="J1229" s="82">
        <v>55793</v>
      </c>
      <c r="K1229" s="37">
        <v>5579</v>
      </c>
      <c r="L1229" s="38">
        <f t="shared" si="205"/>
        <v>5579</v>
      </c>
      <c r="M1229" s="36">
        <f t="shared" si="204"/>
        <v>41729</v>
      </c>
      <c r="N1229" s="39">
        <f t="shared" si="211"/>
        <v>10</v>
      </c>
      <c r="O1229" s="5"/>
      <c r="P1229" s="5"/>
      <c r="Q1229" s="42" t="str">
        <f>VLOOKUP(B1229,[1]Challan!$A$6:$B$28,2,FALSE)</f>
        <v>94H</v>
      </c>
      <c r="R1229" s="43" t="str">
        <f t="shared" si="207"/>
        <v>AAFF</v>
      </c>
      <c r="S1229" s="43" t="str">
        <f t="shared" si="212"/>
        <v>F</v>
      </c>
      <c r="T1229" s="43" t="str">
        <f t="shared" si="213"/>
        <v>02</v>
      </c>
      <c r="U1229" s="43" t="b">
        <f t="shared" si="208"/>
        <v>1</v>
      </c>
      <c r="V1229" s="43">
        <f t="shared" si="209"/>
        <v>10</v>
      </c>
      <c r="W1229" s="43" t="str">
        <f t="shared" si="210"/>
        <v>F</v>
      </c>
      <c r="X1229" s="37">
        <v>0</v>
      </c>
    </row>
    <row r="1230" spans="1:24" x14ac:dyDescent="0.25">
      <c r="A1230" s="30">
        <f t="shared" si="214"/>
        <v>1227</v>
      </c>
      <c r="B1230" s="45">
        <v>20</v>
      </c>
      <c r="C1230" s="32">
        <f t="shared" si="206"/>
        <v>435</v>
      </c>
      <c r="D1230" s="45" t="s">
        <v>229</v>
      </c>
      <c r="E1230" s="45" t="s">
        <v>1097</v>
      </c>
      <c r="F1230" s="45" t="s">
        <v>490</v>
      </c>
      <c r="G1230" s="45"/>
      <c r="H1230" s="35" t="s">
        <v>255</v>
      </c>
      <c r="I1230" s="36">
        <v>41729</v>
      </c>
      <c r="J1230" s="82">
        <v>2655</v>
      </c>
      <c r="K1230" s="37">
        <v>266</v>
      </c>
      <c r="L1230" s="38">
        <f t="shared" si="205"/>
        <v>266</v>
      </c>
      <c r="M1230" s="36">
        <f t="shared" si="204"/>
        <v>41729</v>
      </c>
      <c r="N1230" s="39">
        <f t="shared" si="211"/>
        <v>10.02</v>
      </c>
      <c r="O1230" s="5"/>
      <c r="P1230" s="5"/>
      <c r="Q1230" s="42" t="str">
        <f>VLOOKUP(B1230,[1]Challan!$A$6:$B$28,2,FALSE)</f>
        <v>94H</v>
      </c>
      <c r="R1230" s="43" t="str">
        <f t="shared" si="207"/>
        <v>ABGF</v>
      </c>
      <c r="S1230" s="43" t="str">
        <f t="shared" si="212"/>
        <v>F</v>
      </c>
      <c r="T1230" s="43" t="str">
        <f t="shared" si="213"/>
        <v>02</v>
      </c>
      <c r="U1230" s="43" t="b">
        <f t="shared" si="208"/>
        <v>1</v>
      </c>
      <c r="V1230" s="43">
        <f t="shared" si="209"/>
        <v>10</v>
      </c>
      <c r="W1230" s="43" t="str">
        <f t="shared" si="210"/>
        <v>H</v>
      </c>
      <c r="X1230" s="37">
        <v>0</v>
      </c>
    </row>
    <row r="1231" spans="1:24" x14ac:dyDescent="0.25">
      <c r="A1231" s="30">
        <f t="shared" si="214"/>
        <v>1228</v>
      </c>
      <c r="B1231" s="45">
        <v>20</v>
      </c>
      <c r="C1231" s="32">
        <f t="shared" si="206"/>
        <v>436</v>
      </c>
      <c r="D1231" s="45" t="s">
        <v>229</v>
      </c>
      <c r="E1231" s="45" t="s">
        <v>913</v>
      </c>
      <c r="F1231" s="45" t="s">
        <v>727</v>
      </c>
      <c r="G1231" s="45"/>
      <c r="H1231" s="35" t="s">
        <v>255</v>
      </c>
      <c r="I1231" s="36">
        <v>41729</v>
      </c>
      <c r="J1231" s="82">
        <v>7269</v>
      </c>
      <c r="K1231" s="37">
        <v>727</v>
      </c>
      <c r="L1231" s="38">
        <f t="shared" si="205"/>
        <v>727</v>
      </c>
      <c r="M1231" s="36">
        <f t="shared" si="204"/>
        <v>41729</v>
      </c>
      <c r="N1231" s="39">
        <f t="shared" si="211"/>
        <v>10</v>
      </c>
      <c r="O1231" s="5"/>
      <c r="P1231" s="5"/>
      <c r="Q1231" s="42" t="str">
        <f>VLOOKUP(B1231,[1]Challan!$A$6:$B$28,2,FALSE)</f>
        <v>94H</v>
      </c>
      <c r="R1231" s="43" t="str">
        <f t="shared" si="207"/>
        <v>AAAF</v>
      </c>
      <c r="S1231" s="43" t="str">
        <f t="shared" si="212"/>
        <v>F</v>
      </c>
      <c r="T1231" s="43" t="str">
        <f t="shared" si="213"/>
        <v>02</v>
      </c>
      <c r="U1231" s="43" t="b">
        <f t="shared" si="208"/>
        <v>1</v>
      </c>
      <c r="V1231" s="43">
        <f t="shared" si="209"/>
        <v>10</v>
      </c>
      <c r="W1231" s="43" t="str">
        <f t="shared" si="210"/>
        <v>Q</v>
      </c>
      <c r="X1231" s="37">
        <v>0</v>
      </c>
    </row>
    <row r="1232" spans="1:24" x14ac:dyDescent="0.25">
      <c r="A1232" s="30">
        <f t="shared" si="214"/>
        <v>1229</v>
      </c>
      <c r="B1232" s="45">
        <v>20</v>
      </c>
      <c r="C1232" s="32">
        <f t="shared" si="206"/>
        <v>437</v>
      </c>
      <c r="D1232" s="45" t="s">
        <v>229</v>
      </c>
      <c r="E1232" s="45" t="s">
        <v>968</v>
      </c>
      <c r="F1232" s="45" t="s">
        <v>403</v>
      </c>
      <c r="G1232" s="45"/>
      <c r="H1232" s="35" t="s">
        <v>255</v>
      </c>
      <c r="I1232" s="36">
        <v>41729</v>
      </c>
      <c r="J1232" s="82">
        <v>29249</v>
      </c>
      <c r="K1232" s="37">
        <v>2925</v>
      </c>
      <c r="L1232" s="38">
        <f t="shared" si="205"/>
        <v>2925</v>
      </c>
      <c r="M1232" s="36">
        <f t="shared" si="204"/>
        <v>41729</v>
      </c>
      <c r="N1232" s="39">
        <f t="shared" si="211"/>
        <v>10</v>
      </c>
      <c r="O1232" s="5"/>
      <c r="P1232" s="5"/>
      <c r="Q1232" s="42" t="str">
        <f>VLOOKUP(B1232,[1]Challan!$A$6:$B$28,2,FALSE)</f>
        <v>94H</v>
      </c>
      <c r="R1232" s="43" t="str">
        <f t="shared" si="207"/>
        <v>AAEF</v>
      </c>
      <c r="S1232" s="43" t="str">
        <f t="shared" si="212"/>
        <v>F</v>
      </c>
      <c r="T1232" s="43" t="str">
        <f t="shared" si="213"/>
        <v>02</v>
      </c>
      <c r="U1232" s="43" t="b">
        <f t="shared" si="208"/>
        <v>1</v>
      </c>
      <c r="V1232" s="43">
        <f t="shared" si="209"/>
        <v>10</v>
      </c>
      <c r="W1232" s="43" t="str">
        <f t="shared" si="210"/>
        <v>N</v>
      </c>
      <c r="X1232" s="37">
        <v>0</v>
      </c>
    </row>
    <row r="1233" spans="1:24" x14ac:dyDescent="0.25">
      <c r="A1233" s="30">
        <f t="shared" si="214"/>
        <v>1230</v>
      </c>
      <c r="B1233" s="45">
        <v>20</v>
      </c>
      <c r="C1233" s="32">
        <f t="shared" si="206"/>
        <v>438</v>
      </c>
      <c r="D1233" s="45" t="s">
        <v>229</v>
      </c>
      <c r="E1233" s="45" t="s">
        <v>398</v>
      </c>
      <c r="F1233" s="45" t="s">
        <v>399</v>
      </c>
      <c r="G1233" s="45"/>
      <c r="H1233" s="35" t="s">
        <v>255</v>
      </c>
      <c r="I1233" s="36">
        <v>41729</v>
      </c>
      <c r="J1233" s="82">
        <v>85209</v>
      </c>
      <c r="K1233" s="37">
        <v>8521</v>
      </c>
      <c r="L1233" s="38">
        <f t="shared" si="205"/>
        <v>8521</v>
      </c>
      <c r="M1233" s="36">
        <f t="shared" si="204"/>
        <v>41729</v>
      </c>
      <c r="N1233" s="39">
        <f t="shared" si="211"/>
        <v>10</v>
      </c>
      <c r="O1233" s="5"/>
      <c r="P1233" s="5"/>
      <c r="Q1233" s="42" t="str">
        <f>VLOOKUP(B1233,[1]Challan!$A$6:$B$28,2,FALSE)</f>
        <v>94H</v>
      </c>
      <c r="R1233" s="43" t="str">
        <f t="shared" si="207"/>
        <v>AABF</v>
      </c>
      <c r="S1233" s="43" t="str">
        <f t="shared" si="212"/>
        <v>F</v>
      </c>
      <c r="T1233" s="43" t="str">
        <f t="shared" si="213"/>
        <v>02</v>
      </c>
      <c r="U1233" s="43" t="b">
        <f t="shared" si="208"/>
        <v>1</v>
      </c>
      <c r="V1233" s="43">
        <f t="shared" si="209"/>
        <v>10</v>
      </c>
      <c r="W1233" s="43" t="str">
        <f t="shared" si="210"/>
        <v>J</v>
      </c>
      <c r="X1233" s="37">
        <v>0</v>
      </c>
    </row>
    <row r="1234" spans="1:24" x14ac:dyDescent="0.25">
      <c r="A1234" s="30">
        <f t="shared" si="214"/>
        <v>1231</v>
      </c>
      <c r="B1234" s="45">
        <v>20</v>
      </c>
      <c r="C1234" s="32">
        <f t="shared" si="206"/>
        <v>439</v>
      </c>
      <c r="D1234" s="45" t="s">
        <v>229</v>
      </c>
      <c r="E1234" s="45" t="s">
        <v>1072</v>
      </c>
      <c r="F1234" s="45" t="s">
        <v>400</v>
      </c>
      <c r="G1234" s="45"/>
      <c r="H1234" s="35" t="s">
        <v>255</v>
      </c>
      <c r="I1234" s="36">
        <v>41729</v>
      </c>
      <c r="J1234" s="82">
        <v>7226</v>
      </c>
      <c r="K1234" s="37">
        <v>723</v>
      </c>
      <c r="L1234" s="38">
        <f t="shared" si="205"/>
        <v>723</v>
      </c>
      <c r="M1234" s="36">
        <f t="shared" si="204"/>
        <v>41729</v>
      </c>
      <c r="N1234" s="39">
        <f t="shared" si="211"/>
        <v>10.01</v>
      </c>
      <c r="O1234" s="5"/>
      <c r="P1234" s="5"/>
      <c r="Q1234" s="42" t="str">
        <f>VLOOKUP(B1234,[1]Challan!$A$6:$B$28,2,FALSE)</f>
        <v>94H</v>
      </c>
      <c r="R1234" s="43" t="str">
        <f t="shared" si="207"/>
        <v>AAJF</v>
      </c>
      <c r="S1234" s="43" t="str">
        <f t="shared" si="212"/>
        <v>F</v>
      </c>
      <c r="T1234" s="43" t="str">
        <f t="shared" si="213"/>
        <v>02</v>
      </c>
      <c r="U1234" s="43" t="b">
        <f t="shared" si="208"/>
        <v>1</v>
      </c>
      <c r="V1234" s="43">
        <f t="shared" si="209"/>
        <v>10</v>
      </c>
      <c r="W1234" s="43" t="str">
        <f t="shared" si="210"/>
        <v>N</v>
      </c>
      <c r="X1234" s="37">
        <v>0</v>
      </c>
    </row>
    <row r="1235" spans="1:24" x14ac:dyDescent="0.25">
      <c r="A1235" s="30">
        <f t="shared" si="214"/>
        <v>1232</v>
      </c>
      <c r="B1235" s="45">
        <v>20</v>
      </c>
      <c r="C1235" s="32">
        <f t="shared" si="206"/>
        <v>440</v>
      </c>
      <c r="D1235" s="45" t="s">
        <v>229</v>
      </c>
      <c r="E1235" s="45" t="s">
        <v>983</v>
      </c>
      <c r="F1235" s="45" t="s">
        <v>488</v>
      </c>
      <c r="G1235" s="45"/>
      <c r="H1235" s="35" t="s">
        <v>255</v>
      </c>
      <c r="I1235" s="36">
        <v>41729</v>
      </c>
      <c r="J1235" s="82">
        <v>10607</v>
      </c>
      <c r="K1235" s="37">
        <v>1061</v>
      </c>
      <c r="L1235" s="38">
        <f t="shared" si="205"/>
        <v>1061</v>
      </c>
      <c r="M1235" s="36">
        <f t="shared" si="204"/>
        <v>41729</v>
      </c>
      <c r="N1235" s="39">
        <f t="shared" si="211"/>
        <v>10</v>
      </c>
      <c r="O1235" s="5"/>
      <c r="P1235" s="5"/>
      <c r="Q1235" s="42" t="str">
        <f>VLOOKUP(B1235,[1]Challan!$A$6:$B$28,2,FALSE)</f>
        <v>94H</v>
      </c>
      <c r="R1235" s="43" t="str">
        <f t="shared" si="207"/>
        <v>AAFF</v>
      </c>
      <c r="S1235" s="43" t="str">
        <f t="shared" si="212"/>
        <v>F</v>
      </c>
      <c r="T1235" s="43" t="str">
        <f t="shared" si="213"/>
        <v>02</v>
      </c>
      <c r="U1235" s="43" t="b">
        <f t="shared" si="208"/>
        <v>1</v>
      </c>
      <c r="V1235" s="43">
        <f t="shared" si="209"/>
        <v>10</v>
      </c>
      <c r="W1235" s="43" t="str">
        <f t="shared" si="210"/>
        <v>Q</v>
      </c>
      <c r="X1235" s="37">
        <v>0</v>
      </c>
    </row>
    <row r="1236" spans="1:24" x14ac:dyDescent="0.25">
      <c r="A1236" s="30">
        <f t="shared" si="214"/>
        <v>1233</v>
      </c>
      <c r="B1236" s="45">
        <v>20</v>
      </c>
      <c r="C1236" s="32">
        <f t="shared" si="206"/>
        <v>441</v>
      </c>
      <c r="D1236" s="45" t="s">
        <v>229</v>
      </c>
      <c r="E1236" s="45" t="s">
        <v>1107</v>
      </c>
      <c r="F1236" s="45" t="s">
        <v>532</v>
      </c>
      <c r="G1236" s="45"/>
      <c r="H1236" s="35" t="s">
        <v>255</v>
      </c>
      <c r="I1236" s="36">
        <v>41729</v>
      </c>
      <c r="J1236" s="82">
        <v>11224</v>
      </c>
      <c r="K1236" s="37">
        <v>1122</v>
      </c>
      <c r="L1236" s="38">
        <f t="shared" si="205"/>
        <v>1122</v>
      </c>
      <c r="M1236" s="36">
        <f t="shared" si="204"/>
        <v>41729</v>
      </c>
      <c r="N1236" s="39">
        <f t="shared" si="211"/>
        <v>10</v>
      </c>
      <c r="O1236" s="5"/>
      <c r="P1236" s="5"/>
      <c r="Q1236" s="42" t="str">
        <f>VLOOKUP(B1236,[1]Challan!$A$6:$B$28,2,FALSE)</f>
        <v>94H</v>
      </c>
      <c r="R1236" s="43" t="str">
        <f t="shared" si="207"/>
        <v>ABUF</v>
      </c>
      <c r="S1236" s="43" t="str">
        <f t="shared" si="212"/>
        <v>F</v>
      </c>
      <c r="T1236" s="43" t="str">
        <f t="shared" si="213"/>
        <v>02</v>
      </c>
      <c r="U1236" s="43" t="b">
        <f t="shared" si="208"/>
        <v>1</v>
      </c>
      <c r="V1236" s="43">
        <f t="shared" si="209"/>
        <v>10</v>
      </c>
      <c r="W1236" s="43" t="str">
        <f t="shared" si="210"/>
        <v>J</v>
      </c>
      <c r="X1236" s="37">
        <v>0</v>
      </c>
    </row>
    <row r="1237" spans="1:24" x14ac:dyDescent="0.25">
      <c r="A1237" s="30">
        <f t="shared" si="214"/>
        <v>1234</v>
      </c>
      <c r="B1237" s="45">
        <v>20</v>
      </c>
      <c r="C1237" s="32">
        <f t="shared" si="206"/>
        <v>442</v>
      </c>
      <c r="D1237" s="45" t="s">
        <v>229</v>
      </c>
      <c r="E1237" s="45" t="s">
        <v>1108</v>
      </c>
      <c r="F1237" s="45" t="s">
        <v>534</v>
      </c>
      <c r="G1237" s="45"/>
      <c r="H1237" s="35" t="s">
        <v>255</v>
      </c>
      <c r="I1237" s="36">
        <v>41729</v>
      </c>
      <c r="J1237" s="82">
        <v>17246</v>
      </c>
      <c r="K1237" s="37">
        <v>1725</v>
      </c>
      <c r="L1237" s="38">
        <f t="shared" si="205"/>
        <v>1725</v>
      </c>
      <c r="M1237" s="36">
        <f t="shared" si="204"/>
        <v>41729</v>
      </c>
      <c r="N1237" s="39">
        <f t="shared" si="211"/>
        <v>10</v>
      </c>
      <c r="O1237" s="5"/>
      <c r="P1237" s="5"/>
      <c r="Q1237" s="42" t="str">
        <f>VLOOKUP(B1237,[1]Challan!$A$6:$B$28,2,FALSE)</f>
        <v>94H</v>
      </c>
      <c r="R1237" s="43" t="str">
        <f t="shared" si="207"/>
        <v>ABUF</v>
      </c>
      <c r="S1237" s="43" t="str">
        <f t="shared" si="212"/>
        <v>F</v>
      </c>
      <c r="T1237" s="43" t="str">
        <f t="shared" si="213"/>
        <v>02</v>
      </c>
      <c r="U1237" s="43" t="b">
        <f t="shared" si="208"/>
        <v>1</v>
      </c>
      <c r="V1237" s="43">
        <f t="shared" si="209"/>
        <v>10</v>
      </c>
      <c r="W1237" s="43" t="str">
        <f t="shared" si="210"/>
        <v>A</v>
      </c>
      <c r="X1237" s="37">
        <v>0</v>
      </c>
    </row>
    <row r="1238" spans="1:24" x14ac:dyDescent="0.25">
      <c r="A1238" s="30">
        <f t="shared" si="214"/>
        <v>1235</v>
      </c>
      <c r="B1238" s="45">
        <v>20</v>
      </c>
      <c r="C1238" s="32">
        <f t="shared" si="206"/>
        <v>443</v>
      </c>
      <c r="D1238" s="45" t="s">
        <v>229</v>
      </c>
      <c r="E1238" s="45" t="s">
        <v>996</v>
      </c>
      <c r="F1238" s="45" t="s">
        <v>544</v>
      </c>
      <c r="G1238" s="45"/>
      <c r="H1238" s="35" t="s">
        <v>255</v>
      </c>
      <c r="I1238" s="36">
        <v>41729</v>
      </c>
      <c r="J1238" s="82">
        <v>5079</v>
      </c>
      <c r="K1238" s="37">
        <v>508</v>
      </c>
      <c r="L1238" s="38">
        <f t="shared" si="205"/>
        <v>508</v>
      </c>
      <c r="M1238" s="36">
        <f t="shared" si="204"/>
        <v>41729</v>
      </c>
      <c r="N1238" s="39">
        <f t="shared" si="211"/>
        <v>10</v>
      </c>
      <c r="O1238" s="5"/>
      <c r="P1238" s="5"/>
      <c r="Q1238" s="42" t="str">
        <f>VLOOKUP(B1238,[1]Challan!$A$6:$B$28,2,FALSE)</f>
        <v>94H</v>
      </c>
      <c r="R1238" s="43" t="str">
        <f t="shared" si="207"/>
        <v>ACAF</v>
      </c>
      <c r="S1238" s="43" t="str">
        <f t="shared" si="212"/>
        <v>F</v>
      </c>
      <c r="T1238" s="43" t="str">
        <f t="shared" si="213"/>
        <v>02</v>
      </c>
      <c r="U1238" s="43" t="b">
        <f t="shared" si="208"/>
        <v>1</v>
      </c>
      <c r="V1238" s="43">
        <f t="shared" si="209"/>
        <v>10</v>
      </c>
      <c r="W1238" s="43" t="str">
        <f t="shared" si="210"/>
        <v>H</v>
      </c>
      <c r="X1238" s="37">
        <v>0</v>
      </c>
    </row>
    <row r="1239" spans="1:24" x14ac:dyDescent="0.25">
      <c r="A1239" s="30">
        <f t="shared" si="214"/>
        <v>1236</v>
      </c>
      <c r="B1239" s="45">
        <v>20</v>
      </c>
      <c r="C1239" s="32">
        <f t="shared" si="206"/>
        <v>444</v>
      </c>
      <c r="D1239" s="111" t="s">
        <v>229</v>
      </c>
      <c r="E1239" s="45" t="s">
        <v>1019</v>
      </c>
      <c r="F1239" s="45" t="s">
        <v>752</v>
      </c>
      <c r="G1239" s="45"/>
      <c r="H1239" s="35" t="s">
        <v>255</v>
      </c>
      <c r="I1239" s="36">
        <v>41729</v>
      </c>
      <c r="J1239" s="82">
        <v>2026</v>
      </c>
      <c r="K1239" s="37">
        <v>203</v>
      </c>
      <c r="L1239" s="38">
        <f t="shared" si="205"/>
        <v>203</v>
      </c>
      <c r="M1239" s="36">
        <f t="shared" si="204"/>
        <v>41729</v>
      </c>
      <c r="N1239" s="39">
        <f t="shared" si="211"/>
        <v>10.02</v>
      </c>
      <c r="O1239" s="5"/>
      <c r="P1239" s="5"/>
      <c r="Q1239" s="42" t="str">
        <f>VLOOKUP(B1239,[1]Challan!$A$6:$B$28,2,FALSE)</f>
        <v>94H</v>
      </c>
      <c r="R1239" s="43" t="str">
        <f t="shared" si="207"/>
        <v>AAGF</v>
      </c>
      <c r="S1239" s="43" t="str">
        <f t="shared" si="212"/>
        <v>F</v>
      </c>
      <c r="T1239" s="43" t="str">
        <f t="shared" si="213"/>
        <v>02</v>
      </c>
      <c r="U1239" s="43" t="b">
        <f t="shared" si="208"/>
        <v>1</v>
      </c>
      <c r="V1239" s="43">
        <f t="shared" si="209"/>
        <v>10</v>
      </c>
      <c r="W1239" s="43" t="str">
        <f t="shared" si="210"/>
        <v>E</v>
      </c>
      <c r="X1239" s="37">
        <v>0</v>
      </c>
    </row>
    <row r="1240" spans="1:24" x14ac:dyDescent="0.25">
      <c r="A1240" s="30">
        <f t="shared" si="214"/>
        <v>1237</v>
      </c>
      <c r="B1240" s="45">
        <v>20</v>
      </c>
      <c r="C1240" s="32">
        <f t="shared" si="206"/>
        <v>445</v>
      </c>
      <c r="D1240" s="45" t="s">
        <v>229</v>
      </c>
      <c r="E1240" s="45" t="s">
        <v>444</v>
      </c>
      <c r="F1240" s="45" t="s">
        <v>445</v>
      </c>
      <c r="G1240" s="45"/>
      <c r="H1240" s="35" t="s">
        <v>255</v>
      </c>
      <c r="I1240" s="36">
        <v>41729</v>
      </c>
      <c r="J1240" s="82">
        <v>12310</v>
      </c>
      <c r="K1240" s="37">
        <v>1231</v>
      </c>
      <c r="L1240" s="38">
        <f t="shared" si="205"/>
        <v>1231</v>
      </c>
      <c r="M1240" s="36">
        <f t="shared" si="204"/>
        <v>41729</v>
      </c>
      <c r="N1240" s="39">
        <f t="shared" si="211"/>
        <v>10</v>
      </c>
      <c r="O1240" s="5"/>
      <c r="P1240" s="5"/>
      <c r="Q1240" s="42" t="str">
        <f>VLOOKUP(B1240,[1]Challan!$A$6:$B$28,2,FALSE)</f>
        <v>94H</v>
      </c>
      <c r="R1240" s="43" t="str">
        <f t="shared" si="207"/>
        <v>AAFF</v>
      </c>
      <c r="S1240" s="43" t="str">
        <f t="shared" si="212"/>
        <v>F</v>
      </c>
      <c r="T1240" s="43" t="str">
        <f t="shared" si="213"/>
        <v>02</v>
      </c>
      <c r="U1240" s="43" t="b">
        <f t="shared" si="208"/>
        <v>1</v>
      </c>
      <c r="V1240" s="43">
        <f t="shared" si="209"/>
        <v>10</v>
      </c>
      <c r="W1240" s="43" t="str">
        <f t="shared" si="210"/>
        <v>K</v>
      </c>
      <c r="X1240" s="37">
        <v>0</v>
      </c>
    </row>
    <row r="1241" spans="1:24" x14ac:dyDescent="0.25">
      <c r="A1241" s="30">
        <f t="shared" si="214"/>
        <v>1238</v>
      </c>
      <c r="B1241" s="45">
        <v>20</v>
      </c>
      <c r="C1241" s="32">
        <f t="shared" si="206"/>
        <v>446</v>
      </c>
      <c r="D1241" s="45" t="s">
        <v>229</v>
      </c>
      <c r="E1241" s="45" t="s">
        <v>837</v>
      </c>
      <c r="F1241" s="45" t="s">
        <v>389</v>
      </c>
      <c r="G1241" s="45"/>
      <c r="H1241" s="35" t="s">
        <v>255</v>
      </c>
      <c r="I1241" s="36">
        <v>41729</v>
      </c>
      <c r="J1241" s="82">
        <v>2253</v>
      </c>
      <c r="K1241" s="37">
        <v>225</v>
      </c>
      <c r="L1241" s="38">
        <f t="shared" si="205"/>
        <v>225</v>
      </c>
      <c r="M1241" s="36">
        <f t="shared" si="204"/>
        <v>41729</v>
      </c>
      <c r="N1241" s="39">
        <f t="shared" si="211"/>
        <v>9.99</v>
      </c>
      <c r="O1241" s="5"/>
      <c r="P1241" s="5"/>
      <c r="Q1241" s="42" t="str">
        <f>VLOOKUP(B1241,[1]Challan!$A$6:$B$28,2,FALSE)</f>
        <v>94H</v>
      </c>
      <c r="R1241" s="43" t="str">
        <f t="shared" si="207"/>
        <v>ACLP</v>
      </c>
      <c r="S1241" s="43" t="str">
        <f t="shared" si="212"/>
        <v>P</v>
      </c>
      <c r="T1241" s="43" t="str">
        <f t="shared" si="213"/>
        <v>02</v>
      </c>
      <c r="U1241" s="43" t="b">
        <f t="shared" si="208"/>
        <v>1</v>
      </c>
      <c r="V1241" s="43">
        <f t="shared" si="209"/>
        <v>10</v>
      </c>
      <c r="W1241" s="43" t="str">
        <f t="shared" si="210"/>
        <v>N</v>
      </c>
      <c r="X1241" s="37">
        <v>0</v>
      </c>
    </row>
    <row r="1242" spans="1:24" x14ac:dyDescent="0.25">
      <c r="A1242" s="30">
        <f t="shared" si="214"/>
        <v>1239</v>
      </c>
      <c r="B1242" s="45">
        <v>20</v>
      </c>
      <c r="C1242" s="32">
        <f t="shared" si="206"/>
        <v>447</v>
      </c>
      <c r="D1242" s="45" t="s">
        <v>229</v>
      </c>
      <c r="E1242" s="45" t="s">
        <v>964</v>
      </c>
      <c r="F1242" s="45" t="s">
        <v>393</v>
      </c>
      <c r="G1242" s="45"/>
      <c r="H1242" s="35" t="s">
        <v>255</v>
      </c>
      <c r="I1242" s="36">
        <v>41729</v>
      </c>
      <c r="J1242" s="82">
        <v>12428</v>
      </c>
      <c r="K1242" s="37">
        <v>1243</v>
      </c>
      <c r="L1242" s="38">
        <f t="shared" si="205"/>
        <v>1243</v>
      </c>
      <c r="M1242" s="36">
        <f t="shared" si="204"/>
        <v>41729</v>
      </c>
      <c r="N1242" s="39">
        <f t="shared" si="211"/>
        <v>10</v>
      </c>
      <c r="O1242" s="5"/>
      <c r="P1242" s="5"/>
      <c r="Q1242" s="42" t="str">
        <f>VLOOKUP(B1242,[1]Challan!$A$6:$B$28,2,FALSE)</f>
        <v>94H</v>
      </c>
      <c r="R1242" s="43" t="str">
        <f t="shared" si="207"/>
        <v>AACF</v>
      </c>
      <c r="S1242" s="43" t="str">
        <f t="shared" si="212"/>
        <v>F</v>
      </c>
      <c r="T1242" s="43" t="str">
        <f t="shared" si="213"/>
        <v>02</v>
      </c>
      <c r="U1242" s="43" t="b">
        <f t="shared" si="208"/>
        <v>1</v>
      </c>
      <c r="V1242" s="43">
        <f t="shared" si="209"/>
        <v>10</v>
      </c>
      <c r="W1242" s="43" t="str">
        <f t="shared" si="210"/>
        <v>F</v>
      </c>
      <c r="X1242" s="37">
        <v>0</v>
      </c>
    </row>
    <row r="1243" spans="1:24" x14ac:dyDescent="0.25">
      <c r="A1243" s="30">
        <f t="shared" si="214"/>
        <v>1240</v>
      </c>
      <c r="B1243" s="45">
        <v>20</v>
      </c>
      <c r="C1243" s="32">
        <f t="shared" si="206"/>
        <v>448</v>
      </c>
      <c r="D1243" s="45" t="s">
        <v>229</v>
      </c>
      <c r="E1243" s="45" t="s">
        <v>866</v>
      </c>
      <c r="F1243" s="45" t="s">
        <v>491</v>
      </c>
      <c r="G1243" s="45"/>
      <c r="H1243" s="35" t="s">
        <v>255</v>
      </c>
      <c r="I1243" s="36">
        <v>41729</v>
      </c>
      <c r="J1243" s="82">
        <v>11909</v>
      </c>
      <c r="K1243" s="37">
        <v>1191</v>
      </c>
      <c r="L1243" s="38">
        <f t="shared" si="205"/>
        <v>1191</v>
      </c>
      <c r="M1243" s="36">
        <f t="shared" si="204"/>
        <v>41729</v>
      </c>
      <c r="N1243" s="39">
        <f t="shared" si="211"/>
        <v>10</v>
      </c>
      <c r="O1243" s="5"/>
      <c r="P1243" s="5"/>
      <c r="Q1243" s="42" t="str">
        <f>VLOOKUP(B1243,[1]Challan!$A$6:$B$28,2,FALSE)</f>
        <v>94H</v>
      </c>
      <c r="R1243" s="43" t="str">
        <f t="shared" si="207"/>
        <v>AAGF</v>
      </c>
      <c r="S1243" s="43" t="str">
        <f t="shared" si="212"/>
        <v>F</v>
      </c>
      <c r="T1243" s="43" t="str">
        <f t="shared" si="213"/>
        <v>02</v>
      </c>
      <c r="U1243" s="43" t="b">
        <f t="shared" si="208"/>
        <v>1</v>
      </c>
      <c r="V1243" s="43">
        <f t="shared" si="209"/>
        <v>10</v>
      </c>
      <c r="W1243" s="43" t="str">
        <f t="shared" si="210"/>
        <v>K</v>
      </c>
      <c r="X1243" s="37">
        <v>0</v>
      </c>
    </row>
    <row r="1244" spans="1:24" x14ac:dyDescent="0.25">
      <c r="A1244" s="30">
        <f t="shared" si="214"/>
        <v>1241</v>
      </c>
      <c r="B1244" s="45">
        <v>20</v>
      </c>
      <c r="C1244" s="32">
        <f t="shared" si="206"/>
        <v>449</v>
      </c>
      <c r="D1244" s="45" t="s">
        <v>229</v>
      </c>
      <c r="E1244" s="45" t="s">
        <v>967</v>
      </c>
      <c r="F1244" s="45" t="s">
        <v>401</v>
      </c>
      <c r="G1244" s="45"/>
      <c r="H1244" s="35" t="s">
        <v>255</v>
      </c>
      <c r="I1244" s="36">
        <v>41729</v>
      </c>
      <c r="J1244" s="82">
        <v>16390</v>
      </c>
      <c r="K1244" s="37">
        <v>1639</v>
      </c>
      <c r="L1244" s="38">
        <f t="shared" si="205"/>
        <v>1639</v>
      </c>
      <c r="M1244" s="36">
        <f t="shared" si="204"/>
        <v>41729</v>
      </c>
      <c r="N1244" s="39">
        <f t="shared" si="211"/>
        <v>10</v>
      </c>
      <c r="O1244" s="5"/>
      <c r="P1244" s="5"/>
      <c r="Q1244" s="42" t="str">
        <f>VLOOKUP(B1244,[1]Challan!$A$6:$B$28,2,FALSE)</f>
        <v>94H</v>
      </c>
      <c r="R1244" s="43" t="str">
        <f t="shared" si="207"/>
        <v>AAVF</v>
      </c>
      <c r="S1244" s="43" t="str">
        <f t="shared" si="212"/>
        <v>F</v>
      </c>
      <c r="T1244" s="43" t="str">
        <f t="shared" si="213"/>
        <v>02</v>
      </c>
      <c r="U1244" s="43" t="b">
        <f t="shared" si="208"/>
        <v>1</v>
      </c>
      <c r="V1244" s="43">
        <f t="shared" si="209"/>
        <v>10</v>
      </c>
      <c r="W1244" s="43" t="str">
        <f t="shared" si="210"/>
        <v>N</v>
      </c>
      <c r="X1244" s="37">
        <v>0</v>
      </c>
    </row>
    <row r="1245" spans="1:24" x14ac:dyDescent="0.25">
      <c r="A1245" s="30">
        <f t="shared" si="214"/>
        <v>1242</v>
      </c>
      <c r="B1245" s="45">
        <v>20</v>
      </c>
      <c r="C1245" s="32">
        <f t="shared" si="206"/>
        <v>450</v>
      </c>
      <c r="D1245" s="45" t="s">
        <v>229</v>
      </c>
      <c r="E1245" s="45" t="s">
        <v>841</v>
      </c>
      <c r="F1245" s="45" t="s">
        <v>404</v>
      </c>
      <c r="G1245" s="45"/>
      <c r="H1245" s="35" t="s">
        <v>255</v>
      </c>
      <c r="I1245" s="36">
        <v>41729</v>
      </c>
      <c r="J1245" s="82">
        <v>15676</v>
      </c>
      <c r="K1245" s="37">
        <v>1568</v>
      </c>
      <c r="L1245" s="38">
        <f t="shared" si="205"/>
        <v>1568</v>
      </c>
      <c r="M1245" s="36">
        <f t="shared" si="204"/>
        <v>41729</v>
      </c>
      <c r="N1245" s="39">
        <f t="shared" si="211"/>
        <v>10</v>
      </c>
      <c r="O1245" s="5"/>
      <c r="P1245" s="5"/>
      <c r="Q1245" s="42" t="str">
        <f>VLOOKUP(B1245,[1]Challan!$A$6:$B$28,2,FALSE)</f>
        <v>94H</v>
      </c>
      <c r="R1245" s="43" t="str">
        <f t="shared" si="207"/>
        <v>AAGF</v>
      </c>
      <c r="S1245" s="43" t="str">
        <f t="shared" si="212"/>
        <v>F</v>
      </c>
      <c r="T1245" s="43" t="str">
        <f t="shared" si="213"/>
        <v>02</v>
      </c>
      <c r="U1245" s="43" t="b">
        <f t="shared" si="208"/>
        <v>1</v>
      </c>
      <c r="V1245" s="43">
        <f t="shared" si="209"/>
        <v>10</v>
      </c>
      <c r="W1245" s="43" t="str">
        <f t="shared" si="210"/>
        <v>G</v>
      </c>
      <c r="X1245" s="37">
        <v>0</v>
      </c>
    </row>
    <row r="1246" spans="1:24" x14ac:dyDescent="0.25">
      <c r="A1246" s="30">
        <f t="shared" si="214"/>
        <v>1243</v>
      </c>
      <c r="B1246" s="45">
        <v>20</v>
      </c>
      <c r="C1246" s="32">
        <f t="shared" si="206"/>
        <v>451</v>
      </c>
      <c r="D1246" s="45" t="s">
        <v>229</v>
      </c>
      <c r="E1246" s="45" t="s">
        <v>821</v>
      </c>
      <c r="F1246" s="45" t="s">
        <v>334</v>
      </c>
      <c r="G1246" s="45"/>
      <c r="H1246" s="35" t="s">
        <v>255</v>
      </c>
      <c r="I1246" s="36">
        <v>41729</v>
      </c>
      <c r="J1246" s="82">
        <v>1143</v>
      </c>
      <c r="K1246" s="37">
        <v>115</v>
      </c>
      <c r="L1246" s="38">
        <f t="shared" si="205"/>
        <v>115</v>
      </c>
      <c r="M1246" s="36">
        <f t="shared" ref="M1246:M1309" si="215">+I1246</f>
        <v>41729</v>
      </c>
      <c r="N1246" s="39">
        <f t="shared" si="211"/>
        <v>10.06</v>
      </c>
      <c r="O1246" s="5"/>
      <c r="P1246" s="5"/>
      <c r="Q1246" s="42" t="str">
        <f>VLOOKUP(B1246,[1]Challan!$A$6:$B$28,2,FALSE)</f>
        <v>94H</v>
      </c>
      <c r="R1246" s="43" t="str">
        <f t="shared" si="207"/>
        <v>AADF</v>
      </c>
      <c r="S1246" s="43" t="str">
        <f t="shared" si="212"/>
        <v>F</v>
      </c>
      <c r="T1246" s="43" t="str">
        <f t="shared" si="213"/>
        <v>02</v>
      </c>
      <c r="U1246" s="43" t="b">
        <f t="shared" si="208"/>
        <v>1</v>
      </c>
      <c r="V1246" s="43">
        <f t="shared" si="209"/>
        <v>10</v>
      </c>
      <c r="W1246" s="43" t="str">
        <f t="shared" si="210"/>
        <v>B</v>
      </c>
      <c r="X1246" s="37">
        <v>0</v>
      </c>
    </row>
    <row r="1247" spans="1:24" x14ac:dyDescent="0.25">
      <c r="A1247" s="30">
        <f t="shared" si="214"/>
        <v>1244</v>
      </c>
      <c r="B1247" s="45">
        <v>20</v>
      </c>
      <c r="C1247" s="32">
        <f t="shared" si="206"/>
        <v>452</v>
      </c>
      <c r="D1247" s="45" t="s">
        <v>229</v>
      </c>
      <c r="E1247" s="45" t="s">
        <v>346</v>
      </c>
      <c r="F1247" s="45" t="s">
        <v>347</v>
      </c>
      <c r="G1247" s="45"/>
      <c r="H1247" s="35" t="s">
        <v>255</v>
      </c>
      <c r="I1247" s="36">
        <v>41729</v>
      </c>
      <c r="J1247" s="82">
        <v>4090</v>
      </c>
      <c r="K1247" s="37">
        <v>409</v>
      </c>
      <c r="L1247" s="38">
        <f t="shared" si="205"/>
        <v>409</v>
      </c>
      <c r="M1247" s="36">
        <f t="shared" si="215"/>
        <v>41729</v>
      </c>
      <c r="N1247" s="39">
        <f t="shared" si="211"/>
        <v>10</v>
      </c>
      <c r="O1247" s="5"/>
      <c r="P1247" s="5"/>
      <c r="Q1247" s="42" t="str">
        <f>VLOOKUP(B1247,[1]Challan!$A$6:$B$28,2,FALSE)</f>
        <v>94H</v>
      </c>
      <c r="R1247" s="43" t="str">
        <f t="shared" si="207"/>
        <v>AACF</v>
      </c>
      <c r="S1247" s="43" t="str">
        <f t="shared" si="212"/>
        <v>F</v>
      </c>
      <c r="T1247" s="43" t="str">
        <f t="shared" si="213"/>
        <v>02</v>
      </c>
      <c r="U1247" s="43" t="b">
        <f t="shared" si="208"/>
        <v>1</v>
      </c>
      <c r="V1247" s="43">
        <f t="shared" si="209"/>
        <v>10</v>
      </c>
      <c r="W1247" s="43" t="str">
        <f t="shared" si="210"/>
        <v>A</v>
      </c>
      <c r="X1247" s="37">
        <v>0</v>
      </c>
    </row>
    <row r="1248" spans="1:24" x14ac:dyDescent="0.25">
      <c r="A1248" s="30">
        <f t="shared" si="214"/>
        <v>1245</v>
      </c>
      <c r="B1248" s="45">
        <v>20</v>
      </c>
      <c r="C1248" s="32">
        <f t="shared" si="206"/>
        <v>453</v>
      </c>
      <c r="D1248" s="45" t="s">
        <v>229</v>
      </c>
      <c r="E1248" s="45" t="s">
        <v>994</v>
      </c>
      <c r="F1248" s="45" t="s">
        <v>540</v>
      </c>
      <c r="G1248" s="45"/>
      <c r="H1248" s="35" t="s">
        <v>255</v>
      </c>
      <c r="I1248" s="36">
        <v>41729</v>
      </c>
      <c r="J1248" s="82">
        <v>6370</v>
      </c>
      <c r="K1248" s="37">
        <v>637</v>
      </c>
      <c r="L1248" s="38">
        <f t="shared" si="205"/>
        <v>637</v>
      </c>
      <c r="M1248" s="36">
        <f t="shared" si="215"/>
        <v>41729</v>
      </c>
      <c r="N1248" s="39">
        <f t="shared" si="211"/>
        <v>10</v>
      </c>
      <c r="O1248" s="5"/>
      <c r="P1248" s="5"/>
      <c r="Q1248" s="42" t="str">
        <f>VLOOKUP(B1248,[1]Challan!$A$6:$B$28,2,FALSE)</f>
        <v>94H</v>
      </c>
      <c r="R1248" s="43" t="str">
        <f t="shared" si="207"/>
        <v>AAIF</v>
      </c>
      <c r="S1248" s="43" t="str">
        <f t="shared" si="212"/>
        <v>F</v>
      </c>
      <c r="T1248" s="43" t="str">
        <f t="shared" si="213"/>
        <v>02</v>
      </c>
      <c r="U1248" s="43" t="b">
        <f t="shared" si="208"/>
        <v>1</v>
      </c>
      <c r="V1248" s="43">
        <f t="shared" si="209"/>
        <v>10</v>
      </c>
      <c r="W1248" s="43" t="str">
        <f t="shared" si="210"/>
        <v>K</v>
      </c>
      <c r="X1248" s="37">
        <v>0</v>
      </c>
    </row>
    <row r="1249" spans="1:24" x14ac:dyDescent="0.25">
      <c r="A1249" s="30">
        <f t="shared" si="214"/>
        <v>1246</v>
      </c>
      <c r="B1249" s="45">
        <v>20</v>
      </c>
      <c r="C1249" s="32">
        <f t="shared" si="206"/>
        <v>454</v>
      </c>
      <c r="D1249" s="45" t="s">
        <v>229</v>
      </c>
      <c r="E1249" s="45" t="s">
        <v>966</v>
      </c>
      <c r="F1249" s="45" t="s">
        <v>397</v>
      </c>
      <c r="G1249" s="45"/>
      <c r="H1249" s="35" t="s">
        <v>255</v>
      </c>
      <c r="I1249" s="36">
        <v>41729</v>
      </c>
      <c r="J1249" s="82">
        <v>11947</v>
      </c>
      <c r="K1249" s="37">
        <v>1195</v>
      </c>
      <c r="L1249" s="38">
        <f t="shared" si="205"/>
        <v>1195</v>
      </c>
      <c r="M1249" s="36">
        <f t="shared" si="215"/>
        <v>41729</v>
      </c>
      <c r="N1249" s="39">
        <f t="shared" si="211"/>
        <v>10</v>
      </c>
      <c r="O1249" s="5"/>
      <c r="P1249" s="5"/>
      <c r="Q1249" s="42" t="str">
        <f>VLOOKUP(B1249,[1]Challan!$A$6:$B$28,2,FALSE)</f>
        <v>94H</v>
      </c>
      <c r="R1249" s="43" t="str">
        <f t="shared" si="207"/>
        <v>ALKP</v>
      </c>
      <c r="S1249" s="43" t="str">
        <f t="shared" si="212"/>
        <v>P</v>
      </c>
      <c r="T1249" s="43" t="str">
        <f t="shared" si="213"/>
        <v>02</v>
      </c>
      <c r="U1249" s="43" t="b">
        <f t="shared" si="208"/>
        <v>1</v>
      </c>
      <c r="V1249" s="43">
        <f t="shared" si="209"/>
        <v>10</v>
      </c>
      <c r="W1249" s="43" t="str">
        <f t="shared" si="210"/>
        <v>D</v>
      </c>
      <c r="X1249" s="37">
        <v>0</v>
      </c>
    </row>
    <row r="1250" spans="1:24" x14ac:dyDescent="0.25">
      <c r="A1250" s="30">
        <f t="shared" si="214"/>
        <v>1247</v>
      </c>
      <c r="B1250" s="45">
        <v>20</v>
      </c>
      <c r="C1250" s="32">
        <f t="shared" si="206"/>
        <v>455</v>
      </c>
      <c r="D1250" s="45" t="s">
        <v>229</v>
      </c>
      <c r="E1250" s="45" t="s">
        <v>969</v>
      </c>
      <c r="F1250" s="45" t="s">
        <v>407</v>
      </c>
      <c r="G1250" s="45"/>
      <c r="H1250" s="35" t="s">
        <v>255</v>
      </c>
      <c r="I1250" s="36">
        <v>41729</v>
      </c>
      <c r="J1250" s="82">
        <v>2665</v>
      </c>
      <c r="K1250" s="37">
        <v>267</v>
      </c>
      <c r="L1250" s="38">
        <f t="shared" si="205"/>
        <v>267</v>
      </c>
      <c r="M1250" s="36">
        <f t="shared" si="215"/>
        <v>41729</v>
      </c>
      <c r="N1250" s="39">
        <f t="shared" si="211"/>
        <v>10.02</v>
      </c>
      <c r="O1250" s="5"/>
      <c r="P1250" s="5"/>
      <c r="Q1250" s="42" t="str">
        <f>VLOOKUP(B1250,[1]Challan!$A$6:$B$28,2,FALSE)</f>
        <v>94H</v>
      </c>
      <c r="R1250" s="43" t="str">
        <f t="shared" si="207"/>
        <v>AADF</v>
      </c>
      <c r="S1250" s="43" t="str">
        <f t="shared" si="212"/>
        <v>F</v>
      </c>
      <c r="T1250" s="43" t="str">
        <f t="shared" si="213"/>
        <v>02</v>
      </c>
      <c r="U1250" s="43" t="b">
        <f t="shared" si="208"/>
        <v>1</v>
      </c>
      <c r="V1250" s="43">
        <f t="shared" si="209"/>
        <v>10</v>
      </c>
      <c r="W1250" s="43" t="str">
        <f t="shared" si="210"/>
        <v>N</v>
      </c>
      <c r="X1250" s="37">
        <v>0</v>
      </c>
    </row>
    <row r="1251" spans="1:24" x14ac:dyDescent="0.25">
      <c r="A1251" s="30">
        <f t="shared" si="214"/>
        <v>1248</v>
      </c>
      <c r="B1251" s="45">
        <v>20</v>
      </c>
      <c r="C1251" s="32">
        <f t="shared" si="206"/>
        <v>456</v>
      </c>
      <c r="D1251" s="45" t="s">
        <v>229</v>
      </c>
      <c r="E1251" s="45" t="s">
        <v>915</v>
      </c>
      <c r="F1251" s="45" t="s">
        <v>735</v>
      </c>
      <c r="G1251" s="45"/>
      <c r="H1251" s="35" t="s">
        <v>255</v>
      </c>
      <c r="I1251" s="36">
        <v>41729</v>
      </c>
      <c r="J1251" s="82">
        <v>18159</v>
      </c>
      <c r="K1251" s="37">
        <v>1816</v>
      </c>
      <c r="L1251" s="38">
        <f t="shared" si="205"/>
        <v>1816</v>
      </c>
      <c r="M1251" s="36">
        <f t="shared" si="215"/>
        <v>41729</v>
      </c>
      <c r="N1251" s="39">
        <f t="shared" si="211"/>
        <v>10</v>
      </c>
      <c r="O1251" s="5"/>
      <c r="P1251" s="5"/>
      <c r="Q1251" s="42" t="str">
        <f>VLOOKUP(B1251,[1]Challan!$A$6:$B$28,2,FALSE)</f>
        <v>94H</v>
      </c>
      <c r="R1251" s="43" t="str">
        <f t="shared" si="207"/>
        <v>AACF</v>
      </c>
      <c r="S1251" s="43" t="str">
        <f t="shared" si="212"/>
        <v>F</v>
      </c>
      <c r="T1251" s="43" t="str">
        <f t="shared" si="213"/>
        <v>02</v>
      </c>
      <c r="U1251" s="43" t="b">
        <f t="shared" si="208"/>
        <v>1</v>
      </c>
      <c r="V1251" s="43">
        <f t="shared" si="209"/>
        <v>10</v>
      </c>
      <c r="W1251" s="43" t="str">
        <f t="shared" si="210"/>
        <v>K</v>
      </c>
      <c r="X1251" s="37">
        <v>0</v>
      </c>
    </row>
    <row r="1252" spans="1:24" x14ac:dyDescent="0.25">
      <c r="A1252" s="30">
        <f t="shared" si="214"/>
        <v>1249</v>
      </c>
      <c r="B1252" s="45">
        <v>20</v>
      </c>
      <c r="C1252" s="32">
        <f t="shared" si="206"/>
        <v>457</v>
      </c>
      <c r="D1252" s="45" t="s">
        <v>229</v>
      </c>
      <c r="E1252" s="45" t="s">
        <v>862</v>
      </c>
      <c r="F1252" s="45" t="s">
        <v>471</v>
      </c>
      <c r="G1252" s="45"/>
      <c r="H1252" s="35" t="s">
        <v>255</v>
      </c>
      <c r="I1252" s="36">
        <v>41729</v>
      </c>
      <c r="J1252" s="82">
        <v>10944</v>
      </c>
      <c r="K1252" s="37">
        <v>1095</v>
      </c>
      <c r="L1252" s="38">
        <f t="shared" si="205"/>
        <v>1095</v>
      </c>
      <c r="M1252" s="36">
        <f t="shared" si="215"/>
        <v>41729</v>
      </c>
      <c r="N1252" s="39">
        <f t="shared" si="211"/>
        <v>10.01</v>
      </c>
      <c r="O1252" s="5"/>
      <c r="P1252" s="5"/>
      <c r="Q1252" s="42" t="str">
        <f>VLOOKUP(B1252,[1]Challan!$A$6:$B$28,2,FALSE)</f>
        <v>94H</v>
      </c>
      <c r="R1252" s="43" t="str">
        <f t="shared" si="207"/>
        <v>AEQP</v>
      </c>
      <c r="S1252" s="43" t="str">
        <f t="shared" si="212"/>
        <v>P</v>
      </c>
      <c r="T1252" s="43" t="str">
        <f t="shared" si="213"/>
        <v>02</v>
      </c>
      <c r="U1252" s="43" t="b">
        <f t="shared" si="208"/>
        <v>1</v>
      </c>
      <c r="V1252" s="43">
        <f t="shared" si="209"/>
        <v>10</v>
      </c>
      <c r="W1252" s="43" t="str">
        <f t="shared" si="210"/>
        <v>H</v>
      </c>
      <c r="X1252" s="37">
        <v>0</v>
      </c>
    </row>
    <row r="1253" spans="1:24" x14ac:dyDescent="0.25">
      <c r="A1253" s="30">
        <f t="shared" si="214"/>
        <v>1250</v>
      </c>
      <c r="B1253" s="45">
        <v>20</v>
      </c>
      <c r="C1253" s="32">
        <f t="shared" si="206"/>
        <v>458</v>
      </c>
      <c r="D1253" s="45" t="s">
        <v>229</v>
      </c>
      <c r="E1253" s="45" t="s">
        <v>982</v>
      </c>
      <c r="F1253" s="45" t="s">
        <v>485</v>
      </c>
      <c r="G1253" s="45"/>
      <c r="H1253" s="35" t="s">
        <v>255</v>
      </c>
      <c r="I1253" s="36">
        <v>41729</v>
      </c>
      <c r="J1253" s="82">
        <v>9101</v>
      </c>
      <c r="K1253" s="37">
        <v>911</v>
      </c>
      <c r="L1253" s="38">
        <f t="shared" si="205"/>
        <v>911</v>
      </c>
      <c r="M1253" s="36">
        <f t="shared" si="215"/>
        <v>41729</v>
      </c>
      <c r="N1253" s="39">
        <f t="shared" si="211"/>
        <v>10.01</v>
      </c>
      <c r="O1253" s="5"/>
      <c r="P1253" s="5"/>
      <c r="Q1253" s="42" t="str">
        <f>VLOOKUP(B1253,[1]Challan!$A$6:$B$28,2,FALSE)</f>
        <v>94H</v>
      </c>
      <c r="R1253" s="43" t="str">
        <f t="shared" si="207"/>
        <v>AGUP</v>
      </c>
      <c r="S1253" s="43" t="str">
        <f t="shared" si="212"/>
        <v>P</v>
      </c>
      <c r="T1253" s="43" t="str">
        <f t="shared" si="213"/>
        <v>02</v>
      </c>
      <c r="U1253" s="43" t="b">
        <f t="shared" si="208"/>
        <v>1</v>
      </c>
      <c r="V1253" s="43">
        <f t="shared" si="209"/>
        <v>10</v>
      </c>
      <c r="W1253" s="43" t="str">
        <f t="shared" si="210"/>
        <v>Q</v>
      </c>
      <c r="X1253" s="37">
        <v>0</v>
      </c>
    </row>
    <row r="1254" spans="1:24" x14ac:dyDescent="0.25">
      <c r="A1254" s="30">
        <f t="shared" si="214"/>
        <v>1251</v>
      </c>
      <c r="B1254" s="45">
        <v>20</v>
      </c>
      <c r="C1254" s="32">
        <f t="shared" si="206"/>
        <v>459</v>
      </c>
      <c r="D1254" s="45" t="s">
        <v>229</v>
      </c>
      <c r="E1254" s="45" t="s">
        <v>888</v>
      </c>
      <c r="F1254" s="45" t="s">
        <v>558</v>
      </c>
      <c r="G1254" s="45"/>
      <c r="H1254" s="35" t="s">
        <v>255</v>
      </c>
      <c r="I1254" s="36">
        <v>41729</v>
      </c>
      <c r="J1254" s="82">
        <v>10797</v>
      </c>
      <c r="K1254" s="37">
        <v>1080</v>
      </c>
      <c r="L1254" s="38">
        <f t="shared" ref="L1254:L1317" si="216">+K1254</f>
        <v>1080</v>
      </c>
      <c r="M1254" s="36">
        <f t="shared" si="215"/>
        <v>41729</v>
      </c>
      <c r="N1254" s="39">
        <f t="shared" si="211"/>
        <v>10</v>
      </c>
      <c r="O1254" s="5"/>
      <c r="P1254" s="5"/>
      <c r="Q1254" s="42" t="str">
        <f>VLOOKUP(B1254,[1]Challan!$A$6:$B$28,2,FALSE)</f>
        <v>94H</v>
      </c>
      <c r="R1254" s="43" t="str">
        <f t="shared" si="207"/>
        <v>AAOF</v>
      </c>
      <c r="S1254" s="43" t="str">
        <f t="shared" si="212"/>
        <v>F</v>
      </c>
      <c r="T1254" s="43" t="str">
        <f t="shared" si="213"/>
        <v>02</v>
      </c>
      <c r="U1254" s="43" t="b">
        <f t="shared" si="208"/>
        <v>1</v>
      </c>
      <c r="V1254" s="43">
        <f t="shared" si="209"/>
        <v>10</v>
      </c>
      <c r="W1254" s="43" t="str">
        <f t="shared" si="210"/>
        <v>C</v>
      </c>
      <c r="X1254" s="37">
        <v>0</v>
      </c>
    </row>
    <row r="1255" spans="1:24" x14ac:dyDescent="0.25">
      <c r="A1255" s="30">
        <f t="shared" si="214"/>
        <v>1252</v>
      </c>
      <c r="B1255" s="45">
        <v>20</v>
      </c>
      <c r="C1255" s="32">
        <f t="shared" si="206"/>
        <v>460</v>
      </c>
      <c r="D1255" s="45" t="s">
        <v>229</v>
      </c>
      <c r="E1255" s="45" t="s">
        <v>853</v>
      </c>
      <c r="F1255" s="45" t="s">
        <v>435</v>
      </c>
      <c r="G1255" s="45"/>
      <c r="H1255" s="35" t="s">
        <v>255</v>
      </c>
      <c r="I1255" s="36">
        <v>41729</v>
      </c>
      <c r="J1255" s="82">
        <v>7677</v>
      </c>
      <c r="K1255" s="37">
        <v>768</v>
      </c>
      <c r="L1255" s="38">
        <f t="shared" si="216"/>
        <v>768</v>
      </c>
      <c r="M1255" s="36">
        <f t="shared" si="215"/>
        <v>41729</v>
      </c>
      <c r="N1255" s="39">
        <f t="shared" si="211"/>
        <v>10</v>
      </c>
      <c r="O1255" s="5"/>
      <c r="P1255" s="5"/>
      <c r="Q1255" s="42" t="str">
        <f>VLOOKUP(B1255,[1]Challan!$A$6:$B$28,2,FALSE)</f>
        <v>94H</v>
      </c>
      <c r="R1255" s="43" t="str">
        <f t="shared" si="207"/>
        <v>AABF</v>
      </c>
      <c r="S1255" s="43" t="str">
        <f t="shared" si="212"/>
        <v>F</v>
      </c>
      <c r="T1255" s="43" t="str">
        <f t="shared" si="213"/>
        <v>02</v>
      </c>
      <c r="U1255" s="43" t="b">
        <f t="shared" si="208"/>
        <v>1</v>
      </c>
      <c r="V1255" s="43">
        <f t="shared" si="209"/>
        <v>10</v>
      </c>
      <c r="W1255" s="43" t="str">
        <f t="shared" si="210"/>
        <v>Q</v>
      </c>
      <c r="X1255" s="37">
        <v>0</v>
      </c>
    </row>
    <row r="1256" spans="1:24" x14ac:dyDescent="0.25">
      <c r="A1256" s="30">
        <f t="shared" si="214"/>
        <v>1253</v>
      </c>
      <c r="B1256" s="45">
        <v>20</v>
      </c>
      <c r="C1256" s="32">
        <f t="shared" si="206"/>
        <v>461</v>
      </c>
      <c r="D1256" s="45" t="s">
        <v>229</v>
      </c>
      <c r="E1256" s="45" t="s">
        <v>963</v>
      </c>
      <c r="F1256" s="45" t="s">
        <v>390</v>
      </c>
      <c r="G1256" s="45"/>
      <c r="H1256" s="35" t="s">
        <v>255</v>
      </c>
      <c r="I1256" s="36">
        <v>41729</v>
      </c>
      <c r="J1256" s="82">
        <v>1677</v>
      </c>
      <c r="K1256" s="37">
        <v>168</v>
      </c>
      <c r="L1256" s="38">
        <f t="shared" si="216"/>
        <v>168</v>
      </c>
      <c r="M1256" s="36">
        <f t="shared" si="215"/>
        <v>41729</v>
      </c>
      <c r="N1256" s="39">
        <f t="shared" si="211"/>
        <v>10.02</v>
      </c>
      <c r="O1256" s="5"/>
      <c r="P1256" s="5"/>
      <c r="Q1256" s="42" t="str">
        <f>VLOOKUP(B1256,[1]Challan!$A$6:$B$28,2,FALSE)</f>
        <v>94H</v>
      </c>
      <c r="R1256" s="43" t="str">
        <f t="shared" si="207"/>
        <v>AALF</v>
      </c>
      <c r="S1256" s="43" t="str">
        <f t="shared" si="212"/>
        <v>F</v>
      </c>
      <c r="T1256" s="43" t="str">
        <f t="shared" si="213"/>
        <v>02</v>
      </c>
      <c r="U1256" s="43" t="b">
        <f t="shared" si="208"/>
        <v>1</v>
      </c>
      <c r="V1256" s="43">
        <f t="shared" si="209"/>
        <v>10</v>
      </c>
      <c r="W1256" s="43" t="str">
        <f t="shared" si="210"/>
        <v>J</v>
      </c>
      <c r="X1256" s="37">
        <v>0</v>
      </c>
    </row>
    <row r="1257" spans="1:24" x14ac:dyDescent="0.25">
      <c r="A1257" s="30">
        <f t="shared" si="214"/>
        <v>1254</v>
      </c>
      <c r="B1257" s="45">
        <v>20</v>
      </c>
      <c r="C1257" s="32">
        <f t="shared" si="206"/>
        <v>462</v>
      </c>
      <c r="D1257" s="45" t="s">
        <v>229</v>
      </c>
      <c r="E1257" s="45" t="s">
        <v>970</v>
      </c>
      <c r="F1257" s="45" t="s">
        <v>418</v>
      </c>
      <c r="G1257" s="45"/>
      <c r="H1257" s="35" t="s">
        <v>255</v>
      </c>
      <c r="I1257" s="36">
        <v>41729</v>
      </c>
      <c r="J1257" s="82">
        <v>16381</v>
      </c>
      <c r="K1257" s="37">
        <v>1639</v>
      </c>
      <c r="L1257" s="38">
        <f t="shared" si="216"/>
        <v>1639</v>
      </c>
      <c r="M1257" s="36">
        <f t="shared" si="215"/>
        <v>41729</v>
      </c>
      <c r="N1257" s="39">
        <f t="shared" si="211"/>
        <v>10.01</v>
      </c>
      <c r="O1257" s="5"/>
      <c r="P1257" s="5"/>
      <c r="Q1257" s="42" t="str">
        <f>VLOOKUP(B1257,[1]Challan!$A$6:$B$28,2,FALSE)</f>
        <v>94H</v>
      </c>
      <c r="R1257" s="43" t="str">
        <f t="shared" si="207"/>
        <v>AASF</v>
      </c>
      <c r="S1257" s="43" t="str">
        <f t="shared" si="212"/>
        <v>F</v>
      </c>
      <c r="T1257" s="43" t="str">
        <f t="shared" si="213"/>
        <v>02</v>
      </c>
      <c r="U1257" s="43" t="b">
        <f t="shared" si="208"/>
        <v>1</v>
      </c>
      <c r="V1257" s="43">
        <f t="shared" si="209"/>
        <v>10</v>
      </c>
      <c r="W1257" s="43" t="str">
        <f t="shared" si="210"/>
        <v>R</v>
      </c>
      <c r="X1257" s="37">
        <v>0</v>
      </c>
    </row>
    <row r="1258" spans="1:24" x14ac:dyDescent="0.25">
      <c r="A1258" s="30">
        <f t="shared" si="214"/>
        <v>1255</v>
      </c>
      <c r="B1258" s="45">
        <v>20</v>
      </c>
      <c r="C1258" s="32">
        <f t="shared" si="206"/>
        <v>463</v>
      </c>
      <c r="D1258" s="45" t="s">
        <v>229</v>
      </c>
      <c r="E1258" s="45" t="s">
        <v>1089</v>
      </c>
      <c r="F1258" s="45" t="s">
        <v>464</v>
      </c>
      <c r="G1258" s="45"/>
      <c r="H1258" s="35" t="s">
        <v>255</v>
      </c>
      <c r="I1258" s="36">
        <v>41729</v>
      </c>
      <c r="J1258" s="82">
        <v>16925</v>
      </c>
      <c r="K1258" s="37">
        <v>1693</v>
      </c>
      <c r="L1258" s="38">
        <f t="shared" si="216"/>
        <v>1693</v>
      </c>
      <c r="M1258" s="36">
        <f t="shared" si="215"/>
        <v>41729</v>
      </c>
      <c r="N1258" s="39">
        <f t="shared" si="211"/>
        <v>10</v>
      </c>
      <c r="O1258" s="5"/>
      <c r="P1258" s="5"/>
      <c r="Q1258" s="42" t="str">
        <f>VLOOKUP(B1258,[1]Challan!$A$6:$B$28,2,FALSE)</f>
        <v>94H</v>
      </c>
      <c r="R1258" s="43" t="str">
        <f t="shared" si="207"/>
        <v>AGUP</v>
      </c>
      <c r="S1258" s="43" t="str">
        <f t="shared" si="212"/>
        <v>P</v>
      </c>
      <c r="T1258" s="43" t="str">
        <f t="shared" si="213"/>
        <v>02</v>
      </c>
      <c r="U1258" s="43" t="b">
        <f t="shared" si="208"/>
        <v>1</v>
      </c>
      <c r="V1258" s="43">
        <f t="shared" si="209"/>
        <v>10</v>
      </c>
      <c r="W1258" s="43" t="str">
        <f t="shared" si="210"/>
        <v>J</v>
      </c>
      <c r="X1258" s="37">
        <v>0</v>
      </c>
    </row>
    <row r="1259" spans="1:24" x14ac:dyDescent="0.25">
      <c r="A1259" s="30">
        <f t="shared" si="214"/>
        <v>1256</v>
      </c>
      <c r="B1259" s="45">
        <v>20</v>
      </c>
      <c r="C1259" s="32">
        <f t="shared" si="206"/>
        <v>464</v>
      </c>
      <c r="D1259" s="45" t="s">
        <v>229</v>
      </c>
      <c r="E1259" s="45" t="s">
        <v>1063</v>
      </c>
      <c r="F1259" s="45" t="s">
        <v>360</v>
      </c>
      <c r="G1259" s="45"/>
      <c r="H1259" s="35" t="s">
        <v>255</v>
      </c>
      <c r="I1259" s="36">
        <v>41729</v>
      </c>
      <c r="J1259" s="82">
        <v>5277</v>
      </c>
      <c r="K1259" s="37">
        <v>528</v>
      </c>
      <c r="L1259" s="38">
        <f t="shared" si="216"/>
        <v>528</v>
      </c>
      <c r="M1259" s="36">
        <f t="shared" si="215"/>
        <v>41729</v>
      </c>
      <c r="N1259" s="39">
        <f t="shared" si="211"/>
        <v>10.01</v>
      </c>
      <c r="O1259" s="5"/>
      <c r="P1259" s="5"/>
      <c r="Q1259" s="42" t="str">
        <f>VLOOKUP(B1259,[1]Challan!$A$6:$B$28,2,FALSE)</f>
        <v>94H</v>
      </c>
      <c r="R1259" s="43" t="str">
        <f t="shared" si="207"/>
        <v>ABIP</v>
      </c>
      <c r="S1259" s="43" t="str">
        <f t="shared" si="212"/>
        <v>P</v>
      </c>
      <c r="T1259" s="43" t="str">
        <f t="shared" si="213"/>
        <v>02</v>
      </c>
      <c r="U1259" s="43" t="b">
        <f t="shared" si="208"/>
        <v>1</v>
      </c>
      <c r="V1259" s="43">
        <f t="shared" si="209"/>
        <v>10</v>
      </c>
      <c r="W1259" s="43" t="str">
        <f t="shared" si="210"/>
        <v>F</v>
      </c>
      <c r="X1259" s="37">
        <v>0</v>
      </c>
    </row>
    <row r="1260" spans="1:24" x14ac:dyDescent="0.25">
      <c r="A1260" s="30">
        <f t="shared" si="214"/>
        <v>1257</v>
      </c>
      <c r="B1260" s="45">
        <v>20</v>
      </c>
      <c r="C1260" s="32">
        <f t="shared" si="206"/>
        <v>465</v>
      </c>
      <c r="D1260" s="45" t="s">
        <v>229</v>
      </c>
      <c r="E1260" s="45" t="s">
        <v>1071</v>
      </c>
      <c r="F1260" s="45" t="s">
        <v>391</v>
      </c>
      <c r="G1260" s="45"/>
      <c r="H1260" s="35" t="s">
        <v>255</v>
      </c>
      <c r="I1260" s="36">
        <v>41729</v>
      </c>
      <c r="J1260" s="82">
        <v>8801</v>
      </c>
      <c r="K1260" s="37">
        <v>881</v>
      </c>
      <c r="L1260" s="38">
        <f t="shared" si="216"/>
        <v>881</v>
      </c>
      <c r="M1260" s="36">
        <f t="shared" si="215"/>
        <v>41729</v>
      </c>
      <c r="N1260" s="39">
        <f t="shared" si="211"/>
        <v>10.01</v>
      </c>
      <c r="O1260" s="5"/>
      <c r="P1260" s="5"/>
      <c r="Q1260" s="42" t="str">
        <f>VLOOKUP(B1260,[1]Challan!$A$6:$B$28,2,FALSE)</f>
        <v>94H</v>
      </c>
      <c r="R1260" s="43" t="str">
        <f t="shared" si="207"/>
        <v>AAEF</v>
      </c>
      <c r="S1260" s="43" t="str">
        <f t="shared" si="212"/>
        <v>F</v>
      </c>
      <c r="T1260" s="43" t="str">
        <f t="shared" si="213"/>
        <v>02</v>
      </c>
      <c r="U1260" s="43" t="b">
        <f t="shared" si="208"/>
        <v>1</v>
      </c>
      <c r="V1260" s="43">
        <f t="shared" si="209"/>
        <v>10</v>
      </c>
      <c r="W1260" s="43" t="str">
        <f t="shared" si="210"/>
        <v>J</v>
      </c>
      <c r="X1260" s="37">
        <v>0</v>
      </c>
    </row>
    <row r="1261" spans="1:24" x14ac:dyDescent="0.25">
      <c r="A1261" s="30">
        <f t="shared" si="214"/>
        <v>1258</v>
      </c>
      <c r="B1261" s="45">
        <v>20</v>
      </c>
      <c r="C1261" s="32">
        <f t="shared" si="206"/>
        <v>466</v>
      </c>
      <c r="D1261" s="45" t="s">
        <v>229</v>
      </c>
      <c r="E1261" s="45" t="s">
        <v>872</v>
      </c>
      <c r="F1261" s="45" t="s">
        <v>514</v>
      </c>
      <c r="G1261" s="45"/>
      <c r="H1261" s="35" t="s">
        <v>255</v>
      </c>
      <c r="I1261" s="36">
        <v>41729</v>
      </c>
      <c r="J1261" s="82">
        <v>6896</v>
      </c>
      <c r="K1261" s="37">
        <v>690</v>
      </c>
      <c r="L1261" s="38">
        <f t="shared" si="216"/>
        <v>690</v>
      </c>
      <c r="M1261" s="36">
        <f t="shared" si="215"/>
        <v>41729</v>
      </c>
      <c r="N1261" s="39">
        <f t="shared" si="211"/>
        <v>10.01</v>
      </c>
      <c r="O1261" s="5"/>
      <c r="P1261" s="5"/>
      <c r="Q1261" s="42" t="str">
        <f>VLOOKUP(B1261,[1]Challan!$A$6:$B$28,2,FALSE)</f>
        <v>94H</v>
      </c>
      <c r="R1261" s="43" t="str">
        <f t="shared" si="207"/>
        <v>AAAA</v>
      </c>
      <c r="S1261" s="43" t="str">
        <f t="shared" si="212"/>
        <v>A</v>
      </c>
      <c r="T1261" s="43" t="str">
        <f t="shared" si="213"/>
        <v>02</v>
      </c>
      <c r="U1261" s="43" t="b">
        <f t="shared" si="208"/>
        <v>1</v>
      </c>
      <c r="V1261" s="43">
        <f t="shared" si="209"/>
        <v>10</v>
      </c>
      <c r="W1261" s="43" t="str">
        <f t="shared" si="210"/>
        <v>N</v>
      </c>
      <c r="X1261" s="37">
        <v>0</v>
      </c>
    </row>
    <row r="1262" spans="1:24" x14ac:dyDescent="0.25">
      <c r="A1262" s="30">
        <f t="shared" si="214"/>
        <v>1259</v>
      </c>
      <c r="B1262" s="45">
        <v>20</v>
      </c>
      <c r="C1262" s="32">
        <f t="shared" si="206"/>
        <v>467</v>
      </c>
      <c r="D1262" s="45" t="s">
        <v>229</v>
      </c>
      <c r="E1262" s="45" t="s">
        <v>1057</v>
      </c>
      <c r="F1262" s="45" t="s">
        <v>338</v>
      </c>
      <c r="G1262" s="45"/>
      <c r="H1262" s="35" t="s">
        <v>255</v>
      </c>
      <c r="I1262" s="36">
        <v>41729</v>
      </c>
      <c r="J1262" s="82">
        <v>21410</v>
      </c>
      <c r="K1262" s="37">
        <v>2141</v>
      </c>
      <c r="L1262" s="38">
        <f t="shared" si="216"/>
        <v>2141</v>
      </c>
      <c r="M1262" s="36">
        <f t="shared" si="215"/>
        <v>41729</v>
      </c>
      <c r="N1262" s="39">
        <f t="shared" si="211"/>
        <v>10</v>
      </c>
      <c r="O1262" s="5"/>
      <c r="P1262" s="5"/>
      <c r="Q1262" s="42" t="str">
        <f>VLOOKUP(B1262,[1]Challan!$A$6:$B$28,2,FALSE)</f>
        <v>94H</v>
      </c>
      <c r="R1262" s="43" t="str">
        <f t="shared" si="207"/>
        <v>ABAF</v>
      </c>
      <c r="S1262" s="43" t="str">
        <f t="shared" si="212"/>
        <v>F</v>
      </c>
      <c r="T1262" s="43" t="str">
        <f t="shared" si="213"/>
        <v>02</v>
      </c>
      <c r="U1262" s="43" t="b">
        <f t="shared" si="208"/>
        <v>1</v>
      </c>
      <c r="V1262" s="43">
        <f t="shared" si="209"/>
        <v>10</v>
      </c>
      <c r="W1262" s="43" t="str">
        <f t="shared" si="210"/>
        <v>A</v>
      </c>
      <c r="X1262" s="37">
        <v>0</v>
      </c>
    </row>
    <row r="1263" spans="1:24" x14ac:dyDescent="0.25">
      <c r="A1263" s="30">
        <f t="shared" si="214"/>
        <v>1260</v>
      </c>
      <c r="B1263" s="45">
        <v>20</v>
      </c>
      <c r="C1263" s="32">
        <f t="shared" si="206"/>
        <v>468</v>
      </c>
      <c r="D1263" s="45" t="s">
        <v>229</v>
      </c>
      <c r="E1263" s="45" t="s">
        <v>1114</v>
      </c>
      <c r="F1263" s="45" t="s">
        <v>557</v>
      </c>
      <c r="G1263" s="45"/>
      <c r="H1263" s="35" t="s">
        <v>255</v>
      </c>
      <c r="I1263" s="36">
        <v>41729</v>
      </c>
      <c r="J1263" s="82">
        <v>19752</v>
      </c>
      <c r="K1263" s="37">
        <v>1976</v>
      </c>
      <c r="L1263" s="38">
        <f t="shared" si="216"/>
        <v>1976</v>
      </c>
      <c r="M1263" s="36">
        <f t="shared" si="215"/>
        <v>41729</v>
      </c>
      <c r="N1263" s="39">
        <f t="shared" si="211"/>
        <v>10</v>
      </c>
      <c r="O1263" s="5"/>
      <c r="P1263" s="5"/>
      <c r="Q1263" s="42" t="str">
        <f>VLOOKUP(B1263,[1]Challan!$A$6:$B$28,2,FALSE)</f>
        <v>94H</v>
      </c>
      <c r="R1263" s="43" t="str">
        <f t="shared" si="207"/>
        <v>AAWF</v>
      </c>
      <c r="S1263" s="43" t="str">
        <f t="shared" si="212"/>
        <v>F</v>
      </c>
      <c r="T1263" s="43" t="str">
        <f t="shared" si="213"/>
        <v>02</v>
      </c>
      <c r="U1263" s="43" t="b">
        <f t="shared" si="208"/>
        <v>1</v>
      </c>
      <c r="V1263" s="43">
        <f t="shared" si="209"/>
        <v>10</v>
      </c>
      <c r="W1263" s="43" t="str">
        <f t="shared" si="210"/>
        <v>P</v>
      </c>
      <c r="X1263" s="37">
        <v>0</v>
      </c>
    </row>
    <row r="1264" spans="1:24" x14ac:dyDescent="0.25">
      <c r="A1264" s="30">
        <f t="shared" si="214"/>
        <v>1261</v>
      </c>
      <c r="B1264" s="45">
        <v>20</v>
      </c>
      <c r="C1264" s="32">
        <f t="shared" si="206"/>
        <v>469</v>
      </c>
      <c r="D1264" s="45" t="s">
        <v>229</v>
      </c>
      <c r="E1264" s="45" t="s">
        <v>846</v>
      </c>
      <c r="F1264" s="45" t="s">
        <v>415</v>
      </c>
      <c r="G1264" s="45"/>
      <c r="H1264" s="35" t="s">
        <v>255</v>
      </c>
      <c r="I1264" s="36">
        <v>41729</v>
      </c>
      <c r="J1264" s="82">
        <v>22293</v>
      </c>
      <c r="K1264" s="37">
        <v>2230</v>
      </c>
      <c r="L1264" s="38">
        <f t="shared" si="216"/>
        <v>2230</v>
      </c>
      <c r="M1264" s="36">
        <f t="shared" si="215"/>
        <v>41729</v>
      </c>
      <c r="N1264" s="39">
        <f t="shared" si="211"/>
        <v>10</v>
      </c>
      <c r="O1264" s="5"/>
      <c r="P1264" s="5"/>
      <c r="Q1264" s="42" t="str">
        <f>VLOOKUP(B1264,[1]Challan!$A$6:$B$28,2,FALSE)</f>
        <v>94H</v>
      </c>
      <c r="R1264" s="43" t="str">
        <f t="shared" si="207"/>
        <v>ABLF</v>
      </c>
      <c r="S1264" s="43" t="str">
        <f t="shared" si="212"/>
        <v>F</v>
      </c>
      <c r="T1264" s="43" t="str">
        <f t="shared" si="213"/>
        <v>02</v>
      </c>
      <c r="U1264" s="43" t="b">
        <f t="shared" si="208"/>
        <v>1</v>
      </c>
      <c r="V1264" s="43">
        <f t="shared" si="209"/>
        <v>10</v>
      </c>
      <c r="W1264" s="43" t="str">
        <f t="shared" si="210"/>
        <v>A</v>
      </c>
      <c r="X1264" s="37">
        <v>0</v>
      </c>
    </row>
    <row r="1265" spans="1:24" x14ac:dyDescent="0.25">
      <c r="A1265" s="30">
        <f t="shared" si="214"/>
        <v>1262</v>
      </c>
      <c r="B1265" s="45">
        <v>20</v>
      </c>
      <c r="C1265" s="32">
        <f t="shared" si="206"/>
        <v>470</v>
      </c>
      <c r="D1265" s="45" t="s">
        <v>229</v>
      </c>
      <c r="E1265" s="45" t="s">
        <v>820</v>
      </c>
      <c r="F1265" s="45" t="s">
        <v>326</v>
      </c>
      <c r="G1265" s="45"/>
      <c r="H1265" s="35" t="s">
        <v>255</v>
      </c>
      <c r="I1265" s="36">
        <v>41729</v>
      </c>
      <c r="J1265" s="82">
        <v>22360</v>
      </c>
      <c r="K1265" s="37">
        <v>2236</v>
      </c>
      <c r="L1265" s="38">
        <f t="shared" si="216"/>
        <v>2236</v>
      </c>
      <c r="M1265" s="36">
        <f t="shared" si="215"/>
        <v>41729</v>
      </c>
      <c r="N1265" s="39">
        <f t="shared" si="211"/>
        <v>10</v>
      </c>
      <c r="O1265" s="5"/>
      <c r="P1265" s="5"/>
      <c r="Q1265" s="42" t="str">
        <f>VLOOKUP(B1265,[1]Challan!$A$6:$B$28,2,FALSE)</f>
        <v>94H</v>
      </c>
      <c r="R1265" s="43" t="str">
        <f t="shared" si="207"/>
        <v>AAKF</v>
      </c>
      <c r="S1265" s="43" t="str">
        <f t="shared" si="212"/>
        <v>F</v>
      </c>
      <c r="T1265" s="43" t="str">
        <f t="shared" si="213"/>
        <v>02</v>
      </c>
      <c r="U1265" s="43" t="b">
        <f t="shared" si="208"/>
        <v>1</v>
      </c>
      <c r="V1265" s="43">
        <f t="shared" si="209"/>
        <v>10</v>
      </c>
      <c r="W1265" s="43" t="str">
        <f t="shared" si="210"/>
        <v>D</v>
      </c>
      <c r="X1265" s="37">
        <v>0</v>
      </c>
    </row>
    <row r="1266" spans="1:24" x14ac:dyDescent="0.25">
      <c r="A1266" s="30">
        <f t="shared" si="214"/>
        <v>1263</v>
      </c>
      <c r="B1266" s="45">
        <v>20</v>
      </c>
      <c r="C1266" s="32">
        <f t="shared" si="206"/>
        <v>471</v>
      </c>
      <c r="D1266" s="45" t="s">
        <v>229</v>
      </c>
      <c r="E1266" s="45" t="s">
        <v>439</v>
      </c>
      <c r="F1266" s="45" t="s">
        <v>440</v>
      </c>
      <c r="G1266" s="45"/>
      <c r="H1266" s="35" t="s">
        <v>255</v>
      </c>
      <c r="I1266" s="36">
        <v>41729</v>
      </c>
      <c r="J1266" s="82">
        <v>3887</v>
      </c>
      <c r="K1266" s="37">
        <v>389</v>
      </c>
      <c r="L1266" s="38">
        <f t="shared" si="216"/>
        <v>389</v>
      </c>
      <c r="M1266" s="36">
        <f t="shared" si="215"/>
        <v>41729</v>
      </c>
      <c r="N1266" s="39">
        <f t="shared" si="211"/>
        <v>10.01</v>
      </c>
      <c r="O1266" s="5"/>
      <c r="P1266" s="5"/>
      <c r="Q1266" s="42" t="str">
        <f>VLOOKUP(B1266,[1]Challan!$A$6:$B$28,2,FALSE)</f>
        <v>94H</v>
      </c>
      <c r="R1266" s="43" t="str">
        <f t="shared" si="207"/>
        <v>AAFF</v>
      </c>
      <c r="S1266" s="43" t="str">
        <f t="shared" si="212"/>
        <v>F</v>
      </c>
      <c r="T1266" s="43" t="str">
        <f t="shared" si="213"/>
        <v>02</v>
      </c>
      <c r="U1266" s="43" t="b">
        <f t="shared" si="208"/>
        <v>1</v>
      </c>
      <c r="V1266" s="43">
        <f t="shared" si="209"/>
        <v>10</v>
      </c>
      <c r="W1266" s="43" t="str">
        <f t="shared" si="210"/>
        <v>P</v>
      </c>
      <c r="X1266" s="37">
        <v>0</v>
      </c>
    </row>
    <row r="1267" spans="1:24" x14ac:dyDescent="0.25">
      <c r="A1267" s="30">
        <f t="shared" si="214"/>
        <v>1264</v>
      </c>
      <c r="B1267" s="45">
        <v>20</v>
      </c>
      <c r="C1267" s="32">
        <f t="shared" si="206"/>
        <v>472</v>
      </c>
      <c r="D1267" s="45" t="s">
        <v>229</v>
      </c>
      <c r="E1267" s="45" t="s">
        <v>1073</v>
      </c>
      <c r="F1267" s="45" t="s">
        <v>402</v>
      </c>
      <c r="G1267" s="45"/>
      <c r="H1267" s="35" t="s">
        <v>255</v>
      </c>
      <c r="I1267" s="36">
        <v>41729</v>
      </c>
      <c r="J1267" s="82">
        <v>10090</v>
      </c>
      <c r="K1267" s="37">
        <v>1009</v>
      </c>
      <c r="L1267" s="38">
        <f t="shared" si="216"/>
        <v>1009</v>
      </c>
      <c r="M1267" s="36">
        <f t="shared" si="215"/>
        <v>41729</v>
      </c>
      <c r="N1267" s="39">
        <f t="shared" si="211"/>
        <v>10</v>
      </c>
      <c r="O1267" s="5"/>
      <c r="P1267" s="5"/>
      <c r="Q1267" s="42" t="str">
        <f>VLOOKUP(B1267,[1]Challan!$A$6:$B$28,2,FALSE)</f>
        <v>94H</v>
      </c>
      <c r="R1267" s="43" t="str">
        <f t="shared" si="207"/>
        <v>AADF</v>
      </c>
      <c r="S1267" s="43" t="str">
        <f t="shared" si="212"/>
        <v>F</v>
      </c>
      <c r="T1267" s="43" t="str">
        <f t="shared" si="213"/>
        <v>02</v>
      </c>
      <c r="U1267" s="43" t="b">
        <f t="shared" si="208"/>
        <v>1</v>
      </c>
      <c r="V1267" s="43">
        <f t="shared" si="209"/>
        <v>10</v>
      </c>
      <c r="W1267" s="43" t="str">
        <f t="shared" si="210"/>
        <v>A</v>
      </c>
      <c r="X1267" s="37">
        <v>0</v>
      </c>
    </row>
    <row r="1268" spans="1:24" x14ac:dyDescent="0.25">
      <c r="A1268" s="30">
        <f t="shared" si="214"/>
        <v>1265</v>
      </c>
      <c r="B1268" s="45">
        <v>20</v>
      </c>
      <c r="C1268" s="32">
        <f t="shared" si="206"/>
        <v>473</v>
      </c>
      <c r="D1268" s="45" t="s">
        <v>229</v>
      </c>
      <c r="E1268" s="45" t="s">
        <v>844</v>
      </c>
      <c r="F1268" s="45" t="s">
        <v>412</v>
      </c>
      <c r="G1268" s="45"/>
      <c r="H1268" s="35" t="s">
        <v>255</v>
      </c>
      <c r="I1268" s="36">
        <v>41729</v>
      </c>
      <c r="J1268" s="82">
        <v>45813</v>
      </c>
      <c r="K1268" s="37">
        <v>4582</v>
      </c>
      <c r="L1268" s="38">
        <f t="shared" si="216"/>
        <v>4582</v>
      </c>
      <c r="M1268" s="36">
        <f t="shared" si="215"/>
        <v>41729</v>
      </c>
      <c r="N1268" s="39">
        <f t="shared" si="211"/>
        <v>10</v>
      </c>
      <c r="O1268" s="5"/>
      <c r="P1268" s="5"/>
      <c r="Q1268" s="42" t="str">
        <f>VLOOKUP(B1268,[1]Challan!$A$6:$B$28,2,FALSE)</f>
        <v>94H</v>
      </c>
      <c r="R1268" s="43" t="str">
        <f t="shared" si="207"/>
        <v>ABRP</v>
      </c>
      <c r="S1268" s="43" t="str">
        <f t="shared" si="212"/>
        <v>P</v>
      </c>
      <c r="T1268" s="43" t="str">
        <f t="shared" si="213"/>
        <v>02</v>
      </c>
      <c r="U1268" s="43" t="b">
        <f t="shared" si="208"/>
        <v>1</v>
      </c>
      <c r="V1268" s="43">
        <f t="shared" si="209"/>
        <v>10</v>
      </c>
      <c r="W1268" s="43" t="str">
        <f t="shared" si="210"/>
        <v>P</v>
      </c>
      <c r="X1268" s="37">
        <v>0</v>
      </c>
    </row>
    <row r="1269" spans="1:24" x14ac:dyDescent="0.25">
      <c r="A1269" s="30">
        <f t="shared" si="214"/>
        <v>1266</v>
      </c>
      <c r="B1269" s="45">
        <v>20</v>
      </c>
      <c r="C1269" s="32">
        <f t="shared" si="206"/>
        <v>474</v>
      </c>
      <c r="D1269" s="45" t="s">
        <v>229</v>
      </c>
      <c r="E1269" s="45" t="s">
        <v>1064</v>
      </c>
      <c r="F1269" s="45" t="s">
        <v>362</v>
      </c>
      <c r="G1269" s="45"/>
      <c r="H1269" s="35" t="s">
        <v>255</v>
      </c>
      <c r="I1269" s="36">
        <v>41729</v>
      </c>
      <c r="J1269" s="82">
        <v>21025</v>
      </c>
      <c r="K1269" s="37">
        <v>2103</v>
      </c>
      <c r="L1269" s="38">
        <f t="shared" si="216"/>
        <v>2103</v>
      </c>
      <c r="M1269" s="36">
        <f t="shared" si="215"/>
        <v>41729</v>
      </c>
      <c r="N1269" s="39">
        <f t="shared" si="211"/>
        <v>10</v>
      </c>
      <c r="O1269" s="5"/>
      <c r="P1269" s="5"/>
      <c r="Q1269" s="42" t="str">
        <f>VLOOKUP(B1269,[1]Challan!$A$6:$B$28,2,FALSE)</f>
        <v>94H</v>
      </c>
      <c r="R1269" s="43" t="str">
        <f t="shared" si="207"/>
        <v>AABF</v>
      </c>
      <c r="S1269" s="43" t="str">
        <f t="shared" si="212"/>
        <v>F</v>
      </c>
      <c r="T1269" s="43" t="str">
        <f t="shared" si="213"/>
        <v>02</v>
      </c>
      <c r="U1269" s="43" t="b">
        <f t="shared" si="208"/>
        <v>1</v>
      </c>
      <c r="V1269" s="43">
        <f t="shared" si="209"/>
        <v>10</v>
      </c>
      <c r="W1269" s="43" t="str">
        <f t="shared" si="210"/>
        <v>M</v>
      </c>
      <c r="X1269" s="37">
        <v>0</v>
      </c>
    </row>
    <row r="1270" spans="1:24" x14ac:dyDescent="0.25">
      <c r="A1270" s="30">
        <f t="shared" si="214"/>
        <v>1267</v>
      </c>
      <c r="B1270" s="45">
        <v>20</v>
      </c>
      <c r="C1270" s="32">
        <f t="shared" si="206"/>
        <v>475</v>
      </c>
      <c r="D1270" s="45" t="s">
        <v>229</v>
      </c>
      <c r="E1270" s="45" t="s">
        <v>1065</v>
      </c>
      <c r="F1270" s="45" t="s">
        <v>363</v>
      </c>
      <c r="G1270" s="45"/>
      <c r="H1270" s="35" t="s">
        <v>255</v>
      </c>
      <c r="I1270" s="36">
        <v>41729</v>
      </c>
      <c r="J1270" s="82">
        <v>37477</v>
      </c>
      <c r="K1270" s="37">
        <v>3748</v>
      </c>
      <c r="L1270" s="38">
        <f t="shared" si="216"/>
        <v>3748</v>
      </c>
      <c r="M1270" s="36">
        <f t="shared" si="215"/>
        <v>41729</v>
      </c>
      <c r="N1270" s="39">
        <f t="shared" si="211"/>
        <v>10</v>
      </c>
      <c r="O1270" s="5"/>
      <c r="P1270" s="5"/>
      <c r="Q1270" s="42" t="str">
        <f>VLOOKUP(B1270,[1]Challan!$A$6:$B$28,2,FALSE)</f>
        <v>94H</v>
      </c>
      <c r="R1270" s="43" t="str">
        <f t="shared" si="207"/>
        <v>AAYP</v>
      </c>
      <c r="S1270" s="43" t="str">
        <f t="shared" si="212"/>
        <v>P</v>
      </c>
      <c r="T1270" s="43" t="str">
        <f t="shared" si="213"/>
        <v>02</v>
      </c>
      <c r="U1270" s="43" t="b">
        <f t="shared" si="208"/>
        <v>1</v>
      </c>
      <c r="V1270" s="43">
        <f t="shared" si="209"/>
        <v>10</v>
      </c>
      <c r="W1270" s="43" t="str">
        <f t="shared" si="210"/>
        <v>R</v>
      </c>
      <c r="X1270" s="37">
        <v>0</v>
      </c>
    </row>
    <row r="1271" spans="1:24" x14ac:dyDescent="0.25">
      <c r="A1271" s="30">
        <f t="shared" si="214"/>
        <v>1268</v>
      </c>
      <c r="B1271" s="45">
        <v>20</v>
      </c>
      <c r="C1271" s="32">
        <f t="shared" si="206"/>
        <v>476</v>
      </c>
      <c r="D1271" s="45" t="s">
        <v>229</v>
      </c>
      <c r="E1271" s="45" t="s">
        <v>1084</v>
      </c>
      <c r="F1271" s="45" t="s">
        <v>450</v>
      </c>
      <c r="G1271" s="45"/>
      <c r="H1271" s="35" t="s">
        <v>255</v>
      </c>
      <c r="I1271" s="36">
        <v>41729</v>
      </c>
      <c r="J1271" s="82">
        <v>27594</v>
      </c>
      <c r="K1271" s="37">
        <v>2760</v>
      </c>
      <c r="L1271" s="38">
        <f t="shared" si="216"/>
        <v>2760</v>
      </c>
      <c r="M1271" s="36">
        <f t="shared" si="215"/>
        <v>41729</v>
      </c>
      <c r="N1271" s="39">
        <f t="shared" si="211"/>
        <v>10</v>
      </c>
      <c r="O1271" s="5"/>
      <c r="P1271" s="5"/>
      <c r="Q1271" s="42" t="str">
        <f>VLOOKUP(B1271,[1]Challan!$A$6:$B$28,2,FALSE)</f>
        <v>94H</v>
      </c>
      <c r="R1271" s="43" t="str">
        <f t="shared" si="207"/>
        <v>AASF</v>
      </c>
      <c r="S1271" s="43" t="str">
        <f t="shared" si="212"/>
        <v>F</v>
      </c>
      <c r="T1271" s="43" t="str">
        <f t="shared" si="213"/>
        <v>02</v>
      </c>
      <c r="U1271" s="43" t="b">
        <f t="shared" si="208"/>
        <v>1</v>
      </c>
      <c r="V1271" s="43">
        <f t="shared" si="209"/>
        <v>10</v>
      </c>
      <c r="W1271" s="43" t="str">
        <f t="shared" si="210"/>
        <v>M</v>
      </c>
      <c r="X1271" s="37">
        <v>0</v>
      </c>
    </row>
    <row r="1272" spans="1:24" x14ac:dyDescent="0.25">
      <c r="A1272" s="30">
        <f t="shared" si="214"/>
        <v>1269</v>
      </c>
      <c r="B1272" s="45">
        <v>20</v>
      </c>
      <c r="C1272" s="32">
        <f t="shared" si="206"/>
        <v>477</v>
      </c>
      <c r="D1272" s="45" t="s">
        <v>229</v>
      </c>
      <c r="E1272" s="45" t="s">
        <v>1086</v>
      </c>
      <c r="F1272" s="45" t="s">
        <v>458</v>
      </c>
      <c r="G1272" s="45"/>
      <c r="H1272" s="35" t="s">
        <v>255</v>
      </c>
      <c r="I1272" s="36">
        <v>41729</v>
      </c>
      <c r="J1272" s="82">
        <v>12253</v>
      </c>
      <c r="K1272" s="37">
        <v>1226</v>
      </c>
      <c r="L1272" s="38">
        <f t="shared" si="216"/>
        <v>1226</v>
      </c>
      <c r="M1272" s="36">
        <f t="shared" si="215"/>
        <v>41729</v>
      </c>
      <c r="N1272" s="39">
        <f t="shared" si="211"/>
        <v>10.01</v>
      </c>
      <c r="O1272" s="5"/>
      <c r="P1272" s="5"/>
      <c r="Q1272" s="42" t="str">
        <f>VLOOKUP(B1272,[1]Challan!$A$6:$B$28,2,FALSE)</f>
        <v>94H</v>
      </c>
      <c r="R1272" s="43" t="str">
        <f t="shared" si="207"/>
        <v>AAFF</v>
      </c>
      <c r="S1272" s="43" t="str">
        <f t="shared" si="212"/>
        <v>F</v>
      </c>
      <c r="T1272" s="43" t="str">
        <f t="shared" si="213"/>
        <v>02</v>
      </c>
      <c r="U1272" s="43" t="b">
        <f t="shared" si="208"/>
        <v>1</v>
      </c>
      <c r="V1272" s="43">
        <f t="shared" si="209"/>
        <v>10</v>
      </c>
      <c r="W1272" s="43" t="str">
        <f t="shared" si="210"/>
        <v>N</v>
      </c>
      <c r="X1272" s="37">
        <v>0</v>
      </c>
    </row>
    <row r="1273" spans="1:24" x14ac:dyDescent="0.25">
      <c r="A1273" s="30">
        <f t="shared" si="214"/>
        <v>1270</v>
      </c>
      <c r="B1273" s="45">
        <v>20</v>
      </c>
      <c r="C1273" s="32">
        <f t="shared" si="206"/>
        <v>478</v>
      </c>
      <c r="D1273" s="45" t="s">
        <v>229</v>
      </c>
      <c r="E1273" s="45" t="s">
        <v>877</v>
      </c>
      <c r="F1273" s="45" t="s">
        <v>524</v>
      </c>
      <c r="G1273" s="45"/>
      <c r="H1273" s="35" t="s">
        <v>255</v>
      </c>
      <c r="I1273" s="36">
        <v>41729</v>
      </c>
      <c r="J1273" s="82">
        <v>38768</v>
      </c>
      <c r="K1273" s="37">
        <v>3877</v>
      </c>
      <c r="L1273" s="38">
        <f t="shared" si="216"/>
        <v>3877</v>
      </c>
      <c r="M1273" s="36">
        <f t="shared" si="215"/>
        <v>41729</v>
      </c>
      <c r="N1273" s="39">
        <f t="shared" si="211"/>
        <v>10</v>
      </c>
      <c r="O1273" s="5"/>
      <c r="P1273" s="5"/>
      <c r="Q1273" s="42" t="str">
        <f>VLOOKUP(B1273,[1]Challan!$A$6:$B$28,2,FALSE)</f>
        <v>94H</v>
      </c>
      <c r="R1273" s="43" t="str">
        <f t="shared" si="207"/>
        <v>AVXP</v>
      </c>
      <c r="S1273" s="43" t="str">
        <f t="shared" si="212"/>
        <v>P</v>
      </c>
      <c r="T1273" s="43" t="str">
        <f t="shared" si="213"/>
        <v>02</v>
      </c>
      <c r="U1273" s="43" t="b">
        <f t="shared" si="208"/>
        <v>1</v>
      </c>
      <c r="V1273" s="43">
        <f t="shared" si="209"/>
        <v>10</v>
      </c>
      <c r="W1273" s="43" t="str">
        <f t="shared" si="210"/>
        <v>J</v>
      </c>
      <c r="X1273" s="37">
        <v>0</v>
      </c>
    </row>
    <row r="1274" spans="1:24" x14ac:dyDescent="0.25">
      <c r="A1274" s="30">
        <f t="shared" si="214"/>
        <v>1271</v>
      </c>
      <c r="B1274" s="45">
        <v>20</v>
      </c>
      <c r="C1274" s="32">
        <f t="shared" si="206"/>
        <v>479</v>
      </c>
      <c r="D1274" s="45" t="s">
        <v>229</v>
      </c>
      <c r="E1274" s="45" t="s">
        <v>878</v>
      </c>
      <c r="F1274" s="45" t="s">
        <v>525</v>
      </c>
      <c r="G1274" s="45"/>
      <c r="H1274" s="35" t="s">
        <v>255</v>
      </c>
      <c r="I1274" s="36">
        <v>41729</v>
      </c>
      <c r="J1274" s="82">
        <v>16401</v>
      </c>
      <c r="K1274" s="37">
        <v>1641</v>
      </c>
      <c r="L1274" s="38">
        <f t="shared" si="216"/>
        <v>1641</v>
      </c>
      <c r="M1274" s="36">
        <f t="shared" si="215"/>
        <v>41729</v>
      </c>
      <c r="N1274" s="39">
        <f t="shared" si="211"/>
        <v>10.01</v>
      </c>
      <c r="O1274" s="5"/>
      <c r="P1274" s="5"/>
      <c r="Q1274" s="42" t="str">
        <f>VLOOKUP(B1274,[1]Challan!$A$6:$B$28,2,FALSE)</f>
        <v>94H</v>
      </c>
      <c r="R1274" s="43" t="str">
        <f t="shared" si="207"/>
        <v>AAJF</v>
      </c>
      <c r="S1274" s="43" t="str">
        <f t="shared" si="212"/>
        <v>F</v>
      </c>
      <c r="T1274" s="43" t="str">
        <f t="shared" si="213"/>
        <v>02</v>
      </c>
      <c r="U1274" s="43" t="b">
        <f t="shared" si="208"/>
        <v>1</v>
      </c>
      <c r="V1274" s="43">
        <f t="shared" si="209"/>
        <v>10</v>
      </c>
      <c r="W1274" s="43" t="str">
        <f t="shared" si="210"/>
        <v>G</v>
      </c>
      <c r="X1274" s="37">
        <v>0</v>
      </c>
    </row>
    <row r="1275" spans="1:24" x14ac:dyDescent="0.25">
      <c r="A1275" s="30">
        <f t="shared" si="214"/>
        <v>1272</v>
      </c>
      <c r="B1275" s="45">
        <v>20</v>
      </c>
      <c r="C1275" s="32">
        <f t="shared" si="206"/>
        <v>480</v>
      </c>
      <c r="D1275" s="45" t="s">
        <v>229</v>
      </c>
      <c r="E1275" s="45" t="s">
        <v>992</v>
      </c>
      <c r="F1275" s="45" t="s">
        <v>535</v>
      </c>
      <c r="G1275" s="45"/>
      <c r="H1275" s="35" t="s">
        <v>255</v>
      </c>
      <c r="I1275" s="36">
        <v>41729</v>
      </c>
      <c r="J1275" s="82">
        <v>31312</v>
      </c>
      <c r="K1275" s="37">
        <v>3132</v>
      </c>
      <c r="L1275" s="38">
        <f t="shared" si="216"/>
        <v>3132</v>
      </c>
      <c r="M1275" s="36">
        <f t="shared" si="215"/>
        <v>41729</v>
      </c>
      <c r="N1275" s="39">
        <f t="shared" si="211"/>
        <v>10</v>
      </c>
      <c r="O1275" s="5"/>
      <c r="P1275" s="5"/>
      <c r="Q1275" s="42" t="str">
        <f>VLOOKUP(B1275,[1]Challan!$A$6:$B$28,2,FALSE)</f>
        <v>94H</v>
      </c>
      <c r="R1275" s="43" t="str">
        <f t="shared" si="207"/>
        <v>AECP</v>
      </c>
      <c r="S1275" s="43" t="str">
        <f t="shared" si="212"/>
        <v>P</v>
      </c>
      <c r="T1275" s="43" t="str">
        <f t="shared" si="213"/>
        <v>02</v>
      </c>
      <c r="U1275" s="43" t="b">
        <f t="shared" si="208"/>
        <v>1</v>
      </c>
      <c r="V1275" s="43">
        <f t="shared" si="209"/>
        <v>10</v>
      </c>
      <c r="W1275" s="43" t="str">
        <f t="shared" si="210"/>
        <v>E</v>
      </c>
      <c r="X1275" s="37">
        <v>0</v>
      </c>
    </row>
    <row r="1276" spans="1:24" x14ac:dyDescent="0.25">
      <c r="A1276" s="30">
        <f t="shared" si="214"/>
        <v>1273</v>
      </c>
      <c r="B1276" s="45">
        <v>20</v>
      </c>
      <c r="C1276" s="32">
        <f t="shared" si="206"/>
        <v>481</v>
      </c>
      <c r="D1276" s="111" t="s">
        <v>229</v>
      </c>
      <c r="E1276" s="45" t="s">
        <v>1016</v>
      </c>
      <c r="F1276" s="45" t="s">
        <v>741</v>
      </c>
      <c r="G1276" s="45"/>
      <c r="H1276" s="35" t="s">
        <v>255</v>
      </c>
      <c r="I1276" s="36">
        <v>41729</v>
      </c>
      <c r="J1276" s="82">
        <v>23775</v>
      </c>
      <c r="K1276" s="37">
        <v>2378</v>
      </c>
      <c r="L1276" s="38">
        <f t="shared" si="216"/>
        <v>2378</v>
      </c>
      <c r="M1276" s="36">
        <f t="shared" si="215"/>
        <v>41729</v>
      </c>
      <c r="N1276" s="39">
        <f t="shared" si="211"/>
        <v>10</v>
      </c>
      <c r="O1276" s="5"/>
      <c r="P1276" s="5"/>
      <c r="Q1276" s="42" t="str">
        <f>VLOOKUP(B1276,[1]Challan!$A$6:$B$28,2,FALSE)</f>
        <v>94H</v>
      </c>
      <c r="R1276" s="43" t="str">
        <f t="shared" si="207"/>
        <v>ACFF</v>
      </c>
      <c r="S1276" s="43" t="str">
        <f t="shared" si="212"/>
        <v>F</v>
      </c>
      <c r="T1276" s="43" t="str">
        <f t="shared" si="213"/>
        <v>02</v>
      </c>
      <c r="U1276" s="43" t="b">
        <f t="shared" si="208"/>
        <v>1</v>
      </c>
      <c r="V1276" s="43">
        <f t="shared" si="209"/>
        <v>10</v>
      </c>
      <c r="W1276" s="43" t="str">
        <f t="shared" si="210"/>
        <v>G</v>
      </c>
      <c r="X1276" s="37">
        <v>0</v>
      </c>
    </row>
    <row r="1277" spans="1:24" x14ac:dyDescent="0.25">
      <c r="A1277" s="30">
        <f t="shared" si="214"/>
        <v>1274</v>
      </c>
      <c r="B1277" s="45">
        <v>20</v>
      </c>
      <c r="C1277" s="32">
        <f t="shared" si="206"/>
        <v>482</v>
      </c>
      <c r="D1277" s="45" t="s">
        <v>229</v>
      </c>
      <c r="E1277" s="45" t="s">
        <v>840</v>
      </c>
      <c r="F1277" s="45" t="s">
        <v>396</v>
      </c>
      <c r="G1277" s="45"/>
      <c r="H1277" s="35" t="s">
        <v>255</v>
      </c>
      <c r="I1277" s="36">
        <v>41729</v>
      </c>
      <c r="J1277" s="82">
        <v>10070</v>
      </c>
      <c r="K1277" s="37">
        <v>1007</v>
      </c>
      <c r="L1277" s="38">
        <f t="shared" si="216"/>
        <v>1007</v>
      </c>
      <c r="M1277" s="36">
        <f t="shared" si="215"/>
        <v>41729</v>
      </c>
      <c r="N1277" s="39">
        <f t="shared" si="211"/>
        <v>10</v>
      </c>
      <c r="O1277" s="5"/>
      <c r="P1277" s="5"/>
      <c r="Q1277" s="42" t="str">
        <f>VLOOKUP(B1277,[1]Challan!$A$6:$B$28,2,FALSE)</f>
        <v>94H</v>
      </c>
      <c r="R1277" s="43" t="str">
        <f t="shared" si="207"/>
        <v>AACF</v>
      </c>
      <c r="S1277" s="43" t="str">
        <f t="shared" si="212"/>
        <v>F</v>
      </c>
      <c r="T1277" s="43" t="str">
        <f t="shared" si="213"/>
        <v>02</v>
      </c>
      <c r="U1277" s="43" t="b">
        <f t="shared" si="208"/>
        <v>1</v>
      </c>
      <c r="V1277" s="43">
        <f t="shared" si="209"/>
        <v>10</v>
      </c>
      <c r="W1277" s="43" t="str">
        <f t="shared" si="210"/>
        <v>G</v>
      </c>
      <c r="X1277" s="37">
        <v>0</v>
      </c>
    </row>
    <row r="1278" spans="1:24" x14ac:dyDescent="0.25">
      <c r="A1278" s="30">
        <f t="shared" si="214"/>
        <v>1275</v>
      </c>
      <c r="B1278" s="45">
        <v>20</v>
      </c>
      <c r="C1278" s="32">
        <f t="shared" si="206"/>
        <v>483</v>
      </c>
      <c r="D1278" s="45" t="s">
        <v>229</v>
      </c>
      <c r="E1278" s="45" t="s">
        <v>405</v>
      </c>
      <c r="F1278" s="45" t="s">
        <v>406</v>
      </c>
      <c r="G1278" s="45"/>
      <c r="H1278" s="35" t="s">
        <v>255</v>
      </c>
      <c r="I1278" s="36">
        <v>41729</v>
      </c>
      <c r="J1278" s="82">
        <v>20810</v>
      </c>
      <c r="K1278" s="37">
        <v>2081</v>
      </c>
      <c r="L1278" s="38">
        <f t="shared" si="216"/>
        <v>2081</v>
      </c>
      <c r="M1278" s="36">
        <f t="shared" si="215"/>
        <v>41729</v>
      </c>
      <c r="N1278" s="39">
        <f t="shared" si="211"/>
        <v>10</v>
      </c>
      <c r="O1278" s="5"/>
      <c r="P1278" s="5"/>
      <c r="Q1278" s="42" t="str">
        <f>VLOOKUP(B1278,[1]Challan!$A$6:$B$28,2,FALSE)</f>
        <v>94H</v>
      </c>
      <c r="R1278" s="43" t="str">
        <f t="shared" si="207"/>
        <v>AABF</v>
      </c>
      <c r="S1278" s="43" t="str">
        <f t="shared" si="212"/>
        <v>F</v>
      </c>
      <c r="T1278" s="43" t="str">
        <f t="shared" si="213"/>
        <v>02</v>
      </c>
      <c r="U1278" s="43" t="b">
        <f t="shared" si="208"/>
        <v>1</v>
      </c>
      <c r="V1278" s="43">
        <f t="shared" si="209"/>
        <v>10</v>
      </c>
      <c r="W1278" s="43" t="str">
        <f t="shared" si="210"/>
        <v>F</v>
      </c>
      <c r="X1278" s="37">
        <v>0</v>
      </c>
    </row>
    <row r="1279" spans="1:24" x14ac:dyDescent="0.25">
      <c r="A1279" s="30">
        <f t="shared" si="214"/>
        <v>1276</v>
      </c>
      <c r="B1279" s="45">
        <v>20</v>
      </c>
      <c r="C1279" s="32">
        <f t="shared" si="206"/>
        <v>484</v>
      </c>
      <c r="D1279" s="45" t="s">
        <v>229</v>
      </c>
      <c r="E1279" s="45" t="s">
        <v>867</v>
      </c>
      <c r="F1279" s="45" t="s">
        <v>492</v>
      </c>
      <c r="G1279" s="45"/>
      <c r="H1279" s="35" t="s">
        <v>255</v>
      </c>
      <c r="I1279" s="36">
        <v>41729</v>
      </c>
      <c r="J1279" s="82">
        <v>6550</v>
      </c>
      <c r="K1279" s="37">
        <v>656</v>
      </c>
      <c r="L1279" s="38">
        <f t="shared" si="216"/>
        <v>656</v>
      </c>
      <c r="M1279" s="36">
        <f t="shared" si="215"/>
        <v>41729</v>
      </c>
      <c r="N1279" s="39">
        <f t="shared" si="211"/>
        <v>10.02</v>
      </c>
      <c r="O1279" s="5"/>
      <c r="P1279" s="5"/>
      <c r="Q1279" s="42" t="str">
        <f>VLOOKUP(B1279,[1]Challan!$A$6:$B$28,2,FALSE)</f>
        <v>94H</v>
      </c>
      <c r="R1279" s="43" t="str">
        <f t="shared" si="207"/>
        <v>AFYP</v>
      </c>
      <c r="S1279" s="43" t="str">
        <f t="shared" si="212"/>
        <v>P</v>
      </c>
      <c r="T1279" s="43" t="str">
        <f t="shared" si="213"/>
        <v>02</v>
      </c>
      <c r="U1279" s="43" t="b">
        <f t="shared" si="208"/>
        <v>1</v>
      </c>
      <c r="V1279" s="43">
        <f t="shared" si="209"/>
        <v>10</v>
      </c>
      <c r="W1279" s="43" t="str">
        <f t="shared" si="210"/>
        <v>Q</v>
      </c>
      <c r="X1279" s="37">
        <v>0</v>
      </c>
    </row>
    <row r="1280" spans="1:24" x14ac:dyDescent="0.25">
      <c r="A1280" s="30">
        <f t="shared" si="214"/>
        <v>1277</v>
      </c>
      <c r="B1280" s="45">
        <v>20</v>
      </c>
      <c r="C1280" s="32">
        <f t="shared" si="206"/>
        <v>485</v>
      </c>
      <c r="D1280" s="45" t="s">
        <v>229</v>
      </c>
      <c r="E1280" s="45" t="s">
        <v>902</v>
      </c>
      <c r="F1280" s="45" t="s">
        <v>420</v>
      </c>
      <c r="G1280" s="45"/>
      <c r="H1280" s="35" t="s">
        <v>255</v>
      </c>
      <c r="I1280" s="36">
        <v>41729</v>
      </c>
      <c r="J1280" s="82">
        <v>36914</v>
      </c>
      <c r="K1280" s="37">
        <v>3692</v>
      </c>
      <c r="L1280" s="38">
        <f t="shared" si="216"/>
        <v>3692</v>
      </c>
      <c r="M1280" s="36">
        <f t="shared" si="215"/>
        <v>41729</v>
      </c>
      <c r="N1280" s="39">
        <f t="shared" si="211"/>
        <v>10</v>
      </c>
      <c r="O1280" s="5"/>
      <c r="P1280" s="5"/>
      <c r="Q1280" s="42" t="str">
        <f>VLOOKUP(B1280,[1]Challan!$A$6:$B$28,2,FALSE)</f>
        <v>94H</v>
      </c>
      <c r="R1280" s="43" t="str">
        <f t="shared" si="207"/>
        <v>AADF</v>
      </c>
      <c r="S1280" s="43" t="str">
        <f t="shared" si="212"/>
        <v>F</v>
      </c>
      <c r="T1280" s="43" t="str">
        <f t="shared" si="213"/>
        <v>02</v>
      </c>
      <c r="U1280" s="43" t="b">
        <f t="shared" si="208"/>
        <v>1</v>
      </c>
      <c r="V1280" s="43">
        <f t="shared" si="209"/>
        <v>10</v>
      </c>
      <c r="W1280" s="43" t="str">
        <f t="shared" si="210"/>
        <v>D</v>
      </c>
      <c r="X1280" s="37">
        <v>0</v>
      </c>
    </row>
    <row r="1281" spans="1:24" x14ac:dyDescent="0.25">
      <c r="A1281" s="30">
        <f t="shared" si="214"/>
        <v>1278</v>
      </c>
      <c r="B1281" s="45">
        <v>20</v>
      </c>
      <c r="C1281" s="32">
        <f t="shared" si="206"/>
        <v>486</v>
      </c>
      <c r="D1281" s="45" t="s">
        <v>229</v>
      </c>
      <c r="E1281" s="45" t="s">
        <v>827</v>
      </c>
      <c r="F1281" s="45" t="s">
        <v>365</v>
      </c>
      <c r="G1281" s="45"/>
      <c r="H1281" s="35" t="s">
        <v>255</v>
      </c>
      <c r="I1281" s="36">
        <v>41729</v>
      </c>
      <c r="J1281" s="82">
        <v>21618</v>
      </c>
      <c r="K1281" s="37">
        <v>2162</v>
      </c>
      <c r="L1281" s="38">
        <f t="shared" si="216"/>
        <v>2162</v>
      </c>
      <c r="M1281" s="36">
        <f t="shared" si="215"/>
        <v>41729</v>
      </c>
      <c r="N1281" s="39">
        <f t="shared" si="211"/>
        <v>10</v>
      </c>
      <c r="O1281" s="5"/>
      <c r="P1281" s="5"/>
      <c r="Q1281" s="42" t="str">
        <f>VLOOKUP(B1281,[1]Challan!$A$6:$B$28,2,FALSE)</f>
        <v>94H</v>
      </c>
      <c r="R1281" s="43" t="str">
        <f t="shared" si="207"/>
        <v>AABF</v>
      </c>
      <c r="S1281" s="43" t="str">
        <f t="shared" si="212"/>
        <v>F</v>
      </c>
      <c r="T1281" s="43" t="str">
        <f t="shared" si="213"/>
        <v>02</v>
      </c>
      <c r="U1281" s="43" t="b">
        <f t="shared" si="208"/>
        <v>1</v>
      </c>
      <c r="V1281" s="43">
        <f t="shared" si="209"/>
        <v>10</v>
      </c>
      <c r="W1281" s="43" t="str">
        <f t="shared" si="210"/>
        <v>A</v>
      </c>
      <c r="X1281" s="37">
        <v>0</v>
      </c>
    </row>
    <row r="1282" spans="1:24" x14ac:dyDescent="0.25">
      <c r="A1282" s="30">
        <f t="shared" si="214"/>
        <v>1279</v>
      </c>
      <c r="B1282" s="45">
        <v>20</v>
      </c>
      <c r="C1282" s="32">
        <f t="shared" si="206"/>
        <v>487</v>
      </c>
      <c r="D1282" s="45" t="s">
        <v>229</v>
      </c>
      <c r="E1282" s="45" t="s">
        <v>945</v>
      </c>
      <c r="F1282" s="45" t="s">
        <v>330</v>
      </c>
      <c r="G1282" s="45"/>
      <c r="H1282" s="35" t="s">
        <v>255</v>
      </c>
      <c r="I1282" s="36">
        <v>41729</v>
      </c>
      <c r="J1282" s="82">
        <v>11813</v>
      </c>
      <c r="K1282" s="37">
        <v>1182</v>
      </c>
      <c r="L1282" s="38">
        <f t="shared" si="216"/>
        <v>1182</v>
      </c>
      <c r="M1282" s="36">
        <f t="shared" si="215"/>
        <v>41729</v>
      </c>
      <c r="N1282" s="39">
        <f t="shared" si="211"/>
        <v>10.01</v>
      </c>
      <c r="O1282" s="5"/>
      <c r="P1282" s="5"/>
      <c r="Q1282" s="42" t="str">
        <f>VLOOKUP(B1282,[1]Challan!$A$6:$B$28,2,FALSE)</f>
        <v>94H</v>
      </c>
      <c r="R1282" s="43" t="str">
        <f t="shared" si="207"/>
        <v>AABF</v>
      </c>
      <c r="S1282" s="43" t="str">
        <f t="shared" si="212"/>
        <v>F</v>
      </c>
      <c r="T1282" s="43" t="str">
        <f t="shared" si="213"/>
        <v>02</v>
      </c>
      <c r="U1282" s="43" t="b">
        <f t="shared" si="208"/>
        <v>1</v>
      </c>
      <c r="V1282" s="43">
        <f t="shared" si="209"/>
        <v>10</v>
      </c>
      <c r="W1282" s="43" t="str">
        <f t="shared" si="210"/>
        <v>N</v>
      </c>
      <c r="X1282" s="37">
        <v>0</v>
      </c>
    </row>
    <row r="1283" spans="1:24" x14ac:dyDescent="0.25">
      <c r="A1283" s="30">
        <f t="shared" si="214"/>
        <v>1280</v>
      </c>
      <c r="B1283" s="45">
        <v>20</v>
      </c>
      <c r="C1283" s="32">
        <f t="shared" si="206"/>
        <v>488</v>
      </c>
      <c r="D1283" s="45" t="s">
        <v>229</v>
      </c>
      <c r="E1283" s="45" t="s">
        <v>881</v>
      </c>
      <c r="F1283" s="45" t="s">
        <v>543</v>
      </c>
      <c r="G1283" s="45"/>
      <c r="H1283" s="35" t="s">
        <v>255</v>
      </c>
      <c r="I1283" s="36">
        <v>41729</v>
      </c>
      <c r="J1283" s="82">
        <v>363</v>
      </c>
      <c r="K1283" s="37">
        <v>37</v>
      </c>
      <c r="L1283" s="38">
        <f t="shared" si="216"/>
        <v>37</v>
      </c>
      <c r="M1283" s="36">
        <f t="shared" si="215"/>
        <v>41729</v>
      </c>
      <c r="N1283" s="39">
        <f t="shared" si="211"/>
        <v>10.19</v>
      </c>
      <c r="O1283" s="5"/>
      <c r="P1283" s="5"/>
      <c r="Q1283" s="42" t="str">
        <f>VLOOKUP(B1283,[1]Challan!$A$6:$B$28,2,FALSE)</f>
        <v>94H</v>
      </c>
      <c r="R1283" s="43" t="str">
        <f t="shared" si="207"/>
        <v>ASSP</v>
      </c>
      <c r="S1283" s="43" t="str">
        <f t="shared" si="212"/>
        <v>P</v>
      </c>
      <c r="T1283" s="43" t="str">
        <f t="shared" si="213"/>
        <v>02</v>
      </c>
      <c r="U1283" s="43" t="b">
        <f t="shared" si="208"/>
        <v>1</v>
      </c>
      <c r="V1283" s="43">
        <f t="shared" si="209"/>
        <v>10</v>
      </c>
      <c r="W1283" s="43" t="str">
        <f t="shared" si="210"/>
        <v>K</v>
      </c>
      <c r="X1283" s="37">
        <v>0</v>
      </c>
    </row>
    <row r="1284" spans="1:24" x14ac:dyDescent="0.25">
      <c r="A1284" s="30">
        <f t="shared" si="214"/>
        <v>1281</v>
      </c>
      <c r="B1284" s="45">
        <v>20</v>
      </c>
      <c r="C1284" s="32">
        <f t="shared" ref="C1284:C1347" si="217">+IF(B1284=B1283,C1283+1,1)</f>
        <v>489</v>
      </c>
      <c r="D1284" s="45" t="s">
        <v>229</v>
      </c>
      <c r="E1284" s="45" t="s">
        <v>850</v>
      </c>
      <c r="F1284" s="45" t="s">
        <v>425</v>
      </c>
      <c r="G1284" s="45"/>
      <c r="H1284" s="35" t="s">
        <v>255</v>
      </c>
      <c r="I1284" s="36">
        <v>41729</v>
      </c>
      <c r="J1284" s="82">
        <v>7805</v>
      </c>
      <c r="K1284" s="37">
        <v>781</v>
      </c>
      <c r="L1284" s="38">
        <f t="shared" si="216"/>
        <v>781</v>
      </c>
      <c r="M1284" s="36">
        <f t="shared" si="215"/>
        <v>41729</v>
      </c>
      <c r="N1284" s="39">
        <f t="shared" si="211"/>
        <v>10.01</v>
      </c>
      <c r="O1284" s="5"/>
      <c r="P1284" s="5"/>
      <c r="Q1284" s="42" t="str">
        <f>VLOOKUP(B1284,[1]Challan!$A$6:$B$28,2,FALSE)</f>
        <v>94H</v>
      </c>
      <c r="R1284" s="43" t="str">
        <f t="shared" ref="R1284:R1347" si="218">LEFT(E1284,4)</f>
        <v>AACF</v>
      </c>
      <c r="S1284" s="43" t="str">
        <f t="shared" si="212"/>
        <v>F</v>
      </c>
      <c r="T1284" s="43" t="str">
        <f t="shared" si="213"/>
        <v>02</v>
      </c>
      <c r="U1284" s="43" t="b">
        <f t="shared" ref="U1284:U1347" si="219">D1284=T1284</f>
        <v>1</v>
      </c>
      <c r="V1284" s="43">
        <f t="shared" ref="V1284:V1347" si="220">LEN(E1284)</f>
        <v>10</v>
      </c>
      <c r="W1284" s="43" t="str">
        <f t="shared" ref="W1284:W1347" si="221">RIGHT(E1284,1)</f>
        <v>R</v>
      </c>
      <c r="X1284" s="37">
        <v>0</v>
      </c>
    </row>
    <row r="1285" spans="1:24" x14ac:dyDescent="0.25">
      <c r="A1285" s="30">
        <f t="shared" si="214"/>
        <v>1282</v>
      </c>
      <c r="B1285" s="45">
        <v>20</v>
      </c>
      <c r="C1285" s="32">
        <f t="shared" si="217"/>
        <v>490</v>
      </c>
      <c r="D1285" s="45" t="s">
        <v>229</v>
      </c>
      <c r="E1285" s="45" t="s">
        <v>981</v>
      </c>
      <c r="F1285" s="45" t="s">
        <v>482</v>
      </c>
      <c r="G1285" s="45"/>
      <c r="H1285" s="35" t="s">
        <v>255</v>
      </c>
      <c r="I1285" s="36">
        <v>41729</v>
      </c>
      <c r="J1285" s="82">
        <v>10522</v>
      </c>
      <c r="K1285" s="37">
        <v>1053</v>
      </c>
      <c r="L1285" s="38">
        <f t="shared" si="216"/>
        <v>1053</v>
      </c>
      <c r="M1285" s="36">
        <f t="shared" si="215"/>
        <v>41729</v>
      </c>
      <c r="N1285" s="39">
        <f t="shared" ref="N1285:N1348" si="222">+ROUND(L1285/J1285*100,2)</f>
        <v>10.01</v>
      </c>
      <c r="O1285" s="5"/>
      <c r="P1285" s="5"/>
      <c r="Q1285" s="42" t="str">
        <f>VLOOKUP(B1285,[1]Challan!$A$6:$B$28,2,FALSE)</f>
        <v>94H</v>
      </c>
      <c r="R1285" s="43" t="str">
        <f t="shared" si="218"/>
        <v>AANF</v>
      </c>
      <c r="S1285" s="43" t="str">
        <f t="shared" ref="S1285:S1348" si="223">RIGHT(R1285,1)</f>
        <v>F</v>
      </c>
      <c r="T1285" s="43" t="str">
        <f t="shared" ref="T1285:T1348" si="224">IF(S1285="C","01","02")</f>
        <v>02</v>
      </c>
      <c r="U1285" s="43" t="b">
        <f t="shared" si="219"/>
        <v>1</v>
      </c>
      <c r="V1285" s="43">
        <f t="shared" si="220"/>
        <v>10</v>
      </c>
      <c r="W1285" s="43" t="str">
        <f t="shared" si="221"/>
        <v>D</v>
      </c>
      <c r="X1285" s="37">
        <v>0</v>
      </c>
    </row>
    <row r="1286" spans="1:24" x14ac:dyDescent="0.25">
      <c r="A1286" s="30">
        <f t="shared" ref="A1286:A1349" si="225">A1285+1</f>
        <v>1283</v>
      </c>
      <c r="B1286" s="45">
        <v>20</v>
      </c>
      <c r="C1286" s="32">
        <f t="shared" si="217"/>
        <v>491</v>
      </c>
      <c r="D1286" s="45" t="s">
        <v>229</v>
      </c>
      <c r="E1286" s="45" t="s">
        <v>884</v>
      </c>
      <c r="F1286" s="45" t="s">
        <v>552</v>
      </c>
      <c r="G1286" s="45"/>
      <c r="H1286" s="35" t="s">
        <v>255</v>
      </c>
      <c r="I1286" s="36">
        <v>41729</v>
      </c>
      <c r="J1286" s="82">
        <v>7819</v>
      </c>
      <c r="K1286" s="37">
        <v>782</v>
      </c>
      <c r="L1286" s="38">
        <f t="shared" si="216"/>
        <v>782</v>
      </c>
      <c r="M1286" s="36">
        <f t="shared" si="215"/>
        <v>41729</v>
      </c>
      <c r="N1286" s="39">
        <f t="shared" si="222"/>
        <v>10</v>
      </c>
      <c r="O1286" s="5"/>
      <c r="P1286" s="5"/>
      <c r="Q1286" s="42" t="str">
        <f>VLOOKUP(B1286,[1]Challan!$A$6:$B$28,2,FALSE)</f>
        <v>94H</v>
      </c>
      <c r="R1286" s="43" t="str">
        <f t="shared" si="218"/>
        <v>AAUF</v>
      </c>
      <c r="S1286" s="43" t="str">
        <f t="shared" si="223"/>
        <v>F</v>
      </c>
      <c r="T1286" s="43" t="str">
        <f t="shared" si="224"/>
        <v>02</v>
      </c>
      <c r="U1286" s="43" t="b">
        <f t="shared" si="219"/>
        <v>1</v>
      </c>
      <c r="V1286" s="43">
        <f t="shared" si="220"/>
        <v>10</v>
      </c>
      <c r="W1286" s="43" t="str">
        <f t="shared" si="221"/>
        <v>F</v>
      </c>
      <c r="X1286" s="37">
        <v>0</v>
      </c>
    </row>
    <row r="1287" spans="1:24" x14ac:dyDescent="0.25">
      <c r="A1287" s="30">
        <f t="shared" si="225"/>
        <v>1284</v>
      </c>
      <c r="B1287" s="45">
        <v>20</v>
      </c>
      <c r="C1287" s="32">
        <f t="shared" si="217"/>
        <v>492</v>
      </c>
      <c r="D1287" s="45" t="s">
        <v>229</v>
      </c>
      <c r="E1287" s="45" t="s">
        <v>1083</v>
      </c>
      <c r="F1287" s="45" t="s">
        <v>449</v>
      </c>
      <c r="G1287" s="45"/>
      <c r="H1287" s="35" t="s">
        <v>255</v>
      </c>
      <c r="I1287" s="36">
        <v>41729</v>
      </c>
      <c r="J1287" s="82">
        <v>14716</v>
      </c>
      <c r="K1287" s="37">
        <v>1472</v>
      </c>
      <c r="L1287" s="38">
        <f t="shared" si="216"/>
        <v>1472</v>
      </c>
      <c r="M1287" s="36">
        <f t="shared" si="215"/>
        <v>41729</v>
      </c>
      <c r="N1287" s="39">
        <f t="shared" si="222"/>
        <v>10</v>
      </c>
      <c r="O1287" s="5"/>
      <c r="P1287" s="5"/>
      <c r="Q1287" s="42" t="str">
        <f>VLOOKUP(B1287,[1]Challan!$A$6:$B$28,2,FALSE)</f>
        <v>94H</v>
      </c>
      <c r="R1287" s="43" t="str">
        <f t="shared" si="218"/>
        <v>ACVP</v>
      </c>
      <c r="S1287" s="43" t="str">
        <f t="shared" si="223"/>
        <v>P</v>
      </c>
      <c r="T1287" s="43" t="str">
        <f t="shared" si="224"/>
        <v>02</v>
      </c>
      <c r="U1287" s="43" t="b">
        <f t="shared" si="219"/>
        <v>1</v>
      </c>
      <c r="V1287" s="43">
        <f t="shared" si="220"/>
        <v>10</v>
      </c>
      <c r="W1287" s="43" t="str">
        <f t="shared" si="221"/>
        <v>R</v>
      </c>
      <c r="X1287" s="37">
        <v>0</v>
      </c>
    </row>
    <row r="1288" spans="1:24" x14ac:dyDescent="0.25">
      <c r="A1288" s="30">
        <f t="shared" si="225"/>
        <v>1285</v>
      </c>
      <c r="B1288" s="45">
        <v>20</v>
      </c>
      <c r="C1288" s="32">
        <f t="shared" si="217"/>
        <v>493</v>
      </c>
      <c r="D1288" s="45" t="s">
        <v>229</v>
      </c>
      <c r="E1288" s="45" t="s">
        <v>1101</v>
      </c>
      <c r="F1288" s="45" t="s">
        <v>503</v>
      </c>
      <c r="G1288" s="45"/>
      <c r="H1288" s="35" t="s">
        <v>255</v>
      </c>
      <c r="I1288" s="36">
        <v>41729</v>
      </c>
      <c r="J1288" s="82">
        <v>18980</v>
      </c>
      <c r="K1288" s="37">
        <v>1898</v>
      </c>
      <c r="L1288" s="38">
        <f t="shared" si="216"/>
        <v>1898</v>
      </c>
      <c r="M1288" s="36">
        <f t="shared" si="215"/>
        <v>41729</v>
      </c>
      <c r="N1288" s="39">
        <f t="shared" si="222"/>
        <v>10</v>
      </c>
      <c r="O1288" s="5"/>
      <c r="P1288" s="5"/>
      <c r="Q1288" s="42" t="str">
        <f>VLOOKUP(B1288,[1]Challan!$A$6:$B$28,2,FALSE)</f>
        <v>94H</v>
      </c>
      <c r="R1288" s="43" t="str">
        <f t="shared" si="218"/>
        <v>ABJF</v>
      </c>
      <c r="S1288" s="43" t="str">
        <f t="shared" si="223"/>
        <v>F</v>
      </c>
      <c r="T1288" s="43" t="str">
        <f t="shared" si="224"/>
        <v>02</v>
      </c>
      <c r="U1288" s="43" t="b">
        <f t="shared" si="219"/>
        <v>1</v>
      </c>
      <c r="V1288" s="43">
        <f t="shared" si="220"/>
        <v>10</v>
      </c>
      <c r="W1288" s="43" t="str">
        <f t="shared" si="221"/>
        <v>Q</v>
      </c>
      <c r="X1288" s="37">
        <v>0</v>
      </c>
    </row>
    <row r="1289" spans="1:24" x14ac:dyDescent="0.25">
      <c r="A1289" s="30">
        <f t="shared" si="225"/>
        <v>1286</v>
      </c>
      <c r="B1289" s="45">
        <v>20</v>
      </c>
      <c r="C1289" s="32">
        <f t="shared" si="217"/>
        <v>494</v>
      </c>
      <c r="D1289" s="45" t="s">
        <v>229</v>
      </c>
      <c r="E1289" s="45" t="s">
        <v>986</v>
      </c>
      <c r="F1289" s="45" t="s">
        <v>511</v>
      </c>
      <c r="G1289" s="45"/>
      <c r="H1289" s="35" t="s">
        <v>255</v>
      </c>
      <c r="I1289" s="36">
        <v>41729</v>
      </c>
      <c r="J1289" s="82">
        <v>2675</v>
      </c>
      <c r="K1289" s="37">
        <v>268</v>
      </c>
      <c r="L1289" s="38">
        <f t="shared" si="216"/>
        <v>268</v>
      </c>
      <c r="M1289" s="36">
        <f t="shared" si="215"/>
        <v>41729</v>
      </c>
      <c r="N1289" s="39">
        <f t="shared" si="222"/>
        <v>10.02</v>
      </c>
      <c r="O1289" s="5"/>
      <c r="P1289" s="5"/>
      <c r="Q1289" s="42" t="str">
        <f>VLOOKUP(B1289,[1]Challan!$A$6:$B$28,2,FALSE)</f>
        <v>94H</v>
      </c>
      <c r="R1289" s="43" t="str">
        <f t="shared" si="218"/>
        <v>AAPF</v>
      </c>
      <c r="S1289" s="43" t="str">
        <f t="shared" si="223"/>
        <v>F</v>
      </c>
      <c r="T1289" s="43" t="str">
        <f t="shared" si="224"/>
        <v>02</v>
      </c>
      <c r="U1289" s="43" t="b">
        <f t="shared" si="219"/>
        <v>1</v>
      </c>
      <c r="V1289" s="43">
        <f t="shared" si="220"/>
        <v>10</v>
      </c>
      <c r="W1289" s="43" t="str">
        <f t="shared" si="221"/>
        <v>F</v>
      </c>
      <c r="X1289" s="37">
        <v>0</v>
      </c>
    </row>
    <row r="1290" spans="1:24" x14ac:dyDescent="0.25">
      <c r="A1290" s="30">
        <f t="shared" si="225"/>
        <v>1287</v>
      </c>
      <c r="B1290" s="45">
        <v>20</v>
      </c>
      <c r="C1290" s="32">
        <f t="shared" si="217"/>
        <v>495</v>
      </c>
      <c r="D1290" s="45" t="s">
        <v>229</v>
      </c>
      <c r="E1290" s="45" t="s">
        <v>882</v>
      </c>
      <c r="F1290" s="45" t="s">
        <v>547</v>
      </c>
      <c r="G1290" s="45"/>
      <c r="H1290" s="35" t="s">
        <v>255</v>
      </c>
      <c r="I1290" s="36">
        <v>41729</v>
      </c>
      <c r="J1290" s="82">
        <v>8004</v>
      </c>
      <c r="K1290" s="37">
        <v>801</v>
      </c>
      <c r="L1290" s="38">
        <f t="shared" si="216"/>
        <v>801</v>
      </c>
      <c r="M1290" s="36">
        <f t="shared" si="215"/>
        <v>41729</v>
      </c>
      <c r="N1290" s="39">
        <f t="shared" si="222"/>
        <v>10.01</v>
      </c>
      <c r="O1290" s="5"/>
      <c r="P1290" s="5"/>
      <c r="Q1290" s="42" t="str">
        <f>VLOOKUP(B1290,[1]Challan!$A$6:$B$28,2,FALSE)</f>
        <v>94H</v>
      </c>
      <c r="R1290" s="43" t="str">
        <f t="shared" si="218"/>
        <v>AAJP</v>
      </c>
      <c r="S1290" s="43" t="str">
        <f t="shared" si="223"/>
        <v>P</v>
      </c>
      <c r="T1290" s="43" t="str">
        <f t="shared" si="224"/>
        <v>02</v>
      </c>
      <c r="U1290" s="43" t="b">
        <f t="shared" si="219"/>
        <v>1</v>
      </c>
      <c r="V1290" s="43">
        <f t="shared" si="220"/>
        <v>10</v>
      </c>
      <c r="W1290" s="43" t="str">
        <f t="shared" si="221"/>
        <v>E</v>
      </c>
      <c r="X1290" s="37">
        <v>0</v>
      </c>
    </row>
    <row r="1291" spans="1:24" x14ac:dyDescent="0.25">
      <c r="A1291" s="30">
        <f t="shared" si="225"/>
        <v>1288</v>
      </c>
      <c r="B1291" s="45">
        <v>20</v>
      </c>
      <c r="C1291" s="32">
        <f t="shared" si="217"/>
        <v>496</v>
      </c>
      <c r="D1291" s="45" t="s">
        <v>229</v>
      </c>
      <c r="E1291" s="45" t="s">
        <v>987</v>
      </c>
      <c r="F1291" s="45" t="s">
        <v>513</v>
      </c>
      <c r="G1291" s="45"/>
      <c r="H1291" s="35" t="s">
        <v>255</v>
      </c>
      <c r="I1291" s="36">
        <v>41729</v>
      </c>
      <c r="J1291" s="82">
        <v>733</v>
      </c>
      <c r="K1291" s="37">
        <v>74</v>
      </c>
      <c r="L1291" s="38">
        <f t="shared" si="216"/>
        <v>74</v>
      </c>
      <c r="M1291" s="36">
        <f t="shared" si="215"/>
        <v>41729</v>
      </c>
      <c r="N1291" s="39">
        <f t="shared" si="222"/>
        <v>10.1</v>
      </c>
      <c r="O1291" s="5"/>
      <c r="P1291" s="5"/>
      <c r="Q1291" s="42" t="str">
        <f>VLOOKUP(B1291,[1]Challan!$A$6:$B$28,2,FALSE)</f>
        <v>94H</v>
      </c>
      <c r="R1291" s="43" t="str">
        <f t="shared" si="218"/>
        <v>AAKF</v>
      </c>
      <c r="S1291" s="43" t="str">
        <f t="shared" si="223"/>
        <v>F</v>
      </c>
      <c r="T1291" s="43" t="str">
        <f t="shared" si="224"/>
        <v>02</v>
      </c>
      <c r="U1291" s="43" t="b">
        <f t="shared" si="219"/>
        <v>1</v>
      </c>
      <c r="V1291" s="43">
        <f t="shared" si="220"/>
        <v>10</v>
      </c>
      <c r="W1291" s="43" t="str">
        <f t="shared" si="221"/>
        <v>K</v>
      </c>
      <c r="X1291" s="37">
        <v>0</v>
      </c>
    </row>
    <row r="1292" spans="1:24" x14ac:dyDescent="0.25">
      <c r="A1292" s="30">
        <f t="shared" si="225"/>
        <v>1289</v>
      </c>
      <c r="B1292" s="45">
        <v>20</v>
      </c>
      <c r="C1292" s="32">
        <f t="shared" si="217"/>
        <v>497</v>
      </c>
      <c r="D1292" s="45" t="s">
        <v>229</v>
      </c>
      <c r="E1292" s="45" t="s">
        <v>858</v>
      </c>
      <c r="F1292" s="45" t="s">
        <v>448</v>
      </c>
      <c r="G1292" s="45"/>
      <c r="H1292" s="35" t="s">
        <v>255</v>
      </c>
      <c r="I1292" s="36">
        <v>41729</v>
      </c>
      <c r="J1292" s="82">
        <v>9009</v>
      </c>
      <c r="K1292" s="37">
        <v>901</v>
      </c>
      <c r="L1292" s="38">
        <f t="shared" si="216"/>
        <v>901</v>
      </c>
      <c r="M1292" s="36">
        <f t="shared" si="215"/>
        <v>41729</v>
      </c>
      <c r="N1292" s="39">
        <f t="shared" si="222"/>
        <v>10</v>
      </c>
      <c r="O1292" s="5"/>
      <c r="P1292" s="5"/>
      <c r="Q1292" s="42" t="str">
        <f>VLOOKUP(B1292,[1]Challan!$A$6:$B$28,2,FALSE)</f>
        <v>94H</v>
      </c>
      <c r="R1292" s="43" t="str">
        <f t="shared" si="218"/>
        <v>AKRP</v>
      </c>
      <c r="S1292" s="43" t="str">
        <f t="shared" si="223"/>
        <v>P</v>
      </c>
      <c r="T1292" s="43" t="str">
        <f t="shared" si="224"/>
        <v>02</v>
      </c>
      <c r="U1292" s="43" t="b">
        <f t="shared" si="219"/>
        <v>1</v>
      </c>
      <c r="V1292" s="43">
        <f t="shared" si="220"/>
        <v>10</v>
      </c>
      <c r="W1292" s="43" t="str">
        <f t="shared" si="221"/>
        <v>H</v>
      </c>
      <c r="X1292" s="37">
        <v>0</v>
      </c>
    </row>
    <row r="1293" spans="1:24" x14ac:dyDescent="0.25">
      <c r="A1293" s="30">
        <f t="shared" si="225"/>
        <v>1290</v>
      </c>
      <c r="B1293" s="45">
        <v>20</v>
      </c>
      <c r="C1293" s="32">
        <f t="shared" si="217"/>
        <v>498</v>
      </c>
      <c r="D1293" s="45" t="s">
        <v>229</v>
      </c>
      <c r="E1293" s="45" t="s">
        <v>871</v>
      </c>
      <c r="F1293" s="45" t="s">
        <v>512</v>
      </c>
      <c r="G1293" s="45"/>
      <c r="H1293" s="35" t="s">
        <v>255</v>
      </c>
      <c r="I1293" s="36">
        <v>41729</v>
      </c>
      <c r="J1293" s="82">
        <v>4797</v>
      </c>
      <c r="K1293" s="37">
        <v>480</v>
      </c>
      <c r="L1293" s="38">
        <f t="shared" si="216"/>
        <v>480</v>
      </c>
      <c r="M1293" s="36">
        <f t="shared" si="215"/>
        <v>41729</v>
      </c>
      <c r="N1293" s="39">
        <f t="shared" si="222"/>
        <v>10.01</v>
      </c>
      <c r="O1293" s="5"/>
      <c r="P1293" s="5"/>
      <c r="Q1293" s="42" t="str">
        <f>VLOOKUP(B1293,[1]Challan!$A$6:$B$28,2,FALSE)</f>
        <v>94H</v>
      </c>
      <c r="R1293" s="43" t="str">
        <f t="shared" si="218"/>
        <v>AAHF</v>
      </c>
      <c r="S1293" s="43" t="str">
        <f t="shared" si="223"/>
        <v>F</v>
      </c>
      <c r="T1293" s="43" t="str">
        <f t="shared" si="224"/>
        <v>02</v>
      </c>
      <c r="U1293" s="43" t="b">
        <f t="shared" si="219"/>
        <v>1</v>
      </c>
      <c r="V1293" s="43">
        <f t="shared" si="220"/>
        <v>10</v>
      </c>
      <c r="W1293" s="43" t="str">
        <f t="shared" si="221"/>
        <v>Q</v>
      </c>
      <c r="X1293" s="37">
        <v>0</v>
      </c>
    </row>
    <row r="1294" spans="1:24" x14ac:dyDescent="0.25">
      <c r="A1294" s="30">
        <f t="shared" si="225"/>
        <v>1291</v>
      </c>
      <c r="B1294" s="45">
        <v>20</v>
      </c>
      <c r="C1294" s="32">
        <f t="shared" si="217"/>
        <v>499</v>
      </c>
      <c r="D1294" s="45" t="s">
        <v>229</v>
      </c>
      <c r="E1294" s="45" t="s">
        <v>1062</v>
      </c>
      <c r="F1294" s="45" t="s">
        <v>359</v>
      </c>
      <c r="G1294" s="45"/>
      <c r="H1294" s="35" t="s">
        <v>255</v>
      </c>
      <c r="I1294" s="36">
        <v>41729</v>
      </c>
      <c r="J1294" s="82">
        <v>16912</v>
      </c>
      <c r="K1294" s="37">
        <v>1692</v>
      </c>
      <c r="L1294" s="38">
        <f t="shared" si="216"/>
        <v>1692</v>
      </c>
      <c r="M1294" s="36">
        <f t="shared" si="215"/>
        <v>41729</v>
      </c>
      <c r="N1294" s="39">
        <f t="shared" si="222"/>
        <v>10</v>
      </c>
      <c r="O1294" s="5"/>
      <c r="P1294" s="5"/>
      <c r="Q1294" s="42" t="str">
        <f>VLOOKUP(B1294,[1]Challan!$A$6:$B$28,2,FALSE)</f>
        <v>94H</v>
      </c>
      <c r="R1294" s="43" t="str">
        <f t="shared" si="218"/>
        <v>AAHF</v>
      </c>
      <c r="S1294" s="43" t="str">
        <f t="shared" si="223"/>
        <v>F</v>
      </c>
      <c r="T1294" s="43" t="str">
        <f t="shared" si="224"/>
        <v>02</v>
      </c>
      <c r="U1294" s="43" t="b">
        <f t="shared" si="219"/>
        <v>1</v>
      </c>
      <c r="V1294" s="43">
        <f t="shared" si="220"/>
        <v>10</v>
      </c>
      <c r="W1294" s="43" t="str">
        <f t="shared" si="221"/>
        <v>D</v>
      </c>
      <c r="X1294" s="37">
        <v>0</v>
      </c>
    </row>
    <row r="1295" spans="1:24" x14ac:dyDescent="0.25">
      <c r="A1295" s="30">
        <f t="shared" si="225"/>
        <v>1292</v>
      </c>
      <c r="B1295" s="45">
        <v>20</v>
      </c>
      <c r="C1295" s="32">
        <f t="shared" si="217"/>
        <v>500</v>
      </c>
      <c r="D1295" s="45" t="s">
        <v>229</v>
      </c>
      <c r="E1295" s="45" t="s">
        <v>852</v>
      </c>
      <c r="F1295" s="45" t="s">
        <v>431</v>
      </c>
      <c r="G1295" s="45"/>
      <c r="H1295" s="35" t="s">
        <v>255</v>
      </c>
      <c r="I1295" s="36">
        <v>41729</v>
      </c>
      <c r="J1295" s="82">
        <v>7615</v>
      </c>
      <c r="K1295" s="37">
        <v>762</v>
      </c>
      <c r="L1295" s="38">
        <f t="shared" si="216"/>
        <v>762</v>
      </c>
      <c r="M1295" s="36">
        <f t="shared" si="215"/>
        <v>41729</v>
      </c>
      <c r="N1295" s="39">
        <f t="shared" si="222"/>
        <v>10.01</v>
      </c>
      <c r="O1295" s="5"/>
      <c r="P1295" s="5"/>
      <c r="Q1295" s="42" t="str">
        <f>VLOOKUP(B1295,[1]Challan!$A$6:$B$28,2,FALSE)</f>
        <v>94H</v>
      </c>
      <c r="R1295" s="43" t="str">
        <f t="shared" si="218"/>
        <v>AADP</v>
      </c>
      <c r="S1295" s="43" t="str">
        <f t="shared" si="223"/>
        <v>P</v>
      </c>
      <c r="T1295" s="43" t="str">
        <f t="shared" si="224"/>
        <v>02</v>
      </c>
      <c r="U1295" s="43" t="b">
        <f t="shared" si="219"/>
        <v>1</v>
      </c>
      <c r="V1295" s="43">
        <f t="shared" si="220"/>
        <v>10</v>
      </c>
      <c r="W1295" s="43" t="str">
        <f t="shared" si="221"/>
        <v>F</v>
      </c>
      <c r="X1295" s="37">
        <v>0</v>
      </c>
    </row>
    <row r="1296" spans="1:24" x14ac:dyDescent="0.25">
      <c r="A1296" s="30">
        <f t="shared" si="225"/>
        <v>1293</v>
      </c>
      <c r="B1296" s="45">
        <v>20</v>
      </c>
      <c r="C1296" s="32">
        <f t="shared" si="217"/>
        <v>501</v>
      </c>
      <c r="D1296" s="45" t="s">
        <v>229</v>
      </c>
      <c r="E1296" s="45" t="s">
        <v>880</v>
      </c>
      <c r="F1296" s="45" t="s">
        <v>536</v>
      </c>
      <c r="G1296" s="45"/>
      <c r="H1296" s="35" t="s">
        <v>255</v>
      </c>
      <c r="I1296" s="36">
        <v>41729</v>
      </c>
      <c r="J1296" s="82">
        <v>6398</v>
      </c>
      <c r="K1296" s="37">
        <v>640</v>
      </c>
      <c r="L1296" s="38">
        <f t="shared" si="216"/>
        <v>640</v>
      </c>
      <c r="M1296" s="36">
        <f t="shared" si="215"/>
        <v>41729</v>
      </c>
      <c r="N1296" s="39">
        <f t="shared" si="222"/>
        <v>10</v>
      </c>
      <c r="O1296" s="5"/>
      <c r="P1296" s="5"/>
      <c r="Q1296" s="42" t="str">
        <f>VLOOKUP(B1296,[1]Challan!$A$6:$B$28,2,FALSE)</f>
        <v>94H</v>
      </c>
      <c r="R1296" s="43" t="str">
        <f t="shared" si="218"/>
        <v>AAGF</v>
      </c>
      <c r="S1296" s="43" t="str">
        <f t="shared" si="223"/>
        <v>F</v>
      </c>
      <c r="T1296" s="43" t="str">
        <f t="shared" si="224"/>
        <v>02</v>
      </c>
      <c r="U1296" s="43" t="b">
        <f t="shared" si="219"/>
        <v>1</v>
      </c>
      <c r="V1296" s="43">
        <f t="shared" si="220"/>
        <v>10</v>
      </c>
      <c r="W1296" s="43" t="str">
        <f t="shared" si="221"/>
        <v>N</v>
      </c>
      <c r="X1296" s="37">
        <v>0</v>
      </c>
    </row>
    <row r="1297" spans="1:24" x14ac:dyDescent="0.25">
      <c r="A1297" s="30">
        <f t="shared" si="225"/>
        <v>1294</v>
      </c>
      <c r="B1297" s="45">
        <v>20</v>
      </c>
      <c r="C1297" s="32">
        <f t="shared" si="217"/>
        <v>502</v>
      </c>
      <c r="D1297" s="45" t="s">
        <v>229</v>
      </c>
      <c r="E1297" s="45" t="s">
        <v>1103</v>
      </c>
      <c r="F1297" s="45" t="s">
        <v>505</v>
      </c>
      <c r="G1297" s="45"/>
      <c r="H1297" s="35" t="s">
        <v>255</v>
      </c>
      <c r="I1297" s="36">
        <v>41729</v>
      </c>
      <c r="J1297" s="82">
        <v>9578</v>
      </c>
      <c r="K1297" s="37">
        <v>958</v>
      </c>
      <c r="L1297" s="38">
        <f t="shared" si="216"/>
        <v>958</v>
      </c>
      <c r="M1297" s="36">
        <f t="shared" si="215"/>
        <v>41729</v>
      </c>
      <c r="N1297" s="39">
        <f t="shared" si="222"/>
        <v>10</v>
      </c>
      <c r="O1297" s="5"/>
      <c r="P1297" s="5"/>
      <c r="Q1297" s="42" t="str">
        <f>VLOOKUP(B1297,[1]Challan!$A$6:$B$28,2,FALSE)</f>
        <v>94H</v>
      </c>
      <c r="R1297" s="43" t="str">
        <f t="shared" si="218"/>
        <v>AAEF</v>
      </c>
      <c r="S1297" s="43" t="str">
        <f t="shared" si="223"/>
        <v>F</v>
      </c>
      <c r="T1297" s="43" t="str">
        <f t="shared" si="224"/>
        <v>02</v>
      </c>
      <c r="U1297" s="43" t="b">
        <f t="shared" si="219"/>
        <v>1</v>
      </c>
      <c r="V1297" s="43">
        <f t="shared" si="220"/>
        <v>10</v>
      </c>
      <c r="W1297" s="43" t="str">
        <f t="shared" si="221"/>
        <v>C</v>
      </c>
      <c r="X1297" s="37">
        <v>0</v>
      </c>
    </row>
    <row r="1298" spans="1:24" x14ac:dyDescent="0.25">
      <c r="A1298" s="30">
        <f t="shared" si="225"/>
        <v>1295</v>
      </c>
      <c r="B1298" s="45">
        <v>20</v>
      </c>
      <c r="C1298" s="32">
        <f t="shared" si="217"/>
        <v>503</v>
      </c>
      <c r="D1298" s="45" t="s">
        <v>229</v>
      </c>
      <c r="E1298" s="45" t="s">
        <v>956</v>
      </c>
      <c r="F1298" s="45" t="s">
        <v>366</v>
      </c>
      <c r="G1298" s="45"/>
      <c r="H1298" s="35" t="s">
        <v>255</v>
      </c>
      <c r="I1298" s="36">
        <v>41729</v>
      </c>
      <c r="J1298" s="82">
        <v>14239</v>
      </c>
      <c r="K1298" s="37">
        <v>1424</v>
      </c>
      <c r="L1298" s="38">
        <f t="shared" si="216"/>
        <v>1424</v>
      </c>
      <c r="M1298" s="36">
        <f t="shared" si="215"/>
        <v>41729</v>
      </c>
      <c r="N1298" s="39">
        <f t="shared" si="222"/>
        <v>10</v>
      </c>
      <c r="O1298" s="5"/>
      <c r="P1298" s="5"/>
      <c r="Q1298" s="42" t="str">
        <f>VLOOKUP(B1298,[1]Challan!$A$6:$B$28,2,FALSE)</f>
        <v>94H</v>
      </c>
      <c r="R1298" s="43" t="str">
        <f t="shared" si="218"/>
        <v>AANF</v>
      </c>
      <c r="S1298" s="43" t="str">
        <f t="shared" si="223"/>
        <v>F</v>
      </c>
      <c r="T1298" s="43" t="str">
        <f t="shared" si="224"/>
        <v>02</v>
      </c>
      <c r="U1298" s="43" t="b">
        <f t="shared" si="219"/>
        <v>1</v>
      </c>
      <c r="V1298" s="43">
        <f t="shared" si="220"/>
        <v>10</v>
      </c>
      <c r="W1298" s="43" t="str">
        <f t="shared" si="221"/>
        <v>L</v>
      </c>
      <c r="X1298" s="37">
        <v>0</v>
      </c>
    </row>
    <row r="1299" spans="1:24" x14ac:dyDescent="0.25">
      <c r="A1299" s="30">
        <f t="shared" si="225"/>
        <v>1296</v>
      </c>
      <c r="B1299" s="45">
        <v>20</v>
      </c>
      <c r="C1299" s="32">
        <f t="shared" si="217"/>
        <v>504</v>
      </c>
      <c r="D1299" s="45" t="s">
        <v>229</v>
      </c>
      <c r="E1299" s="45" t="s">
        <v>833</v>
      </c>
      <c r="F1299" s="45" t="s">
        <v>378</v>
      </c>
      <c r="G1299" s="45"/>
      <c r="H1299" s="35" t="s">
        <v>255</v>
      </c>
      <c r="I1299" s="36">
        <v>41729</v>
      </c>
      <c r="J1299" s="82">
        <v>12861</v>
      </c>
      <c r="K1299" s="37">
        <v>1287</v>
      </c>
      <c r="L1299" s="38">
        <f t="shared" si="216"/>
        <v>1287</v>
      </c>
      <c r="M1299" s="36">
        <f t="shared" si="215"/>
        <v>41729</v>
      </c>
      <c r="N1299" s="39">
        <f t="shared" si="222"/>
        <v>10.01</v>
      </c>
      <c r="O1299" s="5"/>
      <c r="P1299" s="5"/>
      <c r="Q1299" s="42" t="str">
        <f>VLOOKUP(B1299,[1]Challan!$A$6:$B$28,2,FALSE)</f>
        <v>94H</v>
      </c>
      <c r="R1299" s="43" t="str">
        <f t="shared" si="218"/>
        <v>AADF</v>
      </c>
      <c r="S1299" s="43" t="str">
        <f t="shared" si="223"/>
        <v>F</v>
      </c>
      <c r="T1299" s="43" t="str">
        <f t="shared" si="224"/>
        <v>02</v>
      </c>
      <c r="U1299" s="43" t="b">
        <f t="shared" si="219"/>
        <v>1</v>
      </c>
      <c r="V1299" s="43">
        <f t="shared" si="220"/>
        <v>10</v>
      </c>
      <c r="W1299" s="43" t="str">
        <f t="shared" si="221"/>
        <v>B</v>
      </c>
      <c r="X1299" s="37">
        <v>0</v>
      </c>
    </row>
    <row r="1300" spans="1:24" x14ac:dyDescent="0.25">
      <c r="A1300" s="30">
        <f t="shared" si="225"/>
        <v>1297</v>
      </c>
      <c r="B1300" s="45">
        <v>20</v>
      </c>
      <c r="C1300" s="32">
        <f t="shared" si="217"/>
        <v>505</v>
      </c>
      <c r="D1300" s="45" t="s">
        <v>229</v>
      </c>
      <c r="E1300" s="45" t="s">
        <v>863</v>
      </c>
      <c r="F1300" s="45" t="s">
        <v>473</v>
      </c>
      <c r="G1300" s="45"/>
      <c r="H1300" s="35" t="s">
        <v>255</v>
      </c>
      <c r="I1300" s="36">
        <v>41729</v>
      </c>
      <c r="J1300" s="82">
        <v>10977</v>
      </c>
      <c r="K1300" s="37">
        <v>1098</v>
      </c>
      <c r="L1300" s="38">
        <f t="shared" si="216"/>
        <v>1098</v>
      </c>
      <c r="M1300" s="36">
        <f t="shared" si="215"/>
        <v>41729</v>
      </c>
      <c r="N1300" s="39">
        <f t="shared" si="222"/>
        <v>10</v>
      </c>
      <c r="O1300" s="5"/>
      <c r="P1300" s="5"/>
      <c r="Q1300" s="42" t="str">
        <f>VLOOKUP(B1300,[1]Challan!$A$6:$B$28,2,FALSE)</f>
        <v>94H</v>
      </c>
      <c r="R1300" s="43" t="str">
        <f t="shared" si="218"/>
        <v>AACP</v>
      </c>
      <c r="S1300" s="43" t="str">
        <f t="shared" si="223"/>
        <v>P</v>
      </c>
      <c r="T1300" s="43" t="str">
        <f t="shared" si="224"/>
        <v>02</v>
      </c>
      <c r="U1300" s="43" t="b">
        <f t="shared" si="219"/>
        <v>1</v>
      </c>
      <c r="V1300" s="43">
        <f t="shared" si="220"/>
        <v>10</v>
      </c>
      <c r="W1300" s="43" t="str">
        <f t="shared" si="221"/>
        <v>H</v>
      </c>
      <c r="X1300" s="37">
        <v>0</v>
      </c>
    </row>
    <row r="1301" spans="1:24" x14ac:dyDescent="0.25">
      <c r="A1301" s="30">
        <f t="shared" si="225"/>
        <v>1298</v>
      </c>
      <c r="B1301" s="45">
        <v>20</v>
      </c>
      <c r="C1301" s="32">
        <f t="shared" si="217"/>
        <v>506</v>
      </c>
      <c r="D1301" s="45" t="s">
        <v>229</v>
      </c>
      <c r="E1301" s="45" t="s">
        <v>863</v>
      </c>
      <c r="F1301" s="45" t="s">
        <v>509</v>
      </c>
      <c r="G1301" s="45"/>
      <c r="H1301" s="35" t="s">
        <v>255</v>
      </c>
      <c r="I1301" s="36">
        <v>41729</v>
      </c>
      <c r="J1301" s="82">
        <v>6964</v>
      </c>
      <c r="K1301" s="37">
        <v>697</v>
      </c>
      <c r="L1301" s="38">
        <f t="shared" si="216"/>
        <v>697</v>
      </c>
      <c r="M1301" s="36">
        <f t="shared" si="215"/>
        <v>41729</v>
      </c>
      <c r="N1301" s="39">
        <f t="shared" si="222"/>
        <v>10.01</v>
      </c>
      <c r="O1301" s="5"/>
      <c r="P1301" s="5"/>
      <c r="Q1301" s="42" t="str">
        <f>VLOOKUP(B1301,[1]Challan!$A$6:$B$28,2,FALSE)</f>
        <v>94H</v>
      </c>
      <c r="R1301" s="43" t="str">
        <f t="shared" si="218"/>
        <v>AACP</v>
      </c>
      <c r="S1301" s="43" t="str">
        <f t="shared" si="223"/>
        <v>P</v>
      </c>
      <c r="T1301" s="43" t="str">
        <f t="shared" si="224"/>
        <v>02</v>
      </c>
      <c r="U1301" s="43" t="b">
        <f t="shared" si="219"/>
        <v>1</v>
      </c>
      <c r="V1301" s="43">
        <f t="shared" si="220"/>
        <v>10</v>
      </c>
      <c r="W1301" s="43" t="str">
        <f t="shared" si="221"/>
        <v>H</v>
      </c>
      <c r="X1301" s="37">
        <v>0</v>
      </c>
    </row>
    <row r="1302" spans="1:24" x14ac:dyDescent="0.25">
      <c r="A1302" s="30">
        <f t="shared" si="225"/>
        <v>1299</v>
      </c>
      <c r="B1302" s="45">
        <v>20</v>
      </c>
      <c r="C1302" s="32">
        <f t="shared" si="217"/>
        <v>507</v>
      </c>
      <c r="D1302" s="45" t="s">
        <v>229</v>
      </c>
      <c r="E1302" s="45" t="s">
        <v>874</v>
      </c>
      <c r="F1302" s="45" t="s">
        <v>517</v>
      </c>
      <c r="G1302" s="45"/>
      <c r="H1302" s="35" t="s">
        <v>255</v>
      </c>
      <c r="I1302" s="36">
        <v>41729</v>
      </c>
      <c r="J1302" s="82">
        <v>15483</v>
      </c>
      <c r="K1302" s="37">
        <v>1549</v>
      </c>
      <c r="L1302" s="38">
        <f t="shared" si="216"/>
        <v>1549</v>
      </c>
      <c r="M1302" s="36">
        <f t="shared" si="215"/>
        <v>41729</v>
      </c>
      <c r="N1302" s="39">
        <f t="shared" si="222"/>
        <v>10</v>
      </c>
      <c r="O1302" s="5"/>
      <c r="P1302" s="5"/>
      <c r="Q1302" s="42" t="str">
        <f>VLOOKUP(B1302,[1]Challan!$A$6:$B$28,2,FALSE)</f>
        <v>94H</v>
      </c>
      <c r="R1302" s="43" t="str">
        <f t="shared" si="218"/>
        <v>AAFF</v>
      </c>
      <c r="S1302" s="43" t="str">
        <f t="shared" si="223"/>
        <v>F</v>
      </c>
      <c r="T1302" s="43" t="str">
        <f t="shared" si="224"/>
        <v>02</v>
      </c>
      <c r="U1302" s="43" t="b">
        <f t="shared" si="219"/>
        <v>1</v>
      </c>
      <c r="V1302" s="43">
        <f t="shared" si="220"/>
        <v>10</v>
      </c>
      <c r="W1302" s="43" t="str">
        <f t="shared" si="221"/>
        <v>P</v>
      </c>
      <c r="X1302" s="37">
        <v>0</v>
      </c>
    </row>
    <row r="1303" spans="1:24" x14ac:dyDescent="0.25">
      <c r="A1303" s="30">
        <f t="shared" si="225"/>
        <v>1300</v>
      </c>
      <c r="B1303" s="45">
        <v>20</v>
      </c>
      <c r="C1303" s="32">
        <f t="shared" si="217"/>
        <v>508</v>
      </c>
      <c r="D1303" s="45" t="s">
        <v>229</v>
      </c>
      <c r="E1303" s="45" t="s">
        <v>1106</v>
      </c>
      <c r="F1303" s="45" t="s">
        <v>531</v>
      </c>
      <c r="G1303" s="45"/>
      <c r="H1303" s="35" t="s">
        <v>255</v>
      </c>
      <c r="I1303" s="36">
        <v>41729</v>
      </c>
      <c r="J1303" s="82">
        <v>9853</v>
      </c>
      <c r="K1303" s="37">
        <v>986</v>
      </c>
      <c r="L1303" s="38">
        <f t="shared" si="216"/>
        <v>986</v>
      </c>
      <c r="M1303" s="36">
        <f t="shared" si="215"/>
        <v>41729</v>
      </c>
      <c r="N1303" s="39">
        <f t="shared" si="222"/>
        <v>10.01</v>
      </c>
      <c r="O1303" s="5"/>
      <c r="P1303" s="5"/>
      <c r="Q1303" s="42" t="str">
        <f>VLOOKUP(B1303,[1]Challan!$A$6:$B$28,2,FALSE)</f>
        <v>94H</v>
      </c>
      <c r="R1303" s="43" t="str">
        <f t="shared" si="218"/>
        <v>AACF</v>
      </c>
      <c r="S1303" s="43" t="str">
        <f t="shared" si="223"/>
        <v>F</v>
      </c>
      <c r="T1303" s="43" t="str">
        <f t="shared" si="224"/>
        <v>02</v>
      </c>
      <c r="U1303" s="43" t="b">
        <f t="shared" si="219"/>
        <v>1</v>
      </c>
      <c r="V1303" s="43">
        <f t="shared" si="220"/>
        <v>10</v>
      </c>
      <c r="W1303" s="43" t="str">
        <f t="shared" si="221"/>
        <v>L</v>
      </c>
      <c r="X1303" s="37">
        <v>0</v>
      </c>
    </row>
    <row r="1304" spans="1:24" x14ac:dyDescent="0.25">
      <c r="A1304" s="30">
        <f t="shared" si="225"/>
        <v>1301</v>
      </c>
      <c r="B1304" s="45">
        <v>20</v>
      </c>
      <c r="C1304" s="32">
        <f t="shared" si="217"/>
        <v>509</v>
      </c>
      <c r="D1304" s="111" t="s">
        <v>229</v>
      </c>
      <c r="E1304" s="45" t="s">
        <v>1020</v>
      </c>
      <c r="F1304" s="45" t="s">
        <v>753</v>
      </c>
      <c r="G1304" s="45"/>
      <c r="H1304" s="35" t="s">
        <v>255</v>
      </c>
      <c r="I1304" s="36">
        <v>41729</v>
      </c>
      <c r="J1304" s="82">
        <v>5041</v>
      </c>
      <c r="K1304" s="37">
        <v>505</v>
      </c>
      <c r="L1304" s="38">
        <f t="shared" si="216"/>
        <v>505</v>
      </c>
      <c r="M1304" s="36">
        <f t="shared" si="215"/>
        <v>41729</v>
      </c>
      <c r="N1304" s="39">
        <f t="shared" si="222"/>
        <v>10.02</v>
      </c>
      <c r="O1304" s="5"/>
      <c r="P1304" s="5"/>
      <c r="Q1304" s="42" t="str">
        <f>VLOOKUP(B1304,[1]Challan!$A$6:$B$28,2,FALSE)</f>
        <v>94H</v>
      </c>
      <c r="R1304" s="43" t="str">
        <f t="shared" si="218"/>
        <v>AAPF</v>
      </c>
      <c r="S1304" s="43" t="str">
        <f t="shared" si="223"/>
        <v>F</v>
      </c>
      <c r="T1304" s="43" t="str">
        <f t="shared" si="224"/>
        <v>02</v>
      </c>
      <c r="U1304" s="43" t="b">
        <f t="shared" si="219"/>
        <v>1</v>
      </c>
      <c r="V1304" s="43">
        <f t="shared" si="220"/>
        <v>10</v>
      </c>
      <c r="W1304" s="43" t="str">
        <f t="shared" si="221"/>
        <v>C</v>
      </c>
      <c r="X1304" s="37">
        <v>0</v>
      </c>
    </row>
    <row r="1305" spans="1:24" x14ac:dyDescent="0.25">
      <c r="A1305" s="30">
        <f t="shared" si="225"/>
        <v>1302</v>
      </c>
      <c r="B1305" s="45">
        <v>20</v>
      </c>
      <c r="C1305" s="32">
        <f t="shared" si="217"/>
        <v>510</v>
      </c>
      <c r="D1305" s="45" t="s">
        <v>229</v>
      </c>
      <c r="E1305" s="45" t="s">
        <v>976</v>
      </c>
      <c r="F1305" s="45" t="s">
        <v>468</v>
      </c>
      <c r="G1305" s="45"/>
      <c r="H1305" s="35" t="s">
        <v>255</v>
      </c>
      <c r="I1305" s="36">
        <v>41729</v>
      </c>
      <c r="J1305" s="82">
        <v>43412</v>
      </c>
      <c r="K1305" s="37">
        <v>4342</v>
      </c>
      <c r="L1305" s="38">
        <f t="shared" si="216"/>
        <v>4342</v>
      </c>
      <c r="M1305" s="36">
        <f t="shared" si="215"/>
        <v>41729</v>
      </c>
      <c r="N1305" s="39">
        <f t="shared" si="222"/>
        <v>10</v>
      </c>
      <c r="O1305" s="5"/>
      <c r="P1305" s="5"/>
      <c r="Q1305" s="42" t="str">
        <f>VLOOKUP(B1305,[1]Challan!$A$6:$B$28,2,FALSE)</f>
        <v>94H</v>
      </c>
      <c r="R1305" s="43" t="str">
        <f t="shared" si="218"/>
        <v>AAMF</v>
      </c>
      <c r="S1305" s="43" t="str">
        <f t="shared" si="223"/>
        <v>F</v>
      </c>
      <c r="T1305" s="43" t="str">
        <f t="shared" si="224"/>
        <v>02</v>
      </c>
      <c r="U1305" s="43" t="b">
        <f t="shared" si="219"/>
        <v>1</v>
      </c>
      <c r="V1305" s="43">
        <f t="shared" si="220"/>
        <v>10</v>
      </c>
      <c r="W1305" s="43" t="str">
        <f t="shared" si="221"/>
        <v>K</v>
      </c>
      <c r="X1305" s="37">
        <v>0</v>
      </c>
    </row>
    <row r="1306" spans="1:24" x14ac:dyDescent="0.25">
      <c r="A1306" s="30">
        <f t="shared" si="225"/>
        <v>1303</v>
      </c>
      <c r="B1306" s="45">
        <v>20</v>
      </c>
      <c r="C1306" s="32">
        <f t="shared" si="217"/>
        <v>511</v>
      </c>
      <c r="D1306" s="45" t="s">
        <v>229</v>
      </c>
      <c r="E1306" s="45" t="s">
        <v>1110</v>
      </c>
      <c r="F1306" s="45" t="s">
        <v>539</v>
      </c>
      <c r="G1306" s="45"/>
      <c r="H1306" s="35" t="s">
        <v>255</v>
      </c>
      <c r="I1306" s="36">
        <v>41729</v>
      </c>
      <c r="J1306" s="82">
        <v>645</v>
      </c>
      <c r="K1306" s="37">
        <v>65</v>
      </c>
      <c r="L1306" s="38">
        <f t="shared" si="216"/>
        <v>65</v>
      </c>
      <c r="M1306" s="36">
        <f t="shared" si="215"/>
        <v>41729</v>
      </c>
      <c r="N1306" s="39">
        <f t="shared" si="222"/>
        <v>10.08</v>
      </c>
      <c r="O1306" s="5"/>
      <c r="P1306" s="5"/>
      <c r="Q1306" s="42" t="str">
        <f>VLOOKUP(B1306,[1]Challan!$A$6:$B$28,2,FALSE)</f>
        <v>94H</v>
      </c>
      <c r="R1306" s="43" t="str">
        <f t="shared" si="218"/>
        <v>ALYP</v>
      </c>
      <c r="S1306" s="43" t="str">
        <f t="shared" si="223"/>
        <v>P</v>
      </c>
      <c r="T1306" s="43" t="str">
        <f t="shared" si="224"/>
        <v>02</v>
      </c>
      <c r="U1306" s="43" t="b">
        <f t="shared" si="219"/>
        <v>1</v>
      </c>
      <c r="V1306" s="43">
        <f t="shared" si="220"/>
        <v>10</v>
      </c>
      <c r="W1306" s="43" t="str">
        <f t="shared" si="221"/>
        <v>Q</v>
      </c>
      <c r="X1306" s="37">
        <v>0</v>
      </c>
    </row>
    <row r="1307" spans="1:24" x14ac:dyDescent="0.25">
      <c r="A1307" s="30">
        <f t="shared" si="225"/>
        <v>1304</v>
      </c>
      <c r="B1307" s="45">
        <v>20</v>
      </c>
      <c r="C1307" s="32">
        <f t="shared" si="217"/>
        <v>512</v>
      </c>
      <c r="D1307" s="45" t="s">
        <v>229</v>
      </c>
      <c r="E1307" s="45" t="s">
        <v>998</v>
      </c>
      <c r="F1307" s="45" t="s">
        <v>546</v>
      </c>
      <c r="G1307" s="45"/>
      <c r="H1307" s="35" t="s">
        <v>255</v>
      </c>
      <c r="I1307" s="36">
        <v>41729</v>
      </c>
      <c r="J1307" s="82">
        <v>19311</v>
      </c>
      <c r="K1307" s="37">
        <v>1932</v>
      </c>
      <c r="L1307" s="38">
        <f t="shared" si="216"/>
        <v>1932</v>
      </c>
      <c r="M1307" s="36">
        <f t="shared" si="215"/>
        <v>41729</v>
      </c>
      <c r="N1307" s="39">
        <f t="shared" si="222"/>
        <v>10</v>
      </c>
      <c r="O1307" s="5"/>
      <c r="P1307" s="5"/>
      <c r="Q1307" s="42" t="str">
        <f>VLOOKUP(B1307,[1]Challan!$A$6:$B$28,2,FALSE)</f>
        <v>94H</v>
      </c>
      <c r="R1307" s="43" t="str">
        <f t="shared" si="218"/>
        <v>AAGF</v>
      </c>
      <c r="S1307" s="43" t="str">
        <f t="shared" si="223"/>
        <v>F</v>
      </c>
      <c r="T1307" s="43" t="str">
        <f t="shared" si="224"/>
        <v>02</v>
      </c>
      <c r="U1307" s="43" t="b">
        <f t="shared" si="219"/>
        <v>1</v>
      </c>
      <c r="V1307" s="43">
        <f t="shared" si="220"/>
        <v>10</v>
      </c>
      <c r="W1307" s="43" t="str">
        <f t="shared" si="221"/>
        <v>C</v>
      </c>
      <c r="X1307" s="37">
        <v>0</v>
      </c>
    </row>
    <row r="1308" spans="1:24" x14ac:dyDescent="0.25">
      <c r="A1308" s="30">
        <f t="shared" si="225"/>
        <v>1305</v>
      </c>
      <c r="B1308" s="45">
        <v>20</v>
      </c>
      <c r="C1308" s="32">
        <f t="shared" si="217"/>
        <v>513</v>
      </c>
      <c r="D1308" s="45" t="s">
        <v>229</v>
      </c>
      <c r="E1308" s="45" t="s">
        <v>957</v>
      </c>
      <c r="F1308" s="45" t="s">
        <v>367</v>
      </c>
      <c r="G1308" s="45"/>
      <c r="H1308" s="35" t="s">
        <v>255</v>
      </c>
      <c r="I1308" s="36">
        <v>41729</v>
      </c>
      <c r="J1308" s="82">
        <v>26329</v>
      </c>
      <c r="K1308" s="37">
        <v>2633</v>
      </c>
      <c r="L1308" s="38">
        <f t="shared" si="216"/>
        <v>2633</v>
      </c>
      <c r="M1308" s="36">
        <f t="shared" si="215"/>
        <v>41729</v>
      </c>
      <c r="N1308" s="39">
        <f t="shared" si="222"/>
        <v>10</v>
      </c>
      <c r="O1308" s="5"/>
      <c r="P1308" s="5"/>
      <c r="Q1308" s="42" t="str">
        <f>VLOOKUP(B1308,[1]Challan!$A$6:$B$28,2,FALSE)</f>
        <v>94H</v>
      </c>
      <c r="R1308" s="43" t="str">
        <f t="shared" si="218"/>
        <v>AAHF</v>
      </c>
      <c r="S1308" s="43" t="str">
        <f t="shared" si="223"/>
        <v>F</v>
      </c>
      <c r="T1308" s="43" t="str">
        <f t="shared" si="224"/>
        <v>02</v>
      </c>
      <c r="U1308" s="43" t="b">
        <f t="shared" si="219"/>
        <v>1</v>
      </c>
      <c r="V1308" s="43">
        <f t="shared" si="220"/>
        <v>10</v>
      </c>
      <c r="W1308" s="43" t="str">
        <f t="shared" si="221"/>
        <v>E</v>
      </c>
      <c r="X1308" s="37">
        <v>0</v>
      </c>
    </row>
    <row r="1309" spans="1:24" x14ac:dyDescent="0.25">
      <c r="A1309" s="30">
        <f t="shared" si="225"/>
        <v>1306</v>
      </c>
      <c r="B1309" s="45">
        <v>20</v>
      </c>
      <c r="C1309" s="32">
        <f t="shared" si="217"/>
        <v>514</v>
      </c>
      <c r="D1309" s="45" t="s">
        <v>229</v>
      </c>
      <c r="E1309" s="45" t="s">
        <v>368</v>
      </c>
      <c r="F1309" s="45" t="s">
        <v>369</v>
      </c>
      <c r="G1309" s="45"/>
      <c r="H1309" s="35" t="s">
        <v>255</v>
      </c>
      <c r="I1309" s="36">
        <v>41729</v>
      </c>
      <c r="J1309" s="82">
        <v>16949</v>
      </c>
      <c r="K1309" s="37">
        <v>1695</v>
      </c>
      <c r="L1309" s="38">
        <f t="shared" si="216"/>
        <v>1695</v>
      </c>
      <c r="M1309" s="36">
        <f t="shared" si="215"/>
        <v>41729</v>
      </c>
      <c r="N1309" s="39">
        <f t="shared" si="222"/>
        <v>10</v>
      </c>
      <c r="O1309" s="5"/>
      <c r="P1309" s="5"/>
      <c r="Q1309" s="42" t="str">
        <f>VLOOKUP(B1309,[1]Challan!$A$6:$B$28,2,FALSE)</f>
        <v>94H</v>
      </c>
      <c r="R1309" s="43" t="str">
        <f t="shared" si="218"/>
        <v>AAYF</v>
      </c>
      <c r="S1309" s="43" t="str">
        <f t="shared" si="223"/>
        <v>F</v>
      </c>
      <c r="T1309" s="43" t="str">
        <f t="shared" si="224"/>
        <v>02</v>
      </c>
      <c r="U1309" s="43" t="b">
        <f t="shared" si="219"/>
        <v>1</v>
      </c>
      <c r="V1309" s="43">
        <f t="shared" si="220"/>
        <v>10</v>
      </c>
      <c r="W1309" s="43" t="str">
        <f t="shared" si="221"/>
        <v>L</v>
      </c>
      <c r="X1309" s="37">
        <v>0</v>
      </c>
    </row>
    <row r="1310" spans="1:24" x14ac:dyDescent="0.25">
      <c r="A1310" s="30">
        <f t="shared" si="225"/>
        <v>1307</v>
      </c>
      <c r="B1310" s="45">
        <v>20</v>
      </c>
      <c r="C1310" s="32">
        <f t="shared" si="217"/>
        <v>515</v>
      </c>
      <c r="D1310" s="45" t="s">
        <v>229</v>
      </c>
      <c r="E1310" s="45" t="s">
        <v>1066</v>
      </c>
      <c r="F1310" s="45" t="s">
        <v>371</v>
      </c>
      <c r="G1310" s="45"/>
      <c r="H1310" s="35" t="s">
        <v>255</v>
      </c>
      <c r="I1310" s="36">
        <v>41729</v>
      </c>
      <c r="J1310" s="82">
        <v>13945</v>
      </c>
      <c r="K1310" s="37">
        <v>1395</v>
      </c>
      <c r="L1310" s="38">
        <f t="shared" si="216"/>
        <v>1395</v>
      </c>
      <c r="M1310" s="36">
        <f t="shared" ref="M1310:M1373" si="226">+I1310</f>
        <v>41729</v>
      </c>
      <c r="N1310" s="39">
        <f t="shared" si="222"/>
        <v>10</v>
      </c>
      <c r="O1310" s="5"/>
      <c r="P1310" s="5"/>
      <c r="Q1310" s="42" t="str">
        <f>VLOOKUP(B1310,[1]Challan!$A$6:$B$28,2,FALSE)</f>
        <v>94H</v>
      </c>
      <c r="R1310" s="43" t="str">
        <f t="shared" si="218"/>
        <v>AADF</v>
      </c>
      <c r="S1310" s="43" t="str">
        <f t="shared" si="223"/>
        <v>F</v>
      </c>
      <c r="T1310" s="43" t="str">
        <f t="shared" si="224"/>
        <v>02</v>
      </c>
      <c r="U1310" s="43" t="b">
        <f t="shared" si="219"/>
        <v>1</v>
      </c>
      <c r="V1310" s="43">
        <f t="shared" si="220"/>
        <v>10</v>
      </c>
      <c r="W1310" s="43" t="str">
        <f t="shared" si="221"/>
        <v>A</v>
      </c>
      <c r="X1310" s="37">
        <v>0</v>
      </c>
    </row>
    <row r="1311" spans="1:24" x14ac:dyDescent="0.25">
      <c r="A1311" s="30">
        <f t="shared" si="225"/>
        <v>1308</v>
      </c>
      <c r="B1311" s="45">
        <v>20</v>
      </c>
      <c r="C1311" s="32">
        <f t="shared" si="217"/>
        <v>516</v>
      </c>
      <c r="D1311" s="45" t="s">
        <v>229</v>
      </c>
      <c r="E1311" s="45" t="s">
        <v>831</v>
      </c>
      <c r="F1311" s="45" t="s">
        <v>375</v>
      </c>
      <c r="G1311" s="45"/>
      <c r="H1311" s="35" t="s">
        <v>255</v>
      </c>
      <c r="I1311" s="36">
        <v>41729</v>
      </c>
      <c r="J1311" s="82">
        <v>989</v>
      </c>
      <c r="K1311" s="37">
        <v>99</v>
      </c>
      <c r="L1311" s="38">
        <f t="shared" si="216"/>
        <v>99</v>
      </c>
      <c r="M1311" s="36">
        <f t="shared" si="226"/>
        <v>41729</v>
      </c>
      <c r="N1311" s="39">
        <f t="shared" si="222"/>
        <v>10.01</v>
      </c>
      <c r="O1311" s="5"/>
      <c r="P1311" s="5"/>
      <c r="Q1311" s="42" t="str">
        <f>VLOOKUP(B1311,[1]Challan!$A$6:$B$28,2,FALSE)</f>
        <v>94H</v>
      </c>
      <c r="R1311" s="43" t="str">
        <f t="shared" si="218"/>
        <v>AABF</v>
      </c>
      <c r="S1311" s="43" t="str">
        <f t="shared" si="223"/>
        <v>F</v>
      </c>
      <c r="T1311" s="43" t="str">
        <f t="shared" si="224"/>
        <v>02</v>
      </c>
      <c r="U1311" s="43" t="b">
        <f t="shared" si="219"/>
        <v>1</v>
      </c>
      <c r="V1311" s="43">
        <f t="shared" si="220"/>
        <v>10</v>
      </c>
      <c r="W1311" s="43" t="str">
        <f t="shared" si="221"/>
        <v>K</v>
      </c>
      <c r="X1311" s="37">
        <v>0</v>
      </c>
    </row>
    <row r="1312" spans="1:24" x14ac:dyDescent="0.25">
      <c r="A1312" s="30">
        <f t="shared" si="225"/>
        <v>1309</v>
      </c>
      <c r="B1312" s="45">
        <v>20</v>
      </c>
      <c r="C1312" s="32">
        <f t="shared" si="217"/>
        <v>517</v>
      </c>
      <c r="D1312" s="45" t="s">
        <v>229</v>
      </c>
      <c r="E1312" s="45" t="s">
        <v>876</v>
      </c>
      <c r="F1312" s="45" t="s">
        <v>523</v>
      </c>
      <c r="G1312" s="45"/>
      <c r="H1312" s="35" t="s">
        <v>255</v>
      </c>
      <c r="I1312" s="36">
        <v>41729</v>
      </c>
      <c r="J1312" s="82">
        <v>15369</v>
      </c>
      <c r="K1312" s="37">
        <v>1537</v>
      </c>
      <c r="L1312" s="38">
        <f t="shared" si="216"/>
        <v>1537</v>
      </c>
      <c r="M1312" s="36">
        <f t="shared" si="226"/>
        <v>41729</v>
      </c>
      <c r="N1312" s="39">
        <f t="shared" si="222"/>
        <v>10</v>
      </c>
      <c r="O1312" s="5"/>
      <c r="P1312" s="5"/>
      <c r="Q1312" s="42" t="str">
        <f>VLOOKUP(B1312,[1]Challan!$A$6:$B$28,2,FALSE)</f>
        <v>94H</v>
      </c>
      <c r="R1312" s="43" t="str">
        <f t="shared" si="218"/>
        <v>AAHF</v>
      </c>
      <c r="S1312" s="43" t="str">
        <f t="shared" si="223"/>
        <v>F</v>
      </c>
      <c r="T1312" s="43" t="str">
        <f t="shared" si="224"/>
        <v>02</v>
      </c>
      <c r="U1312" s="43" t="b">
        <f t="shared" si="219"/>
        <v>1</v>
      </c>
      <c r="V1312" s="43">
        <f t="shared" si="220"/>
        <v>10</v>
      </c>
      <c r="W1312" s="43" t="str">
        <f t="shared" si="221"/>
        <v>K</v>
      </c>
      <c r="X1312" s="37">
        <v>0</v>
      </c>
    </row>
    <row r="1313" spans="1:24" x14ac:dyDescent="0.25">
      <c r="A1313" s="30">
        <f t="shared" si="225"/>
        <v>1310</v>
      </c>
      <c r="B1313" s="45">
        <v>20</v>
      </c>
      <c r="C1313" s="32">
        <f t="shared" si="217"/>
        <v>518</v>
      </c>
      <c r="D1313" s="45" t="s">
        <v>229</v>
      </c>
      <c r="E1313" s="45" t="s">
        <v>957</v>
      </c>
      <c r="F1313" s="45" t="s">
        <v>559</v>
      </c>
      <c r="G1313" s="45"/>
      <c r="H1313" s="35" t="s">
        <v>255</v>
      </c>
      <c r="I1313" s="36">
        <v>41729</v>
      </c>
      <c r="J1313" s="82">
        <v>1431</v>
      </c>
      <c r="K1313" s="37">
        <v>144</v>
      </c>
      <c r="L1313" s="38">
        <f t="shared" si="216"/>
        <v>144</v>
      </c>
      <c r="M1313" s="36">
        <f t="shared" si="226"/>
        <v>41729</v>
      </c>
      <c r="N1313" s="39">
        <f t="shared" si="222"/>
        <v>10.06</v>
      </c>
      <c r="O1313" s="5"/>
      <c r="P1313" s="5"/>
      <c r="Q1313" s="42" t="str">
        <f>VLOOKUP(B1313,[1]Challan!$A$6:$B$28,2,FALSE)</f>
        <v>94H</v>
      </c>
      <c r="R1313" s="43" t="str">
        <f t="shared" si="218"/>
        <v>AAHF</v>
      </c>
      <c r="S1313" s="43" t="str">
        <f t="shared" si="223"/>
        <v>F</v>
      </c>
      <c r="T1313" s="43" t="str">
        <f t="shared" si="224"/>
        <v>02</v>
      </c>
      <c r="U1313" s="43" t="b">
        <f t="shared" si="219"/>
        <v>1</v>
      </c>
      <c r="V1313" s="43">
        <f t="shared" si="220"/>
        <v>10</v>
      </c>
      <c r="W1313" s="43" t="str">
        <f t="shared" si="221"/>
        <v>E</v>
      </c>
      <c r="X1313" s="37">
        <v>0</v>
      </c>
    </row>
    <row r="1314" spans="1:24" x14ac:dyDescent="0.25">
      <c r="A1314" s="30">
        <f t="shared" si="225"/>
        <v>1311</v>
      </c>
      <c r="B1314" s="45">
        <v>20</v>
      </c>
      <c r="C1314" s="32">
        <f t="shared" si="217"/>
        <v>519</v>
      </c>
      <c r="D1314" s="45" t="s">
        <v>229</v>
      </c>
      <c r="E1314" s="45" t="s">
        <v>1088</v>
      </c>
      <c r="F1314" s="45" t="s">
        <v>463</v>
      </c>
      <c r="G1314" s="45"/>
      <c r="H1314" s="35" t="s">
        <v>255</v>
      </c>
      <c r="I1314" s="36">
        <v>41729</v>
      </c>
      <c r="J1314" s="82">
        <v>10201</v>
      </c>
      <c r="K1314" s="37">
        <v>1021</v>
      </c>
      <c r="L1314" s="38">
        <f t="shared" si="216"/>
        <v>1021</v>
      </c>
      <c r="M1314" s="36">
        <f t="shared" si="226"/>
        <v>41729</v>
      </c>
      <c r="N1314" s="39">
        <f t="shared" si="222"/>
        <v>10.01</v>
      </c>
      <c r="O1314" s="5"/>
      <c r="P1314" s="5"/>
      <c r="Q1314" s="42" t="str">
        <f>VLOOKUP(B1314,[1]Challan!$A$6:$B$28,2,FALSE)</f>
        <v>94H</v>
      </c>
      <c r="R1314" s="43" t="str">
        <f t="shared" si="218"/>
        <v>ACZP</v>
      </c>
      <c r="S1314" s="43" t="str">
        <f t="shared" si="223"/>
        <v>P</v>
      </c>
      <c r="T1314" s="43" t="str">
        <f t="shared" si="224"/>
        <v>02</v>
      </c>
      <c r="U1314" s="43" t="b">
        <f t="shared" si="219"/>
        <v>1</v>
      </c>
      <c r="V1314" s="43">
        <f t="shared" si="220"/>
        <v>10</v>
      </c>
      <c r="W1314" s="43" t="str">
        <f t="shared" si="221"/>
        <v>L</v>
      </c>
      <c r="X1314" s="37">
        <v>0</v>
      </c>
    </row>
    <row r="1315" spans="1:24" x14ac:dyDescent="0.25">
      <c r="A1315" s="30">
        <f t="shared" si="225"/>
        <v>1312</v>
      </c>
      <c r="B1315" s="45">
        <v>20</v>
      </c>
      <c r="C1315" s="32">
        <f t="shared" si="217"/>
        <v>520</v>
      </c>
      <c r="D1315" s="45" t="s">
        <v>229</v>
      </c>
      <c r="E1315" s="45" t="s">
        <v>1059</v>
      </c>
      <c r="F1315" s="45" t="s">
        <v>348</v>
      </c>
      <c r="G1315" s="45"/>
      <c r="H1315" s="35" t="s">
        <v>255</v>
      </c>
      <c r="I1315" s="36">
        <v>41729</v>
      </c>
      <c r="J1315" s="82">
        <v>20134</v>
      </c>
      <c r="K1315" s="37">
        <v>2014</v>
      </c>
      <c r="L1315" s="38">
        <f t="shared" si="216"/>
        <v>2014</v>
      </c>
      <c r="M1315" s="36">
        <f t="shared" si="226"/>
        <v>41729</v>
      </c>
      <c r="N1315" s="39">
        <f t="shared" si="222"/>
        <v>10</v>
      </c>
      <c r="O1315" s="5"/>
      <c r="P1315" s="5"/>
      <c r="Q1315" s="42" t="str">
        <f>VLOOKUP(B1315,[1]Challan!$A$6:$B$28,2,FALSE)</f>
        <v>94H</v>
      </c>
      <c r="R1315" s="43" t="str">
        <f t="shared" si="218"/>
        <v>AAAF</v>
      </c>
      <c r="S1315" s="43" t="str">
        <f t="shared" si="223"/>
        <v>F</v>
      </c>
      <c r="T1315" s="43" t="str">
        <f t="shared" si="224"/>
        <v>02</v>
      </c>
      <c r="U1315" s="43" t="b">
        <f t="shared" si="219"/>
        <v>1</v>
      </c>
      <c r="V1315" s="43">
        <f t="shared" si="220"/>
        <v>10</v>
      </c>
      <c r="W1315" s="43" t="str">
        <f t="shared" si="221"/>
        <v>K</v>
      </c>
      <c r="X1315" s="37">
        <v>0</v>
      </c>
    </row>
    <row r="1316" spans="1:24" x14ac:dyDescent="0.25">
      <c r="A1316" s="30">
        <f t="shared" si="225"/>
        <v>1313</v>
      </c>
      <c r="B1316" s="45">
        <v>20</v>
      </c>
      <c r="C1316" s="32">
        <f t="shared" si="217"/>
        <v>521</v>
      </c>
      <c r="D1316" s="45" t="s">
        <v>229</v>
      </c>
      <c r="E1316" s="45" t="s">
        <v>1079</v>
      </c>
      <c r="F1316" s="45" t="s">
        <v>428</v>
      </c>
      <c r="G1316" s="45"/>
      <c r="H1316" s="35" t="s">
        <v>255</v>
      </c>
      <c r="I1316" s="36">
        <v>41729</v>
      </c>
      <c r="J1316" s="82">
        <v>23304</v>
      </c>
      <c r="K1316" s="37">
        <v>2331</v>
      </c>
      <c r="L1316" s="38">
        <f t="shared" si="216"/>
        <v>2331</v>
      </c>
      <c r="M1316" s="36">
        <f t="shared" si="226"/>
        <v>41729</v>
      </c>
      <c r="N1316" s="39">
        <f t="shared" si="222"/>
        <v>10</v>
      </c>
      <c r="O1316" s="5"/>
      <c r="P1316" s="5"/>
      <c r="Q1316" s="42" t="str">
        <f>VLOOKUP(B1316,[1]Challan!$A$6:$B$28,2,FALSE)</f>
        <v>94H</v>
      </c>
      <c r="R1316" s="43" t="str">
        <f t="shared" si="218"/>
        <v>AAAF</v>
      </c>
      <c r="S1316" s="43" t="str">
        <f t="shared" si="223"/>
        <v>F</v>
      </c>
      <c r="T1316" s="43" t="str">
        <f t="shared" si="224"/>
        <v>02</v>
      </c>
      <c r="U1316" s="43" t="b">
        <f t="shared" si="219"/>
        <v>1</v>
      </c>
      <c r="V1316" s="43">
        <f t="shared" si="220"/>
        <v>10</v>
      </c>
      <c r="W1316" s="43" t="str">
        <f t="shared" si="221"/>
        <v>P</v>
      </c>
      <c r="X1316" s="37">
        <v>0</v>
      </c>
    </row>
    <row r="1317" spans="1:24" x14ac:dyDescent="0.25">
      <c r="A1317" s="30">
        <f t="shared" si="225"/>
        <v>1314</v>
      </c>
      <c r="B1317" s="45">
        <v>20</v>
      </c>
      <c r="C1317" s="32">
        <f t="shared" si="217"/>
        <v>522</v>
      </c>
      <c r="D1317" s="45" t="s">
        <v>229</v>
      </c>
      <c r="E1317" s="45" t="s">
        <v>971</v>
      </c>
      <c r="F1317" s="45" t="s">
        <v>429</v>
      </c>
      <c r="G1317" s="45"/>
      <c r="H1317" s="35" t="s">
        <v>255</v>
      </c>
      <c r="I1317" s="36">
        <v>41729</v>
      </c>
      <c r="J1317" s="82">
        <v>2462</v>
      </c>
      <c r="K1317" s="37">
        <v>247</v>
      </c>
      <c r="L1317" s="38">
        <f t="shared" si="216"/>
        <v>247</v>
      </c>
      <c r="M1317" s="36">
        <f t="shared" si="226"/>
        <v>41729</v>
      </c>
      <c r="N1317" s="39">
        <f t="shared" si="222"/>
        <v>10.029999999999999</v>
      </c>
      <c r="O1317" s="5"/>
      <c r="P1317" s="5"/>
      <c r="Q1317" s="42" t="str">
        <f>VLOOKUP(B1317,[1]Challan!$A$6:$B$28,2,FALSE)</f>
        <v>94H</v>
      </c>
      <c r="R1317" s="43" t="str">
        <f t="shared" si="218"/>
        <v>AAAF</v>
      </c>
      <c r="S1317" s="43" t="str">
        <f t="shared" si="223"/>
        <v>F</v>
      </c>
      <c r="T1317" s="43" t="str">
        <f t="shared" si="224"/>
        <v>02</v>
      </c>
      <c r="U1317" s="43" t="b">
        <f t="shared" si="219"/>
        <v>1</v>
      </c>
      <c r="V1317" s="43">
        <f t="shared" si="220"/>
        <v>10</v>
      </c>
      <c r="W1317" s="43" t="str">
        <f t="shared" si="221"/>
        <v>P</v>
      </c>
      <c r="X1317" s="37">
        <v>0</v>
      </c>
    </row>
    <row r="1318" spans="1:24" x14ac:dyDescent="0.25">
      <c r="A1318" s="30">
        <f t="shared" si="225"/>
        <v>1315</v>
      </c>
      <c r="B1318" s="45">
        <v>20</v>
      </c>
      <c r="C1318" s="32">
        <f t="shared" si="217"/>
        <v>523</v>
      </c>
      <c r="D1318" s="45" t="s">
        <v>229</v>
      </c>
      <c r="E1318" s="45" t="s">
        <v>971</v>
      </c>
      <c r="F1318" s="45" t="s">
        <v>430</v>
      </c>
      <c r="G1318" s="45"/>
      <c r="H1318" s="35" t="s">
        <v>255</v>
      </c>
      <c r="I1318" s="36">
        <v>41729</v>
      </c>
      <c r="J1318" s="82">
        <v>14573</v>
      </c>
      <c r="K1318" s="37">
        <v>1458</v>
      </c>
      <c r="L1318" s="38">
        <f t="shared" ref="L1318:L1381" si="227">+K1318</f>
        <v>1458</v>
      </c>
      <c r="M1318" s="36">
        <f t="shared" si="226"/>
        <v>41729</v>
      </c>
      <c r="N1318" s="39">
        <f t="shared" si="222"/>
        <v>10</v>
      </c>
      <c r="O1318" s="5"/>
      <c r="P1318" s="5"/>
      <c r="Q1318" s="42" t="str">
        <f>VLOOKUP(B1318,[1]Challan!$A$6:$B$28,2,FALSE)</f>
        <v>94H</v>
      </c>
      <c r="R1318" s="43" t="str">
        <f t="shared" si="218"/>
        <v>AAAF</v>
      </c>
      <c r="S1318" s="43" t="str">
        <f t="shared" si="223"/>
        <v>F</v>
      </c>
      <c r="T1318" s="43" t="str">
        <f t="shared" si="224"/>
        <v>02</v>
      </c>
      <c r="U1318" s="43" t="b">
        <f t="shared" si="219"/>
        <v>1</v>
      </c>
      <c r="V1318" s="43">
        <f t="shared" si="220"/>
        <v>10</v>
      </c>
      <c r="W1318" s="43" t="str">
        <f t="shared" si="221"/>
        <v>P</v>
      </c>
      <c r="X1318" s="37">
        <v>0</v>
      </c>
    </row>
    <row r="1319" spans="1:24" x14ac:dyDescent="0.25">
      <c r="A1319" s="30">
        <f t="shared" si="225"/>
        <v>1316</v>
      </c>
      <c r="B1319" s="45">
        <v>20</v>
      </c>
      <c r="C1319" s="32">
        <f t="shared" si="217"/>
        <v>524</v>
      </c>
      <c r="D1319" s="45" t="s">
        <v>229</v>
      </c>
      <c r="E1319" s="45" t="s">
        <v>916</v>
      </c>
      <c r="F1319" s="45" t="s">
        <v>736</v>
      </c>
      <c r="G1319" s="45"/>
      <c r="H1319" s="35" t="s">
        <v>255</v>
      </c>
      <c r="I1319" s="36">
        <v>41729</v>
      </c>
      <c r="J1319" s="82">
        <v>10806</v>
      </c>
      <c r="K1319" s="37">
        <v>1081</v>
      </c>
      <c r="L1319" s="38">
        <f t="shared" si="227"/>
        <v>1081</v>
      </c>
      <c r="M1319" s="36">
        <f t="shared" si="226"/>
        <v>41729</v>
      </c>
      <c r="N1319" s="39">
        <f t="shared" si="222"/>
        <v>10</v>
      </c>
      <c r="O1319" s="5"/>
      <c r="P1319" s="5"/>
      <c r="Q1319" s="42" t="str">
        <f>VLOOKUP(B1319,[1]Challan!$A$6:$B$28,2,FALSE)</f>
        <v>94H</v>
      </c>
      <c r="R1319" s="43" t="str">
        <f t="shared" si="218"/>
        <v>ABHP</v>
      </c>
      <c r="S1319" s="43" t="str">
        <f t="shared" si="223"/>
        <v>P</v>
      </c>
      <c r="T1319" s="43" t="str">
        <f t="shared" si="224"/>
        <v>02</v>
      </c>
      <c r="U1319" s="43" t="b">
        <f t="shared" si="219"/>
        <v>1</v>
      </c>
      <c r="V1319" s="43">
        <f t="shared" si="220"/>
        <v>10</v>
      </c>
      <c r="W1319" s="43" t="str">
        <f t="shared" si="221"/>
        <v>E</v>
      </c>
      <c r="X1319" s="37">
        <v>0</v>
      </c>
    </row>
    <row r="1320" spans="1:24" x14ac:dyDescent="0.25">
      <c r="A1320" s="30">
        <f t="shared" si="225"/>
        <v>1317</v>
      </c>
      <c r="B1320" s="45">
        <v>20</v>
      </c>
      <c r="C1320" s="32">
        <f t="shared" si="217"/>
        <v>525</v>
      </c>
      <c r="D1320" s="45" t="s">
        <v>229</v>
      </c>
      <c r="E1320" s="45" t="s">
        <v>861</v>
      </c>
      <c r="F1320" s="45" t="s">
        <v>467</v>
      </c>
      <c r="G1320" s="45"/>
      <c r="H1320" s="35" t="s">
        <v>255</v>
      </c>
      <c r="I1320" s="36">
        <v>41729</v>
      </c>
      <c r="J1320" s="82">
        <v>7851</v>
      </c>
      <c r="K1320" s="37">
        <v>786</v>
      </c>
      <c r="L1320" s="38">
        <f t="shared" si="227"/>
        <v>786</v>
      </c>
      <c r="M1320" s="36">
        <f t="shared" si="226"/>
        <v>41729</v>
      </c>
      <c r="N1320" s="39">
        <f t="shared" si="222"/>
        <v>10.01</v>
      </c>
      <c r="O1320" s="5"/>
      <c r="P1320" s="5"/>
      <c r="Q1320" s="42" t="str">
        <f>VLOOKUP(B1320,[1]Challan!$A$6:$B$28,2,FALSE)</f>
        <v>94H</v>
      </c>
      <c r="R1320" s="43" t="str">
        <f t="shared" si="218"/>
        <v>ALPP</v>
      </c>
      <c r="S1320" s="43" t="str">
        <f t="shared" si="223"/>
        <v>P</v>
      </c>
      <c r="T1320" s="43" t="str">
        <f t="shared" si="224"/>
        <v>02</v>
      </c>
      <c r="U1320" s="43" t="b">
        <f t="shared" si="219"/>
        <v>1</v>
      </c>
      <c r="V1320" s="43">
        <f t="shared" si="220"/>
        <v>10</v>
      </c>
      <c r="W1320" s="43" t="str">
        <f t="shared" si="221"/>
        <v>H</v>
      </c>
      <c r="X1320" s="37">
        <v>0</v>
      </c>
    </row>
    <row r="1321" spans="1:24" x14ac:dyDescent="0.25">
      <c r="A1321" s="30">
        <f t="shared" si="225"/>
        <v>1318</v>
      </c>
      <c r="B1321" s="45">
        <v>20</v>
      </c>
      <c r="C1321" s="32">
        <f t="shared" si="217"/>
        <v>526</v>
      </c>
      <c r="D1321" s="45" t="s">
        <v>229</v>
      </c>
      <c r="E1321" s="45" t="s">
        <v>480</v>
      </c>
      <c r="F1321" s="45" t="s">
        <v>481</v>
      </c>
      <c r="G1321" s="45"/>
      <c r="H1321" s="35" t="s">
        <v>255</v>
      </c>
      <c r="I1321" s="36">
        <v>41729</v>
      </c>
      <c r="J1321" s="82">
        <v>1155</v>
      </c>
      <c r="K1321" s="37">
        <v>116</v>
      </c>
      <c r="L1321" s="38">
        <f t="shared" si="227"/>
        <v>116</v>
      </c>
      <c r="M1321" s="36">
        <f t="shared" si="226"/>
        <v>41729</v>
      </c>
      <c r="N1321" s="39">
        <f t="shared" si="222"/>
        <v>10.039999999999999</v>
      </c>
      <c r="O1321" s="5"/>
      <c r="P1321" s="5"/>
      <c r="Q1321" s="42" t="str">
        <f>VLOOKUP(B1321,[1]Challan!$A$6:$B$28,2,FALSE)</f>
        <v>94H</v>
      </c>
      <c r="R1321" s="43" t="str">
        <f t="shared" si="218"/>
        <v>AAMF</v>
      </c>
      <c r="S1321" s="43" t="str">
        <f t="shared" si="223"/>
        <v>F</v>
      </c>
      <c r="T1321" s="43" t="str">
        <f t="shared" si="224"/>
        <v>02</v>
      </c>
      <c r="U1321" s="43" t="b">
        <f t="shared" si="219"/>
        <v>1</v>
      </c>
      <c r="V1321" s="43">
        <f t="shared" si="220"/>
        <v>10</v>
      </c>
      <c r="W1321" s="43" t="str">
        <f t="shared" si="221"/>
        <v>H</v>
      </c>
      <c r="X1321" s="37">
        <v>0</v>
      </c>
    </row>
    <row r="1322" spans="1:24" x14ac:dyDescent="0.25">
      <c r="A1322" s="30">
        <f t="shared" si="225"/>
        <v>1319</v>
      </c>
      <c r="B1322" s="45">
        <v>20</v>
      </c>
      <c r="C1322" s="32">
        <f t="shared" si="217"/>
        <v>527</v>
      </c>
      <c r="D1322" s="45" t="s">
        <v>229</v>
      </c>
      <c r="E1322" s="45" t="s">
        <v>868</v>
      </c>
      <c r="F1322" s="45" t="s">
        <v>496</v>
      </c>
      <c r="G1322" s="45"/>
      <c r="H1322" s="35" t="s">
        <v>255</v>
      </c>
      <c r="I1322" s="36">
        <v>41729</v>
      </c>
      <c r="J1322" s="82">
        <v>8083</v>
      </c>
      <c r="K1322" s="37">
        <v>809</v>
      </c>
      <c r="L1322" s="38">
        <f t="shared" si="227"/>
        <v>809</v>
      </c>
      <c r="M1322" s="36">
        <f t="shared" si="226"/>
        <v>41729</v>
      </c>
      <c r="N1322" s="39">
        <f t="shared" si="222"/>
        <v>10.01</v>
      </c>
      <c r="O1322" s="5"/>
      <c r="P1322" s="5"/>
      <c r="Q1322" s="42" t="str">
        <f>VLOOKUP(B1322,[1]Challan!$A$6:$B$28,2,FALSE)</f>
        <v>94H</v>
      </c>
      <c r="R1322" s="43" t="str">
        <f t="shared" si="218"/>
        <v>AFOP</v>
      </c>
      <c r="S1322" s="43" t="str">
        <f t="shared" si="223"/>
        <v>P</v>
      </c>
      <c r="T1322" s="43" t="str">
        <f t="shared" si="224"/>
        <v>02</v>
      </c>
      <c r="U1322" s="43" t="b">
        <f t="shared" si="219"/>
        <v>1</v>
      </c>
      <c r="V1322" s="43">
        <f t="shared" si="220"/>
        <v>10</v>
      </c>
      <c r="W1322" s="43" t="str">
        <f t="shared" si="221"/>
        <v>Q</v>
      </c>
      <c r="X1322" s="37">
        <v>0</v>
      </c>
    </row>
    <row r="1323" spans="1:24" x14ac:dyDescent="0.25">
      <c r="A1323" s="30">
        <f t="shared" si="225"/>
        <v>1320</v>
      </c>
      <c r="B1323" s="45">
        <v>20</v>
      </c>
      <c r="C1323" s="32">
        <f t="shared" si="217"/>
        <v>528</v>
      </c>
      <c r="D1323" s="45" t="s">
        <v>229</v>
      </c>
      <c r="E1323" s="45" t="s">
        <v>989</v>
      </c>
      <c r="F1323" s="45" t="s">
        <v>522</v>
      </c>
      <c r="G1323" s="45"/>
      <c r="H1323" s="35" t="s">
        <v>255</v>
      </c>
      <c r="I1323" s="36">
        <v>41729</v>
      </c>
      <c r="J1323" s="82">
        <v>29462</v>
      </c>
      <c r="K1323" s="37">
        <v>2947</v>
      </c>
      <c r="L1323" s="38">
        <f t="shared" si="227"/>
        <v>2947</v>
      </c>
      <c r="M1323" s="36">
        <f t="shared" si="226"/>
        <v>41729</v>
      </c>
      <c r="N1323" s="39">
        <f t="shared" si="222"/>
        <v>10</v>
      </c>
      <c r="O1323" s="5"/>
      <c r="P1323" s="5"/>
      <c r="Q1323" s="42" t="str">
        <f>VLOOKUP(B1323,[1]Challan!$A$6:$B$28,2,FALSE)</f>
        <v>94H</v>
      </c>
      <c r="R1323" s="43" t="str">
        <f t="shared" si="218"/>
        <v>ADQP</v>
      </c>
      <c r="S1323" s="43" t="str">
        <f t="shared" si="223"/>
        <v>P</v>
      </c>
      <c r="T1323" s="43" t="str">
        <f t="shared" si="224"/>
        <v>02</v>
      </c>
      <c r="U1323" s="43" t="b">
        <f t="shared" si="219"/>
        <v>1</v>
      </c>
      <c r="V1323" s="43">
        <f t="shared" si="220"/>
        <v>10</v>
      </c>
      <c r="W1323" s="43" t="str">
        <f t="shared" si="221"/>
        <v>B</v>
      </c>
      <c r="X1323" s="37">
        <v>0</v>
      </c>
    </row>
    <row r="1324" spans="1:24" x14ac:dyDescent="0.25">
      <c r="A1324" s="30">
        <f t="shared" si="225"/>
        <v>1321</v>
      </c>
      <c r="B1324" s="45">
        <v>20</v>
      </c>
      <c r="C1324" s="32">
        <f t="shared" si="217"/>
        <v>529</v>
      </c>
      <c r="D1324" s="45" t="s">
        <v>229</v>
      </c>
      <c r="E1324" s="45" t="s">
        <v>1111</v>
      </c>
      <c r="F1324" s="45" t="s">
        <v>542</v>
      </c>
      <c r="G1324" s="45"/>
      <c r="H1324" s="35" t="s">
        <v>255</v>
      </c>
      <c r="I1324" s="36">
        <v>41729</v>
      </c>
      <c r="J1324" s="82">
        <v>3586</v>
      </c>
      <c r="K1324" s="37">
        <v>359</v>
      </c>
      <c r="L1324" s="38">
        <f t="shared" si="227"/>
        <v>359</v>
      </c>
      <c r="M1324" s="36">
        <f t="shared" si="226"/>
        <v>41729</v>
      </c>
      <c r="N1324" s="39">
        <f t="shared" si="222"/>
        <v>10.01</v>
      </c>
      <c r="O1324" s="5"/>
      <c r="P1324" s="5"/>
      <c r="Q1324" s="42" t="str">
        <f>VLOOKUP(B1324,[1]Challan!$A$6:$B$28,2,FALSE)</f>
        <v>94H</v>
      </c>
      <c r="R1324" s="43" t="str">
        <f t="shared" si="218"/>
        <v>AZJP</v>
      </c>
      <c r="S1324" s="43" t="str">
        <f t="shared" si="223"/>
        <v>P</v>
      </c>
      <c r="T1324" s="43" t="str">
        <f t="shared" si="224"/>
        <v>02</v>
      </c>
      <c r="U1324" s="43" t="b">
        <f t="shared" si="219"/>
        <v>1</v>
      </c>
      <c r="V1324" s="43">
        <f t="shared" si="220"/>
        <v>10</v>
      </c>
      <c r="W1324" s="43" t="str">
        <f t="shared" si="221"/>
        <v>R</v>
      </c>
      <c r="X1324" s="37">
        <v>0</v>
      </c>
    </row>
    <row r="1325" spans="1:24" x14ac:dyDescent="0.25">
      <c r="A1325" s="30">
        <f t="shared" si="225"/>
        <v>1322</v>
      </c>
      <c r="B1325" s="45">
        <v>20</v>
      </c>
      <c r="C1325" s="32">
        <f t="shared" si="217"/>
        <v>530</v>
      </c>
      <c r="D1325" s="45" t="s">
        <v>229</v>
      </c>
      <c r="E1325" s="45" t="s">
        <v>883</v>
      </c>
      <c r="F1325" s="45" t="s">
        <v>549</v>
      </c>
      <c r="G1325" s="45"/>
      <c r="H1325" s="35" t="s">
        <v>255</v>
      </c>
      <c r="I1325" s="36">
        <v>41729</v>
      </c>
      <c r="J1325" s="82">
        <v>13142</v>
      </c>
      <c r="K1325" s="37">
        <v>1315</v>
      </c>
      <c r="L1325" s="38">
        <f t="shared" si="227"/>
        <v>1315</v>
      </c>
      <c r="M1325" s="36">
        <f t="shared" si="226"/>
        <v>41729</v>
      </c>
      <c r="N1325" s="39">
        <f t="shared" si="222"/>
        <v>10.01</v>
      </c>
      <c r="O1325" s="5"/>
      <c r="P1325" s="5"/>
      <c r="Q1325" s="42" t="str">
        <f>VLOOKUP(B1325,[1]Challan!$A$6:$B$28,2,FALSE)</f>
        <v>94H</v>
      </c>
      <c r="R1325" s="43" t="str">
        <f t="shared" si="218"/>
        <v>AAYP</v>
      </c>
      <c r="S1325" s="43" t="str">
        <f t="shared" si="223"/>
        <v>P</v>
      </c>
      <c r="T1325" s="43" t="str">
        <f t="shared" si="224"/>
        <v>02</v>
      </c>
      <c r="U1325" s="43" t="b">
        <f t="shared" si="219"/>
        <v>1</v>
      </c>
      <c r="V1325" s="43">
        <f t="shared" si="220"/>
        <v>10</v>
      </c>
      <c r="W1325" s="43" t="str">
        <f t="shared" si="221"/>
        <v>L</v>
      </c>
      <c r="X1325" s="37">
        <v>0</v>
      </c>
    </row>
    <row r="1326" spans="1:24" x14ac:dyDescent="0.25">
      <c r="A1326" s="30">
        <f t="shared" si="225"/>
        <v>1323</v>
      </c>
      <c r="B1326" s="45">
        <v>20</v>
      </c>
      <c r="C1326" s="32">
        <f t="shared" si="217"/>
        <v>531</v>
      </c>
      <c r="D1326" s="45" t="s">
        <v>229</v>
      </c>
      <c r="E1326" s="45" t="s">
        <v>1102</v>
      </c>
      <c r="F1326" s="45" t="s">
        <v>504</v>
      </c>
      <c r="G1326" s="45"/>
      <c r="H1326" s="35" t="s">
        <v>255</v>
      </c>
      <c r="I1326" s="36">
        <v>41729</v>
      </c>
      <c r="J1326" s="82">
        <v>13897</v>
      </c>
      <c r="K1326" s="37">
        <v>1390</v>
      </c>
      <c r="L1326" s="38">
        <f t="shared" si="227"/>
        <v>1390</v>
      </c>
      <c r="M1326" s="36">
        <f t="shared" si="226"/>
        <v>41729</v>
      </c>
      <c r="N1326" s="39">
        <f t="shared" si="222"/>
        <v>10</v>
      </c>
      <c r="O1326" s="5"/>
      <c r="P1326" s="5"/>
      <c r="Q1326" s="42" t="str">
        <f>VLOOKUP(B1326,[1]Challan!$A$6:$B$28,2,FALSE)</f>
        <v>94H</v>
      </c>
      <c r="R1326" s="43" t="str">
        <f t="shared" si="218"/>
        <v>AAHF</v>
      </c>
      <c r="S1326" s="43" t="str">
        <f t="shared" si="223"/>
        <v>F</v>
      </c>
      <c r="T1326" s="43" t="str">
        <f t="shared" si="224"/>
        <v>02</v>
      </c>
      <c r="U1326" s="43" t="b">
        <f t="shared" si="219"/>
        <v>1</v>
      </c>
      <c r="V1326" s="43">
        <f t="shared" si="220"/>
        <v>10</v>
      </c>
      <c r="W1326" s="43" t="str">
        <f t="shared" si="221"/>
        <v>B</v>
      </c>
      <c r="X1326" s="37">
        <v>0</v>
      </c>
    </row>
    <row r="1327" spans="1:24" x14ac:dyDescent="0.25">
      <c r="A1327" s="30">
        <f t="shared" si="225"/>
        <v>1324</v>
      </c>
      <c r="B1327" s="45">
        <v>20</v>
      </c>
      <c r="C1327" s="32">
        <f t="shared" si="217"/>
        <v>532</v>
      </c>
      <c r="D1327" s="45" t="s">
        <v>229</v>
      </c>
      <c r="E1327" s="45" t="s">
        <v>452</v>
      </c>
      <c r="F1327" s="45" t="s">
        <v>453</v>
      </c>
      <c r="G1327" s="45"/>
      <c r="H1327" s="35" t="s">
        <v>255</v>
      </c>
      <c r="I1327" s="36">
        <v>41729</v>
      </c>
      <c r="J1327" s="82">
        <v>4991</v>
      </c>
      <c r="K1327" s="37">
        <v>500</v>
      </c>
      <c r="L1327" s="38">
        <f t="shared" si="227"/>
        <v>500</v>
      </c>
      <c r="M1327" s="36">
        <f t="shared" si="226"/>
        <v>41729</v>
      </c>
      <c r="N1327" s="39">
        <f t="shared" si="222"/>
        <v>10.02</v>
      </c>
      <c r="O1327" s="5"/>
      <c r="P1327" s="5"/>
      <c r="Q1327" s="42" t="str">
        <f>VLOOKUP(B1327,[1]Challan!$A$6:$B$28,2,FALSE)</f>
        <v>94H</v>
      </c>
      <c r="R1327" s="43" t="str">
        <f t="shared" si="218"/>
        <v>ADBP</v>
      </c>
      <c r="S1327" s="43" t="str">
        <f t="shared" si="223"/>
        <v>P</v>
      </c>
      <c r="T1327" s="43" t="str">
        <f t="shared" si="224"/>
        <v>02</v>
      </c>
      <c r="U1327" s="43" t="b">
        <f t="shared" si="219"/>
        <v>1</v>
      </c>
      <c r="V1327" s="43">
        <f t="shared" si="220"/>
        <v>10</v>
      </c>
      <c r="W1327" s="43" t="str">
        <f t="shared" si="221"/>
        <v>J</v>
      </c>
      <c r="X1327" s="37">
        <v>0</v>
      </c>
    </row>
    <row r="1328" spans="1:24" x14ac:dyDescent="0.25">
      <c r="A1328" s="30">
        <f t="shared" si="225"/>
        <v>1325</v>
      </c>
      <c r="B1328" s="45">
        <v>20</v>
      </c>
      <c r="C1328" s="32">
        <f t="shared" si="217"/>
        <v>533</v>
      </c>
      <c r="D1328" s="45" t="s">
        <v>229</v>
      </c>
      <c r="E1328" s="45" t="s">
        <v>1142</v>
      </c>
      <c r="F1328" s="45" t="s">
        <v>720</v>
      </c>
      <c r="G1328" s="45"/>
      <c r="H1328" s="35" t="s">
        <v>255</v>
      </c>
      <c r="I1328" s="36">
        <v>41729</v>
      </c>
      <c r="J1328" s="82">
        <v>1793</v>
      </c>
      <c r="K1328" s="37">
        <v>180</v>
      </c>
      <c r="L1328" s="38">
        <f t="shared" si="227"/>
        <v>180</v>
      </c>
      <c r="M1328" s="36">
        <f t="shared" si="226"/>
        <v>41729</v>
      </c>
      <c r="N1328" s="39">
        <f t="shared" si="222"/>
        <v>10.039999999999999</v>
      </c>
      <c r="O1328" s="5"/>
      <c r="P1328" s="5"/>
      <c r="Q1328" s="42" t="str">
        <f>VLOOKUP(B1328,[1]Challan!$A$6:$B$28,2,FALSE)</f>
        <v>94H</v>
      </c>
      <c r="R1328" s="43" t="str">
        <f t="shared" si="218"/>
        <v>AAFF</v>
      </c>
      <c r="S1328" s="43" t="str">
        <f t="shared" si="223"/>
        <v>F</v>
      </c>
      <c r="T1328" s="43" t="str">
        <f t="shared" si="224"/>
        <v>02</v>
      </c>
      <c r="U1328" s="43" t="b">
        <f t="shared" si="219"/>
        <v>1</v>
      </c>
      <c r="V1328" s="43">
        <f t="shared" si="220"/>
        <v>10</v>
      </c>
      <c r="W1328" s="43" t="str">
        <f t="shared" si="221"/>
        <v>G</v>
      </c>
      <c r="X1328" s="37">
        <v>0</v>
      </c>
    </row>
    <row r="1329" spans="1:24" x14ac:dyDescent="0.25">
      <c r="A1329" s="30">
        <f t="shared" si="225"/>
        <v>1326</v>
      </c>
      <c r="B1329" s="45">
        <v>20</v>
      </c>
      <c r="C1329" s="32">
        <f t="shared" si="217"/>
        <v>534</v>
      </c>
      <c r="D1329" s="45" t="s">
        <v>229</v>
      </c>
      <c r="E1329" s="45" t="s">
        <v>978</v>
      </c>
      <c r="F1329" s="45" t="s">
        <v>470</v>
      </c>
      <c r="G1329" s="45"/>
      <c r="H1329" s="35" t="s">
        <v>255</v>
      </c>
      <c r="I1329" s="36">
        <v>41729</v>
      </c>
      <c r="J1329" s="82">
        <v>10081</v>
      </c>
      <c r="K1329" s="37">
        <v>1009</v>
      </c>
      <c r="L1329" s="38">
        <f t="shared" si="227"/>
        <v>1009</v>
      </c>
      <c r="M1329" s="36">
        <f t="shared" si="226"/>
        <v>41729</v>
      </c>
      <c r="N1329" s="39">
        <f t="shared" si="222"/>
        <v>10.01</v>
      </c>
      <c r="O1329" s="5"/>
      <c r="P1329" s="5"/>
      <c r="Q1329" s="42" t="str">
        <f>VLOOKUP(B1329,[1]Challan!$A$6:$B$28,2,FALSE)</f>
        <v>94H</v>
      </c>
      <c r="R1329" s="43" t="str">
        <f t="shared" si="218"/>
        <v>AALF</v>
      </c>
      <c r="S1329" s="43" t="str">
        <f t="shared" si="223"/>
        <v>F</v>
      </c>
      <c r="T1329" s="43" t="str">
        <f t="shared" si="224"/>
        <v>02</v>
      </c>
      <c r="U1329" s="43" t="b">
        <f t="shared" si="219"/>
        <v>1</v>
      </c>
      <c r="V1329" s="43">
        <f t="shared" si="220"/>
        <v>10</v>
      </c>
      <c r="W1329" s="43" t="str">
        <f t="shared" si="221"/>
        <v>M</v>
      </c>
      <c r="X1329" s="37">
        <v>0</v>
      </c>
    </row>
    <row r="1330" spans="1:24" x14ac:dyDescent="0.25">
      <c r="A1330" s="30">
        <f t="shared" si="225"/>
        <v>1327</v>
      </c>
      <c r="B1330" s="45">
        <v>20</v>
      </c>
      <c r="C1330" s="32">
        <f t="shared" si="217"/>
        <v>535</v>
      </c>
      <c r="D1330" s="45" t="s">
        <v>229</v>
      </c>
      <c r="E1330" s="45" t="s">
        <v>978</v>
      </c>
      <c r="F1330" s="45" t="s">
        <v>742</v>
      </c>
      <c r="G1330" s="45"/>
      <c r="H1330" s="35" t="s">
        <v>255</v>
      </c>
      <c r="I1330" s="36">
        <v>41729</v>
      </c>
      <c r="J1330" s="82">
        <v>1628</v>
      </c>
      <c r="K1330" s="37">
        <v>163</v>
      </c>
      <c r="L1330" s="38">
        <f t="shared" si="227"/>
        <v>163</v>
      </c>
      <c r="M1330" s="36">
        <f t="shared" si="226"/>
        <v>41729</v>
      </c>
      <c r="N1330" s="39">
        <f t="shared" si="222"/>
        <v>10.01</v>
      </c>
      <c r="O1330" s="5"/>
      <c r="P1330" s="5"/>
      <c r="Q1330" s="42" t="str">
        <f>VLOOKUP(B1330,[1]Challan!$A$6:$B$28,2,FALSE)</f>
        <v>94H</v>
      </c>
      <c r="R1330" s="43" t="str">
        <f t="shared" si="218"/>
        <v>AALF</v>
      </c>
      <c r="S1330" s="43" t="str">
        <f t="shared" si="223"/>
        <v>F</v>
      </c>
      <c r="T1330" s="43" t="str">
        <f t="shared" si="224"/>
        <v>02</v>
      </c>
      <c r="U1330" s="43" t="b">
        <f t="shared" si="219"/>
        <v>1</v>
      </c>
      <c r="V1330" s="43">
        <f t="shared" si="220"/>
        <v>10</v>
      </c>
      <c r="W1330" s="43" t="str">
        <f t="shared" si="221"/>
        <v>M</v>
      </c>
      <c r="X1330" s="37">
        <v>0</v>
      </c>
    </row>
    <row r="1331" spans="1:24" x14ac:dyDescent="0.25">
      <c r="A1331" s="30">
        <f t="shared" si="225"/>
        <v>1328</v>
      </c>
      <c r="B1331" s="45">
        <v>20</v>
      </c>
      <c r="C1331" s="32">
        <f t="shared" si="217"/>
        <v>536</v>
      </c>
      <c r="D1331" s="45" t="s">
        <v>229</v>
      </c>
      <c r="E1331" s="45" t="s">
        <v>825</v>
      </c>
      <c r="F1331" s="45" t="s">
        <v>354</v>
      </c>
      <c r="G1331" s="45"/>
      <c r="H1331" s="35" t="s">
        <v>255</v>
      </c>
      <c r="I1331" s="36">
        <v>41729</v>
      </c>
      <c r="J1331" s="82">
        <v>16898</v>
      </c>
      <c r="K1331" s="37">
        <v>1690</v>
      </c>
      <c r="L1331" s="38">
        <f t="shared" si="227"/>
        <v>1690</v>
      </c>
      <c r="M1331" s="36">
        <f t="shared" si="226"/>
        <v>41729</v>
      </c>
      <c r="N1331" s="39">
        <f t="shared" si="222"/>
        <v>10</v>
      </c>
      <c r="O1331" s="5"/>
      <c r="P1331" s="5"/>
      <c r="Q1331" s="42" t="str">
        <f>VLOOKUP(B1331,[1]Challan!$A$6:$B$28,2,FALSE)</f>
        <v>94H</v>
      </c>
      <c r="R1331" s="43" t="str">
        <f t="shared" si="218"/>
        <v>ACEP</v>
      </c>
      <c r="S1331" s="43" t="str">
        <f t="shared" si="223"/>
        <v>P</v>
      </c>
      <c r="T1331" s="43" t="str">
        <f t="shared" si="224"/>
        <v>02</v>
      </c>
      <c r="U1331" s="43" t="b">
        <f t="shared" si="219"/>
        <v>1</v>
      </c>
      <c r="V1331" s="43">
        <f t="shared" si="220"/>
        <v>10</v>
      </c>
      <c r="W1331" s="43" t="str">
        <f t="shared" si="221"/>
        <v>D</v>
      </c>
      <c r="X1331" s="37">
        <v>0</v>
      </c>
    </row>
    <row r="1332" spans="1:24" x14ac:dyDescent="0.25">
      <c r="A1332" s="30">
        <f t="shared" si="225"/>
        <v>1329</v>
      </c>
      <c r="B1332" s="45">
        <v>20</v>
      </c>
      <c r="C1332" s="32">
        <f t="shared" si="217"/>
        <v>537</v>
      </c>
      <c r="D1332" s="45" t="s">
        <v>229</v>
      </c>
      <c r="E1332" s="45" t="s">
        <v>856</v>
      </c>
      <c r="F1332" s="45" t="s">
        <v>441</v>
      </c>
      <c r="G1332" s="45"/>
      <c r="H1332" s="35" t="s">
        <v>255</v>
      </c>
      <c r="I1332" s="36">
        <v>41729</v>
      </c>
      <c r="J1332" s="82">
        <v>4061</v>
      </c>
      <c r="K1332" s="37">
        <v>407</v>
      </c>
      <c r="L1332" s="38">
        <f t="shared" si="227"/>
        <v>407</v>
      </c>
      <c r="M1332" s="36">
        <f t="shared" si="226"/>
        <v>41729</v>
      </c>
      <c r="N1332" s="39">
        <f t="shared" si="222"/>
        <v>10.02</v>
      </c>
      <c r="O1332" s="5"/>
      <c r="P1332" s="5"/>
      <c r="Q1332" s="42" t="str">
        <f>VLOOKUP(B1332,[1]Challan!$A$6:$B$28,2,FALSE)</f>
        <v>94H</v>
      </c>
      <c r="R1332" s="43" t="str">
        <f t="shared" si="218"/>
        <v>ALTP</v>
      </c>
      <c r="S1332" s="43" t="str">
        <f t="shared" si="223"/>
        <v>P</v>
      </c>
      <c r="T1332" s="43" t="str">
        <f t="shared" si="224"/>
        <v>02</v>
      </c>
      <c r="U1332" s="43" t="b">
        <f t="shared" si="219"/>
        <v>1</v>
      </c>
      <c r="V1332" s="43">
        <f t="shared" si="220"/>
        <v>10</v>
      </c>
      <c r="W1332" s="43" t="str">
        <f t="shared" si="221"/>
        <v>G</v>
      </c>
      <c r="X1332" s="37">
        <v>0</v>
      </c>
    </row>
    <row r="1333" spans="1:24" x14ac:dyDescent="0.25">
      <c r="A1333" s="30">
        <f t="shared" si="225"/>
        <v>1330</v>
      </c>
      <c r="B1333" s="45">
        <v>20</v>
      </c>
      <c r="C1333" s="32">
        <f t="shared" si="217"/>
        <v>538</v>
      </c>
      <c r="D1333" s="45" t="s">
        <v>229</v>
      </c>
      <c r="E1333" s="45" t="s">
        <v>826</v>
      </c>
      <c r="F1333" s="45" t="s">
        <v>358</v>
      </c>
      <c r="G1333" s="45"/>
      <c r="H1333" s="35" t="s">
        <v>255</v>
      </c>
      <c r="I1333" s="36">
        <v>41729</v>
      </c>
      <c r="J1333" s="82">
        <v>3963</v>
      </c>
      <c r="K1333" s="37">
        <v>397</v>
      </c>
      <c r="L1333" s="38">
        <f t="shared" si="227"/>
        <v>397</v>
      </c>
      <c r="M1333" s="36">
        <f t="shared" si="226"/>
        <v>41729</v>
      </c>
      <c r="N1333" s="39">
        <f t="shared" si="222"/>
        <v>10.02</v>
      </c>
      <c r="O1333" s="5"/>
      <c r="P1333" s="5"/>
      <c r="Q1333" s="42" t="str">
        <f>VLOOKUP(B1333,[1]Challan!$A$6:$B$28,2,FALSE)</f>
        <v>94H</v>
      </c>
      <c r="R1333" s="43" t="str">
        <f t="shared" si="218"/>
        <v>AACF</v>
      </c>
      <c r="S1333" s="43" t="str">
        <f t="shared" si="223"/>
        <v>F</v>
      </c>
      <c r="T1333" s="43" t="str">
        <f t="shared" si="224"/>
        <v>02</v>
      </c>
      <c r="U1333" s="43" t="b">
        <f t="shared" si="219"/>
        <v>1</v>
      </c>
      <c r="V1333" s="43">
        <f t="shared" si="220"/>
        <v>10</v>
      </c>
      <c r="W1333" s="43" t="str">
        <f t="shared" si="221"/>
        <v>H</v>
      </c>
      <c r="X1333" s="37">
        <v>0</v>
      </c>
    </row>
    <row r="1334" spans="1:24" x14ac:dyDescent="0.25">
      <c r="A1334" s="30">
        <f t="shared" si="225"/>
        <v>1331</v>
      </c>
      <c r="B1334" s="45">
        <v>20</v>
      </c>
      <c r="C1334" s="32">
        <f t="shared" si="217"/>
        <v>539</v>
      </c>
      <c r="D1334" s="45" t="s">
        <v>229</v>
      </c>
      <c r="E1334" s="45" t="s">
        <v>824</v>
      </c>
      <c r="F1334" s="45" t="s">
        <v>351</v>
      </c>
      <c r="G1334" s="45"/>
      <c r="H1334" s="35" t="s">
        <v>255</v>
      </c>
      <c r="I1334" s="36">
        <v>41729</v>
      </c>
      <c r="J1334" s="82">
        <v>11912</v>
      </c>
      <c r="K1334" s="37">
        <v>1192</v>
      </c>
      <c r="L1334" s="38">
        <f t="shared" si="227"/>
        <v>1192</v>
      </c>
      <c r="M1334" s="36">
        <f t="shared" si="226"/>
        <v>41729</v>
      </c>
      <c r="N1334" s="39">
        <f t="shared" si="222"/>
        <v>10.01</v>
      </c>
      <c r="O1334" s="5"/>
      <c r="P1334" s="5"/>
      <c r="Q1334" s="42" t="str">
        <f>VLOOKUP(B1334,[1]Challan!$A$6:$B$28,2,FALSE)</f>
        <v>94H</v>
      </c>
      <c r="R1334" s="43" t="str">
        <f t="shared" si="218"/>
        <v>AAAF</v>
      </c>
      <c r="S1334" s="43" t="str">
        <f t="shared" si="223"/>
        <v>F</v>
      </c>
      <c r="T1334" s="43" t="str">
        <f t="shared" si="224"/>
        <v>02</v>
      </c>
      <c r="U1334" s="43" t="b">
        <f t="shared" si="219"/>
        <v>1</v>
      </c>
      <c r="V1334" s="43">
        <f t="shared" si="220"/>
        <v>10</v>
      </c>
      <c r="W1334" s="43" t="str">
        <f t="shared" si="221"/>
        <v>A</v>
      </c>
      <c r="X1334" s="37">
        <v>0</v>
      </c>
    </row>
    <row r="1335" spans="1:24" x14ac:dyDescent="0.25">
      <c r="A1335" s="30">
        <f t="shared" si="225"/>
        <v>1332</v>
      </c>
      <c r="B1335" s="45">
        <v>20</v>
      </c>
      <c r="C1335" s="32">
        <f t="shared" si="217"/>
        <v>540</v>
      </c>
      <c r="D1335" s="45" t="s">
        <v>229</v>
      </c>
      <c r="E1335" s="45" t="s">
        <v>859</v>
      </c>
      <c r="F1335" s="45" t="s">
        <v>451</v>
      </c>
      <c r="G1335" s="45"/>
      <c r="H1335" s="35" t="s">
        <v>255</v>
      </c>
      <c r="I1335" s="36">
        <v>41729</v>
      </c>
      <c r="J1335" s="82">
        <v>11118</v>
      </c>
      <c r="K1335" s="37">
        <v>1112</v>
      </c>
      <c r="L1335" s="38">
        <f t="shared" si="227"/>
        <v>1112</v>
      </c>
      <c r="M1335" s="36">
        <f t="shared" si="226"/>
        <v>41729</v>
      </c>
      <c r="N1335" s="39">
        <f t="shared" si="222"/>
        <v>10</v>
      </c>
      <c r="O1335" s="5"/>
      <c r="P1335" s="5"/>
      <c r="Q1335" s="42" t="str">
        <f>VLOOKUP(B1335,[1]Challan!$A$6:$B$28,2,FALSE)</f>
        <v>94H</v>
      </c>
      <c r="R1335" s="43" t="str">
        <f t="shared" si="218"/>
        <v>AAYF</v>
      </c>
      <c r="S1335" s="43" t="str">
        <f t="shared" si="223"/>
        <v>F</v>
      </c>
      <c r="T1335" s="43" t="str">
        <f t="shared" si="224"/>
        <v>02</v>
      </c>
      <c r="U1335" s="43" t="b">
        <f t="shared" si="219"/>
        <v>1</v>
      </c>
      <c r="V1335" s="43">
        <f t="shared" si="220"/>
        <v>10</v>
      </c>
      <c r="W1335" s="43" t="str">
        <f t="shared" si="221"/>
        <v>K</v>
      </c>
      <c r="X1335" s="37">
        <v>0</v>
      </c>
    </row>
    <row r="1336" spans="1:24" x14ac:dyDescent="0.25">
      <c r="A1336" s="30">
        <f t="shared" si="225"/>
        <v>1333</v>
      </c>
      <c r="B1336" s="45">
        <v>20</v>
      </c>
      <c r="C1336" s="32">
        <f t="shared" si="217"/>
        <v>541</v>
      </c>
      <c r="D1336" s="45" t="s">
        <v>229</v>
      </c>
      <c r="E1336" s="45" t="s">
        <v>869</v>
      </c>
      <c r="F1336" s="45" t="s">
        <v>497</v>
      </c>
      <c r="G1336" s="45"/>
      <c r="H1336" s="35" t="s">
        <v>255</v>
      </c>
      <c r="I1336" s="36">
        <v>41729</v>
      </c>
      <c r="J1336" s="82">
        <v>3257</v>
      </c>
      <c r="K1336" s="37">
        <v>326</v>
      </c>
      <c r="L1336" s="38">
        <f t="shared" si="227"/>
        <v>326</v>
      </c>
      <c r="M1336" s="36">
        <f t="shared" si="226"/>
        <v>41729</v>
      </c>
      <c r="N1336" s="39">
        <f t="shared" si="222"/>
        <v>10.01</v>
      </c>
      <c r="O1336" s="5"/>
      <c r="P1336" s="5"/>
      <c r="Q1336" s="42" t="str">
        <f>VLOOKUP(B1336,[1]Challan!$A$6:$B$28,2,FALSE)</f>
        <v>94H</v>
      </c>
      <c r="R1336" s="43" t="str">
        <f t="shared" si="218"/>
        <v>AXMP</v>
      </c>
      <c r="S1336" s="43" t="str">
        <f t="shared" si="223"/>
        <v>P</v>
      </c>
      <c r="T1336" s="43" t="str">
        <f t="shared" si="224"/>
        <v>02</v>
      </c>
      <c r="U1336" s="43" t="b">
        <f t="shared" si="219"/>
        <v>1</v>
      </c>
      <c r="V1336" s="43">
        <f t="shared" si="220"/>
        <v>10</v>
      </c>
      <c r="W1336" s="43" t="str">
        <f t="shared" si="221"/>
        <v>A</v>
      </c>
      <c r="X1336" s="37">
        <v>0</v>
      </c>
    </row>
    <row r="1337" spans="1:24" x14ac:dyDescent="0.25">
      <c r="A1337" s="30">
        <f t="shared" si="225"/>
        <v>1334</v>
      </c>
      <c r="B1337" s="45">
        <v>20</v>
      </c>
      <c r="C1337" s="32">
        <f t="shared" si="217"/>
        <v>542</v>
      </c>
      <c r="D1337" s="45" t="s">
        <v>229</v>
      </c>
      <c r="E1337" s="45" t="s">
        <v>854</v>
      </c>
      <c r="F1337" s="45" t="s">
        <v>437</v>
      </c>
      <c r="G1337" s="45"/>
      <c r="H1337" s="35" t="s">
        <v>255</v>
      </c>
      <c r="I1337" s="36">
        <v>41729</v>
      </c>
      <c r="J1337" s="82">
        <v>38206</v>
      </c>
      <c r="K1337" s="37">
        <v>3821</v>
      </c>
      <c r="L1337" s="38">
        <f t="shared" si="227"/>
        <v>3821</v>
      </c>
      <c r="M1337" s="36">
        <f t="shared" si="226"/>
        <v>41729</v>
      </c>
      <c r="N1337" s="39">
        <f t="shared" si="222"/>
        <v>10</v>
      </c>
      <c r="O1337" s="5"/>
      <c r="P1337" s="5"/>
      <c r="Q1337" s="42" t="str">
        <f>VLOOKUP(B1337,[1]Challan!$A$6:$B$28,2,FALSE)</f>
        <v>94H</v>
      </c>
      <c r="R1337" s="43" t="str">
        <f t="shared" si="218"/>
        <v>AAKF</v>
      </c>
      <c r="S1337" s="43" t="str">
        <f t="shared" si="223"/>
        <v>F</v>
      </c>
      <c r="T1337" s="43" t="str">
        <f t="shared" si="224"/>
        <v>02</v>
      </c>
      <c r="U1337" s="43" t="b">
        <f t="shared" si="219"/>
        <v>1</v>
      </c>
      <c r="V1337" s="43">
        <f t="shared" si="220"/>
        <v>10</v>
      </c>
      <c r="W1337" s="43" t="str">
        <f t="shared" si="221"/>
        <v>B</v>
      </c>
      <c r="X1337" s="37">
        <v>0</v>
      </c>
    </row>
    <row r="1338" spans="1:24" x14ac:dyDescent="0.25">
      <c r="A1338" s="30">
        <f t="shared" si="225"/>
        <v>1335</v>
      </c>
      <c r="B1338" s="45">
        <v>20</v>
      </c>
      <c r="C1338" s="32">
        <f t="shared" si="217"/>
        <v>543</v>
      </c>
      <c r="D1338" s="45" t="s">
        <v>229</v>
      </c>
      <c r="E1338" s="45" t="s">
        <v>1094</v>
      </c>
      <c r="F1338" s="45" t="s">
        <v>483</v>
      </c>
      <c r="G1338" s="45"/>
      <c r="H1338" s="35" t="s">
        <v>255</v>
      </c>
      <c r="I1338" s="36">
        <v>41729</v>
      </c>
      <c r="J1338" s="82">
        <v>9168</v>
      </c>
      <c r="K1338" s="37">
        <v>917</v>
      </c>
      <c r="L1338" s="38">
        <f t="shared" si="227"/>
        <v>917</v>
      </c>
      <c r="M1338" s="36">
        <f t="shared" si="226"/>
        <v>41729</v>
      </c>
      <c r="N1338" s="39">
        <f t="shared" si="222"/>
        <v>10</v>
      </c>
      <c r="O1338" s="5"/>
      <c r="P1338" s="5"/>
      <c r="Q1338" s="42" t="str">
        <f>VLOOKUP(B1338,[1]Challan!$A$6:$B$28,2,FALSE)</f>
        <v>94H</v>
      </c>
      <c r="R1338" s="43" t="str">
        <f t="shared" si="218"/>
        <v>AATF</v>
      </c>
      <c r="S1338" s="43" t="str">
        <f t="shared" si="223"/>
        <v>F</v>
      </c>
      <c r="T1338" s="43" t="str">
        <f t="shared" si="224"/>
        <v>02</v>
      </c>
      <c r="U1338" s="43" t="b">
        <f t="shared" si="219"/>
        <v>1</v>
      </c>
      <c r="V1338" s="43">
        <f t="shared" si="220"/>
        <v>10</v>
      </c>
      <c r="W1338" s="43" t="str">
        <f t="shared" si="221"/>
        <v>K</v>
      </c>
      <c r="X1338" s="37">
        <v>0</v>
      </c>
    </row>
    <row r="1339" spans="1:24" x14ac:dyDescent="0.25">
      <c r="A1339" s="30">
        <f t="shared" si="225"/>
        <v>1336</v>
      </c>
      <c r="B1339" s="45">
        <v>20</v>
      </c>
      <c r="C1339" s="32">
        <f t="shared" si="217"/>
        <v>544</v>
      </c>
      <c r="D1339" s="45" t="s">
        <v>229</v>
      </c>
      <c r="E1339" s="45" t="s">
        <v>1090</v>
      </c>
      <c r="F1339" s="45" t="s">
        <v>465</v>
      </c>
      <c r="G1339" s="45"/>
      <c r="H1339" s="35" t="s">
        <v>255</v>
      </c>
      <c r="I1339" s="36">
        <v>41729</v>
      </c>
      <c r="J1339" s="82">
        <v>16307</v>
      </c>
      <c r="K1339" s="37">
        <v>1631</v>
      </c>
      <c r="L1339" s="38">
        <f t="shared" si="227"/>
        <v>1631</v>
      </c>
      <c r="M1339" s="36">
        <f t="shared" si="226"/>
        <v>41729</v>
      </c>
      <c r="N1339" s="39">
        <f t="shared" si="222"/>
        <v>10</v>
      </c>
      <c r="O1339" s="5"/>
      <c r="P1339" s="5"/>
      <c r="Q1339" s="42" t="str">
        <f>VLOOKUP(B1339,[1]Challan!$A$6:$B$28,2,FALSE)</f>
        <v>94H</v>
      </c>
      <c r="R1339" s="43" t="str">
        <f t="shared" si="218"/>
        <v>AAAF</v>
      </c>
      <c r="S1339" s="43" t="str">
        <f t="shared" si="223"/>
        <v>F</v>
      </c>
      <c r="T1339" s="43" t="str">
        <f t="shared" si="224"/>
        <v>02</v>
      </c>
      <c r="U1339" s="43" t="b">
        <f t="shared" si="219"/>
        <v>1</v>
      </c>
      <c r="V1339" s="43">
        <f t="shared" si="220"/>
        <v>10</v>
      </c>
      <c r="W1339" s="43" t="str">
        <f t="shared" si="221"/>
        <v>R</v>
      </c>
      <c r="X1339" s="37">
        <v>0</v>
      </c>
    </row>
    <row r="1340" spans="1:24" x14ac:dyDescent="0.25">
      <c r="A1340" s="30">
        <f t="shared" si="225"/>
        <v>1337</v>
      </c>
      <c r="B1340" s="45">
        <v>20</v>
      </c>
      <c r="C1340" s="32">
        <f t="shared" si="217"/>
        <v>545</v>
      </c>
      <c r="D1340" s="45" t="s">
        <v>229</v>
      </c>
      <c r="E1340" s="45" t="s">
        <v>339</v>
      </c>
      <c r="F1340" s="45" t="s">
        <v>340</v>
      </c>
      <c r="G1340" s="45"/>
      <c r="H1340" s="35" t="s">
        <v>255</v>
      </c>
      <c r="I1340" s="36">
        <v>41729</v>
      </c>
      <c r="J1340" s="82">
        <v>10397</v>
      </c>
      <c r="K1340" s="37">
        <v>1040</v>
      </c>
      <c r="L1340" s="38">
        <f t="shared" si="227"/>
        <v>1040</v>
      </c>
      <c r="M1340" s="36">
        <f t="shared" si="226"/>
        <v>41729</v>
      </c>
      <c r="N1340" s="39">
        <f t="shared" si="222"/>
        <v>10</v>
      </c>
      <c r="O1340" s="5"/>
      <c r="P1340" s="5"/>
      <c r="Q1340" s="42" t="str">
        <f>VLOOKUP(B1340,[1]Challan!$A$6:$B$28,2,FALSE)</f>
        <v>94H</v>
      </c>
      <c r="R1340" s="43" t="str">
        <f t="shared" si="218"/>
        <v>AAKP</v>
      </c>
      <c r="S1340" s="43" t="str">
        <f t="shared" si="223"/>
        <v>P</v>
      </c>
      <c r="T1340" s="43" t="str">
        <f t="shared" si="224"/>
        <v>02</v>
      </c>
      <c r="U1340" s="43" t="b">
        <f t="shared" si="219"/>
        <v>1</v>
      </c>
      <c r="V1340" s="43">
        <f t="shared" si="220"/>
        <v>10</v>
      </c>
      <c r="W1340" s="43" t="str">
        <f t="shared" si="221"/>
        <v>R</v>
      </c>
      <c r="X1340" s="37">
        <v>0</v>
      </c>
    </row>
    <row r="1341" spans="1:24" x14ac:dyDescent="0.25">
      <c r="A1341" s="30">
        <f t="shared" si="225"/>
        <v>1338</v>
      </c>
      <c r="B1341" s="45">
        <v>20</v>
      </c>
      <c r="C1341" s="32">
        <f t="shared" si="217"/>
        <v>546</v>
      </c>
      <c r="D1341" s="45" t="s">
        <v>229</v>
      </c>
      <c r="E1341" s="45" t="s">
        <v>1061</v>
      </c>
      <c r="F1341" s="45" t="s">
        <v>355</v>
      </c>
      <c r="G1341" s="45"/>
      <c r="H1341" s="35" t="s">
        <v>255</v>
      </c>
      <c r="I1341" s="36">
        <v>41729</v>
      </c>
      <c r="J1341" s="82">
        <v>8197</v>
      </c>
      <c r="K1341" s="37">
        <v>820</v>
      </c>
      <c r="L1341" s="38">
        <f t="shared" si="227"/>
        <v>820</v>
      </c>
      <c r="M1341" s="36">
        <f t="shared" si="226"/>
        <v>41729</v>
      </c>
      <c r="N1341" s="39">
        <f t="shared" si="222"/>
        <v>10</v>
      </c>
      <c r="O1341" s="5"/>
      <c r="P1341" s="5"/>
      <c r="Q1341" s="42" t="str">
        <f>VLOOKUP(B1341,[1]Challan!$A$6:$B$28,2,FALSE)</f>
        <v>94H</v>
      </c>
      <c r="R1341" s="43" t="str">
        <f t="shared" si="218"/>
        <v>ACMP</v>
      </c>
      <c r="S1341" s="43" t="str">
        <f t="shared" si="223"/>
        <v>P</v>
      </c>
      <c r="T1341" s="43" t="str">
        <f t="shared" si="224"/>
        <v>02</v>
      </c>
      <c r="U1341" s="43" t="b">
        <f t="shared" si="219"/>
        <v>1</v>
      </c>
      <c r="V1341" s="43">
        <f t="shared" si="220"/>
        <v>10</v>
      </c>
      <c r="W1341" s="43" t="str">
        <f t="shared" si="221"/>
        <v>F</v>
      </c>
      <c r="X1341" s="37">
        <v>0</v>
      </c>
    </row>
    <row r="1342" spans="1:24" x14ac:dyDescent="0.25">
      <c r="A1342" s="30">
        <f t="shared" si="225"/>
        <v>1339</v>
      </c>
      <c r="B1342" s="45">
        <v>20</v>
      </c>
      <c r="C1342" s="32">
        <f t="shared" si="217"/>
        <v>547</v>
      </c>
      <c r="D1342" s="45" t="s">
        <v>229</v>
      </c>
      <c r="E1342" s="45" t="s">
        <v>955</v>
      </c>
      <c r="F1342" s="45" t="s">
        <v>364</v>
      </c>
      <c r="G1342" s="45"/>
      <c r="H1342" s="35" t="s">
        <v>255</v>
      </c>
      <c r="I1342" s="36">
        <v>41729</v>
      </c>
      <c r="J1342" s="82">
        <v>29173</v>
      </c>
      <c r="K1342" s="37">
        <v>2918</v>
      </c>
      <c r="L1342" s="38">
        <f t="shared" si="227"/>
        <v>2918</v>
      </c>
      <c r="M1342" s="36">
        <f t="shared" si="226"/>
        <v>41729</v>
      </c>
      <c r="N1342" s="39">
        <f t="shared" si="222"/>
        <v>10</v>
      </c>
      <c r="O1342" s="5"/>
      <c r="P1342" s="5"/>
      <c r="Q1342" s="42" t="str">
        <f>VLOOKUP(B1342,[1]Challan!$A$6:$B$28,2,FALSE)</f>
        <v>94H</v>
      </c>
      <c r="R1342" s="43" t="str">
        <f t="shared" si="218"/>
        <v>AACF</v>
      </c>
      <c r="S1342" s="43" t="str">
        <f t="shared" si="223"/>
        <v>F</v>
      </c>
      <c r="T1342" s="43" t="str">
        <f t="shared" si="224"/>
        <v>02</v>
      </c>
      <c r="U1342" s="43" t="b">
        <f t="shared" si="219"/>
        <v>1</v>
      </c>
      <c r="V1342" s="43">
        <f t="shared" si="220"/>
        <v>10</v>
      </c>
      <c r="W1342" s="43" t="str">
        <f t="shared" si="221"/>
        <v>M</v>
      </c>
      <c r="X1342" s="37">
        <v>0</v>
      </c>
    </row>
    <row r="1343" spans="1:24" x14ac:dyDescent="0.25">
      <c r="A1343" s="30">
        <f t="shared" si="225"/>
        <v>1340</v>
      </c>
      <c r="B1343" s="45">
        <v>20</v>
      </c>
      <c r="C1343" s="32">
        <f t="shared" si="217"/>
        <v>548</v>
      </c>
      <c r="D1343" s="45" t="s">
        <v>229</v>
      </c>
      <c r="E1343" s="45" t="s">
        <v>1091</v>
      </c>
      <c r="F1343" s="45" t="s">
        <v>472</v>
      </c>
      <c r="G1343" s="45"/>
      <c r="H1343" s="35" t="s">
        <v>255</v>
      </c>
      <c r="I1343" s="36">
        <v>41729</v>
      </c>
      <c r="J1343" s="82">
        <v>26474</v>
      </c>
      <c r="K1343" s="37">
        <v>2648</v>
      </c>
      <c r="L1343" s="38">
        <f t="shared" si="227"/>
        <v>2648</v>
      </c>
      <c r="M1343" s="36">
        <f t="shared" si="226"/>
        <v>41729</v>
      </c>
      <c r="N1343" s="39">
        <f t="shared" si="222"/>
        <v>10</v>
      </c>
      <c r="O1343" s="5"/>
      <c r="P1343" s="5"/>
      <c r="Q1343" s="42" t="str">
        <f>VLOOKUP(B1343,[1]Challan!$A$6:$B$28,2,FALSE)</f>
        <v>94H</v>
      </c>
      <c r="R1343" s="43" t="str">
        <f t="shared" si="218"/>
        <v>ABUP</v>
      </c>
      <c r="S1343" s="43" t="str">
        <f t="shared" si="223"/>
        <v>P</v>
      </c>
      <c r="T1343" s="43" t="str">
        <f t="shared" si="224"/>
        <v>02</v>
      </c>
      <c r="U1343" s="43" t="b">
        <f t="shared" si="219"/>
        <v>1</v>
      </c>
      <c r="V1343" s="43">
        <f t="shared" si="220"/>
        <v>10</v>
      </c>
      <c r="W1343" s="43" t="str">
        <f t="shared" si="221"/>
        <v>H</v>
      </c>
      <c r="X1343" s="37">
        <v>0</v>
      </c>
    </row>
    <row r="1344" spans="1:24" x14ac:dyDescent="0.25">
      <c r="A1344" s="30">
        <f t="shared" si="225"/>
        <v>1341</v>
      </c>
      <c r="B1344" s="45">
        <v>20</v>
      </c>
      <c r="C1344" s="32">
        <f t="shared" si="217"/>
        <v>549</v>
      </c>
      <c r="D1344" s="45" t="s">
        <v>229</v>
      </c>
      <c r="E1344" s="45" t="s">
        <v>1068</v>
      </c>
      <c r="F1344" s="45" t="s">
        <v>381</v>
      </c>
      <c r="G1344" s="45"/>
      <c r="H1344" s="35" t="s">
        <v>255</v>
      </c>
      <c r="I1344" s="36">
        <v>41729</v>
      </c>
      <c r="J1344" s="82">
        <v>51663</v>
      </c>
      <c r="K1344" s="37">
        <v>5167</v>
      </c>
      <c r="L1344" s="38">
        <f t="shared" si="227"/>
        <v>5167</v>
      </c>
      <c r="M1344" s="36">
        <f t="shared" si="226"/>
        <v>41729</v>
      </c>
      <c r="N1344" s="39">
        <f t="shared" si="222"/>
        <v>10</v>
      </c>
      <c r="O1344" s="5"/>
      <c r="P1344" s="5"/>
      <c r="Q1344" s="42" t="str">
        <f>VLOOKUP(B1344,[1]Challan!$A$6:$B$28,2,FALSE)</f>
        <v>94H</v>
      </c>
      <c r="R1344" s="43" t="str">
        <f t="shared" si="218"/>
        <v>AACF</v>
      </c>
      <c r="S1344" s="43" t="str">
        <f t="shared" si="223"/>
        <v>F</v>
      </c>
      <c r="T1344" s="43" t="str">
        <f t="shared" si="224"/>
        <v>02</v>
      </c>
      <c r="U1344" s="43" t="b">
        <f t="shared" si="219"/>
        <v>1</v>
      </c>
      <c r="V1344" s="43">
        <f t="shared" si="220"/>
        <v>10</v>
      </c>
      <c r="W1344" s="43" t="str">
        <f t="shared" si="221"/>
        <v>R</v>
      </c>
      <c r="X1344" s="37">
        <v>0</v>
      </c>
    </row>
    <row r="1345" spans="1:24" x14ac:dyDescent="0.25">
      <c r="A1345" s="30">
        <f t="shared" si="225"/>
        <v>1342</v>
      </c>
      <c r="B1345" s="45">
        <v>20</v>
      </c>
      <c r="C1345" s="32">
        <f t="shared" si="217"/>
        <v>550</v>
      </c>
      <c r="D1345" s="45" t="s">
        <v>229</v>
      </c>
      <c r="E1345" s="45" t="s">
        <v>834</v>
      </c>
      <c r="F1345" s="45" t="s">
        <v>382</v>
      </c>
      <c r="G1345" s="45"/>
      <c r="H1345" s="35" t="s">
        <v>255</v>
      </c>
      <c r="I1345" s="36">
        <v>41729</v>
      </c>
      <c r="J1345" s="82">
        <v>22938</v>
      </c>
      <c r="K1345" s="37">
        <v>2294</v>
      </c>
      <c r="L1345" s="38">
        <f t="shared" si="227"/>
        <v>2294</v>
      </c>
      <c r="M1345" s="36">
        <f t="shared" si="226"/>
        <v>41729</v>
      </c>
      <c r="N1345" s="39">
        <f t="shared" si="222"/>
        <v>10</v>
      </c>
      <c r="O1345" s="5"/>
      <c r="P1345" s="5"/>
      <c r="Q1345" s="42" t="str">
        <f>VLOOKUP(B1345,[1]Challan!$A$6:$B$28,2,FALSE)</f>
        <v>94H</v>
      </c>
      <c r="R1345" s="43" t="str">
        <f t="shared" si="218"/>
        <v>AADF</v>
      </c>
      <c r="S1345" s="43" t="str">
        <f t="shared" si="223"/>
        <v>F</v>
      </c>
      <c r="T1345" s="43" t="str">
        <f t="shared" si="224"/>
        <v>02</v>
      </c>
      <c r="U1345" s="43" t="b">
        <f t="shared" si="219"/>
        <v>1</v>
      </c>
      <c r="V1345" s="43">
        <f t="shared" si="220"/>
        <v>10</v>
      </c>
      <c r="W1345" s="43" t="str">
        <f t="shared" si="221"/>
        <v>B</v>
      </c>
      <c r="X1345" s="37">
        <v>0</v>
      </c>
    </row>
    <row r="1346" spans="1:24" x14ac:dyDescent="0.25">
      <c r="A1346" s="30">
        <f t="shared" si="225"/>
        <v>1343</v>
      </c>
      <c r="B1346" s="45">
        <v>20</v>
      </c>
      <c r="C1346" s="32">
        <f t="shared" si="217"/>
        <v>551</v>
      </c>
      <c r="D1346" s="45" t="s">
        <v>229</v>
      </c>
      <c r="E1346" s="45" t="s">
        <v>1069</v>
      </c>
      <c r="F1346" s="45" t="s">
        <v>383</v>
      </c>
      <c r="G1346" s="45"/>
      <c r="H1346" s="35" t="s">
        <v>255</v>
      </c>
      <c r="I1346" s="36">
        <v>41729</v>
      </c>
      <c r="J1346" s="82">
        <v>20204</v>
      </c>
      <c r="K1346" s="37">
        <v>2021</v>
      </c>
      <c r="L1346" s="38">
        <f t="shared" si="227"/>
        <v>2021</v>
      </c>
      <c r="M1346" s="36">
        <f t="shared" si="226"/>
        <v>41729</v>
      </c>
      <c r="N1346" s="39">
        <f t="shared" si="222"/>
        <v>10</v>
      </c>
      <c r="O1346" s="5"/>
      <c r="P1346" s="5"/>
      <c r="Q1346" s="42" t="str">
        <f>VLOOKUP(B1346,[1]Challan!$A$6:$B$28,2,FALSE)</f>
        <v>94H</v>
      </c>
      <c r="R1346" s="43" t="str">
        <f t="shared" si="218"/>
        <v>AAAF</v>
      </c>
      <c r="S1346" s="43" t="str">
        <f t="shared" si="223"/>
        <v>F</v>
      </c>
      <c r="T1346" s="43" t="str">
        <f t="shared" si="224"/>
        <v>02</v>
      </c>
      <c r="U1346" s="43" t="b">
        <f t="shared" si="219"/>
        <v>1</v>
      </c>
      <c r="V1346" s="43">
        <f t="shared" si="220"/>
        <v>10</v>
      </c>
      <c r="W1346" s="43" t="str">
        <f t="shared" si="221"/>
        <v>E</v>
      </c>
      <c r="X1346" s="37">
        <v>0</v>
      </c>
    </row>
    <row r="1347" spans="1:24" x14ac:dyDescent="0.25">
      <c r="A1347" s="30">
        <f t="shared" si="225"/>
        <v>1344</v>
      </c>
      <c r="B1347" s="45">
        <v>20</v>
      </c>
      <c r="C1347" s="32">
        <f t="shared" si="217"/>
        <v>552</v>
      </c>
      <c r="D1347" s="45" t="s">
        <v>229</v>
      </c>
      <c r="E1347" s="45" t="s">
        <v>835</v>
      </c>
      <c r="F1347" s="45" t="s">
        <v>385</v>
      </c>
      <c r="G1347" s="45"/>
      <c r="H1347" s="35" t="s">
        <v>255</v>
      </c>
      <c r="I1347" s="36">
        <v>41729</v>
      </c>
      <c r="J1347" s="82">
        <v>40445</v>
      </c>
      <c r="K1347" s="37">
        <v>4045</v>
      </c>
      <c r="L1347" s="38">
        <f t="shared" si="227"/>
        <v>4045</v>
      </c>
      <c r="M1347" s="36">
        <f t="shared" si="226"/>
        <v>41729</v>
      </c>
      <c r="N1347" s="39">
        <f t="shared" si="222"/>
        <v>10</v>
      </c>
      <c r="O1347" s="5"/>
      <c r="P1347" s="5"/>
      <c r="Q1347" s="42" t="str">
        <f>VLOOKUP(B1347,[1]Challan!$A$6:$B$28,2,FALSE)</f>
        <v>94H</v>
      </c>
      <c r="R1347" s="43" t="str">
        <f t="shared" si="218"/>
        <v>AALF</v>
      </c>
      <c r="S1347" s="43" t="str">
        <f t="shared" si="223"/>
        <v>F</v>
      </c>
      <c r="T1347" s="43" t="str">
        <f t="shared" si="224"/>
        <v>02</v>
      </c>
      <c r="U1347" s="43" t="b">
        <f t="shared" si="219"/>
        <v>1</v>
      </c>
      <c r="V1347" s="43">
        <f t="shared" si="220"/>
        <v>10</v>
      </c>
      <c r="W1347" s="43" t="str">
        <f t="shared" si="221"/>
        <v>D</v>
      </c>
      <c r="X1347" s="37">
        <v>0</v>
      </c>
    </row>
    <row r="1348" spans="1:24" x14ac:dyDescent="0.25">
      <c r="A1348" s="30">
        <f t="shared" si="225"/>
        <v>1345</v>
      </c>
      <c r="B1348" s="45">
        <v>20</v>
      </c>
      <c r="C1348" s="32">
        <f t="shared" ref="C1348:C1411" si="228">+IF(B1348=B1347,C1347+1,1)</f>
        <v>553</v>
      </c>
      <c r="D1348" s="45" t="s">
        <v>229</v>
      </c>
      <c r="E1348" s="45" t="s">
        <v>1099</v>
      </c>
      <c r="F1348" s="45" t="s">
        <v>501</v>
      </c>
      <c r="G1348" s="45"/>
      <c r="H1348" s="35" t="s">
        <v>255</v>
      </c>
      <c r="I1348" s="36">
        <v>41729</v>
      </c>
      <c r="J1348" s="82">
        <v>28007</v>
      </c>
      <c r="K1348" s="37">
        <v>2801</v>
      </c>
      <c r="L1348" s="38">
        <f t="shared" si="227"/>
        <v>2801</v>
      </c>
      <c r="M1348" s="36">
        <f t="shared" si="226"/>
        <v>41729</v>
      </c>
      <c r="N1348" s="39">
        <f t="shared" si="222"/>
        <v>10</v>
      </c>
      <c r="O1348" s="5"/>
      <c r="P1348" s="5"/>
      <c r="Q1348" s="42" t="str">
        <f>VLOOKUP(B1348,[1]Challan!$A$6:$B$28,2,FALSE)</f>
        <v>94H</v>
      </c>
      <c r="R1348" s="43" t="str">
        <f t="shared" ref="R1348:R1411" si="229">LEFT(E1348,4)</f>
        <v>AAJF</v>
      </c>
      <c r="S1348" s="43" t="str">
        <f t="shared" si="223"/>
        <v>F</v>
      </c>
      <c r="T1348" s="43" t="str">
        <f t="shared" si="224"/>
        <v>02</v>
      </c>
      <c r="U1348" s="43" t="b">
        <f t="shared" ref="U1348:U1411" si="230">D1348=T1348</f>
        <v>1</v>
      </c>
      <c r="V1348" s="43">
        <f t="shared" ref="V1348:V1411" si="231">LEN(E1348)</f>
        <v>10</v>
      </c>
      <c r="W1348" s="43" t="str">
        <f t="shared" ref="W1348:W1411" si="232">RIGHT(E1348,1)</f>
        <v>G</v>
      </c>
      <c r="X1348" s="37">
        <v>0</v>
      </c>
    </row>
    <row r="1349" spans="1:24" x14ac:dyDescent="0.25">
      <c r="A1349" s="30">
        <f t="shared" si="225"/>
        <v>1346</v>
      </c>
      <c r="B1349" s="45">
        <v>20</v>
      </c>
      <c r="C1349" s="32">
        <f t="shared" si="228"/>
        <v>554</v>
      </c>
      <c r="D1349" s="45" t="s">
        <v>229</v>
      </c>
      <c r="E1349" s="45" t="s">
        <v>886</v>
      </c>
      <c r="F1349" s="45" t="s">
        <v>555</v>
      </c>
      <c r="G1349" s="45"/>
      <c r="H1349" s="35" t="s">
        <v>255</v>
      </c>
      <c r="I1349" s="36">
        <v>41729</v>
      </c>
      <c r="J1349" s="82">
        <v>25749</v>
      </c>
      <c r="K1349" s="37">
        <v>2575</v>
      </c>
      <c r="L1349" s="38">
        <f t="shared" si="227"/>
        <v>2575</v>
      </c>
      <c r="M1349" s="36">
        <f t="shared" si="226"/>
        <v>41729</v>
      </c>
      <c r="N1349" s="39">
        <f t="shared" ref="N1349:N1412" si="233">+ROUND(L1349/J1349*100,2)</f>
        <v>10</v>
      </c>
      <c r="O1349" s="5"/>
      <c r="P1349" s="5"/>
      <c r="Q1349" s="42" t="str">
        <f>VLOOKUP(B1349,[1]Challan!$A$6:$B$28,2,FALSE)</f>
        <v>94H</v>
      </c>
      <c r="R1349" s="43" t="str">
        <f t="shared" si="229"/>
        <v>AADF</v>
      </c>
      <c r="S1349" s="43" t="str">
        <f t="shared" ref="S1349:S1412" si="234">RIGHT(R1349,1)</f>
        <v>F</v>
      </c>
      <c r="T1349" s="43" t="str">
        <f t="shared" ref="T1349:T1412" si="235">IF(S1349="C","01","02")</f>
        <v>02</v>
      </c>
      <c r="U1349" s="43" t="b">
        <f t="shared" si="230"/>
        <v>1</v>
      </c>
      <c r="V1349" s="43">
        <f t="shared" si="231"/>
        <v>10</v>
      </c>
      <c r="W1349" s="43" t="str">
        <f t="shared" si="232"/>
        <v>D</v>
      </c>
      <c r="X1349" s="37">
        <v>0</v>
      </c>
    </row>
    <row r="1350" spans="1:24" x14ac:dyDescent="0.25">
      <c r="A1350" s="30">
        <f t="shared" ref="A1350:A1413" si="236">A1349+1</f>
        <v>1347</v>
      </c>
      <c r="B1350" s="45">
        <v>20</v>
      </c>
      <c r="C1350" s="32">
        <f t="shared" si="228"/>
        <v>555</v>
      </c>
      <c r="D1350" s="45" t="s">
        <v>229</v>
      </c>
      <c r="E1350" s="45" t="s">
        <v>995</v>
      </c>
      <c r="F1350" s="45" t="s">
        <v>541</v>
      </c>
      <c r="G1350" s="45"/>
      <c r="H1350" s="35" t="s">
        <v>255</v>
      </c>
      <c r="I1350" s="36">
        <v>41729</v>
      </c>
      <c r="J1350" s="82">
        <v>19262</v>
      </c>
      <c r="K1350" s="37">
        <v>1927</v>
      </c>
      <c r="L1350" s="38">
        <f t="shared" si="227"/>
        <v>1927</v>
      </c>
      <c r="M1350" s="36">
        <f t="shared" si="226"/>
        <v>41729</v>
      </c>
      <c r="N1350" s="39">
        <f t="shared" si="233"/>
        <v>10</v>
      </c>
      <c r="O1350" s="5"/>
      <c r="P1350" s="5"/>
      <c r="Q1350" s="42" t="str">
        <f>VLOOKUP(B1350,[1]Challan!$A$6:$B$28,2,FALSE)</f>
        <v>94H</v>
      </c>
      <c r="R1350" s="43" t="str">
        <f t="shared" si="229"/>
        <v>AAMF</v>
      </c>
      <c r="S1350" s="43" t="str">
        <f t="shared" si="234"/>
        <v>F</v>
      </c>
      <c r="T1350" s="43" t="str">
        <f t="shared" si="235"/>
        <v>02</v>
      </c>
      <c r="U1350" s="43" t="b">
        <f t="shared" si="230"/>
        <v>1</v>
      </c>
      <c r="V1350" s="43">
        <f t="shared" si="231"/>
        <v>10</v>
      </c>
      <c r="W1350" s="43" t="str">
        <f t="shared" si="232"/>
        <v>E</v>
      </c>
      <c r="X1350" s="37">
        <v>0</v>
      </c>
    </row>
    <row r="1351" spans="1:24" x14ac:dyDescent="0.25">
      <c r="A1351" s="30">
        <f t="shared" si="236"/>
        <v>1348</v>
      </c>
      <c r="B1351" s="45">
        <v>20</v>
      </c>
      <c r="C1351" s="32">
        <f t="shared" si="228"/>
        <v>556</v>
      </c>
      <c r="D1351" s="45" t="s">
        <v>229</v>
      </c>
      <c r="E1351" s="45" t="s">
        <v>849</v>
      </c>
      <c r="F1351" s="45" t="s">
        <v>424</v>
      </c>
      <c r="G1351" s="45"/>
      <c r="H1351" s="35" t="s">
        <v>255</v>
      </c>
      <c r="I1351" s="36">
        <v>41729</v>
      </c>
      <c r="J1351" s="82">
        <v>3607</v>
      </c>
      <c r="K1351" s="37">
        <v>361</v>
      </c>
      <c r="L1351" s="38">
        <f t="shared" si="227"/>
        <v>361</v>
      </c>
      <c r="M1351" s="36">
        <f t="shared" si="226"/>
        <v>41729</v>
      </c>
      <c r="N1351" s="39">
        <f t="shared" si="233"/>
        <v>10.01</v>
      </c>
      <c r="O1351" s="5"/>
      <c r="P1351" s="5"/>
      <c r="Q1351" s="42" t="str">
        <f>VLOOKUP(B1351,[1]Challan!$A$6:$B$28,2,FALSE)</f>
        <v>94H</v>
      </c>
      <c r="R1351" s="43" t="str">
        <f t="shared" si="229"/>
        <v>AACF</v>
      </c>
      <c r="S1351" s="43" t="str">
        <f t="shared" si="234"/>
        <v>F</v>
      </c>
      <c r="T1351" s="43" t="str">
        <f t="shared" si="235"/>
        <v>02</v>
      </c>
      <c r="U1351" s="43" t="b">
        <f t="shared" si="230"/>
        <v>1</v>
      </c>
      <c r="V1351" s="43">
        <f t="shared" si="231"/>
        <v>10</v>
      </c>
      <c r="W1351" s="43" t="str">
        <f t="shared" si="232"/>
        <v>F</v>
      </c>
      <c r="X1351" s="37">
        <v>0</v>
      </c>
    </row>
    <row r="1352" spans="1:24" x14ac:dyDescent="0.25">
      <c r="A1352" s="30">
        <f t="shared" si="236"/>
        <v>1349</v>
      </c>
      <c r="B1352" s="45">
        <v>20</v>
      </c>
      <c r="C1352" s="32">
        <f t="shared" si="228"/>
        <v>557</v>
      </c>
      <c r="D1352" s="45" t="s">
        <v>229</v>
      </c>
      <c r="E1352" s="45" t="s">
        <v>973</v>
      </c>
      <c r="F1352" s="45" t="s">
        <v>443</v>
      </c>
      <c r="G1352" s="45"/>
      <c r="H1352" s="35" t="s">
        <v>255</v>
      </c>
      <c r="I1352" s="36">
        <v>41729</v>
      </c>
      <c r="J1352" s="82">
        <v>14190</v>
      </c>
      <c r="K1352" s="37">
        <v>1420</v>
      </c>
      <c r="L1352" s="38">
        <f t="shared" si="227"/>
        <v>1420</v>
      </c>
      <c r="M1352" s="36">
        <f t="shared" si="226"/>
        <v>41729</v>
      </c>
      <c r="N1352" s="39">
        <f t="shared" si="233"/>
        <v>10.01</v>
      </c>
      <c r="O1352" s="5"/>
      <c r="P1352" s="5"/>
      <c r="Q1352" s="42" t="str">
        <f>VLOOKUP(B1352,[1]Challan!$A$6:$B$28,2,FALSE)</f>
        <v>94H</v>
      </c>
      <c r="R1352" s="43" t="str">
        <f t="shared" si="229"/>
        <v>AABP</v>
      </c>
      <c r="S1352" s="43" t="str">
        <f t="shared" si="234"/>
        <v>P</v>
      </c>
      <c r="T1352" s="43" t="str">
        <f t="shared" si="235"/>
        <v>02</v>
      </c>
      <c r="U1352" s="43" t="b">
        <f t="shared" si="230"/>
        <v>1</v>
      </c>
      <c r="V1352" s="43">
        <f t="shared" si="231"/>
        <v>10</v>
      </c>
      <c r="W1352" s="43" t="str">
        <f t="shared" si="232"/>
        <v>M</v>
      </c>
      <c r="X1352" s="37">
        <v>0</v>
      </c>
    </row>
    <row r="1353" spans="1:24" x14ac:dyDescent="0.25">
      <c r="A1353" s="30">
        <f t="shared" si="236"/>
        <v>1350</v>
      </c>
      <c r="B1353" s="45">
        <v>20</v>
      </c>
      <c r="C1353" s="32">
        <f t="shared" si="228"/>
        <v>558</v>
      </c>
      <c r="D1353" s="45" t="s">
        <v>229</v>
      </c>
      <c r="E1353" s="45" t="s">
        <v>873</v>
      </c>
      <c r="F1353" s="45" t="s">
        <v>516</v>
      </c>
      <c r="G1353" s="45"/>
      <c r="H1353" s="35" t="s">
        <v>255</v>
      </c>
      <c r="I1353" s="36">
        <v>41729</v>
      </c>
      <c r="J1353" s="82">
        <v>3893</v>
      </c>
      <c r="K1353" s="37">
        <v>390</v>
      </c>
      <c r="L1353" s="38">
        <f t="shared" si="227"/>
        <v>390</v>
      </c>
      <c r="M1353" s="36">
        <f t="shared" si="226"/>
        <v>41729</v>
      </c>
      <c r="N1353" s="39">
        <f t="shared" si="233"/>
        <v>10.02</v>
      </c>
      <c r="O1353" s="5"/>
      <c r="P1353" s="5"/>
      <c r="Q1353" s="42" t="str">
        <f>VLOOKUP(B1353,[1]Challan!$A$6:$B$28,2,FALSE)</f>
        <v>94H</v>
      </c>
      <c r="R1353" s="43" t="str">
        <f t="shared" si="229"/>
        <v>ABBF</v>
      </c>
      <c r="S1353" s="43" t="str">
        <f t="shared" si="234"/>
        <v>F</v>
      </c>
      <c r="T1353" s="43" t="str">
        <f t="shared" si="235"/>
        <v>02</v>
      </c>
      <c r="U1353" s="43" t="b">
        <f t="shared" si="230"/>
        <v>1</v>
      </c>
      <c r="V1353" s="43">
        <f t="shared" si="231"/>
        <v>10</v>
      </c>
      <c r="W1353" s="43" t="str">
        <f t="shared" si="232"/>
        <v>F</v>
      </c>
      <c r="X1353" s="37">
        <v>0</v>
      </c>
    </row>
    <row r="1354" spans="1:24" x14ac:dyDescent="0.25">
      <c r="A1354" s="30">
        <f t="shared" si="236"/>
        <v>1351</v>
      </c>
      <c r="B1354" s="45">
        <v>20</v>
      </c>
      <c r="C1354" s="32">
        <f t="shared" si="228"/>
        <v>559</v>
      </c>
      <c r="D1354" s="45" t="s">
        <v>229</v>
      </c>
      <c r="E1354" s="45" t="s">
        <v>885</v>
      </c>
      <c r="F1354" s="45" t="s">
        <v>554</v>
      </c>
      <c r="G1354" s="45"/>
      <c r="H1354" s="35" t="s">
        <v>255</v>
      </c>
      <c r="I1354" s="36">
        <v>41729</v>
      </c>
      <c r="J1354" s="82">
        <v>1374</v>
      </c>
      <c r="K1354" s="37">
        <v>138</v>
      </c>
      <c r="L1354" s="38">
        <f t="shared" si="227"/>
        <v>138</v>
      </c>
      <c r="M1354" s="36">
        <f t="shared" si="226"/>
        <v>41729</v>
      </c>
      <c r="N1354" s="39">
        <f t="shared" si="233"/>
        <v>10.039999999999999</v>
      </c>
      <c r="O1354" s="5"/>
      <c r="P1354" s="5"/>
      <c r="Q1354" s="42" t="str">
        <f>VLOOKUP(B1354,[1]Challan!$A$6:$B$28,2,FALSE)</f>
        <v>94H</v>
      </c>
      <c r="R1354" s="43" t="str">
        <f t="shared" si="229"/>
        <v>ABNF</v>
      </c>
      <c r="S1354" s="43" t="str">
        <f t="shared" si="234"/>
        <v>F</v>
      </c>
      <c r="T1354" s="43" t="str">
        <f t="shared" si="235"/>
        <v>02</v>
      </c>
      <c r="U1354" s="43" t="b">
        <f t="shared" si="230"/>
        <v>1</v>
      </c>
      <c r="V1354" s="43">
        <f t="shared" si="231"/>
        <v>10</v>
      </c>
      <c r="W1354" s="43" t="str">
        <f t="shared" si="232"/>
        <v>H</v>
      </c>
      <c r="X1354" s="37">
        <v>0</v>
      </c>
    </row>
    <row r="1355" spans="1:24" x14ac:dyDescent="0.25">
      <c r="A1355" s="30">
        <f t="shared" si="236"/>
        <v>1352</v>
      </c>
      <c r="B1355" s="45">
        <v>20</v>
      </c>
      <c r="C1355" s="32">
        <f t="shared" si="228"/>
        <v>560</v>
      </c>
      <c r="D1355" s="45" t="s">
        <v>229</v>
      </c>
      <c r="E1355" s="45" t="s">
        <v>1056</v>
      </c>
      <c r="F1355" s="45" t="s">
        <v>337</v>
      </c>
      <c r="G1355" s="45"/>
      <c r="H1355" s="35" t="s">
        <v>255</v>
      </c>
      <c r="I1355" s="36">
        <v>41729</v>
      </c>
      <c r="J1355" s="82">
        <v>19957</v>
      </c>
      <c r="K1355" s="37">
        <v>1996</v>
      </c>
      <c r="L1355" s="38">
        <f t="shared" si="227"/>
        <v>1996</v>
      </c>
      <c r="M1355" s="36">
        <f t="shared" si="226"/>
        <v>41729</v>
      </c>
      <c r="N1355" s="39">
        <f t="shared" si="233"/>
        <v>10</v>
      </c>
      <c r="O1355" s="5"/>
      <c r="P1355" s="5"/>
      <c r="Q1355" s="42" t="str">
        <f>VLOOKUP(B1355,[1]Challan!$A$6:$B$28,2,FALSE)</f>
        <v>94H</v>
      </c>
      <c r="R1355" s="43" t="str">
        <f t="shared" si="229"/>
        <v>AAEF</v>
      </c>
      <c r="S1355" s="43" t="str">
        <f t="shared" si="234"/>
        <v>F</v>
      </c>
      <c r="T1355" s="43" t="str">
        <f t="shared" si="235"/>
        <v>02</v>
      </c>
      <c r="U1355" s="43" t="b">
        <f t="shared" si="230"/>
        <v>1</v>
      </c>
      <c r="V1355" s="43">
        <f t="shared" si="231"/>
        <v>10</v>
      </c>
      <c r="W1355" s="43" t="str">
        <f t="shared" si="232"/>
        <v>Q</v>
      </c>
      <c r="X1355" s="37">
        <v>0</v>
      </c>
    </row>
    <row r="1356" spans="1:24" x14ac:dyDescent="0.25">
      <c r="A1356" s="30">
        <f t="shared" si="236"/>
        <v>1353</v>
      </c>
      <c r="B1356" s="45">
        <v>20</v>
      </c>
      <c r="C1356" s="32">
        <f t="shared" si="228"/>
        <v>561</v>
      </c>
      <c r="D1356" s="45" t="s">
        <v>229</v>
      </c>
      <c r="E1356" s="45" t="s">
        <v>912</v>
      </c>
      <c r="F1356" s="45" t="s">
        <v>387</v>
      </c>
      <c r="G1356" s="45"/>
      <c r="H1356" s="35" t="s">
        <v>255</v>
      </c>
      <c r="I1356" s="36">
        <v>41729</v>
      </c>
      <c r="J1356" s="82">
        <v>22018</v>
      </c>
      <c r="K1356" s="37">
        <v>2202</v>
      </c>
      <c r="L1356" s="38">
        <f t="shared" si="227"/>
        <v>2202</v>
      </c>
      <c r="M1356" s="36">
        <f t="shared" si="226"/>
        <v>41729</v>
      </c>
      <c r="N1356" s="39">
        <f t="shared" si="233"/>
        <v>10</v>
      </c>
      <c r="O1356" s="5"/>
      <c r="P1356" s="5"/>
      <c r="Q1356" s="42" t="str">
        <f>VLOOKUP(B1356,[1]Challan!$A$6:$B$28,2,FALSE)</f>
        <v>94H</v>
      </c>
      <c r="R1356" s="43" t="str">
        <f t="shared" si="229"/>
        <v>AACF</v>
      </c>
      <c r="S1356" s="43" t="str">
        <f t="shared" si="234"/>
        <v>F</v>
      </c>
      <c r="T1356" s="43" t="str">
        <f t="shared" si="235"/>
        <v>02</v>
      </c>
      <c r="U1356" s="43" t="b">
        <f t="shared" si="230"/>
        <v>1</v>
      </c>
      <c r="V1356" s="43">
        <f t="shared" si="231"/>
        <v>10</v>
      </c>
      <c r="W1356" s="43" t="str">
        <f t="shared" si="232"/>
        <v>N</v>
      </c>
      <c r="X1356" s="37">
        <v>0</v>
      </c>
    </row>
    <row r="1357" spans="1:24" x14ac:dyDescent="0.25">
      <c r="A1357" s="30">
        <f t="shared" si="236"/>
        <v>1354</v>
      </c>
      <c r="B1357" s="45">
        <v>20</v>
      </c>
      <c r="C1357" s="32">
        <f t="shared" si="228"/>
        <v>562</v>
      </c>
      <c r="D1357" s="45" t="s">
        <v>229</v>
      </c>
      <c r="E1357" s="45" t="s">
        <v>838</v>
      </c>
      <c r="F1357" s="45" t="s">
        <v>392</v>
      </c>
      <c r="G1357" s="45"/>
      <c r="H1357" s="35" t="s">
        <v>255</v>
      </c>
      <c r="I1357" s="36">
        <v>41729</v>
      </c>
      <c r="J1357" s="82">
        <v>21655</v>
      </c>
      <c r="K1357" s="37">
        <v>2166</v>
      </c>
      <c r="L1357" s="38">
        <f t="shared" si="227"/>
        <v>2166</v>
      </c>
      <c r="M1357" s="36">
        <f t="shared" si="226"/>
        <v>41729</v>
      </c>
      <c r="N1357" s="39">
        <f t="shared" si="233"/>
        <v>10</v>
      </c>
      <c r="O1357" s="5"/>
      <c r="P1357" s="5"/>
      <c r="Q1357" s="42" t="str">
        <f>VLOOKUP(B1357,[1]Challan!$A$6:$B$28,2,FALSE)</f>
        <v>94H</v>
      </c>
      <c r="R1357" s="43" t="str">
        <f t="shared" si="229"/>
        <v>AAMF</v>
      </c>
      <c r="S1357" s="43" t="str">
        <f t="shared" si="234"/>
        <v>F</v>
      </c>
      <c r="T1357" s="43" t="str">
        <f t="shared" si="235"/>
        <v>02</v>
      </c>
      <c r="U1357" s="43" t="b">
        <f t="shared" si="230"/>
        <v>1</v>
      </c>
      <c r="V1357" s="43">
        <f t="shared" si="231"/>
        <v>10</v>
      </c>
      <c r="W1357" s="43" t="str">
        <f t="shared" si="232"/>
        <v>L</v>
      </c>
      <c r="X1357" s="37">
        <v>0</v>
      </c>
    </row>
    <row r="1358" spans="1:24" x14ac:dyDescent="0.25">
      <c r="A1358" s="30">
        <f t="shared" si="236"/>
        <v>1355</v>
      </c>
      <c r="B1358" s="45">
        <v>20</v>
      </c>
      <c r="C1358" s="32">
        <f t="shared" si="228"/>
        <v>563</v>
      </c>
      <c r="D1358" s="45" t="s">
        <v>229</v>
      </c>
      <c r="E1358" s="45" t="s">
        <v>1127</v>
      </c>
      <c r="F1358" s="45" t="s">
        <v>395</v>
      </c>
      <c r="G1358" s="45"/>
      <c r="H1358" s="35" t="s">
        <v>255</v>
      </c>
      <c r="I1358" s="36">
        <v>41729</v>
      </c>
      <c r="J1358" s="82">
        <v>15110</v>
      </c>
      <c r="K1358" s="37">
        <v>1512</v>
      </c>
      <c r="L1358" s="38">
        <f t="shared" si="227"/>
        <v>1512</v>
      </c>
      <c r="M1358" s="36">
        <f t="shared" si="226"/>
        <v>41729</v>
      </c>
      <c r="N1358" s="39">
        <f t="shared" si="233"/>
        <v>10.01</v>
      </c>
      <c r="O1358" s="5"/>
      <c r="P1358" s="5"/>
      <c r="Q1358" s="42" t="str">
        <f>VLOOKUP(B1358,[1]Challan!$A$6:$B$28,2,FALSE)</f>
        <v>94H</v>
      </c>
      <c r="R1358" s="43" t="str">
        <f t="shared" si="229"/>
        <v>AAFF</v>
      </c>
      <c r="S1358" s="43" t="str">
        <f t="shared" si="234"/>
        <v>F</v>
      </c>
      <c r="T1358" s="43" t="str">
        <f t="shared" si="235"/>
        <v>02</v>
      </c>
      <c r="U1358" s="43" t="b">
        <f t="shared" si="230"/>
        <v>1</v>
      </c>
      <c r="V1358" s="43">
        <f t="shared" si="231"/>
        <v>10</v>
      </c>
      <c r="W1358" s="43" t="str">
        <f t="shared" si="232"/>
        <v>J</v>
      </c>
      <c r="X1358" s="37">
        <v>0</v>
      </c>
    </row>
    <row r="1359" spans="1:24" x14ac:dyDescent="0.25">
      <c r="A1359" s="30">
        <f t="shared" si="236"/>
        <v>1356</v>
      </c>
      <c r="B1359" s="45">
        <v>20</v>
      </c>
      <c r="C1359" s="32">
        <f t="shared" si="228"/>
        <v>564</v>
      </c>
      <c r="D1359" s="45" t="s">
        <v>229</v>
      </c>
      <c r="E1359" s="45" t="s">
        <v>1052</v>
      </c>
      <c r="F1359" s="45" t="s">
        <v>325</v>
      </c>
      <c r="G1359" s="45"/>
      <c r="H1359" s="35" t="s">
        <v>255</v>
      </c>
      <c r="I1359" s="36">
        <v>41729</v>
      </c>
      <c r="J1359" s="82">
        <v>2640</v>
      </c>
      <c r="K1359" s="37">
        <v>265</v>
      </c>
      <c r="L1359" s="38">
        <f t="shared" si="227"/>
        <v>265</v>
      </c>
      <c r="M1359" s="36">
        <f t="shared" si="226"/>
        <v>41729</v>
      </c>
      <c r="N1359" s="39">
        <f t="shared" si="233"/>
        <v>10.039999999999999</v>
      </c>
      <c r="O1359" s="5"/>
      <c r="P1359" s="5"/>
      <c r="Q1359" s="42" t="str">
        <f>VLOOKUP(B1359,[1]Challan!$A$6:$B$28,2,FALSE)</f>
        <v>94H</v>
      </c>
      <c r="R1359" s="43" t="str">
        <f t="shared" si="229"/>
        <v>AAAF</v>
      </c>
      <c r="S1359" s="43" t="str">
        <f t="shared" si="234"/>
        <v>F</v>
      </c>
      <c r="T1359" s="43" t="str">
        <f t="shared" si="235"/>
        <v>02</v>
      </c>
      <c r="U1359" s="43" t="b">
        <f t="shared" si="230"/>
        <v>1</v>
      </c>
      <c r="V1359" s="43">
        <f t="shared" si="231"/>
        <v>10</v>
      </c>
      <c r="W1359" s="43" t="str">
        <f t="shared" si="232"/>
        <v>M</v>
      </c>
      <c r="X1359" s="37">
        <v>0</v>
      </c>
    </row>
    <row r="1360" spans="1:24" x14ac:dyDescent="0.25">
      <c r="A1360" s="30">
        <f t="shared" si="236"/>
        <v>1357</v>
      </c>
      <c r="B1360" s="45">
        <v>20</v>
      </c>
      <c r="C1360" s="32">
        <f t="shared" si="228"/>
        <v>565</v>
      </c>
      <c r="D1360" s="45" t="s">
        <v>229</v>
      </c>
      <c r="E1360" s="45" t="s">
        <v>879</v>
      </c>
      <c r="F1360" s="45" t="s">
        <v>526</v>
      </c>
      <c r="G1360" s="45"/>
      <c r="H1360" s="35" t="s">
        <v>255</v>
      </c>
      <c r="I1360" s="36">
        <v>41729</v>
      </c>
      <c r="J1360" s="82">
        <v>12422</v>
      </c>
      <c r="K1360" s="37">
        <v>1243</v>
      </c>
      <c r="L1360" s="38">
        <f t="shared" si="227"/>
        <v>1243</v>
      </c>
      <c r="M1360" s="36">
        <f t="shared" si="226"/>
        <v>41729</v>
      </c>
      <c r="N1360" s="39">
        <f t="shared" si="233"/>
        <v>10.01</v>
      </c>
      <c r="O1360" s="5"/>
      <c r="P1360" s="5"/>
      <c r="Q1360" s="42" t="str">
        <f>VLOOKUP(B1360,[1]Challan!$A$6:$B$28,2,FALSE)</f>
        <v>94H</v>
      </c>
      <c r="R1360" s="43" t="str">
        <f t="shared" si="229"/>
        <v>AAKF</v>
      </c>
      <c r="S1360" s="43" t="str">
        <f t="shared" si="234"/>
        <v>F</v>
      </c>
      <c r="T1360" s="43" t="str">
        <f t="shared" si="235"/>
        <v>02</v>
      </c>
      <c r="U1360" s="43" t="b">
        <f t="shared" si="230"/>
        <v>1</v>
      </c>
      <c r="V1360" s="43">
        <f t="shared" si="231"/>
        <v>10</v>
      </c>
      <c r="W1360" s="43" t="str">
        <f t="shared" si="232"/>
        <v>J</v>
      </c>
      <c r="X1360" s="37">
        <v>0</v>
      </c>
    </row>
    <row r="1361" spans="1:24" x14ac:dyDescent="0.25">
      <c r="A1361" s="30">
        <f t="shared" si="236"/>
        <v>1358</v>
      </c>
      <c r="B1361" s="45">
        <v>20</v>
      </c>
      <c r="C1361" s="32">
        <f t="shared" si="228"/>
        <v>566</v>
      </c>
      <c r="D1361" s="45" t="s">
        <v>229</v>
      </c>
      <c r="E1361" s="45" t="s">
        <v>962</v>
      </c>
      <c r="F1361" s="45" t="s">
        <v>388</v>
      </c>
      <c r="G1361" s="45"/>
      <c r="H1361" s="35" t="s">
        <v>255</v>
      </c>
      <c r="I1361" s="36">
        <v>41729</v>
      </c>
      <c r="J1361" s="82">
        <v>4210</v>
      </c>
      <c r="K1361" s="37">
        <v>421</v>
      </c>
      <c r="L1361" s="38">
        <f t="shared" si="227"/>
        <v>421</v>
      </c>
      <c r="M1361" s="36">
        <f t="shared" si="226"/>
        <v>41729</v>
      </c>
      <c r="N1361" s="39">
        <f t="shared" si="233"/>
        <v>10</v>
      </c>
      <c r="O1361" s="5"/>
      <c r="P1361" s="5"/>
      <c r="Q1361" s="42" t="str">
        <f>VLOOKUP(B1361,[1]Challan!$A$6:$B$28,2,FALSE)</f>
        <v>94H</v>
      </c>
      <c r="R1361" s="43" t="str">
        <f t="shared" si="229"/>
        <v>ACRP</v>
      </c>
      <c r="S1361" s="43" t="str">
        <f t="shared" si="234"/>
        <v>P</v>
      </c>
      <c r="T1361" s="43" t="str">
        <f t="shared" si="235"/>
        <v>02</v>
      </c>
      <c r="U1361" s="43" t="b">
        <f t="shared" si="230"/>
        <v>1</v>
      </c>
      <c r="V1361" s="43">
        <f t="shared" si="231"/>
        <v>10</v>
      </c>
      <c r="W1361" s="43" t="str">
        <f t="shared" si="232"/>
        <v>D</v>
      </c>
      <c r="X1361" s="37">
        <v>0</v>
      </c>
    </row>
    <row r="1362" spans="1:24" x14ac:dyDescent="0.25">
      <c r="A1362" s="30">
        <f t="shared" si="236"/>
        <v>1359</v>
      </c>
      <c r="B1362" s="45">
        <v>20</v>
      </c>
      <c r="C1362" s="32">
        <f t="shared" si="228"/>
        <v>567</v>
      </c>
      <c r="D1362" s="45" t="s">
        <v>229</v>
      </c>
      <c r="E1362" s="45" t="s">
        <v>839</v>
      </c>
      <c r="F1362" s="45" t="s">
        <v>394</v>
      </c>
      <c r="G1362" s="45"/>
      <c r="H1362" s="35" t="s">
        <v>255</v>
      </c>
      <c r="I1362" s="36">
        <v>41729</v>
      </c>
      <c r="J1362" s="82">
        <v>5374</v>
      </c>
      <c r="K1362" s="37">
        <v>538</v>
      </c>
      <c r="L1362" s="38">
        <f t="shared" si="227"/>
        <v>538</v>
      </c>
      <c r="M1362" s="36">
        <f t="shared" si="226"/>
        <v>41729</v>
      </c>
      <c r="N1362" s="39">
        <f t="shared" si="233"/>
        <v>10.01</v>
      </c>
      <c r="O1362" s="5"/>
      <c r="P1362" s="5"/>
      <c r="Q1362" s="42" t="str">
        <f>VLOOKUP(B1362,[1]Challan!$A$6:$B$28,2,FALSE)</f>
        <v>94H</v>
      </c>
      <c r="R1362" s="43" t="str">
        <f t="shared" si="229"/>
        <v>AANP</v>
      </c>
      <c r="S1362" s="43" t="str">
        <f t="shared" si="234"/>
        <v>P</v>
      </c>
      <c r="T1362" s="43" t="str">
        <f t="shared" si="235"/>
        <v>02</v>
      </c>
      <c r="U1362" s="43" t="b">
        <f t="shared" si="230"/>
        <v>1</v>
      </c>
      <c r="V1362" s="43">
        <f t="shared" si="231"/>
        <v>10</v>
      </c>
      <c r="W1362" s="43" t="str">
        <f t="shared" si="232"/>
        <v>C</v>
      </c>
      <c r="X1362" s="37">
        <v>0</v>
      </c>
    </row>
    <row r="1363" spans="1:24" x14ac:dyDescent="0.25">
      <c r="A1363" s="30">
        <f t="shared" si="236"/>
        <v>1360</v>
      </c>
      <c r="B1363" s="45">
        <v>20</v>
      </c>
      <c r="C1363" s="32">
        <f t="shared" si="228"/>
        <v>568</v>
      </c>
      <c r="D1363" s="45" t="s">
        <v>229</v>
      </c>
      <c r="E1363" s="45" t="s">
        <v>993</v>
      </c>
      <c r="F1363" s="45" t="s">
        <v>538</v>
      </c>
      <c r="G1363" s="45"/>
      <c r="H1363" s="35" t="s">
        <v>255</v>
      </c>
      <c r="I1363" s="36">
        <v>41729</v>
      </c>
      <c r="J1363" s="82">
        <v>13224</v>
      </c>
      <c r="K1363" s="37">
        <v>1323</v>
      </c>
      <c r="L1363" s="38">
        <f t="shared" si="227"/>
        <v>1323</v>
      </c>
      <c r="M1363" s="36">
        <f t="shared" si="226"/>
        <v>41729</v>
      </c>
      <c r="N1363" s="39">
        <f t="shared" si="233"/>
        <v>10</v>
      </c>
      <c r="O1363" s="5"/>
      <c r="P1363" s="5"/>
      <c r="Q1363" s="42" t="str">
        <f>VLOOKUP(B1363,[1]Challan!$A$6:$B$28,2,FALSE)</f>
        <v>94H</v>
      </c>
      <c r="R1363" s="43" t="str">
        <f t="shared" si="229"/>
        <v>ABWF</v>
      </c>
      <c r="S1363" s="43" t="str">
        <f t="shared" si="234"/>
        <v>F</v>
      </c>
      <c r="T1363" s="43" t="str">
        <f t="shared" si="235"/>
        <v>02</v>
      </c>
      <c r="U1363" s="43" t="b">
        <f t="shared" si="230"/>
        <v>1</v>
      </c>
      <c r="V1363" s="43">
        <f t="shared" si="231"/>
        <v>10</v>
      </c>
      <c r="W1363" s="43" t="str">
        <f t="shared" si="232"/>
        <v>E</v>
      </c>
      <c r="X1363" s="37">
        <v>0</v>
      </c>
    </row>
    <row r="1364" spans="1:24" x14ac:dyDescent="0.25">
      <c r="A1364" s="30">
        <f t="shared" si="236"/>
        <v>1361</v>
      </c>
      <c r="B1364" s="45">
        <v>20</v>
      </c>
      <c r="C1364" s="32">
        <f t="shared" si="228"/>
        <v>569</v>
      </c>
      <c r="D1364" s="45" t="s">
        <v>229</v>
      </c>
      <c r="E1364" s="45" t="s">
        <v>823</v>
      </c>
      <c r="F1364" s="45" t="s">
        <v>343</v>
      </c>
      <c r="G1364" s="45"/>
      <c r="H1364" s="35" t="s">
        <v>255</v>
      </c>
      <c r="I1364" s="36">
        <v>41729</v>
      </c>
      <c r="J1364" s="82">
        <v>11672</v>
      </c>
      <c r="K1364" s="37">
        <v>1168</v>
      </c>
      <c r="L1364" s="38">
        <f t="shared" si="227"/>
        <v>1168</v>
      </c>
      <c r="M1364" s="36">
        <f t="shared" si="226"/>
        <v>41729</v>
      </c>
      <c r="N1364" s="39">
        <f t="shared" si="233"/>
        <v>10.01</v>
      </c>
      <c r="O1364" s="5"/>
      <c r="P1364" s="5"/>
      <c r="Q1364" s="42" t="str">
        <f>VLOOKUP(B1364,[1]Challan!$A$6:$B$28,2,FALSE)</f>
        <v>94H</v>
      </c>
      <c r="R1364" s="43" t="str">
        <f t="shared" si="229"/>
        <v>AABF</v>
      </c>
      <c r="S1364" s="43" t="str">
        <f t="shared" si="234"/>
        <v>F</v>
      </c>
      <c r="T1364" s="43" t="str">
        <f t="shared" si="235"/>
        <v>02</v>
      </c>
      <c r="U1364" s="43" t="b">
        <f t="shared" si="230"/>
        <v>1</v>
      </c>
      <c r="V1364" s="43">
        <f t="shared" si="231"/>
        <v>10</v>
      </c>
      <c r="W1364" s="43" t="str">
        <f t="shared" si="232"/>
        <v>A</v>
      </c>
      <c r="X1364" s="37">
        <v>0</v>
      </c>
    </row>
    <row r="1365" spans="1:24" x14ac:dyDescent="0.25">
      <c r="A1365" s="30">
        <f t="shared" si="236"/>
        <v>1362</v>
      </c>
      <c r="B1365" s="45">
        <v>20</v>
      </c>
      <c r="C1365" s="32">
        <f t="shared" si="228"/>
        <v>570</v>
      </c>
      <c r="D1365" s="45" t="s">
        <v>229</v>
      </c>
      <c r="E1365" s="45" t="s">
        <v>1070</v>
      </c>
      <c r="F1365" s="45" t="s">
        <v>384</v>
      </c>
      <c r="G1365" s="45"/>
      <c r="H1365" s="35" t="s">
        <v>255</v>
      </c>
      <c r="I1365" s="36">
        <v>41729</v>
      </c>
      <c r="J1365" s="82">
        <v>18075</v>
      </c>
      <c r="K1365" s="37">
        <v>1808</v>
      </c>
      <c r="L1365" s="38">
        <f t="shared" si="227"/>
        <v>1808</v>
      </c>
      <c r="M1365" s="36">
        <f t="shared" si="226"/>
        <v>41729</v>
      </c>
      <c r="N1365" s="39">
        <f t="shared" si="233"/>
        <v>10</v>
      </c>
      <c r="O1365" s="5"/>
      <c r="P1365" s="5"/>
      <c r="Q1365" s="42" t="str">
        <f>VLOOKUP(B1365,[1]Challan!$A$6:$B$28,2,FALSE)</f>
        <v>94H</v>
      </c>
      <c r="R1365" s="43" t="str">
        <f t="shared" si="229"/>
        <v>AACF</v>
      </c>
      <c r="S1365" s="43" t="str">
        <f t="shared" si="234"/>
        <v>F</v>
      </c>
      <c r="T1365" s="43" t="str">
        <f t="shared" si="235"/>
        <v>02</v>
      </c>
      <c r="U1365" s="43" t="b">
        <f t="shared" si="230"/>
        <v>1</v>
      </c>
      <c r="V1365" s="43">
        <f t="shared" si="231"/>
        <v>10</v>
      </c>
      <c r="W1365" s="43" t="str">
        <f t="shared" si="232"/>
        <v>C</v>
      </c>
      <c r="X1365" s="37">
        <v>0</v>
      </c>
    </row>
    <row r="1366" spans="1:24" x14ac:dyDescent="0.25">
      <c r="A1366" s="30">
        <f t="shared" si="236"/>
        <v>1363</v>
      </c>
      <c r="B1366" s="45">
        <v>20</v>
      </c>
      <c r="C1366" s="32">
        <f t="shared" si="228"/>
        <v>571</v>
      </c>
      <c r="D1366" s="45" t="s">
        <v>229</v>
      </c>
      <c r="E1366" s="45" t="s">
        <v>1098</v>
      </c>
      <c r="F1366" s="45" t="s">
        <v>493</v>
      </c>
      <c r="G1366" s="45"/>
      <c r="H1366" s="35" t="s">
        <v>255</v>
      </c>
      <c r="I1366" s="36">
        <v>41729</v>
      </c>
      <c r="J1366" s="82">
        <v>5245</v>
      </c>
      <c r="K1366" s="37">
        <v>525</v>
      </c>
      <c r="L1366" s="38">
        <f t="shared" si="227"/>
        <v>525</v>
      </c>
      <c r="M1366" s="36">
        <f t="shared" si="226"/>
        <v>41729</v>
      </c>
      <c r="N1366" s="39">
        <f t="shared" si="233"/>
        <v>10.01</v>
      </c>
      <c r="O1366" s="5"/>
      <c r="P1366" s="5"/>
      <c r="Q1366" s="42" t="str">
        <f>VLOOKUP(B1366,[1]Challan!$A$6:$B$28,2,FALSE)</f>
        <v>94H</v>
      </c>
      <c r="R1366" s="43" t="str">
        <f t="shared" si="229"/>
        <v>AAFF</v>
      </c>
      <c r="S1366" s="43" t="str">
        <f t="shared" si="234"/>
        <v>F</v>
      </c>
      <c r="T1366" s="43" t="str">
        <f t="shared" si="235"/>
        <v>02</v>
      </c>
      <c r="U1366" s="43" t="b">
        <f t="shared" si="230"/>
        <v>1</v>
      </c>
      <c r="V1366" s="43">
        <f t="shared" si="231"/>
        <v>10</v>
      </c>
      <c r="W1366" s="43" t="str">
        <f t="shared" si="232"/>
        <v>G</v>
      </c>
      <c r="X1366" s="37">
        <v>0</v>
      </c>
    </row>
    <row r="1367" spans="1:24" x14ac:dyDescent="0.25">
      <c r="A1367" s="30">
        <f t="shared" si="236"/>
        <v>1364</v>
      </c>
      <c r="B1367" s="45">
        <v>20</v>
      </c>
      <c r="C1367" s="32">
        <f t="shared" si="228"/>
        <v>572</v>
      </c>
      <c r="D1367" s="45" t="s">
        <v>229</v>
      </c>
      <c r="E1367" s="45" t="s">
        <v>991</v>
      </c>
      <c r="F1367" s="45" t="s">
        <v>533</v>
      </c>
      <c r="G1367" s="45"/>
      <c r="H1367" s="35" t="s">
        <v>255</v>
      </c>
      <c r="I1367" s="36">
        <v>41729</v>
      </c>
      <c r="J1367" s="82">
        <v>12494</v>
      </c>
      <c r="K1367" s="37">
        <v>1250</v>
      </c>
      <c r="L1367" s="38">
        <f t="shared" si="227"/>
        <v>1250</v>
      </c>
      <c r="M1367" s="36">
        <f t="shared" si="226"/>
        <v>41729</v>
      </c>
      <c r="N1367" s="39">
        <f t="shared" si="233"/>
        <v>10</v>
      </c>
      <c r="O1367" s="5"/>
      <c r="P1367" s="5"/>
      <c r="Q1367" s="42" t="str">
        <f>VLOOKUP(B1367,[1]Challan!$A$6:$B$28,2,FALSE)</f>
        <v>94H</v>
      </c>
      <c r="R1367" s="43" t="str">
        <f t="shared" si="229"/>
        <v>ASBP</v>
      </c>
      <c r="S1367" s="43" t="str">
        <f t="shared" si="234"/>
        <v>P</v>
      </c>
      <c r="T1367" s="43" t="str">
        <f t="shared" si="235"/>
        <v>02</v>
      </c>
      <c r="U1367" s="43" t="b">
        <f t="shared" si="230"/>
        <v>1</v>
      </c>
      <c r="V1367" s="43">
        <f t="shared" si="231"/>
        <v>10</v>
      </c>
      <c r="W1367" s="43" t="str">
        <f t="shared" si="232"/>
        <v>P</v>
      </c>
      <c r="X1367" s="37">
        <v>0</v>
      </c>
    </row>
    <row r="1368" spans="1:24" x14ac:dyDescent="0.25">
      <c r="A1368" s="30">
        <f t="shared" si="236"/>
        <v>1365</v>
      </c>
      <c r="B1368" s="45">
        <v>20</v>
      </c>
      <c r="C1368" s="32">
        <f t="shared" si="228"/>
        <v>573</v>
      </c>
      <c r="D1368" s="45" t="s">
        <v>229</v>
      </c>
      <c r="E1368" s="45" t="s">
        <v>947</v>
      </c>
      <c r="F1368" s="45" t="s">
        <v>344</v>
      </c>
      <c r="G1368" s="45"/>
      <c r="H1368" s="35" t="s">
        <v>255</v>
      </c>
      <c r="I1368" s="36">
        <v>41729</v>
      </c>
      <c r="J1368" s="82">
        <v>21131</v>
      </c>
      <c r="K1368" s="37">
        <v>2114</v>
      </c>
      <c r="L1368" s="38">
        <f t="shared" si="227"/>
        <v>2114</v>
      </c>
      <c r="M1368" s="36">
        <f t="shared" si="226"/>
        <v>41729</v>
      </c>
      <c r="N1368" s="39">
        <f t="shared" si="233"/>
        <v>10</v>
      </c>
      <c r="O1368" s="5"/>
      <c r="P1368" s="5"/>
      <c r="Q1368" s="42" t="str">
        <f>VLOOKUP(B1368,[1]Challan!$A$6:$B$28,2,FALSE)</f>
        <v>94H</v>
      </c>
      <c r="R1368" s="43" t="str">
        <f t="shared" si="229"/>
        <v>AAAF</v>
      </c>
      <c r="S1368" s="43" t="str">
        <f t="shared" si="234"/>
        <v>F</v>
      </c>
      <c r="T1368" s="43" t="str">
        <f t="shared" si="235"/>
        <v>02</v>
      </c>
      <c r="U1368" s="43" t="b">
        <f t="shared" si="230"/>
        <v>1</v>
      </c>
      <c r="V1368" s="43">
        <f t="shared" si="231"/>
        <v>10</v>
      </c>
      <c r="W1368" s="43" t="str">
        <f t="shared" si="232"/>
        <v>P</v>
      </c>
      <c r="X1368" s="37">
        <v>0</v>
      </c>
    </row>
    <row r="1369" spans="1:24" x14ac:dyDescent="0.25">
      <c r="A1369" s="30">
        <f t="shared" si="236"/>
        <v>1366</v>
      </c>
      <c r="B1369" s="45">
        <v>20</v>
      </c>
      <c r="C1369" s="32">
        <f t="shared" si="228"/>
        <v>574</v>
      </c>
      <c r="D1369" s="45" t="s">
        <v>229</v>
      </c>
      <c r="E1369" s="45" t="s">
        <v>948</v>
      </c>
      <c r="F1369" s="45" t="s">
        <v>345</v>
      </c>
      <c r="G1369" s="45"/>
      <c r="H1369" s="35" t="s">
        <v>255</v>
      </c>
      <c r="I1369" s="36">
        <v>41729</v>
      </c>
      <c r="J1369" s="82">
        <v>10855</v>
      </c>
      <c r="K1369" s="37">
        <v>1086</v>
      </c>
      <c r="L1369" s="38">
        <f t="shared" si="227"/>
        <v>1086</v>
      </c>
      <c r="M1369" s="36">
        <f t="shared" si="226"/>
        <v>41729</v>
      </c>
      <c r="N1369" s="39">
        <f t="shared" si="233"/>
        <v>10</v>
      </c>
      <c r="O1369" s="5"/>
      <c r="P1369" s="5"/>
      <c r="Q1369" s="42" t="str">
        <f>VLOOKUP(B1369,[1]Challan!$A$6:$B$28,2,FALSE)</f>
        <v>94H</v>
      </c>
      <c r="R1369" s="43" t="str">
        <f t="shared" si="229"/>
        <v>AAFF</v>
      </c>
      <c r="S1369" s="43" t="str">
        <f t="shared" si="234"/>
        <v>F</v>
      </c>
      <c r="T1369" s="43" t="str">
        <f t="shared" si="235"/>
        <v>02</v>
      </c>
      <c r="U1369" s="43" t="b">
        <f t="shared" si="230"/>
        <v>1</v>
      </c>
      <c r="V1369" s="43">
        <f t="shared" si="231"/>
        <v>10</v>
      </c>
      <c r="W1369" s="43" t="str">
        <f t="shared" si="232"/>
        <v>F</v>
      </c>
      <c r="X1369" s="37">
        <v>0</v>
      </c>
    </row>
    <row r="1370" spans="1:24" x14ac:dyDescent="0.25">
      <c r="A1370" s="30">
        <f t="shared" si="236"/>
        <v>1367</v>
      </c>
      <c r="B1370" s="45">
        <v>20</v>
      </c>
      <c r="C1370" s="32">
        <f t="shared" si="228"/>
        <v>575</v>
      </c>
      <c r="D1370" s="45" t="s">
        <v>229</v>
      </c>
      <c r="E1370" s="45" t="s">
        <v>972</v>
      </c>
      <c r="F1370" s="45" t="s">
        <v>436</v>
      </c>
      <c r="G1370" s="45"/>
      <c r="H1370" s="35" t="s">
        <v>255</v>
      </c>
      <c r="I1370" s="36">
        <v>41729</v>
      </c>
      <c r="J1370" s="82">
        <v>7521</v>
      </c>
      <c r="K1370" s="37">
        <v>753</v>
      </c>
      <c r="L1370" s="38">
        <f t="shared" si="227"/>
        <v>753</v>
      </c>
      <c r="M1370" s="36">
        <f t="shared" si="226"/>
        <v>41729</v>
      </c>
      <c r="N1370" s="39">
        <f t="shared" si="233"/>
        <v>10.01</v>
      </c>
      <c r="O1370" s="5"/>
      <c r="P1370" s="5"/>
      <c r="Q1370" s="42" t="str">
        <f>VLOOKUP(B1370,[1]Challan!$A$6:$B$28,2,FALSE)</f>
        <v>94H</v>
      </c>
      <c r="R1370" s="43" t="str">
        <f t="shared" si="229"/>
        <v>AASF</v>
      </c>
      <c r="S1370" s="43" t="str">
        <f t="shared" si="234"/>
        <v>F</v>
      </c>
      <c r="T1370" s="43" t="str">
        <f t="shared" si="235"/>
        <v>02</v>
      </c>
      <c r="U1370" s="43" t="b">
        <f t="shared" si="230"/>
        <v>1</v>
      </c>
      <c r="V1370" s="43">
        <f t="shared" si="231"/>
        <v>10</v>
      </c>
      <c r="W1370" s="43" t="str">
        <f t="shared" si="232"/>
        <v>A</v>
      </c>
      <c r="X1370" s="37">
        <v>0</v>
      </c>
    </row>
    <row r="1371" spans="1:24" x14ac:dyDescent="0.25">
      <c r="A1371" s="30">
        <f t="shared" si="236"/>
        <v>1368</v>
      </c>
      <c r="B1371" s="45">
        <v>20</v>
      </c>
      <c r="C1371" s="32">
        <f t="shared" si="228"/>
        <v>576</v>
      </c>
      <c r="D1371" s="45" t="s">
        <v>229</v>
      </c>
      <c r="E1371" s="45" t="s">
        <v>959</v>
      </c>
      <c r="F1371" s="45" t="s">
        <v>376</v>
      </c>
      <c r="G1371" s="45"/>
      <c r="H1371" s="35" t="s">
        <v>255</v>
      </c>
      <c r="I1371" s="36">
        <v>41729</v>
      </c>
      <c r="J1371" s="82">
        <v>6611</v>
      </c>
      <c r="K1371" s="37">
        <v>662</v>
      </c>
      <c r="L1371" s="38">
        <f t="shared" si="227"/>
        <v>662</v>
      </c>
      <c r="M1371" s="36">
        <f t="shared" si="226"/>
        <v>41729</v>
      </c>
      <c r="N1371" s="39">
        <f t="shared" si="233"/>
        <v>10.01</v>
      </c>
      <c r="O1371" s="5"/>
      <c r="P1371" s="5"/>
      <c r="Q1371" s="42" t="str">
        <f>VLOOKUP(B1371,[1]Challan!$A$6:$B$28,2,FALSE)</f>
        <v>94H</v>
      </c>
      <c r="R1371" s="43" t="str">
        <f t="shared" si="229"/>
        <v>ACNP</v>
      </c>
      <c r="S1371" s="43" t="str">
        <f t="shared" si="234"/>
        <v>P</v>
      </c>
      <c r="T1371" s="43" t="str">
        <f t="shared" si="235"/>
        <v>02</v>
      </c>
      <c r="U1371" s="43" t="b">
        <f t="shared" si="230"/>
        <v>1</v>
      </c>
      <c r="V1371" s="43">
        <f t="shared" si="231"/>
        <v>10</v>
      </c>
      <c r="W1371" s="43" t="str">
        <f t="shared" si="232"/>
        <v>C</v>
      </c>
      <c r="X1371" s="37">
        <v>0</v>
      </c>
    </row>
    <row r="1372" spans="1:24" x14ac:dyDescent="0.25">
      <c r="A1372" s="30">
        <f t="shared" si="236"/>
        <v>1369</v>
      </c>
      <c r="B1372" s="45">
        <v>20</v>
      </c>
      <c r="C1372" s="32">
        <f t="shared" si="228"/>
        <v>577</v>
      </c>
      <c r="D1372" s="45" t="s">
        <v>229</v>
      </c>
      <c r="E1372" s="45" t="s">
        <v>822</v>
      </c>
      <c r="F1372" s="45" t="s">
        <v>336</v>
      </c>
      <c r="G1372" s="45"/>
      <c r="H1372" s="35" t="s">
        <v>255</v>
      </c>
      <c r="I1372" s="36">
        <v>41729</v>
      </c>
      <c r="J1372" s="82">
        <v>29666</v>
      </c>
      <c r="K1372" s="37">
        <v>2967</v>
      </c>
      <c r="L1372" s="38">
        <f t="shared" si="227"/>
        <v>2967</v>
      </c>
      <c r="M1372" s="36">
        <f t="shared" si="226"/>
        <v>41729</v>
      </c>
      <c r="N1372" s="39">
        <f t="shared" si="233"/>
        <v>10</v>
      </c>
      <c r="O1372" s="5"/>
      <c r="P1372" s="5"/>
      <c r="Q1372" s="42" t="str">
        <f>VLOOKUP(B1372,[1]Challan!$A$6:$B$28,2,FALSE)</f>
        <v>94H</v>
      </c>
      <c r="R1372" s="43" t="str">
        <f t="shared" si="229"/>
        <v>AABF</v>
      </c>
      <c r="S1372" s="43" t="str">
        <f t="shared" si="234"/>
        <v>F</v>
      </c>
      <c r="T1372" s="43" t="str">
        <f t="shared" si="235"/>
        <v>02</v>
      </c>
      <c r="U1372" s="43" t="b">
        <f t="shared" si="230"/>
        <v>1</v>
      </c>
      <c r="V1372" s="43">
        <f t="shared" si="231"/>
        <v>10</v>
      </c>
      <c r="W1372" s="43" t="str">
        <f t="shared" si="232"/>
        <v>J</v>
      </c>
      <c r="X1372" s="37">
        <v>0</v>
      </c>
    </row>
    <row r="1373" spans="1:24" x14ac:dyDescent="0.25">
      <c r="A1373" s="30">
        <f t="shared" si="236"/>
        <v>1370</v>
      </c>
      <c r="B1373" s="45">
        <v>20</v>
      </c>
      <c r="C1373" s="32">
        <f t="shared" si="228"/>
        <v>578</v>
      </c>
      <c r="D1373" s="45" t="s">
        <v>229</v>
      </c>
      <c r="E1373" s="45" t="s">
        <v>830</v>
      </c>
      <c r="F1373" s="45" t="s">
        <v>374</v>
      </c>
      <c r="G1373" s="45"/>
      <c r="H1373" s="35" t="s">
        <v>255</v>
      </c>
      <c r="I1373" s="36">
        <v>41729</v>
      </c>
      <c r="J1373" s="82">
        <v>3301</v>
      </c>
      <c r="K1373" s="37">
        <v>331</v>
      </c>
      <c r="L1373" s="38">
        <f t="shared" si="227"/>
        <v>331</v>
      </c>
      <c r="M1373" s="36">
        <f t="shared" si="226"/>
        <v>41729</v>
      </c>
      <c r="N1373" s="39">
        <f t="shared" si="233"/>
        <v>10.029999999999999</v>
      </c>
      <c r="O1373" s="5"/>
      <c r="P1373" s="5"/>
      <c r="Q1373" s="42" t="str">
        <f>VLOOKUP(B1373,[1]Challan!$A$6:$B$28,2,FALSE)</f>
        <v>94H</v>
      </c>
      <c r="R1373" s="43" t="str">
        <f t="shared" si="229"/>
        <v>AABF</v>
      </c>
      <c r="S1373" s="43" t="str">
        <f t="shared" si="234"/>
        <v>F</v>
      </c>
      <c r="T1373" s="43" t="str">
        <f t="shared" si="235"/>
        <v>02</v>
      </c>
      <c r="U1373" s="43" t="b">
        <f t="shared" si="230"/>
        <v>1</v>
      </c>
      <c r="V1373" s="43">
        <f t="shared" si="231"/>
        <v>10</v>
      </c>
      <c r="W1373" s="43" t="str">
        <f t="shared" si="232"/>
        <v>H</v>
      </c>
      <c r="X1373" s="37">
        <v>0</v>
      </c>
    </row>
    <row r="1374" spans="1:24" x14ac:dyDescent="0.25">
      <c r="A1374" s="30">
        <f t="shared" si="236"/>
        <v>1371</v>
      </c>
      <c r="B1374" s="45">
        <v>20</v>
      </c>
      <c r="C1374" s="32">
        <f t="shared" si="228"/>
        <v>579</v>
      </c>
      <c r="D1374" s="45" t="s">
        <v>229</v>
      </c>
      <c r="E1374" s="45" t="s">
        <v>528</v>
      </c>
      <c r="F1374" s="45" t="s">
        <v>529</v>
      </c>
      <c r="G1374" s="45"/>
      <c r="H1374" s="35" t="s">
        <v>255</v>
      </c>
      <c r="I1374" s="36">
        <v>41729</v>
      </c>
      <c r="J1374" s="82">
        <v>5291</v>
      </c>
      <c r="K1374" s="37">
        <v>530</v>
      </c>
      <c r="L1374" s="38">
        <f t="shared" si="227"/>
        <v>530</v>
      </c>
      <c r="M1374" s="36">
        <f t="shared" ref="M1374:M1437" si="237">+I1374</f>
        <v>41729</v>
      </c>
      <c r="N1374" s="39">
        <f t="shared" si="233"/>
        <v>10.02</v>
      </c>
      <c r="O1374" s="5"/>
      <c r="P1374" s="5"/>
      <c r="Q1374" s="42" t="str">
        <f>VLOOKUP(B1374,[1]Challan!$A$6:$B$28,2,FALSE)</f>
        <v>94H</v>
      </c>
      <c r="R1374" s="43" t="str">
        <f t="shared" si="229"/>
        <v>AAFF</v>
      </c>
      <c r="S1374" s="43" t="str">
        <f t="shared" si="234"/>
        <v>F</v>
      </c>
      <c r="T1374" s="43" t="str">
        <f t="shared" si="235"/>
        <v>02</v>
      </c>
      <c r="U1374" s="43" t="b">
        <f t="shared" si="230"/>
        <v>1</v>
      </c>
      <c r="V1374" s="43">
        <f t="shared" si="231"/>
        <v>10</v>
      </c>
      <c r="W1374" s="43" t="str">
        <f t="shared" si="232"/>
        <v>N</v>
      </c>
      <c r="X1374" s="37">
        <v>0</v>
      </c>
    </row>
    <row r="1375" spans="1:24" x14ac:dyDescent="0.25">
      <c r="A1375" s="30">
        <f t="shared" si="236"/>
        <v>1372</v>
      </c>
      <c r="B1375" s="45">
        <v>20</v>
      </c>
      <c r="C1375" s="32">
        <f t="shared" si="228"/>
        <v>580</v>
      </c>
      <c r="D1375" s="45" t="s">
        <v>229</v>
      </c>
      <c r="E1375" s="45" t="s">
        <v>845</v>
      </c>
      <c r="F1375" s="45" t="s">
        <v>413</v>
      </c>
      <c r="G1375" s="45"/>
      <c r="H1375" s="35" t="s">
        <v>255</v>
      </c>
      <c r="I1375" s="36">
        <v>41729</v>
      </c>
      <c r="J1375" s="82">
        <v>5583</v>
      </c>
      <c r="K1375" s="37">
        <v>559</v>
      </c>
      <c r="L1375" s="38">
        <f t="shared" si="227"/>
        <v>559</v>
      </c>
      <c r="M1375" s="36">
        <f t="shared" si="237"/>
        <v>41729</v>
      </c>
      <c r="N1375" s="39">
        <f t="shared" si="233"/>
        <v>10.01</v>
      </c>
      <c r="O1375" s="5"/>
      <c r="P1375" s="5"/>
      <c r="Q1375" s="42" t="str">
        <f>VLOOKUP(B1375,[1]Challan!$A$6:$B$28,2,FALSE)</f>
        <v>94H</v>
      </c>
      <c r="R1375" s="43" t="str">
        <f t="shared" si="229"/>
        <v>AADF</v>
      </c>
      <c r="S1375" s="43" t="str">
        <f t="shared" si="234"/>
        <v>F</v>
      </c>
      <c r="T1375" s="43" t="str">
        <f t="shared" si="235"/>
        <v>02</v>
      </c>
      <c r="U1375" s="43" t="b">
        <f t="shared" si="230"/>
        <v>1</v>
      </c>
      <c r="V1375" s="43">
        <f t="shared" si="231"/>
        <v>10</v>
      </c>
      <c r="W1375" s="43" t="str">
        <f t="shared" si="232"/>
        <v>B</v>
      </c>
      <c r="X1375" s="37">
        <v>0</v>
      </c>
    </row>
    <row r="1376" spans="1:24" x14ac:dyDescent="0.25">
      <c r="A1376" s="30">
        <f t="shared" si="236"/>
        <v>1373</v>
      </c>
      <c r="B1376" s="45">
        <v>20</v>
      </c>
      <c r="C1376" s="32">
        <f t="shared" si="228"/>
        <v>581</v>
      </c>
      <c r="D1376" s="45" t="s">
        <v>229</v>
      </c>
      <c r="E1376" s="45" t="s">
        <v>550</v>
      </c>
      <c r="F1376" s="45" t="s">
        <v>551</v>
      </c>
      <c r="G1376" s="45"/>
      <c r="H1376" s="35" t="s">
        <v>255</v>
      </c>
      <c r="I1376" s="36">
        <v>41729</v>
      </c>
      <c r="J1376" s="82">
        <v>34567</v>
      </c>
      <c r="K1376" s="37">
        <v>3457</v>
      </c>
      <c r="L1376" s="38">
        <f t="shared" si="227"/>
        <v>3457</v>
      </c>
      <c r="M1376" s="36">
        <f t="shared" si="237"/>
        <v>41729</v>
      </c>
      <c r="N1376" s="39">
        <f t="shared" si="233"/>
        <v>10</v>
      </c>
      <c r="O1376" s="5"/>
      <c r="P1376" s="5"/>
      <c r="Q1376" s="42" t="str">
        <f>VLOOKUP(B1376,[1]Challan!$A$6:$B$28,2,FALSE)</f>
        <v>94H</v>
      </c>
      <c r="R1376" s="43" t="str">
        <f t="shared" si="229"/>
        <v>AAFF</v>
      </c>
      <c r="S1376" s="43" t="str">
        <f t="shared" si="234"/>
        <v>F</v>
      </c>
      <c r="T1376" s="43" t="str">
        <f t="shared" si="235"/>
        <v>02</v>
      </c>
      <c r="U1376" s="43" t="b">
        <f t="shared" si="230"/>
        <v>1</v>
      </c>
      <c r="V1376" s="43">
        <f t="shared" si="231"/>
        <v>10</v>
      </c>
      <c r="W1376" s="43" t="str">
        <f t="shared" si="232"/>
        <v>F</v>
      </c>
      <c r="X1376" s="37">
        <v>0</v>
      </c>
    </row>
    <row r="1377" spans="1:24" x14ac:dyDescent="0.25">
      <c r="A1377" s="30">
        <f t="shared" si="236"/>
        <v>1374</v>
      </c>
      <c r="B1377" s="45">
        <v>20</v>
      </c>
      <c r="C1377" s="32">
        <f t="shared" si="228"/>
        <v>582</v>
      </c>
      <c r="D1377" s="45" t="s">
        <v>229</v>
      </c>
      <c r="E1377" s="45" t="s">
        <v>946</v>
      </c>
      <c r="F1377" s="45" t="s">
        <v>342</v>
      </c>
      <c r="G1377" s="45"/>
      <c r="H1377" s="35" t="s">
        <v>255</v>
      </c>
      <c r="I1377" s="36">
        <v>41729</v>
      </c>
      <c r="J1377" s="82">
        <v>7516</v>
      </c>
      <c r="K1377" s="37">
        <v>752</v>
      </c>
      <c r="L1377" s="38">
        <f t="shared" si="227"/>
        <v>752</v>
      </c>
      <c r="M1377" s="36">
        <f t="shared" si="237"/>
        <v>41729</v>
      </c>
      <c r="N1377" s="39">
        <f t="shared" si="233"/>
        <v>10.01</v>
      </c>
      <c r="O1377" s="5"/>
      <c r="P1377" s="5"/>
      <c r="Q1377" s="42" t="str">
        <f>VLOOKUP(B1377,[1]Challan!$A$6:$B$28,2,FALSE)</f>
        <v>94H</v>
      </c>
      <c r="R1377" s="43" t="str">
        <f t="shared" si="229"/>
        <v>ACPP</v>
      </c>
      <c r="S1377" s="43" t="str">
        <f t="shared" si="234"/>
        <v>P</v>
      </c>
      <c r="T1377" s="43" t="str">
        <f t="shared" si="235"/>
        <v>02</v>
      </c>
      <c r="U1377" s="43" t="b">
        <f t="shared" si="230"/>
        <v>1</v>
      </c>
      <c r="V1377" s="43">
        <f t="shared" si="231"/>
        <v>10</v>
      </c>
      <c r="W1377" s="43" t="str">
        <f t="shared" si="232"/>
        <v>K</v>
      </c>
      <c r="X1377" s="37">
        <v>0</v>
      </c>
    </row>
    <row r="1378" spans="1:24" x14ac:dyDescent="0.25">
      <c r="A1378" s="30">
        <f t="shared" si="236"/>
        <v>1375</v>
      </c>
      <c r="B1378" s="45">
        <v>20</v>
      </c>
      <c r="C1378" s="32">
        <f t="shared" si="228"/>
        <v>583</v>
      </c>
      <c r="D1378" s="111" t="s">
        <v>229</v>
      </c>
      <c r="E1378" s="45" t="s">
        <v>1143</v>
      </c>
      <c r="F1378" s="45" t="s">
        <v>751</v>
      </c>
      <c r="G1378" s="45"/>
      <c r="H1378" s="35" t="s">
        <v>255</v>
      </c>
      <c r="I1378" s="36">
        <v>41729</v>
      </c>
      <c r="J1378" s="82">
        <v>4098</v>
      </c>
      <c r="K1378" s="37">
        <v>410</v>
      </c>
      <c r="L1378" s="38">
        <f t="shared" si="227"/>
        <v>410</v>
      </c>
      <c r="M1378" s="36">
        <f t="shared" si="237"/>
        <v>41729</v>
      </c>
      <c r="N1378" s="39">
        <f t="shared" si="233"/>
        <v>10</v>
      </c>
      <c r="O1378" s="5"/>
      <c r="P1378" s="5"/>
      <c r="Q1378" s="42" t="str">
        <f>VLOOKUP(B1378,[1]Challan!$A$6:$B$28,2,FALSE)</f>
        <v>94H</v>
      </c>
      <c r="R1378" s="43" t="str">
        <f t="shared" si="229"/>
        <v>AACF</v>
      </c>
      <c r="S1378" s="43" t="str">
        <f t="shared" si="234"/>
        <v>F</v>
      </c>
      <c r="T1378" s="43" t="str">
        <f t="shared" si="235"/>
        <v>02</v>
      </c>
      <c r="U1378" s="43" t="b">
        <f t="shared" si="230"/>
        <v>1</v>
      </c>
      <c r="V1378" s="43">
        <f t="shared" si="231"/>
        <v>10</v>
      </c>
      <c r="W1378" s="43" t="str">
        <f t="shared" si="232"/>
        <v>C</v>
      </c>
      <c r="X1378" s="37">
        <v>0</v>
      </c>
    </row>
    <row r="1379" spans="1:24" x14ac:dyDescent="0.25">
      <c r="A1379" s="30">
        <f t="shared" si="236"/>
        <v>1376</v>
      </c>
      <c r="B1379" s="45">
        <v>20</v>
      </c>
      <c r="C1379" s="32">
        <f t="shared" si="228"/>
        <v>584</v>
      </c>
      <c r="D1379" s="45" t="s">
        <v>229</v>
      </c>
      <c r="E1379" s="45" t="s">
        <v>951</v>
      </c>
      <c r="F1379" s="45" t="s">
        <v>353</v>
      </c>
      <c r="G1379" s="45"/>
      <c r="H1379" s="35" t="s">
        <v>255</v>
      </c>
      <c r="I1379" s="36">
        <v>41729</v>
      </c>
      <c r="J1379" s="82">
        <v>3218</v>
      </c>
      <c r="K1379" s="37">
        <v>322</v>
      </c>
      <c r="L1379" s="38">
        <f t="shared" si="227"/>
        <v>322</v>
      </c>
      <c r="M1379" s="36">
        <f t="shared" si="237"/>
        <v>41729</v>
      </c>
      <c r="N1379" s="39">
        <f t="shared" si="233"/>
        <v>10.01</v>
      </c>
      <c r="O1379" s="5"/>
      <c r="P1379" s="5"/>
      <c r="Q1379" s="42" t="str">
        <f>VLOOKUP(B1379,[1]Challan!$A$6:$B$28,2,FALSE)</f>
        <v>94H</v>
      </c>
      <c r="R1379" s="43" t="str">
        <f t="shared" si="229"/>
        <v>AJDP</v>
      </c>
      <c r="S1379" s="43" t="str">
        <f t="shared" si="234"/>
        <v>P</v>
      </c>
      <c r="T1379" s="43" t="str">
        <f t="shared" si="235"/>
        <v>02</v>
      </c>
      <c r="U1379" s="43" t="b">
        <f t="shared" si="230"/>
        <v>1</v>
      </c>
      <c r="V1379" s="43">
        <f t="shared" si="231"/>
        <v>10</v>
      </c>
      <c r="W1379" s="43" t="str">
        <f t="shared" si="232"/>
        <v>Q</v>
      </c>
      <c r="X1379" s="37">
        <v>0</v>
      </c>
    </row>
    <row r="1380" spans="1:24" x14ac:dyDescent="0.25">
      <c r="A1380" s="30">
        <f t="shared" si="236"/>
        <v>1377</v>
      </c>
      <c r="B1380" s="45">
        <v>20</v>
      </c>
      <c r="C1380" s="32">
        <f t="shared" si="228"/>
        <v>585</v>
      </c>
      <c r="D1380" s="45" t="s">
        <v>229</v>
      </c>
      <c r="E1380" s="45" t="s">
        <v>865</v>
      </c>
      <c r="F1380" s="45" t="s">
        <v>489</v>
      </c>
      <c r="G1380" s="45"/>
      <c r="H1380" s="35" t="s">
        <v>255</v>
      </c>
      <c r="I1380" s="36">
        <v>41729</v>
      </c>
      <c r="J1380" s="82">
        <v>19831</v>
      </c>
      <c r="K1380" s="37">
        <v>1984</v>
      </c>
      <c r="L1380" s="38">
        <f t="shared" si="227"/>
        <v>1984</v>
      </c>
      <c r="M1380" s="36">
        <f t="shared" si="237"/>
        <v>41729</v>
      </c>
      <c r="N1380" s="39">
        <f t="shared" si="233"/>
        <v>10</v>
      </c>
      <c r="O1380" s="5"/>
      <c r="P1380" s="5"/>
      <c r="Q1380" s="42" t="str">
        <f>VLOOKUP(B1380,[1]Challan!$A$6:$B$28,2,FALSE)</f>
        <v>94H</v>
      </c>
      <c r="R1380" s="43" t="str">
        <f t="shared" si="229"/>
        <v>AGYP</v>
      </c>
      <c r="S1380" s="43" t="str">
        <f t="shared" si="234"/>
        <v>P</v>
      </c>
      <c r="T1380" s="43" t="str">
        <f t="shared" si="235"/>
        <v>02</v>
      </c>
      <c r="U1380" s="43" t="b">
        <f t="shared" si="230"/>
        <v>1</v>
      </c>
      <c r="V1380" s="43">
        <f t="shared" si="231"/>
        <v>10</v>
      </c>
      <c r="W1380" s="43" t="str">
        <f t="shared" si="232"/>
        <v>E</v>
      </c>
      <c r="X1380" s="37">
        <v>0</v>
      </c>
    </row>
    <row r="1381" spans="1:24" x14ac:dyDescent="0.25">
      <c r="A1381" s="30">
        <f t="shared" si="236"/>
        <v>1378</v>
      </c>
      <c r="B1381" s="45">
        <v>20</v>
      </c>
      <c r="C1381" s="32">
        <f t="shared" si="228"/>
        <v>586</v>
      </c>
      <c r="D1381" s="45" t="s">
        <v>229</v>
      </c>
      <c r="E1381" s="45" t="s">
        <v>875</v>
      </c>
      <c r="F1381" s="45" t="s">
        <v>519</v>
      </c>
      <c r="G1381" s="45"/>
      <c r="H1381" s="35" t="s">
        <v>255</v>
      </c>
      <c r="I1381" s="36">
        <v>41729</v>
      </c>
      <c r="J1381" s="82">
        <v>13570</v>
      </c>
      <c r="K1381" s="37">
        <v>1358</v>
      </c>
      <c r="L1381" s="38">
        <f t="shared" si="227"/>
        <v>1358</v>
      </c>
      <c r="M1381" s="36">
        <f t="shared" si="237"/>
        <v>41729</v>
      </c>
      <c r="N1381" s="39">
        <f t="shared" si="233"/>
        <v>10.01</v>
      </c>
      <c r="O1381" s="5"/>
      <c r="P1381" s="5"/>
      <c r="Q1381" s="42" t="str">
        <f>VLOOKUP(B1381,[1]Challan!$A$6:$B$28,2,FALSE)</f>
        <v>94H</v>
      </c>
      <c r="R1381" s="43" t="str">
        <f t="shared" si="229"/>
        <v>AEZP</v>
      </c>
      <c r="S1381" s="43" t="str">
        <f t="shared" si="234"/>
        <v>P</v>
      </c>
      <c r="T1381" s="43" t="str">
        <f t="shared" si="235"/>
        <v>02</v>
      </c>
      <c r="U1381" s="43" t="b">
        <f t="shared" si="230"/>
        <v>1</v>
      </c>
      <c r="V1381" s="43">
        <f t="shared" si="231"/>
        <v>10</v>
      </c>
      <c r="W1381" s="43" t="str">
        <f t="shared" si="232"/>
        <v>B</v>
      </c>
      <c r="X1381" s="37">
        <v>0</v>
      </c>
    </row>
    <row r="1382" spans="1:24" x14ac:dyDescent="0.25">
      <c r="A1382" s="30">
        <f t="shared" si="236"/>
        <v>1379</v>
      </c>
      <c r="B1382" s="45">
        <v>20</v>
      </c>
      <c r="C1382" s="32">
        <f t="shared" si="228"/>
        <v>587</v>
      </c>
      <c r="D1382" s="45" t="s">
        <v>229</v>
      </c>
      <c r="E1382" s="45" t="s">
        <v>1109</v>
      </c>
      <c r="F1382" s="45" t="s">
        <v>537</v>
      </c>
      <c r="G1382" s="45"/>
      <c r="H1382" s="35" t="s">
        <v>255</v>
      </c>
      <c r="I1382" s="36">
        <v>41729</v>
      </c>
      <c r="J1382" s="82">
        <v>19772</v>
      </c>
      <c r="K1382" s="37">
        <v>1978</v>
      </c>
      <c r="L1382" s="38">
        <f t="shared" ref="L1382:L1445" si="238">+K1382</f>
        <v>1978</v>
      </c>
      <c r="M1382" s="36">
        <f t="shared" si="237"/>
        <v>41729</v>
      </c>
      <c r="N1382" s="39">
        <f t="shared" si="233"/>
        <v>10</v>
      </c>
      <c r="O1382" s="5"/>
      <c r="P1382" s="5"/>
      <c r="Q1382" s="42" t="str">
        <f>VLOOKUP(B1382,[1]Challan!$A$6:$B$28,2,FALSE)</f>
        <v>94H</v>
      </c>
      <c r="R1382" s="43" t="str">
        <f t="shared" si="229"/>
        <v>ABWF</v>
      </c>
      <c r="S1382" s="43" t="str">
        <f t="shared" si="234"/>
        <v>F</v>
      </c>
      <c r="T1382" s="43" t="str">
        <f t="shared" si="235"/>
        <v>02</v>
      </c>
      <c r="U1382" s="43" t="b">
        <f t="shared" si="230"/>
        <v>1</v>
      </c>
      <c r="V1382" s="43">
        <f t="shared" si="231"/>
        <v>10</v>
      </c>
      <c r="W1382" s="43" t="str">
        <f t="shared" si="232"/>
        <v>F</v>
      </c>
      <c r="X1382" s="37">
        <v>0</v>
      </c>
    </row>
    <row r="1383" spans="1:24" x14ac:dyDescent="0.25">
      <c r="A1383" s="30">
        <f t="shared" si="236"/>
        <v>1380</v>
      </c>
      <c r="B1383" s="45">
        <v>20</v>
      </c>
      <c r="C1383" s="32">
        <f t="shared" si="228"/>
        <v>588</v>
      </c>
      <c r="D1383" s="111" t="s">
        <v>229</v>
      </c>
      <c r="E1383" s="45" t="s">
        <v>1018</v>
      </c>
      <c r="F1383" s="45" t="s">
        <v>750</v>
      </c>
      <c r="G1383" s="45"/>
      <c r="H1383" s="35" t="s">
        <v>255</v>
      </c>
      <c r="I1383" s="36">
        <v>41729</v>
      </c>
      <c r="J1383" s="82">
        <v>7037</v>
      </c>
      <c r="K1383" s="37">
        <v>704</v>
      </c>
      <c r="L1383" s="38">
        <f t="shared" si="238"/>
        <v>704</v>
      </c>
      <c r="M1383" s="36">
        <f t="shared" si="237"/>
        <v>41729</v>
      </c>
      <c r="N1383" s="39">
        <f t="shared" si="233"/>
        <v>10</v>
      </c>
      <c r="O1383" s="5"/>
      <c r="P1383" s="5"/>
      <c r="Q1383" s="42" t="str">
        <f>VLOOKUP(B1383,[1]Challan!$A$6:$B$28,2,FALSE)</f>
        <v>94H</v>
      </c>
      <c r="R1383" s="43" t="str">
        <f t="shared" si="229"/>
        <v>AAOF</v>
      </c>
      <c r="S1383" s="43" t="str">
        <f t="shared" si="234"/>
        <v>F</v>
      </c>
      <c r="T1383" s="43" t="str">
        <f t="shared" si="235"/>
        <v>02</v>
      </c>
      <c r="U1383" s="43" t="b">
        <f t="shared" si="230"/>
        <v>1</v>
      </c>
      <c r="V1383" s="43">
        <f t="shared" si="231"/>
        <v>10</v>
      </c>
      <c r="W1383" s="43" t="str">
        <f t="shared" si="232"/>
        <v>G</v>
      </c>
      <c r="X1383" s="37">
        <v>0</v>
      </c>
    </row>
    <row r="1384" spans="1:24" x14ac:dyDescent="0.25">
      <c r="A1384" s="30">
        <f t="shared" si="236"/>
        <v>1381</v>
      </c>
      <c r="B1384" s="45">
        <v>20</v>
      </c>
      <c r="C1384" s="32">
        <f t="shared" si="228"/>
        <v>589</v>
      </c>
      <c r="D1384" s="45" t="s">
        <v>229</v>
      </c>
      <c r="E1384" s="45" t="s">
        <v>1053</v>
      </c>
      <c r="F1384" s="45" t="s">
        <v>329</v>
      </c>
      <c r="G1384" s="45"/>
      <c r="H1384" s="35" t="s">
        <v>255</v>
      </c>
      <c r="I1384" s="36">
        <v>41729</v>
      </c>
      <c r="J1384" s="82">
        <v>1996</v>
      </c>
      <c r="K1384" s="37">
        <v>200</v>
      </c>
      <c r="L1384" s="38">
        <f t="shared" si="238"/>
        <v>200</v>
      </c>
      <c r="M1384" s="36">
        <f t="shared" si="237"/>
        <v>41729</v>
      </c>
      <c r="N1384" s="39">
        <f t="shared" si="233"/>
        <v>10.02</v>
      </c>
      <c r="O1384" s="5"/>
      <c r="P1384" s="5"/>
      <c r="Q1384" s="42" t="str">
        <f>VLOOKUP(B1384,[1]Challan!$A$6:$B$28,2,FALSE)</f>
        <v>94H</v>
      </c>
      <c r="R1384" s="43" t="str">
        <f t="shared" si="229"/>
        <v>AJSP</v>
      </c>
      <c r="S1384" s="43" t="str">
        <f t="shared" si="234"/>
        <v>P</v>
      </c>
      <c r="T1384" s="43" t="str">
        <f t="shared" si="235"/>
        <v>02</v>
      </c>
      <c r="U1384" s="43" t="b">
        <f t="shared" si="230"/>
        <v>1</v>
      </c>
      <c r="V1384" s="43">
        <f t="shared" si="231"/>
        <v>10</v>
      </c>
      <c r="W1384" s="43" t="str">
        <f t="shared" si="232"/>
        <v>K</v>
      </c>
      <c r="X1384" s="37">
        <v>0</v>
      </c>
    </row>
    <row r="1385" spans="1:24" x14ac:dyDescent="0.25">
      <c r="A1385" s="30">
        <f t="shared" si="236"/>
        <v>1382</v>
      </c>
      <c r="B1385" s="45">
        <v>20</v>
      </c>
      <c r="C1385" s="32">
        <f t="shared" si="228"/>
        <v>590</v>
      </c>
      <c r="D1385" s="45" t="s">
        <v>229</v>
      </c>
      <c r="E1385" s="45" t="s">
        <v>1054</v>
      </c>
      <c r="F1385" s="45" t="s">
        <v>333</v>
      </c>
      <c r="G1385" s="45"/>
      <c r="H1385" s="35" t="s">
        <v>255</v>
      </c>
      <c r="I1385" s="36">
        <v>41729</v>
      </c>
      <c r="J1385" s="82">
        <v>10391</v>
      </c>
      <c r="K1385" s="37">
        <v>1040</v>
      </c>
      <c r="L1385" s="38">
        <f t="shared" si="238"/>
        <v>1040</v>
      </c>
      <c r="M1385" s="36">
        <f t="shared" si="237"/>
        <v>41729</v>
      </c>
      <c r="N1385" s="39">
        <f t="shared" si="233"/>
        <v>10.01</v>
      </c>
      <c r="O1385" s="5"/>
      <c r="P1385" s="5"/>
      <c r="Q1385" s="42" t="str">
        <f>VLOOKUP(B1385,[1]Challan!$A$6:$B$28,2,FALSE)</f>
        <v>94H</v>
      </c>
      <c r="R1385" s="43" t="str">
        <f t="shared" si="229"/>
        <v>AABF</v>
      </c>
      <c r="S1385" s="43" t="str">
        <f t="shared" si="234"/>
        <v>F</v>
      </c>
      <c r="T1385" s="43" t="str">
        <f t="shared" si="235"/>
        <v>02</v>
      </c>
      <c r="U1385" s="43" t="b">
        <f t="shared" si="230"/>
        <v>1</v>
      </c>
      <c r="V1385" s="43">
        <f t="shared" si="231"/>
        <v>10</v>
      </c>
      <c r="W1385" s="43" t="str">
        <f t="shared" si="232"/>
        <v>M</v>
      </c>
      <c r="X1385" s="37">
        <v>0</v>
      </c>
    </row>
    <row r="1386" spans="1:24" x14ac:dyDescent="0.25">
      <c r="A1386" s="30">
        <f t="shared" si="236"/>
        <v>1383</v>
      </c>
      <c r="B1386" s="45">
        <v>20</v>
      </c>
      <c r="C1386" s="32">
        <f t="shared" si="228"/>
        <v>591</v>
      </c>
      <c r="D1386" s="45" t="s">
        <v>229</v>
      </c>
      <c r="E1386" s="45" t="s">
        <v>980</v>
      </c>
      <c r="F1386" s="45" t="s">
        <v>476</v>
      </c>
      <c r="G1386" s="45"/>
      <c r="H1386" s="35" t="s">
        <v>255</v>
      </c>
      <c r="I1386" s="36">
        <v>41729</v>
      </c>
      <c r="J1386" s="82">
        <v>15417</v>
      </c>
      <c r="K1386" s="37">
        <v>1542</v>
      </c>
      <c r="L1386" s="38">
        <f t="shared" si="238"/>
        <v>1542</v>
      </c>
      <c r="M1386" s="36">
        <f t="shared" si="237"/>
        <v>41729</v>
      </c>
      <c r="N1386" s="39">
        <f t="shared" si="233"/>
        <v>10</v>
      </c>
      <c r="O1386" s="5"/>
      <c r="P1386" s="5"/>
      <c r="Q1386" s="42" t="str">
        <f>VLOOKUP(B1386,[1]Challan!$A$6:$B$28,2,FALSE)</f>
        <v>94H</v>
      </c>
      <c r="R1386" s="43" t="str">
        <f t="shared" si="229"/>
        <v>ANHP</v>
      </c>
      <c r="S1386" s="43" t="str">
        <f t="shared" si="234"/>
        <v>P</v>
      </c>
      <c r="T1386" s="43" t="str">
        <f t="shared" si="235"/>
        <v>02</v>
      </c>
      <c r="U1386" s="43" t="b">
        <f t="shared" si="230"/>
        <v>1</v>
      </c>
      <c r="V1386" s="43">
        <f t="shared" si="231"/>
        <v>10</v>
      </c>
      <c r="W1386" s="43" t="str">
        <f t="shared" si="232"/>
        <v>J</v>
      </c>
      <c r="X1386" s="37">
        <v>0</v>
      </c>
    </row>
    <row r="1387" spans="1:24" x14ac:dyDescent="0.25">
      <c r="A1387" s="30">
        <f t="shared" si="236"/>
        <v>1384</v>
      </c>
      <c r="B1387" s="45">
        <v>20</v>
      </c>
      <c r="C1387" s="32">
        <f t="shared" si="228"/>
        <v>592</v>
      </c>
      <c r="D1387" s="111" t="s">
        <v>229</v>
      </c>
      <c r="E1387" s="45" t="s">
        <v>917</v>
      </c>
      <c r="F1387" s="45" t="s">
        <v>521</v>
      </c>
      <c r="G1387" s="45"/>
      <c r="H1387" s="35" t="s">
        <v>255</v>
      </c>
      <c r="I1387" s="36">
        <v>41729</v>
      </c>
      <c r="J1387" s="82">
        <v>40261</v>
      </c>
      <c r="K1387" s="37">
        <v>4027</v>
      </c>
      <c r="L1387" s="38">
        <f t="shared" si="238"/>
        <v>4027</v>
      </c>
      <c r="M1387" s="36">
        <f t="shared" si="237"/>
        <v>41729</v>
      </c>
      <c r="N1387" s="39">
        <f t="shared" si="233"/>
        <v>10</v>
      </c>
      <c r="O1387" s="5"/>
      <c r="P1387" s="5"/>
      <c r="Q1387" s="42" t="str">
        <f>VLOOKUP(B1387,[1]Challan!$A$6:$B$28,2,FALSE)</f>
        <v>94H</v>
      </c>
      <c r="R1387" s="43" t="str">
        <f t="shared" si="229"/>
        <v>AMRP</v>
      </c>
      <c r="S1387" s="43" t="str">
        <f t="shared" si="234"/>
        <v>P</v>
      </c>
      <c r="T1387" s="43" t="str">
        <f t="shared" si="235"/>
        <v>02</v>
      </c>
      <c r="U1387" s="43" t="b">
        <f t="shared" si="230"/>
        <v>1</v>
      </c>
      <c r="V1387" s="43">
        <f t="shared" si="231"/>
        <v>10</v>
      </c>
      <c r="W1387" s="43" t="str">
        <f t="shared" si="232"/>
        <v>N</v>
      </c>
      <c r="X1387" s="37">
        <v>0</v>
      </c>
    </row>
    <row r="1388" spans="1:24" x14ac:dyDescent="0.25">
      <c r="A1388" s="30">
        <f t="shared" si="236"/>
        <v>1385</v>
      </c>
      <c r="B1388" s="45">
        <v>20</v>
      </c>
      <c r="C1388" s="32">
        <f t="shared" si="228"/>
        <v>593</v>
      </c>
      <c r="D1388" s="45" t="s">
        <v>229</v>
      </c>
      <c r="E1388" s="45" t="s">
        <v>828</v>
      </c>
      <c r="F1388" s="45" t="s">
        <v>370</v>
      </c>
      <c r="G1388" s="45"/>
      <c r="H1388" s="35" t="s">
        <v>255</v>
      </c>
      <c r="I1388" s="36">
        <v>41729</v>
      </c>
      <c r="J1388" s="82">
        <v>15433</v>
      </c>
      <c r="K1388" s="37">
        <v>1544</v>
      </c>
      <c r="L1388" s="38">
        <f t="shared" si="238"/>
        <v>1544</v>
      </c>
      <c r="M1388" s="36">
        <f t="shared" si="237"/>
        <v>41729</v>
      </c>
      <c r="N1388" s="39">
        <f t="shared" si="233"/>
        <v>10</v>
      </c>
      <c r="O1388" s="5"/>
      <c r="P1388" s="5"/>
      <c r="Q1388" s="42" t="str">
        <f>VLOOKUP(B1388,[1]Challan!$A$6:$B$28,2,FALSE)</f>
        <v>94H</v>
      </c>
      <c r="R1388" s="43" t="str">
        <f t="shared" si="229"/>
        <v>ABLP</v>
      </c>
      <c r="S1388" s="43" t="str">
        <f t="shared" si="234"/>
        <v>P</v>
      </c>
      <c r="T1388" s="43" t="str">
        <f t="shared" si="235"/>
        <v>02</v>
      </c>
      <c r="U1388" s="43" t="b">
        <f t="shared" si="230"/>
        <v>1</v>
      </c>
      <c r="V1388" s="43">
        <f t="shared" si="231"/>
        <v>10</v>
      </c>
      <c r="W1388" s="43" t="str">
        <f t="shared" si="232"/>
        <v>N</v>
      </c>
      <c r="X1388" s="37">
        <v>0</v>
      </c>
    </row>
    <row r="1389" spans="1:24" x14ac:dyDescent="0.25">
      <c r="A1389" s="30">
        <f t="shared" si="236"/>
        <v>1386</v>
      </c>
      <c r="B1389" s="45">
        <v>20</v>
      </c>
      <c r="C1389" s="32">
        <f t="shared" si="228"/>
        <v>594</v>
      </c>
      <c r="D1389" s="45" t="s">
        <v>229</v>
      </c>
      <c r="E1389" s="45" t="s">
        <v>1097</v>
      </c>
      <c r="F1389" s="45" t="s">
        <v>490</v>
      </c>
      <c r="G1389" s="45"/>
      <c r="H1389" s="35" t="s">
        <v>255</v>
      </c>
      <c r="I1389" s="36">
        <v>41729</v>
      </c>
      <c r="J1389" s="82">
        <v>2898</v>
      </c>
      <c r="K1389" s="37">
        <v>290</v>
      </c>
      <c r="L1389" s="38">
        <f t="shared" si="238"/>
        <v>290</v>
      </c>
      <c r="M1389" s="36">
        <f t="shared" si="237"/>
        <v>41729</v>
      </c>
      <c r="N1389" s="39">
        <f t="shared" si="233"/>
        <v>10.01</v>
      </c>
      <c r="O1389" s="5"/>
      <c r="P1389" s="5"/>
      <c r="Q1389" s="42" t="str">
        <f>VLOOKUP(B1389,[1]Challan!$A$6:$B$28,2,FALSE)</f>
        <v>94H</v>
      </c>
      <c r="R1389" s="43" t="str">
        <f t="shared" si="229"/>
        <v>ABGF</v>
      </c>
      <c r="S1389" s="43" t="str">
        <f t="shared" si="234"/>
        <v>F</v>
      </c>
      <c r="T1389" s="43" t="str">
        <f t="shared" si="235"/>
        <v>02</v>
      </c>
      <c r="U1389" s="43" t="b">
        <f t="shared" si="230"/>
        <v>1</v>
      </c>
      <c r="V1389" s="43">
        <f t="shared" si="231"/>
        <v>10</v>
      </c>
      <c r="W1389" s="43" t="str">
        <f t="shared" si="232"/>
        <v>H</v>
      </c>
      <c r="X1389" s="37">
        <v>0</v>
      </c>
    </row>
    <row r="1390" spans="1:24" x14ac:dyDescent="0.25">
      <c r="A1390" s="30">
        <f t="shared" si="236"/>
        <v>1387</v>
      </c>
      <c r="B1390" s="45">
        <v>20</v>
      </c>
      <c r="C1390" s="32">
        <f t="shared" si="228"/>
        <v>595</v>
      </c>
      <c r="D1390" s="45" t="s">
        <v>229</v>
      </c>
      <c r="E1390" s="45" t="s">
        <v>498</v>
      </c>
      <c r="F1390" s="45" t="s">
        <v>499</v>
      </c>
      <c r="G1390" s="45"/>
      <c r="H1390" s="35" t="s">
        <v>255</v>
      </c>
      <c r="I1390" s="36">
        <v>41729</v>
      </c>
      <c r="J1390" s="82">
        <v>5617</v>
      </c>
      <c r="K1390" s="37">
        <v>562</v>
      </c>
      <c r="L1390" s="38">
        <f t="shared" si="238"/>
        <v>562</v>
      </c>
      <c r="M1390" s="36">
        <f t="shared" si="237"/>
        <v>41729</v>
      </c>
      <c r="N1390" s="39">
        <f t="shared" si="233"/>
        <v>10.01</v>
      </c>
      <c r="O1390" s="5"/>
      <c r="P1390" s="5"/>
      <c r="Q1390" s="42" t="str">
        <f>VLOOKUP(B1390,[1]Challan!$A$6:$B$28,2,FALSE)</f>
        <v>94H</v>
      </c>
      <c r="R1390" s="43" t="str">
        <f t="shared" si="229"/>
        <v>AAFF</v>
      </c>
      <c r="S1390" s="43" t="str">
        <f t="shared" si="234"/>
        <v>F</v>
      </c>
      <c r="T1390" s="43" t="str">
        <f t="shared" si="235"/>
        <v>02</v>
      </c>
      <c r="U1390" s="43" t="b">
        <f t="shared" si="230"/>
        <v>1</v>
      </c>
      <c r="V1390" s="43">
        <f t="shared" si="231"/>
        <v>10</v>
      </c>
      <c r="W1390" s="43" t="str">
        <f t="shared" si="232"/>
        <v>Q</v>
      </c>
      <c r="X1390" s="37">
        <v>0</v>
      </c>
    </row>
    <row r="1391" spans="1:24" x14ac:dyDescent="0.25">
      <c r="A1391" s="30">
        <f t="shared" si="236"/>
        <v>1388</v>
      </c>
      <c r="B1391" s="45">
        <v>20</v>
      </c>
      <c r="C1391" s="32">
        <f t="shared" si="228"/>
        <v>596</v>
      </c>
      <c r="D1391" s="45" t="s">
        <v>229</v>
      </c>
      <c r="E1391" s="45" t="s">
        <v>913</v>
      </c>
      <c r="F1391" s="45" t="s">
        <v>727</v>
      </c>
      <c r="G1391" s="45"/>
      <c r="H1391" s="35" t="s">
        <v>255</v>
      </c>
      <c r="I1391" s="36">
        <v>41729</v>
      </c>
      <c r="J1391" s="82">
        <v>8742</v>
      </c>
      <c r="K1391" s="37">
        <v>875</v>
      </c>
      <c r="L1391" s="38">
        <f t="shared" si="238"/>
        <v>875</v>
      </c>
      <c r="M1391" s="36">
        <f t="shared" si="237"/>
        <v>41729</v>
      </c>
      <c r="N1391" s="39">
        <f t="shared" si="233"/>
        <v>10.01</v>
      </c>
      <c r="O1391" s="5"/>
      <c r="P1391" s="5"/>
      <c r="Q1391" s="42" t="str">
        <f>VLOOKUP(B1391,[1]Challan!$A$6:$B$28,2,FALSE)</f>
        <v>94H</v>
      </c>
      <c r="R1391" s="43" t="str">
        <f t="shared" si="229"/>
        <v>AAAF</v>
      </c>
      <c r="S1391" s="43" t="str">
        <f t="shared" si="234"/>
        <v>F</v>
      </c>
      <c r="T1391" s="43" t="str">
        <f t="shared" si="235"/>
        <v>02</v>
      </c>
      <c r="U1391" s="43" t="b">
        <f t="shared" si="230"/>
        <v>1</v>
      </c>
      <c r="V1391" s="43">
        <f t="shared" si="231"/>
        <v>10</v>
      </c>
      <c r="W1391" s="43" t="str">
        <f t="shared" si="232"/>
        <v>Q</v>
      </c>
      <c r="X1391" s="37">
        <v>0</v>
      </c>
    </row>
    <row r="1392" spans="1:24" x14ac:dyDescent="0.25">
      <c r="A1392" s="30">
        <f t="shared" si="236"/>
        <v>1389</v>
      </c>
      <c r="B1392" s="45">
        <v>20</v>
      </c>
      <c r="C1392" s="32">
        <f t="shared" si="228"/>
        <v>597</v>
      </c>
      <c r="D1392" s="45" t="s">
        <v>229</v>
      </c>
      <c r="E1392" s="45" t="s">
        <v>494</v>
      </c>
      <c r="F1392" s="45" t="s">
        <v>495</v>
      </c>
      <c r="G1392" s="45"/>
      <c r="H1392" s="35" t="s">
        <v>255</v>
      </c>
      <c r="I1392" s="36">
        <v>41729</v>
      </c>
      <c r="J1392" s="82">
        <v>13279</v>
      </c>
      <c r="K1392" s="37">
        <v>1328</v>
      </c>
      <c r="L1392" s="38">
        <f t="shared" si="238"/>
        <v>1328</v>
      </c>
      <c r="M1392" s="36">
        <f t="shared" si="237"/>
        <v>41729</v>
      </c>
      <c r="N1392" s="39">
        <f t="shared" si="233"/>
        <v>10</v>
      </c>
      <c r="O1392" s="5"/>
      <c r="P1392" s="5"/>
      <c r="Q1392" s="42" t="str">
        <f>VLOOKUP(B1392,[1]Challan!$A$6:$B$28,2,FALSE)</f>
        <v>94H</v>
      </c>
      <c r="R1392" s="43" t="str">
        <f t="shared" si="229"/>
        <v>AAHF</v>
      </c>
      <c r="S1392" s="43" t="str">
        <f t="shared" si="234"/>
        <v>F</v>
      </c>
      <c r="T1392" s="43" t="str">
        <f t="shared" si="235"/>
        <v>02</v>
      </c>
      <c r="U1392" s="43" t="b">
        <f t="shared" si="230"/>
        <v>1</v>
      </c>
      <c r="V1392" s="43">
        <f t="shared" si="231"/>
        <v>10</v>
      </c>
      <c r="W1392" s="43" t="str">
        <f t="shared" si="232"/>
        <v>P</v>
      </c>
      <c r="X1392" s="37">
        <v>0</v>
      </c>
    </row>
    <row r="1393" spans="1:24" x14ac:dyDescent="0.25">
      <c r="A1393" s="30">
        <f t="shared" si="236"/>
        <v>1390</v>
      </c>
      <c r="B1393" s="45">
        <v>20</v>
      </c>
      <c r="C1393" s="32">
        <f t="shared" si="228"/>
        <v>598</v>
      </c>
      <c r="D1393" s="45" t="s">
        <v>229</v>
      </c>
      <c r="E1393" s="45" t="s">
        <v>1013</v>
      </c>
      <c r="F1393" s="45" t="s">
        <v>462</v>
      </c>
      <c r="G1393" s="45"/>
      <c r="H1393" s="35" t="s">
        <v>255</v>
      </c>
      <c r="I1393" s="36">
        <v>41729</v>
      </c>
      <c r="J1393" s="82">
        <v>2636</v>
      </c>
      <c r="K1393" s="37">
        <v>264</v>
      </c>
      <c r="L1393" s="38">
        <f t="shared" si="238"/>
        <v>264</v>
      </c>
      <c r="M1393" s="36">
        <f t="shared" si="237"/>
        <v>41729</v>
      </c>
      <c r="N1393" s="39">
        <f t="shared" si="233"/>
        <v>10.02</v>
      </c>
      <c r="O1393" s="5"/>
      <c r="P1393" s="5"/>
      <c r="Q1393" s="42" t="str">
        <f>VLOOKUP(B1393,[1]Challan!$A$6:$B$28,2,FALSE)</f>
        <v>94H</v>
      </c>
      <c r="R1393" s="43" t="str">
        <f t="shared" si="229"/>
        <v>ANGP</v>
      </c>
      <c r="S1393" s="43" t="str">
        <f t="shared" si="234"/>
        <v>P</v>
      </c>
      <c r="T1393" s="43" t="str">
        <f t="shared" si="235"/>
        <v>02</v>
      </c>
      <c r="U1393" s="43" t="b">
        <f t="shared" si="230"/>
        <v>1</v>
      </c>
      <c r="V1393" s="43">
        <f t="shared" si="231"/>
        <v>10</v>
      </c>
      <c r="W1393" s="43" t="str">
        <f t="shared" si="232"/>
        <v>J</v>
      </c>
      <c r="X1393" s="37">
        <v>0</v>
      </c>
    </row>
    <row r="1394" spans="1:24" x14ac:dyDescent="0.25">
      <c r="A1394" s="30">
        <f t="shared" si="236"/>
        <v>1391</v>
      </c>
      <c r="B1394" s="45">
        <v>20</v>
      </c>
      <c r="C1394" s="32">
        <f t="shared" si="228"/>
        <v>599</v>
      </c>
      <c r="D1394" s="45" t="s">
        <v>229</v>
      </c>
      <c r="E1394" s="45" t="s">
        <v>1076</v>
      </c>
      <c r="F1394" s="45" t="s">
        <v>414</v>
      </c>
      <c r="G1394" s="45"/>
      <c r="H1394" s="35" t="s">
        <v>255</v>
      </c>
      <c r="I1394" s="36">
        <v>41729</v>
      </c>
      <c r="J1394" s="82">
        <v>25455</v>
      </c>
      <c r="K1394" s="37">
        <v>2546</v>
      </c>
      <c r="L1394" s="38">
        <f t="shared" si="238"/>
        <v>2546</v>
      </c>
      <c r="M1394" s="36">
        <f t="shared" si="237"/>
        <v>41729</v>
      </c>
      <c r="N1394" s="39">
        <f t="shared" si="233"/>
        <v>10</v>
      </c>
      <c r="O1394" s="5"/>
      <c r="P1394" s="5"/>
      <c r="Q1394" s="42" t="str">
        <f>VLOOKUP(B1394,[1]Challan!$A$6:$B$28,2,FALSE)</f>
        <v>94H</v>
      </c>
      <c r="R1394" s="43" t="str">
        <f t="shared" si="229"/>
        <v>AAAF</v>
      </c>
      <c r="S1394" s="43" t="str">
        <f t="shared" si="234"/>
        <v>F</v>
      </c>
      <c r="T1394" s="43" t="str">
        <f t="shared" si="235"/>
        <v>02</v>
      </c>
      <c r="U1394" s="43" t="b">
        <f t="shared" si="230"/>
        <v>1</v>
      </c>
      <c r="V1394" s="43">
        <f t="shared" si="231"/>
        <v>10</v>
      </c>
      <c r="W1394" s="43" t="str">
        <f t="shared" si="232"/>
        <v>R</v>
      </c>
      <c r="X1394" s="37">
        <v>0</v>
      </c>
    </row>
    <row r="1395" spans="1:24" x14ac:dyDescent="0.25">
      <c r="A1395" s="30">
        <f t="shared" si="236"/>
        <v>1392</v>
      </c>
      <c r="B1395" s="45">
        <v>20</v>
      </c>
      <c r="C1395" s="32">
        <f t="shared" si="228"/>
        <v>600</v>
      </c>
      <c r="D1395" s="45" t="s">
        <v>229</v>
      </c>
      <c r="E1395" s="45" t="s">
        <v>949</v>
      </c>
      <c r="F1395" s="45" t="s">
        <v>349</v>
      </c>
      <c r="G1395" s="45"/>
      <c r="H1395" s="35" t="s">
        <v>255</v>
      </c>
      <c r="I1395" s="36">
        <v>41729</v>
      </c>
      <c r="J1395" s="82">
        <v>21868</v>
      </c>
      <c r="K1395" s="37">
        <v>2187</v>
      </c>
      <c r="L1395" s="38">
        <f t="shared" si="238"/>
        <v>2187</v>
      </c>
      <c r="M1395" s="36">
        <f t="shared" si="237"/>
        <v>41729</v>
      </c>
      <c r="N1395" s="39">
        <f t="shared" si="233"/>
        <v>10</v>
      </c>
      <c r="O1395" s="5"/>
      <c r="P1395" s="5"/>
      <c r="Q1395" s="42" t="str">
        <f>VLOOKUP(B1395,[1]Challan!$A$6:$B$28,2,FALSE)</f>
        <v>94H</v>
      </c>
      <c r="R1395" s="43" t="str">
        <f t="shared" si="229"/>
        <v>AAEF</v>
      </c>
      <c r="S1395" s="43" t="str">
        <f t="shared" si="234"/>
        <v>F</v>
      </c>
      <c r="T1395" s="43" t="str">
        <f t="shared" si="235"/>
        <v>02</v>
      </c>
      <c r="U1395" s="43" t="b">
        <f t="shared" si="230"/>
        <v>1</v>
      </c>
      <c r="V1395" s="43">
        <f t="shared" si="231"/>
        <v>10</v>
      </c>
      <c r="W1395" s="43" t="str">
        <f t="shared" si="232"/>
        <v>A</v>
      </c>
      <c r="X1395" s="37">
        <v>0</v>
      </c>
    </row>
    <row r="1396" spans="1:24" x14ac:dyDescent="0.25">
      <c r="A1396" s="30">
        <f t="shared" si="236"/>
        <v>1393</v>
      </c>
      <c r="B1396" s="45">
        <v>20</v>
      </c>
      <c r="C1396" s="32">
        <f t="shared" si="228"/>
        <v>601</v>
      </c>
      <c r="D1396" s="45" t="s">
        <v>229</v>
      </c>
      <c r="E1396" s="45" t="s">
        <v>1113</v>
      </c>
      <c r="F1396" s="45" t="s">
        <v>553</v>
      </c>
      <c r="G1396" s="45"/>
      <c r="H1396" s="35" t="s">
        <v>255</v>
      </c>
      <c r="I1396" s="36">
        <v>41729</v>
      </c>
      <c r="J1396" s="82">
        <v>11936</v>
      </c>
      <c r="K1396" s="37">
        <v>1194</v>
      </c>
      <c r="L1396" s="38">
        <f t="shared" si="238"/>
        <v>1194</v>
      </c>
      <c r="M1396" s="36">
        <f t="shared" si="237"/>
        <v>41729</v>
      </c>
      <c r="N1396" s="39">
        <f t="shared" si="233"/>
        <v>10</v>
      </c>
      <c r="O1396" s="5"/>
      <c r="P1396" s="5"/>
      <c r="Q1396" s="42" t="str">
        <f>VLOOKUP(B1396,[1]Challan!$A$6:$B$28,2,FALSE)</f>
        <v>94H</v>
      </c>
      <c r="R1396" s="43" t="str">
        <f t="shared" si="229"/>
        <v>AANF</v>
      </c>
      <c r="S1396" s="43" t="str">
        <f t="shared" si="234"/>
        <v>F</v>
      </c>
      <c r="T1396" s="43" t="str">
        <f t="shared" si="235"/>
        <v>02</v>
      </c>
      <c r="U1396" s="43" t="b">
        <f t="shared" si="230"/>
        <v>1</v>
      </c>
      <c r="V1396" s="43">
        <f t="shared" si="231"/>
        <v>10</v>
      </c>
      <c r="W1396" s="43" t="str">
        <f t="shared" si="232"/>
        <v>H</v>
      </c>
      <c r="X1396" s="37">
        <v>0</v>
      </c>
    </row>
    <row r="1397" spans="1:24" x14ac:dyDescent="0.25">
      <c r="A1397" s="30">
        <f t="shared" si="236"/>
        <v>1394</v>
      </c>
      <c r="B1397" s="45">
        <v>20</v>
      </c>
      <c r="C1397" s="32">
        <f t="shared" si="228"/>
        <v>602</v>
      </c>
      <c r="D1397" s="45" t="s">
        <v>229</v>
      </c>
      <c r="E1397" s="45" t="s">
        <v>842</v>
      </c>
      <c r="F1397" s="45" t="s">
        <v>409</v>
      </c>
      <c r="G1397" s="45"/>
      <c r="H1397" s="35" t="s">
        <v>255</v>
      </c>
      <c r="I1397" s="36">
        <v>41729</v>
      </c>
      <c r="J1397" s="82">
        <v>11542</v>
      </c>
      <c r="K1397" s="37">
        <v>1155</v>
      </c>
      <c r="L1397" s="38">
        <f t="shared" si="238"/>
        <v>1155</v>
      </c>
      <c r="M1397" s="36">
        <f t="shared" si="237"/>
        <v>41729</v>
      </c>
      <c r="N1397" s="39">
        <f t="shared" si="233"/>
        <v>10.01</v>
      </c>
      <c r="O1397" s="5"/>
      <c r="P1397" s="5"/>
      <c r="Q1397" s="42" t="str">
        <f>VLOOKUP(B1397,[1]Challan!$A$6:$B$28,2,FALSE)</f>
        <v>94H</v>
      </c>
      <c r="R1397" s="43" t="str">
        <f t="shared" si="229"/>
        <v>AAAF</v>
      </c>
      <c r="S1397" s="43" t="str">
        <f t="shared" si="234"/>
        <v>F</v>
      </c>
      <c r="T1397" s="43" t="str">
        <f t="shared" si="235"/>
        <v>02</v>
      </c>
      <c r="U1397" s="43" t="b">
        <f t="shared" si="230"/>
        <v>1</v>
      </c>
      <c r="V1397" s="43">
        <f t="shared" si="231"/>
        <v>10</v>
      </c>
      <c r="W1397" s="43" t="str">
        <f t="shared" si="232"/>
        <v>Q</v>
      </c>
      <c r="X1397" s="37">
        <v>0</v>
      </c>
    </row>
    <row r="1398" spans="1:24" x14ac:dyDescent="0.25">
      <c r="A1398" s="30">
        <f t="shared" si="236"/>
        <v>1395</v>
      </c>
      <c r="B1398" s="45">
        <v>20</v>
      </c>
      <c r="C1398" s="32">
        <f t="shared" si="228"/>
        <v>603</v>
      </c>
      <c r="D1398" s="45" t="s">
        <v>229</v>
      </c>
      <c r="E1398" s="45" t="s">
        <v>843</v>
      </c>
      <c r="F1398" s="45" t="s">
        <v>410</v>
      </c>
      <c r="G1398" s="45"/>
      <c r="H1398" s="35" t="s">
        <v>255</v>
      </c>
      <c r="I1398" s="36">
        <v>41729</v>
      </c>
      <c r="J1398" s="82">
        <v>18905</v>
      </c>
      <c r="K1398" s="37">
        <v>1891</v>
      </c>
      <c r="L1398" s="38">
        <f t="shared" si="238"/>
        <v>1891</v>
      </c>
      <c r="M1398" s="36">
        <f t="shared" si="237"/>
        <v>41729</v>
      </c>
      <c r="N1398" s="39">
        <f t="shared" si="233"/>
        <v>10</v>
      </c>
      <c r="O1398" s="5"/>
      <c r="P1398" s="5"/>
      <c r="Q1398" s="42" t="str">
        <f>VLOOKUP(B1398,[1]Challan!$A$6:$B$28,2,FALSE)</f>
        <v>94H</v>
      </c>
      <c r="R1398" s="43" t="str">
        <f t="shared" si="229"/>
        <v>AABH</v>
      </c>
      <c r="S1398" s="43" t="str">
        <f t="shared" si="234"/>
        <v>H</v>
      </c>
      <c r="T1398" s="43" t="str">
        <f t="shared" si="235"/>
        <v>02</v>
      </c>
      <c r="U1398" s="43" t="b">
        <f t="shared" si="230"/>
        <v>1</v>
      </c>
      <c r="V1398" s="43">
        <f t="shared" si="231"/>
        <v>10</v>
      </c>
      <c r="W1398" s="43" t="str">
        <f t="shared" si="232"/>
        <v>D</v>
      </c>
      <c r="X1398" s="37">
        <v>0</v>
      </c>
    </row>
    <row r="1399" spans="1:24" x14ac:dyDescent="0.25">
      <c r="A1399" s="30">
        <f t="shared" si="236"/>
        <v>1396</v>
      </c>
      <c r="B1399" s="45">
        <v>20</v>
      </c>
      <c r="C1399" s="32">
        <f t="shared" si="228"/>
        <v>604</v>
      </c>
      <c r="D1399" s="45" t="s">
        <v>229</v>
      </c>
      <c r="E1399" s="45" t="s">
        <v>870</v>
      </c>
      <c r="F1399" s="45" t="s">
        <v>500</v>
      </c>
      <c r="G1399" s="45"/>
      <c r="H1399" s="35" t="s">
        <v>255</v>
      </c>
      <c r="I1399" s="36">
        <v>41729</v>
      </c>
      <c r="J1399" s="82">
        <v>15057</v>
      </c>
      <c r="K1399" s="37">
        <v>1506</v>
      </c>
      <c r="L1399" s="38">
        <f t="shared" si="238"/>
        <v>1506</v>
      </c>
      <c r="M1399" s="36">
        <f t="shared" si="237"/>
        <v>41729</v>
      </c>
      <c r="N1399" s="39">
        <f t="shared" si="233"/>
        <v>10</v>
      </c>
      <c r="O1399" s="5"/>
      <c r="P1399" s="5"/>
      <c r="Q1399" s="42" t="str">
        <f>VLOOKUP(B1399,[1]Challan!$A$6:$B$28,2,FALSE)</f>
        <v>94H</v>
      </c>
      <c r="R1399" s="43" t="str">
        <f t="shared" si="229"/>
        <v>AAJH</v>
      </c>
      <c r="S1399" s="43" t="str">
        <f t="shared" si="234"/>
        <v>H</v>
      </c>
      <c r="T1399" s="43" t="str">
        <f t="shared" si="235"/>
        <v>02</v>
      </c>
      <c r="U1399" s="43" t="b">
        <f t="shared" si="230"/>
        <v>1</v>
      </c>
      <c r="V1399" s="43">
        <f t="shared" si="231"/>
        <v>10</v>
      </c>
      <c r="W1399" s="43" t="str">
        <f t="shared" si="232"/>
        <v>L</v>
      </c>
      <c r="X1399" s="37">
        <v>0</v>
      </c>
    </row>
    <row r="1400" spans="1:24" x14ac:dyDescent="0.25">
      <c r="A1400" s="30">
        <f t="shared" si="236"/>
        <v>1397</v>
      </c>
      <c r="B1400" s="45">
        <v>20</v>
      </c>
      <c r="C1400" s="32">
        <f t="shared" si="228"/>
        <v>605</v>
      </c>
      <c r="D1400" s="45" t="s">
        <v>229</v>
      </c>
      <c r="E1400" s="45" t="s">
        <v>960</v>
      </c>
      <c r="F1400" s="45" t="s">
        <v>379</v>
      </c>
      <c r="G1400" s="45"/>
      <c r="H1400" s="35" t="s">
        <v>255</v>
      </c>
      <c r="I1400" s="36">
        <v>41729</v>
      </c>
      <c r="J1400" s="82">
        <v>4184</v>
      </c>
      <c r="K1400" s="37">
        <v>419</v>
      </c>
      <c r="L1400" s="38">
        <f t="shared" si="238"/>
        <v>419</v>
      </c>
      <c r="M1400" s="36">
        <f t="shared" si="237"/>
        <v>41729</v>
      </c>
      <c r="N1400" s="39">
        <f t="shared" si="233"/>
        <v>10.01</v>
      </c>
      <c r="O1400" s="5"/>
      <c r="P1400" s="5"/>
      <c r="Q1400" s="42" t="str">
        <f>VLOOKUP(B1400,[1]Challan!$A$6:$B$28,2,FALSE)</f>
        <v>94H</v>
      </c>
      <c r="R1400" s="43" t="str">
        <f t="shared" si="229"/>
        <v>AABF</v>
      </c>
      <c r="S1400" s="43" t="str">
        <f t="shared" si="234"/>
        <v>F</v>
      </c>
      <c r="T1400" s="43" t="str">
        <f t="shared" si="235"/>
        <v>02</v>
      </c>
      <c r="U1400" s="43" t="b">
        <f t="shared" si="230"/>
        <v>1</v>
      </c>
      <c r="V1400" s="43">
        <f t="shared" si="231"/>
        <v>10</v>
      </c>
      <c r="W1400" s="43" t="str">
        <f t="shared" si="232"/>
        <v>K</v>
      </c>
      <c r="X1400" s="37">
        <v>0</v>
      </c>
    </row>
    <row r="1401" spans="1:24" x14ac:dyDescent="0.25">
      <c r="A1401" s="30">
        <f t="shared" si="236"/>
        <v>1398</v>
      </c>
      <c r="B1401" s="45">
        <v>20</v>
      </c>
      <c r="C1401" s="32">
        <f t="shared" si="228"/>
        <v>606</v>
      </c>
      <c r="D1401" s="45" t="s">
        <v>229</v>
      </c>
      <c r="E1401" s="45" t="s">
        <v>968</v>
      </c>
      <c r="F1401" s="45" t="s">
        <v>403</v>
      </c>
      <c r="G1401" s="45"/>
      <c r="H1401" s="35" t="s">
        <v>255</v>
      </c>
      <c r="I1401" s="36">
        <v>41729</v>
      </c>
      <c r="J1401" s="82">
        <v>28766</v>
      </c>
      <c r="K1401" s="37">
        <v>2877</v>
      </c>
      <c r="L1401" s="38">
        <f t="shared" si="238"/>
        <v>2877</v>
      </c>
      <c r="M1401" s="36">
        <f t="shared" si="237"/>
        <v>41729</v>
      </c>
      <c r="N1401" s="39">
        <f t="shared" si="233"/>
        <v>10</v>
      </c>
      <c r="O1401" s="5"/>
      <c r="P1401" s="5"/>
      <c r="Q1401" s="42" t="str">
        <f>VLOOKUP(B1401,[1]Challan!$A$6:$B$28,2,FALSE)</f>
        <v>94H</v>
      </c>
      <c r="R1401" s="43" t="str">
        <f t="shared" si="229"/>
        <v>AAEF</v>
      </c>
      <c r="S1401" s="43" t="str">
        <f t="shared" si="234"/>
        <v>F</v>
      </c>
      <c r="T1401" s="43" t="str">
        <f t="shared" si="235"/>
        <v>02</v>
      </c>
      <c r="U1401" s="43" t="b">
        <f t="shared" si="230"/>
        <v>1</v>
      </c>
      <c r="V1401" s="43">
        <f t="shared" si="231"/>
        <v>10</v>
      </c>
      <c r="W1401" s="43" t="str">
        <f t="shared" si="232"/>
        <v>N</v>
      </c>
      <c r="X1401" s="37">
        <v>0</v>
      </c>
    </row>
    <row r="1402" spans="1:24" x14ac:dyDescent="0.25">
      <c r="A1402" s="30">
        <f t="shared" si="236"/>
        <v>1399</v>
      </c>
      <c r="B1402" s="45">
        <v>20</v>
      </c>
      <c r="C1402" s="32">
        <f t="shared" si="228"/>
        <v>607</v>
      </c>
      <c r="D1402" s="45" t="s">
        <v>229</v>
      </c>
      <c r="E1402" s="45" t="s">
        <v>857</v>
      </c>
      <c r="F1402" s="45" t="s">
        <v>442</v>
      </c>
      <c r="G1402" s="45"/>
      <c r="H1402" s="35" t="s">
        <v>255</v>
      </c>
      <c r="I1402" s="36">
        <v>41729</v>
      </c>
      <c r="J1402" s="82">
        <v>9840</v>
      </c>
      <c r="K1402" s="37">
        <v>984</v>
      </c>
      <c r="L1402" s="38">
        <f t="shared" si="238"/>
        <v>984</v>
      </c>
      <c r="M1402" s="36">
        <f t="shared" si="237"/>
        <v>41729</v>
      </c>
      <c r="N1402" s="39">
        <f t="shared" si="233"/>
        <v>10</v>
      </c>
      <c r="O1402" s="5"/>
      <c r="P1402" s="5"/>
      <c r="Q1402" s="42" t="str">
        <f>VLOOKUP(B1402,[1]Challan!$A$6:$B$28,2,FALSE)</f>
        <v>94H</v>
      </c>
      <c r="R1402" s="43" t="str">
        <f t="shared" si="229"/>
        <v>AIXP</v>
      </c>
      <c r="S1402" s="43" t="str">
        <f t="shared" si="234"/>
        <v>P</v>
      </c>
      <c r="T1402" s="43" t="str">
        <f t="shared" si="235"/>
        <v>02</v>
      </c>
      <c r="U1402" s="43" t="b">
        <f t="shared" si="230"/>
        <v>1</v>
      </c>
      <c r="V1402" s="43">
        <f t="shared" si="231"/>
        <v>10</v>
      </c>
      <c r="W1402" s="43" t="str">
        <f t="shared" si="232"/>
        <v>A</v>
      </c>
      <c r="X1402" s="37">
        <v>0</v>
      </c>
    </row>
    <row r="1403" spans="1:24" x14ac:dyDescent="0.25">
      <c r="A1403" s="30">
        <f t="shared" si="236"/>
        <v>1400</v>
      </c>
      <c r="B1403" s="45">
        <v>20</v>
      </c>
      <c r="C1403" s="32">
        <f t="shared" si="228"/>
        <v>608</v>
      </c>
      <c r="D1403" s="45" t="s">
        <v>229</v>
      </c>
      <c r="E1403" s="45" t="s">
        <v>1058</v>
      </c>
      <c r="F1403" s="45" t="s">
        <v>341</v>
      </c>
      <c r="G1403" s="45"/>
      <c r="H1403" s="35" t="s">
        <v>255</v>
      </c>
      <c r="I1403" s="36">
        <v>41729</v>
      </c>
      <c r="J1403" s="82">
        <v>9212</v>
      </c>
      <c r="K1403" s="37">
        <v>922</v>
      </c>
      <c r="L1403" s="38">
        <f t="shared" si="238"/>
        <v>922</v>
      </c>
      <c r="M1403" s="36">
        <f t="shared" si="237"/>
        <v>41729</v>
      </c>
      <c r="N1403" s="39">
        <f t="shared" si="233"/>
        <v>10.01</v>
      </c>
      <c r="O1403" s="5"/>
      <c r="P1403" s="5"/>
      <c r="Q1403" s="42" t="str">
        <f>VLOOKUP(B1403,[1]Challan!$A$6:$B$28,2,FALSE)</f>
        <v>94H</v>
      </c>
      <c r="R1403" s="43" t="str">
        <f t="shared" si="229"/>
        <v>AAXF</v>
      </c>
      <c r="S1403" s="43" t="str">
        <f t="shared" si="234"/>
        <v>F</v>
      </c>
      <c r="T1403" s="43" t="str">
        <f t="shared" si="235"/>
        <v>02</v>
      </c>
      <c r="U1403" s="43" t="b">
        <f t="shared" si="230"/>
        <v>1</v>
      </c>
      <c r="V1403" s="43">
        <f t="shared" si="231"/>
        <v>10</v>
      </c>
      <c r="W1403" s="43" t="str">
        <f t="shared" si="232"/>
        <v>M</v>
      </c>
      <c r="X1403" s="37">
        <v>0</v>
      </c>
    </row>
    <row r="1404" spans="1:24" x14ac:dyDescent="0.25">
      <c r="A1404" s="30">
        <f t="shared" si="236"/>
        <v>1401</v>
      </c>
      <c r="B1404" s="45">
        <v>20</v>
      </c>
      <c r="C1404" s="32">
        <f t="shared" si="228"/>
        <v>609</v>
      </c>
      <c r="D1404" s="45" t="s">
        <v>229</v>
      </c>
      <c r="E1404" s="45" t="s">
        <v>456</v>
      </c>
      <c r="F1404" s="45" t="s">
        <v>457</v>
      </c>
      <c r="G1404" s="45"/>
      <c r="H1404" s="35" t="s">
        <v>255</v>
      </c>
      <c r="I1404" s="36">
        <v>41729</v>
      </c>
      <c r="J1404" s="82">
        <v>7458</v>
      </c>
      <c r="K1404" s="37">
        <v>746</v>
      </c>
      <c r="L1404" s="38">
        <f t="shared" si="238"/>
        <v>746</v>
      </c>
      <c r="M1404" s="36">
        <f t="shared" si="237"/>
        <v>41729</v>
      </c>
      <c r="N1404" s="39">
        <f t="shared" si="233"/>
        <v>10</v>
      </c>
      <c r="O1404" s="5"/>
      <c r="P1404" s="5"/>
      <c r="Q1404" s="42" t="str">
        <f>VLOOKUP(B1404,[1]Challan!$A$6:$B$28,2,FALSE)</f>
        <v>94H</v>
      </c>
      <c r="R1404" s="43" t="str">
        <f t="shared" si="229"/>
        <v>AGKP</v>
      </c>
      <c r="S1404" s="43" t="str">
        <f t="shared" si="234"/>
        <v>P</v>
      </c>
      <c r="T1404" s="43" t="str">
        <f t="shared" si="235"/>
        <v>02</v>
      </c>
      <c r="U1404" s="43" t="b">
        <f t="shared" si="230"/>
        <v>1</v>
      </c>
      <c r="V1404" s="43">
        <f t="shared" si="231"/>
        <v>10</v>
      </c>
      <c r="W1404" s="43" t="str">
        <f t="shared" si="232"/>
        <v>Q</v>
      </c>
      <c r="X1404" s="37">
        <v>0</v>
      </c>
    </row>
    <row r="1405" spans="1:24" x14ac:dyDescent="0.25">
      <c r="A1405" s="30">
        <f t="shared" si="236"/>
        <v>1402</v>
      </c>
      <c r="B1405" s="45">
        <v>20</v>
      </c>
      <c r="C1405" s="32">
        <f t="shared" si="228"/>
        <v>610</v>
      </c>
      <c r="D1405" s="45" t="s">
        <v>229</v>
      </c>
      <c r="E1405" s="45" t="s">
        <v>327</v>
      </c>
      <c r="F1405" s="45" t="s">
        <v>328</v>
      </c>
      <c r="G1405" s="45"/>
      <c r="H1405" s="35" t="s">
        <v>255</v>
      </c>
      <c r="I1405" s="36">
        <v>41729</v>
      </c>
      <c r="J1405" s="82">
        <v>9769</v>
      </c>
      <c r="K1405" s="37">
        <v>977</v>
      </c>
      <c r="L1405" s="38">
        <f t="shared" si="238"/>
        <v>977</v>
      </c>
      <c r="M1405" s="36">
        <f t="shared" si="237"/>
        <v>41729</v>
      </c>
      <c r="N1405" s="39">
        <f t="shared" si="233"/>
        <v>10</v>
      </c>
      <c r="O1405" s="5"/>
      <c r="P1405" s="5"/>
      <c r="Q1405" s="42" t="str">
        <f>VLOOKUP(B1405,[1]Challan!$A$6:$B$28,2,FALSE)</f>
        <v>94H</v>
      </c>
      <c r="R1405" s="43" t="str">
        <f t="shared" si="229"/>
        <v>AAQF</v>
      </c>
      <c r="S1405" s="43" t="str">
        <f t="shared" si="234"/>
        <v>F</v>
      </c>
      <c r="T1405" s="43" t="str">
        <f t="shared" si="235"/>
        <v>02</v>
      </c>
      <c r="U1405" s="43" t="b">
        <f t="shared" si="230"/>
        <v>1</v>
      </c>
      <c r="V1405" s="43">
        <f t="shared" si="231"/>
        <v>10</v>
      </c>
      <c r="W1405" s="43" t="str">
        <f t="shared" si="232"/>
        <v>L</v>
      </c>
      <c r="X1405" s="37">
        <v>0</v>
      </c>
    </row>
    <row r="1406" spans="1:24" x14ac:dyDescent="0.25">
      <c r="A1406" s="30">
        <f t="shared" si="236"/>
        <v>1403</v>
      </c>
      <c r="B1406" s="45">
        <v>20</v>
      </c>
      <c r="C1406" s="32">
        <f t="shared" si="228"/>
        <v>611</v>
      </c>
      <c r="D1406" s="45" t="s">
        <v>229</v>
      </c>
      <c r="E1406" s="45" t="s">
        <v>1112</v>
      </c>
      <c r="F1406" s="45" t="s">
        <v>548</v>
      </c>
      <c r="G1406" s="45"/>
      <c r="H1406" s="35" t="s">
        <v>255</v>
      </c>
      <c r="I1406" s="36">
        <v>41729</v>
      </c>
      <c r="J1406" s="82">
        <v>6931</v>
      </c>
      <c r="K1406" s="37">
        <v>694</v>
      </c>
      <c r="L1406" s="38">
        <f t="shared" si="238"/>
        <v>694</v>
      </c>
      <c r="M1406" s="36">
        <f t="shared" si="237"/>
        <v>41729</v>
      </c>
      <c r="N1406" s="39">
        <f t="shared" si="233"/>
        <v>10.01</v>
      </c>
      <c r="O1406" s="5"/>
      <c r="P1406" s="5"/>
      <c r="Q1406" s="42" t="str">
        <f>VLOOKUP(B1406,[1]Challan!$A$6:$B$28,2,FALSE)</f>
        <v>94H</v>
      </c>
      <c r="R1406" s="43" t="str">
        <f t="shared" si="229"/>
        <v>AANP</v>
      </c>
      <c r="S1406" s="43" t="str">
        <f t="shared" si="234"/>
        <v>P</v>
      </c>
      <c r="T1406" s="43" t="str">
        <f t="shared" si="235"/>
        <v>02</v>
      </c>
      <c r="U1406" s="43" t="b">
        <f t="shared" si="230"/>
        <v>1</v>
      </c>
      <c r="V1406" s="43">
        <f t="shared" si="231"/>
        <v>10</v>
      </c>
      <c r="W1406" s="43" t="str">
        <f t="shared" si="232"/>
        <v>F</v>
      </c>
      <c r="X1406" s="37">
        <v>0</v>
      </c>
    </row>
    <row r="1407" spans="1:24" x14ac:dyDescent="0.25">
      <c r="A1407" s="30">
        <f t="shared" si="236"/>
        <v>1404</v>
      </c>
      <c r="B1407" s="45">
        <v>20</v>
      </c>
      <c r="C1407" s="32">
        <f t="shared" si="228"/>
        <v>612</v>
      </c>
      <c r="D1407" s="45" t="s">
        <v>229</v>
      </c>
      <c r="E1407" s="45" t="s">
        <v>1081</v>
      </c>
      <c r="F1407" s="45" t="s">
        <v>433</v>
      </c>
      <c r="G1407" s="45"/>
      <c r="H1407" s="35" t="s">
        <v>255</v>
      </c>
      <c r="I1407" s="36">
        <v>41729</v>
      </c>
      <c r="J1407" s="82">
        <v>4175</v>
      </c>
      <c r="K1407" s="37">
        <v>418</v>
      </c>
      <c r="L1407" s="38">
        <f t="shared" si="238"/>
        <v>418</v>
      </c>
      <c r="M1407" s="36">
        <f t="shared" si="237"/>
        <v>41729</v>
      </c>
      <c r="N1407" s="39">
        <f t="shared" si="233"/>
        <v>10.01</v>
      </c>
      <c r="O1407" s="5"/>
      <c r="P1407" s="5"/>
      <c r="Q1407" s="42" t="str">
        <f>VLOOKUP(B1407,[1]Challan!$A$6:$B$28,2,FALSE)</f>
        <v>94H</v>
      </c>
      <c r="R1407" s="43" t="str">
        <f t="shared" si="229"/>
        <v>AARF</v>
      </c>
      <c r="S1407" s="43" t="str">
        <f t="shared" si="234"/>
        <v>F</v>
      </c>
      <c r="T1407" s="43" t="str">
        <f t="shared" si="235"/>
        <v>02</v>
      </c>
      <c r="U1407" s="43" t="b">
        <f t="shared" si="230"/>
        <v>1</v>
      </c>
      <c r="V1407" s="43">
        <f t="shared" si="231"/>
        <v>10</v>
      </c>
      <c r="W1407" s="43" t="str">
        <f t="shared" si="232"/>
        <v>K</v>
      </c>
      <c r="X1407" s="37">
        <v>0</v>
      </c>
    </row>
    <row r="1408" spans="1:24" x14ac:dyDescent="0.25">
      <c r="A1408" s="30">
        <f t="shared" si="236"/>
        <v>1405</v>
      </c>
      <c r="B1408" s="45">
        <v>20</v>
      </c>
      <c r="C1408" s="32">
        <f t="shared" si="228"/>
        <v>613</v>
      </c>
      <c r="D1408" s="45" t="s">
        <v>229</v>
      </c>
      <c r="E1408" s="45" t="s">
        <v>1077</v>
      </c>
      <c r="F1408" s="45" t="s">
        <v>419</v>
      </c>
      <c r="G1408" s="45"/>
      <c r="H1408" s="35" t="s">
        <v>255</v>
      </c>
      <c r="I1408" s="36">
        <v>41729</v>
      </c>
      <c r="J1408" s="82">
        <v>9734</v>
      </c>
      <c r="K1408" s="37">
        <v>974</v>
      </c>
      <c r="L1408" s="38">
        <f t="shared" si="238"/>
        <v>974</v>
      </c>
      <c r="M1408" s="36">
        <f t="shared" si="237"/>
        <v>41729</v>
      </c>
      <c r="N1408" s="39">
        <f t="shared" si="233"/>
        <v>10.01</v>
      </c>
      <c r="O1408" s="5"/>
      <c r="P1408" s="5"/>
      <c r="Q1408" s="42" t="str">
        <f>VLOOKUP(B1408,[1]Challan!$A$6:$B$28,2,FALSE)</f>
        <v>94H</v>
      </c>
      <c r="R1408" s="43" t="str">
        <f t="shared" si="229"/>
        <v>AAFF</v>
      </c>
      <c r="S1408" s="43" t="str">
        <f t="shared" si="234"/>
        <v>F</v>
      </c>
      <c r="T1408" s="43" t="str">
        <f t="shared" si="235"/>
        <v>02</v>
      </c>
      <c r="U1408" s="43" t="b">
        <f t="shared" si="230"/>
        <v>1</v>
      </c>
      <c r="V1408" s="43">
        <f t="shared" si="231"/>
        <v>10</v>
      </c>
      <c r="W1408" s="43" t="str">
        <f t="shared" si="232"/>
        <v>N</v>
      </c>
      <c r="X1408" s="37">
        <v>0</v>
      </c>
    </row>
    <row r="1409" spans="1:24" x14ac:dyDescent="0.25">
      <c r="A1409" s="30">
        <f t="shared" si="236"/>
        <v>1406</v>
      </c>
      <c r="B1409" s="45">
        <v>20</v>
      </c>
      <c r="C1409" s="32">
        <f t="shared" si="228"/>
        <v>614</v>
      </c>
      <c r="D1409" s="45" t="s">
        <v>229</v>
      </c>
      <c r="E1409" s="45" t="s">
        <v>957</v>
      </c>
      <c r="F1409" s="45" t="s">
        <v>367</v>
      </c>
      <c r="G1409" s="45"/>
      <c r="H1409" s="35" t="s">
        <v>255</v>
      </c>
      <c r="I1409" s="36">
        <v>41729</v>
      </c>
      <c r="J1409" s="82">
        <v>2152</v>
      </c>
      <c r="K1409" s="37">
        <v>216</v>
      </c>
      <c r="L1409" s="38">
        <f t="shared" si="238"/>
        <v>216</v>
      </c>
      <c r="M1409" s="36">
        <f t="shared" si="237"/>
        <v>41729</v>
      </c>
      <c r="N1409" s="39">
        <f t="shared" si="233"/>
        <v>10.039999999999999</v>
      </c>
      <c r="O1409" s="5"/>
      <c r="P1409" s="5"/>
      <c r="Q1409" s="42" t="str">
        <f>VLOOKUP(B1409,[1]Challan!$A$6:$B$28,2,FALSE)</f>
        <v>94H</v>
      </c>
      <c r="R1409" s="43" t="str">
        <f t="shared" si="229"/>
        <v>AAHF</v>
      </c>
      <c r="S1409" s="43" t="str">
        <f t="shared" si="234"/>
        <v>F</v>
      </c>
      <c r="T1409" s="43" t="str">
        <f t="shared" si="235"/>
        <v>02</v>
      </c>
      <c r="U1409" s="43" t="b">
        <f t="shared" si="230"/>
        <v>1</v>
      </c>
      <c r="V1409" s="43">
        <f t="shared" si="231"/>
        <v>10</v>
      </c>
      <c r="W1409" s="43" t="str">
        <f t="shared" si="232"/>
        <v>E</v>
      </c>
      <c r="X1409" s="37">
        <v>0</v>
      </c>
    </row>
    <row r="1410" spans="1:24" x14ac:dyDescent="0.25">
      <c r="A1410" s="30">
        <f t="shared" si="236"/>
        <v>1407</v>
      </c>
      <c r="B1410" s="45">
        <v>20</v>
      </c>
      <c r="C1410" s="32">
        <f t="shared" si="228"/>
        <v>615</v>
      </c>
      <c r="D1410" s="45" t="s">
        <v>229</v>
      </c>
      <c r="E1410" s="45" t="s">
        <v>831</v>
      </c>
      <c r="F1410" s="45" t="s">
        <v>375</v>
      </c>
      <c r="G1410" s="45"/>
      <c r="H1410" s="35" t="s">
        <v>255</v>
      </c>
      <c r="I1410" s="36">
        <v>41729</v>
      </c>
      <c r="J1410" s="82">
        <v>4575</v>
      </c>
      <c r="K1410" s="37">
        <v>458</v>
      </c>
      <c r="L1410" s="38">
        <f t="shared" si="238"/>
        <v>458</v>
      </c>
      <c r="M1410" s="36">
        <f t="shared" si="237"/>
        <v>41729</v>
      </c>
      <c r="N1410" s="39">
        <f t="shared" si="233"/>
        <v>10.01</v>
      </c>
      <c r="O1410" s="5"/>
      <c r="P1410" s="5"/>
      <c r="Q1410" s="42" t="str">
        <f>VLOOKUP(B1410,[1]Challan!$A$6:$B$28,2,FALSE)</f>
        <v>94H</v>
      </c>
      <c r="R1410" s="43" t="str">
        <f t="shared" si="229"/>
        <v>AABF</v>
      </c>
      <c r="S1410" s="43" t="str">
        <f t="shared" si="234"/>
        <v>F</v>
      </c>
      <c r="T1410" s="43" t="str">
        <f t="shared" si="235"/>
        <v>02</v>
      </c>
      <c r="U1410" s="43" t="b">
        <f t="shared" si="230"/>
        <v>1</v>
      </c>
      <c r="V1410" s="43">
        <f t="shared" si="231"/>
        <v>10</v>
      </c>
      <c r="W1410" s="43" t="str">
        <f t="shared" si="232"/>
        <v>K</v>
      </c>
      <c r="X1410" s="37">
        <v>0</v>
      </c>
    </row>
    <row r="1411" spans="1:24" x14ac:dyDescent="0.25">
      <c r="A1411" s="30">
        <f t="shared" si="236"/>
        <v>1408</v>
      </c>
      <c r="B1411" s="45">
        <v>20</v>
      </c>
      <c r="C1411" s="32">
        <f t="shared" si="228"/>
        <v>616</v>
      </c>
      <c r="D1411" s="45" t="s">
        <v>229</v>
      </c>
      <c r="E1411" s="45" t="s">
        <v>1012</v>
      </c>
      <c r="F1411" s="45" t="s">
        <v>432</v>
      </c>
      <c r="G1411" s="45"/>
      <c r="H1411" s="35" t="s">
        <v>255</v>
      </c>
      <c r="I1411" s="36">
        <v>41729</v>
      </c>
      <c r="J1411" s="82">
        <v>6315</v>
      </c>
      <c r="K1411" s="37">
        <v>632</v>
      </c>
      <c r="L1411" s="38">
        <f t="shared" si="238"/>
        <v>632</v>
      </c>
      <c r="M1411" s="36">
        <f t="shared" si="237"/>
        <v>41729</v>
      </c>
      <c r="N1411" s="39">
        <f t="shared" si="233"/>
        <v>10.01</v>
      </c>
      <c r="O1411" s="5"/>
      <c r="P1411" s="5"/>
      <c r="Q1411" s="42" t="str">
        <f>VLOOKUP(B1411,[1]Challan!$A$6:$B$28,2,FALSE)</f>
        <v>94H</v>
      </c>
      <c r="R1411" s="43" t="str">
        <f t="shared" si="229"/>
        <v>AAAF</v>
      </c>
      <c r="S1411" s="43" t="str">
        <f t="shared" si="234"/>
        <v>F</v>
      </c>
      <c r="T1411" s="43" t="str">
        <f t="shared" si="235"/>
        <v>02</v>
      </c>
      <c r="U1411" s="43" t="b">
        <f t="shared" si="230"/>
        <v>1</v>
      </c>
      <c r="V1411" s="43">
        <f t="shared" si="231"/>
        <v>10</v>
      </c>
      <c r="W1411" s="43" t="str">
        <f t="shared" si="232"/>
        <v>H</v>
      </c>
      <c r="X1411" s="37">
        <v>0</v>
      </c>
    </row>
    <row r="1412" spans="1:24" x14ac:dyDescent="0.25">
      <c r="A1412" s="30">
        <f t="shared" si="236"/>
        <v>1409</v>
      </c>
      <c r="B1412" s="45">
        <v>20</v>
      </c>
      <c r="C1412" s="32">
        <f t="shared" ref="C1412:C1475" si="239">+IF(B1412=B1411,C1411+1,1)</f>
        <v>617</v>
      </c>
      <c r="D1412" s="45" t="s">
        <v>229</v>
      </c>
      <c r="E1412" s="45" t="s">
        <v>477</v>
      </c>
      <c r="F1412" s="45" t="s">
        <v>478</v>
      </c>
      <c r="G1412" s="45"/>
      <c r="H1412" s="35" t="s">
        <v>255</v>
      </c>
      <c r="I1412" s="36">
        <v>41729</v>
      </c>
      <c r="J1412" s="82">
        <v>795</v>
      </c>
      <c r="K1412" s="37">
        <v>80</v>
      </c>
      <c r="L1412" s="38">
        <f t="shared" si="238"/>
        <v>80</v>
      </c>
      <c r="M1412" s="36">
        <f t="shared" si="237"/>
        <v>41729</v>
      </c>
      <c r="N1412" s="39">
        <f t="shared" si="233"/>
        <v>10.06</v>
      </c>
      <c r="O1412" s="5"/>
      <c r="P1412" s="5"/>
      <c r="Q1412" s="42" t="str">
        <f>VLOOKUP(B1412,[1]Challan!$A$6:$B$28,2,FALSE)</f>
        <v>94H</v>
      </c>
      <c r="R1412" s="43" t="str">
        <f t="shared" ref="R1412:R1475" si="240">LEFT(E1412,4)</f>
        <v>AADF</v>
      </c>
      <c r="S1412" s="43" t="str">
        <f t="shared" si="234"/>
        <v>F</v>
      </c>
      <c r="T1412" s="43" t="str">
        <f t="shared" si="235"/>
        <v>02</v>
      </c>
      <c r="U1412" s="43" t="b">
        <f t="shared" ref="U1412:U1475" si="241">D1412=T1412</f>
        <v>1</v>
      </c>
      <c r="V1412" s="43">
        <f t="shared" ref="V1412:V1475" si="242">LEN(E1412)</f>
        <v>10</v>
      </c>
      <c r="W1412" s="43" t="str">
        <f t="shared" ref="W1412:W1475" si="243">RIGHT(E1412,1)</f>
        <v>B</v>
      </c>
      <c r="X1412" s="37">
        <v>0</v>
      </c>
    </row>
    <row r="1413" spans="1:24" x14ac:dyDescent="0.25">
      <c r="A1413" s="30">
        <f t="shared" si="236"/>
        <v>1410</v>
      </c>
      <c r="B1413" s="45">
        <v>20</v>
      </c>
      <c r="C1413" s="32">
        <f t="shared" si="239"/>
        <v>618</v>
      </c>
      <c r="D1413" s="45" t="s">
        <v>229</v>
      </c>
      <c r="E1413" s="45" t="s">
        <v>446</v>
      </c>
      <c r="F1413" s="45" t="s">
        <v>447</v>
      </c>
      <c r="G1413" s="45"/>
      <c r="H1413" s="35" t="s">
        <v>255</v>
      </c>
      <c r="I1413" s="36">
        <v>41729</v>
      </c>
      <c r="J1413" s="82">
        <v>3277</v>
      </c>
      <c r="K1413" s="37">
        <v>328</v>
      </c>
      <c r="L1413" s="38">
        <f t="shared" si="238"/>
        <v>328</v>
      </c>
      <c r="M1413" s="36">
        <f t="shared" si="237"/>
        <v>41729</v>
      </c>
      <c r="N1413" s="39">
        <f t="shared" ref="N1413:N1476" si="244">+ROUND(L1413/J1413*100,2)</f>
        <v>10.01</v>
      </c>
      <c r="O1413" s="5"/>
      <c r="P1413" s="5"/>
      <c r="Q1413" s="42" t="str">
        <f>VLOOKUP(B1413,[1]Challan!$A$6:$B$28,2,FALSE)</f>
        <v>94H</v>
      </c>
      <c r="R1413" s="43" t="str">
        <f t="shared" si="240"/>
        <v>AAXF</v>
      </c>
      <c r="S1413" s="43" t="str">
        <f t="shared" ref="S1413:S1476" si="245">RIGHT(R1413,1)</f>
        <v>F</v>
      </c>
      <c r="T1413" s="43" t="str">
        <f t="shared" ref="T1413:T1476" si="246">IF(S1413="C","01","02")</f>
        <v>02</v>
      </c>
      <c r="U1413" s="43" t="b">
        <f t="shared" si="241"/>
        <v>1</v>
      </c>
      <c r="V1413" s="43">
        <f t="shared" si="242"/>
        <v>10</v>
      </c>
      <c r="W1413" s="43" t="str">
        <f t="shared" si="243"/>
        <v>D</v>
      </c>
      <c r="X1413" s="37">
        <v>0</v>
      </c>
    </row>
    <row r="1414" spans="1:24" x14ac:dyDescent="0.25">
      <c r="A1414" s="30">
        <f t="shared" ref="A1414:A1477" si="247">A1413+1</f>
        <v>1411</v>
      </c>
      <c r="B1414" s="45">
        <v>20</v>
      </c>
      <c r="C1414" s="32">
        <f t="shared" si="239"/>
        <v>619</v>
      </c>
      <c r="D1414" s="45" t="s">
        <v>229</v>
      </c>
      <c r="E1414" s="45" t="s">
        <v>1074</v>
      </c>
      <c r="F1414" s="45" t="s">
        <v>408</v>
      </c>
      <c r="G1414" s="45"/>
      <c r="H1414" s="35" t="s">
        <v>255</v>
      </c>
      <c r="I1414" s="36">
        <v>41729</v>
      </c>
      <c r="J1414" s="82">
        <v>8016</v>
      </c>
      <c r="K1414" s="37">
        <v>802</v>
      </c>
      <c r="L1414" s="38">
        <f t="shared" si="238"/>
        <v>802</v>
      </c>
      <c r="M1414" s="36">
        <f t="shared" si="237"/>
        <v>41729</v>
      </c>
      <c r="N1414" s="39">
        <f t="shared" si="244"/>
        <v>10</v>
      </c>
      <c r="O1414" s="5"/>
      <c r="P1414" s="5"/>
      <c r="Q1414" s="42" t="str">
        <f>VLOOKUP(B1414,[1]Challan!$A$6:$B$28,2,FALSE)</f>
        <v>94H</v>
      </c>
      <c r="R1414" s="43" t="str">
        <f t="shared" si="240"/>
        <v>AAQF</v>
      </c>
      <c r="S1414" s="43" t="str">
        <f t="shared" si="245"/>
        <v>F</v>
      </c>
      <c r="T1414" s="43" t="str">
        <f t="shared" si="246"/>
        <v>02</v>
      </c>
      <c r="U1414" s="43" t="b">
        <f t="shared" si="241"/>
        <v>1</v>
      </c>
      <c r="V1414" s="43">
        <f t="shared" si="242"/>
        <v>10</v>
      </c>
      <c r="W1414" s="43" t="str">
        <f t="shared" si="243"/>
        <v>F</v>
      </c>
      <c r="X1414" s="37">
        <v>0</v>
      </c>
    </row>
    <row r="1415" spans="1:24" x14ac:dyDescent="0.25">
      <c r="A1415" s="30">
        <f t="shared" si="247"/>
        <v>1412</v>
      </c>
      <c r="B1415" s="45">
        <v>20</v>
      </c>
      <c r="C1415" s="32">
        <f t="shared" si="239"/>
        <v>620</v>
      </c>
      <c r="D1415" s="45" t="s">
        <v>229</v>
      </c>
      <c r="E1415" s="45" t="s">
        <v>1075</v>
      </c>
      <c r="F1415" s="45" t="s">
        <v>411</v>
      </c>
      <c r="G1415" s="45"/>
      <c r="H1415" s="35" t="s">
        <v>255</v>
      </c>
      <c r="I1415" s="36">
        <v>41729</v>
      </c>
      <c r="J1415" s="82">
        <v>21556</v>
      </c>
      <c r="K1415" s="37">
        <v>2156</v>
      </c>
      <c r="L1415" s="38">
        <f t="shared" si="238"/>
        <v>2156</v>
      </c>
      <c r="M1415" s="36">
        <f t="shared" si="237"/>
        <v>41729</v>
      </c>
      <c r="N1415" s="39">
        <f t="shared" si="244"/>
        <v>10</v>
      </c>
      <c r="O1415" s="5"/>
      <c r="P1415" s="5"/>
      <c r="Q1415" s="42" t="str">
        <f>VLOOKUP(B1415,[1]Challan!$A$6:$B$28,2,FALSE)</f>
        <v>94H</v>
      </c>
      <c r="R1415" s="43" t="str">
        <f t="shared" si="240"/>
        <v>AAAF</v>
      </c>
      <c r="S1415" s="43" t="str">
        <f t="shared" si="245"/>
        <v>F</v>
      </c>
      <c r="T1415" s="43" t="str">
        <f t="shared" si="246"/>
        <v>02</v>
      </c>
      <c r="U1415" s="43" t="b">
        <f t="shared" si="241"/>
        <v>1</v>
      </c>
      <c r="V1415" s="43">
        <f t="shared" si="242"/>
        <v>10</v>
      </c>
      <c r="W1415" s="43" t="str">
        <f t="shared" si="243"/>
        <v>F</v>
      </c>
      <c r="X1415" s="37">
        <v>0</v>
      </c>
    </row>
    <row r="1416" spans="1:24" x14ac:dyDescent="0.25">
      <c r="A1416" s="30">
        <f t="shared" si="247"/>
        <v>1413</v>
      </c>
      <c r="B1416" s="45">
        <v>20</v>
      </c>
      <c r="C1416" s="32">
        <f t="shared" si="239"/>
        <v>621</v>
      </c>
      <c r="D1416" s="45" t="s">
        <v>229</v>
      </c>
      <c r="E1416" s="45" t="s">
        <v>1095</v>
      </c>
      <c r="F1416" s="45" t="s">
        <v>486</v>
      </c>
      <c r="G1416" s="45"/>
      <c r="H1416" s="35" t="s">
        <v>255</v>
      </c>
      <c r="I1416" s="36">
        <v>41729</v>
      </c>
      <c r="J1416" s="82">
        <v>25884</v>
      </c>
      <c r="K1416" s="37">
        <v>2589</v>
      </c>
      <c r="L1416" s="38">
        <f t="shared" si="238"/>
        <v>2589</v>
      </c>
      <c r="M1416" s="36">
        <f t="shared" si="237"/>
        <v>41729</v>
      </c>
      <c r="N1416" s="39">
        <f t="shared" si="244"/>
        <v>10</v>
      </c>
      <c r="O1416" s="5"/>
      <c r="P1416" s="5"/>
      <c r="Q1416" s="42" t="str">
        <f>VLOOKUP(B1416,[1]Challan!$A$6:$B$28,2,FALSE)</f>
        <v>94H</v>
      </c>
      <c r="R1416" s="43" t="str">
        <f t="shared" si="240"/>
        <v>AAIF</v>
      </c>
      <c r="S1416" s="43" t="str">
        <f t="shared" si="245"/>
        <v>F</v>
      </c>
      <c r="T1416" s="43" t="str">
        <f t="shared" si="246"/>
        <v>02</v>
      </c>
      <c r="U1416" s="43" t="b">
        <f t="shared" si="241"/>
        <v>1</v>
      </c>
      <c r="V1416" s="43">
        <f t="shared" si="242"/>
        <v>10</v>
      </c>
      <c r="W1416" s="43" t="str">
        <f t="shared" si="243"/>
        <v>D</v>
      </c>
      <c r="X1416" s="37">
        <v>0</v>
      </c>
    </row>
    <row r="1417" spans="1:24" x14ac:dyDescent="0.25">
      <c r="A1417" s="30">
        <f t="shared" si="247"/>
        <v>1414</v>
      </c>
      <c r="B1417" s="45">
        <v>20</v>
      </c>
      <c r="C1417" s="32">
        <f t="shared" si="239"/>
        <v>622</v>
      </c>
      <c r="D1417" s="45" t="s">
        <v>229</v>
      </c>
      <c r="E1417" s="45" t="s">
        <v>1100</v>
      </c>
      <c r="F1417" s="45" t="s">
        <v>502</v>
      </c>
      <c r="G1417" s="45"/>
      <c r="H1417" s="35" t="s">
        <v>255</v>
      </c>
      <c r="I1417" s="36">
        <v>41729</v>
      </c>
      <c r="J1417" s="82">
        <v>39287</v>
      </c>
      <c r="K1417" s="37">
        <v>3929</v>
      </c>
      <c r="L1417" s="38">
        <f t="shared" si="238"/>
        <v>3929</v>
      </c>
      <c r="M1417" s="36">
        <f t="shared" si="237"/>
        <v>41729</v>
      </c>
      <c r="N1417" s="39">
        <f t="shared" si="244"/>
        <v>10</v>
      </c>
      <c r="O1417" s="5"/>
      <c r="P1417" s="5"/>
      <c r="Q1417" s="42" t="str">
        <f>VLOOKUP(B1417,[1]Challan!$A$6:$B$28,2,FALSE)</f>
        <v>94H</v>
      </c>
      <c r="R1417" s="43" t="str">
        <f t="shared" si="240"/>
        <v>AAJF</v>
      </c>
      <c r="S1417" s="43" t="str">
        <f t="shared" si="245"/>
        <v>F</v>
      </c>
      <c r="T1417" s="43" t="str">
        <f t="shared" si="246"/>
        <v>02</v>
      </c>
      <c r="U1417" s="43" t="b">
        <f t="shared" si="241"/>
        <v>1</v>
      </c>
      <c r="V1417" s="43">
        <f t="shared" si="242"/>
        <v>10</v>
      </c>
      <c r="W1417" s="43" t="str">
        <f t="shared" si="243"/>
        <v>N</v>
      </c>
      <c r="X1417" s="37">
        <v>0</v>
      </c>
    </row>
    <row r="1418" spans="1:24" x14ac:dyDescent="0.25">
      <c r="A1418" s="30">
        <f t="shared" si="247"/>
        <v>1415</v>
      </c>
      <c r="B1418" s="45">
        <v>20</v>
      </c>
      <c r="C1418" s="32">
        <f t="shared" si="239"/>
        <v>623</v>
      </c>
      <c r="D1418" s="111" t="s">
        <v>229</v>
      </c>
      <c r="E1418" s="45" t="s">
        <v>754</v>
      </c>
      <c r="F1418" s="45" t="s">
        <v>755</v>
      </c>
      <c r="G1418" s="45"/>
      <c r="H1418" s="35" t="s">
        <v>255</v>
      </c>
      <c r="I1418" s="36">
        <v>41729</v>
      </c>
      <c r="J1418" s="82">
        <v>2697</v>
      </c>
      <c r="K1418" s="37">
        <v>270</v>
      </c>
      <c r="L1418" s="38">
        <f t="shared" si="238"/>
        <v>270</v>
      </c>
      <c r="M1418" s="36">
        <f t="shared" si="237"/>
        <v>41729</v>
      </c>
      <c r="N1418" s="39">
        <f t="shared" si="244"/>
        <v>10.01</v>
      </c>
      <c r="O1418" s="5"/>
      <c r="P1418" s="5"/>
      <c r="Q1418" s="42" t="str">
        <f>VLOOKUP(B1418,[1]Challan!$A$6:$B$28,2,FALSE)</f>
        <v>94H</v>
      </c>
      <c r="R1418" s="43" t="str">
        <f t="shared" si="240"/>
        <v>AAQF</v>
      </c>
      <c r="S1418" s="43" t="str">
        <f t="shared" si="245"/>
        <v>F</v>
      </c>
      <c r="T1418" s="43" t="str">
        <f t="shared" si="246"/>
        <v>02</v>
      </c>
      <c r="U1418" s="43" t="b">
        <f t="shared" si="241"/>
        <v>1</v>
      </c>
      <c r="V1418" s="43">
        <f t="shared" si="242"/>
        <v>10</v>
      </c>
      <c r="W1418" s="43" t="str">
        <f t="shared" si="243"/>
        <v>P</v>
      </c>
      <c r="X1418" s="37">
        <v>0</v>
      </c>
    </row>
    <row r="1419" spans="1:24" x14ac:dyDescent="0.25">
      <c r="A1419" s="30">
        <f t="shared" si="247"/>
        <v>1416</v>
      </c>
      <c r="B1419" s="45">
        <v>20</v>
      </c>
      <c r="C1419" s="32">
        <f t="shared" si="239"/>
        <v>624</v>
      </c>
      <c r="D1419" s="45" t="s">
        <v>229</v>
      </c>
      <c r="E1419" s="45" t="s">
        <v>851</v>
      </c>
      <c r="F1419" s="45" t="s">
        <v>426</v>
      </c>
      <c r="G1419" s="45"/>
      <c r="H1419" s="35" t="s">
        <v>255</v>
      </c>
      <c r="I1419" s="36">
        <v>41729</v>
      </c>
      <c r="J1419" s="82">
        <v>4726</v>
      </c>
      <c r="K1419" s="37">
        <v>473</v>
      </c>
      <c r="L1419" s="38">
        <f t="shared" si="238"/>
        <v>473</v>
      </c>
      <c r="M1419" s="36">
        <f t="shared" si="237"/>
        <v>41729</v>
      </c>
      <c r="N1419" s="39">
        <f t="shared" si="244"/>
        <v>10.01</v>
      </c>
      <c r="O1419" s="5"/>
      <c r="P1419" s="5"/>
      <c r="Q1419" s="42" t="str">
        <f>VLOOKUP(B1419,[1]Challan!$A$6:$B$28,2,FALSE)</f>
        <v>94H</v>
      </c>
      <c r="R1419" s="43" t="str">
        <f t="shared" si="240"/>
        <v>AGRP</v>
      </c>
      <c r="S1419" s="43" t="str">
        <f t="shared" si="245"/>
        <v>P</v>
      </c>
      <c r="T1419" s="43" t="str">
        <f t="shared" si="246"/>
        <v>02</v>
      </c>
      <c r="U1419" s="43" t="b">
        <f t="shared" si="241"/>
        <v>1</v>
      </c>
      <c r="V1419" s="43">
        <f t="shared" si="242"/>
        <v>10</v>
      </c>
      <c r="W1419" s="43" t="str">
        <f t="shared" si="243"/>
        <v>D</v>
      </c>
      <c r="X1419" s="37">
        <v>0</v>
      </c>
    </row>
    <row r="1420" spans="1:24" x14ac:dyDescent="0.25">
      <c r="A1420" s="30">
        <f t="shared" si="247"/>
        <v>1417</v>
      </c>
      <c r="B1420" s="45">
        <v>20</v>
      </c>
      <c r="C1420" s="32">
        <f t="shared" si="239"/>
        <v>625</v>
      </c>
      <c r="D1420" s="45" t="s">
        <v>229</v>
      </c>
      <c r="E1420" s="45" t="s">
        <v>422</v>
      </c>
      <c r="F1420" s="45" t="s">
        <v>423</v>
      </c>
      <c r="G1420" s="45"/>
      <c r="H1420" s="35" t="s">
        <v>255</v>
      </c>
      <c r="I1420" s="36">
        <v>41729</v>
      </c>
      <c r="J1420" s="82">
        <v>14448</v>
      </c>
      <c r="K1420" s="37">
        <v>1445</v>
      </c>
      <c r="L1420" s="38">
        <f t="shared" si="238"/>
        <v>1445</v>
      </c>
      <c r="M1420" s="36">
        <f t="shared" si="237"/>
        <v>41729</v>
      </c>
      <c r="N1420" s="39">
        <f t="shared" si="244"/>
        <v>10</v>
      </c>
      <c r="O1420" s="5"/>
      <c r="P1420" s="5"/>
      <c r="Q1420" s="42" t="str">
        <f>VLOOKUP(B1420,[1]Challan!$A$6:$B$28,2,FALSE)</f>
        <v>94H</v>
      </c>
      <c r="R1420" s="43" t="str">
        <f t="shared" si="240"/>
        <v>AABF</v>
      </c>
      <c r="S1420" s="43" t="str">
        <f t="shared" si="245"/>
        <v>F</v>
      </c>
      <c r="T1420" s="43" t="str">
        <f t="shared" si="246"/>
        <v>02</v>
      </c>
      <c r="U1420" s="43" t="b">
        <f t="shared" si="241"/>
        <v>1</v>
      </c>
      <c r="V1420" s="43">
        <f t="shared" si="242"/>
        <v>10</v>
      </c>
      <c r="W1420" s="43" t="str">
        <f t="shared" si="243"/>
        <v>Q</v>
      </c>
      <c r="X1420" s="37">
        <v>0</v>
      </c>
    </row>
    <row r="1421" spans="1:24" x14ac:dyDescent="0.25">
      <c r="A1421" s="30">
        <f t="shared" si="247"/>
        <v>1418</v>
      </c>
      <c r="B1421" s="45">
        <v>20</v>
      </c>
      <c r="C1421" s="32">
        <f t="shared" si="239"/>
        <v>626</v>
      </c>
      <c r="D1421" s="45" t="s">
        <v>229</v>
      </c>
      <c r="E1421" s="45" t="s">
        <v>855</v>
      </c>
      <c r="F1421" s="45" t="s">
        <v>438</v>
      </c>
      <c r="G1421" s="45"/>
      <c r="H1421" s="35" t="s">
        <v>255</v>
      </c>
      <c r="I1421" s="36">
        <v>41729</v>
      </c>
      <c r="J1421" s="82">
        <v>5377</v>
      </c>
      <c r="K1421" s="37">
        <v>538</v>
      </c>
      <c r="L1421" s="38">
        <f t="shared" si="238"/>
        <v>538</v>
      </c>
      <c r="M1421" s="36">
        <f t="shared" si="237"/>
        <v>41729</v>
      </c>
      <c r="N1421" s="39">
        <f t="shared" si="244"/>
        <v>10.01</v>
      </c>
      <c r="O1421" s="5"/>
      <c r="P1421" s="5"/>
      <c r="Q1421" s="42" t="str">
        <f>VLOOKUP(B1421,[1]Challan!$A$6:$B$28,2,FALSE)</f>
        <v>94H</v>
      </c>
      <c r="R1421" s="43" t="str">
        <f t="shared" si="240"/>
        <v>AAGF</v>
      </c>
      <c r="S1421" s="43" t="str">
        <f t="shared" si="245"/>
        <v>F</v>
      </c>
      <c r="T1421" s="43" t="str">
        <f t="shared" si="246"/>
        <v>02</v>
      </c>
      <c r="U1421" s="43" t="b">
        <f t="shared" si="241"/>
        <v>1</v>
      </c>
      <c r="V1421" s="43">
        <f t="shared" si="242"/>
        <v>10</v>
      </c>
      <c r="W1421" s="43" t="str">
        <f t="shared" si="243"/>
        <v>B</v>
      </c>
      <c r="X1421" s="37">
        <v>0</v>
      </c>
    </row>
    <row r="1422" spans="1:24" x14ac:dyDescent="0.25">
      <c r="A1422" s="30">
        <f t="shared" si="247"/>
        <v>1419</v>
      </c>
      <c r="B1422" s="45">
        <v>20</v>
      </c>
      <c r="C1422" s="32">
        <f t="shared" si="239"/>
        <v>627</v>
      </c>
      <c r="D1422" s="45" t="s">
        <v>229</v>
      </c>
      <c r="E1422" s="45" t="s">
        <v>887</v>
      </c>
      <c r="F1422" s="45" t="s">
        <v>556</v>
      </c>
      <c r="G1422" s="45"/>
      <c r="H1422" s="35" t="s">
        <v>255</v>
      </c>
      <c r="I1422" s="36">
        <v>41729</v>
      </c>
      <c r="J1422" s="82">
        <v>22583</v>
      </c>
      <c r="K1422" s="37">
        <v>2259</v>
      </c>
      <c r="L1422" s="38">
        <f t="shared" si="238"/>
        <v>2259</v>
      </c>
      <c r="M1422" s="36">
        <f t="shared" si="237"/>
        <v>41729</v>
      </c>
      <c r="N1422" s="39">
        <f t="shared" si="244"/>
        <v>10</v>
      </c>
      <c r="O1422" s="5"/>
      <c r="P1422" s="5"/>
      <c r="Q1422" s="42" t="str">
        <f>VLOOKUP(B1422,[1]Challan!$A$6:$B$28,2,FALSE)</f>
        <v>94H</v>
      </c>
      <c r="R1422" s="43" t="str">
        <f t="shared" si="240"/>
        <v>AAXF</v>
      </c>
      <c r="S1422" s="43" t="str">
        <f t="shared" si="245"/>
        <v>F</v>
      </c>
      <c r="T1422" s="43" t="str">
        <f t="shared" si="246"/>
        <v>02</v>
      </c>
      <c r="U1422" s="43" t="b">
        <f t="shared" si="241"/>
        <v>1</v>
      </c>
      <c r="V1422" s="43">
        <f t="shared" si="242"/>
        <v>10</v>
      </c>
      <c r="W1422" s="43" t="str">
        <f t="shared" si="243"/>
        <v>R</v>
      </c>
      <c r="X1422" s="37">
        <v>0</v>
      </c>
    </row>
    <row r="1423" spans="1:24" x14ac:dyDescent="0.25">
      <c r="A1423" s="30">
        <f t="shared" si="247"/>
        <v>1420</v>
      </c>
      <c r="B1423" s="45">
        <v>20</v>
      </c>
      <c r="C1423" s="32">
        <f t="shared" si="239"/>
        <v>628</v>
      </c>
      <c r="D1423" s="45" t="s">
        <v>229</v>
      </c>
      <c r="E1423" s="45" t="s">
        <v>836</v>
      </c>
      <c r="F1423" s="45" t="s">
        <v>386</v>
      </c>
      <c r="G1423" s="45"/>
      <c r="H1423" s="35" t="s">
        <v>255</v>
      </c>
      <c r="I1423" s="36">
        <v>41729</v>
      </c>
      <c r="J1423" s="82">
        <v>3075</v>
      </c>
      <c r="K1423" s="37">
        <v>308</v>
      </c>
      <c r="L1423" s="38">
        <f t="shared" si="238"/>
        <v>308</v>
      </c>
      <c r="M1423" s="36">
        <f t="shared" si="237"/>
        <v>41729</v>
      </c>
      <c r="N1423" s="39">
        <f t="shared" si="244"/>
        <v>10.02</v>
      </c>
      <c r="O1423" s="5"/>
      <c r="P1423" s="5"/>
      <c r="Q1423" s="42" t="str">
        <f>VLOOKUP(B1423,[1]Challan!$A$6:$B$28,2,FALSE)</f>
        <v>94H</v>
      </c>
      <c r="R1423" s="43" t="str">
        <f t="shared" si="240"/>
        <v>AACF</v>
      </c>
      <c r="S1423" s="43" t="str">
        <f t="shared" si="245"/>
        <v>F</v>
      </c>
      <c r="T1423" s="43" t="str">
        <f t="shared" si="246"/>
        <v>02</v>
      </c>
      <c r="U1423" s="43" t="b">
        <f t="shared" si="241"/>
        <v>1</v>
      </c>
      <c r="V1423" s="43">
        <f t="shared" si="242"/>
        <v>10</v>
      </c>
      <c r="W1423" s="43" t="str">
        <f t="shared" si="243"/>
        <v>E</v>
      </c>
      <c r="X1423" s="37">
        <v>0</v>
      </c>
    </row>
    <row r="1424" spans="1:24" x14ac:dyDescent="0.25">
      <c r="A1424" s="30">
        <f t="shared" si="247"/>
        <v>1421</v>
      </c>
      <c r="B1424" s="45">
        <v>20</v>
      </c>
      <c r="C1424" s="32">
        <f t="shared" si="239"/>
        <v>629</v>
      </c>
      <c r="D1424" s="45" t="s">
        <v>229</v>
      </c>
      <c r="E1424" s="45" t="s">
        <v>864</v>
      </c>
      <c r="F1424" s="45" t="s">
        <v>484</v>
      </c>
      <c r="G1424" s="45"/>
      <c r="H1424" s="35" t="s">
        <v>255</v>
      </c>
      <c r="I1424" s="36">
        <v>41729</v>
      </c>
      <c r="J1424" s="82">
        <v>7813</v>
      </c>
      <c r="K1424" s="37">
        <v>782</v>
      </c>
      <c r="L1424" s="38">
        <f t="shared" si="238"/>
        <v>782</v>
      </c>
      <c r="M1424" s="36">
        <f t="shared" si="237"/>
        <v>41729</v>
      </c>
      <c r="N1424" s="39">
        <f t="shared" si="244"/>
        <v>10.01</v>
      </c>
      <c r="O1424" s="5"/>
      <c r="P1424" s="5"/>
      <c r="Q1424" s="42" t="str">
        <f>VLOOKUP(B1424,[1]Challan!$A$6:$B$28,2,FALSE)</f>
        <v>94H</v>
      </c>
      <c r="R1424" s="43" t="str">
        <f t="shared" si="240"/>
        <v>AAFF</v>
      </c>
      <c r="S1424" s="43" t="str">
        <f t="shared" si="245"/>
        <v>F</v>
      </c>
      <c r="T1424" s="43" t="str">
        <f t="shared" si="246"/>
        <v>02</v>
      </c>
      <c r="U1424" s="43" t="b">
        <f t="shared" si="241"/>
        <v>1</v>
      </c>
      <c r="V1424" s="43">
        <f t="shared" si="242"/>
        <v>10</v>
      </c>
      <c r="W1424" s="43" t="str">
        <f t="shared" si="243"/>
        <v>C</v>
      </c>
      <c r="X1424" s="37">
        <v>0</v>
      </c>
    </row>
    <row r="1425" spans="1:24" x14ac:dyDescent="0.25">
      <c r="A1425" s="30">
        <f t="shared" si="247"/>
        <v>1422</v>
      </c>
      <c r="B1425" s="45">
        <v>20</v>
      </c>
      <c r="C1425" s="32">
        <f t="shared" si="239"/>
        <v>630</v>
      </c>
      <c r="D1425" s="45" t="s">
        <v>229</v>
      </c>
      <c r="E1425" s="45" t="s">
        <v>1014</v>
      </c>
      <c r="F1425" s="45" t="s">
        <v>527</v>
      </c>
      <c r="G1425" s="45"/>
      <c r="H1425" s="35" t="s">
        <v>255</v>
      </c>
      <c r="I1425" s="36">
        <v>41729</v>
      </c>
      <c r="J1425" s="82">
        <v>1890</v>
      </c>
      <c r="K1425" s="37">
        <v>189</v>
      </c>
      <c r="L1425" s="38">
        <f t="shared" si="238"/>
        <v>189</v>
      </c>
      <c r="M1425" s="36">
        <f t="shared" si="237"/>
        <v>41729</v>
      </c>
      <c r="N1425" s="39">
        <f t="shared" si="244"/>
        <v>10</v>
      </c>
      <c r="O1425" s="5"/>
      <c r="P1425" s="5"/>
      <c r="Q1425" s="42" t="str">
        <f>VLOOKUP(B1425,[1]Challan!$A$6:$B$28,2,FALSE)</f>
        <v>94H</v>
      </c>
      <c r="R1425" s="43" t="str">
        <f t="shared" si="240"/>
        <v>AAIF</v>
      </c>
      <c r="S1425" s="43" t="str">
        <f t="shared" si="245"/>
        <v>F</v>
      </c>
      <c r="T1425" s="43" t="str">
        <f t="shared" si="246"/>
        <v>02</v>
      </c>
      <c r="U1425" s="43" t="b">
        <f t="shared" si="241"/>
        <v>1</v>
      </c>
      <c r="V1425" s="43">
        <f t="shared" si="242"/>
        <v>10</v>
      </c>
      <c r="W1425" s="43" t="str">
        <f t="shared" si="243"/>
        <v>J</v>
      </c>
      <c r="X1425" s="37">
        <v>0</v>
      </c>
    </row>
    <row r="1426" spans="1:24" x14ac:dyDescent="0.25">
      <c r="A1426" s="30">
        <f t="shared" si="247"/>
        <v>1423</v>
      </c>
      <c r="B1426" s="45">
        <v>20</v>
      </c>
      <c r="C1426" s="32">
        <f t="shared" si="239"/>
        <v>631</v>
      </c>
      <c r="D1426" s="45" t="s">
        <v>229</v>
      </c>
      <c r="E1426" s="45" t="s">
        <v>977</v>
      </c>
      <c r="F1426" s="45" t="s">
        <v>469</v>
      </c>
      <c r="G1426" s="45"/>
      <c r="H1426" s="35" t="s">
        <v>255</v>
      </c>
      <c r="I1426" s="36">
        <v>41729</v>
      </c>
      <c r="J1426" s="82">
        <v>11504</v>
      </c>
      <c r="K1426" s="37">
        <v>1151</v>
      </c>
      <c r="L1426" s="38">
        <f t="shared" si="238"/>
        <v>1151</v>
      </c>
      <c r="M1426" s="36">
        <f t="shared" si="237"/>
        <v>41729</v>
      </c>
      <c r="N1426" s="39">
        <f t="shared" si="244"/>
        <v>10.01</v>
      </c>
      <c r="O1426" s="5"/>
      <c r="P1426" s="5"/>
      <c r="Q1426" s="42" t="str">
        <f>VLOOKUP(B1426,[1]Challan!$A$6:$B$28,2,FALSE)</f>
        <v>94H</v>
      </c>
      <c r="R1426" s="43" t="str">
        <f t="shared" si="240"/>
        <v>ACSP</v>
      </c>
      <c r="S1426" s="43" t="str">
        <f t="shared" si="245"/>
        <v>P</v>
      </c>
      <c r="T1426" s="43" t="str">
        <f t="shared" si="246"/>
        <v>02</v>
      </c>
      <c r="U1426" s="43" t="b">
        <f t="shared" si="241"/>
        <v>1</v>
      </c>
      <c r="V1426" s="43">
        <f t="shared" si="242"/>
        <v>10</v>
      </c>
      <c r="W1426" s="43" t="str">
        <f t="shared" si="243"/>
        <v>Q</v>
      </c>
      <c r="X1426" s="37">
        <v>0</v>
      </c>
    </row>
    <row r="1427" spans="1:24" x14ac:dyDescent="0.25">
      <c r="A1427" s="30">
        <f t="shared" si="247"/>
        <v>1424</v>
      </c>
      <c r="B1427" s="45">
        <v>20</v>
      </c>
      <c r="C1427" s="32">
        <f t="shared" si="239"/>
        <v>632</v>
      </c>
      <c r="D1427" s="45" t="s">
        <v>229</v>
      </c>
      <c r="E1427" s="45" t="s">
        <v>1055</v>
      </c>
      <c r="F1427" s="45" t="s">
        <v>335</v>
      </c>
      <c r="G1427" s="45"/>
      <c r="H1427" s="35" t="s">
        <v>255</v>
      </c>
      <c r="I1427" s="36">
        <v>41729</v>
      </c>
      <c r="J1427" s="82">
        <v>4631</v>
      </c>
      <c r="K1427" s="37">
        <v>464</v>
      </c>
      <c r="L1427" s="38">
        <f t="shared" si="238"/>
        <v>464</v>
      </c>
      <c r="M1427" s="36">
        <f t="shared" si="237"/>
        <v>41729</v>
      </c>
      <c r="N1427" s="39">
        <f t="shared" si="244"/>
        <v>10.02</v>
      </c>
      <c r="O1427" s="5"/>
      <c r="P1427" s="5"/>
      <c r="Q1427" s="42" t="str">
        <f>VLOOKUP(B1427,[1]Challan!$A$6:$B$28,2,FALSE)</f>
        <v>94H</v>
      </c>
      <c r="R1427" s="43" t="str">
        <f t="shared" si="240"/>
        <v>AERP</v>
      </c>
      <c r="S1427" s="43" t="str">
        <f t="shared" si="245"/>
        <v>P</v>
      </c>
      <c r="T1427" s="43" t="str">
        <f t="shared" si="246"/>
        <v>02</v>
      </c>
      <c r="U1427" s="43" t="b">
        <f t="shared" si="241"/>
        <v>1</v>
      </c>
      <c r="V1427" s="43">
        <f t="shared" si="242"/>
        <v>10</v>
      </c>
      <c r="W1427" s="43" t="str">
        <f t="shared" si="243"/>
        <v>R</v>
      </c>
      <c r="X1427" s="37">
        <v>0</v>
      </c>
    </row>
    <row r="1428" spans="1:24" x14ac:dyDescent="0.25">
      <c r="A1428" s="30">
        <f t="shared" si="247"/>
        <v>1425</v>
      </c>
      <c r="B1428" s="45">
        <v>20</v>
      </c>
      <c r="C1428" s="32">
        <f t="shared" si="239"/>
        <v>633</v>
      </c>
      <c r="D1428" s="45" t="s">
        <v>229</v>
      </c>
      <c r="E1428" s="45" t="s">
        <v>953</v>
      </c>
      <c r="F1428" s="45" t="s">
        <v>357</v>
      </c>
      <c r="G1428" s="45"/>
      <c r="H1428" s="35" t="s">
        <v>255</v>
      </c>
      <c r="I1428" s="36">
        <v>41729</v>
      </c>
      <c r="J1428" s="82">
        <v>17605</v>
      </c>
      <c r="K1428" s="37">
        <v>1761</v>
      </c>
      <c r="L1428" s="38">
        <f t="shared" si="238"/>
        <v>1761</v>
      </c>
      <c r="M1428" s="36">
        <f t="shared" si="237"/>
        <v>41729</v>
      </c>
      <c r="N1428" s="39">
        <f t="shared" si="244"/>
        <v>10</v>
      </c>
      <c r="O1428" s="5"/>
      <c r="P1428" s="5"/>
      <c r="Q1428" s="42" t="str">
        <f>VLOOKUP(B1428,[1]Challan!$A$6:$B$28,2,FALSE)</f>
        <v>94H</v>
      </c>
      <c r="R1428" s="43" t="str">
        <f t="shared" si="240"/>
        <v>AAVP</v>
      </c>
      <c r="S1428" s="43" t="str">
        <f t="shared" si="245"/>
        <v>P</v>
      </c>
      <c r="T1428" s="43" t="str">
        <f t="shared" si="246"/>
        <v>02</v>
      </c>
      <c r="U1428" s="43" t="b">
        <f t="shared" si="241"/>
        <v>1</v>
      </c>
      <c r="V1428" s="43">
        <f t="shared" si="242"/>
        <v>10</v>
      </c>
      <c r="W1428" s="43" t="str">
        <f t="shared" si="243"/>
        <v>G</v>
      </c>
      <c r="X1428" s="37">
        <v>0</v>
      </c>
    </row>
    <row r="1429" spans="1:24" x14ac:dyDescent="0.25">
      <c r="A1429" s="30">
        <f t="shared" si="247"/>
        <v>1426</v>
      </c>
      <c r="B1429" s="45">
        <v>20</v>
      </c>
      <c r="C1429" s="32">
        <f t="shared" si="239"/>
        <v>634</v>
      </c>
      <c r="D1429" s="45" t="s">
        <v>229</v>
      </c>
      <c r="E1429" s="45" t="s">
        <v>952</v>
      </c>
      <c r="F1429" s="45" t="s">
        <v>356</v>
      </c>
      <c r="G1429" s="45"/>
      <c r="H1429" s="35" t="s">
        <v>255</v>
      </c>
      <c r="I1429" s="36">
        <v>41729</v>
      </c>
      <c r="J1429" s="82">
        <v>23768</v>
      </c>
      <c r="K1429" s="37">
        <v>2377</v>
      </c>
      <c r="L1429" s="38">
        <f t="shared" si="238"/>
        <v>2377</v>
      </c>
      <c r="M1429" s="36">
        <f t="shared" si="237"/>
        <v>41729</v>
      </c>
      <c r="N1429" s="39">
        <f t="shared" si="244"/>
        <v>10</v>
      </c>
      <c r="O1429" s="5"/>
      <c r="P1429" s="5"/>
      <c r="Q1429" s="42" t="str">
        <f>VLOOKUP(B1429,[1]Challan!$A$6:$B$28,2,FALSE)</f>
        <v>94H</v>
      </c>
      <c r="R1429" s="43" t="str">
        <f t="shared" si="240"/>
        <v>ALNP</v>
      </c>
      <c r="S1429" s="43" t="str">
        <f t="shared" si="245"/>
        <v>P</v>
      </c>
      <c r="T1429" s="43" t="str">
        <f t="shared" si="246"/>
        <v>02</v>
      </c>
      <c r="U1429" s="43" t="b">
        <f t="shared" si="241"/>
        <v>1</v>
      </c>
      <c r="V1429" s="43">
        <f t="shared" si="242"/>
        <v>10</v>
      </c>
      <c r="W1429" s="43" t="str">
        <f t="shared" si="243"/>
        <v>K</v>
      </c>
      <c r="X1429" s="37">
        <v>0</v>
      </c>
    </row>
    <row r="1430" spans="1:24" x14ac:dyDescent="0.25">
      <c r="A1430" s="30">
        <f t="shared" si="247"/>
        <v>1427</v>
      </c>
      <c r="B1430" s="45">
        <v>20</v>
      </c>
      <c r="C1430" s="32">
        <f t="shared" si="239"/>
        <v>635</v>
      </c>
      <c r="D1430" s="45" t="s">
        <v>229</v>
      </c>
      <c r="E1430" s="45" t="s">
        <v>1015</v>
      </c>
      <c r="F1430" s="45" t="s">
        <v>545</v>
      </c>
      <c r="G1430" s="45"/>
      <c r="H1430" s="35" t="s">
        <v>255</v>
      </c>
      <c r="I1430" s="36">
        <v>41729</v>
      </c>
      <c r="J1430" s="82">
        <v>19719</v>
      </c>
      <c r="K1430" s="37">
        <v>1972</v>
      </c>
      <c r="L1430" s="38">
        <f t="shared" si="238"/>
        <v>1972</v>
      </c>
      <c r="M1430" s="36">
        <f t="shared" si="237"/>
        <v>41729</v>
      </c>
      <c r="N1430" s="39">
        <f t="shared" si="244"/>
        <v>10</v>
      </c>
      <c r="O1430" s="5"/>
      <c r="P1430" s="5"/>
      <c r="Q1430" s="42" t="str">
        <f>VLOOKUP(B1430,[1]Challan!$A$6:$B$28,2,FALSE)</f>
        <v>94H</v>
      </c>
      <c r="R1430" s="43" t="str">
        <f t="shared" si="240"/>
        <v>AAHF</v>
      </c>
      <c r="S1430" s="43" t="str">
        <f t="shared" si="245"/>
        <v>F</v>
      </c>
      <c r="T1430" s="43" t="str">
        <f t="shared" si="246"/>
        <v>02</v>
      </c>
      <c r="U1430" s="43" t="b">
        <f t="shared" si="241"/>
        <v>1</v>
      </c>
      <c r="V1430" s="43">
        <f t="shared" si="242"/>
        <v>10</v>
      </c>
      <c r="W1430" s="43" t="str">
        <f t="shared" si="243"/>
        <v>J</v>
      </c>
      <c r="X1430" s="37">
        <v>0</v>
      </c>
    </row>
    <row r="1431" spans="1:24" x14ac:dyDescent="0.25">
      <c r="A1431" s="30">
        <f t="shared" si="247"/>
        <v>1428</v>
      </c>
      <c r="B1431" s="45">
        <v>20</v>
      </c>
      <c r="C1431" s="32">
        <f t="shared" si="239"/>
        <v>636</v>
      </c>
      <c r="D1431" s="45" t="s">
        <v>229</v>
      </c>
      <c r="E1431" s="45" t="s">
        <v>829</v>
      </c>
      <c r="F1431" s="45" t="s">
        <v>373</v>
      </c>
      <c r="G1431" s="45"/>
      <c r="H1431" s="35" t="s">
        <v>255</v>
      </c>
      <c r="I1431" s="36">
        <v>41729</v>
      </c>
      <c r="J1431" s="82">
        <v>3448</v>
      </c>
      <c r="K1431" s="37">
        <v>345</v>
      </c>
      <c r="L1431" s="38">
        <f t="shared" si="238"/>
        <v>345</v>
      </c>
      <c r="M1431" s="36">
        <f t="shared" si="237"/>
        <v>41729</v>
      </c>
      <c r="N1431" s="39">
        <f t="shared" si="244"/>
        <v>10.01</v>
      </c>
      <c r="O1431" s="5"/>
      <c r="P1431" s="5"/>
      <c r="Q1431" s="42" t="str">
        <f>VLOOKUP(B1431,[1]Challan!$A$6:$B$28,2,FALSE)</f>
        <v>94H</v>
      </c>
      <c r="R1431" s="43" t="str">
        <f t="shared" si="240"/>
        <v>AAEF</v>
      </c>
      <c r="S1431" s="43" t="str">
        <f t="shared" si="245"/>
        <v>F</v>
      </c>
      <c r="T1431" s="43" t="str">
        <f t="shared" si="246"/>
        <v>02</v>
      </c>
      <c r="U1431" s="43" t="b">
        <f t="shared" si="241"/>
        <v>1</v>
      </c>
      <c r="V1431" s="43">
        <f t="shared" si="242"/>
        <v>10</v>
      </c>
      <c r="W1431" s="43" t="str">
        <f t="shared" si="243"/>
        <v>K</v>
      </c>
      <c r="X1431" s="37">
        <v>0</v>
      </c>
    </row>
    <row r="1432" spans="1:24" x14ac:dyDescent="0.25">
      <c r="A1432" s="30">
        <f t="shared" si="247"/>
        <v>1429</v>
      </c>
      <c r="B1432" s="45">
        <v>20</v>
      </c>
      <c r="C1432" s="32">
        <f t="shared" si="239"/>
        <v>637</v>
      </c>
      <c r="D1432" s="45" t="s">
        <v>229</v>
      </c>
      <c r="E1432" s="45" t="s">
        <v>459</v>
      </c>
      <c r="F1432" s="45" t="s">
        <v>460</v>
      </c>
      <c r="G1432" s="45"/>
      <c r="H1432" s="35" t="s">
        <v>255</v>
      </c>
      <c r="I1432" s="36">
        <v>41729</v>
      </c>
      <c r="J1432" s="82">
        <v>19042</v>
      </c>
      <c r="K1432" s="37">
        <v>1905</v>
      </c>
      <c r="L1432" s="38">
        <f t="shared" si="238"/>
        <v>1905</v>
      </c>
      <c r="M1432" s="36">
        <f t="shared" si="237"/>
        <v>41729</v>
      </c>
      <c r="N1432" s="39">
        <f t="shared" si="244"/>
        <v>10</v>
      </c>
      <c r="O1432" s="5"/>
      <c r="P1432" s="5"/>
      <c r="Q1432" s="42" t="str">
        <f>VLOOKUP(B1432,[1]Challan!$A$6:$B$28,2,FALSE)</f>
        <v>94H</v>
      </c>
      <c r="R1432" s="43" t="str">
        <f t="shared" si="240"/>
        <v>AGUP</v>
      </c>
      <c r="S1432" s="43" t="str">
        <f t="shared" si="245"/>
        <v>P</v>
      </c>
      <c r="T1432" s="43" t="str">
        <f t="shared" si="246"/>
        <v>02</v>
      </c>
      <c r="U1432" s="43" t="b">
        <f t="shared" si="241"/>
        <v>1</v>
      </c>
      <c r="V1432" s="43">
        <f t="shared" si="242"/>
        <v>10</v>
      </c>
      <c r="W1432" s="43" t="str">
        <f t="shared" si="243"/>
        <v>G</v>
      </c>
      <c r="X1432" s="37">
        <v>0</v>
      </c>
    </row>
    <row r="1433" spans="1:24" x14ac:dyDescent="0.25">
      <c r="A1433" s="30">
        <f t="shared" si="247"/>
        <v>1430</v>
      </c>
      <c r="B1433" s="45">
        <v>20</v>
      </c>
      <c r="C1433" s="32">
        <f t="shared" si="239"/>
        <v>638</v>
      </c>
      <c r="D1433" s="45" t="s">
        <v>229</v>
      </c>
      <c r="E1433" s="45" t="s">
        <v>416</v>
      </c>
      <c r="F1433" s="45" t="s">
        <v>417</v>
      </c>
      <c r="G1433" s="45"/>
      <c r="H1433" s="35" t="s">
        <v>255</v>
      </c>
      <c r="I1433" s="36">
        <v>41729</v>
      </c>
      <c r="J1433" s="82">
        <v>61181</v>
      </c>
      <c r="K1433" s="37">
        <v>6119</v>
      </c>
      <c r="L1433" s="38">
        <f t="shared" si="238"/>
        <v>6119</v>
      </c>
      <c r="M1433" s="36">
        <f t="shared" si="237"/>
        <v>41729</v>
      </c>
      <c r="N1433" s="39">
        <f t="shared" si="244"/>
        <v>10</v>
      </c>
      <c r="O1433" s="5"/>
      <c r="P1433" s="5"/>
      <c r="Q1433" s="42" t="str">
        <f>VLOOKUP(B1433,[1]Challan!$A$6:$B$28,2,FALSE)</f>
        <v>94H</v>
      </c>
      <c r="R1433" s="43" t="str">
        <f t="shared" si="240"/>
        <v>AAFF</v>
      </c>
      <c r="S1433" s="43" t="str">
        <f t="shared" si="245"/>
        <v>F</v>
      </c>
      <c r="T1433" s="43" t="str">
        <f t="shared" si="246"/>
        <v>02</v>
      </c>
      <c r="U1433" s="43" t="b">
        <f t="shared" si="241"/>
        <v>1</v>
      </c>
      <c r="V1433" s="43">
        <f t="shared" si="242"/>
        <v>10</v>
      </c>
      <c r="W1433" s="43" t="str">
        <f t="shared" si="243"/>
        <v>M</v>
      </c>
      <c r="X1433" s="37">
        <v>0</v>
      </c>
    </row>
    <row r="1434" spans="1:24" x14ac:dyDescent="0.25">
      <c r="A1434" s="30">
        <f t="shared" si="247"/>
        <v>1431</v>
      </c>
      <c r="B1434" s="45">
        <v>20</v>
      </c>
      <c r="C1434" s="32">
        <f t="shared" si="239"/>
        <v>639</v>
      </c>
      <c r="D1434" s="45" t="s">
        <v>229</v>
      </c>
      <c r="E1434" s="45" t="s">
        <v>1060</v>
      </c>
      <c r="F1434" s="45" t="s">
        <v>352</v>
      </c>
      <c r="G1434" s="45"/>
      <c r="H1434" s="35" t="s">
        <v>255</v>
      </c>
      <c r="I1434" s="36">
        <v>41729</v>
      </c>
      <c r="J1434" s="82">
        <v>12467</v>
      </c>
      <c r="K1434" s="37">
        <v>1247</v>
      </c>
      <c r="L1434" s="38">
        <f t="shared" si="238"/>
        <v>1247</v>
      </c>
      <c r="M1434" s="36">
        <f t="shared" si="237"/>
        <v>41729</v>
      </c>
      <c r="N1434" s="39">
        <f t="shared" si="244"/>
        <v>10</v>
      </c>
      <c r="O1434" s="5"/>
      <c r="P1434" s="5"/>
      <c r="Q1434" s="42" t="str">
        <f>VLOOKUP(B1434,[1]Challan!$A$6:$B$28,2,FALSE)</f>
        <v>94H</v>
      </c>
      <c r="R1434" s="43" t="str">
        <f t="shared" si="240"/>
        <v>AARP</v>
      </c>
      <c r="S1434" s="43" t="str">
        <f t="shared" si="245"/>
        <v>P</v>
      </c>
      <c r="T1434" s="43" t="str">
        <f t="shared" si="246"/>
        <v>02</v>
      </c>
      <c r="U1434" s="43" t="b">
        <f t="shared" si="241"/>
        <v>1</v>
      </c>
      <c r="V1434" s="43">
        <f t="shared" si="242"/>
        <v>10</v>
      </c>
      <c r="W1434" s="43" t="str">
        <f t="shared" si="243"/>
        <v>D</v>
      </c>
      <c r="X1434" s="37">
        <v>0</v>
      </c>
    </row>
    <row r="1435" spans="1:24" x14ac:dyDescent="0.25">
      <c r="A1435" s="30">
        <f t="shared" si="247"/>
        <v>1432</v>
      </c>
      <c r="B1435" s="45">
        <v>20</v>
      </c>
      <c r="C1435" s="32">
        <f t="shared" si="239"/>
        <v>640</v>
      </c>
      <c r="D1435" s="45" t="s">
        <v>229</v>
      </c>
      <c r="E1435" s="45" t="s">
        <v>1076</v>
      </c>
      <c r="F1435" s="45" t="s">
        <v>414</v>
      </c>
      <c r="G1435" s="45"/>
      <c r="H1435" s="35" t="s">
        <v>255</v>
      </c>
      <c r="I1435" s="36">
        <v>41729</v>
      </c>
      <c r="J1435" s="82">
        <v>24976</v>
      </c>
      <c r="K1435" s="37">
        <v>2498</v>
      </c>
      <c r="L1435" s="38">
        <f t="shared" si="238"/>
        <v>2498</v>
      </c>
      <c r="M1435" s="36">
        <f t="shared" si="237"/>
        <v>41729</v>
      </c>
      <c r="N1435" s="39">
        <f t="shared" si="244"/>
        <v>10</v>
      </c>
      <c r="O1435" s="5"/>
      <c r="P1435" s="5"/>
      <c r="Q1435" s="42" t="str">
        <f>VLOOKUP(B1435,[1]Challan!$A$6:$B$28,2,FALSE)</f>
        <v>94H</v>
      </c>
      <c r="R1435" s="43" t="str">
        <f t="shared" si="240"/>
        <v>AAAF</v>
      </c>
      <c r="S1435" s="43" t="str">
        <f t="shared" si="245"/>
        <v>F</v>
      </c>
      <c r="T1435" s="43" t="str">
        <f t="shared" si="246"/>
        <v>02</v>
      </c>
      <c r="U1435" s="43" t="b">
        <f t="shared" si="241"/>
        <v>1</v>
      </c>
      <c r="V1435" s="43">
        <f t="shared" si="242"/>
        <v>10</v>
      </c>
      <c r="W1435" s="43" t="str">
        <f t="shared" si="243"/>
        <v>R</v>
      </c>
      <c r="X1435" s="37">
        <v>0</v>
      </c>
    </row>
    <row r="1436" spans="1:24" x14ac:dyDescent="0.25">
      <c r="A1436" s="30">
        <f t="shared" si="247"/>
        <v>1433</v>
      </c>
      <c r="B1436" s="45">
        <v>20</v>
      </c>
      <c r="C1436" s="32">
        <f t="shared" si="239"/>
        <v>641</v>
      </c>
      <c r="D1436" s="45" t="s">
        <v>229</v>
      </c>
      <c r="E1436" s="45" t="s">
        <v>984</v>
      </c>
      <c r="F1436" s="45" t="s">
        <v>508</v>
      </c>
      <c r="G1436" s="45"/>
      <c r="H1436" s="35" t="s">
        <v>255</v>
      </c>
      <c r="I1436" s="36">
        <v>41729</v>
      </c>
      <c r="J1436" s="82">
        <v>36943</v>
      </c>
      <c r="K1436" s="37">
        <v>3695</v>
      </c>
      <c r="L1436" s="38">
        <f t="shared" si="238"/>
        <v>3695</v>
      </c>
      <c r="M1436" s="36">
        <f t="shared" si="237"/>
        <v>41729</v>
      </c>
      <c r="N1436" s="39">
        <f t="shared" si="244"/>
        <v>10</v>
      </c>
      <c r="O1436" s="5"/>
      <c r="P1436" s="5"/>
      <c r="Q1436" s="42" t="str">
        <f>VLOOKUP(B1436,[1]Challan!$A$6:$B$28,2,FALSE)</f>
        <v>94H</v>
      </c>
      <c r="R1436" s="43" t="str">
        <f t="shared" si="240"/>
        <v>AAMP</v>
      </c>
      <c r="S1436" s="43" t="str">
        <f t="shared" si="245"/>
        <v>P</v>
      </c>
      <c r="T1436" s="43" t="str">
        <f t="shared" si="246"/>
        <v>02</v>
      </c>
      <c r="U1436" s="43" t="b">
        <f t="shared" si="241"/>
        <v>1</v>
      </c>
      <c r="V1436" s="43">
        <f t="shared" si="242"/>
        <v>10</v>
      </c>
      <c r="W1436" s="43" t="str">
        <f t="shared" si="243"/>
        <v>D</v>
      </c>
      <c r="X1436" s="37">
        <v>0</v>
      </c>
    </row>
    <row r="1437" spans="1:24" x14ac:dyDescent="0.25">
      <c r="A1437" s="30">
        <f t="shared" si="247"/>
        <v>1434</v>
      </c>
      <c r="B1437" s="45">
        <v>20</v>
      </c>
      <c r="C1437" s="32">
        <f t="shared" si="239"/>
        <v>642</v>
      </c>
      <c r="D1437" s="45" t="s">
        <v>229</v>
      </c>
      <c r="E1437" s="45" t="s">
        <v>398</v>
      </c>
      <c r="F1437" s="45" t="s">
        <v>399</v>
      </c>
      <c r="G1437" s="45"/>
      <c r="H1437" s="35" t="s">
        <v>255</v>
      </c>
      <c r="I1437" s="36">
        <v>41729</v>
      </c>
      <c r="J1437" s="82">
        <v>92783</v>
      </c>
      <c r="K1437" s="37">
        <v>9279</v>
      </c>
      <c r="L1437" s="38">
        <f t="shared" si="238"/>
        <v>9279</v>
      </c>
      <c r="M1437" s="36">
        <f t="shared" si="237"/>
        <v>41729</v>
      </c>
      <c r="N1437" s="39">
        <f t="shared" si="244"/>
        <v>10</v>
      </c>
      <c r="O1437" s="5"/>
      <c r="P1437" s="5"/>
      <c r="Q1437" s="42" t="str">
        <f>VLOOKUP(B1437,[1]Challan!$A$6:$B$28,2,FALSE)</f>
        <v>94H</v>
      </c>
      <c r="R1437" s="43" t="str">
        <f t="shared" si="240"/>
        <v>AABF</v>
      </c>
      <c r="S1437" s="43" t="str">
        <f t="shared" si="245"/>
        <v>F</v>
      </c>
      <c r="T1437" s="43" t="str">
        <f t="shared" si="246"/>
        <v>02</v>
      </c>
      <c r="U1437" s="43" t="b">
        <f t="shared" si="241"/>
        <v>1</v>
      </c>
      <c r="V1437" s="43">
        <f t="shared" si="242"/>
        <v>10</v>
      </c>
      <c r="W1437" s="43" t="str">
        <f t="shared" si="243"/>
        <v>J</v>
      </c>
      <c r="X1437" s="37">
        <v>0</v>
      </c>
    </row>
    <row r="1438" spans="1:24" x14ac:dyDescent="0.25">
      <c r="A1438" s="30">
        <f t="shared" si="247"/>
        <v>1435</v>
      </c>
      <c r="B1438" s="45">
        <v>20</v>
      </c>
      <c r="C1438" s="32">
        <f t="shared" si="239"/>
        <v>643</v>
      </c>
      <c r="D1438" s="45" t="s">
        <v>229</v>
      </c>
      <c r="E1438" s="45" t="s">
        <v>1072</v>
      </c>
      <c r="F1438" s="45" t="s">
        <v>400</v>
      </c>
      <c r="G1438" s="45"/>
      <c r="H1438" s="35" t="s">
        <v>255</v>
      </c>
      <c r="I1438" s="36">
        <v>41729</v>
      </c>
      <c r="J1438" s="82">
        <v>4604</v>
      </c>
      <c r="K1438" s="37">
        <v>461</v>
      </c>
      <c r="L1438" s="38">
        <f t="shared" si="238"/>
        <v>461</v>
      </c>
      <c r="M1438" s="36">
        <f t="shared" ref="M1438:M1501" si="248">+I1438</f>
        <v>41729</v>
      </c>
      <c r="N1438" s="39">
        <f t="shared" si="244"/>
        <v>10.01</v>
      </c>
      <c r="O1438" s="5"/>
      <c r="P1438" s="5"/>
      <c r="Q1438" s="42" t="str">
        <f>VLOOKUP(B1438,[1]Challan!$A$6:$B$28,2,FALSE)</f>
        <v>94H</v>
      </c>
      <c r="R1438" s="43" t="str">
        <f t="shared" si="240"/>
        <v>AAJF</v>
      </c>
      <c r="S1438" s="43" t="str">
        <f t="shared" si="245"/>
        <v>F</v>
      </c>
      <c r="T1438" s="43" t="str">
        <f t="shared" si="246"/>
        <v>02</v>
      </c>
      <c r="U1438" s="43" t="b">
        <f t="shared" si="241"/>
        <v>1</v>
      </c>
      <c r="V1438" s="43">
        <f t="shared" si="242"/>
        <v>10</v>
      </c>
      <c r="W1438" s="43" t="str">
        <f t="shared" si="243"/>
        <v>N</v>
      </c>
      <c r="X1438" s="37">
        <v>0</v>
      </c>
    </row>
    <row r="1439" spans="1:24" x14ac:dyDescent="0.25">
      <c r="A1439" s="30">
        <f t="shared" si="247"/>
        <v>1436</v>
      </c>
      <c r="B1439" s="45">
        <v>20</v>
      </c>
      <c r="C1439" s="32">
        <f t="shared" si="239"/>
        <v>644</v>
      </c>
      <c r="D1439" s="45" t="s">
        <v>229</v>
      </c>
      <c r="E1439" s="45" t="s">
        <v>983</v>
      </c>
      <c r="F1439" s="45" t="s">
        <v>488</v>
      </c>
      <c r="G1439" s="45"/>
      <c r="H1439" s="35" t="s">
        <v>255</v>
      </c>
      <c r="I1439" s="36">
        <v>41729</v>
      </c>
      <c r="J1439" s="82">
        <v>10850</v>
      </c>
      <c r="K1439" s="37">
        <v>1085</v>
      </c>
      <c r="L1439" s="38">
        <f t="shared" si="238"/>
        <v>1085</v>
      </c>
      <c r="M1439" s="36">
        <f t="shared" si="248"/>
        <v>41729</v>
      </c>
      <c r="N1439" s="39">
        <f t="shared" si="244"/>
        <v>10</v>
      </c>
      <c r="O1439" s="5"/>
      <c r="P1439" s="5"/>
      <c r="Q1439" s="42" t="str">
        <f>VLOOKUP(B1439,[1]Challan!$A$6:$B$28,2,FALSE)</f>
        <v>94H</v>
      </c>
      <c r="R1439" s="43" t="str">
        <f t="shared" si="240"/>
        <v>AAFF</v>
      </c>
      <c r="S1439" s="43" t="str">
        <f t="shared" si="245"/>
        <v>F</v>
      </c>
      <c r="T1439" s="43" t="str">
        <f t="shared" si="246"/>
        <v>02</v>
      </c>
      <c r="U1439" s="43" t="b">
        <f t="shared" si="241"/>
        <v>1</v>
      </c>
      <c r="V1439" s="43">
        <f t="shared" si="242"/>
        <v>10</v>
      </c>
      <c r="W1439" s="43" t="str">
        <f t="shared" si="243"/>
        <v>Q</v>
      </c>
      <c r="X1439" s="37">
        <v>0</v>
      </c>
    </row>
    <row r="1440" spans="1:24" x14ac:dyDescent="0.25">
      <c r="A1440" s="30">
        <f t="shared" si="247"/>
        <v>1437</v>
      </c>
      <c r="B1440" s="45">
        <v>20</v>
      </c>
      <c r="C1440" s="32">
        <f t="shared" si="239"/>
        <v>645</v>
      </c>
      <c r="D1440" s="45" t="s">
        <v>229</v>
      </c>
      <c r="E1440" s="45" t="s">
        <v>1107</v>
      </c>
      <c r="F1440" s="45" t="s">
        <v>532</v>
      </c>
      <c r="G1440" s="45"/>
      <c r="H1440" s="35" t="s">
        <v>255</v>
      </c>
      <c r="I1440" s="36">
        <v>41729</v>
      </c>
      <c r="J1440" s="82">
        <v>10235</v>
      </c>
      <c r="K1440" s="37">
        <v>1024</v>
      </c>
      <c r="L1440" s="38">
        <f t="shared" si="238"/>
        <v>1024</v>
      </c>
      <c r="M1440" s="36">
        <f t="shared" si="248"/>
        <v>41729</v>
      </c>
      <c r="N1440" s="39">
        <f t="shared" si="244"/>
        <v>10</v>
      </c>
      <c r="O1440" s="5"/>
      <c r="P1440" s="5"/>
      <c r="Q1440" s="42" t="str">
        <f>VLOOKUP(B1440,[1]Challan!$A$6:$B$28,2,FALSE)</f>
        <v>94H</v>
      </c>
      <c r="R1440" s="43" t="str">
        <f t="shared" si="240"/>
        <v>ABUF</v>
      </c>
      <c r="S1440" s="43" t="str">
        <f t="shared" si="245"/>
        <v>F</v>
      </c>
      <c r="T1440" s="43" t="str">
        <f t="shared" si="246"/>
        <v>02</v>
      </c>
      <c r="U1440" s="43" t="b">
        <f t="shared" si="241"/>
        <v>1</v>
      </c>
      <c r="V1440" s="43">
        <f t="shared" si="242"/>
        <v>10</v>
      </c>
      <c r="W1440" s="43" t="str">
        <f t="shared" si="243"/>
        <v>J</v>
      </c>
      <c r="X1440" s="37">
        <v>0</v>
      </c>
    </row>
    <row r="1441" spans="1:24" x14ac:dyDescent="0.25">
      <c r="A1441" s="30">
        <f t="shared" si="247"/>
        <v>1438</v>
      </c>
      <c r="B1441" s="45">
        <v>20</v>
      </c>
      <c r="C1441" s="32">
        <f t="shared" si="239"/>
        <v>646</v>
      </c>
      <c r="D1441" s="45" t="s">
        <v>229</v>
      </c>
      <c r="E1441" s="45" t="s">
        <v>1108</v>
      </c>
      <c r="F1441" s="45" t="s">
        <v>534</v>
      </c>
      <c r="G1441" s="45"/>
      <c r="H1441" s="35" t="s">
        <v>255</v>
      </c>
      <c r="I1441" s="36">
        <v>41729</v>
      </c>
      <c r="J1441" s="82">
        <v>23145</v>
      </c>
      <c r="K1441" s="37">
        <v>2315</v>
      </c>
      <c r="L1441" s="38">
        <f t="shared" si="238"/>
        <v>2315</v>
      </c>
      <c r="M1441" s="36">
        <f t="shared" si="248"/>
        <v>41729</v>
      </c>
      <c r="N1441" s="39">
        <f t="shared" si="244"/>
        <v>10</v>
      </c>
      <c r="O1441" s="5"/>
      <c r="P1441" s="5"/>
      <c r="Q1441" s="42" t="str">
        <f>VLOOKUP(B1441,[1]Challan!$A$6:$B$28,2,FALSE)</f>
        <v>94H</v>
      </c>
      <c r="R1441" s="43" t="str">
        <f t="shared" si="240"/>
        <v>ABUF</v>
      </c>
      <c r="S1441" s="43" t="str">
        <f t="shared" si="245"/>
        <v>F</v>
      </c>
      <c r="T1441" s="43" t="str">
        <f t="shared" si="246"/>
        <v>02</v>
      </c>
      <c r="U1441" s="43" t="b">
        <f t="shared" si="241"/>
        <v>1</v>
      </c>
      <c r="V1441" s="43">
        <f t="shared" si="242"/>
        <v>10</v>
      </c>
      <c r="W1441" s="43" t="str">
        <f t="shared" si="243"/>
        <v>A</v>
      </c>
      <c r="X1441" s="37">
        <v>0</v>
      </c>
    </row>
    <row r="1442" spans="1:24" x14ac:dyDescent="0.25">
      <c r="A1442" s="30">
        <f t="shared" si="247"/>
        <v>1439</v>
      </c>
      <c r="B1442" s="45">
        <v>20</v>
      </c>
      <c r="C1442" s="32">
        <f t="shared" si="239"/>
        <v>647</v>
      </c>
      <c r="D1442" s="45" t="s">
        <v>229</v>
      </c>
      <c r="E1442" s="45" t="s">
        <v>996</v>
      </c>
      <c r="F1442" s="45" t="s">
        <v>544</v>
      </c>
      <c r="G1442" s="45"/>
      <c r="H1442" s="35" t="s">
        <v>255</v>
      </c>
      <c r="I1442" s="36">
        <v>41729</v>
      </c>
      <c r="J1442" s="82">
        <v>843</v>
      </c>
      <c r="K1442" s="37">
        <v>85</v>
      </c>
      <c r="L1442" s="38">
        <f t="shared" si="238"/>
        <v>85</v>
      </c>
      <c r="M1442" s="36">
        <f t="shared" si="248"/>
        <v>41729</v>
      </c>
      <c r="N1442" s="39">
        <f t="shared" si="244"/>
        <v>10.08</v>
      </c>
      <c r="O1442" s="5"/>
      <c r="P1442" s="5"/>
      <c r="Q1442" s="42" t="str">
        <f>VLOOKUP(B1442,[1]Challan!$A$6:$B$28,2,FALSE)</f>
        <v>94H</v>
      </c>
      <c r="R1442" s="43" t="str">
        <f t="shared" si="240"/>
        <v>ACAF</v>
      </c>
      <c r="S1442" s="43" t="str">
        <f t="shared" si="245"/>
        <v>F</v>
      </c>
      <c r="T1442" s="43" t="str">
        <f t="shared" si="246"/>
        <v>02</v>
      </c>
      <c r="U1442" s="43" t="b">
        <f t="shared" si="241"/>
        <v>1</v>
      </c>
      <c r="V1442" s="43">
        <f t="shared" si="242"/>
        <v>10</v>
      </c>
      <c r="W1442" s="43" t="str">
        <f t="shared" si="243"/>
        <v>H</v>
      </c>
      <c r="X1442" s="37">
        <v>0</v>
      </c>
    </row>
    <row r="1443" spans="1:24" x14ac:dyDescent="0.25">
      <c r="A1443" s="30">
        <f t="shared" si="247"/>
        <v>1440</v>
      </c>
      <c r="B1443" s="45">
        <v>20</v>
      </c>
      <c r="C1443" s="32">
        <f t="shared" si="239"/>
        <v>648</v>
      </c>
      <c r="D1443" s="111" t="s">
        <v>229</v>
      </c>
      <c r="E1443" s="45" t="s">
        <v>1019</v>
      </c>
      <c r="F1443" s="45" t="s">
        <v>752</v>
      </c>
      <c r="G1443" s="45"/>
      <c r="H1443" s="35" t="s">
        <v>255</v>
      </c>
      <c r="I1443" s="36">
        <v>41729</v>
      </c>
      <c r="J1443" s="82">
        <v>2384</v>
      </c>
      <c r="K1443" s="37">
        <v>239</v>
      </c>
      <c r="L1443" s="38">
        <f t="shared" si="238"/>
        <v>239</v>
      </c>
      <c r="M1443" s="36">
        <f t="shared" si="248"/>
        <v>41729</v>
      </c>
      <c r="N1443" s="39">
        <f t="shared" si="244"/>
        <v>10.029999999999999</v>
      </c>
      <c r="O1443" s="5"/>
      <c r="P1443" s="5"/>
      <c r="Q1443" s="42" t="str">
        <f>VLOOKUP(B1443,[1]Challan!$A$6:$B$28,2,FALSE)</f>
        <v>94H</v>
      </c>
      <c r="R1443" s="43" t="str">
        <f t="shared" si="240"/>
        <v>AAGF</v>
      </c>
      <c r="S1443" s="43" t="str">
        <f t="shared" si="245"/>
        <v>F</v>
      </c>
      <c r="T1443" s="43" t="str">
        <f t="shared" si="246"/>
        <v>02</v>
      </c>
      <c r="U1443" s="43" t="b">
        <f t="shared" si="241"/>
        <v>1</v>
      </c>
      <c r="V1443" s="43">
        <f t="shared" si="242"/>
        <v>10</v>
      </c>
      <c r="W1443" s="43" t="str">
        <f t="shared" si="243"/>
        <v>E</v>
      </c>
      <c r="X1443" s="37">
        <v>0</v>
      </c>
    </row>
    <row r="1444" spans="1:24" x14ac:dyDescent="0.25">
      <c r="A1444" s="30">
        <f t="shared" si="247"/>
        <v>1441</v>
      </c>
      <c r="B1444" s="45">
        <v>20</v>
      </c>
      <c r="C1444" s="32">
        <f t="shared" si="239"/>
        <v>649</v>
      </c>
      <c r="D1444" s="45" t="s">
        <v>229</v>
      </c>
      <c r="E1444" s="45" t="s">
        <v>954</v>
      </c>
      <c r="F1444" s="45" t="s">
        <v>361</v>
      </c>
      <c r="G1444" s="45"/>
      <c r="H1444" s="35" t="s">
        <v>255</v>
      </c>
      <c r="I1444" s="36">
        <v>41729</v>
      </c>
      <c r="J1444" s="82">
        <v>26740</v>
      </c>
      <c r="K1444" s="37">
        <v>2675</v>
      </c>
      <c r="L1444" s="38">
        <f t="shared" si="238"/>
        <v>2675</v>
      </c>
      <c r="M1444" s="36">
        <f t="shared" si="248"/>
        <v>41729</v>
      </c>
      <c r="N1444" s="39">
        <f t="shared" si="244"/>
        <v>10</v>
      </c>
      <c r="O1444" s="5"/>
      <c r="P1444" s="5"/>
      <c r="Q1444" s="42" t="str">
        <f>VLOOKUP(B1444,[1]Challan!$A$6:$B$28,2,FALSE)</f>
        <v>94H</v>
      </c>
      <c r="R1444" s="43" t="str">
        <f t="shared" si="240"/>
        <v>AAGF</v>
      </c>
      <c r="S1444" s="43" t="str">
        <f t="shared" si="245"/>
        <v>F</v>
      </c>
      <c r="T1444" s="43" t="str">
        <f t="shared" si="246"/>
        <v>02</v>
      </c>
      <c r="U1444" s="43" t="b">
        <f t="shared" si="241"/>
        <v>1</v>
      </c>
      <c r="V1444" s="43">
        <f t="shared" si="242"/>
        <v>10</v>
      </c>
      <c r="W1444" s="43" t="str">
        <f t="shared" si="243"/>
        <v>B</v>
      </c>
      <c r="X1444" s="37">
        <v>0</v>
      </c>
    </row>
    <row r="1445" spans="1:24" x14ac:dyDescent="0.25">
      <c r="A1445" s="30">
        <f t="shared" si="247"/>
        <v>1442</v>
      </c>
      <c r="B1445" s="45">
        <v>20</v>
      </c>
      <c r="C1445" s="32">
        <f t="shared" si="239"/>
        <v>650</v>
      </c>
      <c r="D1445" s="45" t="s">
        <v>229</v>
      </c>
      <c r="E1445" s="45" t="s">
        <v>975</v>
      </c>
      <c r="F1445" s="45" t="s">
        <v>466</v>
      </c>
      <c r="G1445" s="45"/>
      <c r="H1445" s="35" t="s">
        <v>255</v>
      </c>
      <c r="I1445" s="36">
        <v>41729</v>
      </c>
      <c r="J1445" s="82">
        <v>15906</v>
      </c>
      <c r="K1445" s="37">
        <v>1591</v>
      </c>
      <c r="L1445" s="38">
        <f t="shared" si="238"/>
        <v>1591</v>
      </c>
      <c r="M1445" s="36">
        <f t="shared" si="248"/>
        <v>41729</v>
      </c>
      <c r="N1445" s="39">
        <f t="shared" si="244"/>
        <v>10</v>
      </c>
      <c r="O1445" s="5"/>
      <c r="P1445" s="5"/>
      <c r="Q1445" s="42" t="str">
        <f>VLOOKUP(B1445,[1]Challan!$A$6:$B$28,2,FALSE)</f>
        <v>94H</v>
      </c>
      <c r="R1445" s="43" t="str">
        <f t="shared" si="240"/>
        <v>AAFF</v>
      </c>
      <c r="S1445" s="43" t="str">
        <f t="shared" si="245"/>
        <v>F</v>
      </c>
      <c r="T1445" s="43" t="str">
        <f t="shared" si="246"/>
        <v>02</v>
      </c>
      <c r="U1445" s="43" t="b">
        <f t="shared" si="241"/>
        <v>1</v>
      </c>
      <c r="V1445" s="43">
        <f t="shared" si="242"/>
        <v>10</v>
      </c>
      <c r="W1445" s="43" t="str">
        <f t="shared" si="243"/>
        <v>J</v>
      </c>
      <c r="X1445" s="37">
        <v>0</v>
      </c>
    </row>
    <row r="1446" spans="1:24" x14ac:dyDescent="0.25">
      <c r="A1446" s="30">
        <f t="shared" si="247"/>
        <v>1443</v>
      </c>
      <c r="B1446" s="45">
        <v>20</v>
      </c>
      <c r="C1446" s="32">
        <f t="shared" si="239"/>
        <v>651</v>
      </c>
      <c r="D1446" s="45" t="s">
        <v>229</v>
      </c>
      <c r="E1446" s="45" t="s">
        <v>1105</v>
      </c>
      <c r="F1446" s="45" t="s">
        <v>530</v>
      </c>
      <c r="G1446" s="45"/>
      <c r="H1446" s="35" t="s">
        <v>255</v>
      </c>
      <c r="I1446" s="36">
        <v>41729</v>
      </c>
      <c r="J1446" s="82">
        <v>3116</v>
      </c>
      <c r="K1446" s="37">
        <v>312</v>
      </c>
      <c r="L1446" s="38">
        <f t="shared" ref="L1446:L1509" si="249">+K1446</f>
        <v>312</v>
      </c>
      <c r="M1446" s="36">
        <f t="shared" si="248"/>
        <v>41729</v>
      </c>
      <c r="N1446" s="39">
        <f t="shared" si="244"/>
        <v>10.01</v>
      </c>
      <c r="O1446" s="5"/>
      <c r="P1446" s="5"/>
      <c r="Q1446" s="42" t="str">
        <f>VLOOKUP(B1446,[1]Challan!$A$6:$B$28,2,FALSE)</f>
        <v>94H</v>
      </c>
      <c r="R1446" s="43" t="str">
        <f t="shared" si="240"/>
        <v>ABEF</v>
      </c>
      <c r="S1446" s="43" t="str">
        <f t="shared" si="245"/>
        <v>F</v>
      </c>
      <c r="T1446" s="43" t="str">
        <f t="shared" si="246"/>
        <v>02</v>
      </c>
      <c r="U1446" s="43" t="b">
        <f t="shared" si="241"/>
        <v>1</v>
      </c>
      <c r="V1446" s="43">
        <f t="shared" si="242"/>
        <v>10</v>
      </c>
      <c r="W1446" s="43" t="str">
        <f t="shared" si="243"/>
        <v>N</v>
      </c>
      <c r="X1446" s="37">
        <v>0</v>
      </c>
    </row>
    <row r="1447" spans="1:24" x14ac:dyDescent="0.25">
      <c r="A1447" s="30">
        <f t="shared" si="247"/>
        <v>1444</v>
      </c>
      <c r="B1447" s="45">
        <v>20</v>
      </c>
      <c r="C1447" s="32">
        <f t="shared" si="239"/>
        <v>652</v>
      </c>
      <c r="D1447" s="45" t="s">
        <v>229</v>
      </c>
      <c r="E1447" s="45" t="s">
        <v>832</v>
      </c>
      <c r="F1447" s="45" t="s">
        <v>377</v>
      </c>
      <c r="G1447" s="45"/>
      <c r="H1447" s="35" t="s">
        <v>255</v>
      </c>
      <c r="I1447" s="36">
        <v>41729</v>
      </c>
      <c r="J1447" s="82">
        <v>11993</v>
      </c>
      <c r="K1447" s="37">
        <v>1200</v>
      </c>
      <c r="L1447" s="38">
        <f t="shared" si="249"/>
        <v>1200</v>
      </c>
      <c r="M1447" s="36">
        <f t="shared" si="248"/>
        <v>41729</v>
      </c>
      <c r="N1447" s="39">
        <f t="shared" si="244"/>
        <v>10.01</v>
      </c>
      <c r="O1447" s="5"/>
      <c r="P1447" s="5"/>
      <c r="Q1447" s="42" t="str">
        <f>VLOOKUP(B1447,[1]Challan!$A$6:$B$28,2,FALSE)</f>
        <v>94H</v>
      </c>
      <c r="R1447" s="43" t="str">
        <f t="shared" si="240"/>
        <v>AABF</v>
      </c>
      <c r="S1447" s="43" t="str">
        <f t="shared" si="245"/>
        <v>F</v>
      </c>
      <c r="T1447" s="43" t="str">
        <f t="shared" si="246"/>
        <v>02</v>
      </c>
      <c r="U1447" s="43" t="b">
        <f t="shared" si="241"/>
        <v>1</v>
      </c>
      <c r="V1447" s="43">
        <f t="shared" si="242"/>
        <v>10</v>
      </c>
      <c r="W1447" s="43" t="str">
        <f t="shared" si="243"/>
        <v>N</v>
      </c>
      <c r="X1447" s="37">
        <v>0</v>
      </c>
    </row>
    <row r="1448" spans="1:24" x14ac:dyDescent="0.25">
      <c r="A1448" s="30">
        <f t="shared" si="247"/>
        <v>1445</v>
      </c>
      <c r="B1448" s="45">
        <v>20</v>
      </c>
      <c r="C1448" s="32">
        <f t="shared" si="239"/>
        <v>653</v>
      </c>
      <c r="D1448" s="45" t="s">
        <v>229</v>
      </c>
      <c r="E1448" s="45" t="s">
        <v>1087</v>
      </c>
      <c r="F1448" s="45" t="s">
        <v>461</v>
      </c>
      <c r="G1448" s="45"/>
      <c r="H1448" s="35" t="s">
        <v>255</v>
      </c>
      <c r="I1448" s="36">
        <v>41729</v>
      </c>
      <c r="J1448" s="82">
        <v>5098</v>
      </c>
      <c r="K1448" s="37">
        <v>510</v>
      </c>
      <c r="L1448" s="38">
        <f t="shared" si="249"/>
        <v>510</v>
      </c>
      <c r="M1448" s="36">
        <f t="shared" si="248"/>
        <v>41729</v>
      </c>
      <c r="N1448" s="39">
        <f t="shared" si="244"/>
        <v>10</v>
      </c>
      <c r="O1448" s="5"/>
      <c r="P1448" s="5"/>
      <c r="Q1448" s="42" t="str">
        <f>VLOOKUP(B1448,[1]Challan!$A$6:$B$28,2,FALSE)</f>
        <v>94H</v>
      </c>
      <c r="R1448" s="43" t="str">
        <f t="shared" si="240"/>
        <v>AADF</v>
      </c>
      <c r="S1448" s="43" t="str">
        <f t="shared" si="245"/>
        <v>F</v>
      </c>
      <c r="T1448" s="43" t="str">
        <f t="shared" si="246"/>
        <v>02</v>
      </c>
      <c r="U1448" s="43" t="b">
        <f t="shared" si="241"/>
        <v>1</v>
      </c>
      <c r="V1448" s="43">
        <f t="shared" si="242"/>
        <v>10</v>
      </c>
      <c r="W1448" s="43" t="str">
        <f t="shared" si="243"/>
        <v>R</v>
      </c>
      <c r="X1448" s="37">
        <v>0</v>
      </c>
    </row>
    <row r="1449" spans="1:24" x14ac:dyDescent="0.25">
      <c r="A1449" s="30">
        <f t="shared" si="247"/>
        <v>1446</v>
      </c>
      <c r="B1449" s="45">
        <v>20</v>
      </c>
      <c r="C1449" s="32">
        <f t="shared" si="239"/>
        <v>654</v>
      </c>
      <c r="D1449" s="45" t="s">
        <v>229</v>
      </c>
      <c r="E1449" s="45" t="s">
        <v>444</v>
      </c>
      <c r="F1449" s="45" t="s">
        <v>445</v>
      </c>
      <c r="G1449" s="45"/>
      <c r="H1449" s="35" t="s">
        <v>255</v>
      </c>
      <c r="I1449" s="36">
        <v>41729</v>
      </c>
      <c r="J1449" s="82">
        <v>12886</v>
      </c>
      <c r="K1449" s="37">
        <v>1289</v>
      </c>
      <c r="L1449" s="38">
        <f t="shared" si="249"/>
        <v>1289</v>
      </c>
      <c r="M1449" s="36">
        <f t="shared" si="248"/>
        <v>41729</v>
      </c>
      <c r="N1449" s="39">
        <f t="shared" si="244"/>
        <v>10</v>
      </c>
      <c r="O1449" s="5"/>
      <c r="P1449" s="5"/>
      <c r="Q1449" s="42" t="str">
        <f>VLOOKUP(B1449,[1]Challan!$A$6:$B$28,2,FALSE)</f>
        <v>94H</v>
      </c>
      <c r="R1449" s="43" t="str">
        <f t="shared" si="240"/>
        <v>AAFF</v>
      </c>
      <c r="S1449" s="43" t="str">
        <f t="shared" si="245"/>
        <v>F</v>
      </c>
      <c r="T1449" s="43" t="str">
        <f t="shared" si="246"/>
        <v>02</v>
      </c>
      <c r="U1449" s="43" t="b">
        <f t="shared" si="241"/>
        <v>1</v>
      </c>
      <c r="V1449" s="43">
        <f t="shared" si="242"/>
        <v>10</v>
      </c>
      <c r="W1449" s="43" t="str">
        <f t="shared" si="243"/>
        <v>K</v>
      </c>
      <c r="X1449" s="37">
        <v>0</v>
      </c>
    </row>
    <row r="1450" spans="1:24" x14ac:dyDescent="0.25">
      <c r="A1450" s="30">
        <f t="shared" si="247"/>
        <v>1447</v>
      </c>
      <c r="B1450" s="45">
        <v>20</v>
      </c>
      <c r="C1450" s="32">
        <f t="shared" si="239"/>
        <v>655</v>
      </c>
      <c r="D1450" s="45" t="s">
        <v>229</v>
      </c>
      <c r="E1450" s="45" t="s">
        <v>958</v>
      </c>
      <c r="F1450" s="45" t="s">
        <v>372</v>
      </c>
      <c r="G1450" s="45"/>
      <c r="H1450" s="35" t="s">
        <v>255</v>
      </c>
      <c r="I1450" s="36">
        <v>41729</v>
      </c>
      <c r="J1450" s="82">
        <v>17030</v>
      </c>
      <c r="K1450" s="37">
        <v>1703</v>
      </c>
      <c r="L1450" s="38">
        <f t="shared" si="249"/>
        <v>1703</v>
      </c>
      <c r="M1450" s="36">
        <f t="shared" si="248"/>
        <v>41729</v>
      </c>
      <c r="N1450" s="39">
        <f t="shared" si="244"/>
        <v>10</v>
      </c>
      <c r="O1450" s="5"/>
      <c r="P1450" s="5"/>
      <c r="Q1450" s="42" t="str">
        <f>VLOOKUP(B1450,[1]Challan!$A$6:$B$28,2,FALSE)</f>
        <v>94H</v>
      </c>
      <c r="R1450" s="43" t="str">
        <f t="shared" si="240"/>
        <v>AJIP</v>
      </c>
      <c r="S1450" s="43" t="str">
        <f t="shared" si="245"/>
        <v>P</v>
      </c>
      <c r="T1450" s="43" t="str">
        <f t="shared" si="246"/>
        <v>02</v>
      </c>
      <c r="U1450" s="43" t="b">
        <f t="shared" si="241"/>
        <v>1</v>
      </c>
      <c r="V1450" s="43">
        <f t="shared" si="242"/>
        <v>10</v>
      </c>
      <c r="W1450" s="43" t="str">
        <f t="shared" si="243"/>
        <v>N</v>
      </c>
      <c r="X1450" s="37">
        <v>0</v>
      </c>
    </row>
    <row r="1451" spans="1:24" x14ac:dyDescent="0.25">
      <c r="A1451" s="30">
        <f t="shared" si="247"/>
        <v>1448</v>
      </c>
      <c r="B1451" s="45">
        <v>20</v>
      </c>
      <c r="C1451" s="32">
        <f t="shared" si="239"/>
        <v>656</v>
      </c>
      <c r="D1451" s="45" t="s">
        <v>229</v>
      </c>
      <c r="E1451" s="45" t="s">
        <v>837</v>
      </c>
      <c r="F1451" s="45" t="s">
        <v>389</v>
      </c>
      <c r="G1451" s="45"/>
      <c r="H1451" s="35" t="s">
        <v>255</v>
      </c>
      <c r="I1451" s="36">
        <v>41729</v>
      </c>
      <c r="J1451" s="82">
        <v>11423</v>
      </c>
      <c r="K1451" s="37">
        <v>1143</v>
      </c>
      <c r="L1451" s="38">
        <f t="shared" si="249"/>
        <v>1143</v>
      </c>
      <c r="M1451" s="36">
        <f t="shared" si="248"/>
        <v>41729</v>
      </c>
      <c r="N1451" s="39">
        <f t="shared" si="244"/>
        <v>10.01</v>
      </c>
      <c r="O1451" s="5"/>
      <c r="P1451" s="5"/>
      <c r="Q1451" s="42" t="str">
        <f>VLOOKUP(B1451,[1]Challan!$A$6:$B$28,2,FALSE)</f>
        <v>94H</v>
      </c>
      <c r="R1451" s="43" t="str">
        <f t="shared" si="240"/>
        <v>ACLP</v>
      </c>
      <c r="S1451" s="43" t="str">
        <f t="shared" si="245"/>
        <v>P</v>
      </c>
      <c r="T1451" s="43" t="str">
        <f t="shared" si="246"/>
        <v>02</v>
      </c>
      <c r="U1451" s="43" t="b">
        <f t="shared" si="241"/>
        <v>1</v>
      </c>
      <c r="V1451" s="43">
        <f t="shared" si="242"/>
        <v>10</v>
      </c>
      <c r="W1451" s="43" t="str">
        <f t="shared" si="243"/>
        <v>N</v>
      </c>
      <c r="X1451" s="37">
        <v>0</v>
      </c>
    </row>
    <row r="1452" spans="1:24" x14ac:dyDescent="0.25">
      <c r="A1452" s="30">
        <f t="shared" si="247"/>
        <v>1449</v>
      </c>
      <c r="B1452" s="45">
        <v>20</v>
      </c>
      <c r="C1452" s="32">
        <f t="shared" si="239"/>
        <v>657</v>
      </c>
      <c r="D1452" s="45" t="s">
        <v>229</v>
      </c>
      <c r="E1452" s="45" t="s">
        <v>964</v>
      </c>
      <c r="F1452" s="45" t="s">
        <v>393</v>
      </c>
      <c r="G1452" s="45"/>
      <c r="H1452" s="35" t="s">
        <v>255</v>
      </c>
      <c r="I1452" s="36">
        <v>41729</v>
      </c>
      <c r="J1452" s="82">
        <v>7615</v>
      </c>
      <c r="K1452" s="37">
        <v>762</v>
      </c>
      <c r="L1452" s="38">
        <f t="shared" si="249"/>
        <v>762</v>
      </c>
      <c r="M1452" s="36">
        <f t="shared" si="248"/>
        <v>41729</v>
      </c>
      <c r="N1452" s="39">
        <f t="shared" si="244"/>
        <v>10.01</v>
      </c>
      <c r="O1452" s="5"/>
      <c r="P1452" s="5"/>
      <c r="Q1452" s="42" t="str">
        <f>VLOOKUP(B1452,[1]Challan!$A$6:$B$28,2,FALSE)</f>
        <v>94H</v>
      </c>
      <c r="R1452" s="43" t="str">
        <f t="shared" si="240"/>
        <v>AACF</v>
      </c>
      <c r="S1452" s="43" t="str">
        <f t="shared" si="245"/>
        <v>F</v>
      </c>
      <c r="T1452" s="43" t="str">
        <f t="shared" si="246"/>
        <v>02</v>
      </c>
      <c r="U1452" s="43" t="b">
        <f t="shared" si="241"/>
        <v>1</v>
      </c>
      <c r="V1452" s="43">
        <f t="shared" si="242"/>
        <v>10</v>
      </c>
      <c r="W1452" s="43" t="str">
        <f t="shared" si="243"/>
        <v>F</v>
      </c>
      <c r="X1452" s="37">
        <v>0</v>
      </c>
    </row>
    <row r="1453" spans="1:24" x14ac:dyDescent="0.25">
      <c r="A1453" s="30">
        <f t="shared" si="247"/>
        <v>1450</v>
      </c>
      <c r="B1453" s="45">
        <v>20</v>
      </c>
      <c r="C1453" s="32">
        <f t="shared" si="239"/>
        <v>658</v>
      </c>
      <c r="D1453" s="45" t="s">
        <v>229</v>
      </c>
      <c r="E1453" s="45" t="s">
        <v>866</v>
      </c>
      <c r="F1453" s="45" t="s">
        <v>491</v>
      </c>
      <c r="G1453" s="45"/>
      <c r="H1453" s="35" t="s">
        <v>255</v>
      </c>
      <c r="I1453" s="36">
        <v>41729</v>
      </c>
      <c r="J1453" s="82">
        <v>11946</v>
      </c>
      <c r="K1453" s="37">
        <v>1195</v>
      </c>
      <c r="L1453" s="38">
        <f t="shared" si="249"/>
        <v>1195</v>
      </c>
      <c r="M1453" s="36">
        <f t="shared" si="248"/>
        <v>41729</v>
      </c>
      <c r="N1453" s="39">
        <f t="shared" si="244"/>
        <v>10</v>
      </c>
      <c r="O1453" s="5"/>
      <c r="P1453" s="5"/>
      <c r="Q1453" s="42" t="str">
        <f>VLOOKUP(B1453,[1]Challan!$A$6:$B$28,2,FALSE)</f>
        <v>94H</v>
      </c>
      <c r="R1453" s="43" t="str">
        <f t="shared" si="240"/>
        <v>AAGF</v>
      </c>
      <c r="S1453" s="43" t="str">
        <f t="shared" si="245"/>
        <v>F</v>
      </c>
      <c r="T1453" s="43" t="str">
        <f t="shared" si="246"/>
        <v>02</v>
      </c>
      <c r="U1453" s="43" t="b">
        <f t="shared" si="241"/>
        <v>1</v>
      </c>
      <c r="V1453" s="43">
        <f t="shared" si="242"/>
        <v>10</v>
      </c>
      <c r="W1453" s="43" t="str">
        <f t="shared" si="243"/>
        <v>K</v>
      </c>
      <c r="X1453" s="37">
        <v>0</v>
      </c>
    </row>
    <row r="1454" spans="1:24" x14ac:dyDescent="0.25">
      <c r="A1454" s="30">
        <f t="shared" si="247"/>
        <v>1451</v>
      </c>
      <c r="B1454" s="45">
        <v>20</v>
      </c>
      <c r="C1454" s="32">
        <f t="shared" si="239"/>
        <v>659</v>
      </c>
      <c r="D1454" s="45" t="s">
        <v>229</v>
      </c>
      <c r="E1454" s="45" t="s">
        <v>1104</v>
      </c>
      <c r="F1454" s="45" t="s">
        <v>515</v>
      </c>
      <c r="G1454" s="45"/>
      <c r="H1454" s="35" t="s">
        <v>255</v>
      </c>
      <c r="I1454" s="36">
        <v>41729</v>
      </c>
      <c r="J1454" s="82">
        <v>3955</v>
      </c>
      <c r="K1454" s="37">
        <v>396</v>
      </c>
      <c r="L1454" s="38">
        <f t="shared" si="249"/>
        <v>396</v>
      </c>
      <c r="M1454" s="36">
        <f t="shared" si="248"/>
        <v>41729</v>
      </c>
      <c r="N1454" s="39">
        <f t="shared" si="244"/>
        <v>10.01</v>
      </c>
      <c r="O1454" s="5"/>
      <c r="P1454" s="5"/>
      <c r="Q1454" s="42" t="str">
        <f>VLOOKUP(B1454,[1]Challan!$A$6:$B$28,2,FALSE)</f>
        <v>94H</v>
      </c>
      <c r="R1454" s="43" t="str">
        <f t="shared" si="240"/>
        <v>AACF</v>
      </c>
      <c r="S1454" s="43" t="str">
        <f t="shared" si="245"/>
        <v>F</v>
      </c>
      <c r="T1454" s="43" t="str">
        <f t="shared" si="246"/>
        <v>02</v>
      </c>
      <c r="U1454" s="43" t="b">
        <f t="shared" si="241"/>
        <v>1</v>
      </c>
      <c r="V1454" s="43">
        <f t="shared" si="242"/>
        <v>10</v>
      </c>
      <c r="W1454" s="43" t="str">
        <f t="shared" si="243"/>
        <v>E</v>
      </c>
      <c r="X1454" s="37">
        <v>0</v>
      </c>
    </row>
    <row r="1455" spans="1:24" x14ac:dyDescent="0.25">
      <c r="A1455" s="30">
        <f t="shared" si="247"/>
        <v>1452</v>
      </c>
      <c r="B1455" s="45">
        <v>20</v>
      </c>
      <c r="C1455" s="32">
        <f t="shared" si="239"/>
        <v>660</v>
      </c>
      <c r="D1455" s="45" t="s">
        <v>229</v>
      </c>
      <c r="E1455" s="45" t="s">
        <v>1085</v>
      </c>
      <c r="F1455" s="45" t="s">
        <v>454</v>
      </c>
      <c r="G1455" s="45"/>
      <c r="H1455" s="35" t="s">
        <v>255</v>
      </c>
      <c r="I1455" s="36">
        <v>41729</v>
      </c>
      <c r="J1455" s="82">
        <v>11617</v>
      </c>
      <c r="K1455" s="37">
        <v>1162</v>
      </c>
      <c r="L1455" s="38">
        <f t="shared" si="249"/>
        <v>1162</v>
      </c>
      <c r="M1455" s="36">
        <f t="shared" si="248"/>
        <v>41729</v>
      </c>
      <c r="N1455" s="39">
        <f t="shared" si="244"/>
        <v>10</v>
      </c>
      <c r="O1455" s="5"/>
      <c r="P1455" s="5"/>
      <c r="Q1455" s="42" t="str">
        <f>VLOOKUP(B1455,[1]Challan!$A$6:$B$28,2,FALSE)</f>
        <v>94H</v>
      </c>
      <c r="R1455" s="43" t="str">
        <f t="shared" si="240"/>
        <v>AAFF</v>
      </c>
      <c r="S1455" s="43" t="str">
        <f t="shared" si="245"/>
        <v>F</v>
      </c>
      <c r="T1455" s="43" t="str">
        <f t="shared" si="246"/>
        <v>02</v>
      </c>
      <c r="U1455" s="43" t="b">
        <f t="shared" si="241"/>
        <v>1</v>
      </c>
      <c r="V1455" s="43">
        <f t="shared" si="242"/>
        <v>10</v>
      </c>
      <c r="W1455" s="43" t="str">
        <f t="shared" si="243"/>
        <v>N</v>
      </c>
      <c r="X1455" s="37">
        <v>0</v>
      </c>
    </row>
    <row r="1456" spans="1:24" x14ac:dyDescent="0.25">
      <c r="A1456" s="30">
        <f t="shared" si="247"/>
        <v>1453</v>
      </c>
      <c r="B1456" s="45">
        <v>20</v>
      </c>
      <c r="C1456" s="32">
        <f t="shared" si="239"/>
        <v>661</v>
      </c>
      <c r="D1456" s="45" t="s">
        <v>229</v>
      </c>
      <c r="E1456" s="45" t="s">
        <v>967</v>
      </c>
      <c r="F1456" s="45" t="s">
        <v>401</v>
      </c>
      <c r="G1456" s="45"/>
      <c r="H1456" s="35" t="s">
        <v>255</v>
      </c>
      <c r="I1456" s="36">
        <v>41729</v>
      </c>
      <c r="J1456" s="82">
        <v>11158</v>
      </c>
      <c r="K1456" s="37">
        <v>1116</v>
      </c>
      <c r="L1456" s="38">
        <f t="shared" si="249"/>
        <v>1116</v>
      </c>
      <c r="M1456" s="36">
        <f t="shared" si="248"/>
        <v>41729</v>
      </c>
      <c r="N1456" s="39">
        <f t="shared" si="244"/>
        <v>10</v>
      </c>
      <c r="O1456" s="5"/>
      <c r="P1456" s="5"/>
      <c r="Q1456" s="42" t="str">
        <f>VLOOKUP(B1456,[1]Challan!$A$6:$B$28,2,FALSE)</f>
        <v>94H</v>
      </c>
      <c r="R1456" s="43" t="str">
        <f t="shared" si="240"/>
        <v>AAVF</v>
      </c>
      <c r="S1456" s="43" t="str">
        <f t="shared" si="245"/>
        <v>F</v>
      </c>
      <c r="T1456" s="43" t="str">
        <f t="shared" si="246"/>
        <v>02</v>
      </c>
      <c r="U1456" s="43" t="b">
        <f t="shared" si="241"/>
        <v>1</v>
      </c>
      <c r="V1456" s="43">
        <f t="shared" si="242"/>
        <v>10</v>
      </c>
      <c r="W1456" s="43" t="str">
        <f t="shared" si="243"/>
        <v>N</v>
      </c>
      <c r="X1456" s="37">
        <v>0</v>
      </c>
    </row>
    <row r="1457" spans="1:24" x14ac:dyDescent="0.25">
      <c r="A1457" s="30">
        <f t="shared" si="247"/>
        <v>1454</v>
      </c>
      <c r="B1457" s="45">
        <v>20</v>
      </c>
      <c r="C1457" s="32">
        <f t="shared" si="239"/>
        <v>662</v>
      </c>
      <c r="D1457" s="45" t="s">
        <v>229</v>
      </c>
      <c r="E1457" s="45" t="s">
        <v>841</v>
      </c>
      <c r="F1457" s="45" t="s">
        <v>404</v>
      </c>
      <c r="G1457" s="45"/>
      <c r="H1457" s="35" t="s">
        <v>255</v>
      </c>
      <c r="I1457" s="36">
        <v>41729</v>
      </c>
      <c r="J1457" s="82">
        <v>22099</v>
      </c>
      <c r="K1457" s="37">
        <v>2210</v>
      </c>
      <c r="L1457" s="38">
        <f t="shared" si="249"/>
        <v>2210</v>
      </c>
      <c r="M1457" s="36">
        <f t="shared" si="248"/>
        <v>41729</v>
      </c>
      <c r="N1457" s="39">
        <f t="shared" si="244"/>
        <v>10</v>
      </c>
      <c r="O1457" s="5"/>
      <c r="P1457" s="5"/>
      <c r="Q1457" s="42" t="str">
        <f>VLOOKUP(B1457,[1]Challan!$A$6:$B$28,2,FALSE)</f>
        <v>94H</v>
      </c>
      <c r="R1457" s="43" t="str">
        <f t="shared" si="240"/>
        <v>AAGF</v>
      </c>
      <c r="S1457" s="43" t="str">
        <f t="shared" si="245"/>
        <v>F</v>
      </c>
      <c r="T1457" s="43" t="str">
        <f t="shared" si="246"/>
        <v>02</v>
      </c>
      <c r="U1457" s="43" t="b">
        <f t="shared" si="241"/>
        <v>1</v>
      </c>
      <c r="V1457" s="43">
        <f t="shared" si="242"/>
        <v>10</v>
      </c>
      <c r="W1457" s="43" t="str">
        <f t="shared" si="243"/>
        <v>G</v>
      </c>
      <c r="X1457" s="37">
        <v>0</v>
      </c>
    </row>
    <row r="1458" spans="1:24" x14ac:dyDescent="0.25">
      <c r="A1458" s="30">
        <f t="shared" si="247"/>
        <v>1455</v>
      </c>
      <c r="B1458" s="45">
        <v>20</v>
      </c>
      <c r="C1458" s="32">
        <f t="shared" si="239"/>
        <v>663</v>
      </c>
      <c r="D1458" s="45" t="s">
        <v>229</v>
      </c>
      <c r="E1458" s="45" t="s">
        <v>1078</v>
      </c>
      <c r="F1458" s="45" t="s">
        <v>427</v>
      </c>
      <c r="G1458" s="45"/>
      <c r="H1458" s="35" t="s">
        <v>255</v>
      </c>
      <c r="I1458" s="36">
        <v>41729</v>
      </c>
      <c r="J1458" s="82">
        <v>4518</v>
      </c>
      <c r="K1458" s="37">
        <v>452</v>
      </c>
      <c r="L1458" s="38">
        <f t="shared" si="249"/>
        <v>452</v>
      </c>
      <c r="M1458" s="36">
        <f t="shared" si="248"/>
        <v>41729</v>
      </c>
      <c r="N1458" s="39">
        <f t="shared" si="244"/>
        <v>10</v>
      </c>
      <c r="O1458" s="5"/>
      <c r="P1458" s="5"/>
      <c r="Q1458" s="42" t="str">
        <f>VLOOKUP(B1458,[1]Challan!$A$6:$B$28,2,FALSE)</f>
        <v>94H</v>
      </c>
      <c r="R1458" s="43" t="str">
        <f t="shared" si="240"/>
        <v>AAQP</v>
      </c>
      <c r="S1458" s="43" t="str">
        <f t="shared" si="245"/>
        <v>P</v>
      </c>
      <c r="T1458" s="43" t="str">
        <f t="shared" si="246"/>
        <v>02</v>
      </c>
      <c r="U1458" s="43" t="b">
        <f t="shared" si="241"/>
        <v>1</v>
      </c>
      <c r="V1458" s="43">
        <f t="shared" si="242"/>
        <v>10</v>
      </c>
      <c r="W1458" s="43" t="str">
        <f t="shared" si="243"/>
        <v>H</v>
      </c>
      <c r="X1458" s="37">
        <v>0</v>
      </c>
    </row>
    <row r="1459" spans="1:24" x14ac:dyDescent="0.25">
      <c r="A1459" s="30">
        <f t="shared" si="247"/>
        <v>1456</v>
      </c>
      <c r="B1459" s="45">
        <v>20</v>
      </c>
      <c r="C1459" s="32">
        <f t="shared" si="239"/>
        <v>664</v>
      </c>
      <c r="D1459" s="45" t="s">
        <v>229</v>
      </c>
      <c r="E1459" s="45" t="s">
        <v>979</v>
      </c>
      <c r="F1459" s="45" t="s">
        <v>475</v>
      </c>
      <c r="G1459" s="45"/>
      <c r="H1459" s="35" t="s">
        <v>255</v>
      </c>
      <c r="I1459" s="36">
        <v>41729</v>
      </c>
      <c r="J1459" s="82">
        <v>22411</v>
      </c>
      <c r="K1459" s="37">
        <v>2242</v>
      </c>
      <c r="L1459" s="38">
        <f t="shared" si="249"/>
        <v>2242</v>
      </c>
      <c r="M1459" s="36">
        <f t="shared" si="248"/>
        <v>41729</v>
      </c>
      <c r="N1459" s="39">
        <f t="shared" si="244"/>
        <v>10</v>
      </c>
      <c r="O1459" s="5"/>
      <c r="P1459" s="5"/>
      <c r="Q1459" s="42" t="str">
        <f>VLOOKUP(B1459,[1]Challan!$A$6:$B$28,2,FALSE)</f>
        <v>94H</v>
      </c>
      <c r="R1459" s="43" t="str">
        <f t="shared" si="240"/>
        <v>AAFF</v>
      </c>
      <c r="S1459" s="43" t="str">
        <f t="shared" si="245"/>
        <v>F</v>
      </c>
      <c r="T1459" s="43" t="str">
        <f t="shared" si="246"/>
        <v>02</v>
      </c>
      <c r="U1459" s="43" t="b">
        <f t="shared" si="241"/>
        <v>1</v>
      </c>
      <c r="V1459" s="43">
        <f t="shared" si="242"/>
        <v>10</v>
      </c>
      <c r="W1459" s="43" t="str">
        <f t="shared" si="243"/>
        <v>P</v>
      </c>
      <c r="X1459" s="37">
        <v>0</v>
      </c>
    </row>
    <row r="1460" spans="1:24" x14ac:dyDescent="0.25">
      <c r="A1460" s="30">
        <f t="shared" si="247"/>
        <v>1457</v>
      </c>
      <c r="B1460" s="45">
        <v>20</v>
      </c>
      <c r="C1460" s="32">
        <f t="shared" si="239"/>
        <v>665</v>
      </c>
      <c r="D1460" s="45" t="s">
        <v>229</v>
      </c>
      <c r="E1460" s="45" t="s">
        <v>988</v>
      </c>
      <c r="F1460" s="45" t="s">
        <v>518</v>
      </c>
      <c r="G1460" s="45"/>
      <c r="H1460" s="35" t="s">
        <v>255</v>
      </c>
      <c r="I1460" s="36">
        <v>41729</v>
      </c>
      <c r="J1460" s="82">
        <v>4090</v>
      </c>
      <c r="K1460" s="37">
        <v>409</v>
      </c>
      <c r="L1460" s="38">
        <f t="shared" si="249"/>
        <v>409</v>
      </c>
      <c r="M1460" s="36">
        <f t="shared" si="248"/>
        <v>41729</v>
      </c>
      <c r="N1460" s="39">
        <f t="shared" si="244"/>
        <v>10</v>
      </c>
      <c r="O1460" s="5"/>
      <c r="P1460" s="5"/>
      <c r="Q1460" s="42" t="str">
        <f>VLOOKUP(B1460,[1]Challan!$A$6:$B$28,2,FALSE)</f>
        <v>94H</v>
      </c>
      <c r="R1460" s="43" t="str">
        <f t="shared" si="240"/>
        <v>AAFF</v>
      </c>
      <c r="S1460" s="43" t="str">
        <f t="shared" si="245"/>
        <v>F</v>
      </c>
      <c r="T1460" s="43" t="str">
        <f t="shared" si="246"/>
        <v>02</v>
      </c>
      <c r="U1460" s="43" t="b">
        <f t="shared" si="241"/>
        <v>1</v>
      </c>
      <c r="V1460" s="43">
        <f t="shared" si="242"/>
        <v>10</v>
      </c>
      <c r="W1460" s="43" t="str">
        <f t="shared" si="243"/>
        <v>G</v>
      </c>
      <c r="X1460" s="37">
        <v>0</v>
      </c>
    </row>
    <row r="1461" spans="1:24" x14ac:dyDescent="0.25">
      <c r="A1461" s="30">
        <f t="shared" si="247"/>
        <v>1458</v>
      </c>
      <c r="B1461" s="45">
        <v>20</v>
      </c>
      <c r="C1461" s="32">
        <f t="shared" si="239"/>
        <v>666</v>
      </c>
      <c r="D1461" s="45" t="s">
        <v>229</v>
      </c>
      <c r="E1461" s="45" t="s">
        <v>1067</v>
      </c>
      <c r="F1461" s="45" t="s">
        <v>380</v>
      </c>
      <c r="G1461" s="45"/>
      <c r="H1461" s="35" t="s">
        <v>255</v>
      </c>
      <c r="I1461" s="36">
        <v>41729</v>
      </c>
      <c r="J1461" s="82">
        <v>14951</v>
      </c>
      <c r="K1461" s="37">
        <v>1496</v>
      </c>
      <c r="L1461" s="38">
        <f t="shared" si="249"/>
        <v>1496</v>
      </c>
      <c r="M1461" s="36">
        <f t="shared" si="248"/>
        <v>41729</v>
      </c>
      <c r="N1461" s="39">
        <f t="shared" si="244"/>
        <v>10.01</v>
      </c>
      <c r="O1461" s="5"/>
      <c r="P1461" s="5"/>
      <c r="Q1461" s="42" t="str">
        <f>VLOOKUP(B1461,[1]Challan!$A$6:$B$28,2,FALSE)</f>
        <v>94H</v>
      </c>
      <c r="R1461" s="43" t="str">
        <f t="shared" si="240"/>
        <v>AAEF</v>
      </c>
      <c r="S1461" s="43" t="str">
        <f t="shared" si="245"/>
        <v>F</v>
      </c>
      <c r="T1461" s="43" t="str">
        <f t="shared" si="246"/>
        <v>02</v>
      </c>
      <c r="U1461" s="43" t="b">
        <f t="shared" si="241"/>
        <v>1</v>
      </c>
      <c r="V1461" s="43">
        <f t="shared" si="242"/>
        <v>10</v>
      </c>
      <c r="W1461" s="43" t="str">
        <f t="shared" si="243"/>
        <v>M</v>
      </c>
      <c r="X1461" s="37">
        <v>0</v>
      </c>
    </row>
    <row r="1462" spans="1:24" x14ac:dyDescent="0.25">
      <c r="A1462" s="30">
        <f t="shared" si="247"/>
        <v>1459</v>
      </c>
      <c r="B1462" s="45">
        <v>20</v>
      </c>
      <c r="C1462" s="32">
        <f t="shared" si="239"/>
        <v>667</v>
      </c>
      <c r="D1462" s="45" t="s">
        <v>229</v>
      </c>
      <c r="E1462" s="45" t="s">
        <v>1092</v>
      </c>
      <c r="F1462" s="45" t="s">
        <v>474</v>
      </c>
      <c r="G1462" s="45"/>
      <c r="H1462" s="35" t="s">
        <v>255</v>
      </c>
      <c r="I1462" s="36">
        <v>41729</v>
      </c>
      <c r="J1462" s="82">
        <v>5000</v>
      </c>
      <c r="K1462" s="37">
        <v>501</v>
      </c>
      <c r="L1462" s="38">
        <f t="shared" si="249"/>
        <v>501</v>
      </c>
      <c r="M1462" s="36">
        <f t="shared" si="248"/>
        <v>41729</v>
      </c>
      <c r="N1462" s="39">
        <f t="shared" si="244"/>
        <v>10.02</v>
      </c>
      <c r="O1462" s="5"/>
      <c r="P1462" s="5"/>
      <c r="Q1462" s="42" t="str">
        <f>VLOOKUP(B1462,[1]Challan!$A$6:$B$28,2,FALSE)</f>
        <v>94H</v>
      </c>
      <c r="R1462" s="43" t="str">
        <f t="shared" si="240"/>
        <v>AAPF</v>
      </c>
      <c r="S1462" s="43" t="str">
        <f t="shared" si="245"/>
        <v>F</v>
      </c>
      <c r="T1462" s="43" t="str">
        <f t="shared" si="246"/>
        <v>02</v>
      </c>
      <c r="U1462" s="43" t="b">
        <f t="shared" si="241"/>
        <v>1</v>
      </c>
      <c r="V1462" s="43">
        <f t="shared" si="242"/>
        <v>10</v>
      </c>
      <c r="W1462" s="43" t="str">
        <f t="shared" si="243"/>
        <v>B</v>
      </c>
      <c r="X1462" s="37">
        <v>0</v>
      </c>
    </row>
    <row r="1463" spans="1:24" x14ac:dyDescent="0.25">
      <c r="A1463" s="30">
        <f t="shared" si="247"/>
        <v>1460</v>
      </c>
      <c r="B1463" s="45">
        <v>20</v>
      </c>
      <c r="C1463" s="32">
        <f t="shared" si="239"/>
        <v>668</v>
      </c>
      <c r="D1463" s="45" t="s">
        <v>229</v>
      </c>
      <c r="E1463" s="45" t="s">
        <v>506</v>
      </c>
      <c r="F1463" s="45" t="s">
        <v>507</v>
      </c>
      <c r="G1463" s="45"/>
      <c r="H1463" s="35" t="s">
        <v>255</v>
      </c>
      <c r="I1463" s="36">
        <v>41729</v>
      </c>
      <c r="J1463" s="82">
        <v>43312</v>
      </c>
      <c r="K1463" s="37">
        <v>4332</v>
      </c>
      <c r="L1463" s="38">
        <f t="shared" si="249"/>
        <v>4332</v>
      </c>
      <c r="M1463" s="36">
        <f t="shared" si="248"/>
        <v>41729</v>
      </c>
      <c r="N1463" s="39">
        <f t="shared" si="244"/>
        <v>10</v>
      </c>
      <c r="O1463" s="5"/>
      <c r="P1463" s="5"/>
      <c r="Q1463" s="42" t="str">
        <f>VLOOKUP(B1463,[1]Challan!$A$6:$B$28,2,FALSE)</f>
        <v>94H</v>
      </c>
      <c r="R1463" s="43" t="str">
        <f t="shared" si="240"/>
        <v>ABGP</v>
      </c>
      <c r="S1463" s="43" t="str">
        <f t="shared" si="245"/>
        <v>P</v>
      </c>
      <c r="T1463" s="43" t="str">
        <f t="shared" si="246"/>
        <v>02</v>
      </c>
      <c r="U1463" s="43" t="b">
        <f t="shared" si="241"/>
        <v>1</v>
      </c>
      <c r="V1463" s="43">
        <f t="shared" si="242"/>
        <v>10</v>
      </c>
      <c r="W1463" s="43" t="str">
        <f t="shared" si="243"/>
        <v>M</v>
      </c>
      <c r="X1463" s="37">
        <v>0</v>
      </c>
    </row>
    <row r="1464" spans="1:24" x14ac:dyDescent="0.25">
      <c r="A1464" s="30">
        <f t="shared" si="247"/>
        <v>1461</v>
      </c>
      <c r="B1464" s="45">
        <v>20</v>
      </c>
      <c r="C1464" s="32">
        <f t="shared" si="239"/>
        <v>669</v>
      </c>
      <c r="D1464" s="45" t="s">
        <v>229</v>
      </c>
      <c r="E1464" s="45" t="s">
        <v>860</v>
      </c>
      <c r="F1464" s="45" t="s">
        <v>455</v>
      </c>
      <c r="G1464" s="45"/>
      <c r="H1464" s="35" t="s">
        <v>255</v>
      </c>
      <c r="I1464" s="36">
        <v>41729</v>
      </c>
      <c r="J1464" s="82">
        <v>5700</v>
      </c>
      <c r="K1464" s="37">
        <v>571</v>
      </c>
      <c r="L1464" s="38">
        <f t="shared" si="249"/>
        <v>571</v>
      </c>
      <c r="M1464" s="36">
        <f t="shared" si="248"/>
        <v>41729</v>
      </c>
      <c r="N1464" s="39">
        <f t="shared" si="244"/>
        <v>10.02</v>
      </c>
      <c r="O1464" s="5"/>
      <c r="P1464" s="5"/>
      <c r="Q1464" s="42" t="str">
        <f>VLOOKUP(B1464,[1]Challan!$A$6:$B$28,2,FALSE)</f>
        <v>94H</v>
      </c>
      <c r="R1464" s="43" t="str">
        <f t="shared" si="240"/>
        <v>AAAH</v>
      </c>
      <c r="S1464" s="43" t="str">
        <f t="shared" si="245"/>
        <v>H</v>
      </c>
      <c r="T1464" s="43" t="str">
        <f t="shared" si="246"/>
        <v>02</v>
      </c>
      <c r="U1464" s="43" t="b">
        <f t="shared" si="241"/>
        <v>1</v>
      </c>
      <c r="V1464" s="43">
        <f t="shared" si="242"/>
        <v>10</v>
      </c>
      <c r="W1464" s="43" t="str">
        <f t="shared" si="243"/>
        <v>H</v>
      </c>
      <c r="X1464" s="37">
        <v>0</v>
      </c>
    </row>
    <row r="1465" spans="1:24" x14ac:dyDescent="0.25">
      <c r="A1465" s="30">
        <f t="shared" si="247"/>
        <v>1462</v>
      </c>
      <c r="B1465" s="45">
        <v>20</v>
      </c>
      <c r="C1465" s="32">
        <f t="shared" si="239"/>
        <v>670</v>
      </c>
      <c r="D1465" s="45" t="s">
        <v>229</v>
      </c>
      <c r="E1465" s="45" t="s">
        <v>1082</v>
      </c>
      <c r="F1465" s="45" t="s">
        <v>434</v>
      </c>
      <c r="G1465" s="45"/>
      <c r="H1465" s="35" t="s">
        <v>255</v>
      </c>
      <c r="I1465" s="36">
        <v>41729</v>
      </c>
      <c r="J1465" s="82">
        <v>3993</v>
      </c>
      <c r="K1465" s="37">
        <v>400</v>
      </c>
      <c r="L1465" s="38">
        <f t="shared" si="249"/>
        <v>400</v>
      </c>
      <c r="M1465" s="36">
        <f t="shared" si="248"/>
        <v>41729</v>
      </c>
      <c r="N1465" s="39">
        <f t="shared" si="244"/>
        <v>10.02</v>
      </c>
      <c r="O1465" s="5"/>
      <c r="P1465" s="5"/>
      <c r="Q1465" s="42" t="str">
        <f>VLOOKUP(B1465,[1]Challan!$A$6:$B$28,2,FALSE)</f>
        <v>94H</v>
      </c>
      <c r="R1465" s="43" t="str">
        <f t="shared" si="240"/>
        <v>AKEP</v>
      </c>
      <c r="S1465" s="43" t="str">
        <f t="shared" si="245"/>
        <v>P</v>
      </c>
      <c r="T1465" s="43" t="str">
        <f t="shared" si="246"/>
        <v>02</v>
      </c>
      <c r="U1465" s="43" t="b">
        <f t="shared" si="241"/>
        <v>1</v>
      </c>
      <c r="V1465" s="43">
        <f t="shared" si="242"/>
        <v>10</v>
      </c>
      <c r="W1465" s="43" t="str">
        <f t="shared" si="243"/>
        <v>M</v>
      </c>
      <c r="X1465" s="37">
        <v>0</v>
      </c>
    </row>
    <row r="1466" spans="1:24" x14ac:dyDescent="0.25">
      <c r="A1466" s="30">
        <f t="shared" si="247"/>
        <v>1463</v>
      </c>
      <c r="B1466" s="45">
        <v>20</v>
      </c>
      <c r="C1466" s="32">
        <f t="shared" si="239"/>
        <v>671</v>
      </c>
      <c r="D1466" s="45" t="s">
        <v>229</v>
      </c>
      <c r="E1466" s="45" t="s">
        <v>848</v>
      </c>
      <c r="F1466" s="45" t="s">
        <v>421</v>
      </c>
      <c r="G1466" s="45"/>
      <c r="H1466" s="35" t="s">
        <v>255</v>
      </c>
      <c r="I1466" s="36">
        <v>41729</v>
      </c>
      <c r="J1466" s="82">
        <v>15570</v>
      </c>
      <c r="K1466" s="37">
        <v>1558</v>
      </c>
      <c r="L1466" s="38">
        <f t="shared" si="249"/>
        <v>1558</v>
      </c>
      <c r="M1466" s="36">
        <f t="shared" si="248"/>
        <v>41729</v>
      </c>
      <c r="N1466" s="39">
        <f t="shared" si="244"/>
        <v>10.01</v>
      </c>
      <c r="O1466" s="5"/>
      <c r="P1466" s="5"/>
      <c r="Q1466" s="42" t="str">
        <f>VLOOKUP(B1466,[1]Challan!$A$6:$B$28,2,FALSE)</f>
        <v>94H</v>
      </c>
      <c r="R1466" s="43" t="str">
        <f t="shared" si="240"/>
        <v>AABF</v>
      </c>
      <c r="S1466" s="43" t="str">
        <f t="shared" si="245"/>
        <v>F</v>
      </c>
      <c r="T1466" s="43" t="str">
        <f t="shared" si="246"/>
        <v>02</v>
      </c>
      <c r="U1466" s="43" t="b">
        <f t="shared" si="241"/>
        <v>1</v>
      </c>
      <c r="V1466" s="43">
        <f t="shared" si="242"/>
        <v>10</v>
      </c>
      <c r="W1466" s="43" t="str">
        <f t="shared" si="243"/>
        <v>H</v>
      </c>
      <c r="X1466" s="37">
        <v>0</v>
      </c>
    </row>
    <row r="1467" spans="1:24" x14ac:dyDescent="0.25">
      <c r="A1467" s="30">
        <f t="shared" si="247"/>
        <v>1464</v>
      </c>
      <c r="B1467" s="45">
        <v>20</v>
      </c>
      <c r="C1467" s="32">
        <f t="shared" si="239"/>
        <v>672</v>
      </c>
      <c r="D1467" s="45" t="s">
        <v>229</v>
      </c>
      <c r="E1467" s="45" t="s">
        <v>346</v>
      </c>
      <c r="F1467" s="45" t="s">
        <v>347</v>
      </c>
      <c r="G1467" s="45"/>
      <c r="H1467" s="35" t="s">
        <v>255</v>
      </c>
      <c r="I1467" s="36">
        <v>41729</v>
      </c>
      <c r="J1467" s="82">
        <v>12183</v>
      </c>
      <c r="K1467" s="37">
        <v>1219</v>
      </c>
      <c r="L1467" s="38">
        <f t="shared" si="249"/>
        <v>1219</v>
      </c>
      <c r="M1467" s="36">
        <f t="shared" si="248"/>
        <v>41729</v>
      </c>
      <c r="N1467" s="39">
        <f t="shared" si="244"/>
        <v>10.01</v>
      </c>
      <c r="O1467" s="5"/>
      <c r="P1467" s="5"/>
      <c r="Q1467" s="42" t="str">
        <f>VLOOKUP(B1467,[1]Challan!$A$6:$B$28,2,FALSE)</f>
        <v>94H</v>
      </c>
      <c r="R1467" s="43" t="str">
        <f t="shared" si="240"/>
        <v>AACF</v>
      </c>
      <c r="S1467" s="43" t="str">
        <f t="shared" si="245"/>
        <v>F</v>
      </c>
      <c r="T1467" s="43" t="str">
        <f t="shared" si="246"/>
        <v>02</v>
      </c>
      <c r="U1467" s="43" t="b">
        <f t="shared" si="241"/>
        <v>1</v>
      </c>
      <c r="V1467" s="43">
        <f t="shared" si="242"/>
        <v>10</v>
      </c>
      <c r="W1467" s="43" t="str">
        <f t="shared" si="243"/>
        <v>A</v>
      </c>
      <c r="X1467" s="37">
        <v>0</v>
      </c>
    </row>
    <row r="1468" spans="1:24" x14ac:dyDescent="0.25">
      <c r="A1468" s="30">
        <f t="shared" si="247"/>
        <v>1465</v>
      </c>
      <c r="B1468" s="45">
        <v>20</v>
      </c>
      <c r="C1468" s="32">
        <f t="shared" si="239"/>
        <v>673</v>
      </c>
      <c r="D1468" s="45" t="s">
        <v>229</v>
      </c>
      <c r="E1468" s="45" t="s">
        <v>994</v>
      </c>
      <c r="F1468" s="45" t="s">
        <v>540</v>
      </c>
      <c r="G1468" s="45"/>
      <c r="H1468" s="35" t="s">
        <v>255</v>
      </c>
      <c r="I1468" s="36">
        <v>41729</v>
      </c>
      <c r="J1468" s="82">
        <v>11820</v>
      </c>
      <c r="K1468" s="37">
        <v>1182</v>
      </c>
      <c r="L1468" s="38">
        <f t="shared" si="249"/>
        <v>1182</v>
      </c>
      <c r="M1468" s="36">
        <f t="shared" si="248"/>
        <v>41729</v>
      </c>
      <c r="N1468" s="39">
        <f t="shared" si="244"/>
        <v>10</v>
      </c>
      <c r="O1468" s="5"/>
      <c r="P1468" s="5"/>
      <c r="Q1468" s="42" t="str">
        <f>VLOOKUP(B1468,[1]Challan!$A$6:$B$28,2,FALSE)</f>
        <v>94H</v>
      </c>
      <c r="R1468" s="43" t="str">
        <f t="shared" si="240"/>
        <v>AAIF</v>
      </c>
      <c r="S1468" s="43" t="str">
        <f t="shared" si="245"/>
        <v>F</v>
      </c>
      <c r="T1468" s="43" t="str">
        <f t="shared" si="246"/>
        <v>02</v>
      </c>
      <c r="U1468" s="43" t="b">
        <f t="shared" si="241"/>
        <v>1</v>
      </c>
      <c r="V1468" s="43">
        <f t="shared" si="242"/>
        <v>10</v>
      </c>
      <c r="W1468" s="43" t="str">
        <f t="shared" si="243"/>
        <v>K</v>
      </c>
      <c r="X1468" s="37">
        <v>0</v>
      </c>
    </row>
    <row r="1469" spans="1:24" x14ac:dyDescent="0.25">
      <c r="A1469" s="30">
        <f t="shared" si="247"/>
        <v>1466</v>
      </c>
      <c r="B1469" s="45">
        <v>20</v>
      </c>
      <c r="C1469" s="32">
        <f t="shared" si="239"/>
        <v>674</v>
      </c>
      <c r="D1469" s="45" t="s">
        <v>229</v>
      </c>
      <c r="E1469" s="45" t="s">
        <v>989</v>
      </c>
      <c r="F1469" s="45" t="s">
        <v>522</v>
      </c>
      <c r="G1469" s="45"/>
      <c r="H1469" s="35" t="s">
        <v>255</v>
      </c>
      <c r="I1469" s="36">
        <v>41729</v>
      </c>
      <c r="J1469" s="82">
        <v>39043</v>
      </c>
      <c r="K1469" s="37">
        <v>3905</v>
      </c>
      <c r="L1469" s="38">
        <f t="shared" si="249"/>
        <v>3905</v>
      </c>
      <c r="M1469" s="36">
        <f t="shared" si="248"/>
        <v>41729</v>
      </c>
      <c r="N1469" s="39">
        <f t="shared" si="244"/>
        <v>10</v>
      </c>
      <c r="O1469" s="5"/>
      <c r="P1469" s="5"/>
      <c r="Q1469" s="42" t="str">
        <f>VLOOKUP(B1469,[1]Challan!$A$6:$B$28,2,FALSE)</f>
        <v>94H</v>
      </c>
      <c r="R1469" s="43" t="str">
        <f t="shared" si="240"/>
        <v>ADQP</v>
      </c>
      <c r="S1469" s="43" t="str">
        <f t="shared" si="245"/>
        <v>P</v>
      </c>
      <c r="T1469" s="43" t="str">
        <f t="shared" si="246"/>
        <v>02</v>
      </c>
      <c r="U1469" s="43" t="b">
        <f t="shared" si="241"/>
        <v>1</v>
      </c>
      <c r="V1469" s="43">
        <f t="shared" si="242"/>
        <v>10</v>
      </c>
      <c r="W1469" s="43" t="str">
        <f t="shared" si="243"/>
        <v>B</v>
      </c>
      <c r="X1469" s="37">
        <v>0</v>
      </c>
    </row>
    <row r="1470" spans="1:24" x14ac:dyDescent="0.25">
      <c r="A1470" s="30">
        <f t="shared" si="247"/>
        <v>1467</v>
      </c>
      <c r="B1470" s="45">
        <v>20</v>
      </c>
      <c r="C1470" s="32">
        <f t="shared" si="239"/>
        <v>675</v>
      </c>
      <c r="D1470" s="45" t="s">
        <v>229</v>
      </c>
      <c r="E1470" s="45" t="s">
        <v>854</v>
      </c>
      <c r="F1470" s="45" t="s">
        <v>437</v>
      </c>
      <c r="G1470" s="45"/>
      <c r="H1470" s="35" t="s">
        <v>255</v>
      </c>
      <c r="I1470" s="36">
        <v>41729</v>
      </c>
      <c r="J1470" s="82">
        <v>85152</v>
      </c>
      <c r="K1470" s="37">
        <v>8516</v>
      </c>
      <c r="L1470" s="38">
        <f t="shared" si="249"/>
        <v>8516</v>
      </c>
      <c r="M1470" s="36">
        <f t="shared" si="248"/>
        <v>41729</v>
      </c>
      <c r="N1470" s="39">
        <f t="shared" si="244"/>
        <v>10</v>
      </c>
      <c r="O1470" s="5"/>
      <c r="P1470" s="5"/>
      <c r="Q1470" s="42" t="str">
        <f>VLOOKUP(B1470,[1]Challan!$A$6:$B$28,2,FALSE)</f>
        <v>94H</v>
      </c>
      <c r="R1470" s="43" t="str">
        <f t="shared" si="240"/>
        <v>AAKF</v>
      </c>
      <c r="S1470" s="43" t="str">
        <f t="shared" si="245"/>
        <v>F</v>
      </c>
      <c r="T1470" s="43" t="str">
        <f t="shared" si="246"/>
        <v>02</v>
      </c>
      <c r="U1470" s="43" t="b">
        <f t="shared" si="241"/>
        <v>1</v>
      </c>
      <c r="V1470" s="43">
        <f t="shared" si="242"/>
        <v>10</v>
      </c>
      <c r="W1470" s="43" t="str">
        <f t="shared" si="243"/>
        <v>B</v>
      </c>
      <c r="X1470" s="37">
        <v>0</v>
      </c>
    </row>
    <row r="1471" spans="1:24" x14ac:dyDescent="0.25">
      <c r="A1471" s="30">
        <f t="shared" si="247"/>
        <v>1468</v>
      </c>
      <c r="B1471" s="45">
        <v>20</v>
      </c>
      <c r="C1471" s="32">
        <f t="shared" si="239"/>
        <v>676</v>
      </c>
      <c r="D1471" s="45" t="s">
        <v>229</v>
      </c>
      <c r="E1471" s="45" t="s">
        <v>947</v>
      </c>
      <c r="F1471" s="45" t="s">
        <v>344</v>
      </c>
      <c r="G1471" s="45"/>
      <c r="H1471" s="35" t="s">
        <v>255</v>
      </c>
      <c r="I1471" s="36">
        <v>41729</v>
      </c>
      <c r="J1471" s="82">
        <v>52355</v>
      </c>
      <c r="K1471" s="37">
        <v>5236</v>
      </c>
      <c r="L1471" s="38">
        <f t="shared" si="249"/>
        <v>5236</v>
      </c>
      <c r="M1471" s="36">
        <f t="shared" si="248"/>
        <v>41729</v>
      </c>
      <c r="N1471" s="39">
        <f t="shared" si="244"/>
        <v>10</v>
      </c>
      <c r="O1471" s="5"/>
      <c r="P1471" s="5"/>
      <c r="Q1471" s="42" t="str">
        <f>VLOOKUP(B1471,[1]Challan!$A$6:$B$28,2,FALSE)</f>
        <v>94H</v>
      </c>
      <c r="R1471" s="43" t="str">
        <f t="shared" si="240"/>
        <v>AAAF</v>
      </c>
      <c r="S1471" s="43" t="str">
        <f t="shared" si="245"/>
        <v>F</v>
      </c>
      <c r="T1471" s="43" t="str">
        <f t="shared" si="246"/>
        <v>02</v>
      </c>
      <c r="U1471" s="43" t="b">
        <f t="shared" si="241"/>
        <v>1</v>
      </c>
      <c r="V1471" s="43">
        <f t="shared" si="242"/>
        <v>10</v>
      </c>
      <c r="W1471" s="43" t="str">
        <f t="shared" si="243"/>
        <v>P</v>
      </c>
      <c r="X1471" s="37">
        <v>0</v>
      </c>
    </row>
    <row r="1472" spans="1:24" x14ac:dyDescent="0.25">
      <c r="A1472" s="30">
        <f t="shared" si="247"/>
        <v>1469</v>
      </c>
      <c r="B1472" s="45">
        <v>20</v>
      </c>
      <c r="C1472" s="32">
        <f t="shared" si="239"/>
        <v>677</v>
      </c>
      <c r="D1472" s="45" t="s">
        <v>229</v>
      </c>
      <c r="E1472" s="45" t="s">
        <v>865</v>
      </c>
      <c r="F1472" s="45" t="s">
        <v>489</v>
      </c>
      <c r="G1472" s="45"/>
      <c r="H1472" s="35" t="s">
        <v>255</v>
      </c>
      <c r="I1472" s="36">
        <v>41729</v>
      </c>
      <c r="J1472" s="82">
        <v>53621</v>
      </c>
      <c r="K1472" s="37">
        <v>5363</v>
      </c>
      <c r="L1472" s="38">
        <f t="shared" si="249"/>
        <v>5363</v>
      </c>
      <c r="M1472" s="36">
        <f t="shared" si="248"/>
        <v>41729</v>
      </c>
      <c r="N1472" s="39">
        <f t="shared" si="244"/>
        <v>10</v>
      </c>
      <c r="O1472" s="5"/>
      <c r="P1472" s="5"/>
      <c r="Q1472" s="42" t="str">
        <f>VLOOKUP(B1472,[1]Challan!$A$6:$B$28,2,FALSE)</f>
        <v>94H</v>
      </c>
      <c r="R1472" s="43" t="str">
        <f t="shared" si="240"/>
        <v>AGYP</v>
      </c>
      <c r="S1472" s="43" t="str">
        <f t="shared" si="245"/>
        <v>P</v>
      </c>
      <c r="T1472" s="43" t="str">
        <f t="shared" si="246"/>
        <v>02</v>
      </c>
      <c r="U1472" s="43" t="b">
        <f t="shared" si="241"/>
        <v>1</v>
      </c>
      <c r="V1472" s="43">
        <f t="shared" si="242"/>
        <v>10</v>
      </c>
      <c r="W1472" s="43" t="str">
        <f t="shared" si="243"/>
        <v>E</v>
      </c>
      <c r="X1472" s="37">
        <v>0</v>
      </c>
    </row>
    <row r="1473" spans="1:24" x14ac:dyDescent="0.25">
      <c r="A1473" s="30">
        <f t="shared" si="247"/>
        <v>1470</v>
      </c>
      <c r="B1473" s="45">
        <v>20</v>
      </c>
      <c r="C1473" s="32">
        <f t="shared" si="239"/>
        <v>678</v>
      </c>
      <c r="D1473" s="45" t="s">
        <v>229</v>
      </c>
      <c r="E1473" s="45" t="s">
        <v>875</v>
      </c>
      <c r="F1473" s="45" t="s">
        <v>519</v>
      </c>
      <c r="G1473" s="45"/>
      <c r="H1473" s="35" t="s">
        <v>255</v>
      </c>
      <c r="I1473" s="36">
        <v>41729</v>
      </c>
      <c r="J1473" s="82">
        <v>31355</v>
      </c>
      <c r="K1473" s="37">
        <v>3136</v>
      </c>
      <c r="L1473" s="38">
        <f t="shared" si="249"/>
        <v>3136</v>
      </c>
      <c r="M1473" s="36">
        <f t="shared" si="248"/>
        <v>41729</v>
      </c>
      <c r="N1473" s="39">
        <f t="shared" si="244"/>
        <v>10</v>
      </c>
      <c r="O1473" s="5"/>
      <c r="P1473" s="5"/>
      <c r="Q1473" s="42" t="str">
        <f>VLOOKUP(B1473,[1]Challan!$A$6:$B$28,2,FALSE)</f>
        <v>94H</v>
      </c>
      <c r="R1473" s="43" t="str">
        <f t="shared" si="240"/>
        <v>AEZP</v>
      </c>
      <c r="S1473" s="43" t="str">
        <f t="shared" si="245"/>
        <v>P</v>
      </c>
      <c r="T1473" s="43" t="str">
        <f t="shared" si="246"/>
        <v>02</v>
      </c>
      <c r="U1473" s="43" t="b">
        <f t="shared" si="241"/>
        <v>1</v>
      </c>
      <c r="V1473" s="43">
        <f t="shared" si="242"/>
        <v>10</v>
      </c>
      <c r="W1473" s="43" t="str">
        <f t="shared" si="243"/>
        <v>B</v>
      </c>
      <c r="X1473" s="37">
        <v>0</v>
      </c>
    </row>
    <row r="1474" spans="1:24" x14ac:dyDescent="0.25">
      <c r="A1474" s="30">
        <f t="shared" si="247"/>
        <v>1471</v>
      </c>
      <c r="B1474" s="45">
        <v>20</v>
      </c>
      <c r="C1474" s="32">
        <f t="shared" si="239"/>
        <v>679</v>
      </c>
      <c r="D1474" s="45" t="s">
        <v>229</v>
      </c>
      <c r="E1474" s="45" t="s">
        <v>949</v>
      </c>
      <c r="F1474" s="45" t="s">
        <v>349</v>
      </c>
      <c r="G1474" s="45"/>
      <c r="H1474" s="35" t="s">
        <v>255</v>
      </c>
      <c r="I1474" s="36">
        <v>41729</v>
      </c>
      <c r="J1474" s="82">
        <v>49662</v>
      </c>
      <c r="K1474" s="37">
        <v>4967</v>
      </c>
      <c r="L1474" s="38">
        <f t="shared" si="249"/>
        <v>4967</v>
      </c>
      <c r="M1474" s="36">
        <f t="shared" si="248"/>
        <v>41729</v>
      </c>
      <c r="N1474" s="39">
        <f t="shared" si="244"/>
        <v>10</v>
      </c>
      <c r="O1474" s="5"/>
      <c r="P1474" s="5"/>
      <c r="Q1474" s="42" t="str">
        <f>VLOOKUP(B1474,[1]Challan!$A$6:$B$28,2,FALSE)</f>
        <v>94H</v>
      </c>
      <c r="R1474" s="43" t="str">
        <f t="shared" si="240"/>
        <v>AAEF</v>
      </c>
      <c r="S1474" s="43" t="str">
        <f t="shared" si="245"/>
        <v>F</v>
      </c>
      <c r="T1474" s="43" t="str">
        <f t="shared" si="246"/>
        <v>02</v>
      </c>
      <c r="U1474" s="43" t="b">
        <f t="shared" si="241"/>
        <v>1</v>
      </c>
      <c r="V1474" s="43">
        <f t="shared" si="242"/>
        <v>10</v>
      </c>
      <c r="W1474" s="43" t="str">
        <f t="shared" si="243"/>
        <v>A</v>
      </c>
      <c r="X1474" s="37">
        <v>0</v>
      </c>
    </row>
    <row r="1475" spans="1:24" x14ac:dyDescent="0.25">
      <c r="A1475" s="30">
        <f t="shared" si="247"/>
        <v>1472</v>
      </c>
      <c r="B1475" s="45">
        <v>20</v>
      </c>
      <c r="C1475" s="32">
        <f t="shared" si="239"/>
        <v>680</v>
      </c>
      <c r="D1475" s="45" t="s">
        <v>229</v>
      </c>
      <c r="E1475" s="45" t="s">
        <v>952</v>
      </c>
      <c r="F1475" s="45" t="s">
        <v>356</v>
      </c>
      <c r="G1475" s="45"/>
      <c r="H1475" s="35" t="s">
        <v>255</v>
      </c>
      <c r="I1475" s="36">
        <v>41729</v>
      </c>
      <c r="J1475" s="82">
        <v>40286</v>
      </c>
      <c r="K1475" s="37">
        <v>4029</v>
      </c>
      <c r="L1475" s="38">
        <f t="shared" si="249"/>
        <v>4029</v>
      </c>
      <c r="M1475" s="36">
        <f t="shared" si="248"/>
        <v>41729</v>
      </c>
      <c r="N1475" s="39">
        <f t="shared" si="244"/>
        <v>10</v>
      </c>
      <c r="O1475" s="5"/>
      <c r="P1475" s="5"/>
      <c r="Q1475" s="42" t="str">
        <f>VLOOKUP(B1475,[1]Challan!$A$6:$B$28,2,FALSE)</f>
        <v>94H</v>
      </c>
      <c r="R1475" s="43" t="str">
        <f t="shared" si="240"/>
        <v>ALNP</v>
      </c>
      <c r="S1475" s="43" t="str">
        <f t="shared" si="245"/>
        <v>P</v>
      </c>
      <c r="T1475" s="43" t="str">
        <f t="shared" si="246"/>
        <v>02</v>
      </c>
      <c r="U1475" s="43" t="b">
        <f t="shared" si="241"/>
        <v>1</v>
      </c>
      <c r="V1475" s="43">
        <f t="shared" si="242"/>
        <v>10</v>
      </c>
      <c r="W1475" s="43" t="str">
        <f t="shared" si="243"/>
        <v>K</v>
      </c>
      <c r="X1475" s="37">
        <v>0</v>
      </c>
    </row>
    <row r="1476" spans="1:24" x14ac:dyDescent="0.25">
      <c r="A1476" s="30">
        <f t="shared" si="247"/>
        <v>1473</v>
      </c>
      <c r="B1476" s="45">
        <v>20</v>
      </c>
      <c r="C1476" s="32">
        <f t="shared" ref="C1476:C1539" si="250">+IF(B1476=B1475,C1475+1,1)</f>
        <v>681</v>
      </c>
      <c r="D1476" s="45" t="s">
        <v>229</v>
      </c>
      <c r="E1476" s="45" t="s">
        <v>1057</v>
      </c>
      <c r="F1476" s="45" t="s">
        <v>338</v>
      </c>
      <c r="G1476" s="45"/>
      <c r="H1476" s="35" t="s">
        <v>255</v>
      </c>
      <c r="I1476" s="36">
        <v>41729</v>
      </c>
      <c r="J1476" s="82">
        <v>30670</v>
      </c>
      <c r="K1476" s="37">
        <v>3067</v>
      </c>
      <c r="L1476" s="38">
        <f t="shared" si="249"/>
        <v>3067</v>
      </c>
      <c r="M1476" s="36">
        <f t="shared" si="248"/>
        <v>41729</v>
      </c>
      <c r="N1476" s="39">
        <f t="shared" si="244"/>
        <v>10</v>
      </c>
      <c r="O1476" s="5"/>
      <c r="P1476" s="5"/>
      <c r="Q1476" s="42" t="str">
        <f>VLOOKUP(B1476,[1]Challan!$A$6:$B$28,2,FALSE)</f>
        <v>94H</v>
      </c>
      <c r="R1476" s="43" t="str">
        <f t="shared" ref="R1476:R1539" si="251">LEFT(E1476,4)</f>
        <v>ABAF</v>
      </c>
      <c r="S1476" s="43" t="str">
        <f t="shared" si="245"/>
        <v>F</v>
      </c>
      <c r="T1476" s="43" t="str">
        <f t="shared" si="246"/>
        <v>02</v>
      </c>
      <c r="U1476" s="43" t="b">
        <f t="shared" ref="U1476:U1539" si="252">D1476=T1476</f>
        <v>1</v>
      </c>
      <c r="V1476" s="43">
        <f t="shared" ref="V1476:V1539" si="253">LEN(E1476)</f>
        <v>10</v>
      </c>
      <c r="W1476" s="43" t="str">
        <f t="shared" ref="W1476:W1539" si="254">RIGHT(E1476,1)</f>
        <v>A</v>
      </c>
      <c r="X1476" s="37">
        <v>0</v>
      </c>
    </row>
    <row r="1477" spans="1:24" x14ac:dyDescent="0.25">
      <c r="A1477" s="30">
        <f t="shared" si="247"/>
        <v>1474</v>
      </c>
      <c r="B1477" s="45">
        <v>20</v>
      </c>
      <c r="C1477" s="32">
        <f t="shared" si="250"/>
        <v>682</v>
      </c>
      <c r="D1477" s="45" t="s">
        <v>229</v>
      </c>
      <c r="E1477" s="45" t="s">
        <v>1114</v>
      </c>
      <c r="F1477" s="45" t="s">
        <v>557</v>
      </c>
      <c r="G1477" s="45"/>
      <c r="H1477" s="35" t="s">
        <v>255</v>
      </c>
      <c r="I1477" s="36">
        <v>41729</v>
      </c>
      <c r="J1477" s="82">
        <v>28572</v>
      </c>
      <c r="K1477" s="37">
        <v>2858</v>
      </c>
      <c r="L1477" s="38">
        <f t="shared" si="249"/>
        <v>2858</v>
      </c>
      <c r="M1477" s="36">
        <f t="shared" si="248"/>
        <v>41729</v>
      </c>
      <c r="N1477" s="39">
        <f t="shared" ref="N1477:N1540" si="255">+ROUND(L1477/J1477*100,2)</f>
        <v>10</v>
      </c>
      <c r="O1477" s="5"/>
      <c r="P1477" s="5"/>
      <c r="Q1477" s="42" t="str">
        <f>VLOOKUP(B1477,[1]Challan!$A$6:$B$28,2,FALSE)</f>
        <v>94H</v>
      </c>
      <c r="R1477" s="43" t="str">
        <f t="shared" si="251"/>
        <v>AAWF</v>
      </c>
      <c r="S1477" s="43" t="str">
        <f t="shared" ref="S1477:S1540" si="256">RIGHT(R1477,1)</f>
        <v>F</v>
      </c>
      <c r="T1477" s="43" t="str">
        <f t="shared" ref="T1477:T1540" si="257">IF(S1477="C","01","02")</f>
        <v>02</v>
      </c>
      <c r="U1477" s="43" t="b">
        <f t="shared" si="252"/>
        <v>1</v>
      </c>
      <c r="V1477" s="43">
        <f t="shared" si="253"/>
        <v>10</v>
      </c>
      <c r="W1477" s="43" t="str">
        <f t="shared" si="254"/>
        <v>P</v>
      </c>
      <c r="X1477" s="37">
        <v>0</v>
      </c>
    </row>
    <row r="1478" spans="1:24" x14ac:dyDescent="0.25">
      <c r="A1478" s="30">
        <f t="shared" ref="A1478:A1541" si="258">A1477+1</f>
        <v>1475</v>
      </c>
      <c r="B1478" s="45">
        <v>20</v>
      </c>
      <c r="C1478" s="32">
        <f t="shared" si="250"/>
        <v>683</v>
      </c>
      <c r="D1478" s="45" t="s">
        <v>229</v>
      </c>
      <c r="E1478" s="45" t="s">
        <v>1056</v>
      </c>
      <c r="F1478" s="45" t="s">
        <v>337</v>
      </c>
      <c r="G1478" s="45"/>
      <c r="H1478" s="35" t="s">
        <v>255</v>
      </c>
      <c r="I1478" s="36">
        <v>41729</v>
      </c>
      <c r="J1478" s="82">
        <v>16063</v>
      </c>
      <c r="K1478" s="37">
        <v>1607</v>
      </c>
      <c r="L1478" s="38">
        <f t="shared" si="249"/>
        <v>1607</v>
      </c>
      <c r="M1478" s="36">
        <f t="shared" si="248"/>
        <v>41729</v>
      </c>
      <c r="N1478" s="39">
        <f t="shared" si="255"/>
        <v>10</v>
      </c>
      <c r="O1478" s="5"/>
      <c r="P1478" s="5"/>
      <c r="Q1478" s="42" t="str">
        <f>VLOOKUP(B1478,[1]Challan!$A$6:$B$28,2,FALSE)</f>
        <v>94H</v>
      </c>
      <c r="R1478" s="43" t="str">
        <f t="shared" si="251"/>
        <v>AAEF</v>
      </c>
      <c r="S1478" s="43" t="str">
        <f t="shared" si="256"/>
        <v>F</v>
      </c>
      <c r="T1478" s="43" t="str">
        <f t="shared" si="257"/>
        <v>02</v>
      </c>
      <c r="U1478" s="43" t="b">
        <f t="shared" si="252"/>
        <v>1</v>
      </c>
      <c r="V1478" s="43">
        <f t="shared" si="253"/>
        <v>10</v>
      </c>
      <c r="W1478" s="43" t="str">
        <f t="shared" si="254"/>
        <v>Q</v>
      </c>
      <c r="X1478" s="37">
        <v>0</v>
      </c>
    </row>
    <row r="1479" spans="1:24" x14ac:dyDescent="0.25">
      <c r="A1479" s="30">
        <f t="shared" si="258"/>
        <v>1476</v>
      </c>
      <c r="B1479" s="45">
        <v>20</v>
      </c>
      <c r="C1479" s="32">
        <f t="shared" si="250"/>
        <v>684</v>
      </c>
      <c r="D1479" s="45" t="s">
        <v>229</v>
      </c>
      <c r="E1479" s="45" t="s">
        <v>1056</v>
      </c>
      <c r="F1479" s="45" t="s">
        <v>337</v>
      </c>
      <c r="G1479" s="45"/>
      <c r="H1479" s="35" t="s">
        <v>255</v>
      </c>
      <c r="I1479" s="36">
        <v>41729</v>
      </c>
      <c r="J1479" s="82">
        <v>28586</v>
      </c>
      <c r="K1479" s="37">
        <v>2859</v>
      </c>
      <c r="L1479" s="38">
        <f t="shared" si="249"/>
        <v>2859</v>
      </c>
      <c r="M1479" s="36">
        <f t="shared" si="248"/>
        <v>41729</v>
      </c>
      <c r="N1479" s="39">
        <f t="shared" si="255"/>
        <v>10</v>
      </c>
      <c r="O1479" s="5"/>
      <c r="P1479" s="5"/>
      <c r="Q1479" s="42" t="str">
        <f>VLOOKUP(B1479,[1]Challan!$A$6:$B$28,2,FALSE)</f>
        <v>94H</v>
      </c>
      <c r="R1479" s="43" t="str">
        <f t="shared" si="251"/>
        <v>AAEF</v>
      </c>
      <c r="S1479" s="43" t="str">
        <f t="shared" si="256"/>
        <v>F</v>
      </c>
      <c r="T1479" s="43" t="str">
        <f t="shared" si="257"/>
        <v>02</v>
      </c>
      <c r="U1479" s="43" t="b">
        <f t="shared" si="252"/>
        <v>1</v>
      </c>
      <c r="V1479" s="43">
        <f t="shared" si="253"/>
        <v>10</v>
      </c>
      <c r="W1479" s="43" t="str">
        <f t="shared" si="254"/>
        <v>Q</v>
      </c>
      <c r="X1479" s="37">
        <v>0</v>
      </c>
    </row>
    <row r="1480" spans="1:24" x14ac:dyDescent="0.25">
      <c r="A1480" s="30">
        <f t="shared" si="258"/>
        <v>1477</v>
      </c>
      <c r="B1480" s="45">
        <v>20</v>
      </c>
      <c r="C1480" s="32">
        <f t="shared" si="250"/>
        <v>685</v>
      </c>
      <c r="D1480" s="45" t="s">
        <v>229</v>
      </c>
      <c r="E1480" s="45" t="s">
        <v>879</v>
      </c>
      <c r="F1480" s="45" t="s">
        <v>526</v>
      </c>
      <c r="G1480" s="45"/>
      <c r="H1480" s="35" t="s">
        <v>255</v>
      </c>
      <c r="I1480" s="36">
        <v>41729</v>
      </c>
      <c r="J1480" s="82">
        <v>40151</v>
      </c>
      <c r="K1480" s="37">
        <v>4016</v>
      </c>
      <c r="L1480" s="38">
        <f t="shared" si="249"/>
        <v>4016</v>
      </c>
      <c r="M1480" s="36">
        <f t="shared" si="248"/>
        <v>41729</v>
      </c>
      <c r="N1480" s="39">
        <f t="shared" si="255"/>
        <v>10</v>
      </c>
      <c r="O1480" s="5"/>
      <c r="P1480" s="5"/>
      <c r="Q1480" s="42" t="str">
        <f>VLOOKUP(B1480,[1]Challan!$A$6:$B$28,2,FALSE)</f>
        <v>94H</v>
      </c>
      <c r="R1480" s="43" t="str">
        <f t="shared" si="251"/>
        <v>AAKF</v>
      </c>
      <c r="S1480" s="43" t="str">
        <f t="shared" si="256"/>
        <v>F</v>
      </c>
      <c r="T1480" s="43" t="str">
        <f t="shared" si="257"/>
        <v>02</v>
      </c>
      <c r="U1480" s="43" t="b">
        <f t="shared" si="252"/>
        <v>1</v>
      </c>
      <c r="V1480" s="43">
        <f t="shared" si="253"/>
        <v>10</v>
      </c>
      <c r="W1480" s="43" t="str">
        <f t="shared" si="254"/>
        <v>J</v>
      </c>
      <c r="X1480" s="37">
        <v>0</v>
      </c>
    </row>
    <row r="1481" spans="1:24" x14ac:dyDescent="0.25">
      <c r="A1481" s="30">
        <f t="shared" si="258"/>
        <v>1478</v>
      </c>
      <c r="B1481" s="45">
        <v>20</v>
      </c>
      <c r="C1481" s="32">
        <f t="shared" si="250"/>
        <v>686</v>
      </c>
      <c r="D1481" s="45" t="s">
        <v>229</v>
      </c>
      <c r="E1481" s="45" t="s">
        <v>823</v>
      </c>
      <c r="F1481" s="45" t="s">
        <v>343</v>
      </c>
      <c r="G1481" s="45"/>
      <c r="H1481" s="35" t="s">
        <v>255</v>
      </c>
      <c r="I1481" s="36">
        <v>41729</v>
      </c>
      <c r="J1481" s="82">
        <v>8663</v>
      </c>
      <c r="K1481" s="37">
        <v>867</v>
      </c>
      <c r="L1481" s="38">
        <f t="shared" si="249"/>
        <v>867</v>
      </c>
      <c r="M1481" s="36">
        <f t="shared" si="248"/>
        <v>41729</v>
      </c>
      <c r="N1481" s="39">
        <f t="shared" si="255"/>
        <v>10.01</v>
      </c>
      <c r="O1481" s="5"/>
      <c r="P1481" s="5"/>
      <c r="Q1481" s="42" t="str">
        <f>VLOOKUP(B1481,[1]Challan!$A$6:$B$28,2,FALSE)</f>
        <v>94H</v>
      </c>
      <c r="R1481" s="43" t="str">
        <f t="shared" si="251"/>
        <v>AABF</v>
      </c>
      <c r="S1481" s="43" t="str">
        <f t="shared" si="256"/>
        <v>F</v>
      </c>
      <c r="T1481" s="43" t="str">
        <f t="shared" si="257"/>
        <v>02</v>
      </c>
      <c r="U1481" s="43" t="b">
        <f t="shared" si="252"/>
        <v>1</v>
      </c>
      <c r="V1481" s="43">
        <f t="shared" si="253"/>
        <v>10</v>
      </c>
      <c r="W1481" s="43" t="str">
        <f t="shared" si="254"/>
        <v>A</v>
      </c>
      <c r="X1481" s="37">
        <v>0</v>
      </c>
    </row>
    <row r="1482" spans="1:24" x14ac:dyDescent="0.25">
      <c r="A1482" s="30">
        <f t="shared" si="258"/>
        <v>1479</v>
      </c>
      <c r="B1482" s="45">
        <v>20</v>
      </c>
      <c r="C1482" s="32">
        <f t="shared" si="250"/>
        <v>687</v>
      </c>
      <c r="D1482" s="45" t="s">
        <v>229</v>
      </c>
      <c r="E1482" s="45" t="s">
        <v>822</v>
      </c>
      <c r="F1482" s="45" t="s">
        <v>336</v>
      </c>
      <c r="G1482" s="45"/>
      <c r="H1482" s="35" t="s">
        <v>255</v>
      </c>
      <c r="I1482" s="36">
        <v>41729</v>
      </c>
      <c r="J1482" s="82">
        <v>67188</v>
      </c>
      <c r="K1482" s="37">
        <v>6719</v>
      </c>
      <c r="L1482" s="38">
        <f t="shared" si="249"/>
        <v>6719</v>
      </c>
      <c r="M1482" s="36">
        <f t="shared" si="248"/>
        <v>41729</v>
      </c>
      <c r="N1482" s="39">
        <f t="shared" si="255"/>
        <v>10</v>
      </c>
      <c r="O1482" s="5"/>
      <c r="P1482" s="5"/>
      <c r="Q1482" s="42" t="str">
        <f>VLOOKUP(B1482,[1]Challan!$A$6:$B$28,2,FALSE)</f>
        <v>94H</v>
      </c>
      <c r="R1482" s="43" t="str">
        <f t="shared" si="251"/>
        <v>AABF</v>
      </c>
      <c r="S1482" s="43" t="str">
        <f t="shared" si="256"/>
        <v>F</v>
      </c>
      <c r="T1482" s="43" t="str">
        <f t="shared" si="257"/>
        <v>02</v>
      </c>
      <c r="U1482" s="43" t="b">
        <f t="shared" si="252"/>
        <v>1</v>
      </c>
      <c r="V1482" s="43">
        <f t="shared" si="253"/>
        <v>10</v>
      </c>
      <c r="W1482" s="43" t="str">
        <f t="shared" si="254"/>
        <v>J</v>
      </c>
      <c r="X1482" s="37">
        <v>0</v>
      </c>
    </row>
    <row r="1483" spans="1:24" x14ac:dyDescent="0.25">
      <c r="A1483" s="30">
        <f t="shared" si="258"/>
        <v>1480</v>
      </c>
      <c r="B1483" s="45">
        <v>20</v>
      </c>
      <c r="C1483" s="32">
        <f t="shared" si="250"/>
        <v>688</v>
      </c>
      <c r="D1483" s="45" t="s">
        <v>229</v>
      </c>
      <c r="E1483" s="45" t="s">
        <v>1054</v>
      </c>
      <c r="F1483" s="45" t="s">
        <v>333</v>
      </c>
      <c r="G1483" s="45"/>
      <c r="H1483" s="35" t="s">
        <v>255</v>
      </c>
      <c r="I1483" s="36">
        <v>41729</v>
      </c>
      <c r="J1483" s="82">
        <v>16542</v>
      </c>
      <c r="K1483" s="37">
        <v>1655</v>
      </c>
      <c r="L1483" s="38">
        <f t="shared" si="249"/>
        <v>1655</v>
      </c>
      <c r="M1483" s="36">
        <f t="shared" si="248"/>
        <v>41729</v>
      </c>
      <c r="N1483" s="39">
        <f t="shared" si="255"/>
        <v>10</v>
      </c>
      <c r="O1483" s="5"/>
      <c r="P1483" s="5"/>
      <c r="Q1483" s="42" t="str">
        <f>VLOOKUP(B1483,[1]Challan!$A$6:$B$28,2,FALSE)</f>
        <v>94H</v>
      </c>
      <c r="R1483" s="43" t="str">
        <f t="shared" si="251"/>
        <v>AABF</v>
      </c>
      <c r="S1483" s="43" t="str">
        <f t="shared" si="256"/>
        <v>F</v>
      </c>
      <c r="T1483" s="43" t="str">
        <f t="shared" si="257"/>
        <v>02</v>
      </c>
      <c r="U1483" s="43" t="b">
        <f t="shared" si="252"/>
        <v>1</v>
      </c>
      <c r="V1483" s="43">
        <f t="shared" si="253"/>
        <v>10</v>
      </c>
      <c r="W1483" s="43" t="str">
        <f t="shared" si="254"/>
        <v>M</v>
      </c>
      <c r="X1483" s="37">
        <v>0</v>
      </c>
    </row>
    <row r="1484" spans="1:24" x14ac:dyDescent="0.25">
      <c r="A1484" s="30">
        <f t="shared" si="258"/>
        <v>1481</v>
      </c>
      <c r="B1484" s="45">
        <v>20</v>
      </c>
      <c r="C1484" s="32">
        <f t="shared" si="250"/>
        <v>689</v>
      </c>
      <c r="D1484" s="111" t="s">
        <v>229</v>
      </c>
      <c r="E1484" s="45" t="s">
        <v>917</v>
      </c>
      <c r="F1484" s="45" t="s">
        <v>521</v>
      </c>
      <c r="G1484" s="45"/>
      <c r="H1484" s="35" t="s">
        <v>255</v>
      </c>
      <c r="I1484" s="36">
        <v>41729</v>
      </c>
      <c r="J1484" s="82">
        <v>110243</v>
      </c>
      <c r="K1484" s="37">
        <v>11025</v>
      </c>
      <c r="L1484" s="38">
        <f t="shared" si="249"/>
        <v>11025</v>
      </c>
      <c r="M1484" s="36">
        <f t="shared" si="248"/>
        <v>41729</v>
      </c>
      <c r="N1484" s="39">
        <f t="shared" si="255"/>
        <v>10</v>
      </c>
      <c r="O1484" s="5"/>
      <c r="P1484" s="5"/>
      <c r="Q1484" s="42" t="str">
        <f>VLOOKUP(B1484,[1]Challan!$A$6:$B$28,2,FALSE)</f>
        <v>94H</v>
      </c>
      <c r="R1484" s="43" t="str">
        <f t="shared" si="251"/>
        <v>AMRP</v>
      </c>
      <c r="S1484" s="43" t="str">
        <f t="shared" si="256"/>
        <v>P</v>
      </c>
      <c r="T1484" s="43" t="str">
        <f t="shared" si="257"/>
        <v>02</v>
      </c>
      <c r="U1484" s="43" t="b">
        <f t="shared" si="252"/>
        <v>1</v>
      </c>
      <c r="V1484" s="43">
        <f t="shared" si="253"/>
        <v>10</v>
      </c>
      <c r="W1484" s="43" t="str">
        <f t="shared" si="254"/>
        <v>N</v>
      </c>
      <c r="X1484" s="37">
        <v>0</v>
      </c>
    </row>
    <row r="1485" spans="1:24" x14ac:dyDescent="0.25">
      <c r="A1485" s="30">
        <f t="shared" si="258"/>
        <v>1482</v>
      </c>
      <c r="B1485" s="45">
        <v>20</v>
      </c>
      <c r="C1485" s="32">
        <f t="shared" si="250"/>
        <v>690</v>
      </c>
      <c r="D1485" s="45" t="s">
        <v>229</v>
      </c>
      <c r="E1485" s="45" t="s">
        <v>1055</v>
      </c>
      <c r="F1485" s="45" t="s">
        <v>335</v>
      </c>
      <c r="G1485" s="45"/>
      <c r="H1485" s="35" t="s">
        <v>255</v>
      </c>
      <c r="I1485" s="36">
        <v>41729</v>
      </c>
      <c r="J1485" s="82">
        <v>1403</v>
      </c>
      <c r="K1485" s="37">
        <v>141</v>
      </c>
      <c r="L1485" s="38">
        <f t="shared" si="249"/>
        <v>141</v>
      </c>
      <c r="M1485" s="36">
        <f t="shared" si="248"/>
        <v>41729</v>
      </c>
      <c r="N1485" s="39">
        <f t="shared" si="255"/>
        <v>10.050000000000001</v>
      </c>
      <c r="O1485" s="5"/>
      <c r="P1485" s="5"/>
      <c r="Q1485" s="42" t="str">
        <f>VLOOKUP(B1485,[1]Challan!$A$6:$B$28,2,FALSE)</f>
        <v>94H</v>
      </c>
      <c r="R1485" s="43" t="str">
        <f t="shared" si="251"/>
        <v>AERP</v>
      </c>
      <c r="S1485" s="43" t="str">
        <f t="shared" si="256"/>
        <v>P</v>
      </c>
      <c r="T1485" s="43" t="str">
        <f t="shared" si="257"/>
        <v>02</v>
      </c>
      <c r="U1485" s="43" t="b">
        <f t="shared" si="252"/>
        <v>1</v>
      </c>
      <c r="V1485" s="43">
        <f t="shared" si="253"/>
        <v>10</v>
      </c>
      <c r="W1485" s="43" t="str">
        <f t="shared" si="254"/>
        <v>R</v>
      </c>
      <c r="X1485" s="37">
        <v>0</v>
      </c>
    </row>
    <row r="1486" spans="1:24" x14ac:dyDescent="0.25">
      <c r="A1486" s="30">
        <f t="shared" si="258"/>
        <v>1483</v>
      </c>
      <c r="B1486" s="45">
        <v>20</v>
      </c>
      <c r="C1486" s="32">
        <f t="shared" si="250"/>
        <v>691</v>
      </c>
      <c r="D1486" s="45" t="s">
        <v>229</v>
      </c>
      <c r="E1486" s="45" t="s">
        <v>1064</v>
      </c>
      <c r="F1486" s="45" t="s">
        <v>362</v>
      </c>
      <c r="G1486" s="45"/>
      <c r="H1486" s="35" t="s">
        <v>255</v>
      </c>
      <c r="I1486" s="36">
        <v>41729</v>
      </c>
      <c r="J1486" s="82">
        <v>52735</v>
      </c>
      <c r="K1486" s="37">
        <v>5274</v>
      </c>
      <c r="L1486" s="38">
        <f t="shared" si="249"/>
        <v>5274</v>
      </c>
      <c r="M1486" s="36">
        <f t="shared" si="248"/>
        <v>41729</v>
      </c>
      <c r="N1486" s="39">
        <f t="shared" si="255"/>
        <v>10</v>
      </c>
      <c r="O1486" s="5"/>
      <c r="P1486" s="5"/>
      <c r="Q1486" s="42" t="str">
        <f>VLOOKUP(B1486,[1]Challan!$A$6:$B$28,2,FALSE)</f>
        <v>94H</v>
      </c>
      <c r="R1486" s="43" t="str">
        <f t="shared" si="251"/>
        <v>AABF</v>
      </c>
      <c r="S1486" s="43" t="str">
        <f t="shared" si="256"/>
        <v>F</v>
      </c>
      <c r="T1486" s="43" t="str">
        <f t="shared" si="257"/>
        <v>02</v>
      </c>
      <c r="U1486" s="43" t="b">
        <f t="shared" si="252"/>
        <v>1</v>
      </c>
      <c r="V1486" s="43">
        <f t="shared" si="253"/>
        <v>10</v>
      </c>
      <c r="W1486" s="43" t="str">
        <f t="shared" si="254"/>
        <v>M</v>
      </c>
      <c r="X1486" s="37">
        <v>0</v>
      </c>
    </row>
    <row r="1487" spans="1:24" x14ac:dyDescent="0.25">
      <c r="A1487" s="30">
        <f t="shared" si="258"/>
        <v>1484</v>
      </c>
      <c r="B1487" s="45">
        <v>20</v>
      </c>
      <c r="C1487" s="32">
        <f t="shared" si="250"/>
        <v>692</v>
      </c>
      <c r="D1487" s="45" t="s">
        <v>229</v>
      </c>
      <c r="E1487" s="45" t="s">
        <v>1065</v>
      </c>
      <c r="F1487" s="45" t="s">
        <v>363</v>
      </c>
      <c r="G1487" s="45"/>
      <c r="H1487" s="35" t="s">
        <v>255</v>
      </c>
      <c r="I1487" s="36">
        <v>41729</v>
      </c>
      <c r="J1487" s="82">
        <v>90699</v>
      </c>
      <c r="K1487" s="37">
        <v>9070</v>
      </c>
      <c r="L1487" s="38">
        <f t="shared" si="249"/>
        <v>9070</v>
      </c>
      <c r="M1487" s="36">
        <f t="shared" si="248"/>
        <v>41729</v>
      </c>
      <c r="N1487" s="39">
        <f t="shared" si="255"/>
        <v>10</v>
      </c>
      <c r="O1487" s="5"/>
      <c r="P1487" s="5"/>
      <c r="Q1487" s="42" t="str">
        <f>VLOOKUP(B1487,[1]Challan!$A$6:$B$28,2,FALSE)</f>
        <v>94H</v>
      </c>
      <c r="R1487" s="43" t="str">
        <f t="shared" si="251"/>
        <v>AAYP</v>
      </c>
      <c r="S1487" s="43" t="str">
        <f t="shared" si="256"/>
        <v>P</v>
      </c>
      <c r="T1487" s="43" t="str">
        <f t="shared" si="257"/>
        <v>02</v>
      </c>
      <c r="U1487" s="43" t="b">
        <f t="shared" si="252"/>
        <v>1</v>
      </c>
      <c r="V1487" s="43">
        <f t="shared" si="253"/>
        <v>10</v>
      </c>
      <c r="W1487" s="43" t="str">
        <f t="shared" si="254"/>
        <v>R</v>
      </c>
      <c r="X1487" s="37">
        <v>0</v>
      </c>
    </row>
    <row r="1488" spans="1:24" x14ac:dyDescent="0.25">
      <c r="A1488" s="30">
        <f t="shared" si="258"/>
        <v>1485</v>
      </c>
      <c r="B1488" s="45">
        <v>20</v>
      </c>
      <c r="C1488" s="32">
        <f t="shared" si="250"/>
        <v>693</v>
      </c>
      <c r="D1488" s="45" t="s">
        <v>229</v>
      </c>
      <c r="E1488" s="45" t="s">
        <v>1084</v>
      </c>
      <c r="F1488" s="45" t="s">
        <v>450</v>
      </c>
      <c r="G1488" s="45"/>
      <c r="H1488" s="35" t="s">
        <v>255</v>
      </c>
      <c r="I1488" s="36">
        <v>41729</v>
      </c>
      <c r="J1488" s="82">
        <v>81791</v>
      </c>
      <c r="K1488" s="37">
        <v>8180</v>
      </c>
      <c r="L1488" s="38">
        <f t="shared" si="249"/>
        <v>8180</v>
      </c>
      <c r="M1488" s="36">
        <f t="shared" si="248"/>
        <v>41729</v>
      </c>
      <c r="N1488" s="39">
        <f t="shared" si="255"/>
        <v>10</v>
      </c>
      <c r="O1488" s="5"/>
      <c r="P1488" s="5"/>
      <c r="Q1488" s="42" t="str">
        <f>VLOOKUP(B1488,[1]Challan!$A$6:$B$28,2,FALSE)</f>
        <v>94H</v>
      </c>
      <c r="R1488" s="43" t="str">
        <f t="shared" si="251"/>
        <v>AASF</v>
      </c>
      <c r="S1488" s="43" t="str">
        <f t="shared" si="256"/>
        <v>F</v>
      </c>
      <c r="T1488" s="43" t="str">
        <f t="shared" si="257"/>
        <v>02</v>
      </c>
      <c r="U1488" s="43" t="b">
        <f t="shared" si="252"/>
        <v>1</v>
      </c>
      <c r="V1488" s="43">
        <f t="shared" si="253"/>
        <v>10</v>
      </c>
      <c r="W1488" s="43" t="str">
        <f t="shared" si="254"/>
        <v>M</v>
      </c>
      <c r="X1488" s="37">
        <v>0</v>
      </c>
    </row>
    <row r="1489" spans="1:24" x14ac:dyDescent="0.25">
      <c r="A1489" s="30">
        <f t="shared" si="258"/>
        <v>1486</v>
      </c>
      <c r="B1489" s="45">
        <v>20</v>
      </c>
      <c r="C1489" s="32">
        <f t="shared" si="250"/>
        <v>694</v>
      </c>
      <c r="D1489" s="45" t="s">
        <v>229</v>
      </c>
      <c r="E1489" s="45" t="s">
        <v>877</v>
      </c>
      <c r="F1489" s="45" t="s">
        <v>524</v>
      </c>
      <c r="G1489" s="45"/>
      <c r="H1489" s="35" t="s">
        <v>255</v>
      </c>
      <c r="I1489" s="36">
        <v>41729</v>
      </c>
      <c r="J1489" s="82">
        <v>83709</v>
      </c>
      <c r="K1489" s="37">
        <v>8371</v>
      </c>
      <c r="L1489" s="38">
        <f t="shared" si="249"/>
        <v>8371</v>
      </c>
      <c r="M1489" s="36">
        <f t="shared" si="248"/>
        <v>41729</v>
      </c>
      <c r="N1489" s="39">
        <f t="shared" si="255"/>
        <v>10</v>
      </c>
      <c r="O1489" s="5"/>
      <c r="P1489" s="5"/>
      <c r="Q1489" s="42" t="str">
        <f>VLOOKUP(B1489,[1]Challan!$A$6:$B$28,2,FALSE)</f>
        <v>94H</v>
      </c>
      <c r="R1489" s="43" t="str">
        <f t="shared" si="251"/>
        <v>AVXP</v>
      </c>
      <c r="S1489" s="43" t="str">
        <f t="shared" si="256"/>
        <v>P</v>
      </c>
      <c r="T1489" s="43" t="str">
        <f t="shared" si="257"/>
        <v>02</v>
      </c>
      <c r="U1489" s="43" t="b">
        <f t="shared" si="252"/>
        <v>1</v>
      </c>
      <c r="V1489" s="43">
        <f t="shared" si="253"/>
        <v>10</v>
      </c>
      <c r="W1489" s="43" t="str">
        <f t="shared" si="254"/>
        <v>J</v>
      </c>
      <c r="X1489" s="37">
        <v>0</v>
      </c>
    </row>
    <row r="1490" spans="1:24" x14ac:dyDescent="0.25">
      <c r="A1490" s="30">
        <f t="shared" si="258"/>
        <v>1487</v>
      </c>
      <c r="B1490" s="45">
        <v>20</v>
      </c>
      <c r="C1490" s="32">
        <f t="shared" si="250"/>
        <v>695</v>
      </c>
      <c r="D1490" s="45" t="s">
        <v>229</v>
      </c>
      <c r="E1490" s="45" t="s">
        <v>878</v>
      </c>
      <c r="F1490" s="45" t="s">
        <v>525</v>
      </c>
      <c r="G1490" s="45"/>
      <c r="H1490" s="35" t="s">
        <v>255</v>
      </c>
      <c r="I1490" s="36">
        <v>41729</v>
      </c>
      <c r="J1490" s="82">
        <v>25305</v>
      </c>
      <c r="K1490" s="37">
        <v>2531</v>
      </c>
      <c r="L1490" s="38">
        <f t="shared" si="249"/>
        <v>2531</v>
      </c>
      <c r="M1490" s="36">
        <f t="shared" si="248"/>
        <v>41729</v>
      </c>
      <c r="N1490" s="39">
        <f t="shared" si="255"/>
        <v>10</v>
      </c>
      <c r="O1490" s="5"/>
      <c r="P1490" s="5"/>
      <c r="Q1490" s="42" t="str">
        <f>VLOOKUP(B1490,[1]Challan!$A$6:$B$28,2,FALSE)</f>
        <v>94H</v>
      </c>
      <c r="R1490" s="43" t="str">
        <f t="shared" si="251"/>
        <v>AAJF</v>
      </c>
      <c r="S1490" s="43" t="str">
        <f t="shared" si="256"/>
        <v>F</v>
      </c>
      <c r="T1490" s="43" t="str">
        <f t="shared" si="257"/>
        <v>02</v>
      </c>
      <c r="U1490" s="43" t="b">
        <f t="shared" si="252"/>
        <v>1</v>
      </c>
      <c r="V1490" s="43">
        <f t="shared" si="253"/>
        <v>10</v>
      </c>
      <c r="W1490" s="43" t="str">
        <f t="shared" si="254"/>
        <v>G</v>
      </c>
      <c r="X1490" s="37">
        <v>0</v>
      </c>
    </row>
    <row r="1491" spans="1:24" x14ac:dyDescent="0.25">
      <c r="A1491" s="30">
        <f t="shared" si="258"/>
        <v>1488</v>
      </c>
      <c r="B1491" s="45">
        <v>20</v>
      </c>
      <c r="C1491" s="32">
        <f t="shared" si="250"/>
        <v>696</v>
      </c>
      <c r="D1491" s="45" t="s">
        <v>229</v>
      </c>
      <c r="E1491" s="45" t="s">
        <v>992</v>
      </c>
      <c r="F1491" s="45" t="s">
        <v>535</v>
      </c>
      <c r="G1491" s="45"/>
      <c r="H1491" s="35" t="s">
        <v>255</v>
      </c>
      <c r="I1491" s="36">
        <v>41729</v>
      </c>
      <c r="J1491" s="82">
        <v>36677</v>
      </c>
      <c r="K1491" s="37">
        <v>3668</v>
      </c>
      <c r="L1491" s="38">
        <f t="shared" si="249"/>
        <v>3668</v>
      </c>
      <c r="M1491" s="36">
        <f t="shared" si="248"/>
        <v>41729</v>
      </c>
      <c r="N1491" s="39">
        <f t="shared" si="255"/>
        <v>10</v>
      </c>
      <c r="O1491" s="5"/>
      <c r="P1491" s="5"/>
      <c r="Q1491" s="42" t="str">
        <f>VLOOKUP(B1491,[1]Challan!$A$6:$B$28,2,FALSE)</f>
        <v>94H</v>
      </c>
      <c r="R1491" s="43" t="str">
        <f t="shared" si="251"/>
        <v>AECP</v>
      </c>
      <c r="S1491" s="43" t="str">
        <f t="shared" si="256"/>
        <v>P</v>
      </c>
      <c r="T1491" s="43" t="str">
        <f t="shared" si="257"/>
        <v>02</v>
      </c>
      <c r="U1491" s="43" t="b">
        <f t="shared" si="252"/>
        <v>1</v>
      </c>
      <c r="V1491" s="43">
        <f t="shared" si="253"/>
        <v>10</v>
      </c>
      <c r="W1491" s="43" t="str">
        <f t="shared" si="254"/>
        <v>E</v>
      </c>
      <c r="X1491" s="37">
        <v>0</v>
      </c>
    </row>
    <row r="1492" spans="1:24" x14ac:dyDescent="0.25">
      <c r="A1492" s="30">
        <f t="shared" si="258"/>
        <v>1489</v>
      </c>
      <c r="B1492" s="45">
        <v>20</v>
      </c>
      <c r="C1492" s="32">
        <f t="shared" si="250"/>
        <v>697</v>
      </c>
      <c r="D1492" s="111" t="s">
        <v>229</v>
      </c>
      <c r="E1492" s="45" t="s">
        <v>1016</v>
      </c>
      <c r="F1492" s="45" t="s">
        <v>741</v>
      </c>
      <c r="G1492" s="45"/>
      <c r="H1492" s="35" t="s">
        <v>255</v>
      </c>
      <c r="I1492" s="36">
        <v>41729</v>
      </c>
      <c r="J1492" s="82">
        <v>43179</v>
      </c>
      <c r="K1492" s="37">
        <v>4318</v>
      </c>
      <c r="L1492" s="38">
        <f t="shared" si="249"/>
        <v>4318</v>
      </c>
      <c r="M1492" s="36">
        <f t="shared" si="248"/>
        <v>41729</v>
      </c>
      <c r="N1492" s="39">
        <f t="shared" si="255"/>
        <v>10</v>
      </c>
      <c r="O1492" s="5"/>
      <c r="P1492" s="5"/>
      <c r="Q1492" s="42" t="str">
        <f>VLOOKUP(B1492,[1]Challan!$A$6:$B$28,2,FALSE)</f>
        <v>94H</v>
      </c>
      <c r="R1492" s="43" t="str">
        <f t="shared" si="251"/>
        <v>ACFF</v>
      </c>
      <c r="S1492" s="43" t="str">
        <f t="shared" si="256"/>
        <v>F</v>
      </c>
      <c r="T1492" s="43" t="str">
        <f t="shared" si="257"/>
        <v>02</v>
      </c>
      <c r="U1492" s="43" t="b">
        <f t="shared" si="252"/>
        <v>1</v>
      </c>
      <c r="V1492" s="43">
        <f t="shared" si="253"/>
        <v>10</v>
      </c>
      <c r="W1492" s="43" t="str">
        <f t="shared" si="254"/>
        <v>G</v>
      </c>
      <c r="X1492" s="37">
        <v>0</v>
      </c>
    </row>
    <row r="1493" spans="1:24" x14ac:dyDescent="0.25">
      <c r="A1493" s="30">
        <f t="shared" si="258"/>
        <v>1490</v>
      </c>
      <c r="B1493" s="45">
        <v>20</v>
      </c>
      <c r="C1493" s="32">
        <f t="shared" si="250"/>
        <v>698</v>
      </c>
      <c r="D1493" s="45" t="s">
        <v>229</v>
      </c>
      <c r="E1493" s="45" t="s">
        <v>827</v>
      </c>
      <c r="F1493" s="45" t="s">
        <v>365</v>
      </c>
      <c r="G1493" s="45"/>
      <c r="H1493" s="35" t="s">
        <v>255</v>
      </c>
      <c r="I1493" s="36">
        <v>41729</v>
      </c>
      <c r="J1493" s="82">
        <v>29516</v>
      </c>
      <c r="K1493" s="37">
        <v>2952</v>
      </c>
      <c r="L1493" s="38">
        <f t="shared" si="249"/>
        <v>2952</v>
      </c>
      <c r="M1493" s="36">
        <f t="shared" si="248"/>
        <v>41729</v>
      </c>
      <c r="N1493" s="39">
        <f t="shared" si="255"/>
        <v>10</v>
      </c>
      <c r="O1493" s="5"/>
      <c r="P1493" s="5"/>
      <c r="Q1493" s="42" t="str">
        <f>VLOOKUP(B1493,[1]Challan!$A$6:$B$28,2,FALSE)</f>
        <v>94H</v>
      </c>
      <c r="R1493" s="43" t="str">
        <f t="shared" si="251"/>
        <v>AABF</v>
      </c>
      <c r="S1493" s="43" t="str">
        <f t="shared" si="256"/>
        <v>F</v>
      </c>
      <c r="T1493" s="43" t="str">
        <f t="shared" si="257"/>
        <v>02</v>
      </c>
      <c r="U1493" s="43" t="b">
        <f t="shared" si="252"/>
        <v>1</v>
      </c>
      <c r="V1493" s="43">
        <f t="shared" si="253"/>
        <v>10</v>
      </c>
      <c r="W1493" s="43" t="str">
        <f t="shared" si="254"/>
        <v>A</v>
      </c>
      <c r="X1493" s="37">
        <v>0</v>
      </c>
    </row>
    <row r="1494" spans="1:24" x14ac:dyDescent="0.25">
      <c r="A1494" s="30">
        <f t="shared" si="258"/>
        <v>1491</v>
      </c>
      <c r="B1494" s="45">
        <v>20</v>
      </c>
      <c r="C1494" s="32">
        <f t="shared" si="250"/>
        <v>699</v>
      </c>
      <c r="D1494" s="45" t="s">
        <v>229</v>
      </c>
      <c r="E1494" s="45" t="s">
        <v>955</v>
      </c>
      <c r="F1494" s="45" t="s">
        <v>364</v>
      </c>
      <c r="G1494" s="45"/>
      <c r="H1494" s="35" t="s">
        <v>255</v>
      </c>
      <c r="I1494" s="36">
        <v>41729</v>
      </c>
      <c r="J1494" s="82">
        <v>76527</v>
      </c>
      <c r="K1494" s="37">
        <v>7653</v>
      </c>
      <c r="L1494" s="38">
        <f t="shared" si="249"/>
        <v>7653</v>
      </c>
      <c r="M1494" s="36">
        <f t="shared" si="248"/>
        <v>41729</v>
      </c>
      <c r="N1494" s="39">
        <f t="shared" si="255"/>
        <v>10</v>
      </c>
      <c r="O1494" s="5"/>
      <c r="P1494" s="5"/>
      <c r="Q1494" s="42" t="str">
        <f>VLOOKUP(B1494,[1]Challan!$A$6:$B$28,2,FALSE)</f>
        <v>94H</v>
      </c>
      <c r="R1494" s="43" t="str">
        <f t="shared" si="251"/>
        <v>AACF</v>
      </c>
      <c r="S1494" s="43" t="str">
        <f t="shared" si="256"/>
        <v>F</v>
      </c>
      <c r="T1494" s="43" t="str">
        <f t="shared" si="257"/>
        <v>02</v>
      </c>
      <c r="U1494" s="43" t="b">
        <f t="shared" si="252"/>
        <v>1</v>
      </c>
      <c r="V1494" s="43">
        <f t="shared" si="253"/>
        <v>10</v>
      </c>
      <c r="W1494" s="43" t="str">
        <f t="shared" si="254"/>
        <v>M</v>
      </c>
      <c r="X1494" s="37">
        <v>0</v>
      </c>
    </row>
    <row r="1495" spans="1:24" x14ac:dyDescent="0.25">
      <c r="A1495" s="30">
        <f t="shared" si="258"/>
        <v>1492</v>
      </c>
      <c r="B1495" s="45">
        <v>20</v>
      </c>
      <c r="C1495" s="32">
        <f t="shared" si="250"/>
        <v>700</v>
      </c>
      <c r="D1495" s="45" t="s">
        <v>229</v>
      </c>
      <c r="E1495" s="45" t="s">
        <v>1091</v>
      </c>
      <c r="F1495" s="45" t="s">
        <v>472</v>
      </c>
      <c r="G1495" s="45"/>
      <c r="H1495" s="35" t="s">
        <v>255</v>
      </c>
      <c r="I1495" s="36">
        <v>41729</v>
      </c>
      <c r="J1495" s="82">
        <v>65408</v>
      </c>
      <c r="K1495" s="37">
        <v>6541</v>
      </c>
      <c r="L1495" s="38">
        <f t="shared" si="249"/>
        <v>6541</v>
      </c>
      <c r="M1495" s="36">
        <f t="shared" si="248"/>
        <v>41729</v>
      </c>
      <c r="N1495" s="39">
        <f t="shared" si="255"/>
        <v>10</v>
      </c>
      <c r="O1495" s="5"/>
      <c r="P1495" s="5"/>
      <c r="Q1495" s="42" t="str">
        <f>VLOOKUP(B1495,[1]Challan!$A$6:$B$28,2,FALSE)</f>
        <v>94H</v>
      </c>
      <c r="R1495" s="43" t="str">
        <f t="shared" si="251"/>
        <v>ABUP</v>
      </c>
      <c r="S1495" s="43" t="str">
        <f t="shared" si="256"/>
        <v>P</v>
      </c>
      <c r="T1495" s="43" t="str">
        <f t="shared" si="257"/>
        <v>02</v>
      </c>
      <c r="U1495" s="43" t="b">
        <f t="shared" si="252"/>
        <v>1</v>
      </c>
      <c r="V1495" s="43">
        <f t="shared" si="253"/>
        <v>10</v>
      </c>
      <c r="W1495" s="43" t="str">
        <f t="shared" si="254"/>
        <v>H</v>
      </c>
      <c r="X1495" s="37">
        <v>0</v>
      </c>
    </row>
    <row r="1496" spans="1:24" x14ac:dyDescent="0.25">
      <c r="A1496" s="30">
        <f t="shared" si="258"/>
        <v>1493</v>
      </c>
      <c r="B1496" s="45">
        <v>20</v>
      </c>
      <c r="C1496" s="32">
        <f t="shared" si="250"/>
        <v>701</v>
      </c>
      <c r="D1496" s="45" t="s">
        <v>229</v>
      </c>
      <c r="E1496" s="45" t="s">
        <v>1068</v>
      </c>
      <c r="F1496" s="45" t="s">
        <v>381</v>
      </c>
      <c r="G1496" s="45"/>
      <c r="H1496" s="35" t="s">
        <v>255</v>
      </c>
      <c r="I1496" s="36">
        <v>41729</v>
      </c>
      <c r="J1496" s="82">
        <v>131875</v>
      </c>
      <c r="K1496" s="37">
        <v>13188</v>
      </c>
      <c r="L1496" s="38">
        <f t="shared" si="249"/>
        <v>13188</v>
      </c>
      <c r="M1496" s="36">
        <f t="shared" si="248"/>
        <v>41729</v>
      </c>
      <c r="N1496" s="39">
        <f t="shared" si="255"/>
        <v>10</v>
      </c>
      <c r="O1496" s="5"/>
      <c r="P1496" s="5"/>
      <c r="Q1496" s="42" t="str">
        <f>VLOOKUP(B1496,[1]Challan!$A$6:$B$28,2,FALSE)</f>
        <v>94H</v>
      </c>
      <c r="R1496" s="43" t="str">
        <f t="shared" si="251"/>
        <v>AACF</v>
      </c>
      <c r="S1496" s="43" t="str">
        <f t="shared" si="256"/>
        <v>F</v>
      </c>
      <c r="T1496" s="43" t="str">
        <f t="shared" si="257"/>
        <v>02</v>
      </c>
      <c r="U1496" s="43" t="b">
        <f t="shared" si="252"/>
        <v>1</v>
      </c>
      <c r="V1496" s="43">
        <f t="shared" si="253"/>
        <v>10</v>
      </c>
      <c r="W1496" s="43" t="str">
        <f t="shared" si="254"/>
        <v>R</v>
      </c>
      <c r="X1496" s="37">
        <v>0</v>
      </c>
    </row>
    <row r="1497" spans="1:24" x14ac:dyDescent="0.25">
      <c r="A1497" s="30">
        <f t="shared" si="258"/>
        <v>1494</v>
      </c>
      <c r="B1497" s="45">
        <v>20</v>
      </c>
      <c r="C1497" s="32">
        <f t="shared" si="250"/>
        <v>702</v>
      </c>
      <c r="D1497" s="45" t="s">
        <v>229</v>
      </c>
      <c r="E1497" s="45" t="s">
        <v>835</v>
      </c>
      <c r="F1497" s="45" t="s">
        <v>385</v>
      </c>
      <c r="G1497" s="45"/>
      <c r="H1497" s="35" t="s">
        <v>255</v>
      </c>
      <c r="I1497" s="36">
        <v>41729</v>
      </c>
      <c r="J1497" s="82">
        <v>116181</v>
      </c>
      <c r="K1497" s="37">
        <v>11619</v>
      </c>
      <c r="L1497" s="38">
        <f t="shared" si="249"/>
        <v>11619</v>
      </c>
      <c r="M1497" s="36">
        <f t="shared" si="248"/>
        <v>41729</v>
      </c>
      <c r="N1497" s="39">
        <f t="shared" si="255"/>
        <v>10</v>
      </c>
      <c r="O1497" s="5"/>
      <c r="P1497" s="5"/>
      <c r="Q1497" s="42" t="str">
        <f>VLOOKUP(B1497,[1]Challan!$A$6:$B$28,2,FALSE)</f>
        <v>94H</v>
      </c>
      <c r="R1497" s="43" t="str">
        <f t="shared" si="251"/>
        <v>AALF</v>
      </c>
      <c r="S1497" s="43" t="str">
        <f t="shared" si="256"/>
        <v>F</v>
      </c>
      <c r="T1497" s="43" t="str">
        <f t="shared" si="257"/>
        <v>02</v>
      </c>
      <c r="U1497" s="43" t="b">
        <f t="shared" si="252"/>
        <v>1</v>
      </c>
      <c r="V1497" s="43">
        <f t="shared" si="253"/>
        <v>10</v>
      </c>
      <c r="W1497" s="43" t="str">
        <f t="shared" si="254"/>
        <v>D</v>
      </c>
      <c r="X1497" s="37">
        <v>0</v>
      </c>
    </row>
    <row r="1498" spans="1:24" x14ac:dyDescent="0.25">
      <c r="A1498" s="30">
        <f t="shared" si="258"/>
        <v>1495</v>
      </c>
      <c r="B1498" s="45">
        <v>20</v>
      </c>
      <c r="C1498" s="32">
        <f t="shared" si="250"/>
        <v>703</v>
      </c>
      <c r="D1498" s="45" t="s">
        <v>229</v>
      </c>
      <c r="E1498" s="45" t="s">
        <v>1099</v>
      </c>
      <c r="F1498" s="45" t="s">
        <v>501</v>
      </c>
      <c r="G1498" s="45"/>
      <c r="H1498" s="35" t="s">
        <v>255</v>
      </c>
      <c r="I1498" s="36">
        <v>41729</v>
      </c>
      <c r="J1498" s="82">
        <v>48106</v>
      </c>
      <c r="K1498" s="37">
        <v>4811</v>
      </c>
      <c r="L1498" s="38">
        <f t="shared" si="249"/>
        <v>4811</v>
      </c>
      <c r="M1498" s="36">
        <f t="shared" si="248"/>
        <v>41729</v>
      </c>
      <c r="N1498" s="39">
        <f t="shared" si="255"/>
        <v>10</v>
      </c>
      <c r="O1498" s="5"/>
      <c r="P1498" s="5"/>
      <c r="Q1498" s="42" t="str">
        <f>VLOOKUP(B1498,[1]Challan!$A$6:$B$28,2,FALSE)</f>
        <v>94H</v>
      </c>
      <c r="R1498" s="43" t="str">
        <f t="shared" si="251"/>
        <v>AAJF</v>
      </c>
      <c r="S1498" s="43" t="str">
        <f t="shared" si="256"/>
        <v>F</v>
      </c>
      <c r="T1498" s="43" t="str">
        <f t="shared" si="257"/>
        <v>02</v>
      </c>
      <c r="U1498" s="43" t="b">
        <f t="shared" si="252"/>
        <v>1</v>
      </c>
      <c r="V1498" s="43">
        <f t="shared" si="253"/>
        <v>10</v>
      </c>
      <c r="W1498" s="43" t="str">
        <f t="shared" si="254"/>
        <v>G</v>
      </c>
      <c r="X1498" s="37">
        <v>0</v>
      </c>
    </row>
    <row r="1499" spans="1:24" x14ac:dyDescent="0.25">
      <c r="A1499" s="30">
        <f t="shared" si="258"/>
        <v>1496</v>
      </c>
      <c r="B1499" s="45">
        <v>20</v>
      </c>
      <c r="C1499" s="32">
        <f t="shared" si="250"/>
        <v>704</v>
      </c>
      <c r="D1499" s="45" t="s">
        <v>229</v>
      </c>
      <c r="E1499" s="45" t="s">
        <v>1070</v>
      </c>
      <c r="F1499" s="45" t="s">
        <v>384</v>
      </c>
      <c r="G1499" s="45"/>
      <c r="H1499" s="35" t="s">
        <v>255</v>
      </c>
      <c r="I1499" s="36">
        <v>41729</v>
      </c>
      <c r="J1499" s="82">
        <v>3315</v>
      </c>
      <c r="K1499" s="37">
        <v>332</v>
      </c>
      <c r="L1499" s="38">
        <f t="shared" si="249"/>
        <v>332</v>
      </c>
      <c r="M1499" s="36">
        <f t="shared" si="248"/>
        <v>41729</v>
      </c>
      <c r="N1499" s="39">
        <f t="shared" si="255"/>
        <v>10.02</v>
      </c>
      <c r="O1499" s="5"/>
      <c r="P1499" s="5"/>
      <c r="Q1499" s="42" t="str">
        <f>VLOOKUP(B1499,[1]Challan!$A$6:$B$28,2,FALSE)</f>
        <v>94H</v>
      </c>
      <c r="R1499" s="43" t="str">
        <f t="shared" si="251"/>
        <v>AACF</v>
      </c>
      <c r="S1499" s="43" t="str">
        <f t="shared" si="256"/>
        <v>F</v>
      </c>
      <c r="T1499" s="43" t="str">
        <f t="shared" si="257"/>
        <v>02</v>
      </c>
      <c r="U1499" s="43" t="b">
        <f t="shared" si="252"/>
        <v>1</v>
      </c>
      <c r="V1499" s="43">
        <f t="shared" si="253"/>
        <v>10</v>
      </c>
      <c r="W1499" s="43" t="str">
        <f t="shared" si="254"/>
        <v>C</v>
      </c>
      <c r="X1499" s="37">
        <v>0</v>
      </c>
    </row>
    <row r="1500" spans="1:24" x14ac:dyDescent="0.25">
      <c r="A1500" s="30">
        <f t="shared" si="258"/>
        <v>1497</v>
      </c>
      <c r="B1500" s="45">
        <v>20</v>
      </c>
      <c r="C1500" s="32">
        <f t="shared" si="250"/>
        <v>705</v>
      </c>
      <c r="D1500" s="45" t="s">
        <v>229</v>
      </c>
      <c r="E1500" s="45" t="s">
        <v>836</v>
      </c>
      <c r="F1500" s="45" t="s">
        <v>386</v>
      </c>
      <c r="G1500" s="45"/>
      <c r="H1500" s="35" t="s">
        <v>255</v>
      </c>
      <c r="I1500" s="36">
        <v>41729</v>
      </c>
      <c r="J1500" s="82">
        <v>577</v>
      </c>
      <c r="K1500" s="37">
        <v>58</v>
      </c>
      <c r="L1500" s="38">
        <f t="shared" si="249"/>
        <v>58</v>
      </c>
      <c r="M1500" s="36">
        <f t="shared" si="248"/>
        <v>41729</v>
      </c>
      <c r="N1500" s="39">
        <f t="shared" si="255"/>
        <v>10.050000000000001</v>
      </c>
      <c r="O1500" s="5"/>
      <c r="P1500" s="5"/>
      <c r="Q1500" s="42" t="str">
        <f>VLOOKUP(B1500,[1]Challan!$A$6:$B$28,2,FALSE)</f>
        <v>94H</v>
      </c>
      <c r="R1500" s="43" t="str">
        <f t="shared" si="251"/>
        <v>AACF</v>
      </c>
      <c r="S1500" s="43" t="str">
        <f t="shared" si="256"/>
        <v>F</v>
      </c>
      <c r="T1500" s="43" t="str">
        <f t="shared" si="257"/>
        <v>02</v>
      </c>
      <c r="U1500" s="43" t="b">
        <f t="shared" si="252"/>
        <v>1</v>
      </c>
      <c r="V1500" s="43">
        <f t="shared" si="253"/>
        <v>10</v>
      </c>
      <c r="W1500" s="43" t="str">
        <f t="shared" si="254"/>
        <v>E</v>
      </c>
      <c r="X1500" s="37">
        <v>0</v>
      </c>
    </row>
    <row r="1501" spans="1:24" x14ac:dyDescent="0.25">
      <c r="A1501" s="30">
        <f t="shared" si="258"/>
        <v>1498</v>
      </c>
      <c r="B1501" s="45">
        <v>20</v>
      </c>
      <c r="C1501" s="32">
        <f t="shared" si="250"/>
        <v>706</v>
      </c>
      <c r="D1501" s="45" t="s">
        <v>229</v>
      </c>
      <c r="E1501" s="45" t="s">
        <v>979</v>
      </c>
      <c r="F1501" s="45" t="s">
        <v>475</v>
      </c>
      <c r="G1501" s="45"/>
      <c r="H1501" s="35" t="s">
        <v>255</v>
      </c>
      <c r="I1501" s="36">
        <v>41729</v>
      </c>
      <c r="J1501" s="82">
        <v>71091</v>
      </c>
      <c r="K1501" s="37">
        <v>7110</v>
      </c>
      <c r="L1501" s="38">
        <f t="shared" si="249"/>
        <v>7110</v>
      </c>
      <c r="M1501" s="36">
        <f t="shared" si="248"/>
        <v>41729</v>
      </c>
      <c r="N1501" s="39">
        <f t="shared" si="255"/>
        <v>10</v>
      </c>
      <c r="O1501" s="5"/>
      <c r="P1501" s="5"/>
      <c r="Q1501" s="42" t="str">
        <f>VLOOKUP(B1501,[1]Challan!$A$6:$B$28,2,FALSE)</f>
        <v>94H</v>
      </c>
      <c r="R1501" s="43" t="str">
        <f t="shared" si="251"/>
        <v>AAFF</v>
      </c>
      <c r="S1501" s="43" t="str">
        <f t="shared" si="256"/>
        <v>F</v>
      </c>
      <c r="T1501" s="43" t="str">
        <f t="shared" si="257"/>
        <v>02</v>
      </c>
      <c r="U1501" s="43" t="b">
        <f t="shared" si="252"/>
        <v>1</v>
      </c>
      <c r="V1501" s="43">
        <f t="shared" si="253"/>
        <v>10</v>
      </c>
      <c r="W1501" s="43" t="str">
        <f t="shared" si="254"/>
        <v>P</v>
      </c>
      <c r="X1501" s="37">
        <v>0</v>
      </c>
    </row>
    <row r="1502" spans="1:24" x14ac:dyDescent="0.25">
      <c r="A1502" s="30">
        <f t="shared" si="258"/>
        <v>1499</v>
      </c>
      <c r="B1502" s="45">
        <v>20</v>
      </c>
      <c r="C1502" s="32">
        <f t="shared" si="250"/>
        <v>707</v>
      </c>
      <c r="D1502" s="45" t="s">
        <v>229</v>
      </c>
      <c r="E1502" s="45" t="s">
        <v>956</v>
      </c>
      <c r="F1502" s="45" t="s">
        <v>366</v>
      </c>
      <c r="G1502" s="45"/>
      <c r="H1502" s="35" t="s">
        <v>255</v>
      </c>
      <c r="I1502" s="36">
        <v>41729</v>
      </c>
      <c r="J1502" s="82">
        <v>16418</v>
      </c>
      <c r="K1502" s="37">
        <v>1642</v>
      </c>
      <c r="L1502" s="38">
        <f t="shared" si="249"/>
        <v>1642</v>
      </c>
      <c r="M1502" s="36">
        <f t="shared" ref="M1502:M1565" si="259">+I1502</f>
        <v>41729</v>
      </c>
      <c r="N1502" s="39">
        <f t="shared" si="255"/>
        <v>10</v>
      </c>
      <c r="O1502" s="5"/>
      <c r="P1502" s="5"/>
      <c r="Q1502" s="42" t="str">
        <f>VLOOKUP(B1502,[1]Challan!$A$6:$B$28,2,FALSE)</f>
        <v>94H</v>
      </c>
      <c r="R1502" s="43" t="str">
        <f t="shared" si="251"/>
        <v>AANF</v>
      </c>
      <c r="S1502" s="43" t="str">
        <f t="shared" si="256"/>
        <v>F</v>
      </c>
      <c r="T1502" s="43" t="str">
        <f t="shared" si="257"/>
        <v>02</v>
      </c>
      <c r="U1502" s="43" t="b">
        <f t="shared" si="252"/>
        <v>1</v>
      </c>
      <c r="V1502" s="43">
        <f t="shared" si="253"/>
        <v>10</v>
      </c>
      <c r="W1502" s="43" t="str">
        <f t="shared" si="254"/>
        <v>L</v>
      </c>
      <c r="X1502" s="37">
        <v>0</v>
      </c>
    </row>
    <row r="1503" spans="1:24" x14ac:dyDescent="0.25">
      <c r="A1503" s="30">
        <f t="shared" si="258"/>
        <v>1500</v>
      </c>
      <c r="B1503" s="45">
        <v>20</v>
      </c>
      <c r="C1503" s="32">
        <f t="shared" si="250"/>
        <v>708</v>
      </c>
      <c r="D1503" s="45" t="s">
        <v>229</v>
      </c>
      <c r="E1503" s="45" t="s">
        <v>874</v>
      </c>
      <c r="F1503" s="45" t="s">
        <v>517</v>
      </c>
      <c r="G1503" s="45"/>
      <c r="H1503" s="35" t="s">
        <v>255</v>
      </c>
      <c r="I1503" s="36">
        <v>41729</v>
      </c>
      <c r="J1503" s="82">
        <v>25023</v>
      </c>
      <c r="K1503" s="37">
        <v>2503</v>
      </c>
      <c r="L1503" s="38">
        <f t="shared" si="249"/>
        <v>2503</v>
      </c>
      <c r="M1503" s="36">
        <f t="shared" si="259"/>
        <v>41729</v>
      </c>
      <c r="N1503" s="39">
        <f t="shared" si="255"/>
        <v>10</v>
      </c>
      <c r="O1503" s="5"/>
      <c r="P1503" s="5"/>
      <c r="Q1503" s="42" t="str">
        <f>VLOOKUP(B1503,[1]Challan!$A$6:$B$28,2,FALSE)</f>
        <v>94H</v>
      </c>
      <c r="R1503" s="43" t="str">
        <f t="shared" si="251"/>
        <v>AAFF</v>
      </c>
      <c r="S1503" s="43" t="str">
        <f t="shared" si="256"/>
        <v>F</v>
      </c>
      <c r="T1503" s="43" t="str">
        <f t="shared" si="257"/>
        <v>02</v>
      </c>
      <c r="U1503" s="43" t="b">
        <f t="shared" si="252"/>
        <v>1</v>
      </c>
      <c r="V1503" s="43">
        <f t="shared" si="253"/>
        <v>10</v>
      </c>
      <c r="W1503" s="43" t="str">
        <f t="shared" si="254"/>
        <v>P</v>
      </c>
      <c r="X1503" s="37">
        <v>0</v>
      </c>
    </row>
    <row r="1504" spans="1:24" x14ac:dyDescent="0.25">
      <c r="A1504" s="30">
        <f t="shared" si="258"/>
        <v>1501</v>
      </c>
      <c r="B1504" s="45">
        <v>20</v>
      </c>
      <c r="C1504" s="32">
        <f t="shared" si="250"/>
        <v>709</v>
      </c>
      <c r="D1504" s="45" t="s">
        <v>229</v>
      </c>
      <c r="E1504" s="45" t="s">
        <v>957</v>
      </c>
      <c r="F1504" s="45" t="s">
        <v>367</v>
      </c>
      <c r="G1504" s="45"/>
      <c r="H1504" s="35" t="s">
        <v>255</v>
      </c>
      <c r="I1504" s="36">
        <v>41729</v>
      </c>
      <c r="J1504" s="82">
        <v>46035</v>
      </c>
      <c r="K1504" s="37">
        <v>4604</v>
      </c>
      <c r="L1504" s="38">
        <f t="shared" si="249"/>
        <v>4604</v>
      </c>
      <c r="M1504" s="36">
        <f t="shared" si="259"/>
        <v>41729</v>
      </c>
      <c r="N1504" s="39">
        <f t="shared" si="255"/>
        <v>10</v>
      </c>
      <c r="O1504" s="5"/>
      <c r="P1504" s="5"/>
      <c r="Q1504" s="42" t="str">
        <f>VLOOKUP(B1504,[1]Challan!$A$6:$B$28,2,FALSE)</f>
        <v>94H</v>
      </c>
      <c r="R1504" s="43" t="str">
        <f t="shared" si="251"/>
        <v>AAHF</v>
      </c>
      <c r="S1504" s="43" t="str">
        <f t="shared" si="256"/>
        <v>F</v>
      </c>
      <c r="T1504" s="43" t="str">
        <f t="shared" si="257"/>
        <v>02</v>
      </c>
      <c r="U1504" s="43" t="b">
        <f t="shared" si="252"/>
        <v>1</v>
      </c>
      <c r="V1504" s="43">
        <f t="shared" si="253"/>
        <v>10</v>
      </c>
      <c r="W1504" s="43" t="str">
        <f t="shared" si="254"/>
        <v>E</v>
      </c>
      <c r="X1504" s="37">
        <v>0</v>
      </c>
    </row>
    <row r="1505" spans="1:24" x14ac:dyDescent="0.25">
      <c r="A1505" s="30">
        <f t="shared" si="258"/>
        <v>1502</v>
      </c>
      <c r="B1505" s="45">
        <v>20</v>
      </c>
      <c r="C1505" s="32">
        <f t="shared" si="250"/>
        <v>710</v>
      </c>
      <c r="D1505" s="45" t="s">
        <v>229</v>
      </c>
      <c r="E1505" s="45" t="s">
        <v>876</v>
      </c>
      <c r="F1505" s="45" t="s">
        <v>523</v>
      </c>
      <c r="G1505" s="45"/>
      <c r="H1505" s="35" t="s">
        <v>255</v>
      </c>
      <c r="I1505" s="36">
        <v>41729</v>
      </c>
      <c r="J1505" s="82">
        <v>16327</v>
      </c>
      <c r="K1505" s="37">
        <v>1633</v>
      </c>
      <c r="L1505" s="38">
        <f t="shared" si="249"/>
        <v>1633</v>
      </c>
      <c r="M1505" s="36">
        <f t="shared" si="259"/>
        <v>41729</v>
      </c>
      <c r="N1505" s="39">
        <f t="shared" si="255"/>
        <v>10</v>
      </c>
      <c r="O1505" s="5"/>
      <c r="P1505" s="5"/>
      <c r="Q1505" s="42" t="str">
        <f>VLOOKUP(B1505,[1]Challan!$A$6:$B$28,2,FALSE)</f>
        <v>94H</v>
      </c>
      <c r="R1505" s="43" t="str">
        <f t="shared" si="251"/>
        <v>AAHF</v>
      </c>
      <c r="S1505" s="43" t="str">
        <f t="shared" si="256"/>
        <v>F</v>
      </c>
      <c r="T1505" s="43" t="str">
        <f t="shared" si="257"/>
        <v>02</v>
      </c>
      <c r="U1505" s="43" t="b">
        <f t="shared" si="252"/>
        <v>1</v>
      </c>
      <c r="V1505" s="43">
        <f t="shared" si="253"/>
        <v>10</v>
      </c>
      <c r="W1505" s="43" t="str">
        <f t="shared" si="254"/>
        <v>K</v>
      </c>
      <c r="X1505" s="37">
        <v>0</v>
      </c>
    </row>
    <row r="1506" spans="1:24" x14ac:dyDescent="0.25">
      <c r="A1506" s="30">
        <f t="shared" si="258"/>
        <v>1503</v>
      </c>
      <c r="B1506" s="45">
        <v>20</v>
      </c>
      <c r="C1506" s="32">
        <f t="shared" si="250"/>
        <v>711</v>
      </c>
      <c r="D1506" s="45" t="s">
        <v>229</v>
      </c>
      <c r="E1506" s="45" t="s">
        <v>991</v>
      </c>
      <c r="F1506" s="45" t="s">
        <v>533</v>
      </c>
      <c r="G1506" s="45"/>
      <c r="H1506" s="35" t="s">
        <v>255</v>
      </c>
      <c r="I1506" s="36">
        <v>41729</v>
      </c>
      <c r="J1506" s="82">
        <v>18079</v>
      </c>
      <c r="K1506" s="37">
        <v>1808</v>
      </c>
      <c r="L1506" s="38">
        <f t="shared" si="249"/>
        <v>1808</v>
      </c>
      <c r="M1506" s="36">
        <f t="shared" si="259"/>
        <v>41729</v>
      </c>
      <c r="N1506" s="39">
        <f t="shared" si="255"/>
        <v>10</v>
      </c>
      <c r="O1506" s="5"/>
      <c r="P1506" s="5"/>
      <c r="Q1506" s="42" t="str">
        <f>VLOOKUP(B1506,[1]Challan!$A$6:$B$28,2,FALSE)</f>
        <v>94H</v>
      </c>
      <c r="R1506" s="43" t="str">
        <f t="shared" si="251"/>
        <v>ASBP</v>
      </c>
      <c r="S1506" s="43" t="str">
        <f t="shared" si="256"/>
        <v>P</v>
      </c>
      <c r="T1506" s="43" t="str">
        <f t="shared" si="257"/>
        <v>02</v>
      </c>
      <c r="U1506" s="43" t="b">
        <f t="shared" si="252"/>
        <v>1</v>
      </c>
      <c r="V1506" s="43">
        <f t="shared" si="253"/>
        <v>10</v>
      </c>
      <c r="W1506" s="43" t="str">
        <f t="shared" si="254"/>
        <v>P</v>
      </c>
      <c r="X1506" s="37">
        <v>0</v>
      </c>
    </row>
    <row r="1507" spans="1:24" x14ac:dyDescent="0.25">
      <c r="A1507" s="30">
        <f t="shared" si="258"/>
        <v>1504</v>
      </c>
      <c r="B1507" s="45">
        <v>20</v>
      </c>
      <c r="C1507" s="32">
        <f t="shared" si="250"/>
        <v>712</v>
      </c>
      <c r="D1507" s="45" t="s">
        <v>229</v>
      </c>
      <c r="E1507" s="45" t="s">
        <v>957</v>
      </c>
      <c r="F1507" s="45" t="s">
        <v>367</v>
      </c>
      <c r="G1507" s="45"/>
      <c r="H1507" s="35" t="s">
        <v>255</v>
      </c>
      <c r="I1507" s="36">
        <v>41729</v>
      </c>
      <c r="J1507" s="82">
        <v>1614</v>
      </c>
      <c r="K1507" s="37">
        <v>162</v>
      </c>
      <c r="L1507" s="38">
        <f t="shared" si="249"/>
        <v>162</v>
      </c>
      <c r="M1507" s="36">
        <f t="shared" si="259"/>
        <v>41729</v>
      </c>
      <c r="N1507" s="39">
        <f t="shared" si="255"/>
        <v>10.039999999999999</v>
      </c>
      <c r="O1507" s="5"/>
      <c r="P1507" s="5"/>
      <c r="Q1507" s="42" t="str">
        <f>VLOOKUP(B1507,[1]Challan!$A$6:$B$28,2,FALSE)</f>
        <v>94H</v>
      </c>
      <c r="R1507" s="43" t="str">
        <f t="shared" si="251"/>
        <v>AAHF</v>
      </c>
      <c r="S1507" s="43" t="str">
        <f t="shared" si="256"/>
        <v>F</v>
      </c>
      <c r="T1507" s="43" t="str">
        <f t="shared" si="257"/>
        <v>02</v>
      </c>
      <c r="U1507" s="43" t="b">
        <f t="shared" si="252"/>
        <v>1</v>
      </c>
      <c r="V1507" s="43">
        <f t="shared" si="253"/>
        <v>10</v>
      </c>
      <c r="W1507" s="43" t="str">
        <f t="shared" si="254"/>
        <v>E</v>
      </c>
      <c r="X1507" s="37">
        <v>0</v>
      </c>
    </row>
    <row r="1508" spans="1:24" x14ac:dyDescent="0.25">
      <c r="A1508" s="30">
        <f t="shared" si="258"/>
        <v>1505</v>
      </c>
      <c r="B1508" s="45">
        <v>20</v>
      </c>
      <c r="C1508" s="32">
        <f t="shared" si="250"/>
        <v>713</v>
      </c>
      <c r="D1508" s="45" t="s">
        <v>229</v>
      </c>
      <c r="E1508" s="45" t="s">
        <v>1012</v>
      </c>
      <c r="F1508" s="45" t="s">
        <v>432</v>
      </c>
      <c r="G1508" s="45"/>
      <c r="H1508" s="35" t="s">
        <v>255</v>
      </c>
      <c r="I1508" s="36">
        <v>41729</v>
      </c>
      <c r="J1508" s="82">
        <v>17364</v>
      </c>
      <c r="K1508" s="37">
        <v>1737</v>
      </c>
      <c r="L1508" s="38">
        <f t="shared" si="249"/>
        <v>1737</v>
      </c>
      <c r="M1508" s="36">
        <f t="shared" si="259"/>
        <v>41729</v>
      </c>
      <c r="N1508" s="39">
        <f t="shared" si="255"/>
        <v>10</v>
      </c>
      <c r="O1508" s="5"/>
      <c r="P1508" s="5"/>
      <c r="Q1508" s="42" t="str">
        <f>VLOOKUP(B1508,[1]Challan!$A$6:$B$28,2,FALSE)</f>
        <v>94H</v>
      </c>
      <c r="R1508" s="43" t="str">
        <f t="shared" si="251"/>
        <v>AAAF</v>
      </c>
      <c r="S1508" s="43" t="str">
        <f t="shared" si="256"/>
        <v>F</v>
      </c>
      <c r="T1508" s="43" t="str">
        <f t="shared" si="257"/>
        <v>02</v>
      </c>
      <c r="U1508" s="43" t="b">
        <f t="shared" si="252"/>
        <v>1</v>
      </c>
      <c r="V1508" s="43">
        <f t="shared" si="253"/>
        <v>10</v>
      </c>
      <c r="W1508" s="43" t="str">
        <f t="shared" si="254"/>
        <v>H</v>
      </c>
      <c r="X1508" s="37">
        <v>0</v>
      </c>
    </row>
    <row r="1509" spans="1:24" x14ac:dyDescent="0.25">
      <c r="A1509" s="30">
        <f t="shared" si="258"/>
        <v>1506</v>
      </c>
      <c r="B1509" s="45">
        <v>20</v>
      </c>
      <c r="C1509" s="32">
        <f t="shared" si="250"/>
        <v>714</v>
      </c>
      <c r="D1509" s="45" t="s">
        <v>229</v>
      </c>
      <c r="E1509" s="45" t="s">
        <v>459</v>
      </c>
      <c r="F1509" s="45" t="s">
        <v>460</v>
      </c>
      <c r="G1509" s="45"/>
      <c r="H1509" s="35" t="s">
        <v>255</v>
      </c>
      <c r="I1509" s="36">
        <v>41729</v>
      </c>
      <c r="J1509" s="82">
        <v>32803</v>
      </c>
      <c r="K1509" s="37">
        <v>3281</v>
      </c>
      <c r="L1509" s="38">
        <f t="shared" si="249"/>
        <v>3281</v>
      </c>
      <c r="M1509" s="36">
        <f t="shared" si="259"/>
        <v>41729</v>
      </c>
      <c r="N1509" s="39">
        <f t="shared" si="255"/>
        <v>10</v>
      </c>
      <c r="O1509" s="5"/>
      <c r="P1509" s="5"/>
      <c r="Q1509" s="42" t="str">
        <f>VLOOKUP(B1509,[1]Challan!$A$6:$B$28,2,FALSE)</f>
        <v>94H</v>
      </c>
      <c r="R1509" s="43" t="str">
        <f t="shared" si="251"/>
        <v>AGUP</v>
      </c>
      <c r="S1509" s="43" t="str">
        <f t="shared" si="256"/>
        <v>P</v>
      </c>
      <c r="T1509" s="43" t="str">
        <f t="shared" si="257"/>
        <v>02</v>
      </c>
      <c r="U1509" s="43" t="b">
        <f t="shared" si="252"/>
        <v>1</v>
      </c>
      <c r="V1509" s="43">
        <f t="shared" si="253"/>
        <v>10</v>
      </c>
      <c r="W1509" s="43" t="str">
        <f t="shared" si="254"/>
        <v>G</v>
      </c>
      <c r="X1509" s="37">
        <v>0</v>
      </c>
    </row>
    <row r="1510" spans="1:24" x14ac:dyDescent="0.25">
      <c r="A1510" s="30">
        <f t="shared" si="258"/>
        <v>1507</v>
      </c>
      <c r="B1510" s="45">
        <v>20</v>
      </c>
      <c r="C1510" s="32">
        <f t="shared" si="250"/>
        <v>715</v>
      </c>
      <c r="D1510" s="45" t="s">
        <v>229</v>
      </c>
      <c r="E1510" s="45" t="s">
        <v>954</v>
      </c>
      <c r="F1510" s="45" t="s">
        <v>361</v>
      </c>
      <c r="G1510" s="45"/>
      <c r="H1510" s="35" t="s">
        <v>255</v>
      </c>
      <c r="I1510" s="36">
        <v>41729</v>
      </c>
      <c r="J1510" s="82">
        <v>29566</v>
      </c>
      <c r="K1510" s="37">
        <v>2957</v>
      </c>
      <c r="L1510" s="38">
        <f t="shared" ref="L1510:L1573" si="260">+K1510</f>
        <v>2957</v>
      </c>
      <c r="M1510" s="36">
        <f t="shared" si="259"/>
        <v>41729</v>
      </c>
      <c r="N1510" s="39">
        <f t="shared" si="255"/>
        <v>10</v>
      </c>
      <c r="O1510" s="5"/>
      <c r="P1510" s="5"/>
      <c r="Q1510" s="42" t="str">
        <f>VLOOKUP(B1510,[1]Challan!$A$6:$B$28,2,FALSE)</f>
        <v>94H</v>
      </c>
      <c r="R1510" s="43" t="str">
        <f t="shared" si="251"/>
        <v>AAGF</v>
      </c>
      <c r="S1510" s="43" t="str">
        <f t="shared" si="256"/>
        <v>F</v>
      </c>
      <c r="T1510" s="43" t="str">
        <f t="shared" si="257"/>
        <v>02</v>
      </c>
      <c r="U1510" s="43" t="b">
        <f t="shared" si="252"/>
        <v>1</v>
      </c>
      <c r="V1510" s="43">
        <f t="shared" si="253"/>
        <v>10</v>
      </c>
      <c r="W1510" s="43" t="str">
        <f t="shared" si="254"/>
        <v>B</v>
      </c>
      <c r="X1510" s="37">
        <v>0</v>
      </c>
    </row>
    <row r="1511" spans="1:24" x14ac:dyDescent="0.25">
      <c r="A1511" s="30">
        <f t="shared" si="258"/>
        <v>1508</v>
      </c>
      <c r="B1511" s="45">
        <v>20</v>
      </c>
      <c r="C1511" s="32">
        <f t="shared" si="250"/>
        <v>716</v>
      </c>
      <c r="D1511" s="45" t="s">
        <v>229</v>
      </c>
      <c r="E1511" s="45" t="s">
        <v>832</v>
      </c>
      <c r="F1511" s="45" t="s">
        <v>377</v>
      </c>
      <c r="G1511" s="45"/>
      <c r="H1511" s="35" t="s">
        <v>255</v>
      </c>
      <c r="I1511" s="36">
        <v>41729</v>
      </c>
      <c r="J1511" s="82">
        <v>20385</v>
      </c>
      <c r="K1511" s="37">
        <v>2039</v>
      </c>
      <c r="L1511" s="38">
        <f t="shared" si="260"/>
        <v>2039</v>
      </c>
      <c r="M1511" s="36">
        <f t="shared" si="259"/>
        <v>41729</v>
      </c>
      <c r="N1511" s="39">
        <f t="shared" si="255"/>
        <v>10</v>
      </c>
      <c r="O1511" s="5"/>
      <c r="P1511" s="5"/>
      <c r="Q1511" s="42" t="str">
        <f>VLOOKUP(B1511,[1]Challan!$A$6:$B$28,2,FALSE)</f>
        <v>94H</v>
      </c>
      <c r="R1511" s="43" t="str">
        <f t="shared" si="251"/>
        <v>AABF</v>
      </c>
      <c r="S1511" s="43" t="str">
        <f t="shared" si="256"/>
        <v>F</v>
      </c>
      <c r="T1511" s="43" t="str">
        <f t="shared" si="257"/>
        <v>02</v>
      </c>
      <c r="U1511" s="43" t="b">
        <f t="shared" si="252"/>
        <v>1</v>
      </c>
      <c r="V1511" s="43">
        <f t="shared" si="253"/>
        <v>10</v>
      </c>
      <c r="W1511" s="43" t="str">
        <f t="shared" si="254"/>
        <v>N</v>
      </c>
      <c r="X1511" s="37">
        <v>0</v>
      </c>
    </row>
    <row r="1512" spans="1:24" x14ac:dyDescent="0.25">
      <c r="A1512" s="30">
        <f t="shared" si="258"/>
        <v>1509</v>
      </c>
      <c r="B1512" s="45">
        <v>20</v>
      </c>
      <c r="C1512" s="32">
        <f t="shared" si="250"/>
        <v>717</v>
      </c>
      <c r="D1512" s="45" t="s">
        <v>229</v>
      </c>
      <c r="E1512" s="45" t="s">
        <v>958</v>
      </c>
      <c r="F1512" s="45" t="s">
        <v>372</v>
      </c>
      <c r="G1512" s="45"/>
      <c r="H1512" s="35" t="s">
        <v>255</v>
      </c>
      <c r="I1512" s="36">
        <v>41729</v>
      </c>
      <c r="J1512" s="82">
        <v>15324</v>
      </c>
      <c r="K1512" s="37">
        <v>1533</v>
      </c>
      <c r="L1512" s="38">
        <f t="shared" si="260"/>
        <v>1533</v>
      </c>
      <c r="M1512" s="36">
        <f t="shared" si="259"/>
        <v>41729</v>
      </c>
      <c r="N1512" s="39">
        <f t="shared" si="255"/>
        <v>10</v>
      </c>
      <c r="O1512" s="5"/>
      <c r="P1512" s="5"/>
      <c r="Q1512" s="42" t="str">
        <f>VLOOKUP(B1512,[1]Challan!$A$6:$B$28,2,FALSE)</f>
        <v>94H</v>
      </c>
      <c r="R1512" s="43" t="str">
        <f t="shared" si="251"/>
        <v>AJIP</v>
      </c>
      <c r="S1512" s="43" t="str">
        <f t="shared" si="256"/>
        <v>P</v>
      </c>
      <c r="T1512" s="43" t="str">
        <f t="shared" si="257"/>
        <v>02</v>
      </c>
      <c r="U1512" s="43" t="b">
        <f t="shared" si="252"/>
        <v>1</v>
      </c>
      <c r="V1512" s="43">
        <f t="shared" si="253"/>
        <v>10</v>
      </c>
      <c r="W1512" s="43" t="str">
        <f t="shared" si="254"/>
        <v>N</v>
      </c>
      <c r="X1512" s="37">
        <v>0</v>
      </c>
    </row>
    <row r="1513" spans="1:24" x14ac:dyDescent="0.25">
      <c r="A1513" s="30">
        <f t="shared" si="258"/>
        <v>1510</v>
      </c>
      <c r="B1513" s="45">
        <v>20</v>
      </c>
      <c r="C1513" s="32">
        <f t="shared" si="250"/>
        <v>718</v>
      </c>
      <c r="D1513" s="45" t="s">
        <v>229</v>
      </c>
      <c r="E1513" s="45" t="s">
        <v>988</v>
      </c>
      <c r="F1513" s="45" t="s">
        <v>518</v>
      </c>
      <c r="G1513" s="45"/>
      <c r="H1513" s="35" t="s">
        <v>255</v>
      </c>
      <c r="I1513" s="36">
        <v>41729</v>
      </c>
      <c r="J1513" s="82">
        <v>6953</v>
      </c>
      <c r="K1513" s="37">
        <v>696</v>
      </c>
      <c r="L1513" s="38">
        <f t="shared" si="260"/>
        <v>696</v>
      </c>
      <c r="M1513" s="36">
        <f t="shared" si="259"/>
        <v>41729</v>
      </c>
      <c r="N1513" s="39">
        <f t="shared" si="255"/>
        <v>10.01</v>
      </c>
      <c r="O1513" s="5"/>
      <c r="P1513" s="5"/>
      <c r="Q1513" s="42" t="str">
        <f>VLOOKUP(B1513,[1]Challan!$A$6:$B$28,2,FALSE)</f>
        <v>94H</v>
      </c>
      <c r="R1513" s="43" t="str">
        <f t="shared" si="251"/>
        <v>AAFF</v>
      </c>
      <c r="S1513" s="43" t="str">
        <f t="shared" si="256"/>
        <v>F</v>
      </c>
      <c r="T1513" s="43" t="str">
        <f t="shared" si="257"/>
        <v>02</v>
      </c>
      <c r="U1513" s="43" t="b">
        <f t="shared" si="252"/>
        <v>1</v>
      </c>
      <c r="V1513" s="43">
        <f t="shared" si="253"/>
        <v>10</v>
      </c>
      <c r="W1513" s="43" t="str">
        <f t="shared" si="254"/>
        <v>G</v>
      </c>
      <c r="X1513" s="37">
        <v>0</v>
      </c>
    </row>
    <row r="1514" spans="1:24" x14ac:dyDescent="0.25">
      <c r="A1514" s="30">
        <f t="shared" si="258"/>
        <v>1511</v>
      </c>
      <c r="B1514" s="45">
        <v>20</v>
      </c>
      <c r="C1514" s="32">
        <f t="shared" si="250"/>
        <v>719</v>
      </c>
      <c r="D1514" s="45" t="s">
        <v>229</v>
      </c>
      <c r="E1514" s="45" t="s">
        <v>846</v>
      </c>
      <c r="F1514" s="45" t="s">
        <v>415</v>
      </c>
      <c r="G1514" s="45"/>
      <c r="H1514" s="35" t="s">
        <v>255</v>
      </c>
      <c r="I1514" s="36">
        <v>41729</v>
      </c>
      <c r="J1514" s="82">
        <v>29760</v>
      </c>
      <c r="K1514" s="37">
        <v>2976</v>
      </c>
      <c r="L1514" s="38">
        <f t="shared" si="260"/>
        <v>2976</v>
      </c>
      <c r="M1514" s="36">
        <f t="shared" si="259"/>
        <v>41729</v>
      </c>
      <c r="N1514" s="39">
        <f t="shared" si="255"/>
        <v>10</v>
      </c>
      <c r="O1514" s="5"/>
      <c r="P1514" s="5"/>
      <c r="Q1514" s="42" t="str">
        <f>VLOOKUP(B1514,[1]Challan!$A$6:$B$28,2,FALSE)</f>
        <v>94H</v>
      </c>
      <c r="R1514" s="43" t="str">
        <f t="shared" si="251"/>
        <v>ABLF</v>
      </c>
      <c r="S1514" s="43" t="str">
        <f t="shared" si="256"/>
        <v>F</v>
      </c>
      <c r="T1514" s="43" t="str">
        <f t="shared" si="257"/>
        <v>02</v>
      </c>
      <c r="U1514" s="43" t="b">
        <f t="shared" si="252"/>
        <v>1</v>
      </c>
      <c r="V1514" s="43">
        <f t="shared" si="253"/>
        <v>10</v>
      </c>
      <c r="W1514" s="43" t="str">
        <f t="shared" si="254"/>
        <v>A</v>
      </c>
      <c r="X1514" s="37">
        <v>0</v>
      </c>
    </row>
    <row r="1515" spans="1:24" x14ac:dyDescent="0.25">
      <c r="A1515" s="30">
        <f t="shared" si="258"/>
        <v>1512</v>
      </c>
      <c r="B1515" s="45">
        <v>20</v>
      </c>
      <c r="C1515" s="32">
        <f t="shared" si="250"/>
        <v>720</v>
      </c>
      <c r="D1515" s="45" t="s">
        <v>229</v>
      </c>
      <c r="E1515" s="45" t="s">
        <v>844</v>
      </c>
      <c r="F1515" s="45" t="s">
        <v>412</v>
      </c>
      <c r="G1515" s="45"/>
      <c r="H1515" s="35" t="s">
        <v>255</v>
      </c>
      <c r="I1515" s="36">
        <v>41729</v>
      </c>
      <c r="J1515" s="82">
        <v>52748</v>
      </c>
      <c r="K1515" s="37">
        <v>5275</v>
      </c>
      <c r="L1515" s="38">
        <f t="shared" si="260"/>
        <v>5275</v>
      </c>
      <c r="M1515" s="36">
        <f t="shared" si="259"/>
        <v>41729</v>
      </c>
      <c r="N1515" s="39">
        <f t="shared" si="255"/>
        <v>10</v>
      </c>
      <c r="O1515" s="5"/>
      <c r="P1515" s="5"/>
      <c r="Q1515" s="42" t="str">
        <f>VLOOKUP(B1515,[1]Challan!$A$6:$B$28,2,FALSE)</f>
        <v>94H</v>
      </c>
      <c r="R1515" s="43" t="str">
        <f t="shared" si="251"/>
        <v>ABRP</v>
      </c>
      <c r="S1515" s="43" t="str">
        <f t="shared" si="256"/>
        <v>P</v>
      </c>
      <c r="T1515" s="43" t="str">
        <f t="shared" si="257"/>
        <v>02</v>
      </c>
      <c r="U1515" s="43" t="b">
        <f t="shared" si="252"/>
        <v>1</v>
      </c>
      <c r="V1515" s="43">
        <f t="shared" si="253"/>
        <v>10</v>
      </c>
      <c r="W1515" s="43" t="str">
        <f t="shared" si="254"/>
        <v>P</v>
      </c>
      <c r="X1515" s="37">
        <v>0</v>
      </c>
    </row>
    <row r="1516" spans="1:24" x14ac:dyDescent="0.25">
      <c r="A1516" s="30">
        <f t="shared" si="258"/>
        <v>1513</v>
      </c>
      <c r="B1516" s="45">
        <v>20</v>
      </c>
      <c r="C1516" s="32">
        <f t="shared" si="250"/>
        <v>721</v>
      </c>
      <c r="D1516" s="45" t="s">
        <v>229</v>
      </c>
      <c r="E1516" s="45" t="s">
        <v>902</v>
      </c>
      <c r="F1516" s="45" t="s">
        <v>420</v>
      </c>
      <c r="G1516" s="45"/>
      <c r="H1516" s="35" t="s">
        <v>255</v>
      </c>
      <c r="I1516" s="36">
        <v>41729</v>
      </c>
      <c r="J1516" s="82">
        <v>92846</v>
      </c>
      <c r="K1516" s="37">
        <v>9285</v>
      </c>
      <c r="L1516" s="38">
        <f t="shared" si="260"/>
        <v>9285</v>
      </c>
      <c r="M1516" s="36">
        <f t="shared" si="259"/>
        <v>41729</v>
      </c>
      <c r="N1516" s="39">
        <f t="shared" si="255"/>
        <v>10</v>
      </c>
      <c r="O1516" s="5"/>
      <c r="P1516" s="5"/>
      <c r="Q1516" s="42" t="str">
        <f>VLOOKUP(B1516,[1]Challan!$A$6:$B$28,2,FALSE)</f>
        <v>94H</v>
      </c>
      <c r="R1516" s="43" t="str">
        <f t="shared" si="251"/>
        <v>AADF</v>
      </c>
      <c r="S1516" s="43" t="str">
        <f t="shared" si="256"/>
        <v>F</v>
      </c>
      <c r="T1516" s="43" t="str">
        <f t="shared" si="257"/>
        <v>02</v>
      </c>
      <c r="U1516" s="43" t="b">
        <f t="shared" si="252"/>
        <v>1</v>
      </c>
      <c r="V1516" s="43">
        <f t="shared" si="253"/>
        <v>10</v>
      </c>
      <c r="W1516" s="43" t="str">
        <f t="shared" si="254"/>
        <v>D</v>
      </c>
      <c r="X1516" s="37">
        <v>0</v>
      </c>
    </row>
    <row r="1517" spans="1:24" x14ac:dyDescent="0.25">
      <c r="A1517" s="30">
        <f t="shared" si="258"/>
        <v>1514</v>
      </c>
      <c r="B1517" s="45">
        <v>20</v>
      </c>
      <c r="C1517" s="32">
        <f t="shared" si="250"/>
        <v>722</v>
      </c>
      <c r="D1517" s="45" t="s">
        <v>229</v>
      </c>
      <c r="E1517" s="45" t="s">
        <v>1083</v>
      </c>
      <c r="F1517" s="45" t="s">
        <v>449</v>
      </c>
      <c r="G1517" s="45"/>
      <c r="H1517" s="35" t="s">
        <v>255</v>
      </c>
      <c r="I1517" s="36">
        <v>41729</v>
      </c>
      <c r="J1517" s="82">
        <v>32076</v>
      </c>
      <c r="K1517" s="37">
        <v>3208</v>
      </c>
      <c r="L1517" s="38">
        <f t="shared" si="260"/>
        <v>3208</v>
      </c>
      <c r="M1517" s="36">
        <f t="shared" si="259"/>
        <v>41729</v>
      </c>
      <c r="N1517" s="39">
        <f t="shared" si="255"/>
        <v>10</v>
      </c>
      <c r="O1517" s="5"/>
      <c r="P1517" s="5"/>
      <c r="Q1517" s="42" t="str">
        <f>VLOOKUP(B1517,[1]Challan!$A$6:$B$28,2,FALSE)</f>
        <v>94H</v>
      </c>
      <c r="R1517" s="43" t="str">
        <f t="shared" si="251"/>
        <v>ACVP</v>
      </c>
      <c r="S1517" s="43" t="str">
        <f t="shared" si="256"/>
        <v>P</v>
      </c>
      <c r="T1517" s="43" t="str">
        <f t="shared" si="257"/>
        <v>02</v>
      </c>
      <c r="U1517" s="43" t="b">
        <f t="shared" si="252"/>
        <v>1</v>
      </c>
      <c r="V1517" s="43">
        <f t="shared" si="253"/>
        <v>10</v>
      </c>
      <c r="W1517" s="43" t="str">
        <f t="shared" si="254"/>
        <v>R</v>
      </c>
      <c r="X1517" s="37">
        <v>0</v>
      </c>
    </row>
    <row r="1518" spans="1:24" x14ac:dyDescent="0.25">
      <c r="A1518" s="30">
        <f t="shared" si="258"/>
        <v>1515</v>
      </c>
      <c r="B1518" s="45">
        <v>20</v>
      </c>
      <c r="C1518" s="32">
        <f t="shared" si="250"/>
        <v>723</v>
      </c>
      <c r="D1518" s="45" t="s">
        <v>229</v>
      </c>
      <c r="E1518" s="45" t="s">
        <v>1101</v>
      </c>
      <c r="F1518" s="45" t="s">
        <v>503</v>
      </c>
      <c r="G1518" s="45"/>
      <c r="H1518" s="35" t="s">
        <v>255</v>
      </c>
      <c r="I1518" s="36">
        <v>41729</v>
      </c>
      <c r="J1518" s="82">
        <v>22547</v>
      </c>
      <c r="K1518" s="37">
        <v>2255</v>
      </c>
      <c r="L1518" s="38">
        <f t="shared" si="260"/>
        <v>2255</v>
      </c>
      <c r="M1518" s="36">
        <f t="shared" si="259"/>
        <v>41729</v>
      </c>
      <c r="N1518" s="39">
        <f t="shared" si="255"/>
        <v>10</v>
      </c>
      <c r="O1518" s="5"/>
      <c r="P1518" s="5"/>
      <c r="Q1518" s="42" t="str">
        <f>VLOOKUP(B1518,[1]Challan!$A$6:$B$28,2,FALSE)</f>
        <v>94H</v>
      </c>
      <c r="R1518" s="43" t="str">
        <f t="shared" si="251"/>
        <v>ABJF</v>
      </c>
      <c r="S1518" s="43" t="str">
        <f t="shared" si="256"/>
        <v>F</v>
      </c>
      <c r="T1518" s="43" t="str">
        <f t="shared" si="257"/>
        <v>02</v>
      </c>
      <c r="U1518" s="43" t="b">
        <f t="shared" si="252"/>
        <v>1</v>
      </c>
      <c r="V1518" s="43">
        <f t="shared" si="253"/>
        <v>10</v>
      </c>
      <c r="W1518" s="43" t="str">
        <f t="shared" si="254"/>
        <v>Q</v>
      </c>
      <c r="X1518" s="37">
        <v>0</v>
      </c>
    </row>
    <row r="1519" spans="1:24" x14ac:dyDescent="0.25">
      <c r="A1519" s="30">
        <f t="shared" si="258"/>
        <v>1516</v>
      </c>
      <c r="B1519" s="45">
        <v>20</v>
      </c>
      <c r="C1519" s="32">
        <f t="shared" si="250"/>
        <v>724</v>
      </c>
      <c r="D1519" s="45" t="s">
        <v>229</v>
      </c>
      <c r="E1519" s="45" t="s">
        <v>858</v>
      </c>
      <c r="F1519" s="45" t="s">
        <v>448</v>
      </c>
      <c r="G1519" s="45"/>
      <c r="H1519" s="35" t="s">
        <v>255</v>
      </c>
      <c r="I1519" s="36">
        <v>41729</v>
      </c>
      <c r="J1519" s="82">
        <v>19805</v>
      </c>
      <c r="K1519" s="37">
        <v>1981</v>
      </c>
      <c r="L1519" s="38">
        <f t="shared" si="260"/>
        <v>1981</v>
      </c>
      <c r="M1519" s="36">
        <f t="shared" si="259"/>
        <v>41729</v>
      </c>
      <c r="N1519" s="39">
        <f t="shared" si="255"/>
        <v>10</v>
      </c>
      <c r="O1519" s="5"/>
      <c r="P1519" s="5"/>
      <c r="Q1519" s="42" t="str">
        <f>VLOOKUP(B1519,[1]Challan!$A$6:$B$28,2,FALSE)</f>
        <v>94H</v>
      </c>
      <c r="R1519" s="43" t="str">
        <f t="shared" si="251"/>
        <v>AKRP</v>
      </c>
      <c r="S1519" s="43" t="str">
        <f t="shared" si="256"/>
        <v>P</v>
      </c>
      <c r="T1519" s="43" t="str">
        <f t="shared" si="257"/>
        <v>02</v>
      </c>
      <c r="U1519" s="43" t="b">
        <f t="shared" si="252"/>
        <v>1</v>
      </c>
      <c r="V1519" s="43">
        <f t="shared" si="253"/>
        <v>10</v>
      </c>
      <c r="W1519" s="43" t="str">
        <f t="shared" si="254"/>
        <v>H</v>
      </c>
      <c r="X1519" s="37">
        <v>0</v>
      </c>
    </row>
    <row r="1520" spans="1:24" x14ac:dyDescent="0.25">
      <c r="A1520" s="30">
        <f t="shared" si="258"/>
        <v>1517</v>
      </c>
      <c r="B1520" s="45">
        <v>20</v>
      </c>
      <c r="C1520" s="32">
        <f t="shared" si="250"/>
        <v>725</v>
      </c>
      <c r="D1520" s="45" t="s">
        <v>229</v>
      </c>
      <c r="E1520" s="45" t="s">
        <v>995</v>
      </c>
      <c r="F1520" s="45" t="s">
        <v>541</v>
      </c>
      <c r="G1520" s="45"/>
      <c r="H1520" s="35" t="s">
        <v>255</v>
      </c>
      <c r="I1520" s="36">
        <v>41729</v>
      </c>
      <c r="J1520" s="82">
        <v>29879</v>
      </c>
      <c r="K1520" s="37">
        <v>2988</v>
      </c>
      <c r="L1520" s="38">
        <f t="shared" si="260"/>
        <v>2988</v>
      </c>
      <c r="M1520" s="36">
        <f t="shared" si="259"/>
        <v>41729</v>
      </c>
      <c r="N1520" s="39">
        <f t="shared" si="255"/>
        <v>10</v>
      </c>
      <c r="O1520" s="5"/>
      <c r="P1520" s="5"/>
      <c r="Q1520" s="42" t="str">
        <f>VLOOKUP(B1520,[1]Challan!$A$6:$B$28,2,FALSE)</f>
        <v>94H</v>
      </c>
      <c r="R1520" s="43" t="str">
        <f t="shared" si="251"/>
        <v>AAMF</v>
      </c>
      <c r="S1520" s="43" t="str">
        <f t="shared" si="256"/>
        <v>F</v>
      </c>
      <c r="T1520" s="43" t="str">
        <f t="shared" si="257"/>
        <v>02</v>
      </c>
      <c r="U1520" s="43" t="b">
        <f t="shared" si="252"/>
        <v>1</v>
      </c>
      <c r="V1520" s="43">
        <f t="shared" si="253"/>
        <v>10</v>
      </c>
      <c r="W1520" s="43" t="str">
        <f t="shared" si="254"/>
        <v>E</v>
      </c>
      <c r="X1520" s="37">
        <v>0</v>
      </c>
    </row>
    <row r="1521" spans="1:24" x14ac:dyDescent="0.25">
      <c r="A1521" s="30">
        <f t="shared" si="258"/>
        <v>1518</v>
      </c>
      <c r="B1521" s="45">
        <v>20</v>
      </c>
      <c r="C1521" s="32">
        <f t="shared" si="250"/>
        <v>726</v>
      </c>
      <c r="D1521" s="45" t="s">
        <v>229</v>
      </c>
      <c r="E1521" s="45" t="s">
        <v>1076</v>
      </c>
      <c r="F1521" s="45" t="s">
        <v>414</v>
      </c>
      <c r="G1521" s="45"/>
      <c r="H1521" s="35" t="s">
        <v>255</v>
      </c>
      <c r="I1521" s="36">
        <v>41729</v>
      </c>
      <c r="J1521" s="82">
        <v>34737</v>
      </c>
      <c r="K1521" s="37">
        <v>3474</v>
      </c>
      <c r="L1521" s="38">
        <f t="shared" si="260"/>
        <v>3474</v>
      </c>
      <c r="M1521" s="36">
        <f t="shared" si="259"/>
        <v>41729</v>
      </c>
      <c r="N1521" s="39">
        <f t="shared" si="255"/>
        <v>10</v>
      </c>
      <c r="O1521" s="5"/>
      <c r="P1521" s="5"/>
      <c r="Q1521" s="42" t="str">
        <f>VLOOKUP(B1521,[1]Challan!$A$6:$B$28,2,FALSE)</f>
        <v>94H</v>
      </c>
      <c r="R1521" s="43" t="str">
        <f t="shared" si="251"/>
        <v>AAAF</v>
      </c>
      <c r="S1521" s="43" t="str">
        <f t="shared" si="256"/>
        <v>F</v>
      </c>
      <c r="T1521" s="43" t="str">
        <f t="shared" si="257"/>
        <v>02</v>
      </c>
      <c r="U1521" s="43" t="b">
        <f t="shared" si="252"/>
        <v>1</v>
      </c>
      <c r="V1521" s="43">
        <f t="shared" si="253"/>
        <v>10</v>
      </c>
      <c r="W1521" s="43" t="str">
        <f t="shared" si="254"/>
        <v>R</v>
      </c>
      <c r="X1521" s="37">
        <v>0</v>
      </c>
    </row>
    <row r="1522" spans="1:24" x14ac:dyDescent="0.25">
      <c r="A1522" s="30">
        <f t="shared" si="258"/>
        <v>1519</v>
      </c>
      <c r="B1522" s="45">
        <v>20</v>
      </c>
      <c r="C1522" s="32">
        <f t="shared" si="250"/>
        <v>727</v>
      </c>
      <c r="D1522" s="45" t="s">
        <v>229</v>
      </c>
      <c r="E1522" s="45" t="s">
        <v>1100</v>
      </c>
      <c r="F1522" s="45" t="s">
        <v>502</v>
      </c>
      <c r="G1522" s="45"/>
      <c r="H1522" s="35" t="s">
        <v>255</v>
      </c>
      <c r="I1522" s="36">
        <v>41729</v>
      </c>
      <c r="J1522" s="82">
        <v>52037</v>
      </c>
      <c r="K1522" s="37">
        <v>5204</v>
      </c>
      <c r="L1522" s="38">
        <f t="shared" si="260"/>
        <v>5204</v>
      </c>
      <c r="M1522" s="36">
        <f t="shared" si="259"/>
        <v>41729</v>
      </c>
      <c r="N1522" s="39">
        <f t="shared" si="255"/>
        <v>10</v>
      </c>
      <c r="O1522" s="5"/>
      <c r="P1522" s="5"/>
      <c r="Q1522" s="42" t="str">
        <f>VLOOKUP(B1522,[1]Challan!$A$6:$B$28,2,FALSE)</f>
        <v>94H</v>
      </c>
      <c r="R1522" s="43" t="str">
        <f t="shared" si="251"/>
        <v>AAJF</v>
      </c>
      <c r="S1522" s="43" t="str">
        <f t="shared" si="256"/>
        <v>F</v>
      </c>
      <c r="T1522" s="43" t="str">
        <f t="shared" si="257"/>
        <v>02</v>
      </c>
      <c r="U1522" s="43" t="b">
        <f t="shared" si="252"/>
        <v>1</v>
      </c>
      <c r="V1522" s="43">
        <f t="shared" si="253"/>
        <v>10</v>
      </c>
      <c r="W1522" s="43" t="str">
        <f t="shared" si="254"/>
        <v>N</v>
      </c>
      <c r="X1522" s="37">
        <v>0</v>
      </c>
    </row>
    <row r="1523" spans="1:24" x14ac:dyDescent="0.25">
      <c r="A1523" s="30">
        <f t="shared" si="258"/>
        <v>1520</v>
      </c>
      <c r="B1523" s="45">
        <v>20</v>
      </c>
      <c r="C1523" s="32">
        <f t="shared" si="250"/>
        <v>728</v>
      </c>
      <c r="D1523" s="45" t="s">
        <v>229</v>
      </c>
      <c r="E1523" s="45" t="s">
        <v>887</v>
      </c>
      <c r="F1523" s="45" t="s">
        <v>556</v>
      </c>
      <c r="G1523" s="45"/>
      <c r="H1523" s="35" t="s">
        <v>255</v>
      </c>
      <c r="I1523" s="36">
        <v>41729</v>
      </c>
      <c r="J1523" s="82">
        <v>24147</v>
      </c>
      <c r="K1523" s="37">
        <v>2415</v>
      </c>
      <c r="L1523" s="38">
        <f t="shared" si="260"/>
        <v>2415</v>
      </c>
      <c r="M1523" s="36">
        <f t="shared" si="259"/>
        <v>41729</v>
      </c>
      <c r="N1523" s="39">
        <f t="shared" si="255"/>
        <v>10</v>
      </c>
      <c r="O1523" s="5"/>
      <c r="P1523" s="5"/>
      <c r="Q1523" s="42" t="str">
        <f>VLOOKUP(B1523,[1]Challan!$A$6:$B$28,2,FALSE)</f>
        <v>94H</v>
      </c>
      <c r="R1523" s="43" t="str">
        <f t="shared" si="251"/>
        <v>AAXF</v>
      </c>
      <c r="S1523" s="43" t="str">
        <f t="shared" si="256"/>
        <v>F</v>
      </c>
      <c r="T1523" s="43" t="str">
        <f t="shared" si="257"/>
        <v>02</v>
      </c>
      <c r="U1523" s="43" t="b">
        <f t="shared" si="252"/>
        <v>1</v>
      </c>
      <c r="V1523" s="43">
        <f t="shared" si="253"/>
        <v>10</v>
      </c>
      <c r="W1523" s="43" t="str">
        <f t="shared" si="254"/>
        <v>R</v>
      </c>
      <c r="X1523" s="37">
        <v>0</v>
      </c>
    </row>
    <row r="1524" spans="1:24" x14ac:dyDescent="0.25">
      <c r="A1524" s="30">
        <f t="shared" si="258"/>
        <v>1521</v>
      </c>
      <c r="B1524" s="45">
        <v>20</v>
      </c>
      <c r="C1524" s="32">
        <f t="shared" si="250"/>
        <v>729</v>
      </c>
      <c r="D1524" s="45" t="s">
        <v>229</v>
      </c>
      <c r="E1524" s="45" t="s">
        <v>416</v>
      </c>
      <c r="F1524" s="45" t="s">
        <v>417</v>
      </c>
      <c r="G1524" s="45"/>
      <c r="H1524" s="35" t="s">
        <v>255</v>
      </c>
      <c r="I1524" s="36">
        <v>41729</v>
      </c>
      <c r="J1524" s="82">
        <v>163241</v>
      </c>
      <c r="K1524" s="37">
        <v>16325</v>
      </c>
      <c r="L1524" s="38">
        <f t="shared" si="260"/>
        <v>16325</v>
      </c>
      <c r="M1524" s="36">
        <f t="shared" si="259"/>
        <v>41729</v>
      </c>
      <c r="N1524" s="39">
        <f t="shared" si="255"/>
        <v>10</v>
      </c>
      <c r="O1524" s="5"/>
      <c r="P1524" s="5"/>
      <c r="Q1524" s="42" t="str">
        <f>VLOOKUP(B1524,[1]Challan!$A$6:$B$28,2,FALSE)</f>
        <v>94H</v>
      </c>
      <c r="R1524" s="43" t="str">
        <f t="shared" si="251"/>
        <v>AAFF</v>
      </c>
      <c r="S1524" s="43" t="str">
        <f t="shared" si="256"/>
        <v>F</v>
      </c>
      <c r="T1524" s="43" t="str">
        <f t="shared" si="257"/>
        <v>02</v>
      </c>
      <c r="U1524" s="43" t="b">
        <f t="shared" si="252"/>
        <v>1</v>
      </c>
      <c r="V1524" s="43">
        <f t="shared" si="253"/>
        <v>10</v>
      </c>
      <c r="W1524" s="43" t="str">
        <f t="shared" si="254"/>
        <v>M</v>
      </c>
      <c r="X1524" s="37">
        <v>0</v>
      </c>
    </row>
    <row r="1525" spans="1:24" x14ac:dyDescent="0.25">
      <c r="A1525" s="30">
        <f t="shared" si="258"/>
        <v>1522</v>
      </c>
      <c r="B1525" s="45">
        <v>20</v>
      </c>
      <c r="C1525" s="32">
        <f t="shared" si="250"/>
        <v>730</v>
      </c>
      <c r="D1525" s="45" t="s">
        <v>229</v>
      </c>
      <c r="E1525" s="45" t="s">
        <v>1076</v>
      </c>
      <c r="F1525" s="45" t="s">
        <v>414</v>
      </c>
      <c r="G1525" s="45"/>
      <c r="H1525" s="35" t="s">
        <v>255</v>
      </c>
      <c r="I1525" s="36">
        <v>41729</v>
      </c>
      <c r="J1525" s="82">
        <v>42263</v>
      </c>
      <c r="K1525" s="37">
        <v>4227</v>
      </c>
      <c r="L1525" s="38">
        <f t="shared" si="260"/>
        <v>4227</v>
      </c>
      <c r="M1525" s="36">
        <f t="shared" si="259"/>
        <v>41729</v>
      </c>
      <c r="N1525" s="39">
        <f t="shared" si="255"/>
        <v>10</v>
      </c>
      <c r="O1525" s="5"/>
      <c r="P1525" s="5"/>
      <c r="Q1525" s="42" t="str">
        <f>VLOOKUP(B1525,[1]Challan!$A$6:$B$28,2,FALSE)</f>
        <v>94H</v>
      </c>
      <c r="R1525" s="43" t="str">
        <f t="shared" si="251"/>
        <v>AAAF</v>
      </c>
      <c r="S1525" s="43" t="str">
        <f t="shared" si="256"/>
        <v>F</v>
      </c>
      <c r="T1525" s="43" t="str">
        <f t="shared" si="257"/>
        <v>02</v>
      </c>
      <c r="U1525" s="43" t="b">
        <f t="shared" si="252"/>
        <v>1</v>
      </c>
      <c r="V1525" s="43">
        <f t="shared" si="253"/>
        <v>10</v>
      </c>
      <c r="W1525" s="43" t="str">
        <f t="shared" si="254"/>
        <v>R</v>
      </c>
      <c r="X1525" s="37">
        <v>0</v>
      </c>
    </row>
    <row r="1526" spans="1:24" x14ac:dyDescent="0.25">
      <c r="A1526" s="30">
        <f t="shared" si="258"/>
        <v>1523</v>
      </c>
      <c r="B1526" s="45">
        <v>20</v>
      </c>
      <c r="C1526" s="32">
        <f t="shared" si="250"/>
        <v>731</v>
      </c>
      <c r="D1526" s="45" t="s">
        <v>229</v>
      </c>
      <c r="E1526" s="45" t="s">
        <v>984</v>
      </c>
      <c r="F1526" s="45" t="s">
        <v>508</v>
      </c>
      <c r="G1526" s="45"/>
      <c r="H1526" s="35" t="s">
        <v>255</v>
      </c>
      <c r="I1526" s="36">
        <v>41729</v>
      </c>
      <c r="J1526" s="82">
        <v>57131</v>
      </c>
      <c r="K1526" s="37">
        <v>5714</v>
      </c>
      <c r="L1526" s="38">
        <f t="shared" si="260"/>
        <v>5714</v>
      </c>
      <c r="M1526" s="36">
        <f t="shared" si="259"/>
        <v>41729</v>
      </c>
      <c r="N1526" s="39">
        <f t="shared" si="255"/>
        <v>10</v>
      </c>
      <c r="O1526" s="5"/>
      <c r="P1526" s="5"/>
      <c r="Q1526" s="42" t="str">
        <f>VLOOKUP(B1526,[1]Challan!$A$6:$B$28,2,FALSE)</f>
        <v>94H</v>
      </c>
      <c r="R1526" s="43" t="str">
        <f t="shared" si="251"/>
        <v>AAMP</v>
      </c>
      <c r="S1526" s="43" t="str">
        <f t="shared" si="256"/>
        <v>P</v>
      </c>
      <c r="T1526" s="43" t="str">
        <f t="shared" si="257"/>
        <v>02</v>
      </c>
      <c r="U1526" s="43" t="b">
        <f t="shared" si="252"/>
        <v>1</v>
      </c>
      <c r="V1526" s="43">
        <f t="shared" si="253"/>
        <v>10</v>
      </c>
      <c r="W1526" s="43" t="str">
        <f t="shared" si="254"/>
        <v>D</v>
      </c>
      <c r="X1526" s="37">
        <v>0</v>
      </c>
    </row>
    <row r="1527" spans="1:24" x14ac:dyDescent="0.25">
      <c r="A1527" s="30">
        <f t="shared" si="258"/>
        <v>1524</v>
      </c>
      <c r="B1527" s="45">
        <v>20</v>
      </c>
      <c r="C1527" s="32">
        <f t="shared" si="250"/>
        <v>732</v>
      </c>
      <c r="D1527" s="45" t="s">
        <v>229</v>
      </c>
      <c r="E1527" s="45" t="s">
        <v>506</v>
      </c>
      <c r="F1527" s="45" t="s">
        <v>507</v>
      </c>
      <c r="G1527" s="45"/>
      <c r="H1527" s="35" t="s">
        <v>255</v>
      </c>
      <c r="I1527" s="36">
        <v>41729</v>
      </c>
      <c r="J1527" s="82">
        <v>54964</v>
      </c>
      <c r="K1527" s="37">
        <v>5497</v>
      </c>
      <c r="L1527" s="38">
        <f t="shared" si="260"/>
        <v>5497</v>
      </c>
      <c r="M1527" s="36">
        <f t="shared" si="259"/>
        <v>41729</v>
      </c>
      <c r="N1527" s="39">
        <f t="shared" si="255"/>
        <v>10</v>
      </c>
      <c r="O1527" s="5"/>
      <c r="P1527" s="5"/>
      <c r="Q1527" s="42" t="str">
        <f>VLOOKUP(B1527,[1]Challan!$A$6:$B$28,2,FALSE)</f>
        <v>94H</v>
      </c>
      <c r="R1527" s="43" t="str">
        <f t="shared" si="251"/>
        <v>ABGP</v>
      </c>
      <c r="S1527" s="43" t="str">
        <f t="shared" si="256"/>
        <v>P</v>
      </c>
      <c r="T1527" s="43" t="str">
        <f t="shared" si="257"/>
        <v>02</v>
      </c>
      <c r="U1527" s="43" t="b">
        <f t="shared" si="252"/>
        <v>1</v>
      </c>
      <c r="V1527" s="43">
        <f t="shared" si="253"/>
        <v>10</v>
      </c>
      <c r="W1527" s="43" t="str">
        <f t="shared" si="254"/>
        <v>M</v>
      </c>
      <c r="X1527" s="37">
        <v>0</v>
      </c>
    </row>
    <row r="1528" spans="1:24" x14ac:dyDescent="0.25">
      <c r="A1528" s="30">
        <f t="shared" si="258"/>
        <v>1525</v>
      </c>
      <c r="B1528" s="45">
        <v>20</v>
      </c>
      <c r="C1528" s="32">
        <f t="shared" si="250"/>
        <v>733</v>
      </c>
      <c r="D1528" s="45" t="s">
        <v>229</v>
      </c>
      <c r="E1528" s="45" t="s">
        <v>915</v>
      </c>
      <c r="F1528" s="45" t="s">
        <v>735</v>
      </c>
      <c r="G1528" s="45"/>
      <c r="H1528" s="35" t="s">
        <v>255</v>
      </c>
      <c r="I1528" s="36">
        <v>41729</v>
      </c>
      <c r="J1528" s="82">
        <v>21425</v>
      </c>
      <c r="K1528" s="37">
        <v>2143</v>
      </c>
      <c r="L1528" s="38">
        <f t="shared" si="260"/>
        <v>2143</v>
      </c>
      <c r="M1528" s="36">
        <f t="shared" si="259"/>
        <v>41729</v>
      </c>
      <c r="N1528" s="39">
        <f t="shared" si="255"/>
        <v>10</v>
      </c>
      <c r="O1528" s="5"/>
      <c r="P1528" s="5"/>
      <c r="Q1528" s="42" t="str">
        <f>VLOOKUP(B1528,[1]Challan!$A$6:$B$28,2,FALSE)</f>
        <v>94H</v>
      </c>
      <c r="R1528" s="43" t="str">
        <f t="shared" si="251"/>
        <v>AACF</v>
      </c>
      <c r="S1528" s="43" t="str">
        <f t="shared" si="256"/>
        <v>F</v>
      </c>
      <c r="T1528" s="43" t="str">
        <f t="shared" si="257"/>
        <v>02</v>
      </c>
      <c r="U1528" s="43" t="b">
        <f t="shared" si="252"/>
        <v>1</v>
      </c>
      <c r="V1528" s="43">
        <f t="shared" si="253"/>
        <v>10</v>
      </c>
      <c r="W1528" s="43" t="str">
        <f t="shared" si="254"/>
        <v>K</v>
      </c>
      <c r="X1528" s="37">
        <v>0</v>
      </c>
    </row>
    <row r="1529" spans="1:24" x14ac:dyDescent="0.25">
      <c r="A1529" s="30">
        <f t="shared" si="258"/>
        <v>1526</v>
      </c>
      <c r="B1529" s="45">
        <v>20</v>
      </c>
      <c r="C1529" s="32">
        <f t="shared" si="250"/>
        <v>734</v>
      </c>
      <c r="D1529" s="45" t="s">
        <v>229</v>
      </c>
      <c r="E1529" s="45" t="s">
        <v>862</v>
      </c>
      <c r="F1529" s="45" t="s">
        <v>471</v>
      </c>
      <c r="G1529" s="45"/>
      <c r="H1529" s="35" t="s">
        <v>255</v>
      </c>
      <c r="I1529" s="36">
        <v>41729</v>
      </c>
      <c r="J1529" s="82">
        <v>16353</v>
      </c>
      <c r="K1529" s="37">
        <v>1636</v>
      </c>
      <c r="L1529" s="38">
        <f t="shared" si="260"/>
        <v>1636</v>
      </c>
      <c r="M1529" s="36">
        <f t="shared" si="259"/>
        <v>41729</v>
      </c>
      <c r="N1529" s="39">
        <f t="shared" si="255"/>
        <v>10</v>
      </c>
      <c r="O1529" s="5"/>
      <c r="P1529" s="5"/>
      <c r="Q1529" s="42" t="str">
        <f>VLOOKUP(B1529,[1]Challan!$A$6:$B$28,2,FALSE)</f>
        <v>94H</v>
      </c>
      <c r="R1529" s="43" t="str">
        <f t="shared" si="251"/>
        <v>AEQP</v>
      </c>
      <c r="S1529" s="43" t="str">
        <f t="shared" si="256"/>
        <v>P</v>
      </c>
      <c r="T1529" s="43" t="str">
        <f t="shared" si="257"/>
        <v>02</v>
      </c>
      <c r="U1529" s="43" t="b">
        <f t="shared" si="252"/>
        <v>1</v>
      </c>
      <c r="V1529" s="43">
        <f t="shared" si="253"/>
        <v>10</v>
      </c>
      <c r="W1529" s="43" t="str">
        <f t="shared" si="254"/>
        <v>H</v>
      </c>
      <c r="X1529" s="37">
        <v>0</v>
      </c>
    </row>
    <row r="1530" spans="1:24" x14ac:dyDescent="0.25">
      <c r="A1530" s="30">
        <f t="shared" si="258"/>
        <v>1527</v>
      </c>
      <c r="B1530" s="45">
        <v>20</v>
      </c>
      <c r="C1530" s="32">
        <f t="shared" si="250"/>
        <v>735</v>
      </c>
      <c r="D1530" s="45" t="s">
        <v>229</v>
      </c>
      <c r="E1530" s="45" t="s">
        <v>1071</v>
      </c>
      <c r="F1530" s="45" t="s">
        <v>391</v>
      </c>
      <c r="G1530" s="45"/>
      <c r="H1530" s="35" t="s">
        <v>255</v>
      </c>
      <c r="I1530" s="36">
        <v>41729</v>
      </c>
      <c r="J1530" s="82">
        <v>4292</v>
      </c>
      <c r="K1530" s="37">
        <v>430</v>
      </c>
      <c r="L1530" s="38">
        <f t="shared" si="260"/>
        <v>430</v>
      </c>
      <c r="M1530" s="36">
        <f t="shared" si="259"/>
        <v>41729</v>
      </c>
      <c r="N1530" s="39">
        <f t="shared" si="255"/>
        <v>10.02</v>
      </c>
      <c r="O1530" s="5"/>
      <c r="P1530" s="5"/>
      <c r="Q1530" s="42" t="str">
        <f>VLOOKUP(B1530,[1]Challan!$A$6:$B$28,2,FALSE)</f>
        <v>94H</v>
      </c>
      <c r="R1530" s="43" t="str">
        <f t="shared" si="251"/>
        <v>AAEF</v>
      </c>
      <c r="S1530" s="43" t="str">
        <f t="shared" si="256"/>
        <v>F</v>
      </c>
      <c r="T1530" s="43" t="str">
        <f t="shared" si="257"/>
        <v>02</v>
      </c>
      <c r="U1530" s="43" t="b">
        <f t="shared" si="252"/>
        <v>1</v>
      </c>
      <c r="V1530" s="43">
        <f t="shared" si="253"/>
        <v>10</v>
      </c>
      <c r="W1530" s="43" t="str">
        <f t="shared" si="254"/>
        <v>J</v>
      </c>
      <c r="X1530" s="37">
        <v>0</v>
      </c>
    </row>
    <row r="1531" spans="1:24" x14ac:dyDescent="0.25">
      <c r="A1531" s="30">
        <f t="shared" si="258"/>
        <v>1528</v>
      </c>
      <c r="B1531" s="45">
        <v>20</v>
      </c>
      <c r="C1531" s="32">
        <f t="shared" si="250"/>
        <v>736</v>
      </c>
      <c r="D1531" s="45" t="s">
        <v>229</v>
      </c>
      <c r="E1531" s="45" t="s">
        <v>840</v>
      </c>
      <c r="F1531" s="45" t="s">
        <v>396</v>
      </c>
      <c r="G1531" s="45"/>
      <c r="H1531" s="35" t="s">
        <v>255</v>
      </c>
      <c r="I1531" s="36">
        <v>41729</v>
      </c>
      <c r="J1531" s="82">
        <v>24178</v>
      </c>
      <c r="K1531" s="37">
        <v>2418</v>
      </c>
      <c r="L1531" s="38">
        <f t="shared" si="260"/>
        <v>2418</v>
      </c>
      <c r="M1531" s="36">
        <f t="shared" si="259"/>
        <v>41729</v>
      </c>
      <c r="N1531" s="39">
        <f t="shared" si="255"/>
        <v>10</v>
      </c>
      <c r="O1531" s="5"/>
      <c r="P1531" s="5"/>
      <c r="Q1531" s="42" t="str">
        <f>VLOOKUP(B1531,[1]Challan!$A$6:$B$28,2,FALSE)</f>
        <v>94H</v>
      </c>
      <c r="R1531" s="43" t="str">
        <f t="shared" si="251"/>
        <v>AACF</v>
      </c>
      <c r="S1531" s="43" t="str">
        <f t="shared" si="256"/>
        <v>F</v>
      </c>
      <c r="T1531" s="43" t="str">
        <f t="shared" si="257"/>
        <v>02</v>
      </c>
      <c r="U1531" s="43" t="b">
        <f t="shared" si="252"/>
        <v>1</v>
      </c>
      <c r="V1531" s="43">
        <f t="shared" si="253"/>
        <v>10</v>
      </c>
      <c r="W1531" s="43" t="str">
        <f t="shared" si="254"/>
        <v>G</v>
      </c>
      <c r="X1531" s="37">
        <v>0</v>
      </c>
    </row>
    <row r="1532" spans="1:24" x14ac:dyDescent="0.25">
      <c r="A1532" s="30">
        <f t="shared" si="258"/>
        <v>1529</v>
      </c>
      <c r="B1532" s="45">
        <v>20</v>
      </c>
      <c r="C1532" s="32">
        <f t="shared" si="250"/>
        <v>737</v>
      </c>
      <c r="D1532" s="45" t="s">
        <v>229</v>
      </c>
      <c r="E1532" s="45" t="s">
        <v>405</v>
      </c>
      <c r="F1532" s="45" t="s">
        <v>406</v>
      </c>
      <c r="G1532" s="45"/>
      <c r="H1532" s="35" t="s">
        <v>255</v>
      </c>
      <c r="I1532" s="36">
        <v>41729</v>
      </c>
      <c r="J1532" s="82">
        <v>54363</v>
      </c>
      <c r="K1532" s="37">
        <v>5437</v>
      </c>
      <c r="L1532" s="38">
        <f t="shared" si="260"/>
        <v>5437</v>
      </c>
      <c r="M1532" s="36">
        <f t="shared" si="259"/>
        <v>41729</v>
      </c>
      <c r="N1532" s="39">
        <f t="shared" si="255"/>
        <v>10</v>
      </c>
      <c r="O1532" s="5"/>
      <c r="P1532" s="5"/>
      <c r="Q1532" s="42" t="str">
        <f>VLOOKUP(B1532,[1]Challan!$A$6:$B$28,2,FALSE)</f>
        <v>94H</v>
      </c>
      <c r="R1532" s="43" t="str">
        <f t="shared" si="251"/>
        <v>AABF</v>
      </c>
      <c r="S1532" s="43" t="str">
        <f t="shared" si="256"/>
        <v>F</v>
      </c>
      <c r="T1532" s="43" t="str">
        <f t="shared" si="257"/>
        <v>02</v>
      </c>
      <c r="U1532" s="43" t="b">
        <f t="shared" si="252"/>
        <v>1</v>
      </c>
      <c r="V1532" s="43">
        <f t="shared" si="253"/>
        <v>10</v>
      </c>
      <c r="W1532" s="43" t="str">
        <f t="shared" si="254"/>
        <v>F</v>
      </c>
      <c r="X1532" s="37">
        <v>0</v>
      </c>
    </row>
    <row r="1533" spans="1:24" x14ac:dyDescent="0.25">
      <c r="A1533" s="30">
        <f t="shared" si="258"/>
        <v>1530</v>
      </c>
      <c r="B1533" s="45">
        <v>20</v>
      </c>
      <c r="C1533" s="32">
        <f t="shared" si="250"/>
        <v>738</v>
      </c>
      <c r="D1533" s="45" t="s">
        <v>229</v>
      </c>
      <c r="E1533" s="45" t="s">
        <v>976</v>
      </c>
      <c r="F1533" s="45" t="s">
        <v>468</v>
      </c>
      <c r="G1533" s="45"/>
      <c r="H1533" s="35" t="s">
        <v>255</v>
      </c>
      <c r="I1533" s="36">
        <v>41729</v>
      </c>
      <c r="J1533" s="82">
        <v>90175</v>
      </c>
      <c r="K1533" s="37">
        <v>9018</v>
      </c>
      <c r="L1533" s="38">
        <f t="shared" si="260"/>
        <v>9018</v>
      </c>
      <c r="M1533" s="36">
        <f t="shared" si="259"/>
        <v>41729</v>
      </c>
      <c r="N1533" s="39">
        <f t="shared" si="255"/>
        <v>10</v>
      </c>
      <c r="O1533" s="5"/>
      <c r="P1533" s="5"/>
      <c r="Q1533" s="42" t="str">
        <f>VLOOKUP(B1533,[1]Challan!$A$6:$B$28,2,FALSE)</f>
        <v>94H</v>
      </c>
      <c r="R1533" s="43" t="str">
        <f t="shared" si="251"/>
        <v>AAMF</v>
      </c>
      <c r="S1533" s="43" t="str">
        <f t="shared" si="256"/>
        <v>F</v>
      </c>
      <c r="T1533" s="43" t="str">
        <f t="shared" si="257"/>
        <v>02</v>
      </c>
      <c r="U1533" s="43" t="b">
        <f t="shared" si="252"/>
        <v>1</v>
      </c>
      <c r="V1533" s="43">
        <f t="shared" si="253"/>
        <v>10</v>
      </c>
      <c r="W1533" s="43" t="str">
        <f t="shared" si="254"/>
        <v>K</v>
      </c>
      <c r="X1533" s="37">
        <v>0</v>
      </c>
    </row>
    <row r="1534" spans="1:24" x14ac:dyDescent="0.25">
      <c r="A1534" s="30">
        <f t="shared" si="258"/>
        <v>1531</v>
      </c>
      <c r="B1534" s="45">
        <v>20</v>
      </c>
      <c r="C1534" s="32">
        <f t="shared" si="250"/>
        <v>739</v>
      </c>
      <c r="D1534" s="45" t="s">
        <v>229</v>
      </c>
      <c r="E1534" s="45" t="s">
        <v>1088</v>
      </c>
      <c r="F1534" s="45" t="s">
        <v>463</v>
      </c>
      <c r="G1534" s="45"/>
      <c r="H1534" s="35" t="s">
        <v>255</v>
      </c>
      <c r="I1534" s="36">
        <v>41729</v>
      </c>
      <c r="J1534" s="82">
        <v>8461</v>
      </c>
      <c r="K1534" s="37">
        <v>847</v>
      </c>
      <c r="L1534" s="38">
        <f t="shared" si="260"/>
        <v>847</v>
      </c>
      <c r="M1534" s="36">
        <f t="shared" si="259"/>
        <v>41729</v>
      </c>
      <c r="N1534" s="39">
        <f t="shared" si="255"/>
        <v>10.01</v>
      </c>
      <c r="O1534" s="5"/>
      <c r="P1534" s="5"/>
      <c r="Q1534" s="42" t="str">
        <f>VLOOKUP(B1534,[1]Challan!$A$6:$B$28,2,FALSE)</f>
        <v>94H</v>
      </c>
      <c r="R1534" s="43" t="str">
        <f t="shared" si="251"/>
        <v>ACZP</v>
      </c>
      <c r="S1534" s="43" t="str">
        <f t="shared" si="256"/>
        <v>P</v>
      </c>
      <c r="T1534" s="43" t="str">
        <f t="shared" si="257"/>
        <v>02</v>
      </c>
      <c r="U1534" s="43" t="b">
        <f t="shared" si="252"/>
        <v>1</v>
      </c>
      <c r="V1534" s="43">
        <f t="shared" si="253"/>
        <v>10</v>
      </c>
      <c r="W1534" s="43" t="str">
        <f t="shared" si="254"/>
        <v>L</v>
      </c>
      <c r="X1534" s="37">
        <v>0</v>
      </c>
    </row>
    <row r="1535" spans="1:24" x14ac:dyDescent="0.25">
      <c r="A1535" s="30">
        <f t="shared" si="258"/>
        <v>1532</v>
      </c>
      <c r="B1535" s="45">
        <v>20</v>
      </c>
      <c r="C1535" s="32">
        <f t="shared" si="250"/>
        <v>740</v>
      </c>
      <c r="D1535" s="45" t="s">
        <v>229</v>
      </c>
      <c r="E1535" s="45" t="s">
        <v>912</v>
      </c>
      <c r="F1535" s="45" t="s">
        <v>387</v>
      </c>
      <c r="G1535" s="45"/>
      <c r="H1535" s="35" t="s">
        <v>255</v>
      </c>
      <c r="I1535" s="36">
        <v>41729</v>
      </c>
      <c r="J1535" s="82">
        <v>28785</v>
      </c>
      <c r="K1535" s="37">
        <v>2879</v>
      </c>
      <c r="L1535" s="38">
        <f t="shared" si="260"/>
        <v>2879</v>
      </c>
      <c r="M1535" s="36">
        <f t="shared" si="259"/>
        <v>41729</v>
      </c>
      <c r="N1535" s="39">
        <f t="shared" si="255"/>
        <v>10</v>
      </c>
      <c r="O1535" s="5"/>
      <c r="P1535" s="5"/>
      <c r="Q1535" s="42" t="str">
        <f>VLOOKUP(B1535,[1]Challan!$A$6:$B$28,2,FALSE)</f>
        <v>94H</v>
      </c>
      <c r="R1535" s="43" t="str">
        <f t="shared" si="251"/>
        <v>AACF</v>
      </c>
      <c r="S1535" s="43" t="str">
        <f t="shared" si="256"/>
        <v>F</v>
      </c>
      <c r="T1535" s="43" t="str">
        <f t="shared" si="257"/>
        <v>02</v>
      </c>
      <c r="U1535" s="43" t="b">
        <f t="shared" si="252"/>
        <v>1</v>
      </c>
      <c r="V1535" s="43">
        <f t="shared" si="253"/>
        <v>10</v>
      </c>
      <c r="W1535" s="43" t="str">
        <f t="shared" si="254"/>
        <v>N</v>
      </c>
      <c r="X1535" s="37">
        <v>0</v>
      </c>
    </row>
    <row r="1536" spans="1:24" x14ac:dyDescent="0.25">
      <c r="A1536" s="30">
        <f t="shared" si="258"/>
        <v>1533</v>
      </c>
      <c r="B1536" s="45">
        <v>20</v>
      </c>
      <c r="C1536" s="32">
        <f t="shared" si="250"/>
        <v>741</v>
      </c>
      <c r="D1536" s="45" t="s">
        <v>229</v>
      </c>
      <c r="E1536" s="45" t="s">
        <v>838</v>
      </c>
      <c r="F1536" s="45" t="s">
        <v>392</v>
      </c>
      <c r="G1536" s="45"/>
      <c r="H1536" s="35" t="s">
        <v>255</v>
      </c>
      <c r="I1536" s="36">
        <v>41729</v>
      </c>
      <c r="J1536" s="82">
        <v>26470</v>
      </c>
      <c r="K1536" s="37">
        <v>2648</v>
      </c>
      <c r="L1536" s="38">
        <f t="shared" si="260"/>
        <v>2648</v>
      </c>
      <c r="M1536" s="36">
        <f t="shared" si="259"/>
        <v>41729</v>
      </c>
      <c r="N1536" s="39">
        <f t="shared" si="255"/>
        <v>10</v>
      </c>
      <c r="O1536" s="5"/>
      <c r="P1536" s="5"/>
      <c r="Q1536" s="42" t="str">
        <f>VLOOKUP(B1536,[1]Challan!$A$6:$B$28,2,FALSE)</f>
        <v>94H</v>
      </c>
      <c r="R1536" s="43" t="str">
        <f t="shared" si="251"/>
        <v>AAMF</v>
      </c>
      <c r="S1536" s="43" t="str">
        <f t="shared" si="256"/>
        <v>F</v>
      </c>
      <c r="T1536" s="43" t="str">
        <f t="shared" si="257"/>
        <v>02</v>
      </c>
      <c r="U1536" s="43" t="b">
        <f t="shared" si="252"/>
        <v>1</v>
      </c>
      <c r="V1536" s="43">
        <f t="shared" si="253"/>
        <v>10</v>
      </c>
      <c r="W1536" s="43" t="str">
        <f t="shared" si="254"/>
        <v>L</v>
      </c>
      <c r="X1536" s="37">
        <v>0</v>
      </c>
    </row>
    <row r="1537" spans="1:24" x14ac:dyDescent="0.25">
      <c r="A1537" s="30">
        <f t="shared" si="258"/>
        <v>1534</v>
      </c>
      <c r="B1537" s="45">
        <v>20</v>
      </c>
      <c r="C1537" s="32">
        <f t="shared" si="250"/>
        <v>742</v>
      </c>
      <c r="D1537" s="45" t="s">
        <v>229</v>
      </c>
      <c r="E1537" s="45" t="s">
        <v>993</v>
      </c>
      <c r="F1537" s="45" t="s">
        <v>538</v>
      </c>
      <c r="G1537" s="45"/>
      <c r="H1537" s="35" t="s">
        <v>255</v>
      </c>
      <c r="I1537" s="36">
        <v>41729</v>
      </c>
      <c r="J1537" s="82">
        <v>24974</v>
      </c>
      <c r="K1537" s="37">
        <v>2499</v>
      </c>
      <c r="L1537" s="38">
        <f t="shared" si="260"/>
        <v>2499</v>
      </c>
      <c r="M1537" s="36">
        <f t="shared" si="259"/>
        <v>41729</v>
      </c>
      <c r="N1537" s="39">
        <f t="shared" si="255"/>
        <v>10.01</v>
      </c>
      <c r="O1537" s="5"/>
      <c r="P1537" s="5"/>
      <c r="Q1537" s="42" t="str">
        <f>VLOOKUP(B1537,[1]Challan!$A$6:$B$28,2,FALSE)</f>
        <v>94H</v>
      </c>
      <c r="R1537" s="43" t="str">
        <f t="shared" si="251"/>
        <v>ABWF</v>
      </c>
      <c r="S1537" s="43" t="str">
        <f t="shared" si="256"/>
        <v>F</v>
      </c>
      <c r="T1537" s="43" t="str">
        <f t="shared" si="257"/>
        <v>02</v>
      </c>
      <c r="U1537" s="43" t="b">
        <f t="shared" si="252"/>
        <v>1</v>
      </c>
      <c r="V1537" s="43">
        <f t="shared" si="253"/>
        <v>10</v>
      </c>
      <c r="W1537" s="43" t="str">
        <f t="shared" si="254"/>
        <v>E</v>
      </c>
      <c r="X1537" s="37">
        <v>0</v>
      </c>
    </row>
    <row r="1538" spans="1:24" x14ac:dyDescent="0.25">
      <c r="A1538" s="30">
        <f t="shared" si="258"/>
        <v>1535</v>
      </c>
      <c r="B1538" s="45">
        <v>20</v>
      </c>
      <c r="C1538" s="32">
        <f t="shared" si="250"/>
        <v>743</v>
      </c>
      <c r="D1538" s="45" t="s">
        <v>229</v>
      </c>
      <c r="E1538" s="45" t="s">
        <v>550</v>
      </c>
      <c r="F1538" s="45" t="s">
        <v>551</v>
      </c>
      <c r="G1538" s="45"/>
      <c r="H1538" s="35" t="s">
        <v>255</v>
      </c>
      <c r="I1538" s="36">
        <v>41729</v>
      </c>
      <c r="J1538" s="82">
        <v>88628</v>
      </c>
      <c r="K1538" s="37">
        <v>8864</v>
      </c>
      <c r="L1538" s="38">
        <f t="shared" si="260"/>
        <v>8864</v>
      </c>
      <c r="M1538" s="36">
        <f t="shared" si="259"/>
        <v>41729</v>
      </c>
      <c r="N1538" s="39">
        <f t="shared" si="255"/>
        <v>10</v>
      </c>
      <c r="O1538" s="5"/>
      <c r="P1538" s="5"/>
      <c r="Q1538" s="42" t="str">
        <f>VLOOKUP(B1538,[1]Challan!$A$6:$B$28,2,FALSE)</f>
        <v>94H</v>
      </c>
      <c r="R1538" s="43" t="str">
        <f t="shared" si="251"/>
        <v>AAFF</v>
      </c>
      <c r="S1538" s="43" t="str">
        <f t="shared" si="256"/>
        <v>F</v>
      </c>
      <c r="T1538" s="43" t="str">
        <f t="shared" si="257"/>
        <v>02</v>
      </c>
      <c r="U1538" s="43" t="b">
        <f t="shared" si="252"/>
        <v>1</v>
      </c>
      <c r="V1538" s="43">
        <f t="shared" si="253"/>
        <v>10</v>
      </c>
      <c r="W1538" s="43" t="str">
        <f t="shared" si="254"/>
        <v>F</v>
      </c>
      <c r="X1538" s="37">
        <v>0</v>
      </c>
    </row>
    <row r="1539" spans="1:24" x14ac:dyDescent="0.25">
      <c r="A1539" s="30">
        <f t="shared" si="258"/>
        <v>1536</v>
      </c>
      <c r="B1539" s="45">
        <v>20</v>
      </c>
      <c r="C1539" s="32">
        <f t="shared" si="250"/>
        <v>744</v>
      </c>
      <c r="D1539" s="45" t="s">
        <v>229</v>
      </c>
      <c r="E1539" s="45" t="s">
        <v>968</v>
      </c>
      <c r="F1539" s="45" t="s">
        <v>403</v>
      </c>
      <c r="G1539" s="45"/>
      <c r="H1539" s="35" t="s">
        <v>255</v>
      </c>
      <c r="I1539" s="36">
        <v>41729</v>
      </c>
      <c r="J1539" s="82">
        <v>89214</v>
      </c>
      <c r="K1539" s="37">
        <v>8923</v>
      </c>
      <c r="L1539" s="38">
        <f t="shared" si="260"/>
        <v>8923</v>
      </c>
      <c r="M1539" s="36">
        <f t="shared" si="259"/>
        <v>41729</v>
      </c>
      <c r="N1539" s="39">
        <f t="shared" si="255"/>
        <v>10</v>
      </c>
      <c r="O1539" s="5"/>
      <c r="P1539" s="5"/>
      <c r="Q1539" s="42" t="str">
        <f>VLOOKUP(B1539,[1]Challan!$A$6:$B$28,2,FALSE)</f>
        <v>94H</v>
      </c>
      <c r="R1539" s="43" t="str">
        <f t="shared" si="251"/>
        <v>AAEF</v>
      </c>
      <c r="S1539" s="43" t="str">
        <f t="shared" si="256"/>
        <v>F</v>
      </c>
      <c r="T1539" s="43" t="str">
        <f t="shared" si="257"/>
        <v>02</v>
      </c>
      <c r="U1539" s="43" t="b">
        <f t="shared" si="252"/>
        <v>1</v>
      </c>
      <c r="V1539" s="43">
        <f t="shared" si="253"/>
        <v>10</v>
      </c>
      <c r="W1539" s="43" t="str">
        <f t="shared" si="254"/>
        <v>N</v>
      </c>
      <c r="X1539" s="37">
        <v>0</v>
      </c>
    </row>
    <row r="1540" spans="1:24" x14ac:dyDescent="0.25">
      <c r="A1540" s="30">
        <f t="shared" si="258"/>
        <v>1537</v>
      </c>
      <c r="B1540" s="45">
        <v>20</v>
      </c>
      <c r="C1540" s="32">
        <f t="shared" ref="C1540:C1603" si="261">+IF(B1540=B1539,C1539+1,1)</f>
        <v>745</v>
      </c>
      <c r="D1540" s="45" t="s">
        <v>229</v>
      </c>
      <c r="E1540" s="45" t="s">
        <v>398</v>
      </c>
      <c r="F1540" s="45" t="s">
        <v>399</v>
      </c>
      <c r="G1540" s="45"/>
      <c r="H1540" s="35" t="s">
        <v>255</v>
      </c>
      <c r="I1540" s="36">
        <v>41729</v>
      </c>
      <c r="J1540" s="82">
        <v>219885</v>
      </c>
      <c r="K1540" s="37">
        <v>21990</v>
      </c>
      <c r="L1540" s="38">
        <f t="shared" si="260"/>
        <v>21990</v>
      </c>
      <c r="M1540" s="36">
        <f t="shared" si="259"/>
        <v>41729</v>
      </c>
      <c r="N1540" s="39">
        <f t="shared" si="255"/>
        <v>10</v>
      </c>
      <c r="O1540" s="5"/>
      <c r="P1540" s="5"/>
      <c r="Q1540" s="42" t="str">
        <f>VLOOKUP(B1540,[1]Challan!$A$6:$B$28,2,FALSE)</f>
        <v>94H</v>
      </c>
      <c r="R1540" s="43" t="str">
        <f t="shared" ref="R1540:R1603" si="262">LEFT(E1540,4)</f>
        <v>AABF</v>
      </c>
      <c r="S1540" s="43" t="str">
        <f t="shared" si="256"/>
        <v>F</v>
      </c>
      <c r="T1540" s="43" t="str">
        <f t="shared" si="257"/>
        <v>02</v>
      </c>
      <c r="U1540" s="43" t="b">
        <f t="shared" ref="U1540:U1603" si="263">D1540=T1540</f>
        <v>1</v>
      </c>
      <c r="V1540" s="43">
        <f t="shared" ref="V1540:V1603" si="264">LEN(E1540)</f>
        <v>10</v>
      </c>
      <c r="W1540" s="43" t="str">
        <f t="shared" ref="W1540:W1603" si="265">RIGHT(E1540,1)</f>
        <v>J</v>
      </c>
      <c r="X1540" s="37">
        <v>0</v>
      </c>
    </row>
    <row r="1541" spans="1:24" x14ac:dyDescent="0.25">
      <c r="A1541" s="30">
        <f t="shared" si="258"/>
        <v>1538</v>
      </c>
      <c r="B1541" s="45">
        <v>20</v>
      </c>
      <c r="C1541" s="32">
        <f t="shared" si="261"/>
        <v>746</v>
      </c>
      <c r="D1541" s="45" t="s">
        <v>229</v>
      </c>
      <c r="E1541" s="45" t="s">
        <v>1108</v>
      </c>
      <c r="F1541" s="45" t="s">
        <v>534</v>
      </c>
      <c r="G1541" s="45"/>
      <c r="H1541" s="35" t="s">
        <v>255</v>
      </c>
      <c r="I1541" s="36">
        <v>41729</v>
      </c>
      <c r="J1541" s="82">
        <v>54749</v>
      </c>
      <c r="K1541" s="37">
        <v>5476</v>
      </c>
      <c r="L1541" s="38">
        <f t="shared" si="260"/>
        <v>5476</v>
      </c>
      <c r="M1541" s="36">
        <f t="shared" si="259"/>
        <v>41729</v>
      </c>
      <c r="N1541" s="39">
        <f t="shared" ref="N1541:N1604" si="266">+ROUND(L1541/J1541*100,2)</f>
        <v>10</v>
      </c>
      <c r="O1541" s="5"/>
      <c r="P1541" s="5"/>
      <c r="Q1541" s="42" t="str">
        <f>VLOOKUP(B1541,[1]Challan!$A$6:$B$28,2,FALSE)</f>
        <v>94H</v>
      </c>
      <c r="R1541" s="43" t="str">
        <f t="shared" si="262"/>
        <v>ABUF</v>
      </c>
      <c r="S1541" s="43" t="str">
        <f t="shared" ref="S1541:S1604" si="267">RIGHT(R1541,1)</f>
        <v>F</v>
      </c>
      <c r="T1541" s="43" t="str">
        <f t="shared" ref="T1541:T1604" si="268">IF(S1541="C","01","02")</f>
        <v>02</v>
      </c>
      <c r="U1541" s="43" t="b">
        <f t="shared" si="263"/>
        <v>1</v>
      </c>
      <c r="V1541" s="43">
        <f t="shared" si="264"/>
        <v>10</v>
      </c>
      <c r="W1541" s="43" t="str">
        <f t="shared" si="265"/>
        <v>A</v>
      </c>
      <c r="X1541" s="37">
        <v>0</v>
      </c>
    </row>
    <row r="1542" spans="1:24" x14ac:dyDescent="0.25">
      <c r="A1542" s="30">
        <f t="shared" ref="A1542:A1605" si="269">A1541+1</f>
        <v>1539</v>
      </c>
      <c r="B1542" s="45">
        <v>20</v>
      </c>
      <c r="C1542" s="32">
        <f t="shared" si="261"/>
        <v>747</v>
      </c>
      <c r="D1542" s="45" t="s">
        <v>229</v>
      </c>
      <c r="E1542" s="45" t="s">
        <v>444</v>
      </c>
      <c r="F1542" s="45" t="s">
        <v>445</v>
      </c>
      <c r="G1542" s="45"/>
      <c r="H1542" s="35" t="s">
        <v>255</v>
      </c>
      <c r="I1542" s="36">
        <v>41729</v>
      </c>
      <c r="J1542" s="82">
        <v>30749</v>
      </c>
      <c r="K1542" s="37">
        <v>3076</v>
      </c>
      <c r="L1542" s="38">
        <f t="shared" si="260"/>
        <v>3076</v>
      </c>
      <c r="M1542" s="36">
        <f t="shared" si="259"/>
        <v>41729</v>
      </c>
      <c r="N1542" s="39">
        <f t="shared" si="266"/>
        <v>10</v>
      </c>
      <c r="O1542" s="5"/>
      <c r="P1542" s="5"/>
      <c r="Q1542" s="42" t="str">
        <f>VLOOKUP(B1542,[1]Challan!$A$6:$B$28,2,FALSE)</f>
        <v>94H</v>
      </c>
      <c r="R1542" s="43" t="str">
        <f t="shared" si="262"/>
        <v>AAFF</v>
      </c>
      <c r="S1542" s="43" t="str">
        <f t="shared" si="267"/>
        <v>F</v>
      </c>
      <c r="T1542" s="43" t="str">
        <f t="shared" si="268"/>
        <v>02</v>
      </c>
      <c r="U1542" s="43" t="b">
        <f t="shared" si="263"/>
        <v>1</v>
      </c>
      <c r="V1542" s="43">
        <f t="shared" si="264"/>
        <v>10</v>
      </c>
      <c r="W1542" s="43" t="str">
        <f t="shared" si="265"/>
        <v>K</v>
      </c>
      <c r="X1542" s="37">
        <v>0</v>
      </c>
    </row>
    <row r="1543" spans="1:24" x14ac:dyDescent="0.25">
      <c r="A1543" s="30">
        <f t="shared" si="269"/>
        <v>1540</v>
      </c>
      <c r="B1543" s="45">
        <v>20</v>
      </c>
      <c r="C1543" s="32">
        <f t="shared" si="261"/>
        <v>748</v>
      </c>
      <c r="D1543" s="45" t="s">
        <v>229</v>
      </c>
      <c r="E1543" s="45" t="s">
        <v>837</v>
      </c>
      <c r="F1543" s="45" t="s">
        <v>389</v>
      </c>
      <c r="G1543" s="45"/>
      <c r="H1543" s="35" t="s">
        <v>255</v>
      </c>
      <c r="I1543" s="36">
        <v>41729</v>
      </c>
      <c r="J1543" s="82">
        <v>9305</v>
      </c>
      <c r="K1543" s="37">
        <v>932</v>
      </c>
      <c r="L1543" s="38">
        <f t="shared" si="260"/>
        <v>932</v>
      </c>
      <c r="M1543" s="36">
        <f t="shared" si="259"/>
        <v>41729</v>
      </c>
      <c r="N1543" s="39">
        <f t="shared" si="266"/>
        <v>10.02</v>
      </c>
      <c r="O1543" s="5"/>
      <c r="P1543" s="5"/>
      <c r="Q1543" s="42" t="str">
        <f>VLOOKUP(B1543,[1]Challan!$A$6:$B$28,2,FALSE)</f>
        <v>94H</v>
      </c>
      <c r="R1543" s="43" t="str">
        <f t="shared" si="262"/>
        <v>ACLP</v>
      </c>
      <c r="S1543" s="43" t="str">
        <f t="shared" si="267"/>
        <v>P</v>
      </c>
      <c r="T1543" s="43" t="str">
        <f t="shared" si="268"/>
        <v>02</v>
      </c>
      <c r="U1543" s="43" t="b">
        <f t="shared" si="263"/>
        <v>1</v>
      </c>
      <c r="V1543" s="43">
        <f t="shared" si="264"/>
        <v>10</v>
      </c>
      <c r="W1543" s="43" t="str">
        <f t="shared" si="265"/>
        <v>N</v>
      </c>
      <c r="X1543" s="37">
        <v>0</v>
      </c>
    </row>
    <row r="1544" spans="1:24" x14ac:dyDescent="0.25">
      <c r="A1544" s="30">
        <f t="shared" si="269"/>
        <v>1541</v>
      </c>
      <c r="B1544" s="45">
        <v>20</v>
      </c>
      <c r="C1544" s="32">
        <f t="shared" si="261"/>
        <v>749</v>
      </c>
      <c r="D1544" s="45" t="s">
        <v>229</v>
      </c>
      <c r="E1544" s="45" t="s">
        <v>866</v>
      </c>
      <c r="F1544" s="45" t="s">
        <v>491</v>
      </c>
      <c r="G1544" s="45"/>
      <c r="H1544" s="35" t="s">
        <v>255</v>
      </c>
      <c r="I1544" s="36">
        <v>41729</v>
      </c>
      <c r="J1544" s="82">
        <v>33326</v>
      </c>
      <c r="K1544" s="37">
        <v>3334</v>
      </c>
      <c r="L1544" s="38">
        <f t="shared" si="260"/>
        <v>3334</v>
      </c>
      <c r="M1544" s="36">
        <f t="shared" si="259"/>
        <v>41729</v>
      </c>
      <c r="N1544" s="39">
        <f t="shared" si="266"/>
        <v>10</v>
      </c>
      <c r="O1544" s="5"/>
      <c r="P1544" s="5"/>
      <c r="Q1544" s="42" t="str">
        <f>VLOOKUP(B1544,[1]Challan!$A$6:$B$28,2,FALSE)</f>
        <v>94H</v>
      </c>
      <c r="R1544" s="43" t="str">
        <f t="shared" si="262"/>
        <v>AAGF</v>
      </c>
      <c r="S1544" s="43" t="str">
        <f t="shared" si="267"/>
        <v>F</v>
      </c>
      <c r="T1544" s="43" t="str">
        <f t="shared" si="268"/>
        <v>02</v>
      </c>
      <c r="U1544" s="43" t="b">
        <f t="shared" si="263"/>
        <v>1</v>
      </c>
      <c r="V1544" s="43">
        <f t="shared" si="264"/>
        <v>10</v>
      </c>
      <c r="W1544" s="43" t="str">
        <f t="shared" si="265"/>
        <v>K</v>
      </c>
      <c r="X1544" s="37">
        <v>0</v>
      </c>
    </row>
    <row r="1545" spans="1:24" x14ac:dyDescent="0.25">
      <c r="A1545" s="30">
        <f t="shared" si="269"/>
        <v>1542</v>
      </c>
      <c r="B1545" s="45">
        <v>20</v>
      </c>
      <c r="C1545" s="32">
        <f t="shared" si="261"/>
        <v>750</v>
      </c>
      <c r="D1545" s="45" t="s">
        <v>229</v>
      </c>
      <c r="E1545" s="45" t="s">
        <v>841</v>
      </c>
      <c r="F1545" s="45" t="s">
        <v>404</v>
      </c>
      <c r="G1545" s="45"/>
      <c r="H1545" s="35" t="s">
        <v>255</v>
      </c>
      <c r="I1545" s="36">
        <v>41729</v>
      </c>
      <c r="J1545" s="82">
        <v>48923</v>
      </c>
      <c r="K1545" s="37">
        <v>4894</v>
      </c>
      <c r="L1545" s="38">
        <f t="shared" si="260"/>
        <v>4894</v>
      </c>
      <c r="M1545" s="36">
        <f t="shared" si="259"/>
        <v>41729</v>
      </c>
      <c r="N1545" s="39">
        <f t="shared" si="266"/>
        <v>10</v>
      </c>
      <c r="O1545" s="5"/>
      <c r="P1545" s="5"/>
      <c r="Q1545" s="42" t="str">
        <f>VLOOKUP(B1545,[1]Challan!$A$6:$B$28,2,FALSE)</f>
        <v>94H</v>
      </c>
      <c r="R1545" s="43" t="str">
        <f t="shared" si="262"/>
        <v>AAGF</v>
      </c>
      <c r="S1545" s="43" t="str">
        <f t="shared" si="267"/>
        <v>F</v>
      </c>
      <c r="T1545" s="43" t="str">
        <f t="shared" si="268"/>
        <v>02</v>
      </c>
      <c r="U1545" s="43" t="b">
        <f t="shared" si="263"/>
        <v>1</v>
      </c>
      <c r="V1545" s="43">
        <f t="shared" si="264"/>
        <v>10</v>
      </c>
      <c r="W1545" s="43" t="str">
        <f t="shared" si="265"/>
        <v>G</v>
      </c>
      <c r="X1545" s="37">
        <v>0</v>
      </c>
    </row>
    <row r="1546" spans="1:24" x14ac:dyDescent="0.25">
      <c r="A1546" s="30">
        <f t="shared" si="269"/>
        <v>1543</v>
      </c>
      <c r="B1546" s="45">
        <v>21</v>
      </c>
      <c r="C1546" s="32">
        <f t="shared" si="261"/>
        <v>1</v>
      </c>
      <c r="D1546" s="98" t="s">
        <v>229</v>
      </c>
      <c r="E1546" s="45" t="s">
        <v>800</v>
      </c>
      <c r="F1546" s="45" t="s">
        <v>756</v>
      </c>
      <c r="G1546" s="45"/>
      <c r="H1546" s="35" t="s">
        <v>252</v>
      </c>
      <c r="I1546" s="36">
        <v>41699</v>
      </c>
      <c r="J1546" s="82">
        <v>1080000</v>
      </c>
      <c r="K1546" s="37">
        <v>108000</v>
      </c>
      <c r="L1546" s="38">
        <f t="shared" si="260"/>
        <v>108000</v>
      </c>
      <c r="M1546" s="36">
        <f t="shared" si="259"/>
        <v>41699</v>
      </c>
      <c r="N1546" s="39">
        <f t="shared" si="266"/>
        <v>10</v>
      </c>
      <c r="O1546" s="5"/>
      <c r="P1546" s="5"/>
      <c r="Q1546" s="42" t="str">
        <f>VLOOKUP(B1546,[1]Challan!$A$6:$B$28,2,FALSE)</f>
        <v>4IB</v>
      </c>
      <c r="R1546" s="43" t="str">
        <f t="shared" si="262"/>
        <v>AAWP</v>
      </c>
      <c r="S1546" s="43" t="str">
        <f t="shared" si="267"/>
        <v>P</v>
      </c>
      <c r="T1546" s="43" t="str">
        <f t="shared" si="268"/>
        <v>02</v>
      </c>
      <c r="U1546" s="43" t="b">
        <f t="shared" si="263"/>
        <v>1</v>
      </c>
      <c r="V1546" s="43">
        <f t="shared" si="264"/>
        <v>10</v>
      </c>
      <c r="W1546" s="43" t="str">
        <f t="shared" si="265"/>
        <v>L</v>
      </c>
      <c r="X1546" s="37">
        <v>0</v>
      </c>
    </row>
    <row r="1547" spans="1:24" x14ac:dyDescent="0.25">
      <c r="A1547" s="30">
        <f t="shared" si="269"/>
        <v>1544</v>
      </c>
      <c r="B1547" s="45">
        <v>21</v>
      </c>
      <c r="C1547" s="32">
        <f t="shared" si="261"/>
        <v>2</v>
      </c>
      <c r="D1547" s="98" t="s">
        <v>229</v>
      </c>
      <c r="E1547" s="45" t="s">
        <v>800</v>
      </c>
      <c r="F1547" s="45" t="s">
        <v>756</v>
      </c>
      <c r="G1547" s="45"/>
      <c r="H1547" s="35" t="s">
        <v>252</v>
      </c>
      <c r="I1547" s="36">
        <v>41729</v>
      </c>
      <c r="J1547" s="82">
        <v>1906180</v>
      </c>
      <c r="K1547" s="37">
        <v>190618</v>
      </c>
      <c r="L1547" s="38">
        <f t="shared" si="260"/>
        <v>190618</v>
      </c>
      <c r="M1547" s="36">
        <f t="shared" si="259"/>
        <v>41729</v>
      </c>
      <c r="N1547" s="39">
        <f t="shared" si="266"/>
        <v>10</v>
      </c>
      <c r="O1547" s="5"/>
      <c r="P1547" s="5"/>
      <c r="Q1547" s="42" t="str">
        <f>VLOOKUP(B1547,[1]Challan!$A$6:$B$28,2,FALSE)</f>
        <v>4IB</v>
      </c>
      <c r="R1547" s="43" t="str">
        <f t="shared" si="262"/>
        <v>AAWP</v>
      </c>
      <c r="S1547" s="43" t="str">
        <f t="shared" si="267"/>
        <v>P</v>
      </c>
      <c r="T1547" s="43" t="str">
        <f t="shared" si="268"/>
        <v>02</v>
      </c>
      <c r="U1547" s="43" t="b">
        <f t="shared" si="263"/>
        <v>1</v>
      </c>
      <c r="V1547" s="43">
        <f t="shared" si="264"/>
        <v>10</v>
      </c>
      <c r="W1547" s="43" t="str">
        <f t="shared" si="265"/>
        <v>L</v>
      </c>
      <c r="X1547" s="37">
        <v>0</v>
      </c>
    </row>
    <row r="1548" spans="1:24" x14ac:dyDescent="0.25">
      <c r="A1548" s="92">
        <f t="shared" si="269"/>
        <v>1545</v>
      </c>
      <c r="B1548" s="112">
        <v>22</v>
      </c>
      <c r="C1548" s="32">
        <f t="shared" si="261"/>
        <v>1</v>
      </c>
      <c r="D1548" s="113" t="s">
        <v>219</v>
      </c>
      <c r="E1548" s="112" t="s">
        <v>1144</v>
      </c>
      <c r="F1548" s="112" t="s">
        <v>757</v>
      </c>
      <c r="G1548" s="112"/>
      <c r="H1548" s="35" t="s">
        <v>561</v>
      </c>
      <c r="I1548" s="94">
        <v>41486</v>
      </c>
      <c r="J1548" s="95">
        <v>146290</v>
      </c>
      <c r="K1548" s="37">
        <v>14629</v>
      </c>
      <c r="L1548" s="38">
        <f>+K1548</f>
        <v>14629</v>
      </c>
      <c r="M1548" s="36">
        <v>41729</v>
      </c>
      <c r="N1548" s="39">
        <f t="shared" si="266"/>
        <v>10</v>
      </c>
      <c r="O1548" s="96"/>
      <c r="P1548" s="96"/>
      <c r="Q1548" s="42" t="str">
        <f>VLOOKUP(B1548,[1]Challan!$A$6:$B$28,2,FALSE)</f>
        <v>94J</v>
      </c>
      <c r="R1548" s="43" t="str">
        <f t="shared" si="262"/>
        <v>AAAC</v>
      </c>
      <c r="S1548" s="43" t="str">
        <f t="shared" si="267"/>
        <v>C</v>
      </c>
      <c r="T1548" s="43" t="str">
        <f t="shared" si="268"/>
        <v>01</v>
      </c>
      <c r="U1548" s="43" t="b">
        <f t="shared" si="263"/>
        <v>1</v>
      </c>
      <c r="V1548" s="43">
        <f t="shared" si="264"/>
        <v>10</v>
      </c>
      <c r="W1548" s="43" t="str">
        <f t="shared" si="265"/>
        <v>E</v>
      </c>
      <c r="X1548" s="37">
        <v>0</v>
      </c>
    </row>
    <row r="1549" spans="1:24" x14ac:dyDescent="0.25">
      <c r="A1549" s="30">
        <f t="shared" si="269"/>
        <v>1546</v>
      </c>
      <c r="B1549" s="45">
        <v>22</v>
      </c>
      <c r="C1549" s="32">
        <f t="shared" si="261"/>
        <v>2</v>
      </c>
      <c r="D1549" s="98" t="s">
        <v>219</v>
      </c>
      <c r="E1549" s="45" t="s">
        <v>1118</v>
      </c>
      <c r="F1549" s="45" t="s">
        <v>574</v>
      </c>
      <c r="G1549" s="45"/>
      <c r="H1549" s="35" t="s">
        <v>561</v>
      </c>
      <c r="I1549" s="36">
        <v>41699</v>
      </c>
      <c r="J1549" s="82">
        <v>16210</v>
      </c>
      <c r="K1549" s="37">
        <v>1621</v>
      </c>
      <c r="L1549" s="38">
        <f t="shared" si="260"/>
        <v>1621</v>
      </c>
      <c r="M1549" s="36">
        <f t="shared" si="259"/>
        <v>41699</v>
      </c>
      <c r="N1549" s="39">
        <f t="shared" si="266"/>
        <v>10</v>
      </c>
      <c r="O1549" s="5"/>
      <c r="P1549" s="5"/>
      <c r="Q1549" s="42" t="str">
        <f>VLOOKUP(B1549,[1]Challan!$A$6:$B$28,2,FALSE)</f>
        <v>94J</v>
      </c>
      <c r="R1549" s="43" t="str">
        <f t="shared" si="262"/>
        <v>AALC</v>
      </c>
      <c r="S1549" s="43" t="str">
        <f t="shared" si="267"/>
        <v>C</v>
      </c>
      <c r="T1549" s="43" t="str">
        <f t="shared" si="268"/>
        <v>01</v>
      </c>
      <c r="U1549" s="43" t="b">
        <f t="shared" si="263"/>
        <v>1</v>
      </c>
      <c r="V1549" s="43">
        <f t="shared" si="264"/>
        <v>10</v>
      </c>
      <c r="W1549" s="43" t="str">
        <f t="shared" si="265"/>
        <v>Q</v>
      </c>
      <c r="X1549" s="37">
        <v>0</v>
      </c>
    </row>
    <row r="1550" spans="1:24" x14ac:dyDescent="0.25">
      <c r="A1550" s="30">
        <f t="shared" si="269"/>
        <v>1547</v>
      </c>
      <c r="B1550" s="45">
        <v>22</v>
      </c>
      <c r="C1550" s="32">
        <f t="shared" si="261"/>
        <v>3</v>
      </c>
      <c r="D1550" s="98" t="s">
        <v>219</v>
      </c>
      <c r="E1550" s="45" t="s">
        <v>1116</v>
      </c>
      <c r="F1550" s="45" t="s">
        <v>564</v>
      </c>
      <c r="G1550" s="45"/>
      <c r="H1550" s="35" t="s">
        <v>561</v>
      </c>
      <c r="I1550" s="36">
        <v>41701</v>
      </c>
      <c r="J1550" s="82">
        <v>943820</v>
      </c>
      <c r="K1550" s="37">
        <v>94382</v>
      </c>
      <c r="L1550" s="38">
        <f t="shared" si="260"/>
        <v>94382</v>
      </c>
      <c r="M1550" s="36">
        <f t="shared" si="259"/>
        <v>41701</v>
      </c>
      <c r="N1550" s="39">
        <f t="shared" si="266"/>
        <v>10</v>
      </c>
      <c r="O1550" s="5"/>
      <c r="P1550" s="5"/>
      <c r="Q1550" s="42" t="str">
        <f>VLOOKUP(B1550,[1]Challan!$A$6:$B$28,2,FALSE)</f>
        <v>94J</v>
      </c>
      <c r="R1550" s="43" t="str">
        <f t="shared" si="262"/>
        <v>AAAC</v>
      </c>
      <c r="S1550" s="43" t="str">
        <f t="shared" si="267"/>
        <v>C</v>
      </c>
      <c r="T1550" s="43" t="str">
        <f t="shared" si="268"/>
        <v>01</v>
      </c>
      <c r="U1550" s="43" t="b">
        <f t="shared" si="263"/>
        <v>1</v>
      </c>
      <c r="V1550" s="43">
        <f t="shared" si="264"/>
        <v>10</v>
      </c>
      <c r="W1550" s="43" t="str">
        <f t="shared" si="265"/>
        <v>P</v>
      </c>
      <c r="X1550" s="37">
        <v>0</v>
      </c>
    </row>
    <row r="1551" spans="1:24" x14ac:dyDescent="0.25">
      <c r="A1551" s="30">
        <f t="shared" si="269"/>
        <v>1548</v>
      </c>
      <c r="B1551" s="45">
        <v>22</v>
      </c>
      <c r="C1551" s="32">
        <f t="shared" si="261"/>
        <v>4</v>
      </c>
      <c r="D1551" s="98" t="s">
        <v>219</v>
      </c>
      <c r="E1551" s="45" t="s">
        <v>1021</v>
      </c>
      <c r="F1551" s="45" t="s">
        <v>758</v>
      </c>
      <c r="G1551" s="45"/>
      <c r="H1551" s="35" t="s">
        <v>561</v>
      </c>
      <c r="I1551" s="36">
        <v>41702</v>
      </c>
      <c r="J1551" s="82">
        <v>121460</v>
      </c>
      <c r="K1551" s="37">
        <v>12146</v>
      </c>
      <c r="L1551" s="38">
        <f t="shared" si="260"/>
        <v>12146</v>
      </c>
      <c r="M1551" s="36">
        <f t="shared" si="259"/>
        <v>41702</v>
      </c>
      <c r="N1551" s="39">
        <f t="shared" si="266"/>
        <v>10</v>
      </c>
      <c r="O1551" s="5"/>
      <c r="P1551" s="5"/>
      <c r="Q1551" s="42" t="str">
        <f>VLOOKUP(B1551,[1]Challan!$A$6:$B$28,2,FALSE)</f>
        <v>94J</v>
      </c>
      <c r="R1551" s="43" t="str">
        <f t="shared" si="262"/>
        <v>AABC</v>
      </c>
      <c r="S1551" s="43" t="str">
        <f t="shared" si="267"/>
        <v>C</v>
      </c>
      <c r="T1551" s="43" t="str">
        <f t="shared" si="268"/>
        <v>01</v>
      </c>
      <c r="U1551" s="43" t="b">
        <f t="shared" si="263"/>
        <v>1</v>
      </c>
      <c r="V1551" s="43">
        <f t="shared" si="264"/>
        <v>10</v>
      </c>
      <c r="W1551" s="43" t="str">
        <f t="shared" si="265"/>
        <v>G</v>
      </c>
      <c r="X1551" s="37">
        <v>0</v>
      </c>
    </row>
    <row r="1552" spans="1:24" x14ac:dyDescent="0.25">
      <c r="A1552" s="30">
        <f t="shared" si="269"/>
        <v>1549</v>
      </c>
      <c r="B1552" s="45">
        <v>22</v>
      </c>
      <c r="C1552" s="32">
        <f t="shared" si="261"/>
        <v>5</v>
      </c>
      <c r="D1552" s="98" t="s">
        <v>219</v>
      </c>
      <c r="E1552" s="45" t="s">
        <v>1021</v>
      </c>
      <c r="F1552" s="45" t="s">
        <v>758</v>
      </c>
      <c r="G1552" s="45"/>
      <c r="H1552" s="35" t="s">
        <v>561</v>
      </c>
      <c r="I1552" s="36">
        <v>41702</v>
      </c>
      <c r="J1552" s="82">
        <v>108090</v>
      </c>
      <c r="K1552" s="37">
        <v>10809</v>
      </c>
      <c r="L1552" s="38">
        <f t="shared" si="260"/>
        <v>10809</v>
      </c>
      <c r="M1552" s="36">
        <f t="shared" si="259"/>
        <v>41702</v>
      </c>
      <c r="N1552" s="39">
        <f t="shared" si="266"/>
        <v>10</v>
      </c>
      <c r="O1552" s="5"/>
      <c r="P1552" s="5"/>
      <c r="Q1552" s="42" t="str">
        <f>VLOOKUP(B1552,[1]Challan!$A$6:$B$28,2,FALSE)</f>
        <v>94J</v>
      </c>
      <c r="R1552" s="43" t="str">
        <f t="shared" si="262"/>
        <v>AABC</v>
      </c>
      <c r="S1552" s="43" t="str">
        <f t="shared" si="267"/>
        <v>C</v>
      </c>
      <c r="T1552" s="43" t="str">
        <f t="shared" si="268"/>
        <v>01</v>
      </c>
      <c r="U1552" s="43" t="b">
        <f t="shared" si="263"/>
        <v>1</v>
      </c>
      <c r="V1552" s="43">
        <f t="shared" si="264"/>
        <v>10</v>
      </c>
      <c r="W1552" s="43" t="str">
        <f t="shared" si="265"/>
        <v>G</v>
      </c>
      <c r="X1552" s="37">
        <v>0</v>
      </c>
    </row>
    <row r="1553" spans="1:24" x14ac:dyDescent="0.25">
      <c r="A1553" s="30">
        <f t="shared" si="269"/>
        <v>1550</v>
      </c>
      <c r="B1553" s="45">
        <v>22</v>
      </c>
      <c r="C1553" s="32">
        <f t="shared" si="261"/>
        <v>6</v>
      </c>
      <c r="D1553" s="98" t="s">
        <v>219</v>
      </c>
      <c r="E1553" s="45" t="s">
        <v>1002</v>
      </c>
      <c r="F1553" s="45" t="s">
        <v>578</v>
      </c>
      <c r="G1553" s="45"/>
      <c r="H1553" s="35" t="s">
        <v>561</v>
      </c>
      <c r="I1553" s="36">
        <v>41702</v>
      </c>
      <c r="J1553" s="82">
        <v>11250</v>
      </c>
      <c r="K1553" s="37">
        <v>1125</v>
      </c>
      <c r="L1553" s="38">
        <f t="shared" si="260"/>
        <v>1125</v>
      </c>
      <c r="M1553" s="36">
        <f t="shared" si="259"/>
        <v>41702</v>
      </c>
      <c r="N1553" s="39">
        <f t="shared" si="266"/>
        <v>10</v>
      </c>
      <c r="O1553" s="5"/>
      <c r="P1553" s="5"/>
      <c r="Q1553" s="42" t="str">
        <f>VLOOKUP(B1553,[1]Challan!$A$6:$B$28,2,FALSE)</f>
        <v>94J</v>
      </c>
      <c r="R1553" s="43" t="str">
        <f t="shared" si="262"/>
        <v>AAAC</v>
      </c>
      <c r="S1553" s="43" t="str">
        <f t="shared" si="267"/>
        <v>C</v>
      </c>
      <c r="T1553" s="43" t="str">
        <f t="shared" si="268"/>
        <v>01</v>
      </c>
      <c r="U1553" s="43" t="b">
        <f t="shared" si="263"/>
        <v>1</v>
      </c>
      <c r="V1553" s="43">
        <f t="shared" si="264"/>
        <v>10</v>
      </c>
      <c r="W1553" s="43" t="str">
        <f t="shared" si="265"/>
        <v>Q</v>
      </c>
      <c r="X1553" s="37">
        <v>0</v>
      </c>
    </row>
    <row r="1554" spans="1:24" x14ac:dyDescent="0.25">
      <c r="A1554" s="30">
        <f t="shared" si="269"/>
        <v>1551</v>
      </c>
      <c r="B1554" s="45">
        <v>22</v>
      </c>
      <c r="C1554" s="32">
        <f t="shared" si="261"/>
        <v>7</v>
      </c>
      <c r="D1554" s="98" t="s">
        <v>219</v>
      </c>
      <c r="E1554" s="45" t="s">
        <v>918</v>
      </c>
      <c r="F1554" s="45" t="s">
        <v>759</v>
      </c>
      <c r="G1554" s="45"/>
      <c r="H1554" s="35" t="s">
        <v>561</v>
      </c>
      <c r="I1554" s="36">
        <v>41703</v>
      </c>
      <c r="J1554" s="82">
        <v>50840</v>
      </c>
      <c r="K1554" s="37">
        <v>5084</v>
      </c>
      <c r="L1554" s="38">
        <f t="shared" si="260"/>
        <v>5084</v>
      </c>
      <c r="M1554" s="36">
        <f t="shared" si="259"/>
        <v>41703</v>
      </c>
      <c r="N1554" s="39">
        <f t="shared" si="266"/>
        <v>10</v>
      </c>
      <c r="O1554" s="5"/>
      <c r="P1554" s="5"/>
      <c r="Q1554" s="42" t="str">
        <f>VLOOKUP(B1554,[1]Challan!$A$6:$B$28,2,FALSE)</f>
        <v>94J</v>
      </c>
      <c r="R1554" s="43" t="str">
        <f t="shared" si="262"/>
        <v>AABC</v>
      </c>
      <c r="S1554" s="43" t="str">
        <f t="shared" si="267"/>
        <v>C</v>
      </c>
      <c r="T1554" s="43" t="str">
        <f t="shared" si="268"/>
        <v>01</v>
      </c>
      <c r="U1554" s="43" t="b">
        <f t="shared" si="263"/>
        <v>1</v>
      </c>
      <c r="V1554" s="43">
        <f t="shared" si="264"/>
        <v>10</v>
      </c>
      <c r="W1554" s="43" t="str">
        <f t="shared" si="265"/>
        <v>B</v>
      </c>
      <c r="X1554" s="37">
        <v>0</v>
      </c>
    </row>
    <row r="1555" spans="1:24" x14ac:dyDescent="0.25">
      <c r="A1555" s="30">
        <f t="shared" si="269"/>
        <v>1552</v>
      </c>
      <c r="B1555" s="45">
        <v>22</v>
      </c>
      <c r="C1555" s="32">
        <f t="shared" si="261"/>
        <v>8</v>
      </c>
      <c r="D1555" s="98" t="s">
        <v>219</v>
      </c>
      <c r="E1555" s="45" t="s">
        <v>1129</v>
      </c>
      <c r="F1555" s="45" t="s">
        <v>760</v>
      </c>
      <c r="G1555" s="45"/>
      <c r="H1555" s="35" t="s">
        <v>561</v>
      </c>
      <c r="I1555" s="36">
        <v>41705</v>
      </c>
      <c r="J1555" s="82">
        <v>923480</v>
      </c>
      <c r="K1555" s="37">
        <v>92348</v>
      </c>
      <c r="L1555" s="38">
        <f t="shared" si="260"/>
        <v>92348</v>
      </c>
      <c r="M1555" s="36">
        <f t="shared" si="259"/>
        <v>41705</v>
      </c>
      <c r="N1555" s="39">
        <f t="shared" si="266"/>
        <v>10</v>
      </c>
      <c r="O1555" s="5"/>
      <c r="P1555" s="5"/>
      <c r="Q1555" s="42" t="str">
        <f>VLOOKUP(B1555,[1]Challan!$A$6:$B$28,2,FALSE)</f>
        <v>94J</v>
      </c>
      <c r="R1555" s="43" t="str">
        <f t="shared" si="262"/>
        <v>AAAC</v>
      </c>
      <c r="S1555" s="43" t="str">
        <f t="shared" si="267"/>
        <v>C</v>
      </c>
      <c r="T1555" s="43" t="str">
        <f t="shared" si="268"/>
        <v>01</v>
      </c>
      <c r="U1555" s="43" t="b">
        <f t="shared" si="263"/>
        <v>1</v>
      </c>
      <c r="V1555" s="43">
        <f t="shared" si="264"/>
        <v>10</v>
      </c>
      <c r="W1555" s="43" t="str">
        <f t="shared" si="265"/>
        <v>G</v>
      </c>
      <c r="X1555" s="37">
        <v>0</v>
      </c>
    </row>
    <row r="1556" spans="1:24" x14ac:dyDescent="0.25">
      <c r="A1556" s="30">
        <f t="shared" si="269"/>
        <v>1553</v>
      </c>
      <c r="B1556" s="45">
        <v>22</v>
      </c>
      <c r="C1556" s="32">
        <f t="shared" si="261"/>
        <v>9</v>
      </c>
      <c r="D1556" s="98" t="s">
        <v>219</v>
      </c>
      <c r="E1556" s="45" t="s">
        <v>1129</v>
      </c>
      <c r="F1556" s="45" t="s">
        <v>760</v>
      </c>
      <c r="G1556" s="45"/>
      <c r="H1556" s="35" t="s">
        <v>561</v>
      </c>
      <c r="I1556" s="36">
        <v>41705</v>
      </c>
      <c r="J1556" s="82">
        <v>907040</v>
      </c>
      <c r="K1556" s="37">
        <v>90704</v>
      </c>
      <c r="L1556" s="38">
        <f t="shared" si="260"/>
        <v>90704</v>
      </c>
      <c r="M1556" s="36">
        <f t="shared" si="259"/>
        <v>41705</v>
      </c>
      <c r="N1556" s="39">
        <f t="shared" si="266"/>
        <v>10</v>
      </c>
      <c r="O1556" s="5"/>
      <c r="P1556" s="5"/>
      <c r="Q1556" s="42" t="str">
        <f>VLOOKUP(B1556,[1]Challan!$A$6:$B$28,2,FALSE)</f>
        <v>94J</v>
      </c>
      <c r="R1556" s="43" t="str">
        <f t="shared" si="262"/>
        <v>AAAC</v>
      </c>
      <c r="S1556" s="43" t="str">
        <f t="shared" si="267"/>
        <v>C</v>
      </c>
      <c r="T1556" s="43" t="str">
        <f t="shared" si="268"/>
        <v>01</v>
      </c>
      <c r="U1556" s="43" t="b">
        <f t="shared" si="263"/>
        <v>1</v>
      </c>
      <c r="V1556" s="43">
        <f t="shared" si="264"/>
        <v>10</v>
      </c>
      <c r="W1556" s="43" t="str">
        <f t="shared" si="265"/>
        <v>G</v>
      </c>
      <c r="X1556" s="37">
        <v>0</v>
      </c>
    </row>
    <row r="1557" spans="1:24" x14ac:dyDescent="0.25">
      <c r="A1557" s="30">
        <f t="shared" si="269"/>
        <v>1554</v>
      </c>
      <c r="B1557" s="45">
        <v>22</v>
      </c>
      <c r="C1557" s="32">
        <f t="shared" si="261"/>
        <v>10</v>
      </c>
      <c r="D1557" s="98" t="s">
        <v>219</v>
      </c>
      <c r="E1557" s="45" t="s">
        <v>1001</v>
      </c>
      <c r="F1557" s="45" t="s">
        <v>573</v>
      </c>
      <c r="G1557" s="45"/>
      <c r="H1557" s="35" t="s">
        <v>561</v>
      </c>
      <c r="I1557" s="36">
        <v>41705</v>
      </c>
      <c r="J1557" s="82">
        <v>319240</v>
      </c>
      <c r="K1557" s="37">
        <v>31924</v>
      </c>
      <c r="L1557" s="38">
        <f t="shared" si="260"/>
        <v>31924</v>
      </c>
      <c r="M1557" s="36">
        <f t="shared" si="259"/>
        <v>41705</v>
      </c>
      <c r="N1557" s="39">
        <f t="shared" si="266"/>
        <v>10</v>
      </c>
      <c r="O1557" s="5"/>
      <c r="P1557" s="5"/>
      <c r="Q1557" s="42" t="str">
        <f>VLOOKUP(B1557,[1]Challan!$A$6:$B$28,2,FALSE)</f>
        <v>94J</v>
      </c>
      <c r="R1557" s="43" t="str">
        <f t="shared" si="262"/>
        <v>AAHC</v>
      </c>
      <c r="S1557" s="43" t="str">
        <f t="shared" si="267"/>
        <v>C</v>
      </c>
      <c r="T1557" s="43" t="str">
        <f t="shared" si="268"/>
        <v>01</v>
      </c>
      <c r="U1557" s="43" t="b">
        <f t="shared" si="263"/>
        <v>1</v>
      </c>
      <c r="V1557" s="43">
        <f t="shared" si="264"/>
        <v>10</v>
      </c>
      <c r="W1557" s="43" t="str">
        <f t="shared" si="265"/>
        <v>A</v>
      </c>
      <c r="X1557" s="37">
        <v>0</v>
      </c>
    </row>
    <row r="1558" spans="1:24" x14ac:dyDescent="0.25">
      <c r="A1558" s="30">
        <f t="shared" si="269"/>
        <v>1555</v>
      </c>
      <c r="B1558" s="45">
        <v>22</v>
      </c>
      <c r="C1558" s="32">
        <f t="shared" si="261"/>
        <v>11</v>
      </c>
      <c r="D1558" s="98" t="s">
        <v>219</v>
      </c>
      <c r="E1558" s="45" t="s">
        <v>1001</v>
      </c>
      <c r="F1558" s="45" t="s">
        <v>573</v>
      </c>
      <c r="G1558" s="45"/>
      <c r="H1558" s="35" t="s">
        <v>561</v>
      </c>
      <c r="I1558" s="36">
        <v>41705</v>
      </c>
      <c r="J1558" s="82">
        <v>444320</v>
      </c>
      <c r="K1558" s="37">
        <v>44432</v>
      </c>
      <c r="L1558" s="38">
        <f t="shared" si="260"/>
        <v>44432</v>
      </c>
      <c r="M1558" s="36">
        <f t="shared" si="259"/>
        <v>41705</v>
      </c>
      <c r="N1558" s="39">
        <f t="shared" si="266"/>
        <v>10</v>
      </c>
      <c r="O1558" s="5"/>
      <c r="P1558" s="5"/>
      <c r="Q1558" s="42" t="str">
        <f>VLOOKUP(B1558,[1]Challan!$A$6:$B$28,2,FALSE)</f>
        <v>94J</v>
      </c>
      <c r="R1558" s="43" t="str">
        <f t="shared" si="262"/>
        <v>AAHC</v>
      </c>
      <c r="S1558" s="43" t="str">
        <f t="shared" si="267"/>
        <v>C</v>
      </c>
      <c r="T1558" s="43" t="str">
        <f t="shared" si="268"/>
        <v>01</v>
      </c>
      <c r="U1558" s="43" t="b">
        <f t="shared" si="263"/>
        <v>1</v>
      </c>
      <c r="V1558" s="43">
        <f t="shared" si="264"/>
        <v>10</v>
      </c>
      <c r="W1558" s="43" t="str">
        <f t="shared" si="265"/>
        <v>A</v>
      </c>
      <c r="X1558" s="37">
        <v>0</v>
      </c>
    </row>
    <row r="1559" spans="1:24" x14ac:dyDescent="0.25">
      <c r="A1559" s="30">
        <f t="shared" si="269"/>
        <v>1556</v>
      </c>
      <c r="B1559" s="45">
        <v>22</v>
      </c>
      <c r="C1559" s="32">
        <f t="shared" si="261"/>
        <v>12</v>
      </c>
      <c r="D1559" s="98" t="s">
        <v>219</v>
      </c>
      <c r="E1559" s="45" t="s">
        <v>1001</v>
      </c>
      <c r="F1559" s="45" t="s">
        <v>573</v>
      </c>
      <c r="G1559" s="45"/>
      <c r="H1559" s="35" t="s">
        <v>561</v>
      </c>
      <c r="I1559" s="36">
        <v>41705</v>
      </c>
      <c r="J1559" s="82">
        <v>374200</v>
      </c>
      <c r="K1559" s="37">
        <v>37420</v>
      </c>
      <c r="L1559" s="38">
        <f t="shared" si="260"/>
        <v>37420</v>
      </c>
      <c r="M1559" s="36">
        <f t="shared" si="259"/>
        <v>41705</v>
      </c>
      <c r="N1559" s="39">
        <f t="shared" si="266"/>
        <v>10</v>
      </c>
      <c r="O1559" s="5"/>
      <c r="P1559" s="5"/>
      <c r="Q1559" s="42" t="str">
        <f>VLOOKUP(B1559,[1]Challan!$A$6:$B$28,2,FALSE)</f>
        <v>94J</v>
      </c>
      <c r="R1559" s="43" t="str">
        <f t="shared" si="262"/>
        <v>AAHC</v>
      </c>
      <c r="S1559" s="43" t="str">
        <f t="shared" si="267"/>
        <v>C</v>
      </c>
      <c r="T1559" s="43" t="str">
        <f t="shared" si="268"/>
        <v>01</v>
      </c>
      <c r="U1559" s="43" t="b">
        <f t="shared" si="263"/>
        <v>1</v>
      </c>
      <c r="V1559" s="43">
        <f t="shared" si="264"/>
        <v>10</v>
      </c>
      <c r="W1559" s="43" t="str">
        <f t="shared" si="265"/>
        <v>A</v>
      </c>
      <c r="X1559" s="37">
        <v>0</v>
      </c>
    </row>
    <row r="1560" spans="1:24" x14ac:dyDescent="0.25">
      <c r="A1560" s="30">
        <f t="shared" si="269"/>
        <v>1557</v>
      </c>
      <c r="B1560" s="45">
        <v>22</v>
      </c>
      <c r="C1560" s="32">
        <f t="shared" si="261"/>
        <v>13</v>
      </c>
      <c r="D1560" s="98" t="s">
        <v>219</v>
      </c>
      <c r="E1560" s="45" t="s">
        <v>1001</v>
      </c>
      <c r="F1560" s="45" t="s">
        <v>573</v>
      </c>
      <c r="G1560" s="45"/>
      <c r="H1560" s="35" t="s">
        <v>561</v>
      </c>
      <c r="I1560" s="36">
        <v>41705</v>
      </c>
      <c r="J1560" s="82">
        <v>331950</v>
      </c>
      <c r="K1560" s="37">
        <v>33195</v>
      </c>
      <c r="L1560" s="38">
        <f t="shared" si="260"/>
        <v>33195</v>
      </c>
      <c r="M1560" s="36">
        <f t="shared" si="259"/>
        <v>41705</v>
      </c>
      <c r="N1560" s="39">
        <f t="shared" si="266"/>
        <v>10</v>
      </c>
      <c r="O1560" s="5"/>
      <c r="P1560" s="5"/>
      <c r="Q1560" s="42" t="str">
        <f>VLOOKUP(B1560,[1]Challan!$A$6:$B$28,2,FALSE)</f>
        <v>94J</v>
      </c>
      <c r="R1560" s="43" t="str">
        <f t="shared" si="262"/>
        <v>AAHC</v>
      </c>
      <c r="S1560" s="43" t="str">
        <f t="shared" si="267"/>
        <v>C</v>
      </c>
      <c r="T1560" s="43" t="str">
        <f t="shared" si="268"/>
        <v>01</v>
      </c>
      <c r="U1560" s="43" t="b">
        <f t="shared" si="263"/>
        <v>1</v>
      </c>
      <c r="V1560" s="43">
        <f t="shared" si="264"/>
        <v>10</v>
      </c>
      <c r="W1560" s="43" t="str">
        <f t="shared" si="265"/>
        <v>A</v>
      </c>
      <c r="X1560" s="37">
        <v>0</v>
      </c>
    </row>
    <row r="1561" spans="1:24" x14ac:dyDescent="0.25">
      <c r="A1561" s="30">
        <f t="shared" si="269"/>
        <v>1558</v>
      </c>
      <c r="B1561" s="45">
        <v>22</v>
      </c>
      <c r="C1561" s="32">
        <f t="shared" si="261"/>
        <v>14</v>
      </c>
      <c r="D1561" s="98" t="s">
        <v>219</v>
      </c>
      <c r="E1561" s="45" t="s">
        <v>1000</v>
      </c>
      <c r="F1561" s="45" t="s">
        <v>572</v>
      </c>
      <c r="G1561" s="45"/>
      <c r="H1561" s="35" t="s">
        <v>561</v>
      </c>
      <c r="I1561" s="36">
        <v>41705</v>
      </c>
      <c r="J1561" s="82">
        <v>417930</v>
      </c>
      <c r="K1561" s="37">
        <v>41793</v>
      </c>
      <c r="L1561" s="38">
        <f t="shared" si="260"/>
        <v>41793</v>
      </c>
      <c r="M1561" s="36">
        <f t="shared" si="259"/>
        <v>41705</v>
      </c>
      <c r="N1561" s="39">
        <f t="shared" si="266"/>
        <v>10</v>
      </c>
      <c r="O1561" s="5"/>
      <c r="P1561" s="5"/>
      <c r="Q1561" s="42" t="str">
        <f>VLOOKUP(B1561,[1]Challan!$A$6:$B$28,2,FALSE)</f>
        <v>94J</v>
      </c>
      <c r="R1561" s="43" t="str">
        <f t="shared" si="262"/>
        <v>AABC</v>
      </c>
      <c r="S1561" s="43" t="str">
        <f t="shared" si="267"/>
        <v>C</v>
      </c>
      <c r="T1561" s="43" t="str">
        <f t="shared" si="268"/>
        <v>01</v>
      </c>
      <c r="U1561" s="43" t="b">
        <f t="shared" si="263"/>
        <v>1</v>
      </c>
      <c r="V1561" s="43">
        <f t="shared" si="264"/>
        <v>10</v>
      </c>
      <c r="W1561" s="43" t="str">
        <f t="shared" si="265"/>
        <v>B</v>
      </c>
      <c r="X1561" s="37">
        <v>0</v>
      </c>
    </row>
    <row r="1562" spans="1:24" x14ac:dyDescent="0.25">
      <c r="A1562" s="30">
        <f t="shared" si="269"/>
        <v>1559</v>
      </c>
      <c r="B1562" s="45">
        <v>22</v>
      </c>
      <c r="C1562" s="32">
        <f t="shared" si="261"/>
        <v>15</v>
      </c>
      <c r="D1562" s="98" t="s">
        <v>219</v>
      </c>
      <c r="E1562" s="45" t="s">
        <v>1145</v>
      </c>
      <c r="F1562" s="45" t="s">
        <v>761</v>
      </c>
      <c r="G1562" s="45"/>
      <c r="H1562" s="35" t="s">
        <v>561</v>
      </c>
      <c r="I1562" s="36">
        <v>41708</v>
      </c>
      <c r="J1562" s="82">
        <v>958200</v>
      </c>
      <c r="K1562" s="37">
        <v>95820</v>
      </c>
      <c r="L1562" s="38">
        <f t="shared" si="260"/>
        <v>95820</v>
      </c>
      <c r="M1562" s="36">
        <f t="shared" si="259"/>
        <v>41708</v>
      </c>
      <c r="N1562" s="39">
        <f t="shared" si="266"/>
        <v>10</v>
      </c>
      <c r="O1562" s="5"/>
      <c r="P1562" s="5"/>
      <c r="Q1562" s="42" t="str">
        <f>VLOOKUP(B1562,[1]Challan!$A$6:$B$28,2,FALSE)</f>
        <v>94J</v>
      </c>
      <c r="R1562" s="43" t="str">
        <f t="shared" si="262"/>
        <v>AABC</v>
      </c>
      <c r="S1562" s="43" t="str">
        <f t="shared" si="267"/>
        <v>C</v>
      </c>
      <c r="T1562" s="43" t="str">
        <f t="shared" si="268"/>
        <v>01</v>
      </c>
      <c r="U1562" s="43" t="b">
        <f t="shared" si="263"/>
        <v>1</v>
      </c>
      <c r="V1562" s="43">
        <f t="shared" si="264"/>
        <v>10</v>
      </c>
      <c r="W1562" s="43" t="str">
        <f t="shared" si="265"/>
        <v>M</v>
      </c>
      <c r="X1562" s="37">
        <v>0</v>
      </c>
    </row>
    <row r="1563" spans="1:24" x14ac:dyDescent="0.25">
      <c r="A1563" s="30">
        <f t="shared" si="269"/>
        <v>1560</v>
      </c>
      <c r="B1563" s="45">
        <v>22</v>
      </c>
      <c r="C1563" s="32">
        <f t="shared" si="261"/>
        <v>16</v>
      </c>
      <c r="D1563" s="98" t="s">
        <v>219</v>
      </c>
      <c r="E1563" s="45" t="s">
        <v>1145</v>
      </c>
      <c r="F1563" s="45" t="s">
        <v>761</v>
      </c>
      <c r="G1563" s="45"/>
      <c r="H1563" s="35" t="s">
        <v>561</v>
      </c>
      <c r="I1563" s="36">
        <v>41708</v>
      </c>
      <c r="J1563" s="82">
        <v>227530</v>
      </c>
      <c r="K1563" s="37">
        <v>22753</v>
      </c>
      <c r="L1563" s="38">
        <f t="shared" si="260"/>
        <v>22753</v>
      </c>
      <c r="M1563" s="36">
        <f t="shared" si="259"/>
        <v>41708</v>
      </c>
      <c r="N1563" s="39">
        <f t="shared" si="266"/>
        <v>10</v>
      </c>
      <c r="O1563" s="5"/>
      <c r="P1563" s="5"/>
      <c r="Q1563" s="42" t="str">
        <f>VLOOKUP(B1563,[1]Challan!$A$6:$B$28,2,FALSE)</f>
        <v>94J</v>
      </c>
      <c r="R1563" s="43" t="str">
        <f t="shared" si="262"/>
        <v>AABC</v>
      </c>
      <c r="S1563" s="43" t="str">
        <f t="shared" si="267"/>
        <v>C</v>
      </c>
      <c r="T1563" s="43" t="str">
        <f t="shared" si="268"/>
        <v>01</v>
      </c>
      <c r="U1563" s="43" t="b">
        <f t="shared" si="263"/>
        <v>1</v>
      </c>
      <c r="V1563" s="43">
        <f t="shared" si="264"/>
        <v>10</v>
      </c>
      <c r="W1563" s="43" t="str">
        <f t="shared" si="265"/>
        <v>M</v>
      </c>
      <c r="X1563" s="37">
        <v>0</v>
      </c>
    </row>
    <row r="1564" spans="1:24" x14ac:dyDescent="0.25">
      <c r="A1564" s="30">
        <f t="shared" si="269"/>
        <v>1561</v>
      </c>
      <c r="B1564" s="45">
        <v>22</v>
      </c>
      <c r="C1564" s="32">
        <f t="shared" si="261"/>
        <v>17</v>
      </c>
      <c r="D1564" s="98" t="s">
        <v>219</v>
      </c>
      <c r="E1564" s="45" t="s">
        <v>1117</v>
      </c>
      <c r="F1564" s="45" t="s">
        <v>565</v>
      </c>
      <c r="G1564" s="45"/>
      <c r="H1564" s="35" t="s">
        <v>561</v>
      </c>
      <c r="I1564" s="36">
        <v>41718</v>
      </c>
      <c r="J1564" s="82">
        <v>8267290</v>
      </c>
      <c r="K1564" s="37">
        <v>826729</v>
      </c>
      <c r="L1564" s="38">
        <f t="shared" si="260"/>
        <v>826729</v>
      </c>
      <c r="M1564" s="36">
        <f t="shared" si="259"/>
        <v>41718</v>
      </c>
      <c r="N1564" s="39">
        <f t="shared" si="266"/>
        <v>10</v>
      </c>
      <c r="O1564" s="5"/>
      <c r="P1564" s="5"/>
      <c r="Q1564" s="42" t="str">
        <f>VLOOKUP(B1564,[1]Challan!$A$6:$B$28,2,FALSE)</f>
        <v>94J</v>
      </c>
      <c r="R1564" s="43" t="str">
        <f t="shared" si="262"/>
        <v>AABC</v>
      </c>
      <c r="S1564" s="43" t="str">
        <f t="shared" si="267"/>
        <v>C</v>
      </c>
      <c r="T1564" s="43" t="str">
        <f t="shared" si="268"/>
        <v>01</v>
      </c>
      <c r="U1564" s="43" t="b">
        <f t="shared" si="263"/>
        <v>1</v>
      </c>
      <c r="V1564" s="43">
        <f t="shared" si="264"/>
        <v>10</v>
      </c>
      <c r="W1564" s="43" t="str">
        <f t="shared" si="265"/>
        <v>K</v>
      </c>
      <c r="X1564" s="37">
        <v>0</v>
      </c>
    </row>
    <row r="1565" spans="1:24" x14ac:dyDescent="0.25">
      <c r="A1565" s="30">
        <f t="shared" si="269"/>
        <v>1562</v>
      </c>
      <c r="B1565" s="45">
        <v>22</v>
      </c>
      <c r="C1565" s="32">
        <f t="shared" si="261"/>
        <v>18</v>
      </c>
      <c r="D1565" s="98" t="s">
        <v>219</v>
      </c>
      <c r="E1565" s="45" t="s">
        <v>1118</v>
      </c>
      <c r="F1565" s="45" t="s">
        <v>574</v>
      </c>
      <c r="G1565" s="45"/>
      <c r="H1565" s="35" t="s">
        <v>561</v>
      </c>
      <c r="I1565" s="36">
        <v>41718</v>
      </c>
      <c r="J1565" s="82">
        <v>77980</v>
      </c>
      <c r="K1565" s="37">
        <v>7798</v>
      </c>
      <c r="L1565" s="38">
        <f t="shared" si="260"/>
        <v>7798</v>
      </c>
      <c r="M1565" s="36">
        <f t="shared" si="259"/>
        <v>41718</v>
      </c>
      <c r="N1565" s="39">
        <f t="shared" si="266"/>
        <v>10</v>
      </c>
      <c r="O1565" s="5"/>
      <c r="P1565" s="5"/>
      <c r="Q1565" s="42" t="str">
        <f>VLOOKUP(B1565,[1]Challan!$A$6:$B$28,2,FALSE)</f>
        <v>94J</v>
      </c>
      <c r="R1565" s="43" t="str">
        <f t="shared" si="262"/>
        <v>AALC</v>
      </c>
      <c r="S1565" s="43" t="str">
        <f t="shared" si="267"/>
        <v>C</v>
      </c>
      <c r="T1565" s="43" t="str">
        <f t="shared" si="268"/>
        <v>01</v>
      </c>
      <c r="U1565" s="43" t="b">
        <f t="shared" si="263"/>
        <v>1</v>
      </c>
      <c r="V1565" s="43">
        <f t="shared" si="264"/>
        <v>10</v>
      </c>
      <c r="W1565" s="43" t="str">
        <f t="shared" si="265"/>
        <v>Q</v>
      </c>
      <c r="X1565" s="37">
        <v>0</v>
      </c>
    </row>
    <row r="1566" spans="1:24" x14ac:dyDescent="0.25">
      <c r="A1566" s="30">
        <f t="shared" si="269"/>
        <v>1563</v>
      </c>
      <c r="B1566" s="45">
        <v>22</v>
      </c>
      <c r="C1566" s="32">
        <f t="shared" si="261"/>
        <v>19</v>
      </c>
      <c r="D1566" s="98" t="s">
        <v>219</v>
      </c>
      <c r="E1566" s="45" t="s">
        <v>999</v>
      </c>
      <c r="F1566" s="45" t="s">
        <v>562</v>
      </c>
      <c r="G1566" s="45"/>
      <c r="H1566" s="35" t="s">
        <v>561</v>
      </c>
      <c r="I1566" s="36">
        <v>41718</v>
      </c>
      <c r="J1566" s="82">
        <v>86150</v>
      </c>
      <c r="K1566" s="37">
        <v>8615</v>
      </c>
      <c r="L1566" s="38">
        <f t="shared" si="260"/>
        <v>8615</v>
      </c>
      <c r="M1566" s="36">
        <f t="shared" ref="M1566:M1629" si="270">+I1566</f>
        <v>41718</v>
      </c>
      <c r="N1566" s="39">
        <f t="shared" si="266"/>
        <v>10</v>
      </c>
      <c r="O1566" s="5"/>
      <c r="P1566" s="5"/>
      <c r="Q1566" s="42" t="str">
        <f>VLOOKUP(B1566,[1]Challan!$A$6:$B$28,2,FALSE)</f>
        <v>94J</v>
      </c>
      <c r="R1566" s="43" t="str">
        <f t="shared" si="262"/>
        <v>AAIC</v>
      </c>
      <c r="S1566" s="43" t="str">
        <f t="shared" si="267"/>
        <v>C</v>
      </c>
      <c r="T1566" s="43" t="str">
        <f t="shared" si="268"/>
        <v>01</v>
      </c>
      <c r="U1566" s="43" t="b">
        <f t="shared" si="263"/>
        <v>1</v>
      </c>
      <c r="V1566" s="43">
        <f t="shared" si="264"/>
        <v>10</v>
      </c>
      <c r="W1566" s="43" t="str">
        <f t="shared" si="265"/>
        <v>R</v>
      </c>
      <c r="X1566" s="37">
        <v>0</v>
      </c>
    </row>
    <row r="1567" spans="1:24" x14ac:dyDescent="0.25">
      <c r="A1567" s="30">
        <f t="shared" si="269"/>
        <v>1564</v>
      </c>
      <c r="B1567" s="45">
        <v>22</v>
      </c>
      <c r="C1567" s="32">
        <f t="shared" si="261"/>
        <v>20</v>
      </c>
      <c r="D1567" s="98" t="s">
        <v>219</v>
      </c>
      <c r="E1567" s="45" t="s">
        <v>569</v>
      </c>
      <c r="F1567" s="45" t="s">
        <v>570</v>
      </c>
      <c r="G1567" s="45"/>
      <c r="H1567" s="35" t="s">
        <v>561</v>
      </c>
      <c r="I1567" s="36">
        <v>41718</v>
      </c>
      <c r="J1567" s="82">
        <v>16550</v>
      </c>
      <c r="K1567" s="37">
        <v>1655</v>
      </c>
      <c r="L1567" s="38">
        <f t="shared" si="260"/>
        <v>1655</v>
      </c>
      <c r="M1567" s="36">
        <f t="shared" si="270"/>
        <v>41718</v>
      </c>
      <c r="N1567" s="39">
        <f t="shared" si="266"/>
        <v>10</v>
      </c>
      <c r="O1567" s="5"/>
      <c r="P1567" s="5"/>
      <c r="Q1567" s="42" t="str">
        <f>VLOOKUP(B1567,[1]Challan!$A$6:$B$28,2,FALSE)</f>
        <v>94J</v>
      </c>
      <c r="R1567" s="43" t="str">
        <f t="shared" si="262"/>
        <v>AAEC</v>
      </c>
      <c r="S1567" s="43" t="str">
        <f t="shared" si="267"/>
        <v>C</v>
      </c>
      <c r="T1567" s="43" t="str">
        <f t="shared" si="268"/>
        <v>01</v>
      </c>
      <c r="U1567" s="43" t="b">
        <f t="shared" si="263"/>
        <v>1</v>
      </c>
      <c r="V1567" s="43">
        <f t="shared" si="264"/>
        <v>10</v>
      </c>
      <c r="W1567" s="43" t="str">
        <f t="shared" si="265"/>
        <v>K</v>
      </c>
      <c r="X1567" s="37">
        <v>0</v>
      </c>
    </row>
    <row r="1568" spans="1:24" x14ac:dyDescent="0.25">
      <c r="A1568" s="30">
        <f t="shared" si="269"/>
        <v>1565</v>
      </c>
      <c r="B1568" s="45">
        <v>22</v>
      </c>
      <c r="C1568" s="32">
        <f t="shared" si="261"/>
        <v>21</v>
      </c>
      <c r="D1568" s="98" t="s">
        <v>219</v>
      </c>
      <c r="E1568" s="45" t="s">
        <v>569</v>
      </c>
      <c r="F1568" s="45" t="s">
        <v>570</v>
      </c>
      <c r="G1568" s="45"/>
      <c r="H1568" s="35" t="s">
        <v>561</v>
      </c>
      <c r="I1568" s="36">
        <v>41718</v>
      </c>
      <c r="J1568" s="82">
        <v>35190</v>
      </c>
      <c r="K1568" s="37">
        <v>3519</v>
      </c>
      <c r="L1568" s="38">
        <f t="shared" si="260"/>
        <v>3519</v>
      </c>
      <c r="M1568" s="36">
        <f t="shared" si="270"/>
        <v>41718</v>
      </c>
      <c r="N1568" s="39">
        <f t="shared" si="266"/>
        <v>10</v>
      </c>
      <c r="O1568" s="5"/>
      <c r="P1568" s="5"/>
      <c r="Q1568" s="42" t="str">
        <f>VLOOKUP(B1568,[1]Challan!$A$6:$B$28,2,FALSE)</f>
        <v>94J</v>
      </c>
      <c r="R1568" s="43" t="str">
        <f t="shared" si="262"/>
        <v>AAEC</v>
      </c>
      <c r="S1568" s="43" t="str">
        <f t="shared" si="267"/>
        <v>C</v>
      </c>
      <c r="T1568" s="43" t="str">
        <f t="shared" si="268"/>
        <v>01</v>
      </c>
      <c r="U1568" s="43" t="b">
        <f t="shared" si="263"/>
        <v>1</v>
      </c>
      <c r="V1568" s="43">
        <f t="shared" si="264"/>
        <v>10</v>
      </c>
      <c r="W1568" s="43" t="str">
        <f t="shared" si="265"/>
        <v>K</v>
      </c>
      <c r="X1568" s="37">
        <v>0</v>
      </c>
    </row>
    <row r="1569" spans="1:24" x14ac:dyDescent="0.25">
      <c r="A1569" s="30">
        <f t="shared" si="269"/>
        <v>1566</v>
      </c>
      <c r="B1569" s="45">
        <v>22</v>
      </c>
      <c r="C1569" s="32">
        <f t="shared" si="261"/>
        <v>22</v>
      </c>
      <c r="D1569" s="98" t="s">
        <v>219</v>
      </c>
      <c r="E1569" s="45" t="s">
        <v>919</v>
      </c>
      <c r="F1569" s="45" t="s">
        <v>762</v>
      </c>
      <c r="G1569" s="45"/>
      <c r="H1569" s="35" t="s">
        <v>561</v>
      </c>
      <c r="I1569" s="36">
        <v>41718</v>
      </c>
      <c r="J1569" s="82">
        <v>325890</v>
      </c>
      <c r="K1569" s="37">
        <v>32589</v>
      </c>
      <c r="L1569" s="38">
        <f t="shared" si="260"/>
        <v>32589</v>
      </c>
      <c r="M1569" s="36">
        <f t="shared" si="270"/>
        <v>41718</v>
      </c>
      <c r="N1569" s="39">
        <f t="shared" si="266"/>
        <v>10</v>
      </c>
      <c r="O1569" s="5"/>
      <c r="P1569" s="5"/>
      <c r="Q1569" s="42" t="str">
        <f>VLOOKUP(B1569,[1]Challan!$A$6:$B$28,2,FALSE)</f>
        <v>94J</v>
      </c>
      <c r="R1569" s="43" t="str">
        <f t="shared" si="262"/>
        <v>AADC</v>
      </c>
      <c r="S1569" s="43" t="str">
        <f t="shared" si="267"/>
        <v>C</v>
      </c>
      <c r="T1569" s="43" t="str">
        <f t="shared" si="268"/>
        <v>01</v>
      </c>
      <c r="U1569" s="43" t="b">
        <f t="shared" si="263"/>
        <v>1</v>
      </c>
      <c r="V1569" s="43">
        <f t="shared" si="264"/>
        <v>10</v>
      </c>
      <c r="W1569" s="43" t="str">
        <f t="shared" si="265"/>
        <v>R</v>
      </c>
      <c r="X1569" s="37">
        <v>0</v>
      </c>
    </row>
    <row r="1570" spans="1:24" x14ac:dyDescent="0.25">
      <c r="A1570" s="30">
        <f t="shared" si="269"/>
        <v>1567</v>
      </c>
      <c r="B1570" s="45">
        <v>22</v>
      </c>
      <c r="C1570" s="32">
        <f t="shared" si="261"/>
        <v>23</v>
      </c>
      <c r="D1570" s="98" t="s">
        <v>219</v>
      </c>
      <c r="E1570" s="45" t="s">
        <v>999</v>
      </c>
      <c r="F1570" s="45" t="s">
        <v>562</v>
      </c>
      <c r="G1570" s="45"/>
      <c r="H1570" s="35" t="s">
        <v>561</v>
      </c>
      <c r="I1570" s="36">
        <v>41719</v>
      </c>
      <c r="J1570" s="82">
        <v>4070</v>
      </c>
      <c r="K1570" s="37">
        <v>407</v>
      </c>
      <c r="L1570" s="38">
        <f t="shared" si="260"/>
        <v>407</v>
      </c>
      <c r="M1570" s="36">
        <f t="shared" si="270"/>
        <v>41719</v>
      </c>
      <c r="N1570" s="39">
        <f t="shared" si="266"/>
        <v>10</v>
      </c>
      <c r="O1570" s="5"/>
      <c r="P1570" s="5"/>
      <c r="Q1570" s="42" t="str">
        <f>VLOOKUP(B1570,[1]Challan!$A$6:$B$28,2,FALSE)</f>
        <v>94J</v>
      </c>
      <c r="R1570" s="43" t="str">
        <f t="shared" si="262"/>
        <v>AAIC</v>
      </c>
      <c r="S1570" s="43" t="str">
        <f t="shared" si="267"/>
        <v>C</v>
      </c>
      <c r="T1570" s="43" t="str">
        <f t="shared" si="268"/>
        <v>01</v>
      </c>
      <c r="U1570" s="43" t="b">
        <f t="shared" si="263"/>
        <v>1</v>
      </c>
      <c r="V1570" s="43">
        <f t="shared" si="264"/>
        <v>10</v>
      </c>
      <c r="W1570" s="43" t="str">
        <f t="shared" si="265"/>
        <v>R</v>
      </c>
      <c r="X1570" s="37">
        <v>0</v>
      </c>
    </row>
    <row r="1571" spans="1:24" x14ac:dyDescent="0.25">
      <c r="A1571" s="30">
        <f t="shared" si="269"/>
        <v>1568</v>
      </c>
      <c r="B1571" s="45">
        <v>22</v>
      </c>
      <c r="C1571" s="32">
        <f t="shared" si="261"/>
        <v>24</v>
      </c>
      <c r="D1571" s="98" t="s">
        <v>219</v>
      </c>
      <c r="E1571" s="45" t="s">
        <v>763</v>
      </c>
      <c r="F1571" s="45" t="s">
        <v>764</v>
      </c>
      <c r="G1571" s="45"/>
      <c r="H1571" s="35" t="s">
        <v>561</v>
      </c>
      <c r="I1571" s="36">
        <v>41719</v>
      </c>
      <c r="J1571" s="82">
        <v>126740</v>
      </c>
      <c r="K1571" s="37">
        <v>12674</v>
      </c>
      <c r="L1571" s="38">
        <f t="shared" si="260"/>
        <v>12674</v>
      </c>
      <c r="M1571" s="36">
        <f t="shared" si="270"/>
        <v>41719</v>
      </c>
      <c r="N1571" s="39">
        <f t="shared" si="266"/>
        <v>10</v>
      </c>
      <c r="O1571" s="5"/>
      <c r="P1571" s="5"/>
      <c r="Q1571" s="42" t="str">
        <f>VLOOKUP(B1571,[1]Challan!$A$6:$B$28,2,FALSE)</f>
        <v>94J</v>
      </c>
      <c r="R1571" s="43" t="str">
        <f t="shared" si="262"/>
        <v>AAAC</v>
      </c>
      <c r="S1571" s="43" t="str">
        <f t="shared" si="267"/>
        <v>C</v>
      </c>
      <c r="T1571" s="43" t="str">
        <f t="shared" si="268"/>
        <v>01</v>
      </c>
      <c r="U1571" s="43" t="b">
        <f t="shared" si="263"/>
        <v>1</v>
      </c>
      <c r="V1571" s="43">
        <f t="shared" si="264"/>
        <v>10</v>
      </c>
      <c r="W1571" s="43" t="str">
        <f t="shared" si="265"/>
        <v>D</v>
      </c>
      <c r="X1571" s="37">
        <v>0</v>
      </c>
    </row>
    <row r="1572" spans="1:24" x14ac:dyDescent="0.25">
      <c r="A1572" s="30">
        <f t="shared" si="269"/>
        <v>1569</v>
      </c>
      <c r="B1572" s="45">
        <v>22</v>
      </c>
      <c r="C1572" s="32">
        <f t="shared" si="261"/>
        <v>25</v>
      </c>
      <c r="D1572" s="98" t="s">
        <v>219</v>
      </c>
      <c r="E1572" s="45" t="s">
        <v>1128</v>
      </c>
      <c r="F1572" s="45" t="s">
        <v>643</v>
      </c>
      <c r="G1572" s="45"/>
      <c r="H1572" s="35" t="s">
        <v>561</v>
      </c>
      <c r="I1572" s="36">
        <v>41719</v>
      </c>
      <c r="J1572" s="82">
        <v>149100</v>
      </c>
      <c r="K1572" s="37">
        <v>14910</v>
      </c>
      <c r="L1572" s="38">
        <f t="shared" si="260"/>
        <v>14910</v>
      </c>
      <c r="M1572" s="36">
        <f t="shared" si="270"/>
        <v>41719</v>
      </c>
      <c r="N1572" s="39">
        <f t="shared" si="266"/>
        <v>10</v>
      </c>
      <c r="O1572" s="5"/>
      <c r="P1572" s="5"/>
      <c r="Q1572" s="42" t="str">
        <f>VLOOKUP(B1572,[1]Challan!$A$6:$B$28,2,FALSE)</f>
        <v>94J</v>
      </c>
      <c r="R1572" s="43" t="str">
        <f t="shared" si="262"/>
        <v>AABC</v>
      </c>
      <c r="S1572" s="43" t="str">
        <f t="shared" si="267"/>
        <v>C</v>
      </c>
      <c r="T1572" s="43" t="str">
        <f t="shared" si="268"/>
        <v>01</v>
      </c>
      <c r="U1572" s="43" t="b">
        <f t="shared" si="263"/>
        <v>1</v>
      </c>
      <c r="V1572" s="43">
        <f t="shared" si="264"/>
        <v>10</v>
      </c>
      <c r="W1572" s="43" t="str">
        <f t="shared" si="265"/>
        <v>D</v>
      </c>
      <c r="X1572" s="37">
        <v>0</v>
      </c>
    </row>
    <row r="1573" spans="1:24" x14ac:dyDescent="0.25">
      <c r="A1573" s="30">
        <f t="shared" si="269"/>
        <v>1570</v>
      </c>
      <c r="B1573" s="45">
        <v>22</v>
      </c>
      <c r="C1573" s="32">
        <f t="shared" si="261"/>
        <v>26</v>
      </c>
      <c r="D1573" s="98" t="s">
        <v>219</v>
      </c>
      <c r="E1573" s="45" t="s">
        <v>1128</v>
      </c>
      <c r="F1573" s="45" t="s">
        <v>643</v>
      </c>
      <c r="G1573" s="45"/>
      <c r="H1573" s="35" t="s">
        <v>561</v>
      </c>
      <c r="I1573" s="36">
        <v>41719</v>
      </c>
      <c r="J1573" s="82">
        <v>178270</v>
      </c>
      <c r="K1573" s="37">
        <v>17827</v>
      </c>
      <c r="L1573" s="38">
        <f t="shared" si="260"/>
        <v>17827</v>
      </c>
      <c r="M1573" s="36">
        <f t="shared" si="270"/>
        <v>41719</v>
      </c>
      <c r="N1573" s="39">
        <f t="shared" si="266"/>
        <v>10</v>
      </c>
      <c r="O1573" s="5"/>
      <c r="P1573" s="5"/>
      <c r="Q1573" s="42" t="str">
        <f>VLOOKUP(B1573,[1]Challan!$A$6:$B$28,2,FALSE)</f>
        <v>94J</v>
      </c>
      <c r="R1573" s="43" t="str">
        <f t="shared" si="262"/>
        <v>AABC</v>
      </c>
      <c r="S1573" s="43" t="str">
        <f t="shared" si="267"/>
        <v>C</v>
      </c>
      <c r="T1573" s="43" t="str">
        <f t="shared" si="268"/>
        <v>01</v>
      </c>
      <c r="U1573" s="43" t="b">
        <f t="shared" si="263"/>
        <v>1</v>
      </c>
      <c r="V1573" s="43">
        <f t="shared" si="264"/>
        <v>10</v>
      </c>
      <c r="W1573" s="43" t="str">
        <f t="shared" si="265"/>
        <v>D</v>
      </c>
      <c r="X1573" s="37">
        <v>0</v>
      </c>
    </row>
    <row r="1574" spans="1:24" x14ac:dyDescent="0.25">
      <c r="A1574" s="30">
        <f t="shared" si="269"/>
        <v>1571</v>
      </c>
      <c r="B1574" s="45">
        <v>22</v>
      </c>
      <c r="C1574" s="32">
        <f t="shared" si="261"/>
        <v>27</v>
      </c>
      <c r="D1574" s="98" t="s">
        <v>219</v>
      </c>
      <c r="E1574" s="45" t="s">
        <v>1002</v>
      </c>
      <c r="F1574" s="45" t="s">
        <v>578</v>
      </c>
      <c r="G1574" s="45"/>
      <c r="H1574" s="35" t="s">
        <v>561</v>
      </c>
      <c r="I1574" s="36">
        <v>41722</v>
      </c>
      <c r="J1574" s="82">
        <v>3740</v>
      </c>
      <c r="K1574" s="37">
        <v>374</v>
      </c>
      <c r="L1574" s="38">
        <f t="shared" ref="L1574:L1637" si="271">+K1574</f>
        <v>374</v>
      </c>
      <c r="M1574" s="36">
        <f t="shared" si="270"/>
        <v>41722</v>
      </c>
      <c r="N1574" s="39">
        <f t="shared" si="266"/>
        <v>10</v>
      </c>
      <c r="O1574" s="5"/>
      <c r="P1574" s="5"/>
      <c r="Q1574" s="42" t="str">
        <f>VLOOKUP(B1574,[1]Challan!$A$6:$B$28,2,FALSE)</f>
        <v>94J</v>
      </c>
      <c r="R1574" s="43" t="str">
        <f t="shared" si="262"/>
        <v>AAAC</v>
      </c>
      <c r="S1574" s="43" t="str">
        <f t="shared" si="267"/>
        <v>C</v>
      </c>
      <c r="T1574" s="43" t="str">
        <f t="shared" si="268"/>
        <v>01</v>
      </c>
      <c r="U1574" s="43" t="b">
        <f t="shared" si="263"/>
        <v>1</v>
      </c>
      <c r="V1574" s="43">
        <f t="shared" si="264"/>
        <v>10</v>
      </c>
      <c r="W1574" s="43" t="str">
        <f t="shared" si="265"/>
        <v>Q</v>
      </c>
      <c r="X1574" s="37">
        <v>0</v>
      </c>
    </row>
    <row r="1575" spans="1:24" x14ac:dyDescent="0.25">
      <c r="A1575" s="30">
        <f t="shared" si="269"/>
        <v>1572</v>
      </c>
      <c r="B1575" s="45">
        <v>22</v>
      </c>
      <c r="C1575" s="32">
        <f t="shared" si="261"/>
        <v>28</v>
      </c>
      <c r="D1575" s="98" t="s">
        <v>219</v>
      </c>
      <c r="E1575" s="45" t="s">
        <v>890</v>
      </c>
      <c r="F1575" s="45" t="s">
        <v>566</v>
      </c>
      <c r="G1575" s="45"/>
      <c r="H1575" s="35" t="s">
        <v>561</v>
      </c>
      <c r="I1575" s="36">
        <v>41722</v>
      </c>
      <c r="J1575" s="82">
        <v>2703950</v>
      </c>
      <c r="K1575" s="37">
        <v>270395</v>
      </c>
      <c r="L1575" s="38">
        <f t="shared" si="271"/>
        <v>270395</v>
      </c>
      <c r="M1575" s="36">
        <f t="shared" si="270"/>
        <v>41722</v>
      </c>
      <c r="N1575" s="39">
        <f t="shared" si="266"/>
        <v>10</v>
      </c>
      <c r="O1575" s="5"/>
      <c r="P1575" s="5"/>
      <c r="Q1575" s="42" t="str">
        <f>VLOOKUP(B1575,[1]Challan!$A$6:$B$28,2,FALSE)</f>
        <v>94J</v>
      </c>
      <c r="R1575" s="43" t="str">
        <f t="shared" si="262"/>
        <v>AADC</v>
      </c>
      <c r="S1575" s="43" t="str">
        <f t="shared" si="267"/>
        <v>C</v>
      </c>
      <c r="T1575" s="43" t="str">
        <f t="shared" si="268"/>
        <v>01</v>
      </c>
      <c r="U1575" s="43" t="b">
        <f t="shared" si="263"/>
        <v>1</v>
      </c>
      <c r="V1575" s="43">
        <f t="shared" si="264"/>
        <v>10</v>
      </c>
      <c r="W1575" s="43" t="str">
        <f t="shared" si="265"/>
        <v>M</v>
      </c>
      <c r="X1575" s="37">
        <v>0</v>
      </c>
    </row>
    <row r="1576" spans="1:24" x14ac:dyDescent="0.25">
      <c r="A1576" s="30">
        <f t="shared" si="269"/>
        <v>1573</v>
      </c>
      <c r="B1576" s="45">
        <v>22</v>
      </c>
      <c r="C1576" s="32">
        <f t="shared" si="261"/>
        <v>29</v>
      </c>
      <c r="D1576" s="98" t="s">
        <v>219</v>
      </c>
      <c r="E1576" s="45" t="s">
        <v>890</v>
      </c>
      <c r="F1576" s="45" t="s">
        <v>566</v>
      </c>
      <c r="G1576" s="45"/>
      <c r="H1576" s="35" t="s">
        <v>561</v>
      </c>
      <c r="I1576" s="36">
        <v>41722</v>
      </c>
      <c r="J1576" s="82">
        <v>3075250</v>
      </c>
      <c r="K1576" s="37">
        <v>307525</v>
      </c>
      <c r="L1576" s="38">
        <f t="shared" si="271"/>
        <v>307525</v>
      </c>
      <c r="M1576" s="36">
        <f t="shared" si="270"/>
        <v>41722</v>
      </c>
      <c r="N1576" s="39">
        <f t="shared" si="266"/>
        <v>10</v>
      </c>
      <c r="O1576" s="5"/>
      <c r="P1576" s="5"/>
      <c r="Q1576" s="42" t="str">
        <f>VLOOKUP(B1576,[1]Challan!$A$6:$B$28,2,FALSE)</f>
        <v>94J</v>
      </c>
      <c r="R1576" s="43" t="str">
        <f t="shared" si="262"/>
        <v>AADC</v>
      </c>
      <c r="S1576" s="43" t="str">
        <f t="shared" si="267"/>
        <v>C</v>
      </c>
      <c r="T1576" s="43" t="str">
        <f t="shared" si="268"/>
        <v>01</v>
      </c>
      <c r="U1576" s="43" t="b">
        <f t="shared" si="263"/>
        <v>1</v>
      </c>
      <c r="V1576" s="43">
        <f t="shared" si="264"/>
        <v>10</v>
      </c>
      <c r="W1576" s="43" t="str">
        <f t="shared" si="265"/>
        <v>M</v>
      </c>
      <c r="X1576" s="37">
        <v>0</v>
      </c>
    </row>
    <row r="1577" spans="1:24" x14ac:dyDescent="0.25">
      <c r="A1577" s="30">
        <f t="shared" si="269"/>
        <v>1574</v>
      </c>
      <c r="B1577" s="45">
        <v>22</v>
      </c>
      <c r="C1577" s="32">
        <f t="shared" si="261"/>
        <v>30</v>
      </c>
      <c r="D1577" s="98" t="s">
        <v>219</v>
      </c>
      <c r="E1577" s="45" t="s">
        <v>892</v>
      </c>
      <c r="F1577" s="45" t="s">
        <v>568</v>
      </c>
      <c r="G1577" s="45"/>
      <c r="H1577" s="35" t="s">
        <v>561</v>
      </c>
      <c r="I1577" s="36">
        <v>41722</v>
      </c>
      <c r="J1577" s="82">
        <v>1241710</v>
      </c>
      <c r="K1577" s="37">
        <v>124171</v>
      </c>
      <c r="L1577" s="38">
        <f t="shared" si="271"/>
        <v>124171</v>
      </c>
      <c r="M1577" s="36">
        <f t="shared" si="270"/>
        <v>41722</v>
      </c>
      <c r="N1577" s="39">
        <f t="shared" si="266"/>
        <v>10</v>
      </c>
      <c r="O1577" s="5"/>
      <c r="P1577" s="5"/>
      <c r="Q1577" s="42" t="str">
        <f>VLOOKUP(B1577,[1]Challan!$A$6:$B$28,2,FALSE)</f>
        <v>94J</v>
      </c>
      <c r="R1577" s="43" t="str">
        <f t="shared" si="262"/>
        <v>AAFC</v>
      </c>
      <c r="S1577" s="43" t="str">
        <f t="shared" si="267"/>
        <v>C</v>
      </c>
      <c r="T1577" s="43" t="str">
        <f t="shared" si="268"/>
        <v>01</v>
      </c>
      <c r="U1577" s="43" t="b">
        <f t="shared" si="263"/>
        <v>1</v>
      </c>
      <c r="V1577" s="43">
        <f t="shared" si="264"/>
        <v>10</v>
      </c>
      <c r="W1577" s="43" t="str">
        <f t="shared" si="265"/>
        <v>L</v>
      </c>
      <c r="X1577" s="37">
        <v>0</v>
      </c>
    </row>
    <row r="1578" spans="1:24" x14ac:dyDescent="0.25">
      <c r="A1578" s="30">
        <f t="shared" si="269"/>
        <v>1575</v>
      </c>
      <c r="B1578" s="45">
        <v>22</v>
      </c>
      <c r="C1578" s="32">
        <f t="shared" si="261"/>
        <v>31</v>
      </c>
      <c r="D1578" s="98" t="s">
        <v>219</v>
      </c>
      <c r="E1578" s="45" t="s">
        <v>919</v>
      </c>
      <c r="F1578" s="45" t="s">
        <v>762</v>
      </c>
      <c r="G1578" s="45"/>
      <c r="H1578" s="35" t="s">
        <v>561</v>
      </c>
      <c r="I1578" s="36">
        <v>41722</v>
      </c>
      <c r="J1578" s="82">
        <v>159580</v>
      </c>
      <c r="K1578" s="37">
        <v>15958</v>
      </c>
      <c r="L1578" s="38">
        <f t="shared" si="271"/>
        <v>15958</v>
      </c>
      <c r="M1578" s="36">
        <f t="shared" si="270"/>
        <v>41722</v>
      </c>
      <c r="N1578" s="39">
        <f t="shared" si="266"/>
        <v>10</v>
      </c>
      <c r="O1578" s="5"/>
      <c r="P1578" s="5"/>
      <c r="Q1578" s="42" t="str">
        <f>VLOOKUP(B1578,[1]Challan!$A$6:$B$28,2,FALSE)</f>
        <v>94J</v>
      </c>
      <c r="R1578" s="43" t="str">
        <f t="shared" si="262"/>
        <v>AADC</v>
      </c>
      <c r="S1578" s="43" t="str">
        <f t="shared" si="267"/>
        <v>C</v>
      </c>
      <c r="T1578" s="43" t="str">
        <f t="shared" si="268"/>
        <v>01</v>
      </c>
      <c r="U1578" s="43" t="b">
        <f t="shared" si="263"/>
        <v>1</v>
      </c>
      <c r="V1578" s="43">
        <f t="shared" si="264"/>
        <v>10</v>
      </c>
      <c r="W1578" s="43" t="str">
        <f t="shared" si="265"/>
        <v>R</v>
      </c>
      <c r="X1578" s="37">
        <v>0</v>
      </c>
    </row>
    <row r="1579" spans="1:24" x14ac:dyDescent="0.25">
      <c r="A1579" s="30">
        <f t="shared" si="269"/>
        <v>1576</v>
      </c>
      <c r="B1579" s="45">
        <v>22</v>
      </c>
      <c r="C1579" s="32">
        <f t="shared" si="261"/>
        <v>32</v>
      </c>
      <c r="D1579" s="98" t="s">
        <v>219</v>
      </c>
      <c r="E1579" s="45" t="s">
        <v>891</v>
      </c>
      <c r="F1579" s="45" t="s">
        <v>567</v>
      </c>
      <c r="G1579" s="45"/>
      <c r="H1579" s="35" t="s">
        <v>561</v>
      </c>
      <c r="I1579" s="36">
        <v>41722</v>
      </c>
      <c r="J1579" s="82">
        <v>60800</v>
      </c>
      <c r="K1579" s="37">
        <v>6080</v>
      </c>
      <c r="L1579" s="38">
        <f t="shared" si="271"/>
        <v>6080</v>
      </c>
      <c r="M1579" s="36">
        <f t="shared" si="270"/>
        <v>41722</v>
      </c>
      <c r="N1579" s="39">
        <f t="shared" si="266"/>
        <v>10</v>
      </c>
      <c r="O1579" s="5"/>
      <c r="P1579" s="5"/>
      <c r="Q1579" s="42" t="str">
        <f>VLOOKUP(B1579,[1]Challan!$A$6:$B$28,2,FALSE)</f>
        <v>94J</v>
      </c>
      <c r="R1579" s="43" t="str">
        <f t="shared" si="262"/>
        <v>AALC</v>
      </c>
      <c r="S1579" s="43" t="str">
        <f t="shared" si="267"/>
        <v>C</v>
      </c>
      <c r="T1579" s="43" t="str">
        <f t="shared" si="268"/>
        <v>01</v>
      </c>
      <c r="U1579" s="43" t="b">
        <f t="shared" si="263"/>
        <v>1</v>
      </c>
      <c r="V1579" s="43">
        <f t="shared" si="264"/>
        <v>10</v>
      </c>
      <c r="W1579" s="43" t="str">
        <f t="shared" si="265"/>
        <v>K</v>
      </c>
      <c r="X1579" s="37">
        <v>0</v>
      </c>
    </row>
    <row r="1580" spans="1:24" x14ac:dyDescent="0.25">
      <c r="A1580" s="30">
        <f t="shared" si="269"/>
        <v>1577</v>
      </c>
      <c r="B1580" s="45">
        <v>22</v>
      </c>
      <c r="C1580" s="32">
        <f t="shared" si="261"/>
        <v>33</v>
      </c>
      <c r="D1580" s="98" t="s">
        <v>219</v>
      </c>
      <c r="E1580" s="45" t="s">
        <v>1128</v>
      </c>
      <c r="F1580" s="45" t="s">
        <v>643</v>
      </c>
      <c r="G1580" s="45"/>
      <c r="H1580" s="35" t="s">
        <v>561</v>
      </c>
      <c r="I1580" s="36">
        <v>41723</v>
      </c>
      <c r="J1580" s="82">
        <v>14210</v>
      </c>
      <c r="K1580" s="37">
        <v>1421</v>
      </c>
      <c r="L1580" s="38">
        <f t="shared" si="271"/>
        <v>1421</v>
      </c>
      <c r="M1580" s="36">
        <f t="shared" si="270"/>
        <v>41723</v>
      </c>
      <c r="N1580" s="39">
        <f t="shared" si="266"/>
        <v>10</v>
      </c>
      <c r="O1580" s="5"/>
      <c r="P1580" s="5"/>
      <c r="Q1580" s="42" t="str">
        <f>VLOOKUP(B1580,[1]Challan!$A$6:$B$28,2,FALSE)</f>
        <v>94J</v>
      </c>
      <c r="R1580" s="43" t="str">
        <f t="shared" si="262"/>
        <v>AABC</v>
      </c>
      <c r="S1580" s="43" t="str">
        <f t="shared" si="267"/>
        <v>C</v>
      </c>
      <c r="T1580" s="43" t="str">
        <f t="shared" si="268"/>
        <v>01</v>
      </c>
      <c r="U1580" s="43" t="b">
        <f t="shared" si="263"/>
        <v>1</v>
      </c>
      <c r="V1580" s="43">
        <f t="shared" si="264"/>
        <v>10</v>
      </c>
      <c r="W1580" s="43" t="str">
        <f t="shared" si="265"/>
        <v>D</v>
      </c>
      <c r="X1580" s="37">
        <v>0</v>
      </c>
    </row>
    <row r="1581" spans="1:24" x14ac:dyDescent="0.25">
      <c r="A1581" s="30">
        <f t="shared" si="269"/>
        <v>1578</v>
      </c>
      <c r="B1581" s="45">
        <v>22</v>
      </c>
      <c r="C1581" s="32">
        <f t="shared" si="261"/>
        <v>34</v>
      </c>
      <c r="D1581" s="98" t="s">
        <v>219</v>
      </c>
      <c r="E1581" s="45" t="s">
        <v>1116</v>
      </c>
      <c r="F1581" s="45" t="s">
        <v>564</v>
      </c>
      <c r="G1581" s="45"/>
      <c r="H1581" s="35" t="s">
        <v>561</v>
      </c>
      <c r="I1581" s="36">
        <v>41724</v>
      </c>
      <c r="J1581" s="82">
        <v>174670</v>
      </c>
      <c r="K1581" s="37">
        <v>17467</v>
      </c>
      <c r="L1581" s="38">
        <f t="shared" si="271"/>
        <v>17467</v>
      </c>
      <c r="M1581" s="36">
        <f t="shared" si="270"/>
        <v>41724</v>
      </c>
      <c r="N1581" s="39">
        <f t="shared" si="266"/>
        <v>10</v>
      </c>
      <c r="O1581" s="5"/>
      <c r="P1581" s="5"/>
      <c r="Q1581" s="42" t="str">
        <f>VLOOKUP(B1581,[1]Challan!$A$6:$B$28,2,FALSE)</f>
        <v>94J</v>
      </c>
      <c r="R1581" s="43" t="str">
        <f t="shared" si="262"/>
        <v>AAAC</v>
      </c>
      <c r="S1581" s="43" t="str">
        <f t="shared" si="267"/>
        <v>C</v>
      </c>
      <c r="T1581" s="43" t="str">
        <f t="shared" si="268"/>
        <v>01</v>
      </c>
      <c r="U1581" s="43" t="b">
        <f t="shared" si="263"/>
        <v>1</v>
      </c>
      <c r="V1581" s="43">
        <f t="shared" si="264"/>
        <v>10</v>
      </c>
      <c r="W1581" s="43" t="str">
        <f t="shared" si="265"/>
        <v>P</v>
      </c>
      <c r="X1581" s="37">
        <v>0</v>
      </c>
    </row>
    <row r="1582" spans="1:24" x14ac:dyDescent="0.25">
      <c r="A1582" s="30">
        <f t="shared" si="269"/>
        <v>1579</v>
      </c>
      <c r="B1582" s="45">
        <v>22</v>
      </c>
      <c r="C1582" s="32">
        <f t="shared" si="261"/>
        <v>35</v>
      </c>
      <c r="D1582" s="98" t="s">
        <v>219</v>
      </c>
      <c r="E1582" s="45" t="s">
        <v>1120</v>
      </c>
      <c r="F1582" s="45" t="s">
        <v>577</v>
      </c>
      <c r="G1582" s="45"/>
      <c r="H1582" s="35" t="s">
        <v>561</v>
      </c>
      <c r="I1582" s="36">
        <v>41725</v>
      </c>
      <c r="J1582" s="82">
        <v>30000</v>
      </c>
      <c r="K1582" s="37">
        <v>3000</v>
      </c>
      <c r="L1582" s="38">
        <f t="shared" si="271"/>
        <v>3000</v>
      </c>
      <c r="M1582" s="36">
        <f t="shared" si="270"/>
        <v>41725</v>
      </c>
      <c r="N1582" s="39">
        <f t="shared" si="266"/>
        <v>10</v>
      </c>
      <c r="O1582" s="5"/>
      <c r="P1582" s="5"/>
      <c r="Q1582" s="42" t="str">
        <f>VLOOKUP(B1582,[1]Challan!$A$6:$B$28,2,FALSE)</f>
        <v>94J</v>
      </c>
      <c r="R1582" s="43" t="str">
        <f t="shared" si="262"/>
        <v>AACC</v>
      </c>
      <c r="S1582" s="43" t="str">
        <f t="shared" si="267"/>
        <v>C</v>
      </c>
      <c r="T1582" s="43" t="str">
        <f t="shared" si="268"/>
        <v>01</v>
      </c>
      <c r="U1582" s="43" t="b">
        <f t="shared" si="263"/>
        <v>1</v>
      </c>
      <c r="V1582" s="43">
        <f t="shared" si="264"/>
        <v>10</v>
      </c>
      <c r="W1582" s="43" t="str">
        <f t="shared" si="265"/>
        <v>G</v>
      </c>
      <c r="X1582" s="37">
        <v>0</v>
      </c>
    </row>
    <row r="1583" spans="1:24" x14ac:dyDescent="0.25">
      <c r="A1583" s="30">
        <f t="shared" si="269"/>
        <v>1580</v>
      </c>
      <c r="B1583" s="45">
        <v>22</v>
      </c>
      <c r="C1583" s="32">
        <f t="shared" si="261"/>
        <v>36</v>
      </c>
      <c r="D1583" s="98" t="s">
        <v>219</v>
      </c>
      <c r="E1583" s="45" t="s">
        <v>1146</v>
      </c>
      <c r="F1583" s="45" t="s">
        <v>765</v>
      </c>
      <c r="G1583" s="45"/>
      <c r="H1583" s="35" t="s">
        <v>561</v>
      </c>
      <c r="I1583" s="36">
        <v>41725</v>
      </c>
      <c r="J1583" s="82">
        <v>325840</v>
      </c>
      <c r="K1583" s="37">
        <v>32584</v>
      </c>
      <c r="L1583" s="38">
        <f t="shared" si="271"/>
        <v>32584</v>
      </c>
      <c r="M1583" s="36">
        <f t="shared" si="270"/>
        <v>41725</v>
      </c>
      <c r="N1583" s="39">
        <f t="shared" si="266"/>
        <v>10</v>
      </c>
      <c r="O1583" s="5"/>
      <c r="P1583" s="5"/>
      <c r="Q1583" s="42" t="str">
        <f>VLOOKUP(B1583,[1]Challan!$A$6:$B$28,2,FALSE)</f>
        <v>94J</v>
      </c>
      <c r="R1583" s="43" t="str">
        <f t="shared" si="262"/>
        <v>AAAC</v>
      </c>
      <c r="S1583" s="43" t="str">
        <f t="shared" si="267"/>
        <v>C</v>
      </c>
      <c r="T1583" s="43" t="str">
        <f t="shared" si="268"/>
        <v>01</v>
      </c>
      <c r="U1583" s="43" t="b">
        <f t="shared" si="263"/>
        <v>1</v>
      </c>
      <c r="V1583" s="43">
        <f t="shared" si="264"/>
        <v>10</v>
      </c>
      <c r="W1583" s="43" t="str">
        <f t="shared" si="265"/>
        <v>Q</v>
      </c>
      <c r="X1583" s="37">
        <v>0</v>
      </c>
    </row>
    <row r="1584" spans="1:24" x14ac:dyDescent="0.25">
      <c r="A1584" s="30">
        <f t="shared" si="269"/>
        <v>1581</v>
      </c>
      <c r="B1584" s="45">
        <v>22</v>
      </c>
      <c r="C1584" s="32">
        <f t="shared" si="261"/>
        <v>37</v>
      </c>
      <c r="D1584" s="98" t="s">
        <v>219</v>
      </c>
      <c r="E1584" s="45" t="s">
        <v>1022</v>
      </c>
      <c r="F1584" s="45" t="s">
        <v>766</v>
      </c>
      <c r="G1584" s="45"/>
      <c r="H1584" s="35" t="s">
        <v>561</v>
      </c>
      <c r="I1584" s="36">
        <v>41725</v>
      </c>
      <c r="J1584" s="82">
        <v>170680</v>
      </c>
      <c r="K1584" s="37">
        <v>17068</v>
      </c>
      <c r="L1584" s="38">
        <f t="shared" si="271"/>
        <v>17068</v>
      </c>
      <c r="M1584" s="36">
        <f t="shared" si="270"/>
        <v>41725</v>
      </c>
      <c r="N1584" s="39">
        <f t="shared" si="266"/>
        <v>10</v>
      </c>
      <c r="O1584" s="5"/>
      <c r="P1584" s="5"/>
      <c r="Q1584" s="42" t="str">
        <f>VLOOKUP(B1584,[1]Challan!$A$6:$B$28,2,FALSE)</f>
        <v>94J</v>
      </c>
      <c r="R1584" s="43" t="str">
        <f t="shared" si="262"/>
        <v>AADC</v>
      </c>
      <c r="S1584" s="43" t="str">
        <f t="shared" si="267"/>
        <v>C</v>
      </c>
      <c r="T1584" s="43" t="str">
        <f t="shared" si="268"/>
        <v>01</v>
      </c>
      <c r="U1584" s="43" t="b">
        <f t="shared" si="263"/>
        <v>1</v>
      </c>
      <c r="V1584" s="43">
        <f t="shared" si="264"/>
        <v>10</v>
      </c>
      <c r="W1584" s="43" t="str">
        <f t="shared" si="265"/>
        <v>H</v>
      </c>
      <c r="X1584" s="37">
        <v>0</v>
      </c>
    </row>
    <row r="1585" spans="1:24" x14ac:dyDescent="0.25">
      <c r="A1585" s="30">
        <f t="shared" si="269"/>
        <v>1582</v>
      </c>
      <c r="B1585" s="45">
        <v>22</v>
      </c>
      <c r="C1585" s="32">
        <f t="shared" si="261"/>
        <v>38</v>
      </c>
      <c r="D1585" s="98" t="s">
        <v>219</v>
      </c>
      <c r="E1585" s="45" t="s">
        <v>1117</v>
      </c>
      <c r="F1585" s="45" t="s">
        <v>565</v>
      </c>
      <c r="G1585" s="45"/>
      <c r="H1585" s="35" t="s">
        <v>561</v>
      </c>
      <c r="I1585" s="36">
        <v>41729</v>
      </c>
      <c r="J1585" s="82">
        <v>45640</v>
      </c>
      <c r="K1585" s="37">
        <v>4564</v>
      </c>
      <c r="L1585" s="38">
        <f t="shared" si="271"/>
        <v>4564</v>
      </c>
      <c r="M1585" s="36">
        <f t="shared" si="270"/>
        <v>41729</v>
      </c>
      <c r="N1585" s="39">
        <f t="shared" si="266"/>
        <v>10</v>
      </c>
      <c r="O1585" s="5"/>
      <c r="P1585" s="5"/>
      <c r="Q1585" s="42" t="str">
        <f>VLOOKUP(B1585,[1]Challan!$A$6:$B$28,2,FALSE)</f>
        <v>94J</v>
      </c>
      <c r="R1585" s="43" t="str">
        <f t="shared" si="262"/>
        <v>AABC</v>
      </c>
      <c r="S1585" s="43" t="str">
        <f t="shared" si="267"/>
        <v>C</v>
      </c>
      <c r="T1585" s="43" t="str">
        <f t="shared" si="268"/>
        <v>01</v>
      </c>
      <c r="U1585" s="43" t="b">
        <f t="shared" si="263"/>
        <v>1</v>
      </c>
      <c r="V1585" s="43">
        <f t="shared" si="264"/>
        <v>10</v>
      </c>
      <c r="W1585" s="43" t="str">
        <f t="shared" si="265"/>
        <v>K</v>
      </c>
      <c r="X1585" s="37">
        <v>0</v>
      </c>
    </row>
    <row r="1586" spans="1:24" x14ac:dyDescent="0.25">
      <c r="A1586" s="30">
        <f t="shared" si="269"/>
        <v>1583</v>
      </c>
      <c r="B1586" s="45">
        <v>22</v>
      </c>
      <c r="C1586" s="32">
        <f t="shared" si="261"/>
        <v>39</v>
      </c>
      <c r="D1586" s="98" t="s">
        <v>219</v>
      </c>
      <c r="E1586" s="45" t="s">
        <v>1117</v>
      </c>
      <c r="F1586" s="45" t="s">
        <v>565</v>
      </c>
      <c r="G1586" s="45"/>
      <c r="H1586" s="35" t="s">
        <v>561</v>
      </c>
      <c r="I1586" s="36">
        <v>41729</v>
      </c>
      <c r="J1586" s="82">
        <v>20570</v>
      </c>
      <c r="K1586" s="37">
        <v>2057</v>
      </c>
      <c r="L1586" s="38">
        <f t="shared" si="271"/>
        <v>2057</v>
      </c>
      <c r="M1586" s="36">
        <f t="shared" si="270"/>
        <v>41729</v>
      </c>
      <c r="N1586" s="39">
        <f t="shared" si="266"/>
        <v>10</v>
      </c>
      <c r="O1586" s="5"/>
      <c r="P1586" s="5"/>
      <c r="Q1586" s="42" t="str">
        <f>VLOOKUP(B1586,[1]Challan!$A$6:$B$28,2,FALSE)</f>
        <v>94J</v>
      </c>
      <c r="R1586" s="43" t="str">
        <f t="shared" si="262"/>
        <v>AABC</v>
      </c>
      <c r="S1586" s="43" t="str">
        <f t="shared" si="267"/>
        <v>C</v>
      </c>
      <c r="T1586" s="43" t="str">
        <f t="shared" si="268"/>
        <v>01</v>
      </c>
      <c r="U1586" s="43" t="b">
        <f t="shared" si="263"/>
        <v>1</v>
      </c>
      <c r="V1586" s="43">
        <f t="shared" si="264"/>
        <v>10</v>
      </c>
      <c r="W1586" s="43" t="str">
        <f t="shared" si="265"/>
        <v>K</v>
      </c>
      <c r="X1586" s="37">
        <v>0</v>
      </c>
    </row>
    <row r="1587" spans="1:24" x14ac:dyDescent="0.25">
      <c r="A1587" s="30">
        <f t="shared" si="269"/>
        <v>1584</v>
      </c>
      <c r="B1587" s="45">
        <v>22</v>
      </c>
      <c r="C1587" s="32">
        <f t="shared" si="261"/>
        <v>40</v>
      </c>
      <c r="D1587" s="98" t="s">
        <v>219</v>
      </c>
      <c r="E1587" s="45" t="s">
        <v>999</v>
      </c>
      <c r="F1587" s="45" t="s">
        <v>562</v>
      </c>
      <c r="G1587" s="45"/>
      <c r="H1587" s="35" t="s">
        <v>561</v>
      </c>
      <c r="I1587" s="36">
        <v>41729</v>
      </c>
      <c r="J1587" s="82">
        <v>44920</v>
      </c>
      <c r="K1587" s="37">
        <v>4492</v>
      </c>
      <c r="L1587" s="38">
        <f t="shared" si="271"/>
        <v>4492</v>
      </c>
      <c r="M1587" s="36">
        <f t="shared" si="270"/>
        <v>41729</v>
      </c>
      <c r="N1587" s="39">
        <f t="shared" si="266"/>
        <v>10</v>
      </c>
      <c r="O1587" s="5"/>
      <c r="P1587" s="5"/>
      <c r="Q1587" s="42" t="str">
        <f>VLOOKUP(B1587,[1]Challan!$A$6:$B$28,2,FALSE)</f>
        <v>94J</v>
      </c>
      <c r="R1587" s="43" t="str">
        <f t="shared" si="262"/>
        <v>AAIC</v>
      </c>
      <c r="S1587" s="43" t="str">
        <f t="shared" si="267"/>
        <v>C</v>
      </c>
      <c r="T1587" s="43" t="str">
        <f t="shared" si="268"/>
        <v>01</v>
      </c>
      <c r="U1587" s="43" t="b">
        <f t="shared" si="263"/>
        <v>1</v>
      </c>
      <c r="V1587" s="43">
        <f t="shared" si="264"/>
        <v>10</v>
      </c>
      <c r="W1587" s="43" t="str">
        <f t="shared" si="265"/>
        <v>R</v>
      </c>
      <c r="X1587" s="37">
        <v>0</v>
      </c>
    </row>
    <row r="1588" spans="1:24" x14ac:dyDescent="0.25">
      <c r="A1588" s="30">
        <f t="shared" si="269"/>
        <v>1585</v>
      </c>
      <c r="B1588" s="45">
        <v>22</v>
      </c>
      <c r="C1588" s="32">
        <f t="shared" si="261"/>
        <v>41</v>
      </c>
      <c r="D1588" s="98" t="s">
        <v>219</v>
      </c>
      <c r="E1588" s="45" t="s">
        <v>1001</v>
      </c>
      <c r="F1588" s="45" t="s">
        <v>573</v>
      </c>
      <c r="G1588" s="45"/>
      <c r="H1588" s="35" t="s">
        <v>561</v>
      </c>
      <c r="I1588" s="36">
        <v>41729</v>
      </c>
      <c r="J1588" s="82">
        <v>613470</v>
      </c>
      <c r="K1588" s="37">
        <v>61347</v>
      </c>
      <c r="L1588" s="38">
        <f t="shared" si="271"/>
        <v>61347</v>
      </c>
      <c r="M1588" s="36">
        <f t="shared" si="270"/>
        <v>41729</v>
      </c>
      <c r="N1588" s="39">
        <f t="shared" si="266"/>
        <v>10</v>
      </c>
      <c r="O1588" s="5"/>
      <c r="P1588" s="5"/>
      <c r="Q1588" s="42" t="str">
        <f>VLOOKUP(B1588,[1]Challan!$A$6:$B$28,2,FALSE)</f>
        <v>94J</v>
      </c>
      <c r="R1588" s="43" t="str">
        <f t="shared" si="262"/>
        <v>AAHC</v>
      </c>
      <c r="S1588" s="43" t="str">
        <f t="shared" si="267"/>
        <v>C</v>
      </c>
      <c r="T1588" s="43" t="str">
        <f t="shared" si="268"/>
        <v>01</v>
      </c>
      <c r="U1588" s="43" t="b">
        <f t="shared" si="263"/>
        <v>1</v>
      </c>
      <c r="V1588" s="43">
        <f t="shared" si="264"/>
        <v>10</v>
      </c>
      <c r="W1588" s="43" t="str">
        <f t="shared" si="265"/>
        <v>A</v>
      </c>
      <c r="X1588" s="37">
        <v>0</v>
      </c>
    </row>
    <row r="1589" spans="1:24" x14ac:dyDescent="0.25">
      <c r="A1589" s="30">
        <f t="shared" si="269"/>
        <v>1586</v>
      </c>
      <c r="B1589" s="45">
        <v>22</v>
      </c>
      <c r="C1589" s="32">
        <f t="shared" si="261"/>
        <v>42</v>
      </c>
      <c r="D1589" s="98" t="s">
        <v>219</v>
      </c>
      <c r="E1589" s="45" t="s">
        <v>918</v>
      </c>
      <c r="F1589" s="45" t="s">
        <v>759</v>
      </c>
      <c r="G1589" s="45"/>
      <c r="H1589" s="35" t="s">
        <v>561</v>
      </c>
      <c r="I1589" s="36">
        <v>41729</v>
      </c>
      <c r="J1589" s="82">
        <v>18270</v>
      </c>
      <c r="K1589" s="37">
        <v>1827</v>
      </c>
      <c r="L1589" s="38">
        <f t="shared" si="271"/>
        <v>1827</v>
      </c>
      <c r="M1589" s="36">
        <f t="shared" si="270"/>
        <v>41729</v>
      </c>
      <c r="N1589" s="39">
        <f t="shared" si="266"/>
        <v>10</v>
      </c>
      <c r="O1589" s="5"/>
      <c r="P1589" s="5"/>
      <c r="Q1589" s="42" t="str">
        <f>VLOOKUP(B1589,[1]Challan!$A$6:$B$28,2,FALSE)</f>
        <v>94J</v>
      </c>
      <c r="R1589" s="43" t="str">
        <f t="shared" si="262"/>
        <v>AABC</v>
      </c>
      <c r="S1589" s="43" t="str">
        <f t="shared" si="267"/>
        <v>C</v>
      </c>
      <c r="T1589" s="43" t="str">
        <f t="shared" si="268"/>
        <v>01</v>
      </c>
      <c r="U1589" s="43" t="b">
        <f t="shared" si="263"/>
        <v>1</v>
      </c>
      <c r="V1589" s="43">
        <f t="shared" si="264"/>
        <v>10</v>
      </c>
      <c r="W1589" s="43" t="str">
        <f t="shared" si="265"/>
        <v>B</v>
      </c>
      <c r="X1589" s="37">
        <v>0</v>
      </c>
    </row>
    <row r="1590" spans="1:24" x14ac:dyDescent="0.25">
      <c r="A1590" s="30">
        <f t="shared" si="269"/>
        <v>1587</v>
      </c>
      <c r="B1590" s="45">
        <v>22</v>
      </c>
      <c r="C1590" s="32">
        <f t="shared" si="261"/>
        <v>43</v>
      </c>
      <c r="D1590" s="98" t="s">
        <v>219</v>
      </c>
      <c r="E1590" s="45" t="s">
        <v>919</v>
      </c>
      <c r="F1590" s="45" t="s">
        <v>762</v>
      </c>
      <c r="G1590" s="45"/>
      <c r="H1590" s="35" t="s">
        <v>561</v>
      </c>
      <c r="I1590" s="36">
        <v>41729</v>
      </c>
      <c r="J1590" s="82">
        <v>130150</v>
      </c>
      <c r="K1590" s="37">
        <v>13015</v>
      </c>
      <c r="L1590" s="38">
        <f t="shared" si="271"/>
        <v>13015</v>
      </c>
      <c r="M1590" s="36">
        <f t="shared" si="270"/>
        <v>41729</v>
      </c>
      <c r="N1590" s="39">
        <f t="shared" si="266"/>
        <v>10</v>
      </c>
      <c r="O1590" s="5"/>
      <c r="P1590" s="5"/>
      <c r="Q1590" s="42" t="str">
        <f>VLOOKUP(B1590,[1]Challan!$A$6:$B$28,2,FALSE)</f>
        <v>94J</v>
      </c>
      <c r="R1590" s="43" t="str">
        <f t="shared" si="262"/>
        <v>AADC</v>
      </c>
      <c r="S1590" s="43" t="str">
        <f t="shared" si="267"/>
        <v>C</v>
      </c>
      <c r="T1590" s="43" t="str">
        <f t="shared" si="268"/>
        <v>01</v>
      </c>
      <c r="U1590" s="43" t="b">
        <f t="shared" si="263"/>
        <v>1</v>
      </c>
      <c r="V1590" s="43">
        <f t="shared" si="264"/>
        <v>10</v>
      </c>
      <c r="W1590" s="43" t="str">
        <f t="shared" si="265"/>
        <v>R</v>
      </c>
      <c r="X1590" s="37">
        <v>0</v>
      </c>
    </row>
    <row r="1591" spans="1:24" x14ac:dyDescent="0.25">
      <c r="A1591" s="30">
        <f t="shared" si="269"/>
        <v>1588</v>
      </c>
      <c r="B1591" s="45">
        <v>22</v>
      </c>
      <c r="C1591" s="32">
        <f t="shared" si="261"/>
        <v>44</v>
      </c>
      <c r="D1591" s="98" t="s">
        <v>219</v>
      </c>
      <c r="E1591" s="45" t="s">
        <v>1000</v>
      </c>
      <c r="F1591" s="45" t="s">
        <v>572</v>
      </c>
      <c r="G1591" s="45"/>
      <c r="H1591" s="35" t="s">
        <v>561</v>
      </c>
      <c r="I1591" s="36">
        <v>41729</v>
      </c>
      <c r="J1591" s="82">
        <v>443870</v>
      </c>
      <c r="K1591" s="37">
        <v>44387</v>
      </c>
      <c r="L1591" s="38">
        <f t="shared" si="271"/>
        <v>44387</v>
      </c>
      <c r="M1591" s="36">
        <f t="shared" si="270"/>
        <v>41729</v>
      </c>
      <c r="N1591" s="39">
        <f t="shared" si="266"/>
        <v>10</v>
      </c>
      <c r="O1591" s="5"/>
      <c r="P1591" s="5"/>
      <c r="Q1591" s="42" t="str">
        <f>VLOOKUP(B1591,[1]Challan!$A$6:$B$28,2,FALSE)</f>
        <v>94J</v>
      </c>
      <c r="R1591" s="43" t="str">
        <f t="shared" si="262"/>
        <v>AABC</v>
      </c>
      <c r="S1591" s="43" t="str">
        <f t="shared" si="267"/>
        <v>C</v>
      </c>
      <c r="T1591" s="43" t="str">
        <f t="shared" si="268"/>
        <v>01</v>
      </c>
      <c r="U1591" s="43" t="b">
        <f t="shared" si="263"/>
        <v>1</v>
      </c>
      <c r="V1591" s="43">
        <f t="shared" si="264"/>
        <v>10</v>
      </c>
      <c r="W1591" s="43" t="str">
        <f t="shared" si="265"/>
        <v>B</v>
      </c>
      <c r="X1591" s="37">
        <v>0</v>
      </c>
    </row>
    <row r="1592" spans="1:24" x14ac:dyDescent="0.25">
      <c r="A1592" s="30">
        <f t="shared" si="269"/>
        <v>1589</v>
      </c>
      <c r="B1592" s="45">
        <v>22</v>
      </c>
      <c r="C1592" s="32">
        <f t="shared" si="261"/>
        <v>45</v>
      </c>
      <c r="D1592" s="98" t="s">
        <v>219</v>
      </c>
      <c r="E1592" s="45" t="s">
        <v>1000</v>
      </c>
      <c r="F1592" s="45" t="s">
        <v>572</v>
      </c>
      <c r="G1592" s="45"/>
      <c r="H1592" s="35" t="s">
        <v>561</v>
      </c>
      <c r="I1592" s="36">
        <v>41729</v>
      </c>
      <c r="J1592" s="82">
        <v>4200</v>
      </c>
      <c r="K1592" s="37">
        <v>420</v>
      </c>
      <c r="L1592" s="38">
        <f t="shared" si="271"/>
        <v>420</v>
      </c>
      <c r="M1592" s="36">
        <f t="shared" si="270"/>
        <v>41729</v>
      </c>
      <c r="N1592" s="39">
        <f t="shared" si="266"/>
        <v>10</v>
      </c>
      <c r="O1592" s="5"/>
      <c r="P1592" s="5"/>
      <c r="Q1592" s="42" t="str">
        <f>VLOOKUP(B1592,[1]Challan!$A$6:$B$28,2,FALSE)</f>
        <v>94J</v>
      </c>
      <c r="R1592" s="43" t="str">
        <f t="shared" si="262"/>
        <v>AABC</v>
      </c>
      <c r="S1592" s="43" t="str">
        <f t="shared" si="267"/>
        <v>C</v>
      </c>
      <c r="T1592" s="43" t="str">
        <f t="shared" si="268"/>
        <v>01</v>
      </c>
      <c r="U1592" s="43" t="b">
        <f t="shared" si="263"/>
        <v>1</v>
      </c>
      <c r="V1592" s="43">
        <f t="shared" si="264"/>
        <v>10</v>
      </c>
      <c r="W1592" s="43" t="str">
        <f t="shared" si="265"/>
        <v>B</v>
      </c>
      <c r="X1592" s="37">
        <v>0</v>
      </c>
    </row>
    <row r="1593" spans="1:24" x14ac:dyDescent="0.25">
      <c r="A1593" s="30">
        <f t="shared" si="269"/>
        <v>1590</v>
      </c>
      <c r="B1593" s="45">
        <v>22</v>
      </c>
      <c r="C1593" s="32">
        <f t="shared" si="261"/>
        <v>46</v>
      </c>
      <c r="D1593" s="98" t="s">
        <v>219</v>
      </c>
      <c r="E1593" s="45" t="s">
        <v>1128</v>
      </c>
      <c r="F1593" s="45" t="s">
        <v>643</v>
      </c>
      <c r="G1593" s="45"/>
      <c r="H1593" s="35" t="s">
        <v>561</v>
      </c>
      <c r="I1593" s="36">
        <v>41729</v>
      </c>
      <c r="J1593" s="82">
        <v>242895</v>
      </c>
      <c r="K1593" s="37">
        <v>24290</v>
      </c>
      <c r="L1593" s="38">
        <f t="shared" si="271"/>
        <v>24290</v>
      </c>
      <c r="M1593" s="36">
        <f t="shared" si="270"/>
        <v>41729</v>
      </c>
      <c r="N1593" s="39">
        <f t="shared" si="266"/>
        <v>10</v>
      </c>
      <c r="O1593" s="5"/>
      <c r="P1593" s="5"/>
      <c r="Q1593" s="42" t="str">
        <f>VLOOKUP(B1593,[1]Challan!$A$6:$B$28,2,FALSE)</f>
        <v>94J</v>
      </c>
      <c r="R1593" s="43" t="str">
        <f t="shared" si="262"/>
        <v>AABC</v>
      </c>
      <c r="S1593" s="43" t="str">
        <f t="shared" si="267"/>
        <v>C</v>
      </c>
      <c r="T1593" s="43" t="str">
        <f t="shared" si="268"/>
        <v>01</v>
      </c>
      <c r="U1593" s="43" t="b">
        <f t="shared" si="263"/>
        <v>1</v>
      </c>
      <c r="V1593" s="43">
        <f t="shared" si="264"/>
        <v>10</v>
      </c>
      <c r="W1593" s="43" t="str">
        <f t="shared" si="265"/>
        <v>D</v>
      </c>
      <c r="X1593" s="37">
        <v>0</v>
      </c>
    </row>
    <row r="1594" spans="1:24" x14ac:dyDescent="0.25">
      <c r="A1594" s="30">
        <f t="shared" si="269"/>
        <v>1591</v>
      </c>
      <c r="B1594" s="45">
        <v>22</v>
      </c>
      <c r="C1594" s="32">
        <f t="shared" si="261"/>
        <v>47</v>
      </c>
      <c r="D1594" s="98" t="s">
        <v>219</v>
      </c>
      <c r="E1594" s="45" t="s">
        <v>1129</v>
      </c>
      <c r="F1594" s="45" t="s">
        <v>760</v>
      </c>
      <c r="G1594" s="45"/>
      <c r="H1594" s="35" t="s">
        <v>561</v>
      </c>
      <c r="I1594" s="36">
        <v>41729</v>
      </c>
      <c r="J1594" s="82">
        <v>1090768</v>
      </c>
      <c r="K1594" s="37">
        <v>109077</v>
      </c>
      <c r="L1594" s="38">
        <f t="shared" si="271"/>
        <v>109077</v>
      </c>
      <c r="M1594" s="36">
        <f t="shared" si="270"/>
        <v>41729</v>
      </c>
      <c r="N1594" s="39">
        <f t="shared" si="266"/>
        <v>10</v>
      </c>
      <c r="O1594" s="5"/>
      <c r="P1594" s="5"/>
      <c r="Q1594" s="42" t="str">
        <f>VLOOKUP(B1594,[1]Challan!$A$6:$B$28,2,FALSE)</f>
        <v>94J</v>
      </c>
      <c r="R1594" s="43" t="str">
        <f t="shared" si="262"/>
        <v>AAAC</v>
      </c>
      <c r="S1594" s="43" t="str">
        <f t="shared" si="267"/>
        <v>C</v>
      </c>
      <c r="T1594" s="43" t="str">
        <f t="shared" si="268"/>
        <v>01</v>
      </c>
      <c r="U1594" s="43" t="b">
        <f t="shared" si="263"/>
        <v>1</v>
      </c>
      <c r="V1594" s="43">
        <f t="shared" si="264"/>
        <v>10</v>
      </c>
      <c r="W1594" s="43" t="str">
        <f t="shared" si="265"/>
        <v>G</v>
      </c>
      <c r="X1594" s="37">
        <v>0</v>
      </c>
    </row>
    <row r="1595" spans="1:24" x14ac:dyDescent="0.25">
      <c r="A1595" s="30">
        <f t="shared" si="269"/>
        <v>1592</v>
      </c>
      <c r="B1595" s="45">
        <v>22</v>
      </c>
      <c r="C1595" s="32">
        <f t="shared" si="261"/>
        <v>48</v>
      </c>
      <c r="D1595" s="98" t="s">
        <v>219</v>
      </c>
      <c r="E1595" s="45" t="s">
        <v>1129</v>
      </c>
      <c r="F1595" s="45" t="s">
        <v>760</v>
      </c>
      <c r="G1595" s="45"/>
      <c r="H1595" s="35" t="s">
        <v>561</v>
      </c>
      <c r="I1595" s="36">
        <v>41729</v>
      </c>
      <c r="J1595" s="82">
        <v>102626</v>
      </c>
      <c r="K1595" s="37">
        <v>10263</v>
      </c>
      <c r="L1595" s="38">
        <f t="shared" si="271"/>
        <v>10263</v>
      </c>
      <c r="M1595" s="36">
        <f t="shared" si="270"/>
        <v>41729</v>
      </c>
      <c r="N1595" s="39">
        <f t="shared" si="266"/>
        <v>10</v>
      </c>
      <c r="O1595" s="5"/>
      <c r="P1595" s="5"/>
      <c r="Q1595" s="42" t="str">
        <f>VLOOKUP(B1595,[1]Challan!$A$6:$B$28,2,FALSE)</f>
        <v>94J</v>
      </c>
      <c r="R1595" s="43" t="str">
        <f t="shared" si="262"/>
        <v>AAAC</v>
      </c>
      <c r="S1595" s="43" t="str">
        <f t="shared" si="267"/>
        <v>C</v>
      </c>
      <c r="T1595" s="43" t="str">
        <f t="shared" si="268"/>
        <v>01</v>
      </c>
      <c r="U1595" s="43" t="b">
        <f t="shared" si="263"/>
        <v>1</v>
      </c>
      <c r="V1595" s="43">
        <f t="shared" si="264"/>
        <v>10</v>
      </c>
      <c r="W1595" s="43" t="str">
        <f t="shared" si="265"/>
        <v>G</v>
      </c>
      <c r="X1595" s="37">
        <v>0</v>
      </c>
    </row>
    <row r="1596" spans="1:24" x14ac:dyDescent="0.25">
      <c r="A1596" s="30">
        <f t="shared" si="269"/>
        <v>1593</v>
      </c>
      <c r="B1596" s="45">
        <v>22</v>
      </c>
      <c r="C1596" s="32">
        <f t="shared" si="261"/>
        <v>49</v>
      </c>
      <c r="D1596" s="98" t="s">
        <v>219</v>
      </c>
      <c r="E1596" s="45" t="s">
        <v>1129</v>
      </c>
      <c r="F1596" s="45" t="s">
        <v>760</v>
      </c>
      <c r="G1596" s="45"/>
      <c r="H1596" s="35" t="s">
        <v>561</v>
      </c>
      <c r="I1596" s="36">
        <v>41729</v>
      </c>
      <c r="J1596" s="82">
        <v>236230</v>
      </c>
      <c r="K1596" s="37">
        <v>23623</v>
      </c>
      <c r="L1596" s="38">
        <f t="shared" si="271"/>
        <v>23623</v>
      </c>
      <c r="M1596" s="36">
        <f t="shared" si="270"/>
        <v>41729</v>
      </c>
      <c r="N1596" s="39">
        <f t="shared" si="266"/>
        <v>10</v>
      </c>
      <c r="O1596" s="5"/>
      <c r="P1596" s="5"/>
      <c r="Q1596" s="42" t="str">
        <f>VLOOKUP(B1596,[1]Challan!$A$6:$B$28,2,FALSE)</f>
        <v>94J</v>
      </c>
      <c r="R1596" s="43" t="str">
        <f t="shared" si="262"/>
        <v>AAAC</v>
      </c>
      <c r="S1596" s="43" t="str">
        <f t="shared" si="267"/>
        <v>C</v>
      </c>
      <c r="T1596" s="43" t="str">
        <f t="shared" si="268"/>
        <v>01</v>
      </c>
      <c r="U1596" s="43" t="b">
        <f t="shared" si="263"/>
        <v>1</v>
      </c>
      <c r="V1596" s="43">
        <f t="shared" si="264"/>
        <v>10</v>
      </c>
      <c r="W1596" s="43" t="str">
        <f t="shared" si="265"/>
        <v>G</v>
      </c>
      <c r="X1596" s="37">
        <v>0</v>
      </c>
    </row>
    <row r="1597" spans="1:24" x14ac:dyDescent="0.25">
      <c r="A1597" s="30">
        <f t="shared" si="269"/>
        <v>1594</v>
      </c>
      <c r="B1597" s="45">
        <v>22</v>
      </c>
      <c r="C1597" s="32">
        <f t="shared" si="261"/>
        <v>50</v>
      </c>
      <c r="D1597" s="98" t="s">
        <v>219</v>
      </c>
      <c r="E1597" s="45" t="s">
        <v>1129</v>
      </c>
      <c r="F1597" s="45" t="s">
        <v>760</v>
      </c>
      <c r="G1597" s="45"/>
      <c r="H1597" s="35" t="s">
        <v>561</v>
      </c>
      <c r="I1597" s="36">
        <v>41729</v>
      </c>
      <c r="J1597" s="82">
        <v>267902</v>
      </c>
      <c r="K1597" s="37">
        <v>26790</v>
      </c>
      <c r="L1597" s="38">
        <f t="shared" si="271"/>
        <v>26790</v>
      </c>
      <c r="M1597" s="36">
        <f t="shared" si="270"/>
        <v>41729</v>
      </c>
      <c r="N1597" s="39">
        <f t="shared" si="266"/>
        <v>10</v>
      </c>
      <c r="O1597" s="5"/>
      <c r="P1597" s="5"/>
      <c r="Q1597" s="42" t="str">
        <f>VLOOKUP(B1597,[1]Challan!$A$6:$B$28,2,FALSE)</f>
        <v>94J</v>
      </c>
      <c r="R1597" s="43" t="str">
        <f t="shared" si="262"/>
        <v>AAAC</v>
      </c>
      <c r="S1597" s="43" t="str">
        <f t="shared" si="267"/>
        <v>C</v>
      </c>
      <c r="T1597" s="43" t="str">
        <f t="shared" si="268"/>
        <v>01</v>
      </c>
      <c r="U1597" s="43" t="b">
        <f t="shared" si="263"/>
        <v>1</v>
      </c>
      <c r="V1597" s="43">
        <f t="shared" si="264"/>
        <v>10</v>
      </c>
      <c r="W1597" s="43" t="str">
        <f t="shared" si="265"/>
        <v>G</v>
      </c>
      <c r="X1597" s="37">
        <v>0</v>
      </c>
    </row>
    <row r="1598" spans="1:24" x14ac:dyDescent="0.25">
      <c r="A1598" s="30">
        <f t="shared" si="269"/>
        <v>1595</v>
      </c>
      <c r="B1598" s="45">
        <v>22</v>
      </c>
      <c r="C1598" s="32">
        <f t="shared" si="261"/>
        <v>51</v>
      </c>
      <c r="D1598" s="98" t="s">
        <v>219</v>
      </c>
      <c r="E1598" s="45" t="s">
        <v>1129</v>
      </c>
      <c r="F1598" s="45" t="s">
        <v>760</v>
      </c>
      <c r="G1598" s="45"/>
      <c r="H1598" s="35" t="s">
        <v>561</v>
      </c>
      <c r="I1598" s="36">
        <v>41729</v>
      </c>
      <c r="J1598" s="82">
        <v>185590</v>
      </c>
      <c r="K1598" s="37">
        <v>18559</v>
      </c>
      <c r="L1598" s="38">
        <f t="shared" si="271"/>
        <v>18559</v>
      </c>
      <c r="M1598" s="36">
        <f t="shared" si="270"/>
        <v>41729</v>
      </c>
      <c r="N1598" s="39">
        <f t="shared" si="266"/>
        <v>10</v>
      </c>
      <c r="O1598" s="5"/>
      <c r="P1598" s="5"/>
      <c r="Q1598" s="42" t="str">
        <f>VLOOKUP(B1598,[1]Challan!$A$6:$B$28,2,FALSE)</f>
        <v>94J</v>
      </c>
      <c r="R1598" s="43" t="str">
        <f t="shared" si="262"/>
        <v>AAAC</v>
      </c>
      <c r="S1598" s="43" t="str">
        <f t="shared" si="267"/>
        <v>C</v>
      </c>
      <c r="T1598" s="43" t="str">
        <f t="shared" si="268"/>
        <v>01</v>
      </c>
      <c r="U1598" s="43" t="b">
        <f t="shared" si="263"/>
        <v>1</v>
      </c>
      <c r="V1598" s="43">
        <f t="shared" si="264"/>
        <v>10</v>
      </c>
      <c r="W1598" s="43" t="str">
        <f t="shared" si="265"/>
        <v>G</v>
      </c>
      <c r="X1598" s="37">
        <v>0</v>
      </c>
    </row>
    <row r="1599" spans="1:24" x14ac:dyDescent="0.25">
      <c r="A1599" s="30">
        <f t="shared" si="269"/>
        <v>1596</v>
      </c>
      <c r="B1599" s="45">
        <v>22</v>
      </c>
      <c r="C1599" s="32">
        <f t="shared" si="261"/>
        <v>52</v>
      </c>
      <c r="D1599" s="98" t="s">
        <v>219</v>
      </c>
      <c r="E1599" s="45" t="s">
        <v>1129</v>
      </c>
      <c r="F1599" s="45" t="s">
        <v>760</v>
      </c>
      <c r="G1599" s="45"/>
      <c r="H1599" s="35" t="s">
        <v>561</v>
      </c>
      <c r="I1599" s="36">
        <v>41729</v>
      </c>
      <c r="J1599" s="82">
        <v>34348</v>
      </c>
      <c r="K1599" s="37">
        <v>3435</v>
      </c>
      <c r="L1599" s="38">
        <f t="shared" si="271"/>
        <v>3435</v>
      </c>
      <c r="M1599" s="36">
        <f t="shared" si="270"/>
        <v>41729</v>
      </c>
      <c r="N1599" s="39">
        <f t="shared" si="266"/>
        <v>10</v>
      </c>
      <c r="O1599" s="5"/>
      <c r="P1599" s="5"/>
      <c r="Q1599" s="42" t="str">
        <f>VLOOKUP(B1599,[1]Challan!$A$6:$B$28,2,FALSE)</f>
        <v>94J</v>
      </c>
      <c r="R1599" s="43" t="str">
        <f t="shared" si="262"/>
        <v>AAAC</v>
      </c>
      <c r="S1599" s="43" t="str">
        <f t="shared" si="267"/>
        <v>C</v>
      </c>
      <c r="T1599" s="43" t="str">
        <f t="shared" si="268"/>
        <v>01</v>
      </c>
      <c r="U1599" s="43" t="b">
        <f t="shared" si="263"/>
        <v>1</v>
      </c>
      <c r="V1599" s="43">
        <f t="shared" si="264"/>
        <v>10</v>
      </c>
      <c r="W1599" s="43" t="str">
        <f t="shared" si="265"/>
        <v>G</v>
      </c>
      <c r="X1599" s="37">
        <v>0</v>
      </c>
    </row>
    <row r="1600" spans="1:24" x14ac:dyDescent="0.25">
      <c r="A1600" s="30">
        <f t="shared" si="269"/>
        <v>1597</v>
      </c>
      <c r="B1600" s="45">
        <v>22</v>
      </c>
      <c r="C1600" s="32">
        <f t="shared" si="261"/>
        <v>53</v>
      </c>
      <c r="D1600" s="98" t="s">
        <v>219</v>
      </c>
      <c r="E1600" s="45" t="s">
        <v>1001</v>
      </c>
      <c r="F1600" s="45" t="s">
        <v>573</v>
      </c>
      <c r="G1600" s="45"/>
      <c r="H1600" s="35" t="s">
        <v>561</v>
      </c>
      <c r="I1600" s="36">
        <v>41729</v>
      </c>
      <c r="J1600" s="82">
        <v>403831</v>
      </c>
      <c r="K1600" s="37">
        <v>40383</v>
      </c>
      <c r="L1600" s="38">
        <f t="shared" si="271"/>
        <v>40383</v>
      </c>
      <c r="M1600" s="36">
        <f t="shared" si="270"/>
        <v>41729</v>
      </c>
      <c r="N1600" s="39">
        <f t="shared" si="266"/>
        <v>10</v>
      </c>
      <c r="O1600" s="5"/>
      <c r="P1600" s="5"/>
      <c r="Q1600" s="42" t="str">
        <f>VLOOKUP(B1600,[1]Challan!$A$6:$B$28,2,FALSE)</f>
        <v>94J</v>
      </c>
      <c r="R1600" s="43" t="str">
        <f t="shared" si="262"/>
        <v>AAHC</v>
      </c>
      <c r="S1600" s="43" t="str">
        <f t="shared" si="267"/>
        <v>C</v>
      </c>
      <c r="T1600" s="43" t="str">
        <f t="shared" si="268"/>
        <v>01</v>
      </c>
      <c r="U1600" s="43" t="b">
        <f t="shared" si="263"/>
        <v>1</v>
      </c>
      <c r="V1600" s="43">
        <f t="shared" si="264"/>
        <v>10</v>
      </c>
      <c r="W1600" s="43" t="str">
        <f t="shared" si="265"/>
        <v>A</v>
      </c>
      <c r="X1600" s="37">
        <v>0</v>
      </c>
    </row>
    <row r="1601" spans="1:24" x14ac:dyDescent="0.25">
      <c r="A1601" s="30">
        <f t="shared" si="269"/>
        <v>1598</v>
      </c>
      <c r="B1601" s="45">
        <v>22</v>
      </c>
      <c r="C1601" s="32">
        <f t="shared" si="261"/>
        <v>54</v>
      </c>
      <c r="D1601" s="98" t="s">
        <v>219</v>
      </c>
      <c r="E1601" s="45" t="s">
        <v>892</v>
      </c>
      <c r="F1601" s="45" t="s">
        <v>568</v>
      </c>
      <c r="G1601" s="45"/>
      <c r="H1601" s="35" t="s">
        <v>561</v>
      </c>
      <c r="I1601" s="36">
        <v>41729</v>
      </c>
      <c r="J1601" s="82">
        <v>961038</v>
      </c>
      <c r="K1601" s="37">
        <v>96104</v>
      </c>
      <c r="L1601" s="38">
        <f t="shared" si="271"/>
        <v>96104</v>
      </c>
      <c r="M1601" s="36">
        <f t="shared" si="270"/>
        <v>41729</v>
      </c>
      <c r="N1601" s="39">
        <f t="shared" si="266"/>
        <v>10</v>
      </c>
      <c r="O1601" s="5"/>
      <c r="P1601" s="5"/>
      <c r="Q1601" s="42" t="str">
        <f>VLOOKUP(B1601,[1]Challan!$A$6:$B$28,2,FALSE)</f>
        <v>94J</v>
      </c>
      <c r="R1601" s="43" t="str">
        <f t="shared" si="262"/>
        <v>AAFC</v>
      </c>
      <c r="S1601" s="43" t="str">
        <f t="shared" si="267"/>
        <v>C</v>
      </c>
      <c r="T1601" s="43" t="str">
        <f t="shared" si="268"/>
        <v>01</v>
      </c>
      <c r="U1601" s="43" t="b">
        <f t="shared" si="263"/>
        <v>1</v>
      </c>
      <c r="V1601" s="43">
        <f t="shared" si="264"/>
        <v>10</v>
      </c>
      <c r="W1601" s="43" t="str">
        <f t="shared" si="265"/>
        <v>L</v>
      </c>
      <c r="X1601" s="37">
        <v>0</v>
      </c>
    </row>
    <row r="1602" spans="1:24" x14ac:dyDescent="0.25">
      <c r="A1602" s="30">
        <f t="shared" si="269"/>
        <v>1599</v>
      </c>
      <c r="B1602" s="45">
        <v>22</v>
      </c>
      <c r="C1602" s="32">
        <f t="shared" si="261"/>
        <v>55</v>
      </c>
      <c r="D1602" s="98" t="s">
        <v>219</v>
      </c>
      <c r="E1602" s="45" t="s">
        <v>920</v>
      </c>
      <c r="F1602" s="45" t="s">
        <v>767</v>
      </c>
      <c r="G1602" s="45"/>
      <c r="H1602" s="35" t="s">
        <v>561</v>
      </c>
      <c r="I1602" s="36">
        <v>41729</v>
      </c>
      <c r="J1602" s="82">
        <v>10197</v>
      </c>
      <c r="K1602" s="37">
        <v>1020</v>
      </c>
      <c r="L1602" s="38">
        <f t="shared" si="271"/>
        <v>1020</v>
      </c>
      <c r="M1602" s="36">
        <f t="shared" si="270"/>
        <v>41729</v>
      </c>
      <c r="N1602" s="39">
        <f t="shared" si="266"/>
        <v>10</v>
      </c>
      <c r="O1602" s="5"/>
      <c r="P1602" s="5"/>
      <c r="Q1602" s="42" t="str">
        <f>VLOOKUP(B1602,[1]Challan!$A$6:$B$28,2,FALSE)</f>
        <v>94J</v>
      </c>
      <c r="R1602" s="43" t="str">
        <f t="shared" si="262"/>
        <v>AAFC</v>
      </c>
      <c r="S1602" s="43" t="str">
        <f t="shared" si="267"/>
        <v>C</v>
      </c>
      <c r="T1602" s="43" t="str">
        <f t="shared" si="268"/>
        <v>01</v>
      </c>
      <c r="U1602" s="43" t="b">
        <f t="shared" si="263"/>
        <v>1</v>
      </c>
      <c r="V1602" s="43">
        <f t="shared" si="264"/>
        <v>10</v>
      </c>
      <c r="W1602" s="43" t="str">
        <f t="shared" si="265"/>
        <v>F</v>
      </c>
      <c r="X1602" s="37">
        <v>0</v>
      </c>
    </row>
    <row r="1603" spans="1:24" x14ac:dyDescent="0.25">
      <c r="A1603" s="30">
        <f t="shared" si="269"/>
        <v>1600</v>
      </c>
      <c r="B1603" s="45">
        <v>22</v>
      </c>
      <c r="C1603" s="32">
        <f t="shared" si="261"/>
        <v>56</v>
      </c>
      <c r="D1603" s="98" t="s">
        <v>219</v>
      </c>
      <c r="E1603" s="45" t="s">
        <v>1115</v>
      </c>
      <c r="F1603" s="45" t="s">
        <v>768</v>
      </c>
      <c r="G1603" s="45"/>
      <c r="H1603" s="35" t="s">
        <v>561</v>
      </c>
      <c r="I1603" s="36">
        <v>41729</v>
      </c>
      <c r="J1603" s="82">
        <v>93259</v>
      </c>
      <c r="K1603" s="37">
        <v>9326</v>
      </c>
      <c r="L1603" s="38">
        <f t="shared" si="271"/>
        <v>9326</v>
      </c>
      <c r="M1603" s="36">
        <f t="shared" si="270"/>
        <v>41729</v>
      </c>
      <c r="N1603" s="39">
        <f t="shared" si="266"/>
        <v>10</v>
      </c>
      <c r="O1603" s="5"/>
      <c r="P1603" s="5"/>
      <c r="Q1603" s="42" t="str">
        <f>VLOOKUP(B1603,[1]Challan!$A$6:$B$28,2,FALSE)</f>
        <v>94J</v>
      </c>
      <c r="R1603" s="43" t="str">
        <f t="shared" si="262"/>
        <v>AANC</v>
      </c>
      <c r="S1603" s="43" t="str">
        <f t="shared" si="267"/>
        <v>C</v>
      </c>
      <c r="T1603" s="43" t="str">
        <f t="shared" si="268"/>
        <v>01</v>
      </c>
      <c r="U1603" s="43" t="b">
        <f t="shared" si="263"/>
        <v>1</v>
      </c>
      <c r="V1603" s="43">
        <f t="shared" si="264"/>
        <v>10</v>
      </c>
      <c r="W1603" s="43" t="str">
        <f t="shared" si="265"/>
        <v>F</v>
      </c>
      <c r="X1603" s="37">
        <v>0</v>
      </c>
    </row>
    <row r="1604" spans="1:24" x14ac:dyDescent="0.25">
      <c r="A1604" s="30">
        <f t="shared" si="269"/>
        <v>1601</v>
      </c>
      <c r="B1604" s="45">
        <v>22</v>
      </c>
      <c r="C1604" s="32">
        <f t="shared" ref="C1604:C1642" si="272">+IF(B1604=B1603,C1603+1,1)</f>
        <v>57</v>
      </c>
      <c r="D1604" s="98" t="s">
        <v>219</v>
      </c>
      <c r="E1604" s="45" t="s">
        <v>891</v>
      </c>
      <c r="F1604" s="45" t="s">
        <v>769</v>
      </c>
      <c r="G1604" s="45"/>
      <c r="H1604" s="35" t="s">
        <v>561</v>
      </c>
      <c r="I1604" s="36">
        <v>41729</v>
      </c>
      <c r="J1604" s="82">
        <v>51450</v>
      </c>
      <c r="K1604" s="37">
        <v>5145</v>
      </c>
      <c r="L1604" s="38">
        <f t="shared" si="271"/>
        <v>5145</v>
      </c>
      <c r="M1604" s="36">
        <f t="shared" si="270"/>
        <v>41729</v>
      </c>
      <c r="N1604" s="39">
        <f t="shared" si="266"/>
        <v>10</v>
      </c>
      <c r="O1604" s="5"/>
      <c r="P1604" s="5"/>
      <c r="Q1604" s="42" t="str">
        <f>VLOOKUP(B1604,[1]Challan!$A$6:$B$28,2,FALSE)</f>
        <v>94J</v>
      </c>
      <c r="R1604" s="43" t="str">
        <f t="shared" ref="R1604:R1642" si="273">LEFT(E1604,4)</f>
        <v>AALC</v>
      </c>
      <c r="S1604" s="43" t="str">
        <f t="shared" si="267"/>
        <v>C</v>
      </c>
      <c r="T1604" s="43" t="str">
        <f t="shared" si="268"/>
        <v>01</v>
      </c>
      <c r="U1604" s="43" t="b">
        <f t="shared" ref="U1604:U1642" si="274">D1604=T1604</f>
        <v>1</v>
      </c>
      <c r="V1604" s="43">
        <f t="shared" ref="V1604:V1642" si="275">LEN(E1604)</f>
        <v>10</v>
      </c>
      <c r="W1604" s="43" t="str">
        <f t="shared" ref="W1604:W1642" si="276">RIGHT(E1604,1)</f>
        <v>K</v>
      </c>
      <c r="X1604" s="37">
        <v>0</v>
      </c>
    </row>
    <row r="1605" spans="1:24" x14ac:dyDescent="0.25">
      <c r="A1605" s="30">
        <f t="shared" si="269"/>
        <v>1602</v>
      </c>
      <c r="B1605" s="45">
        <v>22</v>
      </c>
      <c r="C1605" s="32">
        <f t="shared" si="272"/>
        <v>58</v>
      </c>
      <c r="D1605" s="98" t="s">
        <v>219</v>
      </c>
      <c r="E1605" s="45" t="s">
        <v>890</v>
      </c>
      <c r="F1605" s="45" t="s">
        <v>770</v>
      </c>
      <c r="G1605" s="45"/>
      <c r="H1605" s="35" t="s">
        <v>561</v>
      </c>
      <c r="I1605" s="36">
        <v>41729</v>
      </c>
      <c r="J1605" s="82">
        <v>3955852</v>
      </c>
      <c r="K1605" s="37">
        <v>395585</v>
      </c>
      <c r="L1605" s="38">
        <f t="shared" si="271"/>
        <v>395585</v>
      </c>
      <c r="M1605" s="36">
        <f t="shared" si="270"/>
        <v>41729</v>
      </c>
      <c r="N1605" s="39">
        <f t="shared" ref="N1605:N1642" si="277">+ROUND(L1605/J1605*100,2)</f>
        <v>10</v>
      </c>
      <c r="O1605" s="5"/>
      <c r="P1605" s="5"/>
      <c r="Q1605" s="42" t="str">
        <f>VLOOKUP(B1605,[1]Challan!$A$6:$B$28,2,FALSE)</f>
        <v>94J</v>
      </c>
      <c r="R1605" s="43" t="str">
        <f t="shared" si="273"/>
        <v>AADC</v>
      </c>
      <c r="S1605" s="43" t="str">
        <f t="shared" ref="S1605:S1642" si="278">RIGHT(R1605,1)</f>
        <v>C</v>
      </c>
      <c r="T1605" s="43" t="str">
        <f t="shared" ref="T1605:T1642" si="279">IF(S1605="C","01","02")</f>
        <v>01</v>
      </c>
      <c r="U1605" s="43" t="b">
        <f t="shared" si="274"/>
        <v>1</v>
      </c>
      <c r="V1605" s="43">
        <f t="shared" si="275"/>
        <v>10</v>
      </c>
      <c r="W1605" s="43" t="str">
        <f t="shared" si="276"/>
        <v>M</v>
      </c>
      <c r="X1605" s="37">
        <v>0</v>
      </c>
    </row>
    <row r="1606" spans="1:24" x14ac:dyDescent="0.25">
      <c r="A1606" s="30">
        <f t="shared" ref="A1606:A1642" si="280">A1605+1</f>
        <v>1603</v>
      </c>
      <c r="B1606" s="45">
        <v>22</v>
      </c>
      <c r="C1606" s="32">
        <f t="shared" si="272"/>
        <v>59</v>
      </c>
      <c r="D1606" s="98" t="s">
        <v>219</v>
      </c>
      <c r="E1606" s="45" t="s">
        <v>763</v>
      </c>
      <c r="F1606" s="45" t="s">
        <v>771</v>
      </c>
      <c r="G1606" s="45"/>
      <c r="H1606" s="35" t="s">
        <v>561</v>
      </c>
      <c r="I1606" s="36">
        <v>41729</v>
      </c>
      <c r="J1606" s="82">
        <v>48035</v>
      </c>
      <c r="K1606" s="37">
        <v>4804</v>
      </c>
      <c r="L1606" s="38">
        <f t="shared" si="271"/>
        <v>4804</v>
      </c>
      <c r="M1606" s="36">
        <f t="shared" si="270"/>
        <v>41729</v>
      </c>
      <c r="N1606" s="39">
        <f t="shared" si="277"/>
        <v>10</v>
      </c>
      <c r="O1606" s="5"/>
      <c r="P1606" s="5"/>
      <c r="Q1606" s="42" t="str">
        <f>VLOOKUP(B1606,[1]Challan!$A$6:$B$28,2,FALSE)</f>
        <v>94J</v>
      </c>
      <c r="R1606" s="43" t="str">
        <f t="shared" si="273"/>
        <v>AAAC</v>
      </c>
      <c r="S1606" s="43" t="str">
        <f t="shared" si="278"/>
        <v>C</v>
      </c>
      <c r="T1606" s="43" t="str">
        <f t="shared" si="279"/>
        <v>01</v>
      </c>
      <c r="U1606" s="43" t="b">
        <f t="shared" si="274"/>
        <v>1</v>
      </c>
      <c r="V1606" s="43">
        <f t="shared" si="275"/>
        <v>10</v>
      </c>
      <c r="W1606" s="43" t="str">
        <f t="shared" si="276"/>
        <v>D</v>
      </c>
      <c r="X1606" s="37">
        <v>0</v>
      </c>
    </row>
    <row r="1607" spans="1:24" x14ac:dyDescent="0.25">
      <c r="A1607" s="30">
        <f t="shared" si="280"/>
        <v>1604</v>
      </c>
      <c r="B1607" s="45">
        <v>22</v>
      </c>
      <c r="C1607" s="32">
        <f t="shared" si="272"/>
        <v>60</v>
      </c>
      <c r="D1607" s="98" t="s">
        <v>219</v>
      </c>
      <c r="E1607" s="45" t="s">
        <v>1135</v>
      </c>
      <c r="F1607" s="45" t="s">
        <v>669</v>
      </c>
      <c r="G1607" s="45"/>
      <c r="H1607" s="35" t="s">
        <v>561</v>
      </c>
      <c r="I1607" s="36">
        <v>41729</v>
      </c>
      <c r="J1607" s="82">
        <v>34605</v>
      </c>
      <c r="K1607" s="37">
        <v>3460</v>
      </c>
      <c r="L1607" s="38">
        <f t="shared" si="271"/>
        <v>3460</v>
      </c>
      <c r="M1607" s="36">
        <f t="shared" si="270"/>
        <v>41729</v>
      </c>
      <c r="N1607" s="39">
        <f t="shared" si="277"/>
        <v>10</v>
      </c>
      <c r="O1607" s="5"/>
      <c r="P1607" s="5"/>
      <c r="Q1607" s="42" t="str">
        <f>VLOOKUP(B1607,[1]Challan!$A$6:$B$28,2,FALSE)</f>
        <v>94J</v>
      </c>
      <c r="R1607" s="43" t="str">
        <f t="shared" si="273"/>
        <v>AABC</v>
      </c>
      <c r="S1607" s="43" t="str">
        <f t="shared" si="278"/>
        <v>C</v>
      </c>
      <c r="T1607" s="43" t="str">
        <f t="shared" si="279"/>
        <v>01</v>
      </c>
      <c r="U1607" s="43" t="b">
        <f t="shared" si="274"/>
        <v>1</v>
      </c>
      <c r="V1607" s="43">
        <f t="shared" si="275"/>
        <v>10</v>
      </c>
      <c r="W1607" s="43" t="str">
        <f t="shared" si="276"/>
        <v>J</v>
      </c>
      <c r="X1607" s="37">
        <v>0</v>
      </c>
    </row>
    <row r="1608" spans="1:24" x14ac:dyDescent="0.25">
      <c r="A1608" s="30">
        <f t="shared" si="280"/>
        <v>1605</v>
      </c>
      <c r="B1608" s="45">
        <v>22</v>
      </c>
      <c r="C1608" s="32">
        <f t="shared" si="272"/>
        <v>61</v>
      </c>
      <c r="D1608" s="98" t="s">
        <v>219</v>
      </c>
      <c r="E1608" s="45" t="s">
        <v>1117</v>
      </c>
      <c r="F1608" s="45" t="s">
        <v>565</v>
      </c>
      <c r="G1608" s="45"/>
      <c r="H1608" s="35" t="s">
        <v>561</v>
      </c>
      <c r="I1608" s="36">
        <v>41729</v>
      </c>
      <c r="J1608" s="82">
        <v>9566590</v>
      </c>
      <c r="K1608" s="37">
        <v>956659</v>
      </c>
      <c r="L1608" s="38">
        <f t="shared" si="271"/>
        <v>956659</v>
      </c>
      <c r="M1608" s="36">
        <f t="shared" si="270"/>
        <v>41729</v>
      </c>
      <c r="N1608" s="39">
        <f t="shared" si="277"/>
        <v>10</v>
      </c>
      <c r="O1608" s="5"/>
      <c r="P1608" s="5"/>
      <c r="Q1608" s="42" t="str">
        <f>VLOOKUP(B1608,[1]Challan!$A$6:$B$28,2,FALSE)</f>
        <v>94J</v>
      </c>
      <c r="R1608" s="43" t="str">
        <f t="shared" si="273"/>
        <v>AABC</v>
      </c>
      <c r="S1608" s="43" t="str">
        <f t="shared" si="278"/>
        <v>C</v>
      </c>
      <c r="T1608" s="43" t="str">
        <f t="shared" si="279"/>
        <v>01</v>
      </c>
      <c r="U1608" s="43" t="b">
        <f t="shared" si="274"/>
        <v>1</v>
      </c>
      <c r="V1608" s="43">
        <f t="shared" si="275"/>
        <v>10</v>
      </c>
      <c r="W1608" s="43" t="str">
        <f t="shared" si="276"/>
        <v>K</v>
      </c>
      <c r="X1608" s="37">
        <v>0</v>
      </c>
    </row>
    <row r="1609" spans="1:24" x14ac:dyDescent="0.25">
      <c r="A1609" s="30">
        <f t="shared" si="280"/>
        <v>1606</v>
      </c>
      <c r="B1609" s="45">
        <v>22</v>
      </c>
      <c r="C1609" s="32">
        <f t="shared" si="272"/>
        <v>62</v>
      </c>
      <c r="D1609" s="98" t="s">
        <v>219</v>
      </c>
      <c r="E1609" s="45" t="s">
        <v>1121</v>
      </c>
      <c r="F1609" s="45" t="s">
        <v>579</v>
      </c>
      <c r="G1609" s="45"/>
      <c r="H1609" s="35" t="s">
        <v>561</v>
      </c>
      <c r="I1609" s="36">
        <v>41729</v>
      </c>
      <c r="J1609" s="82">
        <v>1000000</v>
      </c>
      <c r="K1609" s="37">
        <v>100000</v>
      </c>
      <c r="L1609" s="38">
        <f t="shared" si="271"/>
        <v>100000</v>
      </c>
      <c r="M1609" s="36">
        <f t="shared" si="270"/>
        <v>41729</v>
      </c>
      <c r="N1609" s="39">
        <f t="shared" si="277"/>
        <v>10</v>
      </c>
      <c r="O1609" s="5"/>
      <c r="P1609" s="5"/>
      <c r="Q1609" s="42" t="str">
        <f>VLOOKUP(B1609,[1]Challan!$A$6:$B$28,2,FALSE)</f>
        <v>94J</v>
      </c>
      <c r="R1609" s="43" t="str">
        <f t="shared" si="273"/>
        <v>AABF</v>
      </c>
      <c r="S1609" s="43" t="str">
        <f t="shared" si="278"/>
        <v>F</v>
      </c>
      <c r="T1609" s="43" t="str">
        <f t="shared" si="279"/>
        <v>02</v>
      </c>
      <c r="U1609" s="43" t="b">
        <f t="shared" si="274"/>
        <v>0</v>
      </c>
      <c r="V1609" s="43">
        <f t="shared" si="275"/>
        <v>10</v>
      </c>
      <c r="W1609" s="43" t="str">
        <f t="shared" si="276"/>
        <v>B</v>
      </c>
      <c r="X1609" s="37">
        <v>0</v>
      </c>
    </row>
    <row r="1610" spans="1:24" x14ac:dyDescent="0.25">
      <c r="A1610" s="30">
        <f t="shared" si="280"/>
        <v>1607</v>
      </c>
      <c r="B1610" s="45">
        <v>22</v>
      </c>
      <c r="C1610" s="32">
        <f t="shared" si="272"/>
        <v>63</v>
      </c>
      <c r="D1610" s="98" t="s">
        <v>219</v>
      </c>
      <c r="E1610" s="45" t="s">
        <v>1023</v>
      </c>
      <c r="F1610" s="45" t="s">
        <v>772</v>
      </c>
      <c r="G1610" s="45"/>
      <c r="H1610" s="35" t="s">
        <v>561</v>
      </c>
      <c r="I1610" s="36">
        <v>41729</v>
      </c>
      <c r="J1610" s="82">
        <v>16854</v>
      </c>
      <c r="K1610" s="37">
        <v>1685</v>
      </c>
      <c r="L1610" s="38">
        <f t="shared" si="271"/>
        <v>1685</v>
      </c>
      <c r="M1610" s="36">
        <f t="shared" si="270"/>
        <v>41729</v>
      </c>
      <c r="N1610" s="39">
        <f t="shared" si="277"/>
        <v>10</v>
      </c>
      <c r="O1610" s="5"/>
      <c r="P1610" s="5"/>
      <c r="Q1610" s="42" t="str">
        <f>VLOOKUP(B1610,[1]Challan!$A$6:$B$28,2,FALSE)</f>
        <v>94J</v>
      </c>
      <c r="R1610" s="43" t="str">
        <f t="shared" si="273"/>
        <v>AABC</v>
      </c>
      <c r="S1610" s="43" t="str">
        <f t="shared" si="278"/>
        <v>C</v>
      </c>
      <c r="T1610" s="43" t="str">
        <f t="shared" si="279"/>
        <v>01</v>
      </c>
      <c r="U1610" s="43" t="b">
        <f t="shared" si="274"/>
        <v>1</v>
      </c>
      <c r="V1610" s="43">
        <f t="shared" si="275"/>
        <v>10</v>
      </c>
      <c r="W1610" s="43" t="str">
        <f t="shared" si="276"/>
        <v>D</v>
      </c>
      <c r="X1610" s="37">
        <v>0</v>
      </c>
    </row>
    <row r="1611" spans="1:24" x14ac:dyDescent="0.25">
      <c r="A1611" s="30">
        <f t="shared" si="280"/>
        <v>1608</v>
      </c>
      <c r="B1611" s="45">
        <v>22</v>
      </c>
      <c r="C1611" s="32">
        <f t="shared" si="272"/>
        <v>64</v>
      </c>
      <c r="D1611" s="98" t="s">
        <v>219</v>
      </c>
      <c r="E1611" s="45" t="s">
        <v>999</v>
      </c>
      <c r="F1611" s="45" t="s">
        <v>773</v>
      </c>
      <c r="G1611" s="45"/>
      <c r="H1611" s="35" t="s">
        <v>561</v>
      </c>
      <c r="I1611" s="36">
        <v>41729</v>
      </c>
      <c r="J1611" s="82">
        <v>95000</v>
      </c>
      <c r="K1611" s="37">
        <v>9500</v>
      </c>
      <c r="L1611" s="38">
        <f t="shared" si="271"/>
        <v>9500</v>
      </c>
      <c r="M1611" s="36">
        <f t="shared" si="270"/>
        <v>41729</v>
      </c>
      <c r="N1611" s="39">
        <f t="shared" si="277"/>
        <v>10</v>
      </c>
      <c r="O1611" s="5"/>
      <c r="P1611" s="5"/>
      <c r="Q1611" s="42" t="str">
        <f>VLOOKUP(B1611,[1]Challan!$A$6:$B$28,2,FALSE)</f>
        <v>94J</v>
      </c>
      <c r="R1611" s="43" t="str">
        <f t="shared" si="273"/>
        <v>AAIC</v>
      </c>
      <c r="S1611" s="43" t="str">
        <f t="shared" si="278"/>
        <v>C</v>
      </c>
      <c r="T1611" s="43" t="str">
        <f t="shared" si="279"/>
        <v>01</v>
      </c>
      <c r="U1611" s="43" t="b">
        <f t="shared" si="274"/>
        <v>1</v>
      </c>
      <c r="V1611" s="43">
        <f t="shared" si="275"/>
        <v>10</v>
      </c>
      <c r="W1611" s="43" t="str">
        <f t="shared" si="276"/>
        <v>R</v>
      </c>
      <c r="X1611" s="37">
        <v>0</v>
      </c>
    </row>
    <row r="1612" spans="1:24" x14ac:dyDescent="0.25">
      <c r="A1612" s="30">
        <f t="shared" si="280"/>
        <v>1609</v>
      </c>
      <c r="B1612" s="45">
        <v>22</v>
      </c>
      <c r="C1612" s="32">
        <f t="shared" si="272"/>
        <v>65</v>
      </c>
      <c r="D1612" s="98" t="s">
        <v>219</v>
      </c>
      <c r="E1612" s="45" t="s">
        <v>892</v>
      </c>
      <c r="F1612" s="45" t="s">
        <v>568</v>
      </c>
      <c r="G1612" s="45"/>
      <c r="H1612" s="35" t="s">
        <v>561</v>
      </c>
      <c r="I1612" s="36">
        <v>41729</v>
      </c>
      <c r="J1612" s="82">
        <v>1025000</v>
      </c>
      <c r="K1612" s="37">
        <v>102500</v>
      </c>
      <c r="L1612" s="38">
        <f t="shared" si="271"/>
        <v>102500</v>
      </c>
      <c r="M1612" s="36">
        <f t="shared" si="270"/>
        <v>41729</v>
      </c>
      <c r="N1612" s="39">
        <f t="shared" si="277"/>
        <v>10</v>
      </c>
      <c r="O1612" s="5"/>
      <c r="P1612" s="5"/>
      <c r="Q1612" s="42" t="str">
        <f>VLOOKUP(B1612,[1]Challan!$A$6:$B$28,2,FALSE)</f>
        <v>94J</v>
      </c>
      <c r="R1612" s="43" t="str">
        <f t="shared" si="273"/>
        <v>AAFC</v>
      </c>
      <c r="S1612" s="43" t="str">
        <f t="shared" si="278"/>
        <v>C</v>
      </c>
      <c r="T1612" s="43" t="str">
        <f t="shared" si="279"/>
        <v>01</v>
      </c>
      <c r="U1612" s="43" t="b">
        <f t="shared" si="274"/>
        <v>1</v>
      </c>
      <c r="V1612" s="43">
        <f t="shared" si="275"/>
        <v>10</v>
      </c>
      <c r="W1612" s="43" t="str">
        <f t="shared" si="276"/>
        <v>L</v>
      </c>
      <c r="X1612" s="37">
        <v>0</v>
      </c>
    </row>
    <row r="1613" spans="1:24" x14ac:dyDescent="0.25">
      <c r="A1613" s="30">
        <f t="shared" si="280"/>
        <v>1610</v>
      </c>
      <c r="B1613" s="45">
        <v>22</v>
      </c>
      <c r="C1613" s="32">
        <f t="shared" si="272"/>
        <v>66</v>
      </c>
      <c r="D1613" s="98" t="s">
        <v>219</v>
      </c>
      <c r="E1613" s="45" t="s">
        <v>1116</v>
      </c>
      <c r="F1613" s="45" t="s">
        <v>774</v>
      </c>
      <c r="G1613" s="45"/>
      <c r="H1613" s="35" t="s">
        <v>561</v>
      </c>
      <c r="I1613" s="36">
        <v>41729</v>
      </c>
      <c r="J1613" s="82">
        <v>213484</v>
      </c>
      <c r="K1613" s="37">
        <v>21348</v>
      </c>
      <c r="L1613" s="38">
        <f t="shared" si="271"/>
        <v>21348</v>
      </c>
      <c r="M1613" s="36">
        <f t="shared" si="270"/>
        <v>41729</v>
      </c>
      <c r="N1613" s="39">
        <f t="shared" si="277"/>
        <v>10</v>
      </c>
      <c r="O1613" s="5"/>
      <c r="P1613" s="5"/>
      <c r="Q1613" s="42" t="str">
        <f>VLOOKUP(B1613,[1]Challan!$A$6:$B$28,2,FALSE)</f>
        <v>94J</v>
      </c>
      <c r="R1613" s="43" t="str">
        <f t="shared" si="273"/>
        <v>AAAC</v>
      </c>
      <c r="S1613" s="43" t="str">
        <f t="shared" si="278"/>
        <v>C</v>
      </c>
      <c r="T1613" s="43" t="str">
        <f t="shared" si="279"/>
        <v>01</v>
      </c>
      <c r="U1613" s="43" t="b">
        <f t="shared" si="274"/>
        <v>1</v>
      </c>
      <c r="V1613" s="43">
        <f t="shared" si="275"/>
        <v>10</v>
      </c>
      <c r="W1613" s="43" t="str">
        <f t="shared" si="276"/>
        <v>P</v>
      </c>
      <c r="X1613" s="37">
        <v>0</v>
      </c>
    </row>
    <row r="1614" spans="1:24" x14ac:dyDescent="0.25">
      <c r="A1614" s="30">
        <f t="shared" si="280"/>
        <v>1611</v>
      </c>
      <c r="B1614" s="45">
        <v>23</v>
      </c>
      <c r="C1614" s="32">
        <f t="shared" si="272"/>
        <v>1</v>
      </c>
      <c r="D1614" s="98" t="s">
        <v>229</v>
      </c>
      <c r="E1614" s="45" t="s">
        <v>904</v>
      </c>
      <c r="F1614" s="45" t="s">
        <v>651</v>
      </c>
      <c r="G1614" s="45"/>
      <c r="H1614" s="35" t="s">
        <v>561</v>
      </c>
      <c r="I1614" s="36">
        <v>41703</v>
      </c>
      <c r="J1614" s="82">
        <v>112360</v>
      </c>
      <c r="K1614" s="37">
        <v>11236</v>
      </c>
      <c r="L1614" s="38">
        <f t="shared" si="271"/>
        <v>11236</v>
      </c>
      <c r="M1614" s="36">
        <f t="shared" si="270"/>
        <v>41703</v>
      </c>
      <c r="N1614" s="39">
        <f t="shared" si="277"/>
        <v>10</v>
      </c>
      <c r="O1614" s="5"/>
      <c r="P1614" s="5"/>
      <c r="Q1614" s="42" t="str">
        <f>VLOOKUP(B1614,[1]Challan!$A$6:$B$28,2,FALSE)</f>
        <v>94J</v>
      </c>
      <c r="R1614" s="43" t="str">
        <f t="shared" si="273"/>
        <v>AAAF</v>
      </c>
      <c r="S1614" s="43" t="str">
        <f t="shared" si="278"/>
        <v>F</v>
      </c>
      <c r="T1614" s="43" t="str">
        <f t="shared" si="279"/>
        <v>02</v>
      </c>
      <c r="U1614" s="43" t="b">
        <f t="shared" si="274"/>
        <v>1</v>
      </c>
      <c r="V1614" s="43">
        <f t="shared" si="275"/>
        <v>10</v>
      </c>
      <c r="W1614" s="43" t="str">
        <f t="shared" si="276"/>
        <v>K</v>
      </c>
      <c r="X1614" s="37">
        <v>0</v>
      </c>
    </row>
    <row r="1615" spans="1:24" x14ac:dyDescent="0.25">
      <c r="A1615" s="30">
        <f t="shared" si="280"/>
        <v>1612</v>
      </c>
      <c r="B1615" s="45">
        <v>23</v>
      </c>
      <c r="C1615" s="32">
        <f t="shared" si="272"/>
        <v>2</v>
      </c>
      <c r="D1615" s="98" t="s">
        <v>229</v>
      </c>
      <c r="E1615" s="45" t="s">
        <v>904</v>
      </c>
      <c r="F1615" s="45" t="s">
        <v>651</v>
      </c>
      <c r="G1615" s="45"/>
      <c r="H1615" s="35" t="s">
        <v>561</v>
      </c>
      <c r="I1615" s="36">
        <v>41704</v>
      </c>
      <c r="J1615" s="82">
        <v>120000</v>
      </c>
      <c r="K1615" s="37">
        <v>12000</v>
      </c>
      <c r="L1615" s="38">
        <f t="shared" si="271"/>
        <v>12000</v>
      </c>
      <c r="M1615" s="36">
        <f t="shared" si="270"/>
        <v>41704</v>
      </c>
      <c r="N1615" s="39">
        <f t="shared" si="277"/>
        <v>10</v>
      </c>
      <c r="O1615" s="5"/>
      <c r="P1615" s="5"/>
      <c r="Q1615" s="42" t="str">
        <f>VLOOKUP(B1615,[1]Challan!$A$6:$B$28,2,FALSE)</f>
        <v>94J</v>
      </c>
      <c r="R1615" s="43" t="str">
        <f t="shared" si="273"/>
        <v>AAAF</v>
      </c>
      <c r="S1615" s="43" t="str">
        <f t="shared" si="278"/>
        <v>F</v>
      </c>
      <c r="T1615" s="43" t="str">
        <f t="shared" si="279"/>
        <v>02</v>
      </c>
      <c r="U1615" s="43" t="b">
        <f t="shared" si="274"/>
        <v>1</v>
      </c>
      <c r="V1615" s="43">
        <f t="shared" si="275"/>
        <v>10</v>
      </c>
      <c r="W1615" s="43" t="str">
        <f t="shared" si="276"/>
        <v>K</v>
      </c>
      <c r="X1615" s="37">
        <v>0</v>
      </c>
    </row>
    <row r="1616" spans="1:24" x14ac:dyDescent="0.25">
      <c r="A1616" s="30">
        <f t="shared" si="280"/>
        <v>1613</v>
      </c>
      <c r="B1616" s="45">
        <v>23</v>
      </c>
      <c r="C1616" s="32">
        <f t="shared" si="272"/>
        <v>3</v>
      </c>
      <c r="D1616" s="98" t="s">
        <v>229</v>
      </c>
      <c r="E1616" s="45" t="s">
        <v>1024</v>
      </c>
      <c r="F1616" s="45" t="s">
        <v>775</v>
      </c>
      <c r="G1616" s="45"/>
      <c r="H1616" s="35" t="s">
        <v>561</v>
      </c>
      <c r="I1616" s="36">
        <v>41705</v>
      </c>
      <c r="J1616" s="82">
        <v>20000</v>
      </c>
      <c r="K1616" s="37">
        <v>2000</v>
      </c>
      <c r="L1616" s="38">
        <f t="shared" si="271"/>
        <v>2000</v>
      </c>
      <c r="M1616" s="36">
        <f t="shared" si="270"/>
        <v>41705</v>
      </c>
      <c r="N1616" s="39">
        <f t="shared" si="277"/>
        <v>10</v>
      </c>
      <c r="O1616" s="5"/>
      <c r="P1616" s="5"/>
      <c r="Q1616" s="42" t="str">
        <f>VLOOKUP(B1616,[1]Challan!$A$6:$B$28,2,FALSE)</f>
        <v>94J</v>
      </c>
      <c r="R1616" s="43" t="str">
        <f t="shared" si="273"/>
        <v>AGDP</v>
      </c>
      <c r="S1616" s="43" t="str">
        <f t="shared" si="278"/>
        <v>P</v>
      </c>
      <c r="T1616" s="43" t="str">
        <f t="shared" si="279"/>
        <v>02</v>
      </c>
      <c r="U1616" s="43" t="b">
        <f t="shared" si="274"/>
        <v>1</v>
      </c>
      <c r="V1616" s="43">
        <f t="shared" si="275"/>
        <v>10</v>
      </c>
      <c r="W1616" s="43" t="str">
        <f t="shared" si="276"/>
        <v>F</v>
      </c>
      <c r="X1616" s="37">
        <v>0</v>
      </c>
    </row>
    <row r="1617" spans="1:24" x14ac:dyDescent="0.25">
      <c r="A1617" s="30">
        <f t="shared" si="280"/>
        <v>1614</v>
      </c>
      <c r="B1617" s="45">
        <v>23</v>
      </c>
      <c r="C1617" s="32">
        <f t="shared" si="272"/>
        <v>4</v>
      </c>
      <c r="D1617" s="98" t="s">
        <v>229</v>
      </c>
      <c r="E1617" s="45" t="s">
        <v>903</v>
      </c>
      <c r="F1617" s="45" t="s">
        <v>649</v>
      </c>
      <c r="G1617" s="45"/>
      <c r="H1617" s="35" t="s">
        <v>561</v>
      </c>
      <c r="I1617" s="36">
        <v>41705</v>
      </c>
      <c r="J1617" s="82">
        <v>15240</v>
      </c>
      <c r="K1617" s="37">
        <v>1524</v>
      </c>
      <c r="L1617" s="38">
        <f t="shared" si="271"/>
        <v>1524</v>
      </c>
      <c r="M1617" s="36">
        <f t="shared" si="270"/>
        <v>41705</v>
      </c>
      <c r="N1617" s="39">
        <f t="shared" si="277"/>
        <v>10</v>
      </c>
      <c r="O1617" s="5"/>
      <c r="P1617" s="5"/>
      <c r="Q1617" s="42" t="str">
        <f>VLOOKUP(B1617,[1]Challan!$A$6:$B$28,2,FALSE)</f>
        <v>94J</v>
      </c>
      <c r="R1617" s="43" t="str">
        <f t="shared" si="273"/>
        <v>AAHF</v>
      </c>
      <c r="S1617" s="43" t="str">
        <f t="shared" si="278"/>
        <v>F</v>
      </c>
      <c r="T1617" s="43" t="str">
        <f t="shared" si="279"/>
        <v>02</v>
      </c>
      <c r="U1617" s="43" t="b">
        <f t="shared" si="274"/>
        <v>1</v>
      </c>
      <c r="V1617" s="43">
        <f t="shared" si="275"/>
        <v>10</v>
      </c>
      <c r="W1617" s="43" t="str">
        <f t="shared" si="276"/>
        <v>N</v>
      </c>
      <c r="X1617" s="37">
        <v>0</v>
      </c>
    </row>
    <row r="1618" spans="1:24" x14ac:dyDescent="0.25">
      <c r="A1618" s="30">
        <f t="shared" si="280"/>
        <v>1615</v>
      </c>
      <c r="B1618" s="45">
        <v>23</v>
      </c>
      <c r="C1618" s="32">
        <f t="shared" si="272"/>
        <v>5</v>
      </c>
      <c r="D1618" s="98" t="s">
        <v>229</v>
      </c>
      <c r="E1618" s="45" t="s">
        <v>1121</v>
      </c>
      <c r="F1618" s="45" t="s">
        <v>579</v>
      </c>
      <c r="G1618" s="45"/>
      <c r="H1618" s="35" t="s">
        <v>561</v>
      </c>
      <c r="I1618" s="36">
        <v>41705</v>
      </c>
      <c r="J1618" s="82">
        <v>11240</v>
      </c>
      <c r="K1618" s="37">
        <v>1124</v>
      </c>
      <c r="L1618" s="38">
        <f t="shared" si="271"/>
        <v>1124</v>
      </c>
      <c r="M1618" s="36">
        <f t="shared" si="270"/>
        <v>41705</v>
      </c>
      <c r="N1618" s="39">
        <f t="shared" si="277"/>
        <v>10</v>
      </c>
      <c r="O1618" s="5"/>
      <c r="P1618" s="5"/>
      <c r="Q1618" s="42" t="str">
        <f>VLOOKUP(B1618,[1]Challan!$A$6:$B$28,2,FALSE)</f>
        <v>94J</v>
      </c>
      <c r="R1618" s="43" t="str">
        <f t="shared" si="273"/>
        <v>AABF</v>
      </c>
      <c r="S1618" s="43" t="str">
        <f t="shared" si="278"/>
        <v>F</v>
      </c>
      <c r="T1618" s="43" t="str">
        <f t="shared" si="279"/>
        <v>02</v>
      </c>
      <c r="U1618" s="43" t="b">
        <f t="shared" si="274"/>
        <v>1</v>
      </c>
      <c r="V1618" s="43">
        <f t="shared" si="275"/>
        <v>10</v>
      </c>
      <c r="W1618" s="43" t="str">
        <f t="shared" si="276"/>
        <v>B</v>
      </c>
      <c r="X1618" s="37">
        <v>0</v>
      </c>
    </row>
    <row r="1619" spans="1:24" x14ac:dyDescent="0.25">
      <c r="A1619" s="30">
        <f t="shared" si="280"/>
        <v>1616</v>
      </c>
      <c r="B1619" s="45">
        <v>23</v>
      </c>
      <c r="C1619" s="32">
        <f t="shared" si="272"/>
        <v>6</v>
      </c>
      <c r="D1619" s="98" t="s">
        <v>229</v>
      </c>
      <c r="E1619" s="45" t="s">
        <v>1147</v>
      </c>
      <c r="F1619" s="45" t="s">
        <v>776</v>
      </c>
      <c r="G1619" s="45"/>
      <c r="H1619" s="35" t="s">
        <v>561</v>
      </c>
      <c r="I1619" s="36">
        <v>41709</v>
      </c>
      <c r="J1619" s="82">
        <v>128000</v>
      </c>
      <c r="K1619" s="37">
        <v>12800</v>
      </c>
      <c r="L1619" s="38">
        <f t="shared" si="271"/>
        <v>12800</v>
      </c>
      <c r="M1619" s="36">
        <f t="shared" si="270"/>
        <v>41709</v>
      </c>
      <c r="N1619" s="39">
        <f t="shared" si="277"/>
        <v>10</v>
      </c>
      <c r="O1619" s="5"/>
      <c r="P1619" s="5"/>
      <c r="Q1619" s="42" t="str">
        <f>VLOOKUP(B1619,[1]Challan!$A$6:$B$28,2,FALSE)</f>
        <v>94J</v>
      </c>
      <c r="R1619" s="43" t="str">
        <f t="shared" si="273"/>
        <v>AIEP</v>
      </c>
      <c r="S1619" s="43" t="str">
        <f t="shared" si="278"/>
        <v>P</v>
      </c>
      <c r="T1619" s="43" t="str">
        <f t="shared" si="279"/>
        <v>02</v>
      </c>
      <c r="U1619" s="43" t="b">
        <f t="shared" si="274"/>
        <v>1</v>
      </c>
      <c r="V1619" s="43">
        <f t="shared" si="275"/>
        <v>10</v>
      </c>
      <c r="W1619" s="43" t="str">
        <f t="shared" si="276"/>
        <v>F</v>
      </c>
      <c r="X1619" s="37">
        <v>0</v>
      </c>
    </row>
    <row r="1620" spans="1:24" x14ac:dyDescent="0.25">
      <c r="A1620" s="30">
        <f t="shared" si="280"/>
        <v>1617</v>
      </c>
      <c r="B1620" s="45">
        <v>23</v>
      </c>
      <c r="C1620" s="32">
        <f t="shared" si="272"/>
        <v>7</v>
      </c>
      <c r="D1620" s="98" t="s">
        <v>229</v>
      </c>
      <c r="E1620" s="45" t="s">
        <v>1123</v>
      </c>
      <c r="F1620" s="45" t="s">
        <v>583</v>
      </c>
      <c r="G1620" s="45"/>
      <c r="H1620" s="35" t="s">
        <v>561</v>
      </c>
      <c r="I1620" s="36">
        <v>41711</v>
      </c>
      <c r="J1620" s="82">
        <v>124680</v>
      </c>
      <c r="K1620" s="37">
        <v>12468</v>
      </c>
      <c r="L1620" s="38">
        <f t="shared" si="271"/>
        <v>12468</v>
      </c>
      <c r="M1620" s="36">
        <f t="shared" si="270"/>
        <v>41711</v>
      </c>
      <c r="N1620" s="39">
        <f t="shared" si="277"/>
        <v>10</v>
      </c>
      <c r="O1620" s="5"/>
      <c r="P1620" s="5"/>
      <c r="Q1620" s="42" t="str">
        <f>VLOOKUP(B1620,[1]Challan!$A$6:$B$28,2,FALSE)</f>
        <v>94J</v>
      </c>
      <c r="R1620" s="43" t="str">
        <f t="shared" si="273"/>
        <v>ACEF</v>
      </c>
      <c r="S1620" s="43" t="str">
        <f t="shared" si="278"/>
        <v>F</v>
      </c>
      <c r="T1620" s="43" t="str">
        <f t="shared" si="279"/>
        <v>02</v>
      </c>
      <c r="U1620" s="43" t="b">
        <f t="shared" si="274"/>
        <v>1</v>
      </c>
      <c r="V1620" s="43">
        <f t="shared" si="275"/>
        <v>10</v>
      </c>
      <c r="W1620" s="43" t="str">
        <f t="shared" si="276"/>
        <v>D</v>
      </c>
      <c r="X1620" s="37">
        <v>0</v>
      </c>
    </row>
    <row r="1621" spans="1:24" x14ac:dyDescent="0.25">
      <c r="A1621" s="30">
        <f t="shared" si="280"/>
        <v>1618</v>
      </c>
      <c r="B1621" s="45">
        <v>23</v>
      </c>
      <c r="C1621" s="32">
        <f t="shared" si="272"/>
        <v>8</v>
      </c>
      <c r="D1621" s="98" t="s">
        <v>229</v>
      </c>
      <c r="E1621" s="45" t="s">
        <v>1003</v>
      </c>
      <c r="F1621" s="45" t="s">
        <v>581</v>
      </c>
      <c r="G1621" s="45"/>
      <c r="H1621" s="35" t="s">
        <v>561</v>
      </c>
      <c r="I1621" s="36">
        <v>41716</v>
      </c>
      <c r="J1621" s="82">
        <v>452860</v>
      </c>
      <c r="K1621" s="37">
        <v>45286</v>
      </c>
      <c r="L1621" s="38">
        <f t="shared" si="271"/>
        <v>45286</v>
      </c>
      <c r="M1621" s="36">
        <f t="shared" si="270"/>
        <v>41716</v>
      </c>
      <c r="N1621" s="39">
        <f t="shared" si="277"/>
        <v>10</v>
      </c>
      <c r="O1621" s="5"/>
      <c r="P1621" s="5"/>
      <c r="Q1621" s="42" t="str">
        <f>VLOOKUP(B1621,[1]Challan!$A$6:$B$28,2,FALSE)</f>
        <v>94J</v>
      </c>
      <c r="R1621" s="43" t="str">
        <f t="shared" si="273"/>
        <v>AAAP</v>
      </c>
      <c r="S1621" s="43" t="str">
        <f t="shared" si="278"/>
        <v>P</v>
      </c>
      <c r="T1621" s="43" t="str">
        <f t="shared" si="279"/>
        <v>02</v>
      </c>
      <c r="U1621" s="43" t="b">
        <f t="shared" si="274"/>
        <v>1</v>
      </c>
      <c r="V1621" s="43">
        <f t="shared" si="275"/>
        <v>10</v>
      </c>
      <c r="W1621" s="43" t="str">
        <f t="shared" si="276"/>
        <v>C</v>
      </c>
      <c r="X1621" s="37">
        <v>0</v>
      </c>
    </row>
    <row r="1622" spans="1:24" x14ac:dyDescent="0.25">
      <c r="A1622" s="30">
        <f t="shared" si="280"/>
        <v>1619</v>
      </c>
      <c r="B1622" s="45">
        <v>23</v>
      </c>
      <c r="C1622" s="32">
        <f t="shared" si="272"/>
        <v>9</v>
      </c>
      <c r="D1622" s="98" t="s">
        <v>229</v>
      </c>
      <c r="E1622" s="45" t="s">
        <v>895</v>
      </c>
      <c r="F1622" s="45" t="s">
        <v>580</v>
      </c>
      <c r="G1622" s="45"/>
      <c r="H1622" s="35" t="s">
        <v>561</v>
      </c>
      <c r="I1622" s="36">
        <v>41722</v>
      </c>
      <c r="J1622" s="82">
        <v>20000</v>
      </c>
      <c r="K1622" s="37">
        <v>2000</v>
      </c>
      <c r="L1622" s="38">
        <f t="shared" si="271"/>
        <v>2000</v>
      </c>
      <c r="M1622" s="36">
        <f t="shared" si="270"/>
        <v>41722</v>
      </c>
      <c r="N1622" s="39">
        <f t="shared" si="277"/>
        <v>10</v>
      </c>
      <c r="O1622" s="5"/>
      <c r="P1622" s="5"/>
      <c r="Q1622" s="42" t="str">
        <f>VLOOKUP(B1622,[1]Challan!$A$6:$B$28,2,FALSE)</f>
        <v>94J</v>
      </c>
      <c r="R1622" s="43" t="str">
        <f t="shared" si="273"/>
        <v>ADXP</v>
      </c>
      <c r="S1622" s="43" t="str">
        <f t="shared" si="278"/>
        <v>P</v>
      </c>
      <c r="T1622" s="43" t="str">
        <f t="shared" si="279"/>
        <v>02</v>
      </c>
      <c r="U1622" s="43" t="b">
        <f t="shared" si="274"/>
        <v>1</v>
      </c>
      <c r="V1622" s="43">
        <f t="shared" si="275"/>
        <v>10</v>
      </c>
      <c r="W1622" s="43" t="str">
        <f t="shared" si="276"/>
        <v>P</v>
      </c>
      <c r="X1622" s="37">
        <v>0</v>
      </c>
    </row>
    <row r="1623" spans="1:24" x14ac:dyDescent="0.25">
      <c r="A1623" s="30">
        <f t="shared" si="280"/>
        <v>1620</v>
      </c>
      <c r="B1623" s="45">
        <v>23</v>
      </c>
      <c r="C1623" s="32">
        <f t="shared" si="272"/>
        <v>10</v>
      </c>
      <c r="D1623" s="98" t="s">
        <v>229</v>
      </c>
      <c r="E1623" s="45" t="s">
        <v>921</v>
      </c>
      <c r="F1623" s="45" t="s">
        <v>777</v>
      </c>
      <c r="G1623" s="45"/>
      <c r="H1623" s="35" t="s">
        <v>561</v>
      </c>
      <c r="I1623" s="36">
        <v>41722</v>
      </c>
      <c r="J1623" s="82">
        <v>11840</v>
      </c>
      <c r="K1623" s="37">
        <v>1184</v>
      </c>
      <c r="L1623" s="38">
        <f t="shared" si="271"/>
        <v>1184</v>
      </c>
      <c r="M1623" s="36">
        <f t="shared" si="270"/>
        <v>41722</v>
      </c>
      <c r="N1623" s="39">
        <f t="shared" si="277"/>
        <v>10</v>
      </c>
      <c r="O1623" s="5"/>
      <c r="P1623" s="5"/>
      <c r="Q1623" s="42" t="str">
        <f>VLOOKUP(B1623,[1]Challan!$A$6:$B$28,2,FALSE)</f>
        <v>94J</v>
      </c>
      <c r="R1623" s="43" t="str">
        <f t="shared" si="273"/>
        <v>AAWP</v>
      </c>
      <c r="S1623" s="43" t="str">
        <f t="shared" si="278"/>
        <v>P</v>
      </c>
      <c r="T1623" s="43" t="str">
        <f t="shared" si="279"/>
        <v>02</v>
      </c>
      <c r="U1623" s="43" t="b">
        <f t="shared" si="274"/>
        <v>1</v>
      </c>
      <c r="V1623" s="43">
        <f t="shared" si="275"/>
        <v>10</v>
      </c>
      <c r="W1623" s="43" t="str">
        <f t="shared" si="276"/>
        <v>B</v>
      </c>
      <c r="X1623" s="37">
        <v>0</v>
      </c>
    </row>
    <row r="1624" spans="1:24" x14ac:dyDescent="0.25">
      <c r="A1624" s="30">
        <f t="shared" si="280"/>
        <v>1621</v>
      </c>
      <c r="B1624" s="45">
        <v>23</v>
      </c>
      <c r="C1624" s="32">
        <f t="shared" si="272"/>
        <v>11</v>
      </c>
      <c r="D1624" s="98" t="s">
        <v>229</v>
      </c>
      <c r="E1624" s="45" t="s">
        <v>1148</v>
      </c>
      <c r="F1624" s="45" t="s">
        <v>778</v>
      </c>
      <c r="G1624" s="45"/>
      <c r="H1624" s="35" t="s">
        <v>561</v>
      </c>
      <c r="I1624" s="36">
        <v>41722</v>
      </c>
      <c r="J1624" s="82">
        <v>7460</v>
      </c>
      <c r="K1624" s="37">
        <v>746</v>
      </c>
      <c r="L1624" s="38">
        <f t="shared" si="271"/>
        <v>746</v>
      </c>
      <c r="M1624" s="36">
        <f t="shared" si="270"/>
        <v>41722</v>
      </c>
      <c r="N1624" s="39">
        <f t="shared" si="277"/>
        <v>10</v>
      </c>
      <c r="O1624" s="5"/>
      <c r="P1624" s="5"/>
      <c r="Q1624" s="42" t="str">
        <f>VLOOKUP(B1624,[1]Challan!$A$6:$B$28,2,FALSE)</f>
        <v>94J</v>
      </c>
      <c r="R1624" s="43" t="str">
        <f t="shared" si="273"/>
        <v>AAQF</v>
      </c>
      <c r="S1624" s="43" t="str">
        <f t="shared" si="278"/>
        <v>F</v>
      </c>
      <c r="T1624" s="43" t="str">
        <f t="shared" si="279"/>
        <v>02</v>
      </c>
      <c r="U1624" s="43" t="b">
        <f t="shared" si="274"/>
        <v>1</v>
      </c>
      <c r="V1624" s="43">
        <f t="shared" si="275"/>
        <v>10</v>
      </c>
      <c r="W1624" s="43" t="str">
        <f t="shared" si="276"/>
        <v>M</v>
      </c>
      <c r="X1624" s="37">
        <v>0</v>
      </c>
    </row>
    <row r="1625" spans="1:24" x14ac:dyDescent="0.25">
      <c r="A1625" s="30">
        <f t="shared" si="280"/>
        <v>1622</v>
      </c>
      <c r="B1625" s="45">
        <v>23</v>
      </c>
      <c r="C1625" s="32">
        <f t="shared" si="272"/>
        <v>12</v>
      </c>
      <c r="D1625" s="98" t="s">
        <v>229</v>
      </c>
      <c r="E1625" s="45" t="s">
        <v>1148</v>
      </c>
      <c r="F1625" s="45" t="s">
        <v>778</v>
      </c>
      <c r="G1625" s="45"/>
      <c r="H1625" s="35" t="s">
        <v>561</v>
      </c>
      <c r="I1625" s="36">
        <v>41722</v>
      </c>
      <c r="J1625" s="82">
        <v>40720</v>
      </c>
      <c r="K1625" s="37">
        <v>4072</v>
      </c>
      <c r="L1625" s="38">
        <f t="shared" si="271"/>
        <v>4072</v>
      </c>
      <c r="M1625" s="36">
        <f t="shared" si="270"/>
        <v>41722</v>
      </c>
      <c r="N1625" s="39">
        <f t="shared" si="277"/>
        <v>10</v>
      </c>
      <c r="O1625" s="5"/>
      <c r="P1625" s="5"/>
      <c r="Q1625" s="42" t="str">
        <f>VLOOKUP(B1625,[1]Challan!$A$6:$B$28,2,FALSE)</f>
        <v>94J</v>
      </c>
      <c r="R1625" s="43" t="str">
        <f t="shared" si="273"/>
        <v>AAQF</v>
      </c>
      <c r="S1625" s="43" t="str">
        <f t="shared" si="278"/>
        <v>F</v>
      </c>
      <c r="T1625" s="43" t="str">
        <f t="shared" si="279"/>
        <v>02</v>
      </c>
      <c r="U1625" s="43" t="b">
        <f t="shared" si="274"/>
        <v>1</v>
      </c>
      <c r="V1625" s="43">
        <f t="shared" si="275"/>
        <v>10</v>
      </c>
      <c r="W1625" s="43" t="str">
        <f t="shared" si="276"/>
        <v>M</v>
      </c>
      <c r="X1625" s="37">
        <v>0</v>
      </c>
    </row>
    <row r="1626" spans="1:24" x14ac:dyDescent="0.25">
      <c r="A1626" s="30">
        <f t="shared" si="280"/>
        <v>1623</v>
      </c>
      <c r="B1626" s="45">
        <v>23</v>
      </c>
      <c r="C1626" s="32">
        <f t="shared" si="272"/>
        <v>13</v>
      </c>
      <c r="D1626" s="98" t="s">
        <v>229</v>
      </c>
      <c r="E1626" s="45" t="s">
        <v>904</v>
      </c>
      <c r="F1626" s="45" t="s">
        <v>651</v>
      </c>
      <c r="G1626" s="45"/>
      <c r="H1626" s="35" t="s">
        <v>561</v>
      </c>
      <c r="I1626" s="36">
        <v>41724</v>
      </c>
      <c r="J1626" s="82">
        <v>84270</v>
      </c>
      <c r="K1626" s="37">
        <v>8427</v>
      </c>
      <c r="L1626" s="38">
        <f t="shared" si="271"/>
        <v>8427</v>
      </c>
      <c r="M1626" s="36">
        <f t="shared" si="270"/>
        <v>41724</v>
      </c>
      <c r="N1626" s="39">
        <f t="shared" si="277"/>
        <v>10</v>
      </c>
      <c r="O1626" s="5"/>
      <c r="P1626" s="5"/>
      <c r="Q1626" s="42" t="str">
        <f>VLOOKUP(B1626,[1]Challan!$A$6:$B$28,2,FALSE)</f>
        <v>94J</v>
      </c>
      <c r="R1626" s="43" t="str">
        <f t="shared" si="273"/>
        <v>AAAF</v>
      </c>
      <c r="S1626" s="43" t="str">
        <f t="shared" si="278"/>
        <v>F</v>
      </c>
      <c r="T1626" s="43" t="str">
        <f t="shared" si="279"/>
        <v>02</v>
      </c>
      <c r="U1626" s="43" t="b">
        <f t="shared" si="274"/>
        <v>1</v>
      </c>
      <c r="V1626" s="43">
        <f t="shared" si="275"/>
        <v>10</v>
      </c>
      <c r="W1626" s="43" t="str">
        <f t="shared" si="276"/>
        <v>K</v>
      </c>
      <c r="X1626" s="37">
        <v>0</v>
      </c>
    </row>
    <row r="1627" spans="1:24" x14ac:dyDescent="0.25">
      <c r="A1627" s="30">
        <f t="shared" si="280"/>
        <v>1624</v>
      </c>
      <c r="B1627" s="45">
        <v>23</v>
      </c>
      <c r="C1627" s="32">
        <f t="shared" si="272"/>
        <v>14</v>
      </c>
      <c r="D1627" s="98" t="s">
        <v>229</v>
      </c>
      <c r="E1627" s="45" t="s">
        <v>1149</v>
      </c>
      <c r="F1627" s="45" t="s">
        <v>779</v>
      </c>
      <c r="G1627" s="45"/>
      <c r="H1627" s="35" t="s">
        <v>561</v>
      </c>
      <c r="I1627" s="36">
        <v>41726</v>
      </c>
      <c r="J1627" s="82">
        <v>42000</v>
      </c>
      <c r="K1627" s="37">
        <v>4200</v>
      </c>
      <c r="L1627" s="38">
        <f t="shared" si="271"/>
        <v>4200</v>
      </c>
      <c r="M1627" s="36">
        <f t="shared" si="270"/>
        <v>41726</v>
      </c>
      <c r="N1627" s="39">
        <f t="shared" si="277"/>
        <v>10</v>
      </c>
      <c r="O1627" s="5"/>
      <c r="P1627" s="5"/>
      <c r="Q1627" s="42" t="str">
        <f>VLOOKUP(B1627,[1]Challan!$A$6:$B$28,2,FALSE)</f>
        <v>94J</v>
      </c>
      <c r="R1627" s="43" t="str">
        <f t="shared" si="273"/>
        <v>AAAF</v>
      </c>
      <c r="S1627" s="43" t="str">
        <f t="shared" si="278"/>
        <v>F</v>
      </c>
      <c r="T1627" s="43" t="str">
        <f t="shared" si="279"/>
        <v>02</v>
      </c>
      <c r="U1627" s="43" t="b">
        <f t="shared" si="274"/>
        <v>1</v>
      </c>
      <c r="V1627" s="43">
        <f t="shared" si="275"/>
        <v>10</v>
      </c>
      <c r="W1627" s="43" t="str">
        <f t="shared" si="276"/>
        <v>K</v>
      </c>
      <c r="X1627" s="37">
        <v>0</v>
      </c>
    </row>
    <row r="1628" spans="1:24" x14ac:dyDescent="0.25">
      <c r="A1628" s="30">
        <f t="shared" si="280"/>
        <v>1625</v>
      </c>
      <c r="B1628" s="45">
        <v>23</v>
      </c>
      <c r="C1628" s="32">
        <f t="shared" si="272"/>
        <v>15</v>
      </c>
      <c r="D1628" s="98" t="s">
        <v>229</v>
      </c>
      <c r="E1628" s="45" t="s">
        <v>1149</v>
      </c>
      <c r="F1628" s="45" t="s">
        <v>779</v>
      </c>
      <c r="G1628" s="45"/>
      <c r="H1628" s="35" t="s">
        <v>561</v>
      </c>
      <c r="I1628" s="36">
        <v>41729</v>
      </c>
      <c r="J1628" s="82">
        <v>242500</v>
      </c>
      <c r="K1628" s="37">
        <v>24250</v>
      </c>
      <c r="L1628" s="38">
        <f t="shared" si="271"/>
        <v>24250</v>
      </c>
      <c r="M1628" s="36">
        <f t="shared" si="270"/>
        <v>41729</v>
      </c>
      <c r="N1628" s="39">
        <f t="shared" si="277"/>
        <v>10</v>
      </c>
      <c r="O1628" s="5"/>
      <c r="P1628" s="5"/>
      <c r="Q1628" s="42" t="str">
        <f>VLOOKUP(B1628,[1]Challan!$A$6:$B$28,2,FALSE)</f>
        <v>94J</v>
      </c>
      <c r="R1628" s="43" t="str">
        <f t="shared" si="273"/>
        <v>AAAF</v>
      </c>
      <c r="S1628" s="43" t="str">
        <f t="shared" si="278"/>
        <v>F</v>
      </c>
      <c r="T1628" s="43" t="str">
        <f t="shared" si="279"/>
        <v>02</v>
      </c>
      <c r="U1628" s="43" t="b">
        <f t="shared" si="274"/>
        <v>1</v>
      </c>
      <c r="V1628" s="43">
        <f t="shared" si="275"/>
        <v>10</v>
      </c>
      <c r="W1628" s="43" t="str">
        <f t="shared" si="276"/>
        <v>K</v>
      </c>
      <c r="X1628" s="37">
        <v>0</v>
      </c>
    </row>
    <row r="1629" spans="1:24" x14ac:dyDescent="0.25">
      <c r="A1629" s="30">
        <f t="shared" si="280"/>
        <v>1626</v>
      </c>
      <c r="B1629" s="45">
        <v>23</v>
      </c>
      <c r="C1629" s="32">
        <f t="shared" si="272"/>
        <v>16</v>
      </c>
      <c r="D1629" s="98" t="s">
        <v>229</v>
      </c>
      <c r="E1629" s="45" t="s">
        <v>1122</v>
      </c>
      <c r="F1629" s="45" t="s">
        <v>582</v>
      </c>
      <c r="G1629" s="45"/>
      <c r="H1629" s="35" t="s">
        <v>561</v>
      </c>
      <c r="I1629" s="36">
        <v>41729</v>
      </c>
      <c r="J1629" s="82">
        <v>27470</v>
      </c>
      <c r="K1629" s="37">
        <v>2747</v>
      </c>
      <c r="L1629" s="38">
        <f t="shared" si="271"/>
        <v>2747</v>
      </c>
      <c r="M1629" s="36">
        <f t="shared" si="270"/>
        <v>41729</v>
      </c>
      <c r="N1629" s="39">
        <f t="shared" si="277"/>
        <v>10</v>
      </c>
      <c r="O1629" s="5"/>
      <c r="P1629" s="5"/>
      <c r="Q1629" s="42" t="str">
        <f>VLOOKUP(B1629,[1]Challan!$A$6:$B$28,2,FALSE)</f>
        <v>94J</v>
      </c>
      <c r="R1629" s="43" t="str">
        <f t="shared" si="273"/>
        <v>AEHP</v>
      </c>
      <c r="S1629" s="43" t="str">
        <f t="shared" si="278"/>
        <v>P</v>
      </c>
      <c r="T1629" s="43" t="str">
        <f t="shared" si="279"/>
        <v>02</v>
      </c>
      <c r="U1629" s="43" t="b">
        <f t="shared" si="274"/>
        <v>1</v>
      </c>
      <c r="V1629" s="43">
        <f t="shared" si="275"/>
        <v>10</v>
      </c>
      <c r="W1629" s="43" t="str">
        <f t="shared" si="276"/>
        <v>J</v>
      </c>
      <c r="X1629" s="37">
        <v>0</v>
      </c>
    </row>
    <row r="1630" spans="1:24" x14ac:dyDescent="0.25">
      <c r="A1630" s="30">
        <f t="shared" si="280"/>
        <v>1627</v>
      </c>
      <c r="B1630" s="45">
        <v>23</v>
      </c>
      <c r="C1630" s="32">
        <f t="shared" si="272"/>
        <v>17</v>
      </c>
      <c r="D1630" s="98" t="s">
        <v>229</v>
      </c>
      <c r="E1630" s="45" t="s">
        <v>1025</v>
      </c>
      <c r="F1630" s="45" t="s">
        <v>780</v>
      </c>
      <c r="G1630" s="45"/>
      <c r="H1630" s="35" t="s">
        <v>561</v>
      </c>
      <c r="I1630" s="36">
        <v>41729</v>
      </c>
      <c r="J1630" s="82">
        <v>9000</v>
      </c>
      <c r="K1630" s="37">
        <v>900</v>
      </c>
      <c r="L1630" s="38">
        <f t="shared" si="271"/>
        <v>900</v>
      </c>
      <c r="M1630" s="36">
        <f t="shared" ref="M1630:M1642" si="281">+I1630</f>
        <v>41729</v>
      </c>
      <c r="N1630" s="39">
        <f t="shared" si="277"/>
        <v>10</v>
      </c>
      <c r="O1630" s="5"/>
      <c r="P1630" s="5"/>
      <c r="Q1630" s="42" t="str">
        <f>VLOOKUP(B1630,[1]Challan!$A$6:$B$28,2,FALSE)</f>
        <v>94J</v>
      </c>
      <c r="R1630" s="43" t="str">
        <f t="shared" si="273"/>
        <v>AHLP</v>
      </c>
      <c r="S1630" s="43" t="str">
        <f t="shared" si="278"/>
        <v>P</v>
      </c>
      <c r="T1630" s="43" t="str">
        <f t="shared" si="279"/>
        <v>02</v>
      </c>
      <c r="U1630" s="43" t="b">
        <f t="shared" si="274"/>
        <v>1</v>
      </c>
      <c r="V1630" s="43">
        <f t="shared" si="275"/>
        <v>10</v>
      </c>
      <c r="W1630" s="43" t="str">
        <f t="shared" si="276"/>
        <v>D</v>
      </c>
      <c r="X1630" s="37">
        <v>0</v>
      </c>
    </row>
    <row r="1631" spans="1:24" x14ac:dyDescent="0.25">
      <c r="A1631" s="30">
        <f t="shared" si="280"/>
        <v>1628</v>
      </c>
      <c r="B1631" s="45">
        <v>23</v>
      </c>
      <c r="C1631" s="32">
        <f t="shared" si="272"/>
        <v>18</v>
      </c>
      <c r="D1631" s="98" t="s">
        <v>229</v>
      </c>
      <c r="E1631" s="45" t="s">
        <v>903</v>
      </c>
      <c r="F1631" s="45" t="s">
        <v>649</v>
      </c>
      <c r="G1631" s="45"/>
      <c r="H1631" s="35" t="s">
        <v>561</v>
      </c>
      <c r="I1631" s="36">
        <v>41729</v>
      </c>
      <c r="J1631" s="82">
        <v>11240</v>
      </c>
      <c r="K1631" s="37">
        <v>1124</v>
      </c>
      <c r="L1631" s="38">
        <f t="shared" si="271"/>
        <v>1124</v>
      </c>
      <c r="M1631" s="36">
        <f t="shared" si="281"/>
        <v>41729</v>
      </c>
      <c r="N1631" s="39">
        <f t="shared" si="277"/>
        <v>10</v>
      </c>
      <c r="O1631" s="5"/>
      <c r="P1631" s="5"/>
      <c r="Q1631" s="42" t="str">
        <f>VLOOKUP(B1631,[1]Challan!$A$6:$B$28,2,FALSE)</f>
        <v>94J</v>
      </c>
      <c r="R1631" s="43" t="str">
        <f t="shared" si="273"/>
        <v>AAHF</v>
      </c>
      <c r="S1631" s="43" t="str">
        <f t="shared" si="278"/>
        <v>F</v>
      </c>
      <c r="T1631" s="43" t="str">
        <f t="shared" si="279"/>
        <v>02</v>
      </c>
      <c r="U1631" s="43" t="b">
        <f t="shared" si="274"/>
        <v>1</v>
      </c>
      <c r="V1631" s="43">
        <f t="shared" si="275"/>
        <v>10</v>
      </c>
      <c r="W1631" s="43" t="str">
        <f t="shared" si="276"/>
        <v>N</v>
      </c>
      <c r="X1631" s="37">
        <v>0</v>
      </c>
    </row>
    <row r="1632" spans="1:24" x14ac:dyDescent="0.25">
      <c r="A1632" s="30">
        <f t="shared" si="280"/>
        <v>1629</v>
      </c>
      <c r="B1632" s="45">
        <v>23</v>
      </c>
      <c r="C1632" s="32">
        <f t="shared" si="272"/>
        <v>19</v>
      </c>
      <c r="D1632" s="98" t="s">
        <v>229</v>
      </c>
      <c r="E1632" s="45" t="s">
        <v>1148</v>
      </c>
      <c r="F1632" s="45" t="s">
        <v>781</v>
      </c>
      <c r="G1632" s="45"/>
      <c r="H1632" s="35" t="s">
        <v>561</v>
      </c>
      <c r="I1632" s="36">
        <v>41729</v>
      </c>
      <c r="J1632" s="82">
        <v>97618</v>
      </c>
      <c r="K1632" s="37">
        <v>9762</v>
      </c>
      <c r="L1632" s="38">
        <f t="shared" si="271"/>
        <v>9762</v>
      </c>
      <c r="M1632" s="36">
        <f t="shared" si="281"/>
        <v>41729</v>
      </c>
      <c r="N1632" s="39">
        <f t="shared" si="277"/>
        <v>10</v>
      </c>
      <c r="O1632" s="5"/>
      <c r="P1632" s="5"/>
      <c r="Q1632" s="42" t="str">
        <f>VLOOKUP(B1632,[1]Challan!$A$6:$B$28,2,FALSE)</f>
        <v>94J</v>
      </c>
      <c r="R1632" s="43" t="str">
        <f t="shared" si="273"/>
        <v>AAQF</v>
      </c>
      <c r="S1632" s="43" t="str">
        <f t="shared" si="278"/>
        <v>F</v>
      </c>
      <c r="T1632" s="43" t="str">
        <f t="shared" si="279"/>
        <v>02</v>
      </c>
      <c r="U1632" s="43" t="b">
        <f t="shared" si="274"/>
        <v>1</v>
      </c>
      <c r="V1632" s="43">
        <f t="shared" si="275"/>
        <v>10</v>
      </c>
      <c r="W1632" s="43" t="str">
        <f t="shared" si="276"/>
        <v>M</v>
      </c>
      <c r="X1632" s="37">
        <v>0</v>
      </c>
    </row>
    <row r="1633" spans="1:24" x14ac:dyDescent="0.25">
      <c r="A1633" s="30">
        <f t="shared" si="280"/>
        <v>1630</v>
      </c>
      <c r="B1633" s="45">
        <v>23</v>
      </c>
      <c r="C1633" s="32">
        <f t="shared" si="272"/>
        <v>20</v>
      </c>
      <c r="D1633" s="98" t="s">
        <v>229</v>
      </c>
      <c r="E1633" s="45" t="s">
        <v>921</v>
      </c>
      <c r="F1633" s="45" t="s">
        <v>782</v>
      </c>
      <c r="G1633" s="45"/>
      <c r="H1633" s="35" t="s">
        <v>561</v>
      </c>
      <c r="I1633" s="36">
        <v>41729</v>
      </c>
      <c r="J1633" s="82">
        <v>24540</v>
      </c>
      <c r="K1633" s="37">
        <v>2454</v>
      </c>
      <c r="L1633" s="38">
        <f t="shared" si="271"/>
        <v>2454</v>
      </c>
      <c r="M1633" s="36">
        <f t="shared" si="281"/>
        <v>41729</v>
      </c>
      <c r="N1633" s="39">
        <f t="shared" si="277"/>
        <v>10</v>
      </c>
      <c r="O1633" s="5"/>
      <c r="P1633" s="5"/>
      <c r="Q1633" s="42" t="str">
        <f>VLOOKUP(B1633,[1]Challan!$A$6:$B$28,2,FALSE)</f>
        <v>94J</v>
      </c>
      <c r="R1633" s="43" t="str">
        <f t="shared" si="273"/>
        <v>AAWP</v>
      </c>
      <c r="S1633" s="43" t="str">
        <f t="shared" si="278"/>
        <v>P</v>
      </c>
      <c r="T1633" s="43" t="str">
        <f t="shared" si="279"/>
        <v>02</v>
      </c>
      <c r="U1633" s="43" t="b">
        <f t="shared" si="274"/>
        <v>1</v>
      </c>
      <c r="V1633" s="43">
        <f t="shared" si="275"/>
        <v>10</v>
      </c>
      <c r="W1633" s="43" t="str">
        <f t="shared" si="276"/>
        <v>B</v>
      </c>
      <c r="X1633" s="37">
        <v>0</v>
      </c>
    </row>
    <row r="1634" spans="1:24" x14ac:dyDescent="0.25">
      <c r="A1634" s="30">
        <f t="shared" si="280"/>
        <v>1631</v>
      </c>
      <c r="B1634" s="45">
        <v>23</v>
      </c>
      <c r="C1634" s="32">
        <f t="shared" si="272"/>
        <v>21</v>
      </c>
      <c r="D1634" s="98" t="s">
        <v>229</v>
      </c>
      <c r="E1634" s="45" t="s">
        <v>1122</v>
      </c>
      <c r="F1634" s="45" t="s">
        <v>783</v>
      </c>
      <c r="G1634" s="45"/>
      <c r="H1634" s="35" t="s">
        <v>561</v>
      </c>
      <c r="I1634" s="36">
        <v>41729</v>
      </c>
      <c r="J1634" s="82">
        <v>38933</v>
      </c>
      <c r="K1634" s="37">
        <v>3893</v>
      </c>
      <c r="L1634" s="38">
        <f t="shared" si="271"/>
        <v>3893</v>
      </c>
      <c r="M1634" s="36">
        <f t="shared" si="281"/>
        <v>41729</v>
      </c>
      <c r="N1634" s="39">
        <f t="shared" si="277"/>
        <v>10</v>
      </c>
      <c r="O1634" s="5"/>
      <c r="P1634" s="5"/>
      <c r="Q1634" s="42" t="str">
        <f>VLOOKUP(B1634,[1]Challan!$A$6:$B$28,2,FALSE)</f>
        <v>94J</v>
      </c>
      <c r="R1634" s="43" t="str">
        <f t="shared" si="273"/>
        <v>AEHP</v>
      </c>
      <c r="S1634" s="43" t="str">
        <f t="shared" si="278"/>
        <v>P</v>
      </c>
      <c r="T1634" s="43" t="str">
        <f t="shared" si="279"/>
        <v>02</v>
      </c>
      <c r="U1634" s="43" t="b">
        <f t="shared" si="274"/>
        <v>1</v>
      </c>
      <c r="V1634" s="43">
        <f t="shared" si="275"/>
        <v>10</v>
      </c>
      <c r="W1634" s="43" t="str">
        <f t="shared" si="276"/>
        <v>J</v>
      </c>
      <c r="X1634" s="37">
        <v>0</v>
      </c>
    </row>
    <row r="1635" spans="1:24" x14ac:dyDescent="0.25">
      <c r="A1635" s="30">
        <f t="shared" si="280"/>
        <v>1632</v>
      </c>
      <c r="B1635" s="45">
        <v>23</v>
      </c>
      <c r="C1635" s="32">
        <f t="shared" si="272"/>
        <v>22</v>
      </c>
      <c r="D1635" s="98" t="s">
        <v>229</v>
      </c>
      <c r="E1635" s="45" t="s">
        <v>1123</v>
      </c>
      <c r="F1635" s="45" t="s">
        <v>784</v>
      </c>
      <c r="G1635" s="45"/>
      <c r="H1635" s="35" t="s">
        <v>561</v>
      </c>
      <c r="I1635" s="36">
        <v>41729</v>
      </c>
      <c r="J1635" s="82">
        <v>93663</v>
      </c>
      <c r="K1635" s="37">
        <v>9366</v>
      </c>
      <c r="L1635" s="38">
        <f t="shared" si="271"/>
        <v>9366</v>
      </c>
      <c r="M1635" s="36">
        <f t="shared" si="281"/>
        <v>41729</v>
      </c>
      <c r="N1635" s="39">
        <f t="shared" si="277"/>
        <v>10</v>
      </c>
      <c r="O1635" s="5"/>
      <c r="P1635" s="5"/>
      <c r="Q1635" s="42" t="str">
        <f>VLOOKUP(B1635,[1]Challan!$A$6:$B$28,2,FALSE)</f>
        <v>94J</v>
      </c>
      <c r="R1635" s="43" t="str">
        <f t="shared" si="273"/>
        <v>ACEF</v>
      </c>
      <c r="S1635" s="43" t="str">
        <f t="shared" si="278"/>
        <v>F</v>
      </c>
      <c r="T1635" s="43" t="str">
        <f t="shared" si="279"/>
        <v>02</v>
      </c>
      <c r="U1635" s="43" t="b">
        <f t="shared" si="274"/>
        <v>1</v>
      </c>
      <c r="V1635" s="43">
        <f t="shared" si="275"/>
        <v>10</v>
      </c>
      <c r="W1635" s="43" t="str">
        <f t="shared" si="276"/>
        <v>D</v>
      </c>
      <c r="X1635" s="37">
        <v>0</v>
      </c>
    </row>
    <row r="1636" spans="1:24" x14ac:dyDescent="0.25">
      <c r="A1636" s="30">
        <f t="shared" si="280"/>
        <v>1633</v>
      </c>
      <c r="B1636" s="45">
        <v>23</v>
      </c>
      <c r="C1636" s="32">
        <f t="shared" si="272"/>
        <v>23</v>
      </c>
      <c r="D1636" s="98" t="s">
        <v>229</v>
      </c>
      <c r="E1636" s="45" t="s">
        <v>895</v>
      </c>
      <c r="F1636" s="45" t="s">
        <v>785</v>
      </c>
      <c r="G1636" s="45"/>
      <c r="H1636" s="35" t="s">
        <v>561</v>
      </c>
      <c r="I1636" s="36">
        <v>41729</v>
      </c>
      <c r="J1636" s="82">
        <v>20000</v>
      </c>
      <c r="K1636" s="37">
        <v>2000</v>
      </c>
      <c r="L1636" s="38">
        <f t="shared" si="271"/>
        <v>2000</v>
      </c>
      <c r="M1636" s="36">
        <f t="shared" si="281"/>
        <v>41729</v>
      </c>
      <c r="N1636" s="39">
        <f t="shared" si="277"/>
        <v>10</v>
      </c>
      <c r="O1636" s="5"/>
      <c r="P1636" s="5"/>
      <c r="Q1636" s="42" t="str">
        <f>VLOOKUP(B1636,[1]Challan!$A$6:$B$28,2,FALSE)</f>
        <v>94J</v>
      </c>
      <c r="R1636" s="43" t="str">
        <f t="shared" si="273"/>
        <v>ADXP</v>
      </c>
      <c r="S1636" s="43" t="str">
        <f t="shared" si="278"/>
        <v>P</v>
      </c>
      <c r="T1636" s="43" t="str">
        <f t="shared" si="279"/>
        <v>02</v>
      </c>
      <c r="U1636" s="43" t="b">
        <f t="shared" si="274"/>
        <v>1</v>
      </c>
      <c r="V1636" s="43">
        <f t="shared" si="275"/>
        <v>10</v>
      </c>
      <c r="W1636" s="43" t="str">
        <f t="shared" si="276"/>
        <v>P</v>
      </c>
      <c r="X1636" s="37">
        <v>0</v>
      </c>
    </row>
    <row r="1637" spans="1:24" x14ac:dyDescent="0.25">
      <c r="A1637" s="30">
        <f t="shared" si="280"/>
        <v>1634</v>
      </c>
      <c r="B1637" s="45">
        <v>23</v>
      </c>
      <c r="C1637" s="32">
        <f t="shared" si="272"/>
        <v>24</v>
      </c>
      <c r="D1637" s="98" t="s">
        <v>229</v>
      </c>
      <c r="E1637" s="45" t="s">
        <v>1003</v>
      </c>
      <c r="F1637" s="45" t="s">
        <v>786</v>
      </c>
      <c r="G1637" s="45"/>
      <c r="H1637" s="35" t="s">
        <v>561</v>
      </c>
      <c r="I1637" s="36">
        <v>41729</v>
      </c>
      <c r="J1637" s="82">
        <v>449440</v>
      </c>
      <c r="K1637" s="37">
        <v>44944</v>
      </c>
      <c r="L1637" s="38">
        <f t="shared" si="271"/>
        <v>44944</v>
      </c>
      <c r="M1637" s="36">
        <f t="shared" si="281"/>
        <v>41729</v>
      </c>
      <c r="N1637" s="39">
        <f t="shared" si="277"/>
        <v>10</v>
      </c>
      <c r="O1637" s="5"/>
      <c r="P1637" s="5"/>
      <c r="Q1637" s="42" t="str">
        <f>VLOOKUP(B1637,[1]Challan!$A$6:$B$28,2,FALSE)</f>
        <v>94J</v>
      </c>
      <c r="R1637" s="43" t="str">
        <f t="shared" si="273"/>
        <v>AAAP</v>
      </c>
      <c r="S1637" s="43" t="str">
        <f t="shared" si="278"/>
        <v>P</v>
      </c>
      <c r="T1637" s="43" t="str">
        <f t="shared" si="279"/>
        <v>02</v>
      </c>
      <c r="U1637" s="43" t="b">
        <f t="shared" si="274"/>
        <v>1</v>
      </c>
      <c r="V1637" s="43">
        <f t="shared" si="275"/>
        <v>10</v>
      </c>
      <c r="W1637" s="43" t="str">
        <f t="shared" si="276"/>
        <v>C</v>
      </c>
      <c r="X1637" s="37">
        <v>0</v>
      </c>
    </row>
    <row r="1638" spans="1:24" x14ac:dyDescent="0.25">
      <c r="A1638" s="30">
        <f t="shared" si="280"/>
        <v>1635</v>
      </c>
      <c r="B1638" s="45">
        <v>23</v>
      </c>
      <c r="C1638" s="32">
        <f t="shared" si="272"/>
        <v>25</v>
      </c>
      <c r="D1638" s="98" t="s">
        <v>229</v>
      </c>
      <c r="E1638" s="45" t="s">
        <v>904</v>
      </c>
      <c r="F1638" s="45" t="s">
        <v>651</v>
      </c>
      <c r="G1638" s="45"/>
      <c r="H1638" s="35" t="s">
        <v>561</v>
      </c>
      <c r="I1638" s="36">
        <v>41729</v>
      </c>
      <c r="J1638" s="82">
        <v>112360</v>
      </c>
      <c r="K1638" s="37">
        <v>11236</v>
      </c>
      <c r="L1638" s="38">
        <f t="shared" ref="L1638:L1642" si="282">+K1638</f>
        <v>11236</v>
      </c>
      <c r="M1638" s="36">
        <f t="shared" si="281"/>
        <v>41729</v>
      </c>
      <c r="N1638" s="39">
        <f t="shared" si="277"/>
        <v>10</v>
      </c>
      <c r="O1638" s="5"/>
      <c r="P1638" s="5"/>
      <c r="Q1638" s="42" t="str">
        <f>VLOOKUP(B1638,[1]Challan!$A$6:$B$28,2,FALSE)</f>
        <v>94J</v>
      </c>
      <c r="R1638" s="43" t="str">
        <f t="shared" si="273"/>
        <v>AAAF</v>
      </c>
      <c r="S1638" s="43" t="str">
        <f t="shared" si="278"/>
        <v>F</v>
      </c>
      <c r="T1638" s="43" t="str">
        <f t="shared" si="279"/>
        <v>02</v>
      </c>
      <c r="U1638" s="43" t="b">
        <f t="shared" si="274"/>
        <v>1</v>
      </c>
      <c r="V1638" s="43">
        <f t="shared" si="275"/>
        <v>10</v>
      </c>
      <c r="W1638" s="43" t="str">
        <f t="shared" si="276"/>
        <v>K</v>
      </c>
      <c r="X1638" s="37">
        <v>0</v>
      </c>
    </row>
    <row r="1639" spans="1:24" x14ac:dyDescent="0.25">
      <c r="A1639" s="30">
        <f t="shared" si="280"/>
        <v>1636</v>
      </c>
      <c r="B1639" s="45">
        <v>23</v>
      </c>
      <c r="C1639" s="32">
        <f t="shared" si="272"/>
        <v>26</v>
      </c>
      <c r="D1639" s="98" t="s">
        <v>229</v>
      </c>
      <c r="E1639" s="45" t="s">
        <v>904</v>
      </c>
      <c r="F1639" s="45" t="s">
        <v>651</v>
      </c>
      <c r="G1639" s="45"/>
      <c r="H1639" s="35" t="s">
        <v>561</v>
      </c>
      <c r="I1639" s="36">
        <v>41729</v>
      </c>
      <c r="J1639" s="82">
        <v>291125</v>
      </c>
      <c r="K1639" s="37">
        <v>29112</v>
      </c>
      <c r="L1639" s="38">
        <f t="shared" si="282"/>
        <v>29112</v>
      </c>
      <c r="M1639" s="36">
        <f t="shared" si="281"/>
        <v>41729</v>
      </c>
      <c r="N1639" s="39">
        <f t="shared" si="277"/>
        <v>10</v>
      </c>
      <c r="O1639" s="5"/>
      <c r="P1639" s="5"/>
      <c r="Q1639" s="42" t="str">
        <f>VLOOKUP(B1639,[1]Challan!$A$6:$B$28,2,FALSE)</f>
        <v>94J</v>
      </c>
      <c r="R1639" s="43" t="str">
        <f t="shared" si="273"/>
        <v>AAAF</v>
      </c>
      <c r="S1639" s="43" t="str">
        <f t="shared" si="278"/>
        <v>F</v>
      </c>
      <c r="T1639" s="43" t="str">
        <f t="shared" si="279"/>
        <v>02</v>
      </c>
      <c r="U1639" s="43" t="b">
        <f t="shared" si="274"/>
        <v>1</v>
      </c>
      <c r="V1639" s="43">
        <f t="shared" si="275"/>
        <v>10</v>
      </c>
      <c r="W1639" s="43" t="str">
        <f t="shared" si="276"/>
        <v>K</v>
      </c>
      <c r="X1639" s="37">
        <v>0</v>
      </c>
    </row>
    <row r="1640" spans="1:24" x14ac:dyDescent="0.25">
      <c r="A1640" s="30">
        <f t="shared" si="280"/>
        <v>1637</v>
      </c>
      <c r="B1640" s="45">
        <v>23</v>
      </c>
      <c r="C1640" s="32">
        <f t="shared" si="272"/>
        <v>27</v>
      </c>
      <c r="D1640" s="98" t="s">
        <v>229</v>
      </c>
      <c r="E1640" s="45" t="s">
        <v>787</v>
      </c>
      <c r="F1640" s="45" t="s">
        <v>788</v>
      </c>
      <c r="G1640" s="45"/>
      <c r="H1640" s="35" t="s">
        <v>561</v>
      </c>
      <c r="I1640" s="36">
        <v>41729</v>
      </c>
      <c r="J1640" s="82">
        <v>41084</v>
      </c>
      <c r="K1640" s="37">
        <v>4108</v>
      </c>
      <c r="L1640" s="38">
        <f t="shared" si="282"/>
        <v>4108</v>
      </c>
      <c r="M1640" s="36">
        <f t="shared" si="281"/>
        <v>41729</v>
      </c>
      <c r="N1640" s="39">
        <f t="shared" si="277"/>
        <v>10</v>
      </c>
      <c r="O1640" s="5"/>
      <c r="P1640" s="5"/>
      <c r="Q1640" s="42" t="str">
        <f>VLOOKUP(B1640,[1]Challan!$A$6:$B$28,2,FALSE)</f>
        <v>94J</v>
      </c>
      <c r="R1640" s="43" t="str">
        <f t="shared" si="273"/>
        <v>AZBP</v>
      </c>
      <c r="S1640" s="43" t="str">
        <f t="shared" si="278"/>
        <v>P</v>
      </c>
      <c r="T1640" s="43" t="str">
        <f t="shared" si="279"/>
        <v>02</v>
      </c>
      <c r="U1640" s="43" t="b">
        <f t="shared" si="274"/>
        <v>1</v>
      </c>
      <c r="V1640" s="43">
        <f t="shared" si="275"/>
        <v>10</v>
      </c>
      <c r="W1640" s="43" t="str">
        <f t="shared" si="276"/>
        <v>R</v>
      </c>
      <c r="X1640" s="37">
        <v>0</v>
      </c>
    </row>
    <row r="1641" spans="1:24" x14ac:dyDescent="0.25">
      <c r="A1641" s="30">
        <f t="shared" si="280"/>
        <v>1638</v>
      </c>
      <c r="B1641" s="45">
        <v>23</v>
      </c>
      <c r="C1641" s="32">
        <f t="shared" si="272"/>
        <v>28</v>
      </c>
      <c r="D1641" s="98" t="s">
        <v>229</v>
      </c>
      <c r="E1641" s="45" t="s">
        <v>904</v>
      </c>
      <c r="F1641" s="45" t="s">
        <v>651</v>
      </c>
      <c r="G1641" s="45"/>
      <c r="H1641" s="35" t="s">
        <v>561</v>
      </c>
      <c r="I1641" s="36">
        <v>41729</v>
      </c>
      <c r="J1641" s="82">
        <v>224720</v>
      </c>
      <c r="K1641" s="37">
        <v>22472</v>
      </c>
      <c r="L1641" s="38">
        <f t="shared" si="282"/>
        <v>22472</v>
      </c>
      <c r="M1641" s="36">
        <f t="shared" si="281"/>
        <v>41729</v>
      </c>
      <c r="N1641" s="39">
        <f t="shared" si="277"/>
        <v>10</v>
      </c>
      <c r="O1641" s="5"/>
      <c r="P1641" s="5"/>
      <c r="Q1641" s="42" t="str">
        <f>VLOOKUP(B1641,[1]Challan!$A$6:$B$28,2,FALSE)</f>
        <v>94J</v>
      </c>
      <c r="R1641" s="43" t="str">
        <f t="shared" si="273"/>
        <v>AAAF</v>
      </c>
      <c r="S1641" s="43" t="str">
        <f t="shared" si="278"/>
        <v>F</v>
      </c>
      <c r="T1641" s="43" t="str">
        <f t="shared" si="279"/>
        <v>02</v>
      </c>
      <c r="U1641" s="43" t="b">
        <f t="shared" si="274"/>
        <v>1</v>
      </c>
      <c r="V1641" s="43">
        <f t="shared" si="275"/>
        <v>10</v>
      </c>
      <c r="W1641" s="43" t="str">
        <f t="shared" si="276"/>
        <v>K</v>
      </c>
      <c r="X1641" s="37">
        <v>0</v>
      </c>
    </row>
    <row r="1642" spans="1:24" x14ac:dyDescent="0.25">
      <c r="A1642" s="30">
        <f t="shared" si="280"/>
        <v>1639</v>
      </c>
      <c r="B1642" s="45">
        <v>23</v>
      </c>
      <c r="C1642" s="32">
        <f t="shared" si="272"/>
        <v>29</v>
      </c>
      <c r="D1642" s="98" t="s">
        <v>229</v>
      </c>
      <c r="E1642" s="45" t="s">
        <v>921</v>
      </c>
      <c r="F1642" s="45" t="s">
        <v>782</v>
      </c>
      <c r="G1642" s="45"/>
      <c r="H1642" s="35" t="s">
        <v>561</v>
      </c>
      <c r="I1642" s="36">
        <v>41729</v>
      </c>
      <c r="J1642" s="82">
        <v>33000</v>
      </c>
      <c r="K1642" s="37">
        <v>3300</v>
      </c>
      <c r="L1642" s="38">
        <f t="shared" si="282"/>
        <v>3300</v>
      </c>
      <c r="M1642" s="36">
        <f t="shared" si="281"/>
        <v>41729</v>
      </c>
      <c r="N1642" s="39">
        <f t="shared" si="277"/>
        <v>10</v>
      </c>
      <c r="O1642" s="5"/>
      <c r="P1642" s="5"/>
      <c r="Q1642" s="42" t="str">
        <f>VLOOKUP(B1642,[1]Challan!$A$6:$B$28,2,FALSE)</f>
        <v>94J</v>
      </c>
      <c r="R1642" s="43" t="str">
        <f t="shared" si="273"/>
        <v>AAWP</v>
      </c>
      <c r="S1642" s="43" t="str">
        <f t="shared" si="278"/>
        <v>P</v>
      </c>
      <c r="T1642" s="43" t="str">
        <f t="shared" si="279"/>
        <v>02</v>
      </c>
      <c r="U1642" s="43" t="b">
        <f t="shared" si="274"/>
        <v>1</v>
      </c>
      <c r="V1642" s="43">
        <f t="shared" si="275"/>
        <v>10</v>
      </c>
      <c r="W1642" s="43" t="str">
        <f t="shared" si="276"/>
        <v>B</v>
      </c>
      <c r="X1642" s="37">
        <v>0</v>
      </c>
    </row>
    <row r="1643" spans="1:24" x14ac:dyDescent="0.25">
      <c r="I1643" s="114" t="s">
        <v>789</v>
      </c>
      <c r="J1643" s="115">
        <f>SUM(J4:J1642)</f>
        <v>144721076.986</v>
      </c>
      <c r="K1643" s="115">
        <f>SUM(K4:K1642)</f>
        <v>13286231</v>
      </c>
      <c r="L1643" s="115">
        <f>SUM(L4:L1642)</f>
        <v>13286231</v>
      </c>
    </row>
  </sheetData>
  <autoFilter ref="A3:X1642" xr:uid="{3F30946D-87DA-4FB1-A766-270D0CD9C9AE}"/>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7055C-4893-4B15-8D84-F3C860CC5F95}">
  <dimension ref="A1:I44"/>
  <sheetViews>
    <sheetView workbookViewId="0"/>
  </sheetViews>
  <sheetFormatPr defaultRowHeight="15" x14ac:dyDescent="0.25"/>
  <cols>
    <col min="1" max="1" width="38.85546875" bestFit="1" customWidth="1"/>
    <col min="2" max="2" width="18.140625" bestFit="1" customWidth="1"/>
    <col min="3" max="3" width="12.140625" bestFit="1" customWidth="1"/>
    <col min="4" max="5" width="10.28515625" bestFit="1" customWidth="1"/>
    <col min="6" max="6" width="17.28515625" bestFit="1" customWidth="1"/>
    <col min="7" max="7" width="17" bestFit="1" customWidth="1"/>
    <col min="8" max="8" width="7.7109375" bestFit="1" customWidth="1"/>
  </cols>
  <sheetData>
    <row r="1" spans="1:9" x14ac:dyDescent="0.25">
      <c r="A1" t="s">
        <v>2654</v>
      </c>
      <c r="B1" s="14" t="s">
        <v>2653</v>
      </c>
    </row>
    <row r="2" spans="1:9" x14ac:dyDescent="0.25">
      <c r="A2" t="s">
        <v>2652</v>
      </c>
    </row>
    <row r="3" spans="1:9" ht="18.75" x14ac:dyDescent="0.3">
      <c r="A3" s="294" t="s">
        <v>2655</v>
      </c>
      <c r="B3" s="294"/>
      <c r="C3" s="294"/>
      <c r="D3" s="294"/>
      <c r="E3" s="294"/>
      <c r="F3" s="294"/>
      <c r="G3" s="294"/>
      <c r="H3" s="294"/>
    </row>
    <row r="4" spans="1:9" ht="17.25" x14ac:dyDescent="0.3">
      <c r="A4" s="290" t="s">
        <v>2650</v>
      </c>
      <c r="B4" s="290" t="s">
        <v>2649</v>
      </c>
      <c r="C4" s="289" t="s">
        <v>2648</v>
      </c>
      <c r="D4" s="289" t="s">
        <v>2647</v>
      </c>
      <c r="E4" s="289" t="s">
        <v>2647</v>
      </c>
      <c r="F4" s="289" t="s">
        <v>2646</v>
      </c>
      <c r="G4" s="289" t="s">
        <v>2645</v>
      </c>
      <c r="H4" s="288" t="s">
        <v>789</v>
      </c>
    </row>
    <row r="5" spans="1:9" ht="18.75" x14ac:dyDescent="0.3">
      <c r="A5" s="191" t="s">
        <v>2644</v>
      </c>
      <c r="B5" s="191">
        <v>43059</v>
      </c>
      <c r="C5" s="191">
        <f ca="1">TODAY()</f>
        <v>43960</v>
      </c>
      <c r="D5" s="5">
        <f ca="1">C5-B5</f>
        <v>901</v>
      </c>
      <c r="E5" s="5">
        <f ca="1">IFERROR(IF(D5&gt;0,D5,),0)</f>
        <v>901</v>
      </c>
      <c r="F5" s="287">
        <f ca="1">IF(E5*10&gt;5000,5000,E5*10)</f>
        <v>5000</v>
      </c>
      <c r="G5" s="287">
        <f ca="1">IF(E5*10&gt;5000,5000,E5*10)</f>
        <v>5000</v>
      </c>
      <c r="H5" s="286">
        <f ca="1">F5+G5</f>
        <v>10000</v>
      </c>
      <c r="I5">
        <f ca="1">IFERROR(IF(D5&gt;0,D5,),0)</f>
        <v>901</v>
      </c>
    </row>
    <row r="6" spans="1:9" ht="18.75" x14ac:dyDescent="0.3">
      <c r="A6" s="191" t="s">
        <v>2643</v>
      </c>
      <c r="B6" s="191">
        <v>43089</v>
      </c>
      <c r="C6" s="191">
        <f t="shared" ref="C6:C43" ca="1" si="0">TODAY()</f>
        <v>43960</v>
      </c>
      <c r="D6" s="5">
        <f t="shared" ref="D6:D43" ca="1" si="1">C6-B6</f>
        <v>871</v>
      </c>
      <c r="E6" s="5">
        <f t="shared" ref="E6:E43" ca="1" si="2">IF(D6&gt;0,D6,)</f>
        <v>871</v>
      </c>
      <c r="F6" s="287">
        <f t="shared" ref="F6:F43" ca="1" si="3">IF(E6*10&gt;5000,5000,E6*10)</f>
        <v>5000</v>
      </c>
      <c r="G6" s="287">
        <f t="shared" ref="G6:G43" ca="1" si="4">IF(E6*10&gt;5000,5000,E6*10)</f>
        <v>5000</v>
      </c>
      <c r="H6" s="286">
        <f t="shared" ref="H6:H43" ca="1" si="5">F6+G6</f>
        <v>10000</v>
      </c>
    </row>
    <row r="7" spans="1:9" ht="18.75" x14ac:dyDescent="0.3">
      <c r="A7" s="191" t="s">
        <v>2642</v>
      </c>
      <c r="B7" s="191">
        <v>43122</v>
      </c>
      <c r="C7" s="191">
        <f t="shared" ca="1" si="0"/>
        <v>43960</v>
      </c>
      <c r="D7" s="5">
        <f t="shared" ca="1" si="1"/>
        <v>838</v>
      </c>
      <c r="E7" s="5">
        <f t="shared" ca="1" si="2"/>
        <v>838</v>
      </c>
      <c r="F7" s="287">
        <f t="shared" ca="1" si="3"/>
        <v>5000</v>
      </c>
      <c r="G7" s="287">
        <f t="shared" ca="1" si="4"/>
        <v>5000</v>
      </c>
      <c r="H7" s="286">
        <f t="shared" ca="1" si="5"/>
        <v>10000</v>
      </c>
    </row>
    <row r="8" spans="1:9" ht="18.75" x14ac:dyDescent="0.3">
      <c r="A8" s="191" t="s">
        <v>2641</v>
      </c>
      <c r="B8" s="191">
        <v>43151</v>
      </c>
      <c r="C8" s="191">
        <f t="shared" ca="1" si="0"/>
        <v>43960</v>
      </c>
      <c r="D8" s="5">
        <f t="shared" ca="1" si="1"/>
        <v>809</v>
      </c>
      <c r="E8" s="5">
        <f t="shared" ca="1" si="2"/>
        <v>809</v>
      </c>
      <c r="F8" s="287">
        <f t="shared" ca="1" si="3"/>
        <v>5000</v>
      </c>
      <c r="G8" s="287">
        <f t="shared" ca="1" si="4"/>
        <v>5000</v>
      </c>
      <c r="H8" s="286">
        <f t="shared" ca="1" si="5"/>
        <v>10000</v>
      </c>
    </row>
    <row r="9" spans="1:9" ht="18.75" x14ac:dyDescent="0.3">
      <c r="A9" s="191" t="s">
        <v>2640</v>
      </c>
      <c r="B9" s="191">
        <v>43179</v>
      </c>
      <c r="C9" s="191">
        <f t="shared" ca="1" si="0"/>
        <v>43960</v>
      </c>
      <c r="D9" s="5">
        <f t="shared" ca="1" si="1"/>
        <v>781</v>
      </c>
      <c r="E9" s="5">
        <f t="shared" ca="1" si="2"/>
        <v>781</v>
      </c>
      <c r="F9" s="287">
        <f t="shared" ca="1" si="3"/>
        <v>5000</v>
      </c>
      <c r="G9" s="287">
        <f t="shared" ca="1" si="4"/>
        <v>5000</v>
      </c>
      <c r="H9" s="286">
        <f t="shared" ca="1" si="5"/>
        <v>10000</v>
      </c>
    </row>
    <row r="10" spans="1:9" ht="18.75" x14ac:dyDescent="0.3">
      <c r="A10" s="191" t="s">
        <v>2639</v>
      </c>
      <c r="B10" s="191">
        <v>43210</v>
      </c>
      <c r="C10" s="191">
        <f t="shared" ca="1" si="0"/>
        <v>43960</v>
      </c>
      <c r="D10" s="5">
        <f t="shared" ca="1" si="1"/>
        <v>750</v>
      </c>
      <c r="E10" s="5">
        <f t="shared" ca="1" si="2"/>
        <v>750</v>
      </c>
      <c r="F10" s="287">
        <f t="shared" ca="1" si="3"/>
        <v>5000</v>
      </c>
      <c r="G10" s="287">
        <f t="shared" ca="1" si="4"/>
        <v>5000</v>
      </c>
      <c r="H10" s="286">
        <f t="shared" ca="1" si="5"/>
        <v>10000</v>
      </c>
    </row>
    <row r="11" spans="1:9" ht="18.75" x14ac:dyDescent="0.3">
      <c r="A11" s="191" t="s">
        <v>2638</v>
      </c>
      <c r="B11" s="191">
        <v>43242</v>
      </c>
      <c r="C11" s="191">
        <f t="shared" ca="1" si="0"/>
        <v>43960</v>
      </c>
      <c r="D11" s="5">
        <f t="shared" ca="1" si="1"/>
        <v>718</v>
      </c>
      <c r="E11" s="5">
        <f t="shared" ca="1" si="2"/>
        <v>718</v>
      </c>
      <c r="F11" s="287">
        <f t="shared" ca="1" si="3"/>
        <v>5000</v>
      </c>
      <c r="G11" s="287">
        <f t="shared" ca="1" si="4"/>
        <v>5000</v>
      </c>
      <c r="H11" s="286">
        <f t="shared" ca="1" si="5"/>
        <v>10000</v>
      </c>
    </row>
    <row r="12" spans="1:9" ht="18.75" x14ac:dyDescent="0.3">
      <c r="A12" s="191" t="s">
        <v>2637</v>
      </c>
      <c r="B12" s="191">
        <v>43271</v>
      </c>
      <c r="C12" s="191">
        <f t="shared" ca="1" si="0"/>
        <v>43960</v>
      </c>
      <c r="D12" s="5">
        <f t="shared" ca="1" si="1"/>
        <v>689</v>
      </c>
      <c r="E12" s="5">
        <f t="shared" ca="1" si="2"/>
        <v>689</v>
      </c>
      <c r="F12" s="287">
        <f t="shared" ca="1" si="3"/>
        <v>5000</v>
      </c>
      <c r="G12" s="287">
        <f t="shared" ca="1" si="4"/>
        <v>5000</v>
      </c>
      <c r="H12" s="286">
        <f t="shared" ca="1" si="5"/>
        <v>10000</v>
      </c>
    </row>
    <row r="13" spans="1:9" ht="18.75" x14ac:dyDescent="0.3">
      <c r="A13" s="191" t="s">
        <v>2636</v>
      </c>
      <c r="B13" s="191">
        <v>43301</v>
      </c>
      <c r="C13" s="191">
        <f t="shared" ca="1" si="0"/>
        <v>43960</v>
      </c>
      <c r="D13" s="5">
        <f t="shared" ca="1" si="1"/>
        <v>659</v>
      </c>
      <c r="E13" s="5">
        <f t="shared" ca="1" si="2"/>
        <v>659</v>
      </c>
      <c r="F13" s="287">
        <f t="shared" ca="1" si="3"/>
        <v>5000</v>
      </c>
      <c r="G13" s="287">
        <f t="shared" ca="1" si="4"/>
        <v>5000</v>
      </c>
      <c r="H13" s="286">
        <f t="shared" ca="1" si="5"/>
        <v>10000</v>
      </c>
    </row>
    <row r="14" spans="1:9" ht="18.75" x14ac:dyDescent="0.3">
      <c r="A14" s="191" t="s">
        <v>2635</v>
      </c>
      <c r="B14" s="191">
        <v>43332</v>
      </c>
      <c r="C14" s="191">
        <f t="shared" ca="1" si="0"/>
        <v>43960</v>
      </c>
      <c r="D14" s="5">
        <f t="shared" ca="1" si="1"/>
        <v>628</v>
      </c>
      <c r="E14" s="5">
        <f t="shared" ca="1" si="2"/>
        <v>628</v>
      </c>
      <c r="F14" s="287">
        <f t="shared" ca="1" si="3"/>
        <v>5000</v>
      </c>
      <c r="G14" s="287">
        <f t="shared" ca="1" si="4"/>
        <v>5000</v>
      </c>
      <c r="H14" s="286">
        <f t="shared" ca="1" si="5"/>
        <v>10000</v>
      </c>
    </row>
    <row r="15" spans="1:9" ht="18.75" x14ac:dyDescent="0.3">
      <c r="A15" s="191" t="s">
        <v>2634</v>
      </c>
      <c r="B15" s="191">
        <v>43363</v>
      </c>
      <c r="C15" s="191">
        <f t="shared" ca="1" si="0"/>
        <v>43960</v>
      </c>
      <c r="D15" s="5">
        <f t="shared" ca="1" si="1"/>
        <v>597</v>
      </c>
      <c r="E15" s="5">
        <f t="shared" ca="1" si="2"/>
        <v>597</v>
      </c>
      <c r="F15" s="287">
        <f t="shared" ca="1" si="3"/>
        <v>5000</v>
      </c>
      <c r="G15" s="287">
        <f t="shared" ca="1" si="4"/>
        <v>5000</v>
      </c>
      <c r="H15" s="286">
        <f t="shared" ca="1" si="5"/>
        <v>10000</v>
      </c>
    </row>
    <row r="16" spans="1:9" ht="18.75" x14ac:dyDescent="0.3">
      <c r="A16" s="191" t="s">
        <v>2633</v>
      </c>
      <c r="B16" s="191">
        <v>43398</v>
      </c>
      <c r="C16" s="191">
        <f t="shared" ca="1" si="0"/>
        <v>43960</v>
      </c>
      <c r="D16" s="5">
        <f t="shared" ca="1" si="1"/>
        <v>562</v>
      </c>
      <c r="E16" s="5">
        <f t="shared" ca="1" si="2"/>
        <v>562</v>
      </c>
      <c r="F16" s="287">
        <f t="shared" ca="1" si="3"/>
        <v>5000</v>
      </c>
      <c r="G16" s="287">
        <f t="shared" ca="1" si="4"/>
        <v>5000</v>
      </c>
      <c r="H16" s="286">
        <f t="shared" ca="1" si="5"/>
        <v>10000</v>
      </c>
    </row>
    <row r="17" spans="1:8" ht="18.75" x14ac:dyDescent="0.3">
      <c r="A17" s="191" t="s">
        <v>2632</v>
      </c>
      <c r="B17" s="191">
        <v>43424</v>
      </c>
      <c r="C17" s="191">
        <f t="shared" ca="1" si="0"/>
        <v>43960</v>
      </c>
      <c r="D17" s="5">
        <f t="shared" ca="1" si="1"/>
        <v>536</v>
      </c>
      <c r="E17" s="5">
        <f t="shared" ca="1" si="2"/>
        <v>536</v>
      </c>
      <c r="F17" s="287">
        <f t="shared" ca="1" si="3"/>
        <v>5000</v>
      </c>
      <c r="G17" s="287">
        <f t="shared" ca="1" si="4"/>
        <v>5000</v>
      </c>
      <c r="H17" s="286">
        <f t="shared" ca="1" si="5"/>
        <v>10000</v>
      </c>
    </row>
    <row r="18" spans="1:8" ht="18.75" x14ac:dyDescent="0.3">
      <c r="A18" s="191" t="s">
        <v>2631</v>
      </c>
      <c r="B18" s="191">
        <v>43454</v>
      </c>
      <c r="C18" s="191">
        <f t="shared" ca="1" si="0"/>
        <v>43960</v>
      </c>
      <c r="D18" s="5">
        <f t="shared" ca="1" si="1"/>
        <v>506</v>
      </c>
      <c r="E18" s="5">
        <f t="shared" ca="1" si="2"/>
        <v>506</v>
      </c>
      <c r="F18" s="287">
        <f t="shared" ca="1" si="3"/>
        <v>5000</v>
      </c>
      <c r="G18" s="287">
        <f t="shared" ca="1" si="4"/>
        <v>5000</v>
      </c>
      <c r="H18" s="286">
        <f t="shared" ca="1" si="5"/>
        <v>10000</v>
      </c>
    </row>
    <row r="19" spans="1:8" ht="18.75" x14ac:dyDescent="0.3">
      <c r="A19" s="191" t="s">
        <v>2630</v>
      </c>
      <c r="B19" s="191">
        <v>43485</v>
      </c>
      <c r="C19" s="191">
        <f t="shared" ca="1" si="0"/>
        <v>43960</v>
      </c>
      <c r="D19" s="5">
        <f t="shared" ca="1" si="1"/>
        <v>475</v>
      </c>
      <c r="E19" s="5">
        <f t="shared" ca="1" si="2"/>
        <v>475</v>
      </c>
      <c r="F19" s="287">
        <f t="shared" ca="1" si="3"/>
        <v>4750</v>
      </c>
      <c r="G19" s="287">
        <f t="shared" ca="1" si="4"/>
        <v>4750</v>
      </c>
      <c r="H19" s="286">
        <f t="shared" ca="1" si="5"/>
        <v>9500</v>
      </c>
    </row>
    <row r="20" spans="1:8" ht="18.75" x14ac:dyDescent="0.3">
      <c r="A20" s="191" t="s">
        <v>2629</v>
      </c>
      <c r="B20" s="191">
        <v>43518</v>
      </c>
      <c r="C20" s="191">
        <f t="shared" ca="1" si="0"/>
        <v>43960</v>
      </c>
      <c r="D20" s="5">
        <f t="shared" ca="1" si="1"/>
        <v>442</v>
      </c>
      <c r="E20" s="5">
        <f t="shared" ca="1" si="2"/>
        <v>442</v>
      </c>
      <c r="F20" s="287">
        <f t="shared" ca="1" si="3"/>
        <v>4420</v>
      </c>
      <c r="G20" s="287">
        <f t="shared" ca="1" si="4"/>
        <v>4420</v>
      </c>
      <c r="H20" s="286">
        <f t="shared" ca="1" si="5"/>
        <v>8840</v>
      </c>
    </row>
    <row r="21" spans="1:8" ht="18.75" x14ac:dyDescent="0.3">
      <c r="A21" s="191" t="s">
        <v>2628</v>
      </c>
      <c r="B21" s="191">
        <v>43544</v>
      </c>
      <c r="C21" s="191">
        <f t="shared" ca="1" si="0"/>
        <v>43960</v>
      </c>
      <c r="D21" s="5">
        <f t="shared" ca="1" si="1"/>
        <v>416</v>
      </c>
      <c r="E21" s="5">
        <f t="shared" ca="1" si="2"/>
        <v>416</v>
      </c>
      <c r="F21" s="287">
        <f t="shared" ca="1" si="3"/>
        <v>4160</v>
      </c>
      <c r="G21" s="287">
        <f t="shared" ca="1" si="4"/>
        <v>4160</v>
      </c>
      <c r="H21" s="286">
        <f t="shared" ca="1" si="5"/>
        <v>8320</v>
      </c>
    </row>
    <row r="22" spans="1:8" ht="18.75" x14ac:dyDescent="0.3">
      <c r="A22" s="191" t="s">
        <v>2627</v>
      </c>
      <c r="B22" s="191">
        <v>43578</v>
      </c>
      <c r="C22" s="191">
        <f t="shared" ca="1" si="0"/>
        <v>43960</v>
      </c>
      <c r="D22" s="5">
        <f t="shared" ca="1" si="1"/>
        <v>382</v>
      </c>
      <c r="E22" s="5">
        <f t="shared" ca="1" si="2"/>
        <v>382</v>
      </c>
      <c r="F22" s="287">
        <f t="shared" ca="1" si="3"/>
        <v>3820</v>
      </c>
      <c r="G22" s="287">
        <f t="shared" ca="1" si="4"/>
        <v>3820</v>
      </c>
      <c r="H22" s="286">
        <f t="shared" ca="1" si="5"/>
        <v>7640</v>
      </c>
    </row>
    <row r="23" spans="1:8" ht="18.75" x14ac:dyDescent="0.3">
      <c r="A23" s="191" t="s">
        <v>2626</v>
      </c>
      <c r="B23" s="191">
        <v>43605</v>
      </c>
      <c r="C23" s="191">
        <f t="shared" ca="1" si="0"/>
        <v>43960</v>
      </c>
      <c r="D23" s="5">
        <f t="shared" ca="1" si="1"/>
        <v>355</v>
      </c>
      <c r="E23" s="5">
        <f t="shared" ca="1" si="2"/>
        <v>355</v>
      </c>
      <c r="F23" s="287">
        <f t="shared" ca="1" si="3"/>
        <v>3550</v>
      </c>
      <c r="G23" s="287">
        <f t="shared" ca="1" si="4"/>
        <v>3550</v>
      </c>
      <c r="H23" s="286">
        <f t="shared" ca="1" si="5"/>
        <v>7100</v>
      </c>
    </row>
    <row r="24" spans="1:8" ht="18.75" x14ac:dyDescent="0.3">
      <c r="A24" s="191" t="s">
        <v>2625</v>
      </c>
      <c r="B24" s="191">
        <v>43636</v>
      </c>
      <c r="C24" s="191">
        <f t="shared" ca="1" si="0"/>
        <v>43960</v>
      </c>
      <c r="D24" s="5">
        <f t="shared" ca="1" si="1"/>
        <v>324</v>
      </c>
      <c r="E24" s="5">
        <f t="shared" ca="1" si="2"/>
        <v>324</v>
      </c>
      <c r="F24" s="287">
        <f t="shared" ca="1" si="3"/>
        <v>3240</v>
      </c>
      <c r="G24" s="287">
        <f t="shared" ca="1" si="4"/>
        <v>3240</v>
      </c>
      <c r="H24" s="286">
        <f t="shared" ca="1" si="5"/>
        <v>6480</v>
      </c>
    </row>
    <row r="25" spans="1:8" ht="18.75" x14ac:dyDescent="0.3">
      <c r="A25" s="191" t="s">
        <v>2624</v>
      </c>
      <c r="B25" s="191">
        <v>43666</v>
      </c>
      <c r="C25" s="191">
        <f t="shared" ca="1" si="0"/>
        <v>43960</v>
      </c>
      <c r="D25" s="5">
        <f t="shared" ca="1" si="1"/>
        <v>294</v>
      </c>
      <c r="E25" s="5">
        <f t="shared" ca="1" si="2"/>
        <v>294</v>
      </c>
      <c r="F25" s="287">
        <f t="shared" ca="1" si="3"/>
        <v>2940</v>
      </c>
      <c r="G25" s="287">
        <f t="shared" ca="1" si="4"/>
        <v>2940</v>
      </c>
      <c r="H25" s="286">
        <f t="shared" ca="1" si="5"/>
        <v>5880</v>
      </c>
    </row>
    <row r="26" spans="1:8" ht="18.75" x14ac:dyDescent="0.3">
      <c r="A26" s="191" t="s">
        <v>2623</v>
      </c>
      <c r="B26" s="191">
        <v>43697</v>
      </c>
      <c r="C26" s="191">
        <f t="shared" ca="1" si="0"/>
        <v>43960</v>
      </c>
      <c r="D26" s="5">
        <f t="shared" ca="1" si="1"/>
        <v>263</v>
      </c>
      <c r="E26" s="5">
        <f t="shared" ca="1" si="2"/>
        <v>263</v>
      </c>
      <c r="F26" s="287">
        <f t="shared" ca="1" si="3"/>
        <v>2630</v>
      </c>
      <c r="G26" s="287">
        <f t="shared" ca="1" si="4"/>
        <v>2630</v>
      </c>
      <c r="H26" s="286">
        <f t="shared" ca="1" si="5"/>
        <v>5260</v>
      </c>
    </row>
    <row r="27" spans="1:8" ht="18.75" x14ac:dyDescent="0.3">
      <c r="A27" s="191" t="s">
        <v>2622</v>
      </c>
      <c r="B27" s="191">
        <v>43728</v>
      </c>
      <c r="C27" s="191">
        <f t="shared" ca="1" si="0"/>
        <v>43960</v>
      </c>
      <c r="D27" s="5">
        <f t="shared" ca="1" si="1"/>
        <v>232</v>
      </c>
      <c r="E27" s="5">
        <f t="shared" ca="1" si="2"/>
        <v>232</v>
      </c>
      <c r="F27" s="287">
        <f t="shared" ca="1" si="3"/>
        <v>2320</v>
      </c>
      <c r="G27" s="287">
        <f t="shared" ca="1" si="4"/>
        <v>2320</v>
      </c>
      <c r="H27" s="286">
        <f t="shared" ca="1" si="5"/>
        <v>4640</v>
      </c>
    </row>
    <row r="28" spans="1:8" ht="18.75" x14ac:dyDescent="0.3">
      <c r="A28" s="191" t="s">
        <v>2621</v>
      </c>
      <c r="B28" s="191">
        <v>43758</v>
      </c>
      <c r="C28" s="191">
        <f t="shared" ca="1" si="0"/>
        <v>43960</v>
      </c>
      <c r="D28" s="5">
        <f t="shared" ca="1" si="1"/>
        <v>202</v>
      </c>
      <c r="E28" s="5">
        <f t="shared" ca="1" si="2"/>
        <v>202</v>
      </c>
      <c r="F28" s="287">
        <f t="shared" ca="1" si="3"/>
        <v>2020</v>
      </c>
      <c r="G28" s="287">
        <f t="shared" ca="1" si="4"/>
        <v>2020</v>
      </c>
      <c r="H28" s="286">
        <f t="shared" ca="1" si="5"/>
        <v>4040</v>
      </c>
    </row>
    <row r="29" spans="1:8" ht="18.75" x14ac:dyDescent="0.3">
      <c r="A29" s="191" t="s">
        <v>2620</v>
      </c>
      <c r="B29" s="191">
        <v>43789</v>
      </c>
      <c r="C29" s="191">
        <f t="shared" ca="1" si="0"/>
        <v>43960</v>
      </c>
      <c r="D29" s="5">
        <f t="shared" ca="1" si="1"/>
        <v>171</v>
      </c>
      <c r="E29" s="5">
        <f t="shared" ca="1" si="2"/>
        <v>171</v>
      </c>
      <c r="F29" s="287">
        <f t="shared" ca="1" si="3"/>
        <v>1710</v>
      </c>
      <c r="G29" s="287">
        <f t="shared" ca="1" si="4"/>
        <v>1710</v>
      </c>
      <c r="H29" s="286">
        <f t="shared" ca="1" si="5"/>
        <v>3420</v>
      </c>
    </row>
    <row r="30" spans="1:8" ht="18.75" x14ac:dyDescent="0.3">
      <c r="A30" s="191" t="s">
        <v>2619</v>
      </c>
      <c r="B30" s="191">
        <v>43819</v>
      </c>
      <c r="C30" s="191">
        <f t="shared" ca="1" si="0"/>
        <v>43960</v>
      </c>
      <c r="D30" s="5">
        <f t="shared" ca="1" si="1"/>
        <v>141</v>
      </c>
      <c r="E30" s="5">
        <f t="shared" ca="1" si="2"/>
        <v>141</v>
      </c>
      <c r="F30" s="287">
        <f t="shared" ca="1" si="3"/>
        <v>1410</v>
      </c>
      <c r="G30" s="287">
        <f t="shared" ca="1" si="4"/>
        <v>1410</v>
      </c>
      <c r="H30" s="286">
        <f t="shared" ca="1" si="5"/>
        <v>2820</v>
      </c>
    </row>
    <row r="31" spans="1:8" ht="18.75" x14ac:dyDescent="0.3">
      <c r="A31" s="191" t="s">
        <v>2618</v>
      </c>
      <c r="B31" s="191">
        <v>43850</v>
      </c>
      <c r="C31" s="191">
        <f t="shared" ca="1" si="0"/>
        <v>43960</v>
      </c>
      <c r="D31" s="5">
        <f t="shared" ca="1" si="1"/>
        <v>110</v>
      </c>
      <c r="E31" s="5">
        <f t="shared" ca="1" si="2"/>
        <v>110</v>
      </c>
      <c r="F31" s="287">
        <f t="shared" ca="1" si="3"/>
        <v>1100</v>
      </c>
      <c r="G31" s="287">
        <f t="shared" ca="1" si="4"/>
        <v>1100</v>
      </c>
      <c r="H31" s="286">
        <f t="shared" ca="1" si="5"/>
        <v>2200</v>
      </c>
    </row>
    <row r="32" spans="1:8" ht="18.75" x14ac:dyDescent="0.3">
      <c r="A32" s="191" t="s">
        <v>2617</v>
      </c>
      <c r="B32" s="191">
        <v>43881</v>
      </c>
      <c r="C32" s="191">
        <f t="shared" ca="1" si="0"/>
        <v>43960</v>
      </c>
      <c r="D32" s="5">
        <f t="shared" ca="1" si="1"/>
        <v>79</v>
      </c>
      <c r="E32" s="5">
        <f t="shared" ca="1" si="2"/>
        <v>79</v>
      </c>
      <c r="F32" s="287">
        <f t="shared" ca="1" si="3"/>
        <v>790</v>
      </c>
      <c r="G32" s="287">
        <f t="shared" ca="1" si="4"/>
        <v>790</v>
      </c>
      <c r="H32" s="286">
        <f t="shared" ca="1" si="5"/>
        <v>1580</v>
      </c>
    </row>
    <row r="33" spans="1:8" ht="18.75" x14ac:dyDescent="0.3">
      <c r="A33" s="191" t="s">
        <v>2616</v>
      </c>
      <c r="B33" s="191">
        <v>43910</v>
      </c>
      <c r="C33" s="191">
        <f t="shared" ca="1" si="0"/>
        <v>43960</v>
      </c>
      <c r="D33" s="5">
        <f t="shared" ca="1" si="1"/>
        <v>50</v>
      </c>
      <c r="E33" s="5">
        <f t="shared" ca="1" si="2"/>
        <v>50</v>
      </c>
      <c r="F33" s="287">
        <f t="shared" ca="1" si="3"/>
        <v>500</v>
      </c>
      <c r="G33" s="287">
        <f t="shared" ca="1" si="4"/>
        <v>500</v>
      </c>
      <c r="H33" s="286">
        <f t="shared" ca="1" si="5"/>
        <v>1000</v>
      </c>
    </row>
    <row r="34" spans="1:8" ht="18.75" x14ac:dyDescent="0.3">
      <c r="A34" s="191" t="s">
        <v>2615</v>
      </c>
      <c r="B34" s="191">
        <v>43941</v>
      </c>
      <c r="C34" s="191">
        <f t="shared" ca="1" si="0"/>
        <v>43960</v>
      </c>
      <c r="D34" s="5">
        <f t="shared" ca="1" si="1"/>
        <v>19</v>
      </c>
      <c r="E34" s="5">
        <f t="shared" ca="1" si="2"/>
        <v>19</v>
      </c>
      <c r="F34" s="287">
        <f t="shared" ca="1" si="3"/>
        <v>190</v>
      </c>
      <c r="G34" s="287">
        <f t="shared" ca="1" si="4"/>
        <v>190</v>
      </c>
      <c r="H34" s="286">
        <f t="shared" ca="1" si="5"/>
        <v>380</v>
      </c>
    </row>
    <row r="35" spans="1:8" ht="18.75" x14ac:dyDescent="0.3">
      <c r="A35" s="191" t="s">
        <v>2614</v>
      </c>
      <c r="B35" s="191">
        <v>43971</v>
      </c>
      <c r="C35" s="191">
        <f t="shared" ca="1" si="0"/>
        <v>43960</v>
      </c>
      <c r="D35" s="5">
        <f t="shared" ca="1" si="1"/>
        <v>-11</v>
      </c>
      <c r="E35" s="5">
        <f t="shared" ca="1" si="2"/>
        <v>0</v>
      </c>
      <c r="F35" s="287">
        <f t="shared" ca="1" si="3"/>
        <v>0</v>
      </c>
      <c r="G35" s="287">
        <f t="shared" ca="1" si="4"/>
        <v>0</v>
      </c>
      <c r="H35" s="286">
        <f t="shared" ca="1" si="5"/>
        <v>0</v>
      </c>
    </row>
    <row r="36" spans="1:8" ht="18.75" x14ac:dyDescent="0.3">
      <c r="A36" s="191" t="s">
        <v>2613</v>
      </c>
      <c r="B36" s="191">
        <v>44002</v>
      </c>
      <c r="C36" s="191">
        <f t="shared" ca="1" si="0"/>
        <v>43960</v>
      </c>
      <c r="D36" s="5">
        <f t="shared" ca="1" si="1"/>
        <v>-42</v>
      </c>
      <c r="E36" s="5">
        <f t="shared" ca="1" si="2"/>
        <v>0</v>
      </c>
      <c r="F36" s="287">
        <f t="shared" ca="1" si="3"/>
        <v>0</v>
      </c>
      <c r="G36" s="287">
        <f t="shared" ca="1" si="4"/>
        <v>0</v>
      </c>
      <c r="H36" s="286">
        <f t="shared" ca="1" si="5"/>
        <v>0</v>
      </c>
    </row>
    <row r="37" spans="1:8" ht="18.75" x14ac:dyDescent="0.3">
      <c r="A37" s="191" t="s">
        <v>2612</v>
      </c>
      <c r="B37" s="191">
        <v>44032</v>
      </c>
      <c r="C37" s="191">
        <f t="shared" ca="1" si="0"/>
        <v>43960</v>
      </c>
      <c r="D37" s="5">
        <f t="shared" ca="1" si="1"/>
        <v>-72</v>
      </c>
      <c r="E37" s="5">
        <f t="shared" ca="1" si="2"/>
        <v>0</v>
      </c>
      <c r="F37" s="287">
        <f t="shared" ca="1" si="3"/>
        <v>0</v>
      </c>
      <c r="G37" s="287">
        <f t="shared" ca="1" si="4"/>
        <v>0</v>
      </c>
      <c r="H37" s="286">
        <f t="shared" ca="1" si="5"/>
        <v>0</v>
      </c>
    </row>
    <row r="38" spans="1:8" ht="18.75" x14ac:dyDescent="0.3">
      <c r="A38" s="191" t="s">
        <v>2611</v>
      </c>
      <c r="B38" s="191">
        <v>44063</v>
      </c>
      <c r="C38" s="191">
        <f t="shared" ca="1" si="0"/>
        <v>43960</v>
      </c>
      <c r="D38" s="5">
        <f t="shared" ca="1" si="1"/>
        <v>-103</v>
      </c>
      <c r="E38" s="5">
        <f t="shared" ca="1" si="2"/>
        <v>0</v>
      </c>
      <c r="F38" s="287">
        <f t="shared" ca="1" si="3"/>
        <v>0</v>
      </c>
      <c r="G38" s="287">
        <f t="shared" ca="1" si="4"/>
        <v>0</v>
      </c>
      <c r="H38" s="286">
        <f t="shared" ca="1" si="5"/>
        <v>0</v>
      </c>
    </row>
    <row r="39" spans="1:8" ht="18.75" x14ac:dyDescent="0.3">
      <c r="A39" s="191" t="s">
        <v>2610</v>
      </c>
      <c r="B39" s="191">
        <v>44094</v>
      </c>
      <c r="C39" s="191">
        <f t="shared" ca="1" si="0"/>
        <v>43960</v>
      </c>
      <c r="D39" s="5">
        <f t="shared" ca="1" si="1"/>
        <v>-134</v>
      </c>
      <c r="E39" s="5">
        <f t="shared" ca="1" si="2"/>
        <v>0</v>
      </c>
      <c r="F39" s="287">
        <f t="shared" ca="1" si="3"/>
        <v>0</v>
      </c>
      <c r="G39" s="287">
        <f t="shared" ca="1" si="4"/>
        <v>0</v>
      </c>
      <c r="H39" s="286">
        <f t="shared" ca="1" si="5"/>
        <v>0</v>
      </c>
    </row>
    <row r="40" spans="1:8" ht="18.75" x14ac:dyDescent="0.3">
      <c r="A40" s="191" t="s">
        <v>2609</v>
      </c>
      <c r="B40" s="191">
        <v>44124</v>
      </c>
      <c r="C40" s="191">
        <f t="shared" ca="1" si="0"/>
        <v>43960</v>
      </c>
      <c r="D40" s="5">
        <f t="shared" ca="1" si="1"/>
        <v>-164</v>
      </c>
      <c r="E40" s="5">
        <f t="shared" ca="1" si="2"/>
        <v>0</v>
      </c>
      <c r="F40" s="287">
        <f t="shared" ca="1" si="3"/>
        <v>0</v>
      </c>
      <c r="G40" s="287">
        <f t="shared" ca="1" si="4"/>
        <v>0</v>
      </c>
      <c r="H40" s="286">
        <f t="shared" ca="1" si="5"/>
        <v>0</v>
      </c>
    </row>
    <row r="41" spans="1:8" ht="18.75" x14ac:dyDescent="0.3">
      <c r="A41" s="191" t="s">
        <v>2608</v>
      </c>
      <c r="B41" s="191">
        <v>44155</v>
      </c>
      <c r="C41" s="191">
        <f t="shared" ca="1" si="0"/>
        <v>43960</v>
      </c>
      <c r="D41" s="5">
        <f t="shared" ca="1" si="1"/>
        <v>-195</v>
      </c>
      <c r="E41" s="5">
        <f t="shared" ca="1" si="2"/>
        <v>0</v>
      </c>
      <c r="F41" s="287">
        <f t="shared" ca="1" si="3"/>
        <v>0</v>
      </c>
      <c r="G41" s="287">
        <f t="shared" ca="1" si="4"/>
        <v>0</v>
      </c>
      <c r="H41" s="286">
        <f t="shared" ca="1" si="5"/>
        <v>0</v>
      </c>
    </row>
    <row r="42" spans="1:8" ht="18.75" x14ac:dyDescent="0.3">
      <c r="A42" s="191" t="s">
        <v>2607</v>
      </c>
      <c r="B42" s="191">
        <v>44185</v>
      </c>
      <c r="C42" s="191">
        <f t="shared" ca="1" si="0"/>
        <v>43960</v>
      </c>
      <c r="D42" s="5">
        <f t="shared" ca="1" si="1"/>
        <v>-225</v>
      </c>
      <c r="E42" s="5">
        <f t="shared" ca="1" si="2"/>
        <v>0</v>
      </c>
      <c r="F42" s="287">
        <f t="shared" ca="1" si="3"/>
        <v>0</v>
      </c>
      <c r="G42" s="287">
        <f t="shared" ca="1" si="4"/>
        <v>0</v>
      </c>
      <c r="H42" s="286">
        <f t="shared" ca="1" si="5"/>
        <v>0</v>
      </c>
    </row>
    <row r="43" spans="1:8" ht="18.75" x14ac:dyDescent="0.3">
      <c r="A43" s="191" t="s">
        <v>2606</v>
      </c>
      <c r="B43" s="191">
        <v>44216</v>
      </c>
      <c r="C43" s="191">
        <f t="shared" ca="1" si="0"/>
        <v>43960</v>
      </c>
      <c r="D43" s="5">
        <f t="shared" ca="1" si="1"/>
        <v>-256</v>
      </c>
      <c r="E43" s="5">
        <f t="shared" ca="1" si="2"/>
        <v>0</v>
      </c>
      <c r="F43" s="287">
        <f t="shared" ca="1" si="3"/>
        <v>0</v>
      </c>
      <c r="G43" s="287">
        <f t="shared" ca="1" si="4"/>
        <v>0</v>
      </c>
      <c r="H43" s="286">
        <f t="shared" ca="1" si="5"/>
        <v>0</v>
      </c>
    </row>
    <row r="44" spans="1:8" ht="15.75" thickBot="1" x14ac:dyDescent="0.3">
      <c r="E44" s="285" t="s">
        <v>176</v>
      </c>
      <c r="F44" s="285">
        <f ca="1">SUM(F5:F43)</f>
        <v>109550</v>
      </c>
      <c r="G44" s="285">
        <f ca="1">SUM(G5:G43)</f>
        <v>109550</v>
      </c>
      <c r="H44" s="285">
        <f ca="1">SUM(H5:H43)</f>
        <v>219100</v>
      </c>
    </row>
  </sheetData>
  <mergeCells count="1">
    <mergeCell ref="A3:H3"/>
  </mergeCells>
  <hyperlinks>
    <hyperlink ref="B1" r:id="rId1" xr:uid="{B77D168E-3620-4BC0-B2C1-BF37B81E564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441AD-3616-445A-96CD-BB3471A8BA54}">
  <sheetPr codeName="Sheet4"/>
  <dimension ref="A1:H44"/>
  <sheetViews>
    <sheetView workbookViewId="0">
      <selection sqref="A1:H44"/>
    </sheetView>
  </sheetViews>
  <sheetFormatPr defaultRowHeight="15" x14ac:dyDescent="0.25"/>
  <sheetData>
    <row r="1" spans="1:8" x14ac:dyDescent="0.25">
      <c r="A1" s="3" t="s">
        <v>2654</v>
      </c>
      <c r="B1" s="14" t="s">
        <v>2653</v>
      </c>
    </row>
    <row r="2" spans="1:8" x14ac:dyDescent="0.25">
      <c r="A2" s="3" t="s">
        <v>2652</v>
      </c>
    </row>
    <row r="3" spans="1:8" ht="18.75" x14ac:dyDescent="0.3">
      <c r="A3" s="295" t="s">
        <v>2651</v>
      </c>
      <c r="B3" s="295"/>
      <c r="C3" s="295"/>
      <c r="D3" s="295"/>
      <c r="E3" s="295"/>
      <c r="F3" s="295"/>
      <c r="G3" s="295"/>
      <c r="H3" s="295"/>
    </row>
    <row r="4" spans="1:8" ht="17.25" x14ac:dyDescent="0.3">
      <c r="A4" s="290" t="s">
        <v>2650</v>
      </c>
      <c r="B4" s="289" t="s">
        <v>2649</v>
      </c>
      <c r="C4" s="289" t="s">
        <v>2648</v>
      </c>
      <c r="D4" s="289" t="s">
        <v>2647</v>
      </c>
      <c r="E4" s="289" t="s">
        <v>2647</v>
      </c>
      <c r="F4" s="289" t="s">
        <v>2646</v>
      </c>
      <c r="G4" s="289" t="s">
        <v>2645</v>
      </c>
      <c r="H4" s="288" t="s">
        <v>789</v>
      </c>
    </row>
    <row r="5" spans="1:8" ht="18.75" x14ac:dyDescent="0.3">
      <c r="A5" s="191" t="s">
        <v>2644</v>
      </c>
      <c r="B5" s="191">
        <v>43059</v>
      </c>
      <c r="C5" s="191">
        <f t="shared" ref="C5:C43" ca="1" si="0">TODAY()</f>
        <v>43960</v>
      </c>
      <c r="D5" s="5">
        <f t="shared" ref="D5:D43" ca="1" si="1">C5-B5</f>
        <v>901</v>
      </c>
      <c r="E5" s="5">
        <f t="shared" ref="E5:E43" ca="1" si="2">IF(D5&gt;0,D5,)</f>
        <v>901</v>
      </c>
      <c r="F5" s="287">
        <f t="shared" ref="F5:F43" ca="1" si="3">IF(E5*25&gt;5000,5000,E5*25)</f>
        <v>5000</v>
      </c>
      <c r="G5" s="287">
        <f t="shared" ref="G5:G43" ca="1" si="4">IF(E5*25&gt;5000,5000,E5*25)</f>
        <v>5000</v>
      </c>
      <c r="H5" s="286">
        <f t="shared" ref="H5:H43" ca="1" si="5">F5+G5</f>
        <v>10000</v>
      </c>
    </row>
    <row r="6" spans="1:8" ht="18.75" x14ac:dyDescent="0.3">
      <c r="A6" s="191" t="s">
        <v>2643</v>
      </c>
      <c r="B6" s="191">
        <v>43089</v>
      </c>
      <c r="C6" s="191">
        <f t="shared" ca="1" si="0"/>
        <v>43960</v>
      </c>
      <c r="D6" s="5">
        <f t="shared" ca="1" si="1"/>
        <v>871</v>
      </c>
      <c r="E6" s="5">
        <f t="shared" ca="1" si="2"/>
        <v>871</v>
      </c>
      <c r="F6" s="287">
        <f t="shared" ca="1" si="3"/>
        <v>5000</v>
      </c>
      <c r="G6" s="287">
        <f t="shared" ca="1" si="4"/>
        <v>5000</v>
      </c>
      <c r="H6" s="286">
        <f t="shared" ca="1" si="5"/>
        <v>10000</v>
      </c>
    </row>
    <row r="7" spans="1:8" ht="18.75" x14ac:dyDescent="0.3">
      <c r="A7" s="191" t="s">
        <v>2642</v>
      </c>
      <c r="B7" s="191">
        <v>43122</v>
      </c>
      <c r="C7" s="191">
        <f t="shared" ca="1" si="0"/>
        <v>43960</v>
      </c>
      <c r="D7" s="5">
        <f t="shared" ca="1" si="1"/>
        <v>838</v>
      </c>
      <c r="E7" s="5">
        <f t="shared" ca="1" si="2"/>
        <v>838</v>
      </c>
      <c r="F7" s="287">
        <f t="shared" ca="1" si="3"/>
        <v>5000</v>
      </c>
      <c r="G7" s="287">
        <f t="shared" ca="1" si="4"/>
        <v>5000</v>
      </c>
      <c r="H7" s="286">
        <f t="shared" ca="1" si="5"/>
        <v>10000</v>
      </c>
    </row>
    <row r="8" spans="1:8" ht="18.75" x14ac:dyDescent="0.3">
      <c r="A8" s="191" t="s">
        <v>2641</v>
      </c>
      <c r="B8" s="191">
        <v>43151</v>
      </c>
      <c r="C8" s="191">
        <f t="shared" ca="1" si="0"/>
        <v>43960</v>
      </c>
      <c r="D8" s="5">
        <f t="shared" ca="1" si="1"/>
        <v>809</v>
      </c>
      <c r="E8" s="5">
        <f t="shared" ca="1" si="2"/>
        <v>809</v>
      </c>
      <c r="F8" s="287">
        <f t="shared" ca="1" si="3"/>
        <v>5000</v>
      </c>
      <c r="G8" s="287">
        <f t="shared" ca="1" si="4"/>
        <v>5000</v>
      </c>
      <c r="H8" s="286">
        <f t="shared" ca="1" si="5"/>
        <v>10000</v>
      </c>
    </row>
    <row r="9" spans="1:8" ht="18.75" x14ac:dyDescent="0.3">
      <c r="A9" s="191" t="s">
        <v>2640</v>
      </c>
      <c r="B9" s="191">
        <v>43179</v>
      </c>
      <c r="C9" s="191">
        <f t="shared" ca="1" si="0"/>
        <v>43960</v>
      </c>
      <c r="D9" s="5">
        <f t="shared" ca="1" si="1"/>
        <v>781</v>
      </c>
      <c r="E9" s="5">
        <f t="shared" ca="1" si="2"/>
        <v>781</v>
      </c>
      <c r="F9" s="287">
        <f t="shared" ca="1" si="3"/>
        <v>5000</v>
      </c>
      <c r="G9" s="287">
        <f t="shared" ca="1" si="4"/>
        <v>5000</v>
      </c>
      <c r="H9" s="286">
        <f t="shared" ca="1" si="5"/>
        <v>10000</v>
      </c>
    </row>
    <row r="10" spans="1:8" ht="18.75" x14ac:dyDescent="0.3">
      <c r="A10" s="191" t="s">
        <v>2639</v>
      </c>
      <c r="B10" s="191">
        <v>43210</v>
      </c>
      <c r="C10" s="191">
        <f t="shared" ca="1" si="0"/>
        <v>43960</v>
      </c>
      <c r="D10" s="5">
        <f t="shared" ca="1" si="1"/>
        <v>750</v>
      </c>
      <c r="E10" s="5">
        <f t="shared" ca="1" si="2"/>
        <v>750</v>
      </c>
      <c r="F10" s="287">
        <f t="shared" ca="1" si="3"/>
        <v>5000</v>
      </c>
      <c r="G10" s="287">
        <f t="shared" ca="1" si="4"/>
        <v>5000</v>
      </c>
      <c r="H10" s="286">
        <f t="shared" ca="1" si="5"/>
        <v>10000</v>
      </c>
    </row>
    <row r="11" spans="1:8" ht="18.75" x14ac:dyDescent="0.3">
      <c r="A11" s="191" t="s">
        <v>2638</v>
      </c>
      <c r="B11" s="191">
        <v>43242</v>
      </c>
      <c r="C11" s="191">
        <f t="shared" ca="1" si="0"/>
        <v>43960</v>
      </c>
      <c r="D11" s="5">
        <f t="shared" ca="1" si="1"/>
        <v>718</v>
      </c>
      <c r="E11" s="5">
        <f t="shared" ca="1" si="2"/>
        <v>718</v>
      </c>
      <c r="F11" s="287">
        <f t="shared" ca="1" si="3"/>
        <v>5000</v>
      </c>
      <c r="G11" s="287">
        <f t="shared" ca="1" si="4"/>
        <v>5000</v>
      </c>
      <c r="H11" s="286">
        <f t="shared" ca="1" si="5"/>
        <v>10000</v>
      </c>
    </row>
    <row r="12" spans="1:8" ht="18.75" x14ac:dyDescent="0.3">
      <c r="A12" s="191" t="s">
        <v>2637</v>
      </c>
      <c r="B12" s="191">
        <v>43271</v>
      </c>
      <c r="C12" s="191">
        <f t="shared" ca="1" si="0"/>
        <v>43960</v>
      </c>
      <c r="D12" s="5">
        <f t="shared" ca="1" si="1"/>
        <v>689</v>
      </c>
      <c r="E12" s="5">
        <f t="shared" ca="1" si="2"/>
        <v>689</v>
      </c>
      <c r="F12" s="287">
        <f t="shared" ca="1" si="3"/>
        <v>5000</v>
      </c>
      <c r="G12" s="287">
        <f t="shared" ca="1" si="4"/>
        <v>5000</v>
      </c>
      <c r="H12" s="286">
        <f t="shared" ca="1" si="5"/>
        <v>10000</v>
      </c>
    </row>
    <row r="13" spans="1:8" ht="18.75" x14ac:dyDescent="0.3">
      <c r="A13" s="191" t="s">
        <v>2636</v>
      </c>
      <c r="B13" s="191">
        <v>43301</v>
      </c>
      <c r="C13" s="191">
        <f t="shared" ca="1" si="0"/>
        <v>43960</v>
      </c>
      <c r="D13" s="5">
        <f t="shared" ca="1" si="1"/>
        <v>659</v>
      </c>
      <c r="E13" s="5">
        <f t="shared" ca="1" si="2"/>
        <v>659</v>
      </c>
      <c r="F13" s="287">
        <f t="shared" ca="1" si="3"/>
        <v>5000</v>
      </c>
      <c r="G13" s="287">
        <f t="shared" ca="1" si="4"/>
        <v>5000</v>
      </c>
      <c r="H13" s="286">
        <f t="shared" ca="1" si="5"/>
        <v>10000</v>
      </c>
    </row>
    <row r="14" spans="1:8" ht="18.75" x14ac:dyDescent="0.3">
      <c r="A14" s="191" t="s">
        <v>2635</v>
      </c>
      <c r="B14" s="191">
        <v>43332</v>
      </c>
      <c r="C14" s="191">
        <f t="shared" ca="1" si="0"/>
        <v>43960</v>
      </c>
      <c r="D14" s="5">
        <f t="shared" ca="1" si="1"/>
        <v>628</v>
      </c>
      <c r="E14" s="5">
        <f t="shared" ca="1" si="2"/>
        <v>628</v>
      </c>
      <c r="F14" s="287">
        <f t="shared" ca="1" si="3"/>
        <v>5000</v>
      </c>
      <c r="G14" s="287">
        <f t="shared" ca="1" si="4"/>
        <v>5000</v>
      </c>
      <c r="H14" s="286">
        <f t="shared" ca="1" si="5"/>
        <v>10000</v>
      </c>
    </row>
    <row r="15" spans="1:8" ht="18.75" x14ac:dyDescent="0.3">
      <c r="A15" s="191" t="s">
        <v>2634</v>
      </c>
      <c r="B15" s="191">
        <v>43363</v>
      </c>
      <c r="C15" s="191">
        <f t="shared" ca="1" si="0"/>
        <v>43960</v>
      </c>
      <c r="D15" s="5">
        <f t="shared" ca="1" si="1"/>
        <v>597</v>
      </c>
      <c r="E15" s="5">
        <f t="shared" ca="1" si="2"/>
        <v>597</v>
      </c>
      <c r="F15" s="287">
        <f t="shared" ca="1" si="3"/>
        <v>5000</v>
      </c>
      <c r="G15" s="287">
        <f t="shared" ca="1" si="4"/>
        <v>5000</v>
      </c>
      <c r="H15" s="286">
        <f t="shared" ca="1" si="5"/>
        <v>10000</v>
      </c>
    </row>
    <row r="16" spans="1:8" ht="18.75" x14ac:dyDescent="0.3">
      <c r="A16" s="191" t="s">
        <v>2633</v>
      </c>
      <c r="B16" s="191">
        <v>43398</v>
      </c>
      <c r="C16" s="191">
        <f t="shared" ca="1" si="0"/>
        <v>43960</v>
      </c>
      <c r="D16" s="5">
        <f t="shared" ca="1" si="1"/>
        <v>562</v>
      </c>
      <c r="E16" s="5">
        <f t="shared" ca="1" si="2"/>
        <v>562</v>
      </c>
      <c r="F16" s="287">
        <f t="shared" ca="1" si="3"/>
        <v>5000</v>
      </c>
      <c r="G16" s="287">
        <f t="shared" ca="1" si="4"/>
        <v>5000</v>
      </c>
      <c r="H16" s="286">
        <f t="shared" ca="1" si="5"/>
        <v>10000</v>
      </c>
    </row>
    <row r="17" spans="1:8" ht="18.75" x14ac:dyDescent="0.3">
      <c r="A17" s="191" t="s">
        <v>2632</v>
      </c>
      <c r="B17" s="191">
        <v>43424</v>
      </c>
      <c r="C17" s="191">
        <f t="shared" ca="1" si="0"/>
        <v>43960</v>
      </c>
      <c r="D17" s="5">
        <f t="shared" ca="1" si="1"/>
        <v>536</v>
      </c>
      <c r="E17" s="5">
        <f t="shared" ca="1" si="2"/>
        <v>536</v>
      </c>
      <c r="F17" s="287">
        <f t="shared" ca="1" si="3"/>
        <v>5000</v>
      </c>
      <c r="G17" s="287">
        <f t="shared" ca="1" si="4"/>
        <v>5000</v>
      </c>
      <c r="H17" s="286">
        <f t="shared" ca="1" si="5"/>
        <v>10000</v>
      </c>
    </row>
    <row r="18" spans="1:8" ht="18.75" x14ac:dyDescent="0.3">
      <c r="A18" s="191" t="s">
        <v>2631</v>
      </c>
      <c r="B18" s="191">
        <v>43454</v>
      </c>
      <c r="C18" s="191">
        <f t="shared" ca="1" si="0"/>
        <v>43960</v>
      </c>
      <c r="D18" s="5">
        <f t="shared" ca="1" si="1"/>
        <v>506</v>
      </c>
      <c r="E18" s="5">
        <f t="shared" ca="1" si="2"/>
        <v>506</v>
      </c>
      <c r="F18" s="287">
        <f t="shared" ca="1" si="3"/>
        <v>5000</v>
      </c>
      <c r="G18" s="287">
        <f t="shared" ca="1" si="4"/>
        <v>5000</v>
      </c>
      <c r="H18" s="286">
        <f t="shared" ca="1" si="5"/>
        <v>10000</v>
      </c>
    </row>
    <row r="19" spans="1:8" ht="18.75" x14ac:dyDescent="0.3">
      <c r="A19" s="191" t="s">
        <v>2630</v>
      </c>
      <c r="B19" s="191">
        <v>43485</v>
      </c>
      <c r="C19" s="191">
        <f t="shared" ca="1" si="0"/>
        <v>43960</v>
      </c>
      <c r="D19" s="5">
        <f t="shared" ca="1" si="1"/>
        <v>475</v>
      </c>
      <c r="E19" s="5">
        <f t="shared" ca="1" si="2"/>
        <v>475</v>
      </c>
      <c r="F19" s="287">
        <f t="shared" ca="1" si="3"/>
        <v>5000</v>
      </c>
      <c r="G19" s="287">
        <f t="shared" ca="1" si="4"/>
        <v>5000</v>
      </c>
      <c r="H19" s="286">
        <f t="shared" ca="1" si="5"/>
        <v>10000</v>
      </c>
    </row>
    <row r="20" spans="1:8" ht="18.75" x14ac:dyDescent="0.3">
      <c r="A20" s="191" t="s">
        <v>2629</v>
      </c>
      <c r="B20" s="191">
        <v>43518</v>
      </c>
      <c r="C20" s="191">
        <f t="shared" ca="1" si="0"/>
        <v>43960</v>
      </c>
      <c r="D20" s="5">
        <f t="shared" ca="1" si="1"/>
        <v>442</v>
      </c>
      <c r="E20" s="5">
        <f t="shared" ca="1" si="2"/>
        <v>442</v>
      </c>
      <c r="F20" s="287">
        <f t="shared" ca="1" si="3"/>
        <v>5000</v>
      </c>
      <c r="G20" s="287">
        <f t="shared" ca="1" si="4"/>
        <v>5000</v>
      </c>
      <c r="H20" s="286">
        <f t="shared" ca="1" si="5"/>
        <v>10000</v>
      </c>
    </row>
    <row r="21" spans="1:8" ht="18.75" x14ac:dyDescent="0.3">
      <c r="A21" s="191" t="s">
        <v>2628</v>
      </c>
      <c r="B21" s="191">
        <v>43544</v>
      </c>
      <c r="C21" s="191">
        <f t="shared" ca="1" si="0"/>
        <v>43960</v>
      </c>
      <c r="D21" s="5">
        <f t="shared" ca="1" si="1"/>
        <v>416</v>
      </c>
      <c r="E21" s="5">
        <f t="shared" ca="1" si="2"/>
        <v>416</v>
      </c>
      <c r="F21" s="287">
        <f t="shared" ca="1" si="3"/>
        <v>5000</v>
      </c>
      <c r="G21" s="287">
        <f t="shared" ca="1" si="4"/>
        <v>5000</v>
      </c>
      <c r="H21" s="286">
        <f t="shared" ca="1" si="5"/>
        <v>10000</v>
      </c>
    </row>
    <row r="22" spans="1:8" ht="18.75" x14ac:dyDescent="0.3">
      <c r="A22" s="191" t="s">
        <v>2627</v>
      </c>
      <c r="B22" s="191">
        <v>43578</v>
      </c>
      <c r="C22" s="191">
        <f t="shared" ca="1" si="0"/>
        <v>43960</v>
      </c>
      <c r="D22" s="5">
        <f t="shared" ca="1" si="1"/>
        <v>382</v>
      </c>
      <c r="E22" s="5">
        <f t="shared" ca="1" si="2"/>
        <v>382</v>
      </c>
      <c r="F22" s="287">
        <f t="shared" ca="1" si="3"/>
        <v>5000</v>
      </c>
      <c r="G22" s="287">
        <f t="shared" ca="1" si="4"/>
        <v>5000</v>
      </c>
      <c r="H22" s="286">
        <f t="shared" ca="1" si="5"/>
        <v>10000</v>
      </c>
    </row>
    <row r="23" spans="1:8" ht="18.75" x14ac:dyDescent="0.3">
      <c r="A23" s="191" t="s">
        <v>2626</v>
      </c>
      <c r="B23" s="191">
        <v>43605</v>
      </c>
      <c r="C23" s="191">
        <f t="shared" ca="1" si="0"/>
        <v>43960</v>
      </c>
      <c r="D23" s="5">
        <f t="shared" ca="1" si="1"/>
        <v>355</v>
      </c>
      <c r="E23" s="5">
        <f t="shared" ca="1" si="2"/>
        <v>355</v>
      </c>
      <c r="F23" s="287">
        <f t="shared" ca="1" si="3"/>
        <v>5000</v>
      </c>
      <c r="G23" s="287">
        <f t="shared" ca="1" si="4"/>
        <v>5000</v>
      </c>
      <c r="H23" s="286">
        <f t="shared" ca="1" si="5"/>
        <v>10000</v>
      </c>
    </row>
    <row r="24" spans="1:8" ht="18.75" x14ac:dyDescent="0.3">
      <c r="A24" s="191" t="s">
        <v>2625</v>
      </c>
      <c r="B24" s="191">
        <v>43636</v>
      </c>
      <c r="C24" s="191">
        <f t="shared" ca="1" si="0"/>
        <v>43960</v>
      </c>
      <c r="D24" s="5">
        <f t="shared" ca="1" si="1"/>
        <v>324</v>
      </c>
      <c r="E24" s="5">
        <f t="shared" ca="1" si="2"/>
        <v>324</v>
      </c>
      <c r="F24" s="287">
        <f t="shared" ca="1" si="3"/>
        <v>5000</v>
      </c>
      <c r="G24" s="287">
        <f t="shared" ca="1" si="4"/>
        <v>5000</v>
      </c>
      <c r="H24" s="286">
        <f t="shared" ca="1" si="5"/>
        <v>10000</v>
      </c>
    </row>
    <row r="25" spans="1:8" ht="18.75" x14ac:dyDescent="0.3">
      <c r="A25" s="191" t="s">
        <v>2624</v>
      </c>
      <c r="B25" s="191">
        <v>43666</v>
      </c>
      <c r="C25" s="191">
        <f t="shared" ca="1" si="0"/>
        <v>43960</v>
      </c>
      <c r="D25" s="5">
        <f t="shared" ca="1" si="1"/>
        <v>294</v>
      </c>
      <c r="E25" s="5">
        <f t="shared" ca="1" si="2"/>
        <v>294</v>
      </c>
      <c r="F25" s="287">
        <f t="shared" ca="1" si="3"/>
        <v>5000</v>
      </c>
      <c r="G25" s="287">
        <f t="shared" ca="1" si="4"/>
        <v>5000</v>
      </c>
      <c r="H25" s="286">
        <f t="shared" ca="1" si="5"/>
        <v>10000</v>
      </c>
    </row>
    <row r="26" spans="1:8" ht="18.75" x14ac:dyDescent="0.3">
      <c r="A26" s="191" t="s">
        <v>2623</v>
      </c>
      <c r="B26" s="191">
        <v>43697</v>
      </c>
      <c r="C26" s="191">
        <f t="shared" ca="1" si="0"/>
        <v>43960</v>
      </c>
      <c r="D26" s="5">
        <f t="shared" ca="1" si="1"/>
        <v>263</v>
      </c>
      <c r="E26" s="5">
        <f t="shared" ca="1" si="2"/>
        <v>263</v>
      </c>
      <c r="F26" s="287">
        <f t="shared" ca="1" si="3"/>
        <v>5000</v>
      </c>
      <c r="G26" s="287">
        <f t="shared" ca="1" si="4"/>
        <v>5000</v>
      </c>
      <c r="H26" s="286">
        <f t="shared" ca="1" si="5"/>
        <v>10000</v>
      </c>
    </row>
    <row r="27" spans="1:8" ht="18.75" x14ac:dyDescent="0.3">
      <c r="A27" s="191" t="s">
        <v>2622</v>
      </c>
      <c r="B27" s="191">
        <v>43728</v>
      </c>
      <c r="C27" s="191">
        <f t="shared" ca="1" si="0"/>
        <v>43960</v>
      </c>
      <c r="D27" s="5">
        <f t="shared" ca="1" si="1"/>
        <v>232</v>
      </c>
      <c r="E27" s="5">
        <f t="shared" ca="1" si="2"/>
        <v>232</v>
      </c>
      <c r="F27" s="287">
        <f t="shared" ca="1" si="3"/>
        <v>5000</v>
      </c>
      <c r="G27" s="287">
        <f t="shared" ca="1" si="4"/>
        <v>5000</v>
      </c>
      <c r="H27" s="286">
        <f t="shared" ca="1" si="5"/>
        <v>10000</v>
      </c>
    </row>
    <row r="28" spans="1:8" ht="18.75" x14ac:dyDescent="0.3">
      <c r="A28" s="191" t="s">
        <v>2621</v>
      </c>
      <c r="B28" s="191">
        <v>43758</v>
      </c>
      <c r="C28" s="191">
        <f t="shared" ca="1" si="0"/>
        <v>43960</v>
      </c>
      <c r="D28" s="5">
        <f t="shared" ca="1" si="1"/>
        <v>202</v>
      </c>
      <c r="E28" s="5">
        <f t="shared" ca="1" si="2"/>
        <v>202</v>
      </c>
      <c r="F28" s="287">
        <f t="shared" ca="1" si="3"/>
        <v>5000</v>
      </c>
      <c r="G28" s="287">
        <f t="shared" ca="1" si="4"/>
        <v>5000</v>
      </c>
      <c r="H28" s="286">
        <f t="shared" ca="1" si="5"/>
        <v>10000</v>
      </c>
    </row>
    <row r="29" spans="1:8" ht="18.75" x14ac:dyDescent="0.3">
      <c r="A29" s="191" t="s">
        <v>2620</v>
      </c>
      <c r="B29" s="191">
        <v>43789</v>
      </c>
      <c r="C29" s="191">
        <f t="shared" ca="1" si="0"/>
        <v>43960</v>
      </c>
      <c r="D29" s="5">
        <f t="shared" ca="1" si="1"/>
        <v>171</v>
      </c>
      <c r="E29" s="5">
        <f t="shared" ca="1" si="2"/>
        <v>171</v>
      </c>
      <c r="F29" s="287">
        <f t="shared" ca="1" si="3"/>
        <v>4275</v>
      </c>
      <c r="G29" s="287">
        <f t="shared" ca="1" si="4"/>
        <v>4275</v>
      </c>
      <c r="H29" s="286">
        <f t="shared" ca="1" si="5"/>
        <v>8550</v>
      </c>
    </row>
    <row r="30" spans="1:8" ht="18.75" x14ac:dyDescent="0.3">
      <c r="A30" s="191" t="s">
        <v>2619</v>
      </c>
      <c r="B30" s="191">
        <v>43819</v>
      </c>
      <c r="C30" s="191">
        <f t="shared" ca="1" si="0"/>
        <v>43960</v>
      </c>
      <c r="D30" s="5">
        <f t="shared" ca="1" si="1"/>
        <v>141</v>
      </c>
      <c r="E30" s="5">
        <f t="shared" ca="1" si="2"/>
        <v>141</v>
      </c>
      <c r="F30" s="287">
        <f t="shared" ca="1" si="3"/>
        <v>3525</v>
      </c>
      <c r="G30" s="287">
        <f t="shared" ca="1" si="4"/>
        <v>3525</v>
      </c>
      <c r="H30" s="286">
        <f t="shared" ca="1" si="5"/>
        <v>7050</v>
      </c>
    </row>
    <row r="31" spans="1:8" ht="18.75" x14ac:dyDescent="0.3">
      <c r="A31" s="191" t="s">
        <v>2618</v>
      </c>
      <c r="B31" s="191">
        <v>43850</v>
      </c>
      <c r="C31" s="191">
        <f t="shared" ca="1" si="0"/>
        <v>43960</v>
      </c>
      <c r="D31" s="5">
        <f t="shared" ca="1" si="1"/>
        <v>110</v>
      </c>
      <c r="E31" s="5">
        <f t="shared" ca="1" si="2"/>
        <v>110</v>
      </c>
      <c r="F31" s="287">
        <f t="shared" ca="1" si="3"/>
        <v>2750</v>
      </c>
      <c r="G31" s="287">
        <f t="shared" ca="1" si="4"/>
        <v>2750</v>
      </c>
      <c r="H31" s="286">
        <f t="shared" ca="1" si="5"/>
        <v>5500</v>
      </c>
    </row>
    <row r="32" spans="1:8" ht="18.75" x14ac:dyDescent="0.3">
      <c r="A32" s="191" t="s">
        <v>2617</v>
      </c>
      <c r="B32" s="191">
        <v>43881</v>
      </c>
      <c r="C32" s="191">
        <f t="shared" ca="1" si="0"/>
        <v>43960</v>
      </c>
      <c r="D32" s="5">
        <f t="shared" ca="1" si="1"/>
        <v>79</v>
      </c>
      <c r="E32" s="5">
        <f t="shared" ca="1" si="2"/>
        <v>79</v>
      </c>
      <c r="F32" s="287">
        <f t="shared" ca="1" si="3"/>
        <v>1975</v>
      </c>
      <c r="G32" s="287">
        <f t="shared" ca="1" si="4"/>
        <v>1975</v>
      </c>
      <c r="H32" s="286">
        <f t="shared" ca="1" si="5"/>
        <v>3950</v>
      </c>
    </row>
    <row r="33" spans="1:8" ht="18.75" x14ac:dyDescent="0.3">
      <c r="A33" s="191" t="s">
        <v>2616</v>
      </c>
      <c r="B33" s="191">
        <v>43910</v>
      </c>
      <c r="C33" s="191">
        <f t="shared" ca="1" si="0"/>
        <v>43960</v>
      </c>
      <c r="D33" s="5">
        <f t="shared" ca="1" si="1"/>
        <v>50</v>
      </c>
      <c r="E33" s="5">
        <f t="shared" ca="1" si="2"/>
        <v>50</v>
      </c>
      <c r="F33" s="287">
        <f t="shared" ca="1" si="3"/>
        <v>1250</v>
      </c>
      <c r="G33" s="287">
        <f t="shared" ca="1" si="4"/>
        <v>1250</v>
      </c>
      <c r="H33" s="286">
        <f t="shared" ca="1" si="5"/>
        <v>2500</v>
      </c>
    </row>
    <row r="34" spans="1:8" ht="18.75" x14ac:dyDescent="0.3">
      <c r="A34" s="191" t="s">
        <v>2615</v>
      </c>
      <c r="B34" s="191">
        <v>43941</v>
      </c>
      <c r="C34" s="191">
        <f t="shared" ca="1" si="0"/>
        <v>43960</v>
      </c>
      <c r="D34" s="5">
        <f t="shared" ca="1" si="1"/>
        <v>19</v>
      </c>
      <c r="E34" s="5">
        <f t="shared" ca="1" si="2"/>
        <v>19</v>
      </c>
      <c r="F34" s="287">
        <f t="shared" ca="1" si="3"/>
        <v>475</v>
      </c>
      <c r="G34" s="287">
        <f t="shared" ca="1" si="4"/>
        <v>475</v>
      </c>
      <c r="H34" s="286">
        <f t="shared" ca="1" si="5"/>
        <v>950</v>
      </c>
    </row>
    <row r="35" spans="1:8" ht="18.75" x14ac:dyDescent="0.3">
      <c r="A35" s="191" t="s">
        <v>2614</v>
      </c>
      <c r="B35" s="191">
        <v>43971</v>
      </c>
      <c r="C35" s="191">
        <f t="shared" ca="1" si="0"/>
        <v>43960</v>
      </c>
      <c r="D35" s="5">
        <f t="shared" ca="1" si="1"/>
        <v>-11</v>
      </c>
      <c r="E35" s="5">
        <f t="shared" ca="1" si="2"/>
        <v>0</v>
      </c>
      <c r="F35" s="287">
        <f t="shared" ca="1" si="3"/>
        <v>0</v>
      </c>
      <c r="G35" s="287">
        <f t="shared" ca="1" si="4"/>
        <v>0</v>
      </c>
      <c r="H35" s="286">
        <f t="shared" ca="1" si="5"/>
        <v>0</v>
      </c>
    </row>
    <row r="36" spans="1:8" ht="18.75" x14ac:dyDescent="0.3">
      <c r="A36" s="191" t="s">
        <v>2613</v>
      </c>
      <c r="B36" s="191">
        <v>44002</v>
      </c>
      <c r="C36" s="191">
        <f t="shared" ca="1" si="0"/>
        <v>43960</v>
      </c>
      <c r="D36" s="5">
        <f t="shared" ca="1" si="1"/>
        <v>-42</v>
      </c>
      <c r="E36" s="5">
        <f t="shared" ca="1" si="2"/>
        <v>0</v>
      </c>
      <c r="F36" s="287">
        <f t="shared" ca="1" si="3"/>
        <v>0</v>
      </c>
      <c r="G36" s="287">
        <f t="shared" ca="1" si="4"/>
        <v>0</v>
      </c>
      <c r="H36" s="286">
        <f t="shared" ca="1" si="5"/>
        <v>0</v>
      </c>
    </row>
    <row r="37" spans="1:8" ht="18.75" x14ac:dyDescent="0.3">
      <c r="A37" s="191" t="s">
        <v>2612</v>
      </c>
      <c r="B37" s="191">
        <v>44032</v>
      </c>
      <c r="C37" s="191">
        <f t="shared" ca="1" si="0"/>
        <v>43960</v>
      </c>
      <c r="D37" s="5">
        <f t="shared" ca="1" si="1"/>
        <v>-72</v>
      </c>
      <c r="E37" s="5">
        <f t="shared" ca="1" si="2"/>
        <v>0</v>
      </c>
      <c r="F37" s="287">
        <f t="shared" ca="1" si="3"/>
        <v>0</v>
      </c>
      <c r="G37" s="287">
        <f t="shared" ca="1" si="4"/>
        <v>0</v>
      </c>
      <c r="H37" s="286">
        <f t="shared" ca="1" si="5"/>
        <v>0</v>
      </c>
    </row>
    <row r="38" spans="1:8" ht="18.75" x14ac:dyDescent="0.3">
      <c r="A38" s="191" t="s">
        <v>2611</v>
      </c>
      <c r="B38" s="191">
        <v>44063</v>
      </c>
      <c r="C38" s="191">
        <f t="shared" ca="1" si="0"/>
        <v>43960</v>
      </c>
      <c r="D38" s="5">
        <f t="shared" ca="1" si="1"/>
        <v>-103</v>
      </c>
      <c r="E38" s="5">
        <f t="shared" ca="1" si="2"/>
        <v>0</v>
      </c>
      <c r="F38" s="287">
        <f t="shared" ca="1" si="3"/>
        <v>0</v>
      </c>
      <c r="G38" s="287">
        <f t="shared" ca="1" si="4"/>
        <v>0</v>
      </c>
      <c r="H38" s="286">
        <f t="shared" ca="1" si="5"/>
        <v>0</v>
      </c>
    </row>
    <row r="39" spans="1:8" ht="18.75" x14ac:dyDescent="0.3">
      <c r="A39" s="191" t="s">
        <v>2610</v>
      </c>
      <c r="B39" s="191">
        <v>44094</v>
      </c>
      <c r="C39" s="191">
        <f t="shared" ca="1" si="0"/>
        <v>43960</v>
      </c>
      <c r="D39" s="5">
        <f t="shared" ca="1" si="1"/>
        <v>-134</v>
      </c>
      <c r="E39" s="5">
        <f t="shared" ca="1" si="2"/>
        <v>0</v>
      </c>
      <c r="F39" s="287">
        <f t="shared" ca="1" si="3"/>
        <v>0</v>
      </c>
      <c r="G39" s="287">
        <f t="shared" ca="1" si="4"/>
        <v>0</v>
      </c>
      <c r="H39" s="286">
        <f t="shared" ca="1" si="5"/>
        <v>0</v>
      </c>
    </row>
    <row r="40" spans="1:8" ht="18.75" x14ac:dyDescent="0.3">
      <c r="A40" s="191" t="s">
        <v>2609</v>
      </c>
      <c r="B40" s="191">
        <v>44124</v>
      </c>
      <c r="C40" s="191">
        <f t="shared" ca="1" si="0"/>
        <v>43960</v>
      </c>
      <c r="D40" s="5">
        <f t="shared" ca="1" si="1"/>
        <v>-164</v>
      </c>
      <c r="E40" s="5">
        <f t="shared" ca="1" si="2"/>
        <v>0</v>
      </c>
      <c r="F40" s="287">
        <f t="shared" ca="1" si="3"/>
        <v>0</v>
      </c>
      <c r="G40" s="287">
        <f t="shared" ca="1" si="4"/>
        <v>0</v>
      </c>
      <c r="H40" s="286">
        <f t="shared" ca="1" si="5"/>
        <v>0</v>
      </c>
    </row>
    <row r="41" spans="1:8" ht="18.75" x14ac:dyDescent="0.3">
      <c r="A41" s="191" t="s">
        <v>2608</v>
      </c>
      <c r="B41" s="191">
        <v>44155</v>
      </c>
      <c r="C41" s="191">
        <f t="shared" ca="1" si="0"/>
        <v>43960</v>
      </c>
      <c r="D41" s="5">
        <f t="shared" ca="1" si="1"/>
        <v>-195</v>
      </c>
      <c r="E41" s="5">
        <f t="shared" ca="1" si="2"/>
        <v>0</v>
      </c>
      <c r="F41" s="287">
        <f t="shared" ca="1" si="3"/>
        <v>0</v>
      </c>
      <c r="G41" s="287">
        <f t="shared" ca="1" si="4"/>
        <v>0</v>
      </c>
      <c r="H41" s="286">
        <f t="shared" ca="1" si="5"/>
        <v>0</v>
      </c>
    </row>
    <row r="42" spans="1:8" ht="18.75" x14ac:dyDescent="0.3">
      <c r="A42" s="191" t="s">
        <v>2607</v>
      </c>
      <c r="B42" s="191">
        <v>44185</v>
      </c>
      <c r="C42" s="191">
        <f t="shared" ca="1" si="0"/>
        <v>43960</v>
      </c>
      <c r="D42" s="5">
        <f t="shared" ca="1" si="1"/>
        <v>-225</v>
      </c>
      <c r="E42" s="5">
        <f t="shared" ca="1" si="2"/>
        <v>0</v>
      </c>
      <c r="F42" s="287">
        <f t="shared" ca="1" si="3"/>
        <v>0</v>
      </c>
      <c r="G42" s="287">
        <f t="shared" ca="1" si="4"/>
        <v>0</v>
      </c>
      <c r="H42" s="286">
        <f t="shared" ca="1" si="5"/>
        <v>0</v>
      </c>
    </row>
    <row r="43" spans="1:8" ht="18.75" x14ac:dyDescent="0.3">
      <c r="A43" s="191" t="s">
        <v>2606</v>
      </c>
      <c r="B43" s="191">
        <v>44216</v>
      </c>
      <c r="C43" s="191">
        <f t="shared" ca="1" si="0"/>
        <v>43960</v>
      </c>
      <c r="D43" s="5">
        <f t="shared" ca="1" si="1"/>
        <v>-256</v>
      </c>
      <c r="E43" s="5">
        <f t="shared" ca="1" si="2"/>
        <v>0</v>
      </c>
      <c r="F43" s="287">
        <f t="shared" ca="1" si="3"/>
        <v>0</v>
      </c>
      <c r="G43" s="287">
        <f t="shared" ca="1" si="4"/>
        <v>0</v>
      </c>
      <c r="H43" s="286">
        <f t="shared" ca="1" si="5"/>
        <v>0</v>
      </c>
    </row>
    <row r="44" spans="1:8" ht="15.75" thickBot="1" x14ac:dyDescent="0.3">
      <c r="F44" s="285">
        <f ca="1">SUM(F5:F43)</f>
        <v>134250</v>
      </c>
      <c r="G44" s="285">
        <f ca="1">SUM(G5:G43)</f>
        <v>134250</v>
      </c>
      <c r="H44" s="285">
        <f ca="1">SUM(H5:H43)</f>
        <v>268500</v>
      </c>
    </row>
  </sheetData>
  <mergeCells count="1">
    <mergeCell ref="A3:H3"/>
  </mergeCells>
  <hyperlinks>
    <hyperlink ref="B1" r:id="rId1" xr:uid="{A0508CFE-B2AF-4189-9EBE-D8E021ED9ED9}"/>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C9927-8735-4E92-92B6-D5BB19857507}">
  <sheetPr codeName="Sheet33"/>
  <dimension ref="A1:J100"/>
  <sheetViews>
    <sheetView workbookViewId="0">
      <selection activeCell="A2" sqref="A2"/>
    </sheetView>
  </sheetViews>
  <sheetFormatPr defaultRowHeight="15" x14ac:dyDescent="0.25"/>
  <cols>
    <col min="4" max="4" width="5.7109375" customWidth="1"/>
    <col min="5" max="5" width="6" customWidth="1"/>
  </cols>
  <sheetData>
    <row r="1" spans="1:10" x14ac:dyDescent="0.25">
      <c r="A1" s="3" t="s">
        <v>2475</v>
      </c>
      <c r="F1" s="3" t="s">
        <v>2475</v>
      </c>
    </row>
    <row r="2" spans="1:10" x14ac:dyDescent="0.25">
      <c r="A2">
        <v>5031</v>
      </c>
      <c r="C2">
        <v>8624</v>
      </c>
      <c r="F2">
        <v>5031</v>
      </c>
      <c r="H2">
        <v>8624</v>
      </c>
      <c r="J2" s="244" t="b">
        <f>COUNTIF($H$2:$H$35,F2)&gt;0</f>
        <v>1</v>
      </c>
    </row>
    <row r="3" spans="1:10" x14ac:dyDescent="0.25">
      <c r="A3">
        <v>7406</v>
      </c>
      <c r="C3">
        <v>6107</v>
      </c>
      <c r="F3">
        <v>7406</v>
      </c>
      <c r="H3">
        <v>6107</v>
      </c>
    </row>
    <row r="4" spans="1:10" x14ac:dyDescent="0.25">
      <c r="A4">
        <v>8822</v>
      </c>
      <c r="C4">
        <v>8783</v>
      </c>
      <c r="F4">
        <v>8822</v>
      </c>
      <c r="H4">
        <v>8783</v>
      </c>
    </row>
    <row r="5" spans="1:10" x14ac:dyDescent="0.25">
      <c r="A5">
        <v>7390</v>
      </c>
      <c r="C5">
        <v>5613</v>
      </c>
      <c r="F5">
        <v>7390</v>
      </c>
      <c r="H5">
        <v>5613</v>
      </c>
    </row>
    <row r="6" spans="1:10" x14ac:dyDescent="0.25">
      <c r="A6">
        <v>5143</v>
      </c>
      <c r="C6">
        <v>8660</v>
      </c>
      <c r="F6">
        <v>5143</v>
      </c>
      <c r="H6">
        <v>8660</v>
      </c>
    </row>
    <row r="7" spans="1:10" x14ac:dyDescent="0.25">
      <c r="A7">
        <v>8586</v>
      </c>
      <c r="C7">
        <v>8585</v>
      </c>
      <c r="F7">
        <v>8586</v>
      </c>
      <c r="H7">
        <v>8585</v>
      </c>
    </row>
    <row r="8" spans="1:10" x14ac:dyDescent="0.25">
      <c r="A8">
        <v>5746</v>
      </c>
      <c r="C8">
        <v>6246</v>
      </c>
      <c r="F8">
        <v>5746</v>
      </c>
      <c r="H8">
        <v>6246</v>
      </c>
    </row>
    <row r="9" spans="1:10" x14ac:dyDescent="0.25">
      <c r="A9">
        <v>7580</v>
      </c>
      <c r="C9">
        <v>9562</v>
      </c>
      <c r="F9">
        <v>7580</v>
      </c>
      <c r="H9">
        <v>9562</v>
      </c>
    </row>
    <row r="10" spans="1:10" x14ac:dyDescent="0.25">
      <c r="A10">
        <v>8411</v>
      </c>
      <c r="C10">
        <v>9795</v>
      </c>
      <c r="F10">
        <v>8411</v>
      </c>
      <c r="H10">
        <v>9795</v>
      </c>
    </row>
    <row r="11" spans="1:10" x14ac:dyDescent="0.25">
      <c r="A11">
        <v>9744</v>
      </c>
      <c r="C11">
        <v>6174</v>
      </c>
      <c r="F11">
        <v>9744</v>
      </c>
      <c r="H11">
        <v>6174</v>
      </c>
    </row>
    <row r="12" spans="1:10" x14ac:dyDescent="0.25">
      <c r="A12">
        <v>6654</v>
      </c>
      <c r="C12">
        <v>7641</v>
      </c>
      <c r="F12">
        <v>6654</v>
      </c>
      <c r="H12">
        <v>7641</v>
      </c>
    </row>
    <row r="13" spans="1:10" x14ac:dyDescent="0.25">
      <c r="A13">
        <v>6611</v>
      </c>
      <c r="C13">
        <v>6948</v>
      </c>
      <c r="F13">
        <v>6611</v>
      </c>
      <c r="H13">
        <v>6948</v>
      </c>
    </row>
    <row r="14" spans="1:10" x14ac:dyDescent="0.25">
      <c r="A14">
        <v>8624</v>
      </c>
      <c r="C14">
        <v>6648</v>
      </c>
      <c r="F14">
        <v>8624</v>
      </c>
      <c r="H14">
        <v>6648</v>
      </c>
    </row>
    <row r="15" spans="1:10" x14ac:dyDescent="0.25">
      <c r="A15">
        <v>6107</v>
      </c>
      <c r="C15">
        <v>8217</v>
      </c>
      <c r="F15">
        <v>6107</v>
      </c>
      <c r="H15">
        <v>8217</v>
      </c>
    </row>
    <row r="16" spans="1:10" x14ac:dyDescent="0.25">
      <c r="A16">
        <v>8783</v>
      </c>
      <c r="C16">
        <v>8910</v>
      </c>
      <c r="F16">
        <v>8783</v>
      </c>
      <c r="H16">
        <v>8910</v>
      </c>
    </row>
    <row r="17" spans="1:8" x14ac:dyDescent="0.25">
      <c r="A17">
        <v>5613</v>
      </c>
      <c r="C17">
        <v>5581</v>
      </c>
      <c r="F17">
        <v>5613</v>
      </c>
      <c r="H17">
        <v>5581</v>
      </c>
    </row>
    <row r="18" spans="1:8" x14ac:dyDescent="0.25">
      <c r="A18">
        <v>8660</v>
      </c>
      <c r="C18">
        <v>5659</v>
      </c>
      <c r="F18">
        <v>8660</v>
      </c>
      <c r="H18">
        <v>5659</v>
      </c>
    </row>
    <row r="19" spans="1:8" x14ac:dyDescent="0.25">
      <c r="A19">
        <v>8585</v>
      </c>
      <c r="C19">
        <v>6489</v>
      </c>
      <c r="F19">
        <v>8585</v>
      </c>
      <c r="H19">
        <v>6489</v>
      </c>
    </row>
    <row r="20" spans="1:8" x14ac:dyDescent="0.25">
      <c r="A20">
        <v>6246</v>
      </c>
      <c r="C20">
        <v>7995</v>
      </c>
      <c r="F20">
        <v>6246</v>
      </c>
      <c r="H20">
        <v>7995</v>
      </c>
    </row>
    <row r="21" spans="1:8" x14ac:dyDescent="0.25">
      <c r="A21">
        <v>9562</v>
      </c>
      <c r="C21">
        <v>7617</v>
      </c>
      <c r="F21">
        <v>9562</v>
      </c>
      <c r="H21">
        <v>7617</v>
      </c>
    </row>
    <row r="22" spans="1:8" x14ac:dyDescent="0.25">
      <c r="A22">
        <v>9795</v>
      </c>
      <c r="C22">
        <v>9174</v>
      </c>
      <c r="F22">
        <v>9795</v>
      </c>
      <c r="H22">
        <v>9174</v>
      </c>
    </row>
    <row r="23" spans="1:8" x14ac:dyDescent="0.25">
      <c r="A23">
        <v>6174</v>
      </c>
      <c r="C23">
        <v>6927</v>
      </c>
      <c r="F23">
        <v>6174</v>
      </c>
      <c r="H23">
        <v>6927</v>
      </c>
    </row>
    <row r="24" spans="1:8" x14ac:dyDescent="0.25">
      <c r="A24">
        <v>7641</v>
      </c>
      <c r="C24">
        <v>8861</v>
      </c>
      <c r="F24">
        <v>7641</v>
      </c>
      <c r="H24">
        <v>8861</v>
      </c>
    </row>
    <row r="25" spans="1:8" x14ac:dyDescent="0.25">
      <c r="A25">
        <v>6948</v>
      </c>
      <c r="C25">
        <v>9746</v>
      </c>
      <c r="F25">
        <v>6948</v>
      </c>
      <c r="H25">
        <v>9746</v>
      </c>
    </row>
    <row r="26" spans="1:8" x14ac:dyDescent="0.25">
      <c r="A26">
        <v>6648</v>
      </c>
      <c r="C26">
        <v>6593</v>
      </c>
      <c r="F26">
        <v>6648</v>
      </c>
      <c r="H26">
        <v>6593</v>
      </c>
    </row>
    <row r="27" spans="1:8" x14ac:dyDescent="0.25">
      <c r="A27">
        <v>8217</v>
      </c>
      <c r="C27">
        <v>6169</v>
      </c>
      <c r="F27">
        <v>8217</v>
      </c>
      <c r="H27">
        <v>6169</v>
      </c>
    </row>
    <row r="28" spans="1:8" x14ac:dyDescent="0.25">
      <c r="A28">
        <v>8910</v>
      </c>
      <c r="C28">
        <v>6047</v>
      </c>
      <c r="F28">
        <v>8910</v>
      </c>
      <c r="H28">
        <v>6047</v>
      </c>
    </row>
    <row r="29" spans="1:8" x14ac:dyDescent="0.25">
      <c r="A29">
        <v>5581</v>
      </c>
      <c r="C29">
        <v>7778</v>
      </c>
      <c r="F29">
        <v>5581</v>
      </c>
      <c r="H29">
        <v>7778</v>
      </c>
    </row>
    <row r="30" spans="1:8" x14ac:dyDescent="0.25">
      <c r="A30">
        <v>5659</v>
      </c>
      <c r="C30">
        <v>8958</v>
      </c>
      <c r="F30">
        <v>5659</v>
      </c>
      <c r="H30">
        <v>8958</v>
      </c>
    </row>
    <row r="31" spans="1:8" x14ac:dyDescent="0.25">
      <c r="A31">
        <v>6989</v>
      </c>
      <c r="C31">
        <v>7575</v>
      </c>
      <c r="F31">
        <v>6989</v>
      </c>
      <c r="H31">
        <v>7575</v>
      </c>
    </row>
    <row r="32" spans="1:8" x14ac:dyDescent="0.25">
      <c r="A32">
        <v>8062</v>
      </c>
      <c r="C32">
        <v>5031</v>
      </c>
      <c r="F32">
        <v>8062</v>
      </c>
      <c r="H32">
        <v>5031</v>
      </c>
    </row>
    <row r="33" spans="1:8" x14ac:dyDescent="0.25">
      <c r="A33">
        <v>5031</v>
      </c>
      <c r="C33">
        <v>7406</v>
      </c>
      <c r="F33">
        <v>5031</v>
      </c>
      <c r="H33">
        <v>7406</v>
      </c>
    </row>
    <row r="34" spans="1:8" x14ac:dyDescent="0.25">
      <c r="A34">
        <v>8056</v>
      </c>
      <c r="C34">
        <v>6654</v>
      </c>
      <c r="F34">
        <v>8056</v>
      </c>
      <c r="H34">
        <v>6654</v>
      </c>
    </row>
    <row r="35" spans="1:8" x14ac:dyDescent="0.25">
      <c r="A35">
        <v>8769</v>
      </c>
      <c r="C35">
        <v>6611</v>
      </c>
      <c r="F35">
        <v>8769</v>
      </c>
      <c r="H35">
        <v>6611</v>
      </c>
    </row>
    <row r="36" spans="1:8" x14ac:dyDescent="0.25">
      <c r="A36">
        <v>7640</v>
      </c>
      <c r="F36">
        <v>7640</v>
      </c>
    </row>
    <row r="37" spans="1:8" x14ac:dyDescent="0.25">
      <c r="A37">
        <v>8817</v>
      </c>
      <c r="F37">
        <v>8817</v>
      </c>
    </row>
    <row r="38" spans="1:8" x14ac:dyDescent="0.25">
      <c r="A38">
        <v>7233</v>
      </c>
      <c r="F38">
        <v>7233</v>
      </c>
    </row>
    <row r="39" spans="1:8" x14ac:dyDescent="0.25">
      <c r="A39">
        <v>8748</v>
      </c>
      <c r="F39">
        <v>8748</v>
      </c>
    </row>
    <row r="40" spans="1:8" x14ac:dyDescent="0.25">
      <c r="A40">
        <v>6488</v>
      </c>
      <c r="F40">
        <v>6488</v>
      </c>
    </row>
    <row r="41" spans="1:8" x14ac:dyDescent="0.25">
      <c r="A41">
        <v>9462</v>
      </c>
      <c r="F41">
        <v>9462</v>
      </c>
    </row>
    <row r="42" spans="1:8" x14ac:dyDescent="0.25">
      <c r="A42">
        <v>8283</v>
      </c>
      <c r="F42">
        <v>8283</v>
      </c>
    </row>
    <row r="43" spans="1:8" x14ac:dyDescent="0.25">
      <c r="A43">
        <v>5668</v>
      </c>
      <c r="F43">
        <v>5668</v>
      </c>
    </row>
    <row r="44" spans="1:8" x14ac:dyDescent="0.25">
      <c r="A44">
        <v>6572</v>
      </c>
      <c r="F44">
        <v>6572</v>
      </c>
    </row>
    <row r="45" spans="1:8" x14ac:dyDescent="0.25">
      <c r="A45">
        <v>7655</v>
      </c>
      <c r="F45">
        <v>7655</v>
      </c>
    </row>
    <row r="46" spans="1:8" x14ac:dyDescent="0.25">
      <c r="A46">
        <v>8205</v>
      </c>
      <c r="F46">
        <v>8205</v>
      </c>
    </row>
    <row r="47" spans="1:8" x14ac:dyDescent="0.25">
      <c r="A47">
        <v>8365</v>
      </c>
      <c r="F47">
        <v>8365</v>
      </c>
    </row>
    <row r="48" spans="1:8" x14ac:dyDescent="0.25">
      <c r="A48">
        <v>8590</v>
      </c>
      <c r="F48">
        <v>8590</v>
      </c>
    </row>
    <row r="49" spans="1:6" x14ac:dyDescent="0.25">
      <c r="A49">
        <v>8303</v>
      </c>
      <c r="F49">
        <v>8303</v>
      </c>
    </row>
    <row r="50" spans="1:6" x14ac:dyDescent="0.25">
      <c r="A50">
        <v>8000</v>
      </c>
      <c r="F50">
        <v>8000</v>
      </c>
    </row>
    <row r="51" spans="1:6" x14ac:dyDescent="0.25">
      <c r="A51">
        <v>8420</v>
      </c>
      <c r="F51">
        <v>8420</v>
      </c>
    </row>
    <row r="52" spans="1:6" x14ac:dyDescent="0.25">
      <c r="A52">
        <v>7568</v>
      </c>
      <c r="F52">
        <v>7568</v>
      </c>
    </row>
    <row r="53" spans="1:6" x14ac:dyDescent="0.25">
      <c r="A53">
        <v>6835</v>
      </c>
      <c r="F53">
        <v>6835</v>
      </c>
    </row>
    <row r="54" spans="1:6" x14ac:dyDescent="0.25">
      <c r="A54">
        <v>6043</v>
      </c>
      <c r="F54">
        <v>6043</v>
      </c>
    </row>
    <row r="55" spans="1:6" x14ac:dyDescent="0.25">
      <c r="A55">
        <v>5511</v>
      </c>
      <c r="F55">
        <v>5511</v>
      </c>
    </row>
    <row r="56" spans="1:6" x14ac:dyDescent="0.25">
      <c r="A56">
        <v>6489</v>
      </c>
      <c r="F56">
        <v>6489</v>
      </c>
    </row>
    <row r="57" spans="1:6" x14ac:dyDescent="0.25">
      <c r="A57">
        <v>7995</v>
      </c>
      <c r="F57">
        <v>7995</v>
      </c>
    </row>
    <row r="58" spans="1:6" x14ac:dyDescent="0.25">
      <c r="A58">
        <v>7617</v>
      </c>
      <c r="F58">
        <v>7617</v>
      </c>
    </row>
    <row r="59" spans="1:6" x14ac:dyDescent="0.25">
      <c r="A59">
        <v>9174</v>
      </c>
      <c r="F59">
        <v>9174</v>
      </c>
    </row>
    <row r="60" spans="1:6" x14ac:dyDescent="0.25">
      <c r="A60">
        <v>6927</v>
      </c>
      <c r="F60">
        <v>6927</v>
      </c>
    </row>
    <row r="61" spans="1:6" x14ac:dyDescent="0.25">
      <c r="A61">
        <v>8861</v>
      </c>
      <c r="F61">
        <v>8861</v>
      </c>
    </row>
    <row r="62" spans="1:6" x14ac:dyDescent="0.25">
      <c r="A62">
        <v>9746</v>
      </c>
      <c r="F62">
        <v>9746</v>
      </c>
    </row>
    <row r="63" spans="1:6" x14ac:dyDescent="0.25">
      <c r="A63">
        <v>6593</v>
      </c>
      <c r="F63">
        <v>6593</v>
      </c>
    </row>
    <row r="64" spans="1:6" x14ac:dyDescent="0.25">
      <c r="A64">
        <v>6169</v>
      </c>
      <c r="F64">
        <v>6169</v>
      </c>
    </row>
    <row r="65" spans="1:6" x14ac:dyDescent="0.25">
      <c r="A65">
        <v>6047</v>
      </c>
      <c r="F65">
        <v>6047</v>
      </c>
    </row>
    <row r="66" spans="1:6" x14ac:dyDescent="0.25">
      <c r="A66">
        <v>7778</v>
      </c>
      <c r="F66">
        <v>7778</v>
      </c>
    </row>
    <row r="67" spans="1:6" x14ac:dyDescent="0.25">
      <c r="A67">
        <v>8958</v>
      </c>
      <c r="F67">
        <v>8958</v>
      </c>
    </row>
    <row r="68" spans="1:6" x14ac:dyDescent="0.25">
      <c r="A68">
        <v>7575</v>
      </c>
      <c r="F68">
        <v>7575</v>
      </c>
    </row>
    <row r="69" spans="1:6" x14ac:dyDescent="0.25">
      <c r="A69">
        <v>8149</v>
      </c>
      <c r="F69">
        <v>8149</v>
      </c>
    </row>
    <row r="70" spans="1:6" x14ac:dyDescent="0.25">
      <c r="A70">
        <v>9978</v>
      </c>
      <c r="F70">
        <v>9978</v>
      </c>
    </row>
    <row r="71" spans="1:6" x14ac:dyDescent="0.25">
      <c r="A71">
        <v>5424</v>
      </c>
      <c r="F71">
        <v>5424</v>
      </c>
    </row>
    <row r="72" spans="1:6" x14ac:dyDescent="0.25">
      <c r="A72">
        <v>6589</v>
      </c>
      <c r="F72">
        <v>6589</v>
      </c>
    </row>
    <row r="73" spans="1:6" x14ac:dyDescent="0.25">
      <c r="A73">
        <v>6695</v>
      </c>
      <c r="F73">
        <v>6695</v>
      </c>
    </row>
    <row r="74" spans="1:6" x14ac:dyDescent="0.25">
      <c r="A74">
        <v>9313</v>
      </c>
      <c r="F74">
        <v>9313</v>
      </c>
    </row>
    <row r="75" spans="1:6" x14ac:dyDescent="0.25">
      <c r="A75">
        <v>8400</v>
      </c>
      <c r="F75">
        <v>8400</v>
      </c>
    </row>
    <row r="76" spans="1:6" x14ac:dyDescent="0.25">
      <c r="A76">
        <v>7173</v>
      </c>
      <c r="F76">
        <v>7173</v>
      </c>
    </row>
    <row r="77" spans="1:6" x14ac:dyDescent="0.25">
      <c r="A77">
        <v>6429</v>
      </c>
      <c r="F77">
        <v>6429</v>
      </c>
    </row>
    <row r="78" spans="1:6" x14ac:dyDescent="0.25">
      <c r="A78">
        <v>6358</v>
      </c>
      <c r="F78">
        <v>6358</v>
      </c>
    </row>
    <row r="79" spans="1:6" x14ac:dyDescent="0.25">
      <c r="A79">
        <v>6495</v>
      </c>
      <c r="F79">
        <v>6495</v>
      </c>
    </row>
    <row r="80" spans="1:6" x14ac:dyDescent="0.25">
      <c r="A80">
        <v>5195</v>
      </c>
      <c r="F80">
        <v>5195</v>
      </c>
    </row>
    <row r="81" spans="1:6" x14ac:dyDescent="0.25">
      <c r="A81">
        <v>7752</v>
      </c>
      <c r="F81">
        <v>7752</v>
      </c>
    </row>
    <row r="82" spans="1:6" x14ac:dyDescent="0.25">
      <c r="A82">
        <v>7770</v>
      </c>
      <c r="F82">
        <v>7770</v>
      </c>
    </row>
    <row r="83" spans="1:6" x14ac:dyDescent="0.25">
      <c r="A83">
        <v>9838</v>
      </c>
      <c r="F83">
        <v>9838</v>
      </c>
    </row>
    <row r="84" spans="1:6" x14ac:dyDescent="0.25">
      <c r="A84">
        <v>6972</v>
      </c>
      <c r="F84">
        <v>6972</v>
      </c>
    </row>
    <row r="85" spans="1:6" x14ac:dyDescent="0.25">
      <c r="A85">
        <v>9237</v>
      </c>
      <c r="F85">
        <v>9237</v>
      </c>
    </row>
    <row r="86" spans="1:6" x14ac:dyDescent="0.25">
      <c r="A86">
        <v>9645</v>
      </c>
      <c r="F86">
        <v>9645</v>
      </c>
    </row>
    <row r="87" spans="1:6" x14ac:dyDescent="0.25">
      <c r="A87">
        <v>6062</v>
      </c>
      <c r="F87">
        <v>6062</v>
      </c>
    </row>
    <row r="88" spans="1:6" x14ac:dyDescent="0.25">
      <c r="A88">
        <v>8867</v>
      </c>
      <c r="F88">
        <v>8867</v>
      </c>
    </row>
    <row r="89" spans="1:6" x14ac:dyDescent="0.25">
      <c r="A89">
        <v>8105</v>
      </c>
      <c r="F89">
        <v>8105</v>
      </c>
    </row>
    <row r="90" spans="1:6" x14ac:dyDescent="0.25">
      <c r="A90">
        <v>5005</v>
      </c>
      <c r="F90">
        <v>5005</v>
      </c>
    </row>
    <row r="91" spans="1:6" x14ac:dyDescent="0.25">
      <c r="A91">
        <v>8014</v>
      </c>
      <c r="F91">
        <v>8014</v>
      </c>
    </row>
    <row r="92" spans="1:6" x14ac:dyDescent="0.25">
      <c r="A92">
        <v>5324</v>
      </c>
      <c r="F92">
        <v>5324</v>
      </c>
    </row>
    <row r="93" spans="1:6" x14ac:dyDescent="0.25">
      <c r="A93">
        <v>7733</v>
      </c>
      <c r="F93">
        <v>7733</v>
      </c>
    </row>
    <row r="94" spans="1:6" x14ac:dyDescent="0.25">
      <c r="A94">
        <v>8038</v>
      </c>
      <c r="F94">
        <v>8038</v>
      </c>
    </row>
    <row r="95" spans="1:6" x14ac:dyDescent="0.25">
      <c r="A95">
        <v>6278</v>
      </c>
      <c r="F95">
        <v>6278</v>
      </c>
    </row>
    <row r="96" spans="1:6" x14ac:dyDescent="0.25">
      <c r="A96">
        <v>5050</v>
      </c>
      <c r="F96">
        <v>5050</v>
      </c>
    </row>
    <row r="97" spans="1:6" x14ac:dyDescent="0.25">
      <c r="A97">
        <v>8445</v>
      </c>
      <c r="F97">
        <v>8445</v>
      </c>
    </row>
    <row r="98" spans="1:6" x14ac:dyDescent="0.25">
      <c r="A98">
        <v>6366</v>
      </c>
      <c r="F98">
        <v>6366</v>
      </c>
    </row>
    <row r="99" spans="1:6" x14ac:dyDescent="0.25">
      <c r="A99">
        <v>5648</v>
      </c>
      <c r="F99">
        <v>5648</v>
      </c>
    </row>
    <row r="100" spans="1:6" x14ac:dyDescent="0.25">
      <c r="A100">
        <v>8293</v>
      </c>
      <c r="F100">
        <v>8293</v>
      </c>
    </row>
  </sheetData>
  <conditionalFormatting sqref="C1">
    <cfRule type="duplicateValues" dxfId="21" priority="10"/>
  </conditionalFormatting>
  <conditionalFormatting sqref="A1:C1048576">
    <cfRule type="duplicateValues" dxfId="20" priority="9"/>
  </conditionalFormatting>
  <conditionalFormatting sqref="G1">
    <cfRule type="expression" priority="6">
      <formula>COUNTIF($H$2:$H$35,$F$2&gt;0)</formula>
    </cfRule>
  </conditionalFormatting>
  <conditionalFormatting sqref="H2">
    <cfRule type="expression" dxfId="19" priority="3">
      <formula>COUNTIF($H$2:$H$35,F2)&gt;0</formula>
    </cfRule>
  </conditionalFormatting>
  <conditionalFormatting sqref="F2">
    <cfRule type="expression" dxfId="18" priority="2">
      <formula>COUNTIF($H$2:$H$35,F2)&gt;0</formula>
    </cfRule>
  </conditionalFormatting>
  <conditionalFormatting sqref="F3:F100">
    <cfRule type="expression" dxfId="17" priority="1">
      <formula>COUNTIF($H$2:$H$35,F3)&gt;0</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29FDC-26CC-4B86-8FEA-B0BA43D892E1}">
  <sheetPr codeName="Sheet34"/>
  <dimension ref="A1:M28"/>
  <sheetViews>
    <sheetView workbookViewId="0">
      <selection activeCell="A2" sqref="A2"/>
    </sheetView>
  </sheetViews>
  <sheetFormatPr defaultRowHeight="15" x14ac:dyDescent="0.25"/>
  <cols>
    <col min="1" max="1" width="26" bestFit="1" customWidth="1"/>
    <col min="2" max="2" width="11.5703125" bestFit="1" customWidth="1"/>
    <col min="3" max="3" width="12.7109375" customWidth="1"/>
    <col min="4" max="4" width="10.5703125" bestFit="1" customWidth="1"/>
    <col min="5" max="5" width="11.5703125" bestFit="1" customWidth="1"/>
    <col min="6" max="6" width="13.85546875" customWidth="1"/>
    <col min="7" max="7" width="11.28515625" bestFit="1" customWidth="1"/>
    <col min="8" max="8" width="11.5703125" bestFit="1" customWidth="1"/>
    <col min="9" max="10" width="10.5703125" bestFit="1" customWidth="1"/>
    <col min="11" max="13" width="11.5703125" bestFit="1" customWidth="1"/>
    <col min="14" max="14" width="27.42578125" customWidth="1"/>
  </cols>
  <sheetData>
    <row r="1" spans="1:13" x14ac:dyDescent="0.25">
      <c r="B1">
        <v>-1</v>
      </c>
    </row>
    <row r="2" spans="1:13" ht="15" customHeight="1" x14ac:dyDescent="0.25">
      <c r="A2" s="162" t="s">
        <v>2017</v>
      </c>
      <c r="B2" s="166" t="s">
        <v>2023</v>
      </c>
      <c r="C2" s="166" t="s">
        <v>116</v>
      </c>
      <c r="D2" s="166" t="s">
        <v>117</v>
      </c>
      <c r="E2" s="167" t="s">
        <v>174</v>
      </c>
      <c r="F2" s="167" t="s">
        <v>2024</v>
      </c>
      <c r="G2" s="167" t="s">
        <v>2025</v>
      </c>
      <c r="H2" s="167" t="s">
        <v>2026</v>
      </c>
      <c r="I2" s="166" t="s">
        <v>2027</v>
      </c>
      <c r="J2" s="166" t="s">
        <v>2028</v>
      </c>
      <c r="K2" s="166" t="s">
        <v>2029</v>
      </c>
      <c r="L2" s="166" t="s">
        <v>2030</v>
      </c>
      <c r="M2" s="166" t="s">
        <v>2031</v>
      </c>
    </row>
    <row r="3" spans="1:13" x14ac:dyDescent="0.25">
      <c r="A3" s="163" t="s">
        <v>1251</v>
      </c>
      <c r="B3" s="164">
        <v>4306278.5</v>
      </c>
      <c r="C3" s="164">
        <v>15243647</v>
      </c>
      <c r="D3" s="164">
        <v>20412</v>
      </c>
      <c r="E3" s="164">
        <v>5453226</v>
      </c>
      <c r="F3" s="164">
        <v>20412</v>
      </c>
      <c r="G3" s="164">
        <v>7984789</v>
      </c>
      <c r="H3" s="164">
        <v>28080</v>
      </c>
      <c r="I3" s="164">
        <v>5296774</v>
      </c>
      <c r="J3" s="164">
        <v>796207</v>
      </c>
      <c r="K3" s="164">
        <v>6316667</v>
      </c>
      <c r="L3" s="164">
        <v>865111</v>
      </c>
      <c r="M3" s="164">
        <v>40295103</v>
      </c>
    </row>
    <row r="4" spans="1:13" x14ac:dyDescent="0.25">
      <c r="A4" s="163" t="s">
        <v>2018</v>
      </c>
      <c r="B4" s="165">
        <v>8612557</v>
      </c>
      <c r="C4" s="165">
        <v>3090</v>
      </c>
      <c r="D4" s="165">
        <v>4218998</v>
      </c>
      <c r="E4" s="165">
        <v>3697240</v>
      </c>
      <c r="F4" s="165">
        <v>7681750</v>
      </c>
      <c r="G4" s="165">
        <v>29499264</v>
      </c>
      <c r="H4" s="165">
        <v>11926635</v>
      </c>
      <c r="I4" s="165">
        <v>6655394</v>
      </c>
      <c r="J4" s="165">
        <v>362248</v>
      </c>
      <c r="K4" s="165">
        <v>9386729</v>
      </c>
      <c r="L4" s="165">
        <v>24189631</v>
      </c>
      <c r="M4" s="165">
        <v>49241717</v>
      </c>
    </row>
    <row r="5" spans="1:13" x14ac:dyDescent="0.25">
      <c r="A5" s="163" t="s">
        <v>2005</v>
      </c>
      <c r="B5" s="164">
        <v>6516071</v>
      </c>
      <c r="C5" s="164">
        <v>3258576</v>
      </c>
      <c r="D5" s="164">
        <v>2144848</v>
      </c>
      <c r="E5" s="164">
        <v>12015908</v>
      </c>
      <c r="F5" s="164">
        <v>671770</v>
      </c>
      <c r="G5" s="164">
        <v>15056990</v>
      </c>
      <c r="H5" s="164">
        <v>1033364</v>
      </c>
      <c r="I5" s="164">
        <v>7458353</v>
      </c>
      <c r="J5" s="164">
        <v>1169553</v>
      </c>
      <c r="K5" s="164">
        <v>37547756</v>
      </c>
      <c r="L5" s="164">
        <v>5476830</v>
      </c>
      <c r="M5" s="164">
        <v>75337583</v>
      </c>
    </row>
    <row r="6" spans="1:13" x14ac:dyDescent="0.25">
      <c r="A6" s="163" t="s">
        <v>1169</v>
      </c>
      <c r="B6" s="164">
        <v>996194.2</v>
      </c>
      <c r="C6" s="164">
        <v>8460</v>
      </c>
      <c r="D6" s="164">
        <v>290191</v>
      </c>
      <c r="E6" s="164">
        <v>892900</v>
      </c>
      <c r="F6" s="164">
        <v>140591</v>
      </c>
      <c r="G6" s="164">
        <v>896802</v>
      </c>
      <c r="H6" s="164">
        <v>62609</v>
      </c>
      <c r="I6" s="164">
        <v>1100800</v>
      </c>
      <c r="J6" s="164">
        <v>165527</v>
      </c>
      <c r="K6" s="164">
        <v>3947898</v>
      </c>
      <c r="L6" s="164">
        <v>709087</v>
      </c>
      <c r="M6" s="164">
        <v>6846860</v>
      </c>
    </row>
    <row r="7" spans="1:13" x14ac:dyDescent="0.25">
      <c r="A7" s="163" t="s">
        <v>2019</v>
      </c>
      <c r="B7" s="164">
        <v>84782</v>
      </c>
      <c r="C7" s="164">
        <v>434853</v>
      </c>
      <c r="D7" s="164">
        <v>269887</v>
      </c>
      <c r="E7" s="164">
        <v>4133075</v>
      </c>
      <c r="F7" s="164">
        <v>723428</v>
      </c>
      <c r="G7" s="164">
        <v>3304770</v>
      </c>
      <c r="H7" s="164">
        <v>1497151</v>
      </c>
      <c r="I7" s="164">
        <v>7839558</v>
      </c>
      <c r="J7" s="164">
        <v>683019</v>
      </c>
      <c r="K7" s="164">
        <v>4620860</v>
      </c>
      <c r="L7" s="164">
        <v>3489782</v>
      </c>
      <c r="M7" s="164">
        <v>20333116</v>
      </c>
    </row>
    <row r="8" spans="1:13" x14ac:dyDescent="0.25">
      <c r="A8" s="163" t="s">
        <v>2020</v>
      </c>
      <c r="B8" s="164">
        <v>40159297</v>
      </c>
      <c r="C8" s="164">
        <v>334705</v>
      </c>
      <c r="D8" s="164">
        <v>416596</v>
      </c>
      <c r="E8" s="164">
        <v>340251</v>
      </c>
      <c r="F8" s="164">
        <v>36468010</v>
      </c>
      <c r="G8" s="164">
        <v>3554634</v>
      </c>
      <c r="H8" s="164">
        <v>40499548</v>
      </c>
      <c r="I8" s="164">
        <v>4414161</v>
      </c>
      <c r="J8" s="164">
        <v>4414161</v>
      </c>
      <c r="K8" s="164">
        <v>12867348</v>
      </c>
      <c r="L8" s="164">
        <v>31394142</v>
      </c>
      <c r="M8" s="164">
        <v>31810738</v>
      </c>
    </row>
    <row r="9" spans="1:13" x14ac:dyDescent="0.25">
      <c r="A9" s="163" t="s">
        <v>2021</v>
      </c>
      <c r="B9" s="164">
        <v>2206503</v>
      </c>
      <c r="C9" s="164">
        <v>325675</v>
      </c>
      <c r="D9" s="164">
        <v>146724</v>
      </c>
      <c r="E9" s="164">
        <v>1020753</v>
      </c>
      <c r="F9" s="164">
        <v>4031538</v>
      </c>
      <c r="G9" s="164">
        <v>34594</v>
      </c>
      <c r="H9" s="164">
        <v>2206503.13</v>
      </c>
      <c r="I9" s="164">
        <v>4463056</v>
      </c>
      <c r="J9" s="164">
        <v>4463056</v>
      </c>
      <c r="K9" s="164">
        <v>2163406</v>
      </c>
      <c r="L9" s="164">
        <v>23457326</v>
      </c>
      <c r="M9" s="164">
        <v>23604050</v>
      </c>
    </row>
    <row r="10" spans="1:13" x14ac:dyDescent="0.25">
      <c r="A10" s="163" t="s">
        <v>2022</v>
      </c>
      <c r="B10" s="164">
        <v>4413006</v>
      </c>
      <c r="C10" s="164">
        <v>633153</v>
      </c>
      <c r="D10" s="164">
        <v>570768</v>
      </c>
      <c r="E10" s="164">
        <v>3062259</v>
      </c>
      <c r="F10" s="164">
        <v>6655183</v>
      </c>
      <c r="G10" s="164">
        <v>2752883</v>
      </c>
      <c r="H10" s="164">
        <v>12137170</v>
      </c>
      <c r="I10" s="164">
        <v>298782</v>
      </c>
      <c r="J10" s="164">
        <v>298782</v>
      </c>
      <c r="K10" s="164">
        <v>5562253</v>
      </c>
      <c r="L10" s="164">
        <v>1655504</v>
      </c>
      <c r="M10" s="164">
        <v>2226272</v>
      </c>
    </row>
    <row r="13" spans="1:13" x14ac:dyDescent="0.25">
      <c r="A13" t="s">
        <v>2036</v>
      </c>
    </row>
    <row r="15" spans="1:13" x14ac:dyDescent="0.25">
      <c r="B15" s="296" t="s">
        <v>2035</v>
      </c>
      <c r="C15" s="296"/>
    </row>
    <row r="16" spans="1:13" x14ac:dyDescent="0.25">
      <c r="A16" s="168" t="s">
        <v>2017</v>
      </c>
      <c r="B16" s="168" t="s">
        <v>2033</v>
      </c>
      <c r="C16" s="168" t="s">
        <v>2034</v>
      </c>
      <c r="D16" s="169" t="s">
        <v>2032</v>
      </c>
    </row>
    <row r="17" spans="1:3" x14ac:dyDescent="0.25">
      <c r="A17" s="166" t="s">
        <v>2023</v>
      </c>
      <c r="B17" s="164">
        <v>4306278.5</v>
      </c>
      <c r="C17" s="165">
        <v>8612557</v>
      </c>
    </row>
    <row r="18" spans="1:3" x14ac:dyDescent="0.25">
      <c r="A18" s="166" t="s">
        <v>116</v>
      </c>
      <c r="B18" s="164">
        <v>15243647</v>
      </c>
      <c r="C18" s="165">
        <f>15243647+113090</f>
        <v>15356737</v>
      </c>
    </row>
    <row r="19" spans="1:3" x14ac:dyDescent="0.25">
      <c r="A19" s="166" t="s">
        <v>117</v>
      </c>
      <c r="B19" s="164">
        <v>20412</v>
      </c>
      <c r="C19" s="165">
        <v>4218998</v>
      </c>
    </row>
    <row r="20" spans="1:3" x14ac:dyDescent="0.25">
      <c r="A20" s="167" t="s">
        <v>174</v>
      </c>
      <c r="B20" s="164">
        <v>5453226</v>
      </c>
      <c r="C20" s="165">
        <v>3697240</v>
      </c>
    </row>
    <row r="21" spans="1:3" x14ac:dyDescent="0.25">
      <c r="A21" s="167" t="s">
        <v>2024</v>
      </c>
      <c r="B21" s="164">
        <v>20412</v>
      </c>
      <c r="C21" s="165">
        <v>7681750</v>
      </c>
    </row>
    <row r="22" spans="1:3" x14ac:dyDescent="0.25">
      <c r="A22" s="167" t="s">
        <v>2025</v>
      </c>
      <c r="B22" s="164">
        <v>7984789</v>
      </c>
      <c r="C22" s="165">
        <v>29499264</v>
      </c>
    </row>
    <row r="23" spans="1:3" x14ac:dyDescent="0.25">
      <c r="A23" s="167" t="s">
        <v>2026</v>
      </c>
      <c r="B23" s="164">
        <v>28080</v>
      </c>
      <c r="C23" s="165">
        <v>11926635</v>
      </c>
    </row>
    <row r="24" spans="1:3" x14ac:dyDescent="0.25">
      <c r="A24" s="166" t="s">
        <v>2027</v>
      </c>
      <c r="B24" s="164">
        <v>5296774</v>
      </c>
      <c r="C24" s="165">
        <v>6655394</v>
      </c>
    </row>
    <row r="25" spans="1:3" x14ac:dyDescent="0.25">
      <c r="A25" s="166" t="s">
        <v>2028</v>
      </c>
      <c r="B25" s="164">
        <v>796207</v>
      </c>
      <c r="C25" s="165">
        <v>362248</v>
      </c>
    </row>
    <row r="26" spans="1:3" x14ac:dyDescent="0.25">
      <c r="A26" s="166" t="s">
        <v>2029</v>
      </c>
      <c r="B26" s="164">
        <v>6316667</v>
      </c>
      <c r="C26" s="165">
        <v>9386729</v>
      </c>
    </row>
    <row r="27" spans="1:3" x14ac:dyDescent="0.25">
      <c r="A27" s="166" t="s">
        <v>2030</v>
      </c>
      <c r="B27" s="164">
        <v>865111</v>
      </c>
      <c r="C27" s="165">
        <v>24189631</v>
      </c>
    </row>
    <row r="28" spans="1:3" x14ac:dyDescent="0.25">
      <c r="A28" s="166" t="s">
        <v>2031</v>
      </c>
      <c r="B28" s="164">
        <v>40295103</v>
      </c>
      <c r="C28" s="165">
        <v>49241717</v>
      </c>
    </row>
  </sheetData>
  <mergeCells count="1">
    <mergeCell ref="B15:C15"/>
  </mergeCells>
  <pageMargins left="0.7" right="0.7" top="0.75" bottom="0.75" header="0.3" footer="0.3"/>
  <extLst>
    <ext xmlns:x14="http://schemas.microsoft.com/office/spreadsheetml/2009/9/main" uri="{05C60535-1F16-4fd2-B633-F4F36F0B64E0}">
      <x14:sparklineGroups xmlns:xm="http://schemas.microsoft.com/office/excel/2006/main">
        <x14:sparklineGroup displayEmptyCellsAs="gap" xr2:uid="{26F37565-EAFA-4064-91DF-3CC381E79C8E}">
          <x14:colorSeries rgb="FF376092"/>
          <x14:colorNegative rgb="FFD00000"/>
          <x14:colorAxis rgb="FF000000"/>
          <x14:colorMarkers rgb="FFD00000"/>
          <x14:colorFirst rgb="FFD00000"/>
          <x14:colorLast rgb="FFD00000"/>
          <x14:colorHigh rgb="FFD00000"/>
          <x14:colorLow rgb="FFD00000"/>
          <x14:sparklines>
            <x14:sparkline>
              <xm:f>'Sparkline Chart'!B17:C17</xm:f>
              <xm:sqref>D17</xm:sqref>
            </x14:sparkline>
            <x14:sparkline>
              <xm:f>'Sparkline Chart'!B18:C18</xm:f>
              <xm:sqref>D18</xm:sqref>
            </x14:sparkline>
            <x14:sparkline>
              <xm:f>'Sparkline Chart'!B19:C19</xm:f>
              <xm:sqref>D19</xm:sqref>
            </x14:sparkline>
            <x14:sparkline>
              <xm:f>'Sparkline Chart'!B20:C20</xm:f>
              <xm:sqref>D20</xm:sqref>
            </x14:sparkline>
            <x14:sparkline>
              <xm:f>'Sparkline Chart'!B21:C21</xm:f>
              <xm:sqref>D21</xm:sqref>
            </x14:sparkline>
            <x14:sparkline>
              <xm:f>'Sparkline Chart'!B22:C22</xm:f>
              <xm:sqref>D22</xm:sqref>
            </x14:sparkline>
            <x14:sparkline>
              <xm:f>'Sparkline Chart'!B23:C23</xm:f>
              <xm:sqref>D23</xm:sqref>
            </x14:sparkline>
            <x14:sparkline>
              <xm:f>'Sparkline Chart'!B24:C24</xm:f>
              <xm:sqref>D24</xm:sqref>
            </x14:sparkline>
            <x14:sparkline>
              <xm:f>'Sparkline Chart'!B25:C25</xm:f>
              <xm:sqref>D25</xm:sqref>
            </x14:sparkline>
            <x14:sparkline>
              <xm:f>'Sparkline Chart'!B26:C26</xm:f>
              <xm:sqref>D26</xm:sqref>
            </x14:sparkline>
            <x14:sparkline>
              <xm:f>'Sparkline Chart'!B27:C27</xm:f>
              <xm:sqref>D27</xm:sqref>
            </x14:sparkline>
            <x14:sparkline>
              <xm:f>'Sparkline Chart'!B28:C28</xm:f>
              <xm:sqref>D28</xm:sqref>
            </x14:sparkline>
          </x14:sparklines>
        </x14:sparklineGroup>
        <x14:sparklineGroup displayEmptyCellsAs="gap" high="1" low="1" last="1" negative="1" xr2:uid="{85F10456-915F-4D09-9479-173B0A393D57}">
          <x14:colorSeries rgb="FFC00000"/>
          <x14:colorNegative rgb="FFD00000"/>
          <x14:colorAxis rgb="FF000000"/>
          <x14:colorMarkers rgb="FFD00000"/>
          <x14:colorFirst rgb="FFD00000"/>
          <x14:colorLast rgb="FFD00000"/>
          <x14:colorHigh rgb="FF00B050"/>
          <x14:colorLow rgb="FFD00000"/>
          <x14:sparklines>
            <x14:sparkline>
              <xm:f>'Sparkline Chart'!B3:M3</xm:f>
              <xm:sqref>N3</xm:sqref>
            </x14:sparkline>
            <x14:sparkline>
              <xm:f>'Sparkline Chart'!B4:M4</xm:f>
              <xm:sqref>N4</xm:sqref>
            </x14:sparkline>
            <x14:sparkline>
              <xm:f>'Sparkline Chart'!B5:M5</xm:f>
              <xm:sqref>N5</xm:sqref>
            </x14:sparkline>
            <x14:sparkline>
              <xm:f>'Sparkline Chart'!B6:M6</xm:f>
              <xm:sqref>N6</xm:sqref>
            </x14:sparkline>
            <x14:sparkline>
              <xm:f>'Sparkline Chart'!B7:M7</xm:f>
              <xm:sqref>N7</xm:sqref>
            </x14:sparkline>
            <x14:sparkline>
              <xm:f>'Sparkline Chart'!B8:M8</xm:f>
              <xm:sqref>N8</xm:sqref>
            </x14:sparkline>
            <x14:sparkline>
              <xm:f>'Sparkline Chart'!B9:M9</xm:f>
              <xm:sqref>N9</xm:sqref>
            </x14:sparkline>
            <x14:sparkline>
              <xm:f>'Sparkline Chart'!B10:M10</xm:f>
              <xm:sqref>N10</xm:sqref>
            </x14:sparkline>
          </x14:sparklines>
        </x14:sparklineGroup>
        <x14:sparklineGroup type="column" displayEmptyCellsAs="gap" xr2:uid="{82A7F33A-322D-4E64-895C-05DDE0C3AB91}">
          <x14:colorSeries rgb="FF376092"/>
          <x14:colorNegative rgb="FFD00000"/>
          <x14:colorAxis rgb="FF000000"/>
          <x14:colorMarkers rgb="FFD00000"/>
          <x14:colorFirst rgb="FFD00000"/>
          <x14:colorLast rgb="FFD00000"/>
          <x14:colorHigh rgb="FFD00000"/>
          <x14:colorLow rgb="FFD00000"/>
          <x14:sparklines>
            <x14:sparkline>
              <xm:f>'Sparkline Chart'!B3:B10</xm:f>
              <xm:sqref>B11</xm:sqref>
            </x14:sparkline>
            <x14:sparkline>
              <xm:f>'Sparkline Chart'!C3:C10</xm:f>
              <xm:sqref>C11</xm:sqref>
            </x14:sparkline>
            <x14:sparkline>
              <xm:f>'Sparkline Chart'!D3:D10</xm:f>
              <xm:sqref>D11</xm:sqref>
            </x14:sparkline>
            <x14:sparkline>
              <xm:f>'Sparkline Chart'!E3:E10</xm:f>
              <xm:sqref>E11</xm:sqref>
            </x14:sparkline>
            <x14:sparkline>
              <xm:f>'Sparkline Chart'!F3:F10</xm:f>
              <xm:sqref>F11</xm:sqref>
            </x14:sparkline>
            <x14:sparkline>
              <xm:f>'Sparkline Chart'!G3:G10</xm:f>
              <xm:sqref>G11</xm:sqref>
            </x14:sparkline>
            <x14:sparkline>
              <xm:f>'Sparkline Chart'!H3:H10</xm:f>
              <xm:sqref>H11</xm:sqref>
            </x14:sparkline>
            <x14:sparkline>
              <xm:f>'Sparkline Chart'!I3:I10</xm:f>
              <xm:sqref>I11</xm:sqref>
            </x14:sparkline>
            <x14:sparkline>
              <xm:f>'Sparkline Chart'!J3:J10</xm:f>
              <xm:sqref>J11</xm:sqref>
            </x14:sparkline>
            <x14:sparkline>
              <xm:f>'Sparkline Chart'!K3:K10</xm:f>
              <xm:sqref>K11</xm:sqref>
            </x14:sparkline>
            <x14:sparkline>
              <xm:f>'Sparkline Chart'!L3:L10</xm:f>
              <xm:sqref>L11</xm:sqref>
            </x14:sparkline>
            <x14:sparkline>
              <xm:f>'Sparkline Chart'!M3:M10</xm:f>
              <xm:sqref>M11</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B291E-98C1-45E4-8F4A-785CDC495401}">
  <sheetPr codeName="Sheet13"/>
  <dimension ref="A1:O250"/>
  <sheetViews>
    <sheetView workbookViewId="0">
      <selection activeCell="E2" sqref="E2"/>
    </sheetView>
  </sheetViews>
  <sheetFormatPr defaultRowHeight="15" x14ac:dyDescent="0.25"/>
  <sheetData>
    <row r="1" spans="1:15" x14ac:dyDescent="0.25">
      <c r="K1">
        <v>5</v>
      </c>
      <c r="L1">
        <v>2</v>
      </c>
      <c r="M1" s="243" t="s">
        <v>2478</v>
      </c>
      <c r="O1" t="s">
        <v>2479</v>
      </c>
    </row>
    <row r="2" spans="1:15" x14ac:dyDescent="0.25">
      <c r="A2" t="s">
        <v>2476</v>
      </c>
      <c r="L2">
        <v>4</v>
      </c>
      <c r="O2" t="s">
        <v>2480</v>
      </c>
    </row>
    <row r="3" spans="1:15" x14ac:dyDescent="0.25">
      <c r="L3">
        <v>6</v>
      </c>
    </row>
    <row r="4" spans="1:15" x14ac:dyDescent="0.25">
      <c r="D4" s="248" t="s">
        <v>2008</v>
      </c>
      <c r="E4" s="248" t="s">
        <v>2009</v>
      </c>
      <c r="F4" s="248" t="s">
        <v>2010</v>
      </c>
      <c r="G4" s="248" t="s">
        <v>2011</v>
      </c>
      <c r="H4" s="248" t="s">
        <v>2477</v>
      </c>
      <c r="L4">
        <v>8</v>
      </c>
    </row>
    <row r="5" spans="1:15" x14ac:dyDescent="0.25">
      <c r="D5" s="247">
        <v>1</v>
      </c>
      <c r="E5" s="247">
        <v>1</v>
      </c>
      <c r="F5" s="247">
        <v>1</v>
      </c>
      <c r="G5" s="247">
        <v>1</v>
      </c>
      <c r="H5" s="247">
        <v>1</v>
      </c>
      <c r="L5">
        <v>10</v>
      </c>
    </row>
    <row r="6" spans="1:15" x14ac:dyDescent="0.25">
      <c r="D6" s="247"/>
      <c r="E6" s="247"/>
      <c r="F6" s="247"/>
      <c r="G6" s="247"/>
      <c r="H6" s="247"/>
      <c r="I6" t="s">
        <v>2587</v>
      </c>
      <c r="L6">
        <v>12</v>
      </c>
    </row>
    <row r="7" spans="1:15" x14ac:dyDescent="0.25">
      <c r="D7" s="247">
        <v>1</v>
      </c>
      <c r="E7" s="247">
        <v>1</v>
      </c>
      <c r="F7" s="247">
        <v>1</v>
      </c>
      <c r="G7" s="247">
        <v>1</v>
      </c>
      <c r="H7" s="247">
        <v>1</v>
      </c>
      <c r="L7">
        <v>14</v>
      </c>
    </row>
    <row r="8" spans="1:15" x14ac:dyDescent="0.25">
      <c r="D8" s="247"/>
      <c r="E8" s="247"/>
      <c r="F8" s="247"/>
      <c r="G8" s="247"/>
      <c r="H8" s="247"/>
      <c r="L8">
        <v>16</v>
      </c>
    </row>
    <row r="9" spans="1:15" x14ac:dyDescent="0.25">
      <c r="D9" s="247">
        <v>1</v>
      </c>
      <c r="E9" s="247">
        <v>1</v>
      </c>
      <c r="F9" s="247">
        <v>1</v>
      </c>
      <c r="G9" s="247">
        <v>1</v>
      </c>
      <c r="H9" s="247">
        <v>1</v>
      </c>
      <c r="L9">
        <v>18</v>
      </c>
    </row>
    <row r="10" spans="1:15" x14ac:dyDescent="0.25">
      <c r="D10" s="247"/>
      <c r="E10" s="247"/>
      <c r="F10" s="247"/>
      <c r="G10" s="247"/>
      <c r="H10" s="247"/>
      <c r="L10">
        <v>20</v>
      </c>
    </row>
    <row r="11" spans="1:15" x14ac:dyDescent="0.25">
      <c r="D11" s="247">
        <v>1</v>
      </c>
      <c r="E11" s="247">
        <v>1</v>
      </c>
      <c r="F11" s="247">
        <v>1</v>
      </c>
      <c r="G11" s="247">
        <v>1</v>
      </c>
      <c r="H11" s="247">
        <v>1</v>
      </c>
      <c r="L11">
        <v>22</v>
      </c>
    </row>
    <row r="12" spans="1:15" x14ac:dyDescent="0.25">
      <c r="L12">
        <v>24</v>
      </c>
    </row>
    <row r="13" spans="1:15" x14ac:dyDescent="0.25">
      <c r="D13" s="247">
        <v>1</v>
      </c>
      <c r="E13" s="247">
        <v>1</v>
      </c>
      <c r="F13" s="247">
        <v>1</v>
      </c>
      <c r="G13" s="247">
        <v>1</v>
      </c>
      <c r="H13" s="247">
        <v>1</v>
      </c>
      <c r="L13">
        <v>26</v>
      </c>
    </row>
    <row r="14" spans="1:15" x14ac:dyDescent="0.25">
      <c r="D14" s="247"/>
      <c r="E14" s="247"/>
      <c r="F14" s="247"/>
      <c r="G14" s="247"/>
      <c r="H14" s="247"/>
      <c r="L14">
        <v>28</v>
      </c>
    </row>
    <row r="15" spans="1:15" x14ac:dyDescent="0.25">
      <c r="D15" s="247">
        <v>1</v>
      </c>
      <c r="E15" s="247">
        <v>1</v>
      </c>
      <c r="F15" s="247">
        <v>1</v>
      </c>
      <c r="G15" s="247">
        <v>1</v>
      </c>
      <c r="H15" s="247">
        <v>1</v>
      </c>
      <c r="L15">
        <v>30</v>
      </c>
    </row>
    <row r="16" spans="1:15" x14ac:dyDescent="0.25">
      <c r="D16" s="247"/>
      <c r="E16" s="247"/>
      <c r="F16" s="247"/>
      <c r="G16" s="247"/>
      <c r="H16" s="247"/>
      <c r="L16">
        <v>32</v>
      </c>
    </row>
    <row r="17" spans="4:12" x14ac:dyDescent="0.25">
      <c r="D17" s="247">
        <v>1</v>
      </c>
      <c r="E17" s="247">
        <v>1</v>
      </c>
      <c r="F17" s="247">
        <v>1</v>
      </c>
      <c r="G17" s="247">
        <v>1</v>
      </c>
      <c r="H17" s="247">
        <v>1</v>
      </c>
      <c r="L17">
        <v>34</v>
      </c>
    </row>
    <row r="18" spans="4:12" x14ac:dyDescent="0.25">
      <c r="D18" s="247"/>
      <c r="E18" s="247"/>
      <c r="F18" s="247"/>
      <c r="G18" s="247"/>
      <c r="H18" s="247"/>
      <c r="L18">
        <v>36</v>
      </c>
    </row>
    <row r="19" spans="4:12" x14ac:dyDescent="0.25">
      <c r="D19" s="247">
        <v>1</v>
      </c>
      <c r="E19" s="247">
        <v>1</v>
      </c>
      <c r="F19" s="247">
        <v>1</v>
      </c>
      <c r="G19" s="247">
        <v>1</v>
      </c>
      <c r="H19" s="247">
        <v>1</v>
      </c>
      <c r="L19">
        <v>38</v>
      </c>
    </row>
    <row r="20" spans="4:12" x14ac:dyDescent="0.25">
      <c r="L20">
        <v>40</v>
      </c>
    </row>
    <row r="21" spans="4:12" x14ac:dyDescent="0.25">
      <c r="D21" s="247">
        <v>1</v>
      </c>
      <c r="E21" s="247">
        <v>1</v>
      </c>
      <c r="F21" s="247">
        <v>1</v>
      </c>
      <c r="G21" s="247">
        <v>1</v>
      </c>
      <c r="H21" s="247">
        <v>1</v>
      </c>
      <c r="L21">
        <v>42</v>
      </c>
    </row>
    <row r="22" spans="4:12" x14ac:dyDescent="0.25">
      <c r="D22" s="247"/>
      <c r="E22" s="247"/>
      <c r="F22" s="247"/>
      <c r="G22" s="247"/>
      <c r="H22" s="247"/>
      <c r="L22">
        <v>44</v>
      </c>
    </row>
    <row r="23" spans="4:12" x14ac:dyDescent="0.25">
      <c r="D23" s="247">
        <v>1</v>
      </c>
      <c r="E23" s="247">
        <v>1</v>
      </c>
      <c r="F23" s="247">
        <v>1</v>
      </c>
      <c r="G23" s="247">
        <v>1</v>
      </c>
      <c r="H23" s="247">
        <v>1</v>
      </c>
      <c r="L23">
        <v>46</v>
      </c>
    </row>
    <row r="24" spans="4:12" x14ac:dyDescent="0.25">
      <c r="D24" s="247"/>
      <c r="E24" s="247"/>
      <c r="F24" s="247"/>
      <c r="G24" s="247"/>
      <c r="H24" s="247"/>
      <c r="L24">
        <v>48</v>
      </c>
    </row>
    <row r="25" spans="4:12" x14ac:dyDescent="0.25">
      <c r="D25" s="247">
        <v>1</v>
      </c>
      <c r="E25" s="247">
        <v>1</v>
      </c>
      <c r="F25" s="247">
        <v>1</v>
      </c>
      <c r="G25" s="247">
        <v>1</v>
      </c>
      <c r="H25" s="247">
        <v>1</v>
      </c>
      <c r="L25">
        <v>50</v>
      </c>
    </row>
    <row r="26" spans="4:12" x14ac:dyDescent="0.25">
      <c r="D26" s="247"/>
      <c r="E26" s="247"/>
      <c r="F26" s="247"/>
      <c r="G26" s="247"/>
      <c r="H26" s="247"/>
      <c r="L26">
        <v>52</v>
      </c>
    </row>
    <row r="27" spans="4:12" x14ac:dyDescent="0.25">
      <c r="D27" s="247">
        <v>1</v>
      </c>
      <c r="E27" s="247">
        <v>1</v>
      </c>
      <c r="F27" s="247">
        <v>1</v>
      </c>
      <c r="G27" s="247">
        <v>1</v>
      </c>
      <c r="H27" s="247">
        <v>1</v>
      </c>
      <c r="L27">
        <v>54</v>
      </c>
    </row>
    <row r="28" spans="4:12" x14ac:dyDescent="0.25">
      <c r="L28">
        <v>56</v>
      </c>
    </row>
    <row r="29" spans="4:12" x14ac:dyDescent="0.25">
      <c r="D29" s="247">
        <v>1</v>
      </c>
      <c r="E29" s="247">
        <v>1</v>
      </c>
      <c r="F29" s="247">
        <v>1</v>
      </c>
      <c r="G29" s="247">
        <v>1</v>
      </c>
      <c r="H29" s="247">
        <v>1</v>
      </c>
      <c r="L29">
        <v>58</v>
      </c>
    </row>
    <row r="30" spans="4:12" x14ac:dyDescent="0.25">
      <c r="D30" s="247"/>
      <c r="E30" s="247"/>
      <c r="F30" s="247"/>
      <c r="G30" s="247"/>
      <c r="H30" s="247"/>
      <c r="L30">
        <v>60</v>
      </c>
    </row>
    <row r="31" spans="4:12" x14ac:dyDescent="0.25">
      <c r="D31" s="247">
        <v>1</v>
      </c>
      <c r="E31" s="247">
        <v>1</v>
      </c>
      <c r="F31" s="247">
        <v>1</v>
      </c>
      <c r="G31" s="247">
        <v>1</v>
      </c>
      <c r="H31" s="247">
        <v>1</v>
      </c>
      <c r="L31">
        <v>62</v>
      </c>
    </row>
    <row r="32" spans="4:12" x14ac:dyDescent="0.25">
      <c r="D32" s="247"/>
      <c r="E32" s="247"/>
      <c r="F32" s="247"/>
      <c r="G32" s="247"/>
      <c r="H32" s="247"/>
      <c r="L32">
        <v>64</v>
      </c>
    </row>
    <row r="33" spans="4:12" x14ac:dyDescent="0.25">
      <c r="D33" s="247">
        <v>1</v>
      </c>
      <c r="E33" s="247">
        <v>1</v>
      </c>
      <c r="F33" s="247">
        <v>1</v>
      </c>
      <c r="G33" s="247">
        <v>1</v>
      </c>
      <c r="H33" s="247">
        <v>1</v>
      </c>
      <c r="L33">
        <v>66</v>
      </c>
    </row>
    <row r="34" spans="4:12" x14ac:dyDescent="0.25">
      <c r="D34" s="247"/>
      <c r="E34" s="247"/>
      <c r="F34" s="247"/>
      <c r="G34" s="247"/>
      <c r="H34" s="247"/>
      <c r="L34">
        <v>68</v>
      </c>
    </row>
    <row r="35" spans="4:12" x14ac:dyDescent="0.25">
      <c r="D35" s="247">
        <v>1</v>
      </c>
      <c r="E35" s="247">
        <v>1</v>
      </c>
      <c r="F35" s="247">
        <v>1</v>
      </c>
      <c r="G35" s="247">
        <v>1</v>
      </c>
      <c r="H35" s="247">
        <v>1</v>
      </c>
      <c r="L35">
        <v>70</v>
      </c>
    </row>
    <row r="36" spans="4:12" x14ac:dyDescent="0.25">
      <c r="L36">
        <v>72</v>
      </c>
    </row>
    <row r="37" spans="4:12" x14ac:dyDescent="0.25">
      <c r="D37" s="247">
        <v>1</v>
      </c>
      <c r="E37" s="247">
        <v>1</v>
      </c>
      <c r="F37" s="247">
        <v>1</v>
      </c>
      <c r="G37" s="247">
        <v>1</v>
      </c>
      <c r="H37" s="247">
        <v>1</v>
      </c>
      <c r="L37">
        <v>74</v>
      </c>
    </row>
    <row r="38" spans="4:12" x14ac:dyDescent="0.25">
      <c r="D38" s="247"/>
      <c r="E38" s="247"/>
      <c r="F38" s="247"/>
      <c r="G38" s="247"/>
      <c r="H38" s="247"/>
      <c r="L38">
        <v>76</v>
      </c>
    </row>
    <row r="39" spans="4:12" x14ac:dyDescent="0.25">
      <c r="D39" s="247">
        <v>1</v>
      </c>
      <c r="E39" s="247">
        <v>1</v>
      </c>
      <c r="F39" s="247">
        <v>1</v>
      </c>
      <c r="G39" s="247">
        <v>1</v>
      </c>
      <c r="H39" s="247">
        <v>1</v>
      </c>
      <c r="L39">
        <v>78</v>
      </c>
    </row>
    <row r="40" spans="4:12" x14ac:dyDescent="0.25">
      <c r="D40" s="247"/>
      <c r="E40" s="247"/>
      <c r="F40" s="247"/>
      <c r="G40" s="247"/>
      <c r="H40" s="247"/>
      <c r="L40">
        <v>80</v>
      </c>
    </row>
    <row r="41" spans="4:12" x14ac:dyDescent="0.25">
      <c r="D41" s="247">
        <v>1</v>
      </c>
      <c r="E41" s="247">
        <v>1</v>
      </c>
      <c r="F41" s="247">
        <v>1</v>
      </c>
      <c r="G41" s="247">
        <v>1</v>
      </c>
      <c r="H41" s="247">
        <v>1</v>
      </c>
      <c r="L41">
        <v>82</v>
      </c>
    </row>
    <row r="42" spans="4:12" x14ac:dyDescent="0.25">
      <c r="D42" s="247"/>
      <c r="E42" s="247"/>
      <c r="F42" s="247"/>
      <c r="G42" s="247"/>
      <c r="H42" s="247"/>
      <c r="L42">
        <v>84</v>
      </c>
    </row>
    <row r="43" spans="4:12" x14ac:dyDescent="0.25">
      <c r="D43" s="247">
        <v>1</v>
      </c>
      <c r="E43" s="247">
        <v>1</v>
      </c>
      <c r="F43" s="247">
        <v>1</v>
      </c>
      <c r="G43" s="247">
        <v>1</v>
      </c>
      <c r="H43" s="247">
        <v>1</v>
      </c>
      <c r="L43">
        <v>86</v>
      </c>
    </row>
    <row r="44" spans="4:12" x14ac:dyDescent="0.25">
      <c r="L44">
        <v>88</v>
      </c>
    </row>
    <row r="45" spans="4:12" x14ac:dyDescent="0.25">
      <c r="D45" s="247">
        <v>1</v>
      </c>
      <c r="E45" s="247">
        <v>1</v>
      </c>
      <c r="F45" s="247">
        <v>1</v>
      </c>
      <c r="G45" s="247">
        <v>1</v>
      </c>
      <c r="H45" s="247">
        <v>1</v>
      </c>
      <c r="L45">
        <v>90</v>
      </c>
    </row>
    <row r="46" spans="4:12" x14ac:dyDescent="0.25">
      <c r="D46" s="247"/>
      <c r="E46" s="247"/>
      <c r="F46" s="247"/>
      <c r="G46" s="247"/>
      <c r="H46" s="247"/>
      <c r="L46">
        <v>92</v>
      </c>
    </row>
    <row r="47" spans="4:12" x14ac:dyDescent="0.25">
      <c r="D47" s="247">
        <v>1</v>
      </c>
      <c r="E47" s="247">
        <v>1</v>
      </c>
      <c r="F47" s="247">
        <v>1</v>
      </c>
      <c r="G47" s="247">
        <v>1</v>
      </c>
      <c r="H47" s="247">
        <v>1</v>
      </c>
      <c r="L47">
        <v>94</v>
      </c>
    </row>
    <row r="48" spans="4:12" x14ac:dyDescent="0.25">
      <c r="D48" s="247"/>
      <c r="E48" s="247"/>
      <c r="F48" s="247"/>
      <c r="G48" s="247"/>
      <c r="H48" s="247"/>
      <c r="L48">
        <v>96</v>
      </c>
    </row>
    <row r="49" spans="4:12" x14ac:dyDescent="0.25">
      <c r="D49" s="247">
        <v>1</v>
      </c>
      <c r="E49" s="247">
        <v>1</v>
      </c>
      <c r="F49" s="247">
        <v>1</v>
      </c>
      <c r="G49" s="247">
        <v>1</v>
      </c>
      <c r="H49" s="247">
        <v>1</v>
      </c>
      <c r="L49">
        <v>98</v>
      </c>
    </row>
    <row r="50" spans="4:12" x14ac:dyDescent="0.25">
      <c r="D50" s="247"/>
      <c r="E50" s="247"/>
      <c r="F50" s="247"/>
      <c r="G50" s="247"/>
      <c r="H50" s="247"/>
      <c r="L50">
        <v>100</v>
      </c>
    </row>
    <row r="51" spans="4:12" x14ac:dyDescent="0.25">
      <c r="D51" s="247">
        <v>1</v>
      </c>
      <c r="E51" s="247">
        <v>1</v>
      </c>
      <c r="F51" s="247">
        <v>1</v>
      </c>
      <c r="G51" s="247">
        <v>1</v>
      </c>
      <c r="H51" s="247">
        <v>1</v>
      </c>
      <c r="L51">
        <v>102</v>
      </c>
    </row>
    <row r="52" spans="4:12" x14ac:dyDescent="0.25">
      <c r="L52">
        <v>104</v>
      </c>
    </row>
    <row r="53" spans="4:12" x14ac:dyDescent="0.25">
      <c r="L53">
        <v>106</v>
      </c>
    </row>
    <row r="54" spans="4:12" x14ac:dyDescent="0.25">
      <c r="L54">
        <v>108</v>
      </c>
    </row>
    <row r="55" spans="4:12" x14ac:dyDescent="0.25">
      <c r="L55">
        <v>110</v>
      </c>
    </row>
    <row r="56" spans="4:12" x14ac:dyDescent="0.25">
      <c r="L56">
        <v>112</v>
      </c>
    </row>
    <row r="57" spans="4:12" x14ac:dyDescent="0.25">
      <c r="L57">
        <v>114</v>
      </c>
    </row>
    <row r="58" spans="4:12" x14ac:dyDescent="0.25">
      <c r="L58">
        <v>116</v>
      </c>
    </row>
    <row r="59" spans="4:12" x14ac:dyDescent="0.25">
      <c r="L59">
        <v>118</v>
      </c>
    </row>
    <row r="60" spans="4:12" x14ac:dyDescent="0.25">
      <c r="L60">
        <v>120</v>
      </c>
    </row>
    <row r="61" spans="4:12" x14ac:dyDescent="0.25">
      <c r="L61">
        <v>122</v>
      </c>
    </row>
    <row r="62" spans="4:12" x14ac:dyDescent="0.25">
      <c r="L62">
        <v>124</v>
      </c>
    </row>
    <row r="63" spans="4:12" x14ac:dyDescent="0.25">
      <c r="L63">
        <v>126</v>
      </c>
    </row>
    <row r="64" spans="4:12" x14ac:dyDescent="0.25">
      <c r="L64">
        <v>128</v>
      </c>
    </row>
    <row r="65" spans="12:12" x14ac:dyDescent="0.25">
      <c r="L65">
        <v>130</v>
      </c>
    </row>
    <row r="66" spans="12:12" x14ac:dyDescent="0.25">
      <c r="L66">
        <v>132</v>
      </c>
    </row>
    <row r="67" spans="12:12" x14ac:dyDescent="0.25">
      <c r="L67">
        <v>134</v>
      </c>
    </row>
    <row r="68" spans="12:12" x14ac:dyDescent="0.25">
      <c r="L68">
        <v>136</v>
      </c>
    </row>
    <row r="69" spans="12:12" x14ac:dyDescent="0.25">
      <c r="L69">
        <v>138</v>
      </c>
    </row>
    <row r="70" spans="12:12" x14ac:dyDescent="0.25">
      <c r="L70">
        <v>140</v>
      </c>
    </row>
    <row r="71" spans="12:12" x14ac:dyDescent="0.25">
      <c r="L71">
        <v>142</v>
      </c>
    </row>
    <row r="72" spans="12:12" x14ac:dyDescent="0.25">
      <c r="L72">
        <v>144</v>
      </c>
    </row>
    <row r="73" spans="12:12" x14ac:dyDescent="0.25">
      <c r="L73">
        <v>146</v>
      </c>
    </row>
    <row r="74" spans="12:12" x14ac:dyDescent="0.25">
      <c r="L74">
        <v>148</v>
      </c>
    </row>
    <row r="75" spans="12:12" x14ac:dyDescent="0.25">
      <c r="L75">
        <v>150</v>
      </c>
    </row>
    <row r="76" spans="12:12" x14ac:dyDescent="0.25">
      <c r="L76">
        <v>152</v>
      </c>
    </row>
    <row r="77" spans="12:12" x14ac:dyDescent="0.25">
      <c r="L77">
        <v>154</v>
      </c>
    </row>
    <row r="78" spans="12:12" x14ac:dyDescent="0.25">
      <c r="L78">
        <v>156</v>
      </c>
    </row>
    <row r="79" spans="12:12" x14ac:dyDescent="0.25">
      <c r="L79">
        <v>158</v>
      </c>
    </row>
    <row r="80" spans="12:12" x14ac:dyDescent="0.25">
      <c r="L80">
        <v>160</v>
      </c>
    </row>
    <row r="81" spans="12:12" x14ac:dyDescent="0.25">
      <c r="L81">
        <v>162</v>
      </c>
    </row>
    <row r="82" spans="12:12" x14ac:dyDescent="0.25">
      <c r="L82">
        <v>164</v>
      </c>
    </row>
    <row r="83" spans="12:12" x14ac:dyDescent="0.25">
      <c r="L83">
        <v>166</v>
      </c>
    </row>
    <row r="84" spans="12:12" x14ac:dyDescent="0.25">
      <c r="L84">
        <v>168</v>
      </c>
    </row>
    <row r="85" spans="12:12" x14ac:dyDescent="0.25">
      <c r="L85">
        <v>170</v>
      </c>
    </row>
    <row r="86" spans="12:12" x14ac:dyDescent="0.25">
      <c r="L86">
        <v>172</v>
      </c>
    </row>
    <row r="87" spans="12:12" x14ac:dyDescent="0.25">
      <c r="L87">
        <v>174</v>
      </c>
    </row>
    <row r="88" spans="12:12" x14ac:dyDescent="0.25">
      <c r="L88">
        <v>176</v>
      </c>
    </row>
    <row r="89" spans="12:12" x14ac:dyDescent="0.25">
      <c r="L89">
        <v>178</v>
      </c>
    </row>
    <row r="90" spans="12:12" x14ac:dyDescent="0.25">
      <c r="L90">
        <v>180</v>
      </c>
    </row>
    <row r="91" spans="12:12" x14ac:dyDescent="0.25">
      <c r="L91">
        <v>182</v>
      </c>
    </row>
    <row r="92" spans="12:12" x14ac:dyDescent="0.25">
      <c r="L92">
        <v>184</v>
      </c>
    </row>
    <row r="93" spans="12:12" x14ac:dyDescent="0.25">
      <c r="L93">
        <v>186</v>
      </c>
    </row>
    <row r="94" spans="12:12" x14ac:dyDescent="0.25">
      <c r="L94">
        <v>188</v>
      </c>
    </row>
    <row r="95" spans="12:12" x14ac:dyDescent="0.25">
      <c r="L95">
        <v>190</v>
      </c>
    </row>
    <row r="96" spans="12:12" x14ac:dyDescent="0.25">
      <c r="L96">
        <v>192</v>
      </c>
    </row>
    <row r="97" spans="12:12" x14ac:dyDescent="0.25">
      <c r="L97">
        <v>194</v>
      </c>
    </row>
    <row r="98" spans="12:12" x14ac:dyDescent="0.25">
      <c r="L98">
        <v>196</v>
      </c>
    </row>
    <row r="99" spans="12:12" x14ac:dyDescent="0.25">
      <c r="L99">
        <v>198</v>
      </c>
    </row>
    <row r="100" spans="12:12" x14ac:dyDescent="0.25">
      <c r="L100">
        <v>200</v>
      </c>
    </row>
    <row r="101" spans="12:12" x14ac:dyDescent="0.25">
      <c r="L101">
        <v>202</v>
      </c>
    </row>
    <row r="102" spans="12:12" x14ac:dyDescent="0.25">
      <c r="L102">
        <v>204</v>
      </c>
    </row>
    <row r="103" spans="12:12" x14ac:dyDescent="0.25">
      <c r="L103">
        <v>206</v>
      </c>
    </row>
    <row r="104" spans="12:12" x14ac:dyDescent="0.25">
      <c r="L104">
        <v>208</v>
      </c>
    </row>
    <row r="105" spans="12:12" x14ac:dyDescent="0.25">
      <c r="L105">
        <v>210</v>
      </c>
    </row>
    <row r="106" spans="12:12" x14ac:dyDescent="0.25">
      <c r="L106">
        <v>212</v>
      </c>
    </row>
    <row r="107" spans="12:12" x14ac:dyDescent="0.25">
      <c r="L107">
        <v>214</v>
      </c>
    </row>
    <row r="108" spans="12:12" x14ac:dyDescent="0.25">
      <c r="L108">
        <v>216</v>
      </c>
    </row>
    <row r="109" spans="12:12" x14ac:dyDescent="0.25">
      <c r="L109">
        <v>218</v>
      </c>
    </row>
    <row r="110" spans="12:12" x14ac:dyDescent="0.25">
      <c r="L110">
        <v>220</v>
      </c>
    </row>
    <row r="111" spans="12:12" x14ac:dyDescent="0.25">
      <c r="L111">
        <v>222</v>
      </c>
    </row>
    <row r="112" spans="12:12" x14ac:dyDescent="0.25">
      <c r="L112">
        <v>224</v>
      </c>
    </row>
    <row r="113" spans="12:12" x14ac:dyDescent="0.25">
      <c r="L113">
        <v>226</v>
      </c>
    </row>
    <row r="114" spans="12:12" x14ac:dyDescent="0.25">
      <c r="L114">
        <v>228</v>
      </c>
    </row>
    <row r="115" spans="12:12" x14ac:dyDescent="0.25">
      <c r="L115">
        <v>230</v>
      </c>
    </row>
    <row r="116" spans="12:12" x14ac:dyDescent="0.25">
      <c r="L116">
        <v>232</v>
      </c>
    </row>
    <row r="117" spans="12:12" x14ac:dyDescent="0.25">
      <c r="L117">
        <v>234</v>
      </c>
    </row>
    <row r="118" spans="12:12" x14ac:dyDescent="0.25">
      <c r="L118">
        <v>236</v>
      </c>
    </row>
    <row r="119" spans="12:12" x14ac:dyDescent="0.25">
      <c r="L119">
        <v>238</v>
      </c>
    </row>
    <row r="120" spans="12:12" x14ac:dyDescent="0.25">
      <c r="L120">
        <v>240</v>
      </c>
    </row>
    <row r="121" spans="12:12" x14ac:dyDescent="0.25">
      <c r="L121">
        <v>242</v>
      </c>
    </row>
    <row r="122" spans="12:12" x14ac:dyDescent="0.25">
      <c r="L122">
        <v>244</v>
      </c>
    </row>
    <row r="123" spans="12:12" x14ac:dyDescent="0.25">
      <c r="L123">
        <v>246</v>
      </c>
    </row>
    <row r="124" spans="12:12" x14ac:dyDescent="0.25">
      <c r="L124">
        <v>248</v>
      </c>
    </row>
    <row r="125" spans="12:12" x14ac:dyDescent="0.25">
      <c r="L125">
        <v>250</v>
      </c>
    </row>
    <row r="126" spans="12:12" x14ac:dyDescent="0.25">
      <c r="L126">
        <v>252</v>
      </c>
    </row>
    <row r="127" spans="12:12" x14ac:dyDescent="0.25">
      <c r="L127">
        <v>254</v>
      </c>
    </row>
    <row r="128" spans="12:12" x14ac:dyDescent="0.25">
      <c r="L128">
        <v>256</v>
      </c>
    </row>
    <row r="129" spans="12:12" x14ac:dyDescent="0.25">
      <c r="L129">
        <v>258</v>
      </c>
    </row>
    <row r="130" spans="12:12" x14ac:dyDescent="0.25">
      <c r="L130">
        <v>260</v>
      </c>
    </row>
    <row r="131" spans="12:12" x14ac:dyDescent="0.25">
      <c r="L131">
        <v>262</v>
      </c>
    </row>
    <row r="132" spans="12:12" x14ac:dyDescent="0.25">
      <c r="L132">
        <v>264</v>
      </c>
    </row>
    <row r="133" spans="12:12" x14ac:dyDescent="0.25">
      <c r="L133">
        <v>266</v>
      </c>
    </row>
    <row r="134" spans="12:12" x14ac:dyDescent="0.25">
      <c r="L134">
        <v>268</v>
      </c>
    </row>
    <row r="135" spans="12:12" x14ac:dyDescent="0.25">
      <c r="L135">
        <v>270</v>
      </c>
    </row>
    <row r="136" spans="12:12" x14ac:dyDescent="0.25">
      <c r="L136">
        <v>272</v>
      </c>
    </row>
    <row r="137" spans="12:12" x14ac:dyDescent="0.25">
      <c r="L137">
        <v>274</v>
      </c>
    </row>
    <row r="138" spans="12:12" x14ac:dyDescent="0.25">
      <c r="L138">
        <v>276</v>
      </c>
    </row>
    <row r="139" spans="12:12" x14ac:dyDescent="0.25">
      <c r="L139">
        <v>278</v>
      </c>
    </row>
    <row r="140" spans="12:12" x14ac:dyDescent="0.25">
      <c r="L140">
        <v>280</v>
      </c>
    </row>
    <row r="141" spans="12:12" x14ac:dyDescent="0.25">
      <c r="L141">
        <v>282</v>
      </c>
    </row>
    <row r="142" spans="12:12" x14ac:dyDescent="0.25">
      <c r="L142">
        <v>284</v>
      </c>
    </row>
    <row r="143" spans="12:12" x14ac:dyDescent="0.25">
      <c r="L143">
        <v>286</v>
      </c>
    </row>
    <row r="144" spans="12:12" x14ac:dyDescent="0.25">
      <c r="L144">
        <v>288</v>
      </c>
    </row>
    <row r="145" spans="12:12" x14ac:dyDescent="0.25">
      <c r="L145">
        <v>290</v>
      </c>
    </row>
    <row r="146" spans="12:12" x14ac:dyDescent="0.25">
      <c r="L146">
        <v>292</v>
      </c>
    </row>
    <row r="147" spans="12:12" x14ac:dyDescent="0.25">
      <c r="L147">
        <v>294</v>
      </c>
    </row>
    <row r="148" spans="12:12" x14ac:dyDescent="0.25">
      <c r="L148">
        <v>296</v>
      </c>
    </row>
    <row r="149" spans="12:12" x14ac:dyDescent="0.25">
      <c r="L149">
        <v>298</v>
      </c>
    </row>
    <row r="150" spans="12:12" x14ac:dyDescent="0.25">
      <c r="L150">
        <v>300</v>
      </c>
    </row>
    <row r="151" spans="12:12" x14ac:dyDescent="0.25">
      <c r="L151">
        <v>302</v>
      </c>
    </row>
    <row r="152" spans="12:12" x14ac:dyDescent="0.25">
      <c r="L152">
        <v>304</v>
      </c>
    </row>
    <row r="153" spans="12:12" x14ac:dyDescent="0.25">
      <c r="L153">
        <v>306</v>
      </c>
    </row>
    <row r="154" spans="12:12" x14ac:dyDescent="0.25">
      <c r="L154">
        <v>308</v>
      </c>
    </row>
    <row r="155" spans="12:12" x14ac:dyDescent="0.25">
      <c r="L155">
        <v>310</v>
      </c>
    </row>
    <row r="156" spans="12:12" x14ac:dyDescent="0.25">
      <c r="L156">
        <v>312</v>
      </c>
    </row>
    <row r="157" spans="12:12" x14ac:dyDescent="0.25">
      <c r="L157">
        <v>314</v>
      </c>
    </row>
    <row r="158" spans="12:12" x14ac:dyDescent="0.25">
      <c r="L158">
        <v>316</v>
      </c>
    </row>
    <row r="159" spans="12:12" x14ac:dyDescent="0.25">
      <c r="L159">
        <v>318</v>
      </c>
    </row>
    <row r="160" spans="12:12" x14ac:dyDescent="0.25">
      <c r="L160">
        <v>320</v>
      </c>
    </row>
    <row r="161" spans="12:12" x14ac:dyDescent="0.25">
      <c r="L161">
        <v>322</v>
      </c>
    </row>
    <row r="162" spans="12:12" x14ac:dyDescent="0.25">
      <c r="L162">
        <v>324</v>
      </c>
    </row>
    <row r="163" spans="12:12" x14ac:dyDescent="0.25">
      <c r="L163">
        <v>326</v>
      </c>
    </row>
    <row r="164" spans="12:12" x14ac:dyDescent="0.25">
      <c r="L164">
        <v>328</v>
      </c>
    </row>
    <row r="165" spans="12:12" x14ac:dyDescent="0.25">
      <c r="L165">
        <v>330</v>
      </c>
    </row>
    <row r="166" spans="12:12" x14ac:dyDescent="0.25">
      <c r="L166">
        <v>332</v>
      </c>
    </row>
    <row r="167" spans="12:12" x14ac:dyDescent="0.25">
      <c r="L167">
        <v>334</v>
      </c>
    </row>
    <row r="168" spans="12:12" x14ac:dyDescent="0.25">
      <c r="L168">
        <v>336</v>
      </c>
    </row>
    <row r="169" spans="12:12" x14ac:dyDescent="0.25">
      <c r="L169">
        <v>338</v>
      </c>
    </row>
    <row r="170" spans="12:12" x14ac:dyDescent="0.25">
      <c r="L170">
        <v>340</v>
      </c>
    </row>
    <row r="171" spans="12:12" x14ac:dyDescent="0.25">
      <c r="L171">
        <v>342</v>
      </c>
    </row>
    <row r="172" spans="12:12" x14ac:dyDescent="0.25">
      <c r="L172">
        <v>344</v>
      </c>
    </row>
    <row r="173" spans="12:12" x14ac:dyDescent="0.25">
      <c r="L173">
        <v>346</v>
      </c>
    </row>
    <row r="174" spans="12:12" x14ac:dyDescent="0.25">
      <c r="L174">
        <v>348</v>
      </c>
    </row>
    <row r="175" spans="12:12" x14ac:dyDescent="0.25">
      <c r="L175">
        <v>350</v>
      </c>
    </row>
    <row r="176" spans="12:12" x14ac:dyDescent="0.25">
      <c r="L176">
        <v>352</v>
      </c>
    </row>
    <row r="177" spans="12:12" x14ac:dyDescent="0.25">
      <c r="L177">
        <v>354</v>
      </c>
    </row>
    <row r="178" spans="12:12" x14ac:dyDescent="0.25">
      <c r="L178">
        <v>356</v>
      </c>
    </row>
    <row r="179" spans="12:12" x14ac:dyDescent="0.25">
      <c r="L179">
        <v>358</v>
      </c>
    </row>
    <row r="180" spans="12:12" x14ac:dyDescent="0.25">
      <c r="L180">
        <v>360</v>
      </c>
    </row>
    <row r="181" spans="12:12" x14ac:dyDescent="0.25">
      <c r="L181">
        <v>362</v>
      </c>
    </row>
    <row r="182" spans="12:12" x14ac:dyDescent="0.25">
      <c r="L182">
        <v>364</v>
      </c>
    </row>
    <row r="183" spans="12:12" x14ac:dyDescent="0.25">
      <c r="L183">
        <v>366</v>
      </c>
    </row>
    <row r="184" spans="12:12" x14ac:dyDescent="0.25">
      <c r="L184">
        <v>368</v>
      </c>
    </row>
    <row r="185" spans="12:12" x14ac:dyDescent="0.25">
      <c r="L185">
        <v>370</v>
      </c>
    </row>
    <row r="186" spans="12:12" x14ac:dyDescent="0.25">
      <c r="L186">
        <v>372</v>
      </c>
    </row>
    <row r="187" spans="12:12" x14ac:dyDescent="0.25">
      <c r="L187">
        <v>374</v>
      </c>
    </row>
    <row r="188" spans="12:12" x14ac:dyDescent="0.25">
      <c r="L188">
        <v>376</v>
      </c>
    </row>
    <row r="189" spans="12:12" x14ac:dyDescent="0.25">
      <c r="L189">
        <v>378</v>
      </c>
    </row>
    <row r="190" spans="12:12" x14ac:dyDescent="0.25">
      <c r="L190">
        <v>380</v>
      </c>
    </row>
    <row r="191" spans="12:12" x14ac:dyDescent="0.25">
      <c r="L191">
        <v>382</v>
      </c>
    </row>
    <row r="192" spans="12:12" x14ac:dyDescent="0.25">
      <c r="L192">
        <v>384</v>
      </c>
    </row>
    <row r="193" spans="12:12" x14ac:dyDescent="0.25">
      <c r="L193">
        <v>386</v>
      </c>
    </row>
    <row r="194" spans="12:12" x14ac:dyDescent="0.25">
      <c r="L194">
        <v>388</v>
      </c>
    </row>
    <row r="195" spans="12:12" x14ac:dyDescent="0.25">
      <c r="L195">
        <v>390</v>
      </c>
    </row>
    <row r="196" spans="12:12" x14ac:dyDescent="0.25">
      <c r="L196">
        <v>392</v>
      </c>
    </row>
    <row r="197" spans="12:12" x14ac:dyDescent="0.25">
      <c r="L197">
        <v>394</v>
      </c>
    </row>
    <row r="198" spans="12:12" x14ac:dyDescent="0.25">
      <c r="L198">
        <v>396</v>
      </c>
    </row>
    <row r="199" spans="12:12" x14ac:dyDescent="0.25">
      <c r="L199">
        <v>398</v>
      </c>
    </row>
    <row r="200" spans="12:12" x14ac:dyDescent="0.25">
      <c r="L200">
        <v>400</v>
      </c>
    </row>
    <row r="201" spans="12:12" x14ac:dyDescent="0.25">
      <c r="L201">
        <v>402</v>
      </c>
    </row>
    <row r="202" spans="12:12" x14ac:dyDescent="0.25">
      <c r="L202">
        <v>404</v>
      </c>
    </row>
    <row r="203" spans="12:12" x14ac:dyDescent="0.25">
      <c r="L203">
        <v>406</v>
      </c>
    </row>
    <row r="204" spans="12:12" x14ac:dyDescent="0.25">
      <c r="L204">
        <v>408</v>
      </c>
    </row>
    <row r="205" spans="12:12" x14ac:dyDescent="0.25">
      <c r="L205">
        <v>410</v>
      </c>
    </row>
    <row r="206" spans="12:12" x14ac:dyDescent="0.25">
      <c r="L206">
        <v>412</v>
      </c>
    </row>
    <row r="207" spans="12:12" x14ac:dyDescent="0.25">
      <c r="L207">
        <v>414</v>
      </c>
    </row>
    <row r="208" spans="12:12" x14ac:dyDescent="0.25">
      <c r="L208">
        <v>416</v>
      </c>
    </row>
    <row r="209" spans="12:12" x14ac:dyDescent="0.25">
      <c r="L209">
        <v>418</v>
      </c>
    </row>
    <row r="210" spans="12:12" x14ac:dyDescent="0.25">
      <c r="L210">
        <v>420</v>
      </c>
    </row>
    <row r="211" spans="12:12" x14ac:dyDescent="0.25">
      <c r="L211">
        <v>422</v>
      </c>
    </row>
    <row r="212" spans="12:12" x14ac:dyDescent="0.25">
      <c r="L212">
        <v>424</v>
      </c>
    </row>
    <row r="213" spans="12:12" x14ac:dyDescent="0.25">
      <c r="L213">
        <v>426</v>
      </c>
    </row>
    <row r="214" spans="12:12" x14ac:dyDescent="0.25">
      <c r="L214">
        <v>428</v>
      </c>
    </row>
    <row r="215" spans="12:12" x14ac:dyDescent="0.25">
      <c r="L215">
        <v>430</v>
      </c>
    </row>
    <row r="216" spans="12:12" x14ac:dyDescent="0.25">
      <c r="L216">
        <v>432</v>
      </c>
    </row>
    <row r="217" spans="12:12" x14ac:dyDescent="0.25">
      <c r="L217">
        <v>434</v>
      </c>
    </row>
    <row r="218" spans="12:12" x14ac:dyDescent="0.25">
      <c r="L218">
        <v>436</v>
      </c>
    </row>
    <row r="219" spans="12:12" x14ac:dyDescent="0.25">
      <c r="L219">
        <v>438</v>
      </c>
    </row>
    <row r="220" spans="12:12" x14ac:dyDescent="0.25">
      <c r="L220">
        <v>440</v>
      </c>
    </row>
    <row r="221" spans="12:12" x14ac:dyDescent="0.25">
      <c r="L221">
        <v>442</v>
      </c>
    </row>
    <row r="222" spans="12:12" x14ac:dyDescent="0.25">
      <c r="L222">
        <v>444</v>
      </c>
    </row>
    <row r="223" spans="12:12" x14ac:dyDescent="0.25">
      <c r="L223">
        <v>446</v>
      </c>
    </row>
    <row r="224" spans="12:12" x14ac:dyDescent="0.25">
      <c r="L224">
        <v>448</v>
      </c>
    </row>
    <row r="225" spans="12:12" x14ac:dyDescent="0.25">
      <c r="L225">
        <v>450</v>
      </c>
    </row>
    <row r="226" spans="12:12" x14ac:dyDescent="0.25">
      <c r="L226">
        <v>452</v>
      </c>
    </row>
    <row r="227" spans="12:12" x14ac:dyDescent="0.25">
      <c r="L227">
        <v>454</v>
      </c>
    </row>
    <row r="228" spans="12:12" x14ac:dyDescent="0.25">
      <c r="L228">
        <v>456</v>
      </c>
    </row>
    <row r="229" spans="12:12" x14ac:dyDescent="0.25">
      <c r="L229">
        <v>458</v>
      </c>
    </row>
    <row r="230" spans="12:12" x14ac:dyDescent="0.25">
      <c r="L230">
        <v>460</v>
      </c>
    </row>
    <row r="231" spans="12:12" x14ac:dyDescent="0.25">
      <c r="L231">
        <v>462</v>
      </c>
    </row>
    <row r="232" spans="12:12" x14ac:dyDescent="0.25">
      <c r="L232">
        <v>464</v>
      </c>
    </row>
    <row r="233" spans="12:12" x14ac:dyDescent="0.25">
      <c r="L233">
        <v>466</v>
      </c>
    </row>
    <row r="234" spans="12:12" x14ac:dyDescent="0.25">
      <c r="L234">
        <v>468</v>
      </c>
    </row>
    <row r="235" spans="12:12" x14ac:dyDescent="0.25">
      <c r="L235">
        <v>470</v>
      </c>
    </row>
    <row r="236" spans="12:12" x14ac:dyDescent="0.25">
      <c r="L236">
        <v>472</v>
      </c>
    </row>
    <row r="237" spans="12:12" x14ac:dyDescent="0.25">
      <c r="L237">
        <v>474</v>
      </c>
    </row>
    <row r="238" spans="12:12" x14ac:dyDescent="0.25">
      <c r="L238">
        <v>476</v>
      </c>
    </row>
    <row r="239" spans="12:12" x14ac:dyDescent="0.25">
      <c r="L239">
        <v>478</v>
      </c>
    </row>
    <row r="240" spans="12:12" x14ac:dyDescent="0.25">
      <c r="L240">
        <v>480</v>
      </c>
    </row>
    <row r="241" spans="12:12" x14ac:dyDescent="0.25">
      <c r="L241">
        <v>482</v>
      </c>
    </row>
    <row r="242" spans="12:12" x14ac:dyDescent="0.25">
      <c r="L242">
        <v>484</v>
      </c>
    </row>
    <row r="243" spans="12:12" x14ac:dyDescent="0.25">
      <c r="L243">
        <v>486</v>
      </c>
    </row>
    <row r="244" spans="12:12" x14ac:dyDescent="0.25">
      <c r="L244">
        <v>488</v>
      </c>
    </row>
    <row r="245" spans="12:12" x14ac:dyDescent="0.25">
      <c r="L245">
        <v>490</v>
      </c>
    </row>
    <row r="246" spans="12:12" x14ac:dyDescent="0.25">
      <c r="L246">
        <v>492</v>
      </c>
    </row>
    <row r="247" spans="12:12" x14ac:dyDescent="0.25">
      <c r="L247">
        <v>494</v>
      </c>
    </row>
    <row r="248" spans="12:12" x14ac:dyDescent="0.25">
      <c r="L248">
        <v>496</v>
      </c>
    </row>
    <row r="249" spans="12:12" x14ac:dyDescent="0.25">
      <c r="L249">
        <v>498</v>
      </c>
    </row>
    <row r="250" spans="12:12" x14ac:dyDescent="0.25">
      <c r="L250">
        <v>500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0E560-77EB-49C2-A973-F40E632A31B4}">
  <sheetPr codeName="Sheet6">
    <tabColor rgb="FF00B050"/>
  </sheetPr>
  <dimension ref="B2:K1645"/>
  <sheetViews>
    <sheetView workbookViewId="0">
      <selection activeCell="B9" sqref="B9"/>
    </sheetView>
  </sheetViews>
  <sheetFormatPr defaultRowHeight="15" x14ac:dyDescent="0.25"/>
  <cols>
    <col min="4" max="4" width="11.28515625" bestFit="1" customWidth="1"/>
    <col min="5" max="5" width="43.140625" bestFit="1" customWidth="1"/>
    <col min="6" max="6" width="44.5703125" bestFit="1" customWidth="1"/>
    <col min="7" max="7" width="9.28515625" bestFit="1" customWidth="1"/>
    <col min="8" max="8" width="11.140625" bestFit="1" customWidth="1"/>
    <col min="9" max="9" width="8.85546875" bestFit="1" customWidth="1"/>
  </cols>
  <sheetData>
    <row r="2" spans="2:11" x14ac:dyDescent="0.25">
      <c r="H2" t="s">
        <v>2658</v>
      </c>
      <c r="I2" t="s">
        <v>2658</v>
      </c>
      <c r="K2" t="s">
        <v>2439</v>
      </c>
    </row>
    <row r="3" spans="2:11" x14ac:dyDescent="0.25">
      <c r="D3" s="33" t="s">
        <v>1027</v>
      </c>
      <c r="F3" s="33"/>
      <c r="H3">
        <f>SUMIF($D$6:$D$1645,D3,$H$6:$H$1645)</f>
        <v>46446</v>
      </c>
      <c r="I3">
        <f>SUMIF($D$6:$D$1645,D3,$H$6:$H$1645)</f>
        <v>46446</v>
      </c>
    </row>
    <row r="4" spans="2:11" x14ac:dyDescent="0.25">
      <c r="B4" s="142" t="s">
        <v>2438</v>
      </c>
      <c r="D4" s="44" t="s">
        <v>922</v>
      </c>
      <c r="E4" t="s">
        <v>2657</v>
      </c>
      <c r="H4">
        <f>SUMIF($D$6:$D$1645,D4,$H$6:$H$1645)</f>
        <v>202162.84</v>
      </c>
      <c r="I4">
        <f>SUMIF($D$6:$D$1645,D4,$H$6:$H$1645)</f>
        <v>202162.84</v>
      </c>
    </row>
    <row r="5" spans="2:11" x14ac:dyDescent="0.25">
      <c r="B5" s="142" t="s">
        <v>2439</v>
      </c>
    </row>
    <row r="6" spans="2:11" ht="33.75" x14ac:dyDescent="0.25">
      <c r="B6" t="s">
        <v>2440</v>
      </c>
      <c r="D6" s="27" t="s">
        <v>206</v>
      </c>
      <c r="E6" s="27" t="s">
        <v>207</v>
      </c>
      <c r="F6" s="27" t="s">
        <v>208</v>
      </c>
      <c r="G6" s="27" t="s">
        <v>209</v>
      </c>
      <c r="H6" s="28" t="s">
        <v>210</v>
      </c>
      <c r="I6" s="28" t="s">
        <v>211</v>
      </c>
    </row>
    <row r="7" spans="2:11" x14ac:dyDescent="0.25">
      <c r="B7" t="s">
        <v>2441</v>
      </c>
      <c r="D7" s="33" t="s">
        <v>1026</v>
      </c>
      <c r="E7" s="34" t="s">
        <v>220</v>
      </c>
      <c r="F7" s="35" t="s">
        <v>221</v>
      </c>
      <c r="G7" s="36">
        <v>41641</v>
      </c>
      <c r="H7" s="37">
        <v>4000</v>
      </c>
      <c r="I7" s="37">
        <v>80</v>
      </c>
      <c r="K7">
        <f>COUNTIF(D7:D1645,D7)</f>
        <v>5</v>
      </c>
    </row>
    <row r="8" spans="2:11" x14ac:dyDescent="0.25">
      <c r="B8" t="s">
        <v>2442</v>
      </c>
      <c r="D8" s="33" t="s">
        <v>1026</v>
      </c>
      <c r="E8" s="34" t="s">
        <v>220</v>
      </c>
      <c r="F8" s="35" t="s">
        <v>221</v>
      </c>
      <c r="G8" s="36">
        <v>41646</v>
      </c>
      <c r="H8" s="37">
        <v>4000</v>
      </c>
      <c r="I8" s="37">
        <v>80</v>
      </c>
      <c r="K8">
        <f t="shared" ref="K8:K71" si="0">COUNTIF(D8:D1646,D8)</f>
        <v>4</v>
      </c>
    </row>
    <row r="9" spans="2:11" x14ac:dyDescent="0.25">
      <c r="B9" t="s">
        <v>2443</v>
      </c>
      <c r="D9" s="33" t="s">
        <v>1027</v>
      </c>
      <c r="E9" s="34" t="s">
        <v>222</v>
      </c>
      <c r="F9" s="35" t="s">
        <v>221</v>
      </c>
      <c r="G9" s="36">
        <v>41650</v>
      </c>
      <c r="H9" s="37">
        <v>46446</v>
      </c>
      <c r="I9" s="37">
        <v>932</v>
      </c>
      <c r="K9">
        <f t="shared" si="0"/>
        <v>1</v>
      </c>
    </row>
    <row r="10" spans="2:11" x14ac:dyDescent="0.25">
      <c r="D10" s="44" t="s">
        <v>922</v>
      </c>
      <c r="E10" s="34" t="s">
        <v>223</v>
      </c>
      <c r="F10" s="35" t="s">
        <v>221</v>
      </c>
      <c r="G10" s="36">
        <v>41661</v>
      </c>
      <c r="H10" s="37">
        <v>42081.84</v>
      </c>
      <c r="I10" s="37">
        <v>842</v>
      </c>
      <c r="K10">
        <f t="shared" si="0"/>
        <v>4</v>
      </c>
    </row>
    <row r="11" spans="2:11" x14ac:dyDescent="0.25">
      <c r="D11" s="33" t="s">
        <v>794</v>
      </c>
      <c r="E11" s="34" t="s">
        <v>224</v>
      </c>
      <c r="F11" s="35" t="s">
        <v>221</v>
      </c>
      <c r="G11" s="36">
        <v>41661</v>
      </c>
      <c r="H11" s="37">
        <v>205866</v>
      </c>
      <c r="I11" s="37">
        <v>4117</v>
      </c>
      <c r="K11">
        <f t="shared" si="0"/>
        <v>2</v>
      </c>
    </row>
    <row r="12" spans="2:11" x14ac:dyDescent="0.25">
      <c r="D12" s="44" t="s">
        <v>923</v>
      </c>
      <c r="E12" s="34" t="s">
        <v>225</v>
      </c>
      <c r="F12" s="35" t="s">
        <v>221</v>
      </c>
      <c r="G12" s="36">
        <v>41667</v>
      </c>
      <c r="H12" s="37">
        <v>22615</v>
      </c>
      <c r="I12" s="37">
        <v>452</v>
      </c>
      <c r="K12">
        <f t="shared" si="0"/>
        <v>1</v>
      </c>
    </row>
    <row r="13" spans="2:11" x14ac:dyDescent="0.25">
      <c r="D13" s="44" t="s">
        <v>795</v>
      </c>
      <c r="E13" s="34" t="s">
        <v>226</v>
      </c>
      <c r="F13" s="35" t="s">
        <v>221</v>
      </c>
      <c r="G13" s="36">
        <v>41667</v>
      </c>
      <c r="H13" s="37">
        <v>37641</v>
      </c>
      <c r="I13" s="37">
        <v>753</v>
      </c>
      <c r="K13">
        <f t="shared" si="0"/>
        <v>4</v>
      </c>
    </row>
    <row r="14" spans="2:11" x14ac:dyDescent="0.25">
      <c r="D14" s="33" t="s">
        <v>796</v>
      </c>
      <c r="E14" s="34" t="s">
        <v>227</v>
      </c>
      <c r="F14" s="35" t="s">
        <v>221</v>
      </c>
      <c r="G14" s="36">
        <v>41667</v>
      </c>
      <c r="H14" s="37">
        <v>135278</v>
      </c>
      <c r="I14" s="37">
        <v>2706</v>
      </c>
      <c r="K14">
        <f t="shared" si="0"/>
        <v>7</v>
      </c>
    </row>
    <row r="15" spans="2:11" x14ac:dyDescent="0.25">
      <c r="D15" s="33" t="s">
        <v>924</v>
      </c>
      <c r="E15" s="34" t="s">
        <v>228</v>
      </c>
      <c r="F15" s="35" t="s">
        <v>221</v>
      </c>
      <c r="G15" s="36">
        <v>41670</v>
      </c>
      <c r="H15" s="37">
        <v>11192</v>
      </c>
      <c r="I15" s="37">
        <v>224</v>
      </c>
      <c r="K15">
        <f t="shared" si="0"/>
        <v>6</v>
      </c>
    </row>
    <row r="16" spans="2:11" x14ac:dyDescent="0.25">
      <c r="D16" s="33" t="s">
        <v>230</v>
      </c>
      <c r="E16" s="34" t="s">
        <v>231</v>
      </c>
      <c r="F16" s="35" t="s">
        <v>221</v>
      </c>
      <c r="G16" s="36">
        <v>41641</v>
      </c>
      <c r="H16" s="37">
        <v>7200</v>
      </c>
      <c r="I16" s="37">
        <v>144</v>
      </c>
      <c r="K16">
        <f t="shared" si="0"/>
        <v>2</v>
      </c>
    </row>
    <row r="17" spans="4:11" x14ac:dyDescent="0.25">
      <c r="D17" s="33" t="s">
        <v>925</v>
      </c>
      <c r="E17" s="34" t="s">
        <v>232</v>
      </c>
      <c r="F17" s="35" t="s">
        <v>221</v>
      </c>
      <c r="G17" s="36">
        <v>41645</v>
      </c>
      <c r="H17" s="37">
        <v>112526</v>
      </c>
      <c r="I17" s="37">
        <v>2251</v>
      </c>
      <c r="K17">
        <f t="shared" si="0"/>
        <v>10</v>
      </c>
    </row>
    <row r="18" spans="4:11" x14ac:dyDescent="0.25">
      <c r="D18" s="33" t="s">
        <v>1028</v>
      </c>
      <c r="E18" s="34" t="s">
        <v>233</v>
      </c>
      <c r="F18" s="35" t="s">
        <v>221</v>
      </c>
      <c r="G18" s="36">
        <v>41646</v>
      </c>
      <c r="H18" s="37">
        <v>17977</v>
      </c>
      <c r="I18" s="37">
        <v>360</v>
      </c>
      <c r="K18">
        <f t="shared" si="0"/>
        <v>3</v>
      </c>
    </row>
    <row r="19" spans="4:11" x14ac:dyDescent="0.25">
      <c r="D19" s="33" t="s">
        <v>1029</v>
      </c>
      <c r="E19" s="34" t="s">
        <v>234</v>
      </c>
      <c r="F19" s="35" t="s">
        <v>221</v>
      </c>
      <c r="G19" s="36">
        <v>41646</v>
      </c>
      <c r="H19" s="37">
        <v>4520</v>
      </c>
      <c r="I19" s="37">
        <v>90</v>
      </c>
      <c r="K19">
        <f t="shared" si="0"/>
        <v>4</v>
      </c>
    </row>
    <row r="20" spans="4:11" x14ac:dyDescent="0.25">
      <c r="D20" s="33" t="s">
        <v>797</v>
      </c>
      <c r="E20" s="34" t="s">
        <v>235</v>
      </c>
      <c r="F20" s="35" t="s">
        <v>221</v>
      </c>
      <c r="G20" s="36">
        <v>41646</v>
      </c>
      <c r="H20" s="37">
        <v>31302</v>
      </c>
      <c r="I20" s="37">
        <v>626</v>
      </c>
      <c r="K20">
        <f t="shared" si="0"/>
        <v>4</v>
      </c>
    </row>
    <row r="21" spans="4:11" x14ac:dyDescent="0.25">
      <c r="D21" s="33" t="s">
        <v>797</v>
      </c>
      <c r="E21" s="34" t="s">
        <v>235</v>
      </c>
      <c r="F21" s="35" t="s">
        <v>221</v>
      </c>
      <c r="G21" s="36">
        <v>41646</v>
      </c>
      <c r="H21" s="37">
        <v>41764</v>
      </c>
      <c r="I21" s="37">
        <v>835</v>
      </c>
      <c r="K21">
        <f t="shared" si="0"/>
        <v>3</v>
      </c>
    </row>
    <row r="22" spans="4:11" x14ac:dyDescent="0.25">
      <c r="D22" s="33" t="s">
        <v>236</v>
      </c>
      <c r="E22" s="34" t="s">
        <v>237</v>
      </c>
      <c r="F22" s="35" t="s">
        <v>221</v>
      </c>
      <c r="G22" s="36">
        <v>41646</v>
      </c>
      <c r="H22" s="37">
        <v>7200</v>
      </c>
      <c r="I22" s="37">
        <v>144</v>
      </c>
      <c r="K22">
        <f t="shared" si="0"/>
        <v>4</v>
      </c>
    </row>
    <row r="23" spans="4:11" x14ac:dyDescent="0.25">
      <c r="D23" s="33" t="s">
        <v>925</v>
      </c>
      <c r="E23" s="34" t="s">
        <v>232</v>
      </c>
      <c r="F23" s="35" t="s">
        <v>221</v>
      </c>
      <c r="G23" s="36">
        <v>41650</v>
      </c>
      <c r="H23" s="37">
        <v>44660</v>
      </c>
      <c r="I23" s="37">
        <v>893</v>
      </c>
      <c r="K23">
        <f t="shared" si="0"/>
        <v>9</v>
      </c>
    </row>
    <row r="24" spans="4:11" x14ac:dyDescent="0.25">
      <c r="D24" s="33" t="s">
        <v>1030</v>
      </c>
      <c r="E24" s="34" t="s">
        <v>238</v>
      </c>
      <c r="F24" s="35" t="s">
        <v>221</v>
      </c>
      <c r="G24" s="36">
        <v>41661</v>
      </c>
      <c r="H24" s="37">
        <v>3000</v>
      </c>
      <c r="I24" s="37">
        <v>60</v>
      </c>
      <c r="K24">
        <f t="shared" si="0"/>
        <v>3</v>
      </c>
    </row>
    <row r="25" spans="4:11" x14ac:dyDescent="0.25">
      <c r="D25" s="33" t="s">
        <v>798</v>
      </c>
      <c r="E25" s="34" t="s">
        <v>239</v>
      </c>
      <c r="F25" s="35" t="s">
        <v>221</v>
      </c>
      <c r="G25" s="36">
        <v>41661</v>
      </c>
      <c r="H25" s="37">
        <v>3209</v>
      </c>
      <c r="I25" s="37">
        <v>63</v>
      </c>
      <c r="K25">
        <f t="shared" si="0"/>
        <v>4</v>
      </c>
    </row>
    <row r="26" spans="4:11" x14ac:dyDescent="0.25">
      <c r="D26" s="33" t="s">
        <v>1029</v>
      </c>
      <c r="E26" s="34" t="s">
        <v>234</v>
      </c>
      <c r="F26" s="35" t="s">
        <v>221</v>
      </c>
      <c r="G26" s="36">
        <v>41661</v>
      </c>
      <c r="H26" s="37">
        <v>1055</v>
      </c>
      <c r="I26" s="37">
        <v>21</v>
      </c>
      <c r="K26">
        <f t="shared" si="0"/>
        <v>3</v>
      </c>
    </row>
    <row r="27" spans="4:11" x14ac:dyDescent="0.25">
      <c r="D27" s="33" t="s">
        <v>926</v>
      </c>
      <c r="E27" s="34" t="s">
        <v>240</v>
      </c>
      <c r="F27" s="35" t="s">
        <v>221</v>
      </c>
      <c r="G27" s="36">
        <v>41661</v>
      </c>
      <c r="H27" s="37">
        <v>4073</v>
      </c>
      <c r="I27" s="37">
        <v>81</v>
      </c>
      <c r="K27">
        <f t="shared" si="0"/>
        <v>2</v>
      </c>
    </row>
    <row r="28" spans="4:11" x14ac:dyDescent="0.25">
      <c r="D28" s="33" t="s">
        <v>1031</v>
      </c>
      <c r="E28" s="34" t="s">
        <v>241</v>
      </c>
      <c r="F28" s="35" t="s">
        <v>221</v>
      </c>
      <c r="G28" s="36">
        <v>41662</v>
      </c>
      <c r="H28" s="37">
        <v>118808</v>
      </c>
      <c r="I28" s="37">
        <v>1188</v>
      </c>
      <c r="K28">
        <f t="shared" si="0"/>
        <v>7</v>
      </c>
    </row>
    <row r="29" spans="4:11" x14ac:dyDescent="0.25">
      <c r="D29" s="33" t="s">
        <v>242</v>
      </c>
      <c r="E29" s="34" t="s">
        <v>243</v>
      </c>
      <c r="F29" s="35" t="s">
        <v>221</v>
      </c>
      <c r="G29" s="36">
        <v>41668</v>
      </c>
      <c r="H29" s="37">
        <v>45000</v>
      </c>
      <c r="I29" s="37">
        <v>450</v>
      </c>
      <c r="K29">
        <f t="shared" si="0"/>
        <v>3</v>
      </c>
    </row>
    <row r="30" spans="4:11" x14ac:dyDescent="0.25">
      <c r="D30" s="44" t="s">
        <v>244</v>
      </c>
      <c r="E30" s="34" t="s">
        <v>245</v>
      </c>
      <c r="F30" s="35" t="s">
        <v>221</v>
      </c>
      <c r="G30" s="36">
        <v>41670</v>
      </c>
      <c r="H30" s="37">
        <v>883911</v>
      </c>
      <c r="I30" s="37">
        <v>17678</v>
      </c>
      <c r="K30">
        <f t="shared" si="0"/>
        <v>4</v>
      </c>
    </row>
    <row r="31" spans="4:11" x14ac:dyDescent="0.25">
      <c r="D31" s="33" t="s">
        <v>246</v>
      </c>
      <c r="E31" s="34" t="s">
        <v>247</v>
      </c>
      <c r="F31" s="35" t="s">
        <v>221</v>
      </c>
      <c r="G31" s="36">
        <v>41670</v>
      </c>
      <c r="H31" s="37">
        <v>1108663</v>
      </c>
      <c r="I31" s="37">
        <v>22173</v>
      </c>
      <c r="K31">
        <f t="shared" si="0"/>
        <v>4</v>
      </c>
    </row>
    <row r="32" spans="4:11" x14ac:dyDescent="0.25">
      <c r="D32" s="33" t="s">
        <v>246</v>
      </c>
      <c r="E32" s="34" t="s">
        <v>247</v>
      </c>
      <c r="F32" s="35" t="s">
        <v>221</v>
      </c>
      <c r="G32" s="36">
        <v>41670</v>
      </c>
      <c r="H32" s="37">
        <v>2032547</v>
      </c>
      <c r="I32" s="37">
        <v>40651</v>
      </c>
      <c r="K32">
        <f t="shared" si="0"/>
        <v>3</v>
      </c>
    </row>
    <row r="33" spans="4:11" x14ac:dyDescent="0.25">
      <c r="D33" s="33" t="s">
        <v>799</v>
      </c>
      <c r="E33" s="34" t="s">
        <v>248</v>
      </c>
      <c r="F33" s="35" t="s">
        <v>221</v>
      </c>
      <c r="G33" s="36">
        <v>41670</v>
      </c>
      <c r="H33" s="37">
        <v>35659</v>
      </c>
      <c r="I33" s="37">
        <v>357</v>
      </c>
      <c r="K33">
        <f t="shared" si="0"/>
        <v>2</v>
      </c>
    </row>
    <row r="34" spans="4:11" x14ac:dyDescent="0.25">
      <c r="D34" s="33" t="s">
        <v>1032</v>
      </c>
      <c r="E34" s="34" t="s">
        <v>249</v>
      </c>
      <c r="F34" s="35" t="s">
        <v>221</v>
      </c>
      <c r="G34" s="36">
        <v>41670</v>
      </c>
      <c r="H34" s="37">
        <v>8742</v>
      </c>
      <c r="I34" s="37">
        <v>87</v>
      </c>
      <c r="K34">
        <f t="shared" si="0"/>
        <v>3</v>
      </c>
    </row>
    <row r="35" spans="4:11" x14ac:dyDescent="0.25">
      <c r="D35" s="33" t="s">
        <v>927</v>
      </c>
      <c r="E35" s="34" t="s">
        <v>250</v>
      </c>
      <c r="F35" s="35" t="s">
        <v>221</v>
      </c>
      <c r="G35" s="36">
        <v>41641</v>
      </c>
      <c r="H35" s="37">
        <v>2000</v>
      </c>
      <c r="I35" s="37">
        <v>40</v>
      </c>
      <c r="K35">
        <f t="shared" si="0"/>
        <v>1</v>
      </c>
    </row>
    <row r="36" spans="4:11" x14ac:dyDescent="0.25">
      <c r="D36" s="46" t="s">
        <v>800</v>
      </c>
      <c r="E36" s="47" t="s">
        <v>251</v>
      </c>
      <c r="F36" s="35" t="s">
        <v>252</v>
      </c>
      <c r="G36" s="36">
        <v>41645</v>
      </c>
      <c r="H36" s="37">
        <v>1080000</v>
      </c>
      <c r="I36" s="37">
        <v>108000</v>
      </c>
      <c r="K36">
        <f t="shared" si="0"/>
        <v>4</v>
      </c>
    </row>
    <row r="37" spans="4:11" x14ac:dyDescent="0.25">
      <c r="D37" s="46" t="s">
        <v>801</v>
      </c>
      <c r="E37" s="47" t="s">
        <v>253</v>
      </c>
      <c r="F37" s="48" t="s">
        <v>252</v>
      </c>
      <c r="G37" s="36">
        <v>41661</v>
      </c>
      <c r="H37" s="37">
        <v>25098</v>
      </c>
      <c r="I37" s="37">
        <v>2510</v>
      </c>
      <c r="K37">
        <f t="shared" si="0"/>
        <v>1</v>
      </c>
    </row>
    <row r="38" spans="4:11" x14ac:dyDescent="0.25">
      <c r="D38" s="49" t="s">
        <v>802</v>
      </c>
      <c r="E38" s="47" t="s">
        <v>254</v>
      </c>
      <c r="F38" s="35" t="s">
        <v>255</v>
      </c>
      <c r="G38" s="36">
        <v>41670</v>
      </c>
      <c r="H38" s="37">
        <v>14180</v>
      </c>
      <c r="I38" s="37">
        <v>1418</v>
      </c>
      <c r="K38">
        <f t="shared" si="0"/>
        <v>5</v>
      </c>
    </row>
    <row r="39" spans="4:11" x14ac:dyDescent="0.25">
      <c r="D39" s="49" t="s">
        <v>256</v>
      </c>
      <c r="E39" s="47" t="s">
        <v>257</v>
      </c>
      <c r="F39" s="35" t="s">
        <v>255</v>
      </c>
      <c r="G39" s="36">
        <v>41670</v>
      </c>
      <c r="H39" s="37">
        <v>23057</v>
      </c>
      <c r="I39" s="37">
        <v>2306</v>
      </c>
      <c r="K39">
        <f t="shared" si="0"/>
        <v>6</v>
      </c>
    </row>
    <row r="40" spans="4:11" x14ac:dyDescent="0.25">
      <c r="D40" s="49" t="s">
        <v>258</v>
      </c>
      <c r="E40" s="47" t="s">
        <v>259</v>
      </c>
      <c r="F40" s="35" t="s">
        <v>255</v>
      </c>
      <c r="G40" s="36">
        <v>41670</v>
      </c>
      <c r="H40" s="37">
        <v>13371</v>
      </c>
      <c r="I40" s="37">
        <v>1337</v>
      </c>
      <c r="K40">
        <f t="shared" si="0"/>
        <v>3</v>
      </c>
    </row>
    <row r="41" spans="4:11" x14ac:dyDescent="0.25">
      <c r="D41" s="49" t="s">
        <v>803</v>
      </c>
      <c r="E41" s="47" t="s">
        <v>260</v>
      </c>
      <c r="F41" s="35" t="s">
        <v>255</v>
      </c>
      <c r="G41" s="36">
        <v>41670</v>
      </c>
      <c r="H41" s="37">
        <v>17891</v>
      </c>
      <c r="I41" s="37">
        <v>1789</v>
      </c>
      <c r="K41">
        <f t="shared" si="0"/>
        <v>5</v>
      </c>
    </row>
    <row r="42" spans="4:11" x14ac:dyDescent="0.25">
      <c r="D42" s="49" t="s">
        <v>1033</v>
      </c>
      <c r="E42" s="47" t="s">
        <v>261</v>
      </c>
      <c r="F42" s="35" t="s">
        <v>255</v>
      </c>
      <c r="G42" s="36">
        <v>41670</v>
      </c>
      <c r="H42" s="37">
        <v>1008</v>
      </c>
      <c r="I42" s="37">
        <v>101</v>
      </c>
      <c r="K42">
        <f t="shared" si="0"/>
        <v>4</v>
      </c>
    </row>
    <row r="43" spans="4:11" x14ac:dyDescent="0.25">
      <c r="D43" s="49" t="s">
        <v>1034</v>
      </c>
      <c r="E43" s="47" t="s">
        <v>262</v>
      </c>
      <c r="F43" s="35" t="s">
        <v>255</v>
      </c>
      <c r="G43" s="36">
        <v>41670</v>
      </c>
      <c r="H43" s="37">
        <v>5386</v>
      </c>
      <c r="I43" s="37">
        <v>539</v>
      </c>
      <c r="K43">
        <f t="shared" si="0"/>
        <v>4</v>
      </c>
    </row>
    <row r="44" spans="4:11" x14ac:dyDescent="0.25">
      <c r="D44" s="49" t="s">
        <v>263</v>
      </c>
      <c r="E44" s="47" t="s">
        <v>264</v>
      </c>
      <c r="F44" s="35" t="s">
        <v>255</v>
      </c>
      <c r="G44" s="36">
        <v>41670</v>
      </c>
      <c r="H44" s="37">
        <v>6951</v>
      </c>
      <c r="I44" s="37">
        <v>695</v>
      </c>
      <c r="K44">
        <f t="shared" si="0"/>
        <v>4</v>
      </c>
    </row>
    <row r="45" spans="4:11" x14ac:dyDescent="0.25">
      <c r="D45" s="49" t="s">
        <v>804</v>
      </c>
      <c r="E45" s="47" t="s">
        <v>265</v>
      </c>
      <c r="F45" s="35" t="s">
        <v>255</v>
      </c>
      <c r="G45" s="36">
        <v>41670</v>
      </c>
      <c r="H45" s="37">
        <v>11849</v>
      </c>
      <c r="I45" s="37">
        <v>1185</v>
      </c>
      <c r="K45">
        <f t="shared" si="0"/>
        <v>1</v>
      </c>
    </row>
    <row r="46" spans="4:11" x14ac:dyDescent="0.25">
      <c r="D46" s="49" t="s">
        <v>1035</v>
      </c>
      <c r="E46" s="47" t="s">
        <v>266</v>
      </c>
      <c r="F46" s="35" t="s">
        <v>255</v>
      </c>
      <c r="G46" s="36">
        <v>41670</v>
      </c>
      <c r="H46" s="37">
        <v>17453</v>
      </c>
      <c r="I46" s="37">
        <v>1745</v>
      </c>
      <c r="K46">
        <f t="shared" si="0"/>
        <v>5</v>
      </c>
    </row>
    <row r="47" spans="4:11" x14ac:dyDescent="0.25">
      <c r="D47" s="49" t="s">
        <v>805</v>
      </c>
      <c r="E47" s="47" t="s">
        <v>267</v>
      </c>
      <c r="F47" s="35" t="s">
        <v>255</v>
      </c>
      <c r="G47" s="36">
        <v>41670</v>
      </c>
      <c r="H47" s="37">
        <v>28271</v>
      </c>
      <c r="I47" s="37">
        <v>2827</v>
      </c>
      <c r="K47">
        <f t="shared" si="0"/>
        <v>5</v>
      </c>
    </row>
    <row r="48" spans="4:11" x14ac:dyDescent="0.25">
      <c r="D48" s="49" t="s">
        <v>806</v>
      </c>
      <c r="E48" s="47" t="s">
        <v>268</v>
      </c>
      <c r="F48" s="35" t="s">
        <v>255</v>
      </c>
      <c r="G48" s="36">
        <v>41670</v>
      </c>
      <c r="H48" s="37">
        <v>1939</v>
      </c>
      <c r="I48" s="37">
        <v>194</v>
      </c>
      <c r="K48">
        <f t="shared" si="0"/>
        <v>4</v>
      </c>
    </row>
    <row r="49" spans="4:11" x14ac:dyDescent="0.25">
      <c r="D49" s="49" t="s">
        <v>928</v>
      </c>
      <c r="E49" s="47" t="s">
        <v>269</v>
      </c>
      <c r="F49" s="35" t="s">
        <v>255</v>
      </c>
      <c r="G49" s="36">
        <v>41670</v>
      </c>
      <c r="H49" s="37">
        <v>23360</v>
      </c>
      <c r="I49" s="37">
        <v>2336</v>
      </c>
      <c r="K49">
        <f t="shared" si="0"/>
        <v>5</v>
      </c>
    </row>
    <row r="50" spans="4:11" x14ac:dyDescent="0.25">
      <c r="D50" s="49" t="s">
        <v>807</v>
      </c>
      <c r="E50" s="47" t="s">
        <v>270</v>
      </c>
      <c r="F50" s="35" t="s">
        <v>255</v>
      </c>
      <c r="G50" s="36">
        <v>41670</v>
      </c>
      <c r="H50" s="37">
        <v>20799</v>
      </c>
      <c r="I50" s="37">
        <v>2080</v>
      </c>
      <c r="K50">
        <f t="shared" si="0"/>
        <v>6</v>
      </c>
    </row>
    <row r="51" spans="4:11" x14ac:dyDescent="0.25">
      <c r="D51" s="50" t="s">
        <v>1036</v>
      </c>
      <c r="E51" s="31" t="s">
        <v>271</v>
      </c>
      <c r="F51" s="35" t="s">
        <v>255</v>
      </c>
      <c r="G51" s="36">
        <v>41670</v>
      </c>
      <c r="H51" s="37">
        <v>30223</v>
      </c>
      <c r="I51" s="37">
        <v>3022</v>
      </c>
      <c r="K51">
        <f t="shared" si="0"/>
        <v>6</v>
      </c>
    </row>
    <row r="52" spans="4:11" x14ac:dyDescent="0.25">
      <c r="D52" s="50" t="s">
        <v>929</v>
      </c>
      <c r="E52" s="31" t="s">
        <v>272</v>
      </c>
      <c r="F52" s="35" t="s">
        <v>255</v>
      </c>
      <c r="G52" s="36">
        <v>41670</v>
      </c>
      <c r="H52" s="37">
        <v>11509</v>
      </c>
      <c r="I52" s="37">
        <v>1151</v>
      </c>
      <c r="K52">
        <f t="shared" si="0"/>
        <v>5</v>
      </c>
    </row>
    <row r="53" spans="4:11" x14ac:dyDescent="0.25">
      <c r="D53" s="50" t="s">
        <v>808</v>
      </c>
      <c r="E53" s="31" t="s">
        <v>273</v>
      </c>
      <c r="F53" s="35" t="s">
        <v>255</v>
      </c>
      <c r="G53" s="36">
        <v>41670</v>
      </c>
      <c r="H53" s="37">
        <v>33687</v>
      </c>
      <c r="I53" s="37">
        <v>3369</v>
      </c>
      <c r="K53">
        <f t="shared" si="0"/>
        <v>7</v>
      </c>
    </row>
    <row r="54" spans="4:11" x14ac:dyDescent="0.25">
      <c r="D54" s="50" t="s">
        <v>274</v>
      </c>
      <c r="E54" s="31" t="s">
        <v>275</v>
      </c>
      <c r="F54" s="35" t="s">
        <v>255</v>
      </c>
      <c r="G54" s="36">
        <v>41670</v>
      </c>
      <c r="H54" s="37">
        <v>3765</v>
      </c>
      <c r="I54" s="37">
        <v>377</v>
      </c>
      <c r="K54">
        <f t="shared" si="0"/>
        <v>4</v>
      </c>
    </row>
    <row r="55" spans="4:11" x14ac:dyDescent="0.25">
      <c r="D55" s="50" t="s">
        <v>809</v>
      </c>
      <c r="E55" s="31" t="s">
        <v>276</v>
      </c>
      <c r="F55" s="35" t="s">
        <v>255</v>
      </c>
      <c r="G55" s="36">
        <v>41670</v>
      </c>
      <c r="H55" s="37">
        <v>15972</v>
      </c>
      <c r="I55" s="37">
        <v>1597</v>
      </c>
      <c r="K55">
        <f t="shared" si="0"/>
        <v>6</v>
      </c>
    </row>
    <row r="56" spans="4:11" x14ac:dyDescent="0.25">
      <c r="D56" s="50" t="s">
        <v>810</v>
      </c>
      <c r="E56" s="31" t="s">
        <v>277</v>
      </c>
      <c r="F56" s="35" t="s">
        <v>255</v>
      </c>
      <c r="G56" s="36">
        <v>41670</v>
      </c>
      <c r="H56" s="37">
        <v>18273</v>
      </c>
      <c r="I56" s="37">
        <v>1827</v>
      </c>
      <c r="K56">
        <f t="shared" si="0"/>
        <v>6</v>
      </c>
    </row>
    <row r="57" spans="4:11" x14ac:dyDescent="0.25">
      <c r="D57" s="50" t="s">
        <v>930</v>
      </c>
      <c r="E57" s="31" t="s">
        <v>278</v>
      </c>
      <c r="F57" s="35" t="s">
        <v>255</v>
      </c>
      <c r="G57" s="36">
        <v>41670</v>
      </c>
      <c r="H57" s="37">
        <v>9801</v>
      </c>
      <c r="I57" s="37">
        <v>980</v>
      </c>
      <c r="K57">
        <f t="shared" si="0"/>
        <v>4</v>
      </c>
    </row>
    <row r="58" spans="4:11" x14ac:dyDescent="0.25">
      <c r="D58" s="50" t="s">
        <v>1037</v>
      </c>
      <c r="E58" s="31" t="s">
        <v>279</v>
      </c>
      <c r="F58" s="35" t="s">
        <v>255</v>
      </c>
      <c r="G58" s="36">
        <v>41670</v>
      </c>
      <c r="H58" s="37">
        <v>21252</v>
      </c>
      <c r="I58" s="37">
        <v>2125</v>
      </c>
      <c r="K58">
        <f t="shared" si="0"/>
        <v>6</v>
      </c>
    </row>
    <row r="59" spans="4:11" x14ac:dyDescent="0.25">
      <c r="D59" s="50" t="s">
        <v>1038</v>
      </c>
      <c r="E59" s="31" t="s">
        <v>280</v>
      </c>
      <c r="F59" s="35" t="s">
        <v>255</v>
      </c>
      <c r="G59" s="36">
        <v>41670</v>
      </c>
      <c r="H59" s="37">
        <v>7295</v>
      </c>
      <c r="I59" s="37">
        <v>729</v>
      </c>
      <c r="K59">
        <f t="shared" si="0"/>
        <v>4</v>
      </c>
    </row>
    <row r="60" spans="4:11" x14ac:dyDescent="0.25">
      <c r="D60" s="50" t="s">
        <v>811</v>
      </c>
      <c r="E60" s="31" t="s">
        <v>281</v>
      </c>
      <c r="F60" s="35" t="s">
        <v>255</v>
      </c>
      <c r="G60" s="36">
        <v>41670</v>
      </c>
      <c r="H60" s="37">
        <v>21753</v>
      </c>
      <c r="I60" s="37">
        <v>2175</v>
      </c>
      <c r="K60">
        <f t="shared" si="0"/>
        <v>5</v>
      </c>
    </row>
    <row r="61" spans="4:11" x14ac:dyDescent="0.25">
      <c r="D61" s="50" t="s">
        <v>931</v>
      </c>
      <c r="E61" s="31" t="s">
        <v>282</v>
      </c>
      <c r="F61" s="35" t="s">
        <v>255</v>
      </c>
      <c r="G61" s="36">
        <v>41670</v>
      </c>
      <c r="H61" s="37">
        <v>11346</v>
      </c>
      <c r="I61" s="37">
        <v>1135</v>
      </c>
      <c r="K61">
        <f t="shared" si="0"/>
        <v>4</v>
      </c>
    </row>
    <row r="62" spans="4:11" x14ac:dyDescent="0.25">
      <c r="D62" s="50" t="s">
        <v>932</v>
      </c>
      <c r="E62" s="31" t="s">
        <v>283</v>
      </c>
      <c r="F62" s="35" t="s">
        <v>255</v>
      </c>
      <c r="G62" s="36">
        <v>41670</v>
      </c>
      <c r="H62" s="37">
        <v>28989</v>
      </c>
      <c r="I62" s="37">
        <v>2899</v>
      </c>
      <c r="K62">
        <f t="shared" si="0"/>
        <v>6</v>
      </c>
    </row>
    <row r="63" spans="4:11" x14ac:dyDescent="0.25">
      <c r="D63" s="50" t="s">
        <v>933</v>
      </c>
      <c r="E63" s="31" t="s">
        <v>284</v>
      </c>
      <c r="F63" s="35" t="s">
        <v>255</v>
      </c>
      <c r="G63" s="36">
        <v>41670</v>
      </c>
      <c r="H63" s="37">
        <v>9673</v>
      </c>
      <c r="I63" s="37">
        <v>967</v>
      </c>
      <c r="K63">
        <f t="shared" si="0"/>
        <v>4</v>
      </c>
    </row>
    <row r="64" spans="4:11" x14ac:dyDescent="0.25">
      <c r="D64" s="50" t="s">
        <v>934</v>
      </c>
      <c r="E64" s="31" t="s">
        <v>285</v>
      </c>
      <c r="F64" s="35" t="s">
        <v>255</v>
      </c>
      <c r="G64" s="36">
        <v>41670</v>
      </c>
      <c r="H64" s="37">
        <v>3553</v>
      </c>
      <c r="I64" s="37">
        <v>355</v>
      </c>
      <c r="K64">
        <f t="shared" si="0"/>
        <v>3</v>
      </c>
    </row>
    <row r="65" spans="4:11" x14ac:dyDescent="0.25">
      <c r="D65" s="50" t="s">
        <v>812</v>
      </c>
      <c r="E65" s="31" t="s">
        <v>286</v>
      </c>
      <c r="F65" s="35" t="s">
        <v>255</v>
      </c>
      <c r="G65" s="36">
        <v>41670</v>
      </c>
      <c r="H65" s="37">
        <v>11559</v>
      </c>
      <c r="I65" s="37">
        <v>1156</v>
      </c>
      <c r="K65">
        <f t="shared" si="0"/>
        <v>6</v>
      </c>
    </row>
    <row r="66" spans="4:11" x14ac:dyDescent="0.25">
      <c r="D66" s="50" t="s">
        <v>813</v>
      </c>
      <c r="E66" s="31" t="s">
        <v>287</v>
      </c>
      <c r="F66" s="35" t="s">
        <v>255</v>
      </c>
      <c r="G66" s="36">
        <v>41670</v>
      </c>
      <c r="H66" s="37">
        <v>18916</v>
      </c>
      <c r="I66" s="37">
        <v>1892</v>
      </c>
      <c r="K66">
        <f t="shared" si="0"/>
        <v>6</v>
      </c>
    </row>
    <row r="67" spans="4:11" x14ac:dyDescent="0.25">
      <c r="D67" s="50" t="s">
        <v>1039</v>
      </c>
      <c r="E67" s="31" t="s">
        <v>288</v>
      </c>
      <c r="F67" s="35" t="s">
        <v>255</v>
      </c>
      <c r="G67" s="36">
        <v>41670</v>
      </c>
      <c r="H67" s="37">
        <v>7559</v>
      </c>
      <c r="I67" s="37">
        <v>756</v>
      </c>
      <c r="K67">
        <f t="shared" si="0"/>
        <v>4</v>
      </c>
    </row>
    <row r="68" spans="4:11" x14ac:dyDescent="0.25">
      <c r="D68" s="50" t="s">
        <v>935</v>
      </c>
      <c r="E68" s="31" t="s">
        <v>289</v>
      </c>
      <c r="F68" s="35" t="s">
        <v>255</v>
      </c>
      <c r="G68" s="36">
        <v>41670</v>
      </c>
      <c r="H68" s="37">
        <v>12404</v>
      </c>
      <c r="I68" s="37">
        <v>1240</v>
      </c>
      <c r="K68">
        <f t="shared" si="0"/>
        <v>5</v>
      </c>
    </row>
    <row r="69" spans="4:11" x14ac:dyDescent="0.25">
      <c r="D69" s="50" t="s">
        <v>936</v>
      </c>
      <c r="E69" s="31" t="s">
        <v>290</v>
      </c>
      <c r="F69" s="35" t="s">
        <v>255</v>
      </c>
      <c r="G69" s="36">
        <v>41670</v>
      </c>
      <c r="H69" s="37">
        <v>18541</v>
      </c>
      <c r="I69" s="37">
        <v>1854</v>
      </c>
      <c r="K69">
        <f t="shared" si="0"/>
        <v>5</v>
      </c>
    </row>
    <row r="70" spans="4:11" x14ac:dyDescent="0.25">
      <c r="D70" s="50" t="s">
        <v>1040</v>
      </c>
      <c r="E70" s="31" t="s">
        <v>291</v>
      </c>
      <c r="F70" s="35" t="s">
        <v>255</v>
      </c>
      <c r="G70" s="36">
        <v>41670</v>
      </c>
      <c r="H70" s="37">
        <v>32758</v>
      </c>
      <c r="I70" s="37">
        <v>3276</v>
      </c>
      <c r="K70">
        <f t="shared" si="0"/>
        <v>5</v>
      </c>
    </row>
    <row r="71" spans="4:11" x14ac:dyDescent="0.25">
      <c r="D71" s="50" t="s">
        <v>1041</v>
      </c>
      <c r="E71" s="31" t="s">
        <v>292</v>
      </c>
      <c r="F71" s="35" t="s">
        <v>255</v>
      </c>
      <c r="G71" s="36">
        <v>41670</v>
      </c>
      <c r="H71" s="37">
        <v>5257</v>
      </c>
      <c r="I71" s="37">
        <v>526</v>
      </c>
      <c r="K71">
        <f t="shared" si="0"/>
        <v>5</v>
      </c>
    </row>
    <row r="72" spans="4:11" x14ac:dyDescent="0.25">
      <c r="D72" s="50" t="s">
        <v>814</v>
      </c>
      <c r="E72" s="31" t="s">
        <v>293</v>
      </c>
      <c r="F72" s="35" t="s">
        <v>255</v>
      </c>
      <c r="G72" s="36">
        <v>41670</v>
      </c>
      <c r="H72" s="37">
        <v>4780</v>
      </c>
      <c r="I72" s="37">
        <v>478</v>
      </c>
      <c r="K72">
        <f t="shared" ref="K72:K135" si="1">COUNTIF(D72:D1710,D72)</f>
        <v>4</v>
      </c>
    </row>
    <row r="73" spans="4:11" x14ac:dyDescent="0.25">
      <c r="D73" s="50" t="s">
        <v>1042</v>
      </c>
      <c r="E73" s="31" t="s">
        <v>294</v>
      </c>
      <c r="F73" s="35" t="s">
        <v>255</v>
      </c>
      <c r="G73" s="36">
        <v>41670</v>
      </c>
      <c r="H73" s="37">
        <v>11517</v>
      </c>
      <c r="I73" s="37">
        <v>1152</v>
      </c>
      <c r="K73">
        <f t="shared" si="1"/>
        <v>6</v>
      </c>
    </row>
    <row r="74" spans="4:11" x14ac:dyDescent="0.25">
      <c r="D74" s="50" t="s">
        <v>937</v>
      </c>
      <c r="E74" s="31" t="s">
        <v>295</v>
      </c>
      <c r="F74" s="35" t="s">
        <v>255</v>
      </c>
      <c r="G74" s="36">
        <v>41670</v>
      </c>
      <c r="H74" s="37">
        <v>5578</v>
      </c>
      <c r="I74" s="37">
        <v>558</v>
      </c>
      <c r="K74">
        <f t="shared" si="1"/>
        <v>4</v>
      </c>
    </row>
    <row r="75" spans="4:11" x14ac:dyDescent="0.25">
      <c r="D75" s="50" t="s">
        <v>1043</v>
      </c>
      <c r="E75" s="31" t="s">
        <v>296</v>
      </c>
      <c r="F75" s="35" t="s">
        <v>255</v>
      </c>
      <c r="G75" s="36">
        <v>41670</v>
      </c>
      <c r="H75" s="37">
        <v>5098</v>
      </c>
      <c r="I75" s="37">
        <v>510</v>
      </c>
      <c r="K75">
        <f t="shared" si="1"/>
        <v>5</v>
      </c>
    </row>
    <row r="76" spans="4:11" x14ac:dyDescent="0.25">
      <c r="D76" s="50" t="s">
        <v>815</v>
      </c>
      <c r="E76" s="31" t="s">
        <v>297</v>
      </c>
      <c r="F76" s="35" t="s">
        <v>255</v>
      </c>
      <c r="G76" s="36">
        <v>41670</v>
      </c>
      <c r="H76" s="37">
        <v>14137</v>
      </c>
      <c r="I76" s="37">
        <v>1414</v>
      </c>
      <c r="K76">
        <f t="shared" si="1"/>
        <v>5</v>
      </c>
    </row>
    <row r="77" spans="4:11" x14ac:dyDescent="0.25">
      <c r="D77" s="50" t="s">
        <v>1044</v>
      </c>
      <c r="E77" s="31" t="s">
        <v>298</v>
      </c>
      <c r="F77" s="35" t="s">
        <v>255</v>
      </c>
      <c r="G77" s="36">
        <v>41670</v>
      </c>
      <c r="H77" s="37">
        <v>27780</v>
      </c>
      <c r="I77" s="37">
        <v>2778</v>
      </c>
      <c r="K77">
        <f t="shared" si="1"/>
        <v>6</v>
      </c>
    </row>
    <row r="78" spans="4:11" x14ac:dyDescent="0.25">
      <c r="D78" s="50" t="s">
        <v>938</v>
      </c>
      <c r="E78" s="31" t="s">
        <v>299</v>
      </c>
      <c r="F78" s="35" t="s">
        <v>255</v>
      </c>
      <c r="G78" s="36">
        <v>41670</v>
      </c>
      <c r="H78" s="37">
        <v>7374</v>
      </c>
      <c r="I78" s="37">
        <v>737</v>
      </c>
      <c r="K78">
        <f t="shared" si="1"/>
        <v>4</v>
      </c>
    </row>
    <row r="79" spans="4:11" x14ac:dyDescent="0.25">
      <c r="D79" s="50" t="s">
        <v>1045</v>
      </c>
      <c r="E79" s="31" t="s">
        <v>300</v>
      </c>
      <c r="F79" s="35" t="s">
        <v>255</v>
      </c>
      <c r="G79" s="36">
        <v>41670</v>
      </c>
      <c r="H79" s="37">
        <v>5360</v>
      </c>
      <c r="I79" s="37">
        <v>536</v>
      </c>
      <c r="K79">
        <f t="shared" si="1"/>
        <v>4</v>
      </c>
    </row>
    <row r="80" spans="4:11" x14ac:dyDescent="0.25">
      <c r="D80" s="50" t="s">
        <v>939</v>
      </c>
      <c r="E80" s="31" t="s">
        <v>301</v>
      </c>
      <c r="F80" s="35" t="s">
        <v>255</v>
      </c>
      <c r="G80" s="36">
        <v>41670</v>
      </c>
      <c r="H80" s="37">
        <v>9381</v>
      </c>
      <c r="I80" s="37">
        <v>938</v>
      </c>
      <c r="K80">
        <f t="shared" si="1"/>
        <v>4</v>
      </c>
    </row>
    <row r="81" spans="4:11" x14ac:dyDescent="0.25">
      <c r="D81" s="50" t="s">
        <v>816</v>
      </c>
      <c r="E81" s="31" t="s">
        <v>302</v>
      </c>
      <c r="F81" s="35" t="s">
        <v>255</v>
      </c>
      <c r="G81" s="36">
        <v>41670</v>
      </c>
      <c r="H81" s="37">
        <v>10094</v>
      </c>
      <c r="I81" s="37">
        <v>1009</v>
      </c>
      <c r="K81">
        <f t="shared" si="1"/>
        <v>5</v>
      </c>
    </row>
    <row r="82" spans="4:11" x14ac:dyDescent="0.25">
      <c r="D82" s="50" t="s">
        <v>940</v>
      </c>
      <c r="E82" s="31" t="s">
        <v>303</v>
      </c>
      <c r="F82" s="35" t="s">
        <v>255</v>
      </c>
      <c r="G82" s="36">
        <v>41670</v>
      </c>
      <c r="H82" s="37">
        <v>13648</v>
      </c>
      <c r="I82" s="37">
        <v>1365</v>
      </c>
      <c r="K82">
        <f t="shared" si="1"/>
        <v>4</v>
      </c>
    </row>
    <row r="83" spans="4:11" x14ac:dyDescent="0.25">
      <c r="D83" s="50" t="s">
        <v>304</v>
      </c>
      <c r="E83" s="31" t="s">
        <v>305</v>
      </c>
      <c r="F83" s="35" t="s">
        <v>255</v>
      </c>
      <c r="G83" s="36">
        <v>41670</v>
      </c>
      <c r="H83" s="37">
        <v>4981</v>
      </c>
      <c r="I83" s="37">
        <v>498</v>
      </c>
      <c r="K83">
        <f t="shared" si="1"/>
        <v>4</v>
      </c>
    </row>
    <row r="84" spans="4:11" x14ac:dyDescent="0.25">
      <c r="D84" s="50" t="s">
        <v>306</v>
      </c>
      <c r="E84" s="31" t="s">
        <v>307</v>
      </c>
      <c r="F84" s="35" t="s">
        <v>255</v>
      </c>
      <c r="G84" s="36">
        <v>41670</v>
      </c>
      <c r="H84" s="37">
        <v>23438</v>
      </c>
      <c r="I84" s="37">
        <v>2344</v>
      </c>
      <c r="K84">
        <f t="shared" si="1"/>
        <v>5</v>
      </c>
    </row>
    <row r="85" spans="4:11" x14ac:dyDescent="0.25">
      <c r="D85" s="50" t="s">
        <v>1046</v>
      </c>
      <c r="E85" s="31" t="s">
        <v>308</v>
      </c>
      <c r="F85" s="35" t="s">
        <v>255</v>
      </c>
      <c r="G85" s="36">
        <v>41670</v>
      </c>
      <c r="H85" s="37">
        <v>17747</v>
      </c>
      <c r="I85" s="37">
        <v>1775</v>
      </c>
      <c r="K85">
        <f t="shared" si="1"/>
        <v>5</v>
      </c>
    </row>
    <row r="86" spans="4:11" x14ac:dyDescent="0.25">
      <c r="D86" s="50" t="s">
        <v>1047</v>
      </c>
      <c r="E86" s="31" t="s">
        <v>309</v>
      </c>
      <c r="F86" s="35" t="s">
        <v>255</v>
      </c>
      <c r="G86" s="36">
        <v>41670</v>
      </c>
      <c r="H86" s="37">
        <v>26200</v>
      </c>
      <c r="I86" s="37">
        <v>2620</v>
      </c>
      <c r="K86">
        <f t="shared" si="1"/>
        <v>6</v>
      </c>
    </row>
    <row r="87" spans="4:11" x14ac:dyDescent="0.25">
      <c r="D87" s="50" t="s">
        <v>1048</v>
      </c>
      <c r="E87" s="31" t="s">
        <v>310</v>
      </c>
      <c r="F87" s="35" t="s">
        <v>255</v>
      </c>
      <c r="G87" s="36">
        <v>41670</v>
      </c>
      <c r="H87" s="37">
        <v>6040</v>
      </c>
      <c r="I87" s="37">
        <v>604</v>
      </c>
      <c r="K87">
        <f t="shared" si="1"/>
        <v>4</v>
      </c>
    </row>
    <row r="88" spans="4:11" x14ac:dyDescent="0.25">
      <c r="D88" s="50" t="s">
        <v>941</v>
      </c>
      <c r="E88" s="31" t="s">
        <v>311</v>
      </c>
      <c r="F88" s="35" t="s">
        <v>255</v>
      </c>
      <c r="G88" s="36">
        <v>41670</v>
      </c>
      <c r="H88" s="37">
        <v>8131</v>
      </c>
      <c r="I88" s="37">
        <v>813</v>
      </c>
      <c r="K88">
        <f t="shared" si="1"/>
        <v>2</v>
      </c>
    </row>
    <row r="89" spans="4:11" x14ac:dyDescent="0.25">
      <c r="D89" s="50" t="s">
        <v>942</v>
      </c>
      <c r="E89" s="31" t="s">
        <v>312</v>
      </c>
      <c r="F89" s="35" t="s">
        <v>255</v>
      </c>
      <c r="G89" s="36">
        <v>41670</v>
      </c>
      <c r="H89" s="37">
        <v>5072</v>
      </c>
      <c r="I89" s="37">
        <v>507</v>
      </c>
      <c r="K89">
        <f t="shared" si="1"/>
        <v>7</v>
      </c>
    </row>
    <row r="90" spans="4:11" x14ac:dyDescent="0.25">
      <c r="D90" s="50" t="s">
        <v>1049</v>
      </c>
      <c r="E90" s="31" t="s">
        <v>313</v>
      </c>
      <c r="F90" s="35" t="s">
        <v>255</v>
      </c>
      <c r="G90" s="36">
        <v>41670</v>
      </c>
      <c r="H90" s="37">
        <v>2377</v>
      </c>
      <c r="I90" s="37">
        <v>238</v>
      </c>
      <c r="K90">
        <f t="shared" si="1"/>
        <v>5</v>
      </c>
    </row>
    <row r="91" spans="4:11" x14ac:dyDescent="0.25">
      <c r="D91" s="50" t="s">
        <v>1050</v>
      </c>
      <c r="E91" s="31" t="s">
        <v>314</v>
      </c>
      <c r="F91" s="35" t="s">
        <v>255</v>
      </c>
      <c r="G91" s="36">
        <v>41670</v>
      </c>
      <c r="H91" s="37">
        <v>4659</v>
      </c>
      <c r="I91" s="37">
        <v>466</v>
      </c>
      <c r="K91">
        <f t="shared" si="1"/>
        <v>4</v>
      </c>
    </row>
    <row r="92" spans="4:11" x14ac:dyDescent="0.25">
      <c r="D92" s="50" t="s">
        <v>817</v>
      </c>
      <c r="E92" s="31" t="s">
        <v>315</v>
      </c>
      <c r="F92" s="35" t="s">
        <v>255</v>
      </c>
      <c r="G92" s="36">
        <v>41670</v>
      </c>
      <c r="H92" s="37">
        <v>6194</v>
      </c>
      <c r="I92" s="37">
        <v>619</v>
      </c>
      <c r="K92">
        <f t="shared" si="1"/>
        <v>4</v>
      </c>
    </row>
    <row r="93" spans="4:11" x14ac:dyDescent="0.25">
      <c r="D93" s="50" t="s">
        <v>316</v>
      </c>
      <c r="E93" s="31" t="s">
        <v>317</v>
      </c>
      <c r="F93" s="35" t="s">
        <v>255</v>
      </c>
      <c r="G93" s="36">
        <v>41670</v>
      </c>
      <c r="H93" s="37">
        <v>1357</v>
      </c>
      <c r="I93" s="37">
        <v>136</v>
      </c>
      <c r="K93">
        <f t="shared" si="1"/>
        <v>4</v>
      </c>
    </row>
    <row r="94" spans="4:11" x14ac:dyDescent="0.25">
      <c r="D94" s="50" t="s">
        <v>943</v>
      </c>
      <c r="E94" s="31" t="s">
        <v>318</v>
      </c>
      <c r="F94" s="35" t="s">
        <v>255</v>
      </c>
      <c r="G94" s="36">
        <v>41670</v>
      </c>
      <c r="H94" s="37">
        <v>17882</v>
      </c>
      <c r="I94" s="37">
        <v>1788</v>
      </c>
      <c r="K94">
        <f t="shared" si="1"/>
        <v>10</v>
      </c>
    </row>
    <row r="95" spans="4:11" x14ac:dyDescent="0.25">
      <c r="D95" s="50" t="s">
        <v>943</v>
      </c>
      <c r="E95" s="31" t="s">
        <v>318</v>
      </c>
      <c r="F95" s="35" t="s">
        <v>255</v>
      </c>
      <c r="G95" s="36">
        <v>41670</v>
      </c>
      <c r="H95" s="51">
        <v>16585</v>
      </c>
      <c r="I95" s="37">
        <v>1659</v>
      </c>
      <c r="K95">
        <f t="shared" si="1"/>
        <v>9</v>
      </c>
    </row>
    <row r="96" spans="4:11" x14ac:dyDescent="0.25">
      <c r="D96" s="50" t="s">
        <v>818</v>
      </c>
      <c r="E96" s="31" t="s">
        <v>319</v>
      </c>
      <c r="F96" s="35" t="s">
        <v>255</v>
      </c>
      <c r="G96" s="36">
        <v>41670</v>
      </c>
      <c r="H96" s="51">
        <v>12605</v>
      </c>
      <c r="I96" s="37">
        <v>1260</v>
      </c>
      <c r="K96">
        <f t="shared" si="1"/>
        <v>4</v>
      </c>
    </row>
    <row r="97" spans="4:11" x14ac:dyDescent="0.25">
      <c r="D97" s="50" t="s">
        <v>819</v>
      </c>
      <c r="E97" s="31" t="s">
        <v>320</v>
      </c>
      <c r="F97" s="35" t="s">
        <v>255</v>
      </c>
      <c r="G97" s="36">
        <v>41670</v>
      </c>
      <c r="H97" s="51">
        <v>7323</v>
      </c>
      <c r="I97" s="37">
        <v>732</v>
      </c>
      <c r="K97">
        <f t="shared" si="1"/>
        <v>4</v>
      </c>
    </row>
    <row r="98" spans="4:11" x14ac:dyDescent="0.25">
      <c r="D98" s="50" t="s">
        <v>1051</v>
      </c>
      <c r="E98" s="31" t="s">
        <v>321</v>
      </c>
      <c r="F98" s="35" t="s">
        <v>255</v>
      </c>
      <c r="G98" s="36">
        <v>41670</v>
      </c>
      <c r="H98" s="51">
        <v>6116</v>
      </c>
      <c r="I98" s="37">
        <v>612</v>
      </c>
      <c r="K98">
        <f t="shared" si="1"/>
        <v>4</v>
      </c>
    </row>
    <row r="99" spans="4:11" x14ac:dyDescent="0.25">
      <c r="D99" s="50" t="s">
        <v>322</v>
      </c>
      <c r="E99" s="31" t="s">
        <v>323</v>
      </c>
      <c r="F99" s="35" t="s">
        <v>255</v>
      </c>
      <c r="G99" s="36">
        <v>41670</v>
      </c>
      <c r="H99" s="51">
        <v>9134</v>
      </c>
      <c r="I99" s="37">
        <v>913</v>
      </c>
      <c r="K99">
        <f t="shared" si="1"/>
        <v>4</v>
      </c>
    </row>
    <row r="100" spans="4:11" x14ac:dyDescent="0.25">
      <c r="D100" s="33" t="s">
        <v>944</v>
      </c>
      <c r="E100" s="47" t="s">
        <v>324</v>
      </c>
      <c r="F100" s="35" t="s">
        <v>255</v>
      </c>
      <c r="G100" s="36">
        <v>41641</v>
      </c>
      <c r="H100" s="51">
        <v>9600</v>
      </c>
      <c r="I100" s="37">
        <v>960</v>
      </c>
      <c r="K100">
        <f t="shared" si="1"/>
        <v>24</v>
      </c>
    </row>
    <row r="101" spans="4:11" x14ac:dyDescent="0.25">
      <c r="D101" s="33" t="s">
        <v>944</v>
      </c>
      <c r="E101" s="47" t="s">
        <v>324</v>
      </c>
      <c r="F101" s="35" t="s">
        <v>255</v>
      </c>
      <c r="G101" s="36">
        <v>41648</v>
      </c>
      <c r="H101" s="51">
        <v>12000</v>
      </c>
      <c r="I101" s="37">
        <v>1200</v>
      </c>
      <c r="K101">
        <f t="shared" si="1"/>
        <v>23</v>
      </c>
    </row>
    <row r="102" spans="4:11" x14ac:dyDescent="0.25">
      <c r="D102" s="33" t="s">
        <v>944</v>
      </c>
      <c r="E102" s="47" t="s">
        <v>324</v>
      </c>
      <c r="F102" s="35" t="s">
        <v>255</v>
      </c>
      <c r="G102" s="36">
        <v>41652</v>
      </c>
      <c r="H102" s="51">
        <v>12000</v>
      </c>
      <c r="I102" s="37">
        <v>1200</v>
      </c>
      <c r="K102">
        <f t="shared" si="1"/>
        <v>22</v>
      </c>
    </row>
    <row r="103" spans="4:11" x14ac:dyDescent="0.25">
      <c r="D103" s="33" t="s">
        <v>944</v>
      </c>
      <c r="E103" s="47" t="s">
        <v>324</v>
      </c>
      <c r="F103" s="35" t="s">
        <v>255</v>
      </c>
      <c r="G103" s="36">
        <v>41654</v>
      </c>
      <c r="H103" s="51">
        <v>14400</v>
      </c>
      <c r="I103" s="37">
        <v>1440</v>
      </c>
      <c r="K103">
        <f t="shared" si="1"/>
        <v>21</v>
      </c>
    </row>
    <row r="104" spans="4:11" x14ac:dyDescent="0.25">
      <c r="D104" s="33" t="s">
        <v>944</v>
      </c>
      <c r="E104" s="47" t="s">
        <v>324</v>
      </c>
      <c r="F104" s="35" t="s">
        <v>255</v>
      </c>
      <c r="G104" s="36">
        <v>41659</v>
      </c>
      <c r="H104" s="51">
        <v>14400</v>
      </c>
      <c r="I104" s="37">
        <v>1440</v>
      </c>
      <c r="K104">
        <f t="shared" si="1"/>
        <v>20</v>
      </c>
    </row>
    <row r="105" spans="4:11" x14ac:dyDescent="0.25">
      <c r="D105" s="33" t="s">
        <v>944</v>
      </c>
      <c r="E105" s="47" t="s">
        <v>324</v>
      </c>
      <c r="F105" s="35" t="s">
        <v>255</v>
      </c>
      <c r="G105" s="36">
        <v>41661</v>
      </c>
      <c r="H105" s="51">
        <v>24000</v>
      </c>
      <c r="I105" s="37">
        <v>2400</v>
      </c>
      <c r="K105">
        <f t="shared" si="1"/>
        <v>19</v>
      </c>
    </row>
    <row r="106" spans="4:11" x14ac:dyDescent="0.25">
      <c r="D106" s="33" t="s">
        <v>944</v>
      </c>
      <c r="E106" s="47" t="s">
        <v>324</v>
      </c>
      <c r="F106" s="35" t="s">
        <v>255</v>
      </c>
      <c r="G106" s="36">
        <v>41662</v>
      </c>
      <c r="H106" s="51">
        <v>12000</v>
      </c>
      <c r="I106" s="37">
        <v>1200</v>
      </c>
      <c r="K106">
        <f t="shared" si="1"/>
        <v>18</v>
      </c>
    </row>
    <row r="107" spans="4:11" x14ac:dyDescent="0.25">
      <c r="D107" s="33" t="s">
        <v>944</v>
      </c>
      <c r="E107" s="47" t="s">
        <v>324</v>
      </c>
      <c r="F107" s="35" t="s">
        <v>255</v>
      </c>
      <c r="G107" s="36">
        <v>41666</v>
      </c>
      <c r="H107" s="51">
        <v>9600</v>
      </c>
      <c r="I107" s="37">
        <v>960</v>
      </c>
      <c r="K107">
        <f t="shared" si="1"/>
        <v>17</v>
      </c>
    </row>
    <row r="108" spans="4:11" x14ac:dyDescent="0.25">
      <c r="D108" s="33" t="s">
        <v>944</v>
      </c>
      <c r="E108" s="47" t="s">
        <v>324</v>
      </c>
      <c r="F108" s="35" t="s">
        <v>255</v>
      </c>
      <c r="G108" s="36">
        <v>41667</v>
      </c>
      <c r="H108" s="51">
        <v>9600</v>
      </c>
      <c r="I108" s="37">
        <v>960</v>
      </c>
      <c r="K108">
        <f t="shared" si="1"/>
        <v>16</v>
      </c>
    </row>
    <row r="109" spans="4:11" x14ac:dyDescent="0.25">
      <c r="D109" s="33" t="s">
        <v>944</v>
      </c>
      <c r="E109" s="47" t="s">
        <v>324</v>
      </c>
      <c r="F109" s="35" t="s">
        <v>255</v>
      </c>
      <c r="G109" s="36">
        <v>41668</v>
      </c>
      <c r="H109" s="51">
        <v>30000</v>
      </c>
      <c r="I109" s="37">
        <v>3000</v>
      </c>
      <c r="K109">
        <f t="shared" si="1"/>
        <v>15</v>
      </c>
    </row>
    <row r="110" spans="4:11" x14ac:dyDescent="0.25">
      <c r="D110" s="33" t="s">
        <v>944</v>
      </c>
      <c r="E110" s="47" t="s">
        <v>324</v>
      </c>
      <c r="F110" s="35" t="s">
        <v>255</v>
      </c>
      <c r="G110" s="36">
        <v>41669</v>
      </c>
      <c r="H110" s="51">
        <v>12000</v>
      </c>
      <c r="I110" s="37">
        <v>1200</v>
      </c>
      <c r="K110">
        <f t="shared" si="1"/>
        <v>14</v>
      </c>
    </row>
    <row r="111" spans="4:11" x14ac:dyDescent="0.25">
      <c r="D111" s="33" t="s">
        <v>944</v>
      </c>
      <c r="E111" s="47" t="s">
        <v>324</v>
      </c>
      <c r="F111" s="35" t="s">
        <v>255</v>
      </c>
      <c r="G111" s="36">
        <v>41670</v>
      </c>
      <c r="H111" s="51">
        <v>12000</v>
      </c>
      <c r="I111" s="37">
        <v>1200</v>
      </c>
      <c r="K111">
        <f t="shared" si="1"/>
        <v>13</v>
      </c>
    </row>
    <row r="112" spans="4:11" x14ac:dyDescent="0.25">
      <c r="D112" s="49" t="s">
        <v>1052</v>
      </c>
      <c r="E112" s="47" t="s">
        <v>325</v>
      </c>
      <c r="F112" s="35" t="s">
        <v>255</v>
      </c>
      <c r="G112" s="36">
        <v>41670</v>
      </c>
      <c r="H112" s="51">
        <v>5872</v>
      </c>
      <c r="I112" s="37">
        <v>587</v>
      </c>
      <c r="K112">
        <f t="shared" si="1"/>
        <v>4</v>
      </c>
    </row>
    <row r="113" spans="4:11" x14ac:dyDescent="0.25">
      <c r="D113" s="49" t="s">
        <v>820</v>
      </c>
      <c r="E113" s="47" t="s">
        <v>326</v>
      </c>
      <c r="F113" s="35" t="s">
        <v>255</v>
      </c>
      <c r="G113" s="36">
        <v>41670</v>
      </c>
      <c r="H113" s="51">
        <v>15333</v>
      </c>
      <c r="I113" s="37">
        <v>1533</v>
      </c>
      <c r="K113">
        <f t="shared" si="1"/>
        <v>5</v>
      </c>
    </row>
    <row r="114" spans="4:11" x14ac:dyDescent="0.25">
      <c r="D114" s="49" t="s">
        <v>327</v>
      </c>
      <c r="E114" s="47" t="s">
        <v>328</v>
      </c>
      <c r="F114" s="35" t="s">
        <v>255</v>
      </c>
      <c r="G114" s="36">
        <v>41670</v>
      </c>
      <c r="H114" s="51">
        <v>3190</v>
      </c>
      <c r="I114" s="37">
        <v>319</v>
      </c>
      <c r="K114">
        <f t="shared" si="1"/>
        <v>4</v>
      </c>
    </row>
    <row r="115" spans="4:11" x14ac:dyDescent="0.25">
      <c r="D115" s="49" t="s">
        <v>1053</v>
      </c>
      <c r="E115" s="47" t="s">
        <v>329</v>
      </c>
      <c r="F115" s="35" t="s">
        <v>255</v>
      </c>
      <c r="G115" s="36">
        <v>41670</v>
      </c>
      <c r="H115" s="51">
        <v>3849</v>
      </c>
      <c r="I115" s="37">
        <v>385</v>
      </c>
      <c r="K115">
        <f t="shared" si="1"/>
        <v>4</v>
      </c>
    </row>
    <row r="116" spans="4:11" x14ac:dyDescent="0.25">
      <c r="D116" s="49" t="s">
        <v>945</v>
      </c>
      <c r="E116" s="47" t="s">
        <v>330</v>
      </c>
      <c r="F116" s="35" t="s">
        <v>255</v>
      </c>
      <c r="G116" s="36">
        <v>41670</v>
      </c>
      <c r="H116" s="51">
        <v>4326</v>
      </c>
      <c r="I116" s="37">
        <v>433</v>
      </c>
      <c r="K116">
        <f t="shared" si="1"/>
        <v>4</v>
      </c>
    </row>
    <row r="117" spans="4:11" x14ac:dyDescent="0.25">
      <c r="D117" s="49" t="s">
        <v>331</v>
      </c>
      <c r="E117" s="47" t="s">
        <v>332</v>
      </c>
      <c r="F117" s="35" t="s">
        <v>255</v>
      </c>
      <c r="G117" s="36">
        <v>41670</v>
      </c>
      <c r="H117" s="51">
        <v>3084</v>
      </c>
      <c r="I117" s="37">
        <v>308</v>
      </c>
      <c r="K117">
        <f t="shared" si="1"/>
        <v>3</v>
      </c>
    </row>
    <row r="118" spans="4:11" x14ac:dyDescent="0.25">
      <c r="D118" s="49" t="s">
        <v>1054</v>
      </c>
      <c r="E118" s="47" t="s">
        <v>333</v>
      </c>
      <c r="F118" s="35" t="s">
        <v>255</v>
      </c>
      <c r="G118" s="36">
        <v>41670</v>
      </c>
      <c r="H118" s="51">
        <v>8588</v>
      </c>
      <c r="I118" s="37">
        <v>859</v>
      </c>
      <c r="K118">
        <f t="shared" si="1"/>
        <v>5</v>
      </c>
    </row>
    <row r="119" spans="4:11" x14ac:dyDescent="0.25">
      <c r="D119" s="49" t="s">
        <v>821</v>
      </c>
      <c r="E119" s="47" t="s">
        <v>334</v>
      </c>
      <c r="F119" s="35" t="s">
        <v>255</v>
      </c>
      <c r="G119" s="36">
        <v>41670</v>
      </c>
      <c r="H119" s="51">
        <v>6063</v>
      </c>
      <c r="I119" s="37">
        <v>606</v>
      </c>
      <c r="K119">
        <f t="shared" si="1"/>
        <v>5</v>
      </c>
    </row>
    <row r="120" spans="4:11" x14ac:dyDescent="0.25">
      <c r="D120" s="49" t="s">
        <v>1055</v>
      </c>
      <c r="E120" s="47" t="s">
        <v>335</v>
      </c>
      <c r="F120" s="35" t="s">
        <v>255</v>
      </c>
      <c r="G120" s="36">
        <v>41670</v>
      </c>
      <c r="H120" s="51">
        <v>5067</v>
      </c>
      <c r="I120" s="37">
        <v>507</v>
      </c>
      <c r="K120">
        <f t="shared" si="1"/>
        <v>5</v>
      </c>
    </row>
    <row r="121" spans="4:11" x14ac:dyDescent="0.25">
      <c r="D121" s="49" t="s">
        <v>822</v>
      </c>
      <c r="E121" s="47" t="s">
        <v>336</v>
      </c>
      <c r="F121" s="35" t="s">
        <v>255</v>
      </c>
      <c r="G121" s="36">
        <v>41670</v>
      </c>
      <c r="H121" s="51">
        <v>5429</v>
      </c>
      <c r="I121" s="37">
        <v>543</v>
      </c>
      <c r="K121">
        <f t="shared" si="1"/>
        <v>5</v>
      </c>
    </row>
    <row r="122" spans="4:11" x14ac:dyDescent="0.25">
      <c r="D122" s="49" t="s">
        <v>1056</v>
      </c>
      <c r="E122" s="47" t="s">
        <v>337</v>
      </c>
      <c r="F122" s="35" t="s">
        <v>255</v>
      </c>
      <c r="G122" s="36">
        <v>41670</v>
      </c>
      <c r="H122" s="51">
        <v>7157</v>
      </c>
      <c r="I122" s="37">
        <v>716</v>
      </c>
      <c r="K122">
        <f t="shared" si="1"/>
        <v>6</v>
      </c>
    </row>
    <row r="123" spans="4:11" x14ac:dyDescent="0.25">
      <c r="D123" s="49" t="s">
        <v>1057</v>
      </c>
      <c r="E123" s="47" t="s">
        <v>338</v>
      </c>
      <c r="F123" s="35" t="s">
        <v>255</v>
      </c>
      <c r="G123" s="36">
        <v>41670</v>
      </c>
      <c r="H123" s="51">
        <v>15010</v>
      </c>
      <c r="I123" s="37">
        <v>1501</v>
      </c>
      <c r="K123">
        <f t="shared" si="1"/>
        <v>5</v>
      </c>
    </row>
    <row r="124" spans="4:11" x14ac:dyDescent="0.25">
      <c r="D124" s="49" t="s">
        <v>339</v>
      </c>
      <c r="E124" s="47" t="s">
        <v>340</v>
      </c>
      <c r="F124" s="35" t="s">
        <v>255</v>
      </c>
      <c r="G124" s="36">
        <v>41670</v>
      </c>
      <c r="H124" s="51">
        <v>1473</v>
      </c>
      <c r="I124" s="37">
        <v>147</v>
      </c>
      <c r="K124">
        <f t="shared" si="1"/>
        <v>4</v>
      </c>
    </row>
    <row r="125" spans="4:11" x14ac:dyDescent="0.25">
      <c r="D125" s="49" t="s">
        <v>1058</v>
      </c>
      <c r="E125" s="47" t="s">
        <v>341</v>
      </c>
      <c r="F125" s="35" t="s">
        <v>255</v>
      </c>
      <c r="G125" s="36">
        <v>41670</v>
      </c>
      <c r="H125" s="51">
        <v>5537</v>
      </c>
      <c r="I125" s="37">
        <v>554</v>
      </c>
      <c r="K125">
        <f t="shared" si="1"/>
        <v>4</v>
      </c>
    </row>
    <row r="126" spans="4:11" x14ac:dyDescent="0.25">
      <c r="D126" s="49" t="s">
        <v>946</v>
      </c>
      <c r="E126" s="47" t="s">
        <v>342</v>
      </c>
      <c r="F126" s="35" t="s">
        <v>255</v>
      </c>
      <c r="G126" s="36">
        <v>41670</v>
      </c>
      <c r="H126" s="51">
        <v>7787</v>
      </c>
      <c r="I126" s="37">
        <v>779</v>
      </c>
      <c r="K126">
        <f t="shared" si="1"/>
        <v>4</v>
      </c>
    </row>
    <row r="127" spans="4:11" x14ac:dyDescent="0.25">
      <c r="D127" s="49" t="s">
        <v>823</v>
      </c>
      <c r="E127" s="47" t="s">
        <v>343</v>
      </c>
      <c r="F127" s="35" t="s">
        <v>255</v>
      </c>
      <c r="G127" s="36">
        <v>41670</v>
      </c>
      <c r="H127" s="51">
        <v>6055</v>
      </c>
      <c r="I127" s="37">
        <v>605</v>
      </c>
      <c r="K127">
        <f t="shared" si="1"/>
        <v>5</v>
      </c>
    </row>
    <row r="128" spans="4:11" x14ac:dyDescent="0.25">
      <c r="D128" s="49" t="s">
        <v>947</v>
      </c>
      <c r="E128" s="47" t="s">
        <v>344</v>
      </c>
      <c r="F128" s="35" t="s">
        <v>255</v>
      </c>
      <c r="G128" s="36">
        <v>41670</v>
      </c>
      <c r="H128" s="51">
        <v>14967</v>
      </c>
      <c r="I128" s="37">
        <v>1497</v>
      </c>
      <c r="K128">
        <f t="shared" si="1"/>
        <v>6</v>
      </c>
    </row>
    <row r="129" spans="4:11" x14ac:dyDescent="0.25">
      <c r="D129" s="49" t="s">
        <v>948</v>
      </c>
      <c r="E129" s="47" t="s">
        <v>345</v>
      </c>
      <c r="F129" s="35" t="s">
        <v>255</v>
      </c>
      <c r="G129" s="36">
        <v>41670</v>
      </c>
      <c r="H129" s="51">
        <v>11058</v>
      </c>
      <c r="I129" s="37">
        <v>1106</v>
      </c>
      <c r="K129">
        <f t="shared" si="1"/>
        <v>4</v>
      </c>
    </row>
    <row r="130" spans="4:11" x14ac:dyDescent="0.25">
      <c r="D130" s="49" t="s">
        <v>346</v>
      </c>
      <c r="E130" s="47" t="s">
        <v>347</v>
      </c>
      <c r="F130" s="35" t="s">
        <v>255</v>
      </c>
      <c r="G130" s="36">
        <v>41670</v>
      </c>
      <c r="H130" s="31">
        <v>15371</v>
      </c>
      <c r="I130" s="37">
        <v>1537</v>
      </c>
      <c r="K130">
        <f t="shared" si="1"/>
        <v>6</v>
      </c>
    </row>
    <row r="131" spans="4:11" x14ac:dyDescent="0.25">
      <c r="D131" s="49" t="s">
        <v>1059</v>
      </c>
      <c r="E131" s="47" t="s">
        <v>348</v>
      </c>
      <c r="F131" s="35" t="s">
        <v>255</v>
      </c>
      <c r="G131" s="36">
        <v>41670</v>
      </c>
      <c r="H131" s="31">
        <v>21743</v>
      </c>
      <c r="I131" s="37">
        <v>2174</v>
      </c>
      <c r="K131">
        <f t="shared" si="1"/>
        <v>5</v>
      </c>
    </row>
    <row r="132" spans="4:11" x14ac:dyDescent="0.25">
      <c r="D132" s="49" t="s">
        <v>949</v>
      </c>
      <c r="E132" s="47" t="s">
        <v>349</v>
      </c>
      <c r="F132" s="35" t="s">
        <v>255</v>
      </c>
      <c r="G132" s="36">
        <v>41670</v>
      </c>
      <c r="H132" s="31">
        <v>13906</v>
      </c>
      <c r="I132" s="37">
        <v>1391</v>
      </c>
      <c r="K132">
        <f t="shared" si="1"/>
        <v>6</v>
      </c>
    </row>
    <row r="133" spans="4:11" x14ac:dyDescent="0.25">
      <c r="D133" s="49" t="s">
        <v>950</v>
      </c>
      <c r="E133" s="47" t="s">
        <v>350</v>
      </c>
      <c r="F133" s="35" t="s">
        <v>255</v>
      </c>
      <c r="G133" s="36">
        <v>41670</v>
      </c>
      <c r="H133" s="31">
        <v>2200</v>
      </c>
      <c r="I133" s="37">
        <v>220</v>
      </c>
      <c r="K133">
        <f t="shared" si="1"/>
        <v>3</v>
      </c>
    </row>
    <row r="134" spans="4:11" x14ac:dyDescent="0.25">
      <c r="D134" s="49" t="s">
        <v>824</v>
      </c>
      <c r="E134" s="47" t="s">
        <v>351</v>
      </c>
      <c r="F134" s="35" t="s">
        <v>255</v>
      </c>
      <c r="G134" s="36">
        <v>41670</v>
      </c>
      <c r="H134" s="31">
        <v>16099</v>
      </c>
      <c r="I134" s="37">
        <v>1610</v>
      </c>
      <c r="K134">
        <f t="shared" si="1"/>
        <v>4</v>
      </c>
    </row>
    <row r="135" spans="4:11" x14ac:dyDescent="0.25">
      <c r="D135" s="49" t="s">
        <v>1060</v>
      </c>
      <c r="E135" s="47" t="s">
        <v>352</v>
      </c>
      <c r="F135" s="35" t="s">
        <v>255</v>
      </c>
      <c r="G135" s="36">
        <v>41670</v>
      </c>
      <c r="H135" s="31">
        <v>1938</v>
      </c>
      <c r="I135" s="37">
        <v>194</v>
      </c>
      <c r="K135">
        <f t="shared" si="1"/>
        <v>4</v>
      </c>
    </row>
    <row r="136" spans="4:11" x14ac:dyDescent="0.25">
      <c r="D136" s="49" t="s">
        <v>951</v>
      </c>
      <c r="E136" s="47" t="s">
        <v>353</v>
      </c>
      <c r="F136" s="35" t="s">
        <v>255</v>
      </c>
      <c r="G136" s="36">
        <v>41670</v>
      </c>
      <c r="H136" s="31">
        <v>13046</v>
      </c>
      <c r="I136" s="37">
        <v>1305</v>
      </c>
      <c r="K136">
        <f t="shared" ref="K136:K199" si="2">COUNTIF(D136:D1774,D136)</f>
        <v>5</v>
      </c>
    </row>
    <row r="137" spans="4:11" x14ac:dyDescent="0.25">
      <c r="D137" s="49" t="s">
        <v>825</v>
      </c>
      <c r="E137" s="47" t="s">
        <v>354</v>
      </c>
      <c r="F137" s="35" t="s">
        <v>255</v>
      </c>
      <c r="G137" s="36">
        <v>41670</v>
      </c>
      <c r="H137" s="31">
        <v>7784</v>
      </c>
      <c r="I137" s="37">
        <v>778</v>
      </c>
      <c r="K137">
        <f t="shared" si="2"/>
        <v>4</v>
      </c>
    </row>
    <row r="138" spans="4:11" x14ac:dyDescent="0.25">
      <c r="D138" s="49" t="s">
        <v>1061</v>
      </c>
      <c r="E138" s="47" t="s">
        <v>355</v>
      </c>
      <c r="F138" s="35" t="s">
        <v>255</v>
      </c>
      <c r="G138" s="36">
        <v>41670</v>
      </c>
      <c r="H138" s="31">
        <v>2665</v>
      </c>
      <c r="I138" s="37">
        <v>267</v>
      </c>
      <c r="K138">
        <f t="shared" si="2"/>
        <v>4</v>
      </c>
    </row>
    <row r="139" spans="4:11" x14ac:dyDescent="0.25">
      <c r="D139" s="49" t="s">
        <v>952</v>
      </c>
      <c r="E139" s="47" t="s">
        <v>356</v>
      </c>
      <c r="F139" s="35" t="s">
        <v>255</v>
      </c>
      <c r="G139" s="36">
        <v>41670</v>
      </c>
      <c r="H139" s="31">
        <v>11074</v>
      </c>
      <c r="I139" s="37">
        <v>1107</v>
      </c>
      <c r="K139">
        <f t="shared" si="2"/>
        <v>5</v>
      </c>
    </row>
    <row r="140" spans="4:11" x14ac:dyDescent="0.25">
      <c r="D140" s="49" t="s">
        <v>953</v>
      </c>
      <c r="E140" s="47" t="s">
        <v>357</v>
      </c>
      <c r="F140" s="35" t="s">
        <v>255</v>
      </c>
      <c r="G140" s="36">
        <v>41670</v>
      </c>
      <c r="H140" s="31">
        <v>10922</v>
      </c>
      <c r="I140" s="37">
        <v>1092</v>
      </c>
      <c r="K140">
        <f t="shared" si="2"/>
        <v>5</v>
      </c>
    </row>
    <row r="141" spans="4:11" x14ac:dyDescent="0.25">
      <c r="D141" s="49" t="s">
        <v>826</v>
      </c>
      <c r="E141" s="47" t="s">
        <v>358</v>
      </c>
      <c r="F141" s="35" t="s">
        <v>255</v>
      </c>
      <c r="G141" s="36">
        <v>41670</v>
      </c>
      <c r="H141" s="31">
        <v>5854</v>
      </c>
      <c r="I141" s="37">
        <v>585</v>
      </c>
      <c r="K141">
        <f t="shared" si="2"/>
        <v>4</v>
      </c>
    </row>
    <row r="142" spans="4:11" x14ac:dyDescent="0.25">
      <c r="D142" s="49" t="s">
        <v>1062</v>
      </c>
      <c r="E142" s="47" t="s">
        <v>359</v>
      </c>
      <c r="F142" s="35" t="s">
        <v>255</v>
      </c>
      <c r="G142" s="36">
        <v>41670</v>
      </c>
      <c r="H142" s="31">
        <v>2648</v>
      </c>
      <c r="I142" s="37">
        <v>265</v>
      </c>
      <c r="K142">
        <f t="shared" si="2"/>
        <v>4</v>
      </c>
    </row>
    <row r="143" spans="4:11" x14ac:dyDescent="0.25">
      <c r="D143" s="49" t="s">
        <v>1063</v>
      </c>
      <c r="E143" s="47" t="s">
        <v>360</v>
      </c>
      <c r="F143" s="35" t="s">
        <v>255</v>
      </c>
      <c r="G143" s="36">
        <v>41670</v>
      </c>
      <c r="H143" s="31">
        <v>1908</v>
      </c>
      <c r="I143" s="37">
        <v>191</v>
      </c>
      <c r="K143">
        <f t="shared" si="2"/>
        <v>4</v>
      </c>
    </row>
    <row r="144" spans="4:11" x14ac:dyDescent="0.25">
      <c r="D144" s="49" t="s">
        <v>954</v>
      </c>
      <c r="E144" s="47" t="s">
        <v>361</v>
      </c>
      <c r="F144" s="35" t="s">
        <v>255</v>
      </c>
      <c r="G144" s="36">
        <v>41670</v>
      </c>
      <c r="H144" s="31">
        <v>12274</v>
      </c>
      <c r="I144" s="37">
        <v>1227</v>
      </c>
      <c r="K144">
        <f t="shared" si="2"/>
        <v>5</v>
      </c>
    </row>
    <row r="145" spans="4:11" x14ac:dyDescent="0.25">
      <c r="D145" s="49" t="s">
        <v>1064</v>
      </c>
      <c r="E145" s="47" t="s">
        <v>362</v>
      </c>
      <c r="F145" s="35" t="s">
        <v>255</v>
      </c>
      <c r="G145" s="36">
        <v>41670</v>
      </c>
      <c r="H145" s="31">
        <v>11569</v>
      </c>
      <c r="I145" s="37">
        <v>1157</v>
      </c>
      <c r="K145">
        <f t="shared" si="2"/>
        <v>5</v>
      </c>
    </row>
    <row r="146" spans="4:11" x14ac:dyDescent="0.25">
      <c r="D146" s="49" t="s">
        <v>1065</v>
      </c>
      <c r="E146" s="47" t="s">
        <v>363</v>
      </c>
      <c r="F146" s="35" t="s">
        <v>255</v>
      </c>
      <c r="G146" s="36">
        <v>41670</v>
      </c>
      <c r="H146" s="31">
        <v>21220</v>
      </c>
      <c r="I146" s="37">
        <v>2122</v>
      </c>
      <c r="K146">
        <f t="shared" si="2"/>
        <v>5</v>
      </c>
    </row>
    <row r="147" spans="4:11" x14ac:dyDescent="0.25">
      <c r="D147" s="49" t="s">
        <v>955</v>
      </c>
      <c r="E147" s="47" t="s">
        <v>364</v>
      </c>
      <c r="F147" s="35" t="s">
        <v>255</v>
      </c>
      <c r="G147" s="36">
        <v>41670</v>
      </c>
      <c r="H147" s="31">
        <v>19637</v>
      </c>
      <c r="I147" s="37">
        <v>1964</v>
      </c>
      <c r="K147">
        <f t="shared" si="2"/>
        <v>5</v>
      </c>
    </row>
    <row r="148" spans="4:11" x14ac:dyDescent="0.25">
      <c r="D148" s="49" t="s">
        <v>827</v>
      </c>
      <c r="E148" s="47" t="s">
        <v>365</v>
      </c>
      <c r="F148" s="35" t="s">
        <v>255</v>
      </c>
      <c r="G148" s="36">
        <v>41670</v>
      </c>
      <c r="H148" s="31">
        <v>13138</v>
      </c>
      <c r="I148" s="37">
        <v>1314</v>
      </c>
      <c r="K148">
        <f t="shared" si="2"/>
        <v>5</v>
      </c>
    </row>
    <row r="149" spans="4:11" x14ac:dyDescent="0.25">
      <c r="D149" s="49" t="s">
        <v>956</v>
      </c>
      <c r="E149" s="47" t="s">
        <v>366</v>
      </c>
      <c r="F149" s="35" t="s">
        <v>255</v>
      </c>
      <c r="G149" s="36">
        <v>41670</v>
      </c>
      <c r="H149" s="31">
        <v>4897</v>
      </c>
      <c r="I149" s="37">
        <v>490</v>
      </c>
      <c r="K149">
        <f t="shared" si="2"/>
        <v>5</v>
      </c>
    </row>
    <row r="150" spans="4:11" x14ac:dyDescent="0.25">
      <c r="D150" s="49" t="s">
        <v>957</v>
      </c>
      <c r="E150" s="47" t="s">
        <v>367</v>
      </c>
      <c r="F150" s="35" t="s">
        <v>255</v>
      </c>
      <c r="G150" s="36">
        <v>41670</v>
      </c>
      <c r="H150" s="31">
        <v>6457</v>
      </c>
      <c r="I150" s="37">
        <v>646</v>
      </c>
      <c r="K150">
        <f t="shared" si="2"/>
        <v>11</v>
      </c>
    </row>
    <row r="151" spans="4:11" x14ac:dyDescent="0.25">
      <c r="D151" s="49" t="s">
        <v>368</v>
      </c>
      <c r="E151" s="47" t="s">
        <v>369</v>
      </c>
      <c r="F151" s="35" t="s">
        <v>255</v>
      </c>
      <c r="G151" s="36">
        <v>41670</v>
      </c>
      <c r="H151" s="31">
        <v>9470</v>
      </c>
      <c r="I151" s="37">
        <v>947</v>
      </c>
      <c r="K151">
        <f t="shared" si="2"/>
        <v>4</v>
      </c>
    </row>
    <row r="152" spans="4:11" x14ac:dyDescent="0.25">
      <c r="D152" s="49" t="s">
        <v>828</v>
      </c>
      <c r="E152" s="47" t="s">
        <v>370</v>
      </c>
      <c r="F152" s="35" t="s">
        <v>255</v>
      </c>
      <c r="G152" s="36">
        <v>41670</v>
      </c>
      <c r="H152" s="31">
        <v>6808</v>
      </c>
      <c r="I152" s="37">
        <v>681</v>
      </c>
      <c r="K152">
        <f t="shared" si="2"/>
        <v>4</v>
      </c>
    </row>
    <row r="153" spans="4:11" x14ac:dyDescent="0.25">
      <c r="D153" s="49" t="s">
        <v>1066</v>
      </c>
      <c r="E153" s="47" t="s">
        <v>371</v>
      </c>
      <c r="F153" s="35" t="s">
        <v>255</v>
      </c>
      <c r="G153" s="36">
        <v>41670</v>
      </c>
      <c r="H153" s="31">
        <v>11704</v>
      </c>
      <c r="I153" s="37">
        <v>1170</v>
      </c>
      <c r="K153">
        <f t="shared" si="2"/>
        <v>4</v>
      </c>
    </row>
    <row r="154" spans="4:11" x14ac:dyDescent="0.25">
      <c r="D154" s="49" t="s">
        <v>958</v>
      </c>
      <c r="E154" s="47" t="s">
        <v>372</v>
      </c>
      <c r="F154" s="35" t="s">
        <v>255</v>
      </c>
      <c r="G154" s="36">
        <v>41670</v>
      </c>
      <c r="H154" s="31">
        <v>10626</v>
      </c>
      <c r="I154" s="37">
        <v>1063</v>
      </c>
      <c r="K154">
        <f t="shared" si="2"/>
        <v>5</v>
      </c>
    </row>
    <row r="155" spans="4:11" x14ac:dyDescent="0.25">
      <c r="D155" s="49" t="s">
        <v>829</v>
      </c>
      <c r="E155" s="47" t="s">
        <v>373</v>
      </c>
      <c r="F155" s="35" t="s">
        <v>255</v>
      </c>
      <c r="G155" s="36">
        <v>41670</v>
      </c>
      <c r="H155" s="31">
        <v>3431</v>
      </c>
      <c r="I155" s="37">
        <v>343</v>
      </c>
      <c r="K155">
        <f t="shared" si="2"/>
        <v>4</v>
      </c>
    </row>
    <row r="156" spans="4:11" x14ac:dyDescent="0.25">
      <c r="D156" s="49" t="s">
        <v>830</v>
      </c>
      <c r="E156" s="47" t="s">
        <v>374</v>
      </c>
      <c r="F156" s="35" t="s">
        <v>255</v>
      </c>
      <c r="G156" s="36">
        <v>41670</v>
      </c>
      <c r="H156" s="31">
        <v>2817</v>
      </c>
      <c r="I156" s="37">
        <v>282</v>
      </c>
      <c r="K156">
        <f t="shared" si="2"/>
        <v>4</v>
      </c>
    </row>
    <row r="157" spans="4:11" x14ac:dyDescent="0.25">
      <c r="D157" s="49" t="s">
        <v>831</v>
      </c>
      <c r="E157" s="47" t="s">
        <v>375</v>
      </c>
      <c r="F157" s="35" t="s">
        <v>255</v>
      </c>
      <c r="G157" s="36">
        <v>41670</v>
      </c>
      <c r="H157" s="31">
        <v>4168</v>
      </c>
      <c r="I157" s="37">
        <v>417</v>
      </c>
      <c r="K157">
        <f t="shared" si="2"/>
        <v>5</v>
      </c>
    </row>
    <row r="158" spans="4:11" x14ac:dyDescent="0.25">
      <c r="D158" s="49" t="s">
        <v>959</v>
      </c>
      <c r="E158" s="47" t="s">
        <v>376</v>
      </c>
      <c r="F158" s="35" t="s">
        <v>255</v>
      </c>
      <c r="G158" s="36">
        <v>41670</v>
      </c>
      <c r="H158" s="31">
        <v>4943</v>
      </c>
      <c r="I158" s="37">
        <v>494</v>
      </c>
      <c r="K158">
        <f t="shared" si="2"/>
        <v>4</v>
      </c>
    </row>
    <row r="159" spans="4:11" x14ac:dyDescent="0.25">
      <c r="D159" s="49" t="s">
        <v>832</v>
      </c>
      <c r="E159" s="47" t="s">
        <v>377</v>
      </c>
      <c r="F159" s="35" t="s">
        <v>255</v>
      </c>
      <c r="G159" s="36">
        <v>41670</v>
      </c>
      <c r="H159" s="31">
        <v>6025</v>
      </c>
      <c r="I159" s="37">
        <v>602</v>
      </c>
      <c r="K159">
        <f t="shared" si="2"/>
        <v>5</v>
      </c>
    </row>
    <row r="160" spans="4:11" x14ac:dyDescent="0.25">
      <c r="D160" s="49" t="s">
        <v>833</v>
      </c>
      <c r="E160" s="47" t="s">
        <v>378</v>
      </c>
      <c r="F160" s="35" t="s">
        <v>255</v>
      </c>
      <c r="G160" s="36">
        <v>41670</v>
      </c>
      <c r="H160" s="31">
        <v>8392</v>
      </c>
      <c r="I160" s="37">
        <v>839</v>
      </c>
      <c r="K160">
        <f t="shared" si="2"/>
        <v>4</v>
      </c>
    </row>
    <row r="161" spans="4:11" x14ac:dyDescent="0.25">
      <c r="D161" s="49" t="s">
        <v>960</v>
      </c>
      <c r="E161" s="47" t="s">
        <v>379</v>
      </c>
      <c r="F161" s="35" t="s">
        <v>255</v>
      </c>
      <c r="G161" s="36">
        <v>41670</v>
      </c>
      <c r="H161" s="31">
        <v>2657</v>
      </c>
      <c r="I161" s="37">
        <v>266</v>
      </c>
      <c r="K161">
        <f t="shared" si="2"/>
        <v>4</v>
      </c>
    </row>
    <row r="162" spans="4:11" x14ac:dyDescent="0.25">
      <c r="D162" s="49" t="s">
        <v>1067</v>
      </c>
      <c r="E162" s="47" t="s">
        <v>380</v>
      </c>
      <c r="F162" s="35" t="s">
        <v>255</v>
      </c>
      <c r="G162" s="36">
        <v>41670</v>
      </c>
      <c r="H162" s="31">
        <v>3878</v>
      </c>
      <c r="I162" s="37">
        <v>388</v>
      </c>
      <c r="K162">
        <f t="shared" si="2"/>
        <v>4</v>
      </c>
    </row>
    <row r="163" spans="4:11" x14ac:dyDescent="0.25">
      <c r="D163" s="49" t="s">
        <v>1068</v>
      </c>
      <c r="E163" s="47" t="s">
        <v>381</v>
      </c>
      <c r="F163" s="35" t="s">
        <v>255</v>
      </c>
      <c r="G163" s="36">
        <v>41670</v>
      </c>
      <c r="H163" s="31">
        <v>40657</v>
      </c>
      <c r="I163" s="37">
        <v>4066</v>
      </c>
      <c r="K163">
        <f t="shared" si="2"/>
        <v>5</v>
      </c>
    </row>
    <row r="164" spans="4:11" x14ac:dyDescent="0.25">
      <c r="D164" s="49" t="s">
        <v>834</v>
      </c>
      <c r="E164" s="47" t="s">
        <v>382</v>
      </c>
      <c r="F164" s="35" t="s">
        <v>255</v>
      </c>
      <c r="G164" s="36">
        <v>41670</v>
      </c>
      <c r="H164" s="31">
        <v>6727</v>
      </c>
      <c r="I164" s="37">
        <v>673</v>
      </c>
      <c r="K164">
        <f t="shared" si="2"/>
        <v>4</v>
      </c>
    </row>
    <row r="165" spans="4:11" x14ac:dyDescent="0.25">
      <c r="D165" s="49" t="s">
        <v>1069</v>
      </c>
      <c r="E165" s="47" t="s">
        <v>383</v>
      </c>
      <c r="F165" s="35" t="s">
        <v>255</v>
      </c>
      <c r="G165" s="36">
        <v>41670</v>
      </c>
      <c r="H165" s="31">
        <v>18994</v>
      </c>
      <c r="I165" s="37">
        <v>1899</v>
      </c>
      <c r="K165">
        <f t="shared" si="2"/>
        <v>4</v>
      </c>
    </row>
    <row r="166" spans="4:11" x14ac:dyDescent="0.25">
      <c r="D166" s="49" t="s">
        <v>1070</v>
      </c>
      <c r="E166" s="47" t="s">
        <v>384</v>
      </c>
      <c r="F166" s="35" t="s">
        <v>255</v>
      </c>
      <c r="G166" s="36">
        <v>41670</v>
      </c>
      <c r="H166" s="31">
        <v>17401</v>
      </c>
      <c r="I166" s="37">
        <v>1740</v>
      </c>
      <c r="K166">
        <f t="shared" si="2"/>
        <v>6</v>
      </c>
    </row>
    <row r="167" spans="4:11" x14ac:dyDescent="0.25">
      <c r="D167" s="49" t="s">
        <v>835</v>
      </c>
      <c r="E167" s="47" t="s">
        <v>385</v>
      </c>
      <c r="F167" s="35" t="s">
        <v>255</v>
      </c>
      <c r="G167" s="36">
        <v>41670</v>
      </c>
      <c r="H167" s="31">
        <v>27740</v>
      </c>
      <c r="I167" s="37">
        <v>2774</v>
      </c>
      <c r="K167">
        <f t="shared" si="2"/>
        <v>6</v>
      </c>
    </row>
    <row r="168" spans="4:11" x14ac:dyDescent="0.25">
      <c r="D168" s="49" t="s">
        <v>836</v>
      </c>
      <c r="E168" s="47" t="s">
        <v>386</v>
      </c>
      <c r="F168" s="35" t="s">
        <v>255</v>
      </c>
      <c r="G168" s="36">
        <v>41670</v>
      </c>
      <c r="H168" s="31">
        <v>5952</v>
      </c>
      <c r="I168" s="37">
        <v>595</v>
      </c>
      <c r="K168">
        <f t="shared" si="2"/>
        <v>5</v>
      </c>
    </row>
    <row r="169" spans="4:11" x14ac:dyDescent="0.25">
      <c r="D169" s="49" t="s">
        <v>961</v>
      </c>
      <c r="E169" s="47" t="s">
        <v>387</v>
      </c>
      <c r="F169" s="35" t="s">
        <v>255</v>
      </c>
      <c r="G169" s="36">
        <v>41670</v>
      </c>
      <c r="H169" s="31">
        <v>6549</v>
      </c>
      <c r="I169" s="37">
        <v>655</v>
      </c>
      <c r="K169">
        <f t="shared" si="2"/>
        <v>1</v>
      </c>
    </row>
    <row r="170" spans="4:11" x14ac:dyDescent="0.25">
      <c r="D170" s="49" t="s">
        <v>962</v>
      </c>
      <c r="E170" s="47" t="s">
        <v>388</v>
      </c>
      <c r="F170" s="35" t="s">
        <v>255</v>
      </c>
      <c r="G170" s="36">
        <v>41670</v>
      </c>
      <c r="H170" s="31">
        <v>5350</v>
      </c>
      <c r="I170" s="37">
        <v>535</v>
      </c>
      <c r="K170">
        <f t="shared" si="2"/>
        <v>4</v>
      </c>
    </row>
    <row r="171" spans="4:11" x14ac:dyDescent="0.25">
      <c r="D171" s="49" t="s">
        <v>837</v>
      </c>
      <c r="E171" s="47" t="s">
        <v>389</v>
      </c>
      <c r="F171" s="35" t="s">
        <v>255</v>
      </c>
      <c r="G171" s="36">
        <v>41670</v>
      </c>
      <c r="H171" s="31">
        <v>13811</v>
      </c>
      <c r="I171" s="37">
        <v>1381</v>
      </c>
      <c r="K171">
        <f t="shared" si="2"/>
        <v>5</v>
      </c>
    </row>
    <row r="172" spans="4:11" x14ac:dyDescent="0.25">
      <c r="D172" s="50" t="s">
        <v>963</v>
      </c>
      <c r="E172" s="31" t="s">
        <v>390</v>
      </c>
      <c r="F172" s="35" t="s">
        <v>255</v>
      </c>
      <c r="G172" s="36">
        <v>41670</v>
      </c>
      <c r="H172" s="31">
        <v>5416</v>
      </c>
      <c r="I172" s="37">
        <v>542</v>
      </c>
      <c r="K172">
        <f t="shared" si="2"/>
        <v>4</v>
      </c>
    </row>
    <row r="173" spans="4:11" x14ac:dyDescent="0.25">
      <c r="D173" s="50" t="s">
        <v>1071</v>
      </c>
      <c r="E173" s="31" t="s">
        <v>391</v>
      </c>
      <c r="F173" s="35" t="s">
        <v>255</v>
      </c>
      <c r="G173" s="36">
        <v>41670</v>
      </c>
      <c r="H173" s="31">
        <v>6537</v>
      </c>
      <c r="I173" s="37">
        <v>654</v>
      </c>
      <c r="K173">
        <f t="shared" si="2"/>
        <v>6</v>
      </c>
    </row>
    <row r="174" spans="4:11" x14ac:dyDescent="0.25">
      <c r="D174" s="50" t="s">
        <v>838</v>
      </c>
      <c r="E174" s="31" t="s">
        <v>392</v>
      </c>
      <c r="F174" s="35" t="s">
        <v>255</v>
      </c>
      <c r="G174" s="36">
        <v>41670</v>
      </c>
      <c r="H174" s="31">
        <v>9016</v>
      </c>
      <c r="I174" s="37">
        <v>902</v>
      </c>
      <c r="K174">
        <f t="shared" si="2"/>
        <v>6</v>
      </c>
    </row>
    <row r="175" spans="4:11" x14ac:dyDescent="0.25">
      <c r="D175" s="50" t="s">
        <v>964</v>
      </c>
      <c r="E175" s="31" t="s">
        <v>393</v>
      </c>
      <c r="F175" s="35" t="s">
        <v>255</v>
      </c>
      <c r="G175" s="36">
        <v>41670</v>
      </c>
      <c r="H175" s="31">
        <v>16142</v>
      </c>
      <c r="I175" s="37">
        <v>1614</v>
      </c>
      <c r="K175">
        <f t="shared" si="2"/>
        <v>4</v>
      </c>
    </row>
    <row r="176" spans="4:11" x14ac:dyDescent="0.25">
      <c r="D176" s="50" t="s">
        <v>839</v>
      </c>
      <c r="E176" s="31" t="s">
        <v>394</v>
      </c>
      <c r="F176" s="35" t="s">
        <v>255</v>
      </c>
      <c r="G176" s="36">
        <v>41670</v>
      </c>
      <c r="H176" s="31">
        <v>5965</v>
      </c>
      <c r="I176" s="37">
        <v>597</v>
      </c>
      <c r="K176">
        <f t="shared" si="2"/>
        <v>5</v>
      </c>
    </row>
    <row r="177" spans="4:11" x14ac:dyDescent="0.25">
      <c r="D177" s="50" t="s">
        <v>965</v>
      </c>
      <c r="E177" s="31" t="s">
        <v>395</v>
      </c>
      <c r="F177" s="35" t="s">
        <v>255</v>
      </c>
      <c r="G177" s="36">
        <v>41670</v>
      </c>
      <c r="H177" s="31">
        <v>8634</v>
      </c>
      <c r="I177" s="37">
        <v>863</v>
      </c>
      <c r="K177">
        <f t="shared" si="2"/>
        <v>1</v>
      </c>
    </row>
    <row r="178" spans="4:11" x14ac:dyDescent="0.25">
      <c r="D178" s="50" t="s">
        <v>840</v>
      </c>
      <c r="E178" s="31" t="s">
        <v>396</v>
      </c>
      <c r="F178" s="35" t="s">
        <v>255</v>
      </c>
      <c r="G178" s="36">
        <v>41670</v>
      </c>
      <c r="H178" s="31">
        <v>17132</v>
      </c>
      <c r="I178" s="37">
        <v>1713</v>
      </c>
      <c r="K178">
        <f t="shared" si="2"/>
        <v>6</v>
      </c>
    </row>
    <row r="179" spans="4:11" x14ac:dyDescent="0.25">
      <c r="D179" s="50" t="s">
        <v>966</v>
      </c>
      <c r="E179" s="31" t="s">
        <v>397</v>
      </c>
      <c r="F179" s="35" t="s">
        <v>255</v>
      </c>
      <c r="G179" s="36">
        <v>41670</v>
      </c>
      <c r="H179" s="51">
        <v>6260</v>
      </c>
      <c r="I179" s="37">
        <v>626</v>
      </c>
      <c r="K179">
        <f t="shared" si="2"/>
        <v>4</v>
      </c>
    </row>
    <row r="180" spans="4:11" x14ac:dyDescent="0.25">
      <c r="D180" s="50" t="s">
        <v>398</v>
      </c>
      <c r="E180" s="31" t="s">
        <v>399</v>
      </c>
      <c r="F180" s="35" t="s">
        <v>255</v>
      </c>
      <c r="G180" s="36">
        <v>41670</v>
      </c>
      <c r="H180" s="51">
        <v>41025</v>
      </c>
      <c r="I180" s="37">
        <v>4103</v>
      </c>
      <c r="K180">
        <f t="shared" si="2"/>
        <v>6</v>
      </c>
    </row>
    <row r="181" spans="4:11" x14ac:dyDescent="0.25">
      <c r="D181" s="50" t="s">
        <v>1072</v>
      </c>
      <c r="E181" s="31" t="s">
        <v>400</v>
      </c>
      <c r="F181" s="35" t="s">
        <v>255</v>
      </c>
      <c r="G181" s="36">
        <v>41670</v>
      </c>
      <c r="H181" s="51">
        <v>12378</v>
      </c>
      <c r="I181" s="37">
        <v>1238</v>
      </c>
      <c r="K181">
        <f t="shared" si="2"/>
        <v>4</v>
      </c>
    </row>
    <row r="182" spans="4:11" x14ac:dyDescent="0.25">
      <c r="D182" s="50" t="s">
        <v>967</v>
      </c>
      <c r="E182" s="31" t="s">
        <v>401</v>
      </c>
      <c r="F182" s="35" t="s">
        <v>255</v>
      </c>
      <c r="G182" s="36">
        <v>41670</v>
      </c>
      <c r="H182" s="51">
        <v>8342</v>
      </c>
      <c r="I182" s="37">
        <v>834</v>
      </c>
      <c r="K182">
        <f t="shared" si="2"/>
        <v>4</v>
      </c>
    </row>
    <row r="183" spans="4:11" x14ac:dyDescent="0.25">
      <c r="D183" s="50" t="s">
        <v>1073</v>
      </c>
      <c r="E183" s="31" t="s">
        <v>402</v>
      </c>
      <c r="F183" s="35" t="s">
        <v>255</v>
      </c>
      <c r="G183" s="36">
        <v>41670</v>
      </c>
      <c r="H183" s="51">
        <v>2985</v>
      </c>
      <c r="I183" s="37">
        <v>298</v>
      </c>
      <c r="K183">
        <f t="shared" si="2"/>
        <v>4</v>
      </c>
    </row>
    <row r="184" spans="4:11" x14ac:dyDescent="0.25">
      <c r="D184" s="50" t="s">
        <v>968</v>
      </c>
      <c r="E184" s="31" t="s">
        <v>403</v>
      </c>
      <c r="F184" s="35" t="s">
        <v>255</v>
      </c>
      <c r="G184" s="36">
        <v>41670</v>
      </c>
      <c r="H184" s="51">
        <v>24460</v>
      </c>
      <c r="I184" s="37">
        <v>2446</v>
      </c>
      <c r="K184">
        <f t="shared" si="2"/>
        <v>8</v>
      </c>
    </row>
    <row r="185" spans="4:11" x14ac:dyDescent="0.25">
      <c r="D185" s="50" t="s">
        <v>841</v>
      </c>
      <c r="E185" s="31" t="s">
        <v>404</v>
      </c>
      <c r="F185" s="35" t="s">
        <v>255</v>
      </c>
      <c r="G185" s="36">
        <v>41670</v>
      </c>
      <c r="H185" s="51">
        <v>25715</v>
      </c>
      <c r="I185" s="37">
        <v>2571</v>
      </c>
      <c r="K185">
        <f t="shared" si="2"/>
        <v>5</v>
      </c>
    </row>
    <row r="186" spans="4:11" x14ac:dyDescent="0.25">
      <c r="D186" s="50" t="s">
        <v>405</v>
      </c>
      <c r="E186" s="31" t="s">
        <v>406</v>
      </c>
      <c r="F186" s="35" t="s">
        <v>255</v>
      </c>
      <c r="G186" s="36">
        <v>41670</v>
      </c>
      <c r="H186" s="51">
        <v>11150</v>
      </c>
      <c r="I186" s="37">
        <v>1115</v>
      </c>
      <c r="K186">
        <f t="shared" si="2"/>
        <v>5</v>
      </c>
    </row>
    <row r="187" spans="4:11" x14ac:dyDescent="0.25">
      <c r="D187" s="50" t="s">
        <v>969</v>
      </c>
      <c r="E187" s="31" t="s">
        <v>407</v>
      </c>
      <c r="F187" s="35" t="s">
        <v>255</v>
      </c>
      <c r="G187" s="36">
        <v>41670</v>
      </c>
      <c r="H187" s="51">
        <v>11457</v>
      </c>
      <c r="I187" s="37">
        <v>1146</v>
      </c>
      <c r="K187">
        <f t="shared" si="2"/>
        <v>4</v>
      </c>
    </row>
    <row r="188" spans="4:11" x14ac:dyDescent="0.25">
      <c r="D188" s="50" t="s">
        <v>1074</v>
      </c>
      <c r="E188" s="31" t="s">
        <v>408</v>
      </c>
      <c r="F188" s="35" t="s">
        <v>255</v>
      </c>
      <c r="G188" s="36">
        <v>41670</v>
      </c>
      <c r="H188" s="51">
        <v>4643</v>
      </c>
      <c r="I188" s="37">
        <v>464</v>
      </c>
      <c r="K188">
        <f t="shared" si="2"/>
        <v>4</v>
      </c>
    </row>
    <row r="189" spans="4:11" x14ac:dyDescent="0.25">
      <c r="D189" s="50" t="s">
        <v>842</v>
      </c>
      <c r="E189" s="31" t="s">
        <v>409</v>
      </c>
      <c r="F189" s="35" t="s">
        <v>255</v>
      </c>
      <c r="G189" s="36">
        <v>41670</v>
      </c>
      <c r="H189" s="51">
        <v>13115</v>
      </c>
      <c r="I189" s="37">
        <v>1312</v>
      </c>
      <c r="K189">
        <f t="shared" si="2"/>
        <v>4</v>
      </c>
    </row>
    <row r="190" spans="4:11" x14ac:dyDescent="0.25">
      <c r="D190" s="50" t="s">
        <v>843</v>
      </c>
      <c r="E190" s="31" t="s">
        <v>410</v>
      </c>
      <c r="F190" s="35" t="s">
        <v>255</v>
      </c>
      <c r="G190" s="36">
        <v>41670</v>
      </c>
      <c r="H190" s="51">
        <v>11182</v>
      </c>
      <c r="I190" s="37">
        <v>1118</v>
      </c>
      <c r="K190">
        <f t="shared" si="2"/>
        <v>4</v>
      </c>
    </row>
    <row r="191" spans="4:11" x14ac:dyDescent="0.25">
      <c r="D191" s="50" t="s">
        <v>1075</v>
      </c>
      <c r="E191" s="31" t="s">
        <v>411</v>
      </c>
      <c r="F191" s="35" t="s">
        <v>255</v>
      </c>
      <c r="G191" s="36">
        <v>41670</v>
      </c>
      <c r="H191" s="51">
        <v>9387</v>
      </c>
      <c r="I191" s="37">
        <v>939</v>
      </c>
      <c r="K191">
        <f t="shared" si="2"/>
        <v>4</v>
      </c>
    </row>
    <row r="192" spans="4:11" x14ac:dyDescent="0.25">
      <c r="D192" s="50" t="s">
        <v>844</v>
      </c>
      <c r="E192" s="31" t="s">
        <v>412</v>
      </c>
      <c r="F192" s="35" t="s">
        <v>255</v>
      </c>
      <c r="G192" s="36">
        <v>41670</v>
      </c>
      <c r="H192" s="51">
        <v>32425</v>
      </c>
      <c r="I192" s="37">
        <v>3242</v>
      </c>
      <c r="K192">
        <f t="shared" si="2"/>
        <v>6</v>
      </c>
    </row>
    <row r="193" spans="4:11" x14ac:dyDescent="0.25">
      <c r="D193" s="50" t="s">
        <v>845</v>
      </c>
      <c r="E193" s="31" t="s">
        <v>413</v>
      </c>
      <c r="F193" s="35" t="s">
        <v>255</v>
      </c>
      <c r="G193" s="36">
        <v>41670</v>
      </c>
      <c r="H193" s="51">
        <v>2200</v>
      </c>
      <c r="I193" s="37">
        <v>220</v>
      </c>
      <c r="K193">
        <f t="shared" si="2"/>
        <v>4</v>
      </c>
    </row>
    <row r="194" spans="4:11" x14ac:dyDescent="0.25">
      <c r="D194" s="50" t="s">
        <v>1076</v>
      </c>
      <c r="E194" s="31" t="s">
        <v>414</v>
      </c>
      <c r="F194" s="35" t="s">
        <v>255</v>
      </c>
      <c r="G194" s="36">
        <v>41670</v>
      </c>
      <c r="H194" s="51">
        <v>27054</v>
      </c>
      <c r="I194" s="37">
        <v>2705</v>
      </c>
      <c r="K194">
        <f t="shared" si="2"/>
        <v>9</v>
      </c>
    </row>
    <row r="195" spans="4:11" x14ac:dyDescent="0.25">
      <c r="D195" s="50" t="s">
        <v>846</v>
      </c>
      <c r="E195" s="31" t="s">
        <v>415</v>
      </c>
      <c r="F195" s="35" t="s">
        <v>255</v>
      </c>
      <c r="G195" s="36">
        <v>41670</v>
      </c>
      <c r="H195" s="51">
        <v>26810</v>
      </c>
      <c r="I195" s="37">
        <v>2681</v>
      </c>
      <c r="K195">
        <f t="shared" si="2"/>
        <v>5</v>
      </c>
    </row>
    <row r="196" spans="4:11" x14ac:dyDescent="0.25">
      <c r="D196" s="50" t="s">
        <v>416</v>
      </c>
      <c r="E196" s="31" t="s">
        <v>417</v>
      </c>
      <c r="F196" s="35" t="s">
        <v>255</v>
      </c>
      <c r="G196" s="36">
        <v>41670</v>
      </c>
      <c r="H196" s="51">
        <v>45929</v>
      </c>
      <c r="I196" s="37">
        <v>4593</v>
      </c>
      <c r="K196">
        <f t="shared" si="2"/>
        <v>7</v>
      </c>
    </row>
    <row r="197" spans="4:11" x14ac:dyDescent="0.25">
      <c r="D197" s="50" t="s">
        <v>970</v>
      </c>
      <c r="E197" s="31" t="s">
        <v>418</v>
      </c>
      <c r="F197" s="35" t="s">
        <v>255</v>
      </c>
      <c r="G197" s="36">
        <v>41670</v>
      </c>
      <c r="H197" s="51">
        <v>9652</v>
      </c>
      <c r="I197" s="37">
        <v>965</v>
      </c>
      <c r="K197">
        <f t="shared" si="2"/>
        <v>7</v>
      </c>
    </row>
    <row r="198" spans="4:11" x14ac:dyDescent="0.25">
      <c r="D198" s="50" t="s">
        <v>1077</v>
      </c>
      <c r="E198" s="31" t="s">
        <v>419</v>
      </c>
      <c r="F198" s="35" t="s">
        <v>255</v>
      </c>
      <c r="G198" s="36">
        <v>41670</v>
      </c>
      <c r="H198" s="51">
        <v>20179</v>
      </c>
      <c r="I198" s="37">
        <v>2018</v>
      </c>
      <c r="K198">
        <f t="shared" si="2"/>
        <v>4</v>
      </c>
    </row>
    <row r="199" spans="4:11" x14ac:dyDescent="0.25">
      <c r="D199" s="50" t="s">
        <v>847</v>
      </c>
      <c r="E199" s="31" t="s">
        <v>420</v>
      </c>
      <c r="F199" s="35" t="s">
        <v>255</v>
      </c>
      <c r="G199" s="36">
        <v>41670</v>
      </c>
      <c r="H199" s="51">
        <v>18607</v>
      </c>
      <c r="I199" s="37">
        <v>1861</v>
      </c>
      <c r="K199">
        <f t="shared" si="2"/>
        <v>1</v>
      </c>
    </row>
    <row r="200" spans="4:11" x14ac:dyDescent="0.25">
      <c r="D200" s="50" t="s">
        <v>848</v>
      </c>
      <c r="E200" s="31" t="s">
        <v>421</v>
      </c>
      <c r="F200" s="35" t="s">
        <v>255</v>
      </c>
      <c r="G200" s="36">
        <v>41670</v>
      </c>
      <c r="H200" s="51">
        <v>14261</v>
      </c>
      <c r="I200" s="37">
        <v>1426</v>
      </c>
      <c r="K200">
        <f t="shared" ref="K200:K263" si="3">COUNTIF(D200:D1838,D200)</f>
        <v>4</v>
      </c>
    </row>
    <row r="201" spans="4:11" x14ac:dyDescent="0.25">
      <c r="D201" s="50" t="s">
        <v>422</v>
      </c>
      <c r="E201" s="31" t="s">
        <v>423</v>
      </c>
      <c r="F201" s="35" t="s">
        <v>255</v>
      </c>
      <c r="G201" s="36">
        <v>41670</v>
      </c>
      <c r="H201" s="51">
        <v>12299</v>
      </c>
      <c r="I201" s="37">
        <v>1230</v>
      </c>
      <c r="K201">
        <f t="shared" si="3"/>
        <v>4</v>
      </c>
    </row>
    <row r="202" spans="4:11" x14ac:dyDescent="0.25">
      <c r="D202" s="50" t="s">
        <v>849</v>
      </c>
      <c r="E202" s="31" t="s">
        <v>424</v>
      </c>
      <c r="F202" s="35" t="s">
        <v>255</v>
      </c>
      <c r="G202" s="36">
        <v>41670</v>
      </c>
      <c r="H202" s="51">
        <v>2187</v>
      </c>
      <c r="I202" s="37">
        <v>219</v>
      </c>
      <c r="K202">
        <f t="shared" si="3"/>
        <v>4</v>
      </c>
    </row>
    <row r="203" spans="4:11" x14ac:dyDescent="0.25">
      <c r="D203" s="50" t="s">
        <v>850</v>
      </c>
      <c r="E203" s="31" t="s">
        <v>425</v>
      </c>
      <c r="F203" s="35" t="s">
        <v>255</v>
      </c>
      <c r="G203" s="36">
        <v>41670</v>
      </c>
      <c r="H203" s="51">
        <v>12804</v>
      </c>
      <c r="I203" s="37">
        <v>1280</v>
      </c>
      <c r="K203">
        <f t="shared" si="3"/>
        <v>4</v>
      </c>
    </row>
    <row r="204" spans="4:11" x14ac:dyDescent="0.25">
      <c r="D204" s="50" t="s">
        <v>851</v>
      </c>
      <c r="E204" s="31" t="s">
        <v>426</v>
      </c>
      <c r="F204" s="35" t="s">
        <v>255</v>
      </c>
      <c r="G204" s="36">
        <v>41670</v>
      </c>
      <c r="H204" s="51">
        <v>1619</v>
      </c>
      <c r="I204" s="37">
        <v>162</v>
      </c>
      <c r="K204">
        <f t="shared" si="3"/>
        <v>3</v>
      </c>
    </row>
    <row r="205" spans="4:11" x14ac:dyDescent="0.25">
      <c r="D205" s="50" t="s">
        <v>1078</v>
      </c>
      <c r="E205" s="31" t="s">
        <v>427</v>
      </c>
      <c r="F205" s="35" t="s">
        <v>255</v>
      </c>
      <c r="G205" s="36">
        <v>41670</v>
      </c>
      <c r="H205" s="51">
        <v>2611</v>
      </c>
      <c r="I205" s="37">
        <v>261</v>
      </c>
      <c r="K205">
        <f t="shared" si="3"/>
        <v>5</v>
      </c>
    </row>
    <row r="206" spans="4:11" x14ac:dyDescent="0.25">
      <c r="D206" s="50" t="s">
        <v>1079</v>
      </c>
      <c r="E206" s="31" t="s">
        <v>428</v>
      </c>
      <c r="F206" s="35" t="s">
        <v>255</v>
      </c>
      <c r="G206" s="36">
        <v>41670</v>
      </c>
      <c r="H206" s="51">
        <v>9888</v>
      </c>
      <c r="I206" s="37">
        <v>989</v>
      </c>
      <c r="K206">
        <f t="shared" si="3"/>
        <v>5</v>
      </c>
    </row>
    <row r="207" spans="4:11" x14ac:dyDescent="0.25">
      <c r="D207" s="50" t="s">
        <v>971</v>
      </c>
      <c r="E207" s="31" t="s">
        <v>429</v>
      </c>
      <c r="F207" s="35" t="s">
        <v>255</v>
      </c>
      <c r="G207" s="36">
        <v>41670</v>
      </c>
      <c r="H207" s="51">
        <v>2016</v>
      </c>
      <c r="I207" s="37">
        <v>202</v>
      </c>
      <c r="K207">
        <f t="shared" si="3"/>
        <v>6</v>
      </c>
    </row>
    <row r="208" spans="4:11" x14ac:dyDescent="0.25">
      <c r="D208" s="55" t="s">
        <v>971</v>
      </c>
      <c r="E208" s="53" t="s">
        <v>430</v>
      </c>
      <c r="F208" s="56" t="s">
        <v>255</v>
      </c>
      <c r="G208" s="57">
        <v>41670</v>
      </c>
      <c r="H208" s="58">
        <v>11859</v>
      </c>
      <c r="I208" s="59">
        <v>1186</v>
      </c>
      <c r="K208">
        <f t="shared" si="3"/>
        <v>5</v>
      </c>
    </row>
    <row r="209" spans="4:11" x14ac:dyDescent="0.25">
      <c r="D209" s="50" t="s">
        <v>852</v>
      </c>
      <c r="E209" s="31" t="s">
        <v>431</v>
      </c>
      <c r="F209" s="35" t="s">
        <v>255</v>
      </c>
      <c r="G209" s="36">
        <v>41670</v>
      </c>
      <c r="H209" s="51">
        <v>4468</v>
      </c>
      <c r="I209" s="37">
        <v>447</v>
      </c>
      <c r="K209">
        <f t="shared" si="3"/>
        <v>4</v>
      </c>
    </row>
    <row r="210" spans="4:11" x14ac:dyDescent="0.25">
      <c r="D210" s="50" t="s">
        <v>1080</v>
      </c>
      <c r="E210" s="31" t="s">
        <v>432</v>
      </c>
      <c r="F210" s="35" t="s">
        <v>255</v>
      </c>
      <c r="G210" s="36">
        <v>41670</v>
      </c>
      <c r="H210" s="51">
        <v>11365</v>
      </c>
      <c r="I210" s="37">
        <v>1136</v>
      </c>
      <c r="K210">
        <f t="shared" si="3"/>
        <v>1</v>
      </c>
    </row>
    <row r="211" spans="4:11" x14ac:dyDescent="0.25">
      <c r="D211" s="50" t="s">
        <v>1081</v>
      </c>
      <c r="E211" s="31" t="s">
        <v>433</v>
      </c>
      <c r="F211" s="35" t="s">
        <v>255</v>
      </c>
      <c r="G211" s="36">
        <v>41670</v>
      </c>
      <c r="H211" s="51">
        <v>938</v>
      </c>
      <c r="I211" s="37">
        <v>94</v>
      </c>
      <c r="K211">
        <f t="shared" si="3"/>
        <v>4</v>
      </c>
    </row>
    <row r="212" spans="4:11" x14ac:dyDescent="0.25">
      <c r="D212" s="50" t="s">
        <v>1082</v>
      </c>
      <c r="E212" s="31" t="s">
        <v>434</v>
      </c>
      <c r="F212" s="35" t="s">
        <v>255</v>
      </c>
      <c r="G212" s="36">
        <v>41670</v>
      </c>
      <c r="H212" s="51">
        <v>5972</v>
      </c>
      <c r="I212" s="37">
        <v>597</v>
      </c>
      <c r="K212">
        <f t="shared" si="3"/>
        <v>4</v>
      </c>
    </row>
    <row r="213" spans="4:11" x14ac:dyDescent="0.25">
      <c r="D213" s="50" t="s">
        <v>853</v>
      </c>
      <c r="E213" s="31" t="s">
        <v>435</v>
      </c>
      <c r="F213" s="35" t="s">
        <v>255</v>
      </c>
      <c r="G213" s="36">
        <v>41670</v>
      </c>
      <c r="H213" s="51">
        <v>6755</v>
      </c>
      <c r="I213" s="37">
        <v>675</v>
      </c>
      <c r="K213">
        <f t="shared" si="3"/>
        <v>4</v>
      </c>
    </row>
    <row r="214" spans="4:11" x14ac:dyDescent="0.25">
      <c r="D214" s="50" t="s">
        <v>972</v>
      </c>
      <c r="E214" s="31" t="s">
        <v>436</v>
      </c>
      <c r="F214" s="35" t="s">
        <v>255</v>
      </c>
      <c r="G214" s="36">
        <v>41670</v>
      </c>
      <c r="H214" s="51">
        <v>8868</v>
      </c>
      <c r="I214" s="37">
        <v>887</v>
      </c>
      <c r="K214">
        <f t="shared" si="3"/>
        <v>4</v>
      </c>
    </row>
    <row r="215" spans="4:11" x14ac:dyDescent="0.25">
      <c r="D215" s="50" t="s">
        <v>854</v>
      </c>
      <c r="E215" s="31" t="s">
        <v>437</v>
      </c>
      <c r="F215" s="35" t="s">
        <v>255</v>
      </c>
      <c r="G215" s="36">
        <v>41670</v>
      </c>
      <c r="H215" s="51">
        <v>31916</v>
      </c>
      <c r="I215" s="37">
        <v>3192</v>
      </c>
      <c r="K215">
        <f t="shared" si="3"/>
        <v>6</v>
      </c>
    </row>
    <row r="216" spans="4:11" x14ac:dyDescent="0.25">
      <c r="D216" s="50" t="s">
        <v>855</v>
      </c>
      <c r="E216" s="31" t="s">
        <v>438</v>
      </c>
      <c r="F216" s="35" t="s">
        <v>255</v>
      </c>
      <c r="G216" s="36">
        <v>41670</v>
      </c>
      <c r="H216" s="51">
        <v>3383</v>
      </c>
      <c r="I216" s="37">
        <v>338</v>
      </c>
      <c r="K216">
        <f t="shared" si="3"/>
        <v>4</v>
      </c>
    </row>
    <row r="217" spans="4:11" x14ac:dyDescent="0.25">
      <c r="D217" s="50" t="s">
        <v>439</v>
      </c>
      <c r="E217" s="31" t="s">
        <v>440</v>
      </c>
      <c r="F217" s="35" t="s">
        <v>255</v>
      </c>
      <c r="G217" s="36">
        <v>41670</v>
      </c>
      <c r="H217" s="51">
        <v>1104</v>
      </c>
      <c r="I217" s="37">
        <v>110</v>
      </c>
      <c r="K217">
        <f t="shared" si="3"/>
        <v>4</v>
      </c>
    </row>
    <row r="218" spans="4:11" x14ac:dyDescent="0.25">
      <c r="D218" s="50" t="s">
        <v>856</v>
      </c>
      <c r="E218" s="31" t="s">
        <v>441</v>
      </c>
      <c r="F218" s="35" t="s">
        <v>255</v>
      </c>
      <c r="G218" s="36">
        <v>41670</v>
      </c>
      <c r="H218" s="51">
        <v>6485</v>
      </c>
      <c r="I218" s="37">
        <v>649</v>
      </c>
      <c r="K218">
        <f t="shared" si="3"/>
        <v>4</v>
      </c>
    </row>
    <row r="219" spans="4:11" x14ac:dyDescent="0.25">
      <c r="D219" s="50" t="s">
        <v>857</v>
      </c>
      <c r="E219" s="31" t="s">
        <v>442</v>
      </c>
      <c r="F219" s="35" t="s">
        <v>255</v>
      </c>
      <c r="G219" s="36">
        <v>41670</v>
      </c>
      <c r="H219" s="51">
        <v>7592</v>
      </c>
      <c r="I219" s="37">
        <v>759</v>
      </c>
      <c r="K219">
        <f t="shared" si="3"/>
        <v>4</v>
      </c>
    </row>
    <row r="220" spans="4:11" x14ac:dyDescent="0.25">
      <c r="D220" s="50" t="s">
        <v>973</v>
      </c>
      <c r="E220" s="31" t="s">
        <v>443</v>
      </c>
      <c r="F220" s="35" t="s">
        <v>255</v>
      </c>
      <c r="G220" s="36">
        <v>41670</v>
      </c>
      <c r="H220" s="51">
        <v>10799</v>
      </c>
      <c r="I220" s="37">
        <v>1080</v>
      </c>
      <c r="K220">
        <f t="shared" si="3"/>
        <v>4</v>
      </c>
    </row>
    <row r="221" spans="4:11" x14ac:dyDescent="0.25">
      <c r="D221" s="50" t="s">
        <v>444</v>
      </c>
      <c r="E221" s="31" t="s">
        <v>445</v>
      </c>
      <c r="F221" s="35" t="s">
        <v>255</v>
      </c>
      <c r="G221" s="36">
        <v>41670</v>
      </c>
      <c r="H221" s="51">
        <v>13030</v>
      </c>
      <c r="I221" s="37">
        <v>1303</v>
      </c>
      <c r="K221">
        <f t="shared" si="3"/>
        <v>7</v>
      </c>
    </row>
    <row r="222" spans="4:11" x14ac:dyDescent="0.25">
      <c r="D222" s="50" t="s">
        <v>446</v>
      </c>
      <c r="E222" s="31" t="s">
        <v>447</v>
      </c>
      <c r="F222" s="35" t="s">
        <v>255</v>
      </c>
      <c r="G222" s="36">
        <v>41670</v>
      </c>
      <c r="H222" s="51">
        <v>3782</v>
      </c>
      <c r="I222" s="37">
        <v>378</v>
      </c>
      <c r="K222">
        <f t="shared" si="3"/>
        <v>4</v>
      </c>
    </row>
    <row r="223" spans="4:11" x14ac:dyDescent="0.25">
      <c r="D223" s="50" t="s">
        <v>858</v>
      </c>
      <c r="E223" s="31" t="s">
        <v>448</v>
      </c>
      <c r="F223" s="35" t="s">
        <v>255</v>
      </c>
      <c r="G223" s="36">
        <v>41670</v>
      </c>
      <c r="H223" s="51">
        <v>17709</v>
      </c>
      <c r="I223" s="37">
        <v>1771</v>
      </c>
      <c r="K223">
        <f t="shared" si="3"/>
        <v>7</v>
      </c>
    </row>
    <row r="224" spans="4:11" x14ac:dyDescent="0.25">
      <c r="D224" s="50" t="s">
        <v>1083</v>
      </c>
      <c r="E224" s="31" t="s">
        <v>449</v>
      </c>
      <c r="F224" s="35" t="s">
        <v>255</v>
      </c>
      <c r="G224" s="36">
        <v>41670</v>
      </c>
      <c r="H224" s="51">
        <v>17680</v>
      </c>
      <c r="I224" s="37">
        <v>1768</v>
      </c>
      <c r="K224">
        <f t="shared" si="3"/>
        <v>5</v>
      </c>
    </row>
    <row r="225" spans="4:11" x14ac:dyDescent="0.25">
      <c r="D225" s="50" t="s">
        <v>1084</v>
      </c>
      <c r="E225" s="31" t="s">
        <v>450</v>
      </c>
      <c r="F225" s="35" t="s">
        <v>255</v>
      </c>
      <c r="G225" s="36">
        <v>41670</v>
      </c>
      <c r="H225" s="51">
        <v>11699</v>
      </c>
      <c r="I225" s="37">
        <v>1170</v>
      </c>
      <c r="K225">
        <f t="shared" si="3"/>
        <v>5</v>
      </c>
    </row>
    <row r="226" spans="4:11" x14ac:dyDescent="0.25">
      <c r="D226" s="50" t="s">
        <v>859</v>
      </c>
      <c r="E226" s="31" t="s">
        <v>451</v>
      </c>
      <c r="F226" s="35" t="s">
        <v>255</v>
      </c>
      <c r="G226" s="36">
        <v>41670</v>
      </c>
      <c r="H226" s="51">
        <v>3043</v>
      </c>
      <c r="I226" s="37">
        <v>304</v>
      </c>
      <c r="K226">
        <f t="shared" si="3"/>
        <v>4</v>
      </c>
    </row>
    <row r="227" spans="4:11" x14ac:dyDescent="0.25">
      <c r="D227" s="50" t="s">
        <v>452</v>
      </c>
      <c r="E227" s="31" t="s">
        <v>453</v>
      </c>
      <c r="F227" s="35" t="s">
        <v>255</v>
      </c>
      <c r="G227" s="36">
        <v>41670</v>
      </c>
      <c r="H227" s="51">
        <v>2956</v>
      </c>
      <c r="I227" s="37">
        <v>296</v>
      </c>
      <c r="K227">
        <f t="shared" si="3"/>
        <v>4</v>
      </c>
    </row>
    <row r="228" spans="4:11" x14ac:dyDescent="0.25">
      <c r="D228" s="50" t="s">
        <v>1085</v>
      </c>
      <c r="E228" s="31" t="s">
        <v>454</v>
      </c>
      <c r="F228" s="35" t="s">
        <v>255</v>
      </c>
      <c r="G228" s="36">
        <v>41670</v>
      </c>
      <c r="H228" s="51">
        <v>8937</v>
      </c>
      <c r="I228" s="37">
        <v>894</v>
      </c>
      <c r="K228">
        <f t="shared" si="3"/>
        <v>4</v>
      </c>
    </row>
    <row r="229" spans="4:11" x14ac:dyDescent="0.25">
      <c r="D229" s="50" t="s">
        <v>860</v>
      </c>
      <c r="E229" s="31" t="s">
        <v>455</v>
      </c>
      <c r="F229" s="35" t="s">
        <v>255</v>
      </c>
      <c r="G229" s="36">
        <v>41670</v>
      </c>
      <c r="H229" s="51">
        <v>6714</v>
      </c>
      <c r="I229" s="37">
        <v>671</v>
      </c>
      <c r="K229">
        <f t="shared" si="3"/>
        <v>4</v>
      </c>
    </row>
    <row r="230" spans="4:11" x14ac:dyDescent="0.25">
      <c r="D230" s="50" t="s">
        <v>456</v>
      </c>
      <c r="E230" s="31" t="s">
        <v>457</v>
      </c>
      <c r="F230" s="35" t="s">
        <v>255</v>
      </c>
      <c r="G230" s="36">
        <v>41670</v>
      </c>
      <c r="H230" s="51">
        <v>5156</v>
      </c>
      <c r="I230" s="37">
        <v>516</v>
      </c>
      <c r="K230">
        <f t="shared" si="3"/>
        <v>4</v>
      </c>
    </row>
    <row r="231" spans="4:11" x14ac:dyDescent="0.25">
      <c r="D231" s="50" t="s">
        <v>1086</v>
      </c>
      <c r="E231" s="31" t="s">
        <v>458</v>
      </c>
      <c r="F231" s="35" t="s">
        <v>255</v>
      </c>
      <c r="G231" s="36">
        <v>41670</v>
      </c>
      <c r="H231" s="51">
        <v>8612</v>
      </c>
      <c r="I231" s="37">
        <v>861</v>
      </c>
      <c r="K231">
        <f t="shared" si="3"/>
        <v>4</v>
      </c>
    </row>
    <row r="232" spans="4:11" x14ac:dyDescent="0.25">
      <c r="D232" s="50" t="s">
        <v>459</v>
      </c>
      <c r="E232" s="31" t="s">
        <v>460</v>
      </c>
      <c r="F232" s="35" t="s">
        <v>255</v>
      </c>
      <c r="G232" s="36">
        <v>41670</v>
      </c>
      <c r="H232" s="51">
        <v>13766</v>
      </c>
      <c r="I232" s="37">
        <v>1377</v>
      </c>
      <c r="K232">
        <f t="shared" si="3"/>
        <v>5</v>
      </c>
    </row>
    <row r="233" spans="4:11" x14ac:dyDescent="0.25">
      <c r="D233" s="50" t="s">
        <v>1087</v>
      </c>
      <c r="E233" s="31" t="s">
        <v>461</v>
      </c>
      <c r="F233" s="35" t="s">
        <v>255</v>
      </c>
      <c r="G233" s="36">
        <v>41670</v>
      </c>
      <c r="H233" s="51">
        <v>6860</v>
      </c>
      <c r="I233" s="37">
        <v>686</v>
      </c>
      <c r="K233">
        <f t="shared" si="3"/>
        <v>4</v>
      </c>
    </row>
    <row r="234" spans="4:11" x14ac:dyDescent="0.25">
      <c r="D234" s="50" t="s">
        <v>974</v>
      </c>
      <c r="E234" s="31" t="s">
        <v>462</v>
      </c>
      <c r="F234" s="35" t="s">
        <v>255</v>
      </c>
      <c r="G234" s="36">
        <v>41670</v>
      </c>
      <c r="H234" s="51">
        <v>2636</v>
      </c>
      <c r="I234" s="37">
        <v>264</v>
      </c>
      <c r="K234">
        <f t="shared" si="3"/>
        <v>1</v>
      </c>
    </row>
    <row r="235" spans="4:11" x14ac:dyDescent="0.25">
      <c r="D235" s="50" t="s">
        <v>1088</v>
      </c>
      <c r="E235" s="31" t="s">
        <v>463</v>
      </c>
      <c r="F235" s="35" t="s">
        <v>255</v>
      </c>
      <c r="G235" s="36">
        <v>41670</v>
      </c>
      <c r="H235" s="51">
        <v>6099</v>
      </c>
      <c r="I235" s="37">
        <v>610</v>
      </c>
      <c r="K235">
        <f t="shared" si="3"/>
        <v>5</v>
      </c>
    </row>
    <row r="236" spans="4:11" x14ac:dyDescent="0.25">
      <c r="D236" s="50" t="s">
        <v>1089</v>
      </c>
      <c r="E236" s="31" t="s">
        <v>464</v>
      </c>
      <c r="F236" s="35" t="s">
        <v>255</v>
      </c>
      <c r="G236" s="36">
        <v>41670</v>
      </c>
      <c r="H236" s="51">
        <v>14636</v>
      </c>
      <c r="I236" s="37">
        <v>1464</v>
      </c>
      <c r="K236">
        <f t="shared" si="3"/>
        <v>4</v>
      </c>
    </row>
    <row r="237" spans="4:11" x14ac:dyDescent="0.25">
      <c r="D237" s="50" t="s">
        <v>1090</v>
      </c>
      <c r="E237" s="31" t="s">
        <v>465</v>
      </c>
      <c r="F237" s="35" t="s">
        <v>255</v>
      </c>
      <c r="G237" s="36">
        <v>41670</v>
      </c>
      <c r="H237" s="51">
        <v>9717</v>
      </c>
      <c r="I237" s="37">
        <v>972</v>
      </c>
      <c r="K237">
        <f t="shared" si="3"/>
        <v>4</v>
      </c>
    </row>
    <row r="238" spans="4:11" x14ac:dyDescent="0.25">
      <c r="D238" s="50" t="s">
        <v>975</v>
      </c>
      <c r="E238" s="31" t="s">
        <v>466</v>
      </c>
      <c r="F238" s="35" t="s">
        <v>255</v>
      </c>
      <c r="G238" s="36">
        <v>41670</v>
      </c>
      <c r="H238" s="51">
        <v>2553</v>
      </c>
      <c r="I238" s="37">
        <v>255</v>
      </c>
      <c r="K238">
        <f t="shared" si="3"/>
        <v>4</v>
      </c>
    </row>
    <row r="239" spans="4:11" x14ac:dyDescent="0.25">
      <c r="D239" s="50" t="s">
        <v>861</v>
      </c>
      <c r="E239" s="31" t="s">
        <v>467</v>
      </c>
      <c r="F239" s="35" t="s">
        <v>255</v>
      </c>
      <c r="G239" s="36">
        <v>41670</v>
      </c>
      <c r="H239" s="51">
        <v>7948</v>
      </c>
      <c r="I239" s="37">
        <v>795</v>
      </c>
      <c r="K239">
        <f t="shared" si="3"/>
        <v>4</v>
      </c>
    </row>
    <row r="240" spans="4:11" x14ac:dyDescent="0.25">
      <c r="D240" s="50" t="s">
        <v>976</v>
      </c>
      <c r="E240" s="31" t="s">
        <v>468</v>
      </c>
      <c r="F240" s="35" t="s">
        <v>255</v>
      </c>
      <c r="G240" s="36">
        <v>41670</v>
      </c>
      <c r="H240" s="51">
        <v>25772</v>
      </c>
      <c r="I240" s="37">
        <v>2577</v>
      </c>
      <c r="K240">
        <f t="shared" si="3"/>
        <v>5</v>
      </c>
    </row>
    <row r="241" spans="4:11" x14ac:dyDescent="0.25">
      <c r="D241" s="50" t="s">
        <v>977</v>
      </c>
      <c r="E241" s="31" t="s">
        <v>469</v>
      </c>
      <c r="F241" s="35" t="s">
        <v>255</v>
      </c>
      <c r="G241" s="36">
        <v>41670</v>
      </c>
      <c r="H241" s="51">
        <v>12172</v>
      </c>
      <c r="I241" s="37">
        <v>1217</v>
      </c>
      <c r="K241">
        <f t="shared" si="3"/>
        <v>4</v>
      </c>
    </row>
    <row r="242" spans="4:11" x14ac:dyDescent="0.25">
      <c r="D242" s="50" t="s">
        <v>978</v>
      </c>
      <c r="E242" s="31" t="s">
        <v>470</v>
      </c>
      <c r="F242" s="35" t="s">
        <v>255</v>
      </c>
      <c r="G242" s="36">
        <v>41670</v>
      </c>
      <c r="H242" s="51">
        <v>6066</v>
      </c>
      <c r="I242" s="37">
        <v>607</v>
      </c>
      <c r="K242">
        <f t="shared" si="3"/>
        <v>7</v>
      </c>
    </row>
    <row r="243" spans="4:11" x14ac:dyDescent="0.25">
      <c r="D243" s="50" t="s">
        <v>862</v>
      </c>
      <c r="E243" s="31" t="s">
        <v>471</v>
      </c>
      <c r="F243" s="35" t="s">
        <v>255</v>
      </c>
      <c r="G243" s="36">
        <v>41670</v>
      </c>
      <c r="H243" s="51">
        <v>3867</v>
      </c>
      <c r="I243" s="37">
        <v>387</v>
      </c>
      <c r="K243">
        <f t="shared" si="3"/>
        <v>5</v>
      </c>
    </row>
    <row r="244" spans="4:11" x14ac:dyDescent="0.25">
      <c r="D244" s="50" t="s">
        <v>1091</v>
      </c>
      <c r="E244" s="31" t="s">
        <v>472</v>
      </c>
      <c r="F244" s="35" t="s">
        <v>255</v>
      </c>
      <c r="G244" s="36">
        <v>41670</v>
      </c>
      <c r="H244" s="51">
        <v>26369</v>
      </c>
      <c r="I244" s="37">
        <v>2637</v>
      </c>
      <c r="K244">
        <f t="shared" si="3"/>
        <v>6</v>
      </c>
    </row>
    <row r="245" spans="4:11" x14ac:dyDescent="0.25">
      <c r="D245" s="50" t="s">
        <v>863</v>
      </c>
      <c r="E245" s="31" t="s">
        <v>473</v>
      </c>
      <c r="F245" s="35" t="s">
        <v>255</v>
      </c>
      <c r="G245" s="36">
        <v>41670</v>
      </c>
      <c r="H245" s="51">
        <v>6573</v>
      </c>
      <c r="I245" s="37">
        <v>657</v>
      </c>
      <c r="K245">
        <f t="shared" si="3"/>
        <v>8</v>
      </c>
    </row>
    <row r="246" spans="4:11" x14ac:dyDescent="0.25">
      <c r="D246" s="50" t="s">
        <v>1092</v>
      </c>
      <c r="E246" s="31" t="s">
        <v>474</v>
      </c>
      <c r="F246" s="35" t="s">
        <v>255</v>
      </c>
      <c r="G246" s="36">
        <v>41670</v>
      </c>
      <c r="H246" s="51">
        <v>1609</v>
      </c>
      <c r="I246" s="37">
        <v>161</v>
      </c>
      <c r="K246">
        <f t="shared" si="3"/>
        <v>4</v>
      </c>
    </row>
    <row r="247" spans="4:11" x14ac:dyDescent="0.25">
      <c r="D247" s="50" t="s">
        <v>979</v>
      </c>
      <c r="E247" s="31" t="s">
        <v>475</v>
      </c>
      <c r="F247" s="35" t="s">
        <v>255</v>
      </c>
      <c r="G247" s="36">
        <v>41670</v>
      </c>
      <c r="H247" s="51">
        <v>20037</v>
      </c>
      <c r="I247" s="37">
        <v>2004</v>
      </c>
      <c r="K247">
        <f t="shared" si="3"/>
        <v>7</v>
      </c>
    </row>
    <row r="248" spans="4:11" x14ac:dyDescent="0.25">
      <c r="D248" s="50" t="s">
        <v>980</v>
      </c>
      <c r="E248" s="31" t="s">
        <v>476</v>
      </c>
      <c r="F248" s="35" t="s">
        <v>255</v>
      </c>
      <c r="G248" s="36">
        <v>41670</v>
      </c>
      <c r="H248" s="51">
        <v>15617</v>
      </c>
      <c r="I248" s="37">
        <v>1562</v>
      </c>
      <c r="K248">
        <f t="shared" si="3"/>
        <v>4</v>
      </c>
    </row>
    <row r="249" spans="4:11" x14ac:dyDescent="0.25">
      <c r="D249" s="50" t="s">
        <v>477</v>
      </c>
      <c r="E249" s="31" t="s">
        <v>478</v>
      </c>
      <c r="F249" s="35" t="s">
        <v>255</v>
      </c>
      <c r="G249" s="36">
        <v>41670</v>
      </c>
      <c r="H249" s="51">
        <v>5277</v>
      </c>
      <c r="I249" s="37">
        <v>528</v>
      </c>
      <c r="K249">
        <f t="shared" si="3"/>
        <v>3</v>
      </c>
    </row>
    <row r="250" spans="4:11" x14ac:dyDescent="0.25">
      <c r="D250" s="50" t="s">
        <v>1093</v>
      </c>
      <c r="E250" s="31" t="s">
        <v>479</v>
      </c>
      <c r="F250" s="35" t="s">
        <v>255</v>
      </c>
      <c r="G250" s="36">
        <v>41670</v>
      </c>
      <c r="H250" s="51">
        <v>7792</v>
      </c>
      <c r="I250" s="37">
        <v>779</v>
      </c>
      <c r="K250">
        <f t="shared" si="3"/>
        <v>3</v>
      </c>
    </row>
    <row r="251" spans="4:11" x14ac:dyDescent="0.25">
      <c r="D251" s="50" t="s">
        <v>480</v>
      </c>
      <c r="E251" s="31" t="s">
        <v>481</v>
      </c>
      <c r="F251" s="35" t="s">
        <v>255</v>
      </c>
      <c r="G251" s="36">
        <v>41670</v>
      </c>
      <c r="H251" s="51">
        <v>4184</v>
      </c>
      <c r="I251" s="37">
        <v>418</v>
      </c>
      <c r="K251">
        <f t="shared" si="3"/>
        <v>4</v>
      </c>
    </row>
    <row r="252" spans="4:11" x14ac:dyDescent="0.25">
      <c r="D252" s="50" t="s">
        <v>981</v>
      </c>
      <c r="E252" s="31" t="s">
        <v>482</v>
      </c>
      <c r="F252" s="35" t="s">
        <v>255</v>
      </c>
      <c r="G252" s="36">
        <v>41670</v>
      </c>
      <c r="H252" s="51">
        <v>6746</v>
      </c>
      <c r="I252" s="37">
        <v>675</v>
      </c>
      <c r="K252">
        <f t="shared" si="3"/>
        <v>4</v>
      </c>
    </row>
    <row r="253" spans="4:11" x14ac:dyDescent="0.25">
      <c r="D253" s="50" t="s">
        <v>1094</v>
      </c>
      <c r="E253" s="31" t="s">
        <v>483</v>
      </c>
      <c r="F253" s="35" t="s">
        <v>255</v>
      </c>
      <c r="G253" s="36">
        <v>41670</v>
      </c>
      <c r="H253" s="51">
        <v>3613</v>
      </c>
      <c r="I253" s="37">
        <v>361</v>
      </c>
      <c r="K253">
        <f t="shared" si="3"/>
        <v>4</v>
      </c>
    </row>
    <row r="254" spans="4:11" x14ac:dyDescent="0.25">
      <c r="D254" s="50" t="s">
        <v>864</v>
      </c>
      <c r="E254" s="31" t="s">
        <v>484</v>
      </c>
      <c r="F254" s="35" t="s">
        <v>255</v>
      </c>
      <c r="G254" s="36">
        <v>41670</v>
      </c>
      <c r="H254" s="51">
        <v>8409</v>
      </c>
      <c r="I254" s="37">
        <v>841</v>
      </c>
      <c r="K254">
        <f t="shared" si="3"/>
        <v>4</v>
      </c>
    </row>
    <row r="255" spans="4:11" x14ac:dyDescent="0.25">
      <c r="D255" s="50" t="s">
        <v>982</v>
      </c>
      <c r="E255" s="31" t="s">
        <v>485</v>
      </c>
      <c r="F255" s="35" t="s">
        <v>255</v>
      </c>
      <c r="G255" s="36">
        <v>41670</v>
      </c>
      <c r="H255" s="51">
        <v>5484</v>
      </c>
      <c r="I255" s="37">
        <v>548</v>
      </c>
      <c r="K255">
        <f t="shared" si="3"/>
        <v>4</v>
      </c>
    </row>
    <row r="256" spans="4:11" x14ac:dyDescent="0.25">
      <c r="D256" s="50" t="s">
        <v>1095</v>
      </c>
      <c r="E256" s="31" t="s">
        <v>486</v>
      </c>
      <c r="F256" s="35" t="s">
        <v>255</v>
      </c>
      <c r="G256" s="36">
        <v>41670</v>
      </c>
      <c r="H256" s="51">
        <v>9662</v>
      </c>
      <c r="I256" s="37">
        <v>966</v>
      </c>
      <c r="K256">
        <f t="shared" si="3"/>
        <v>4</v>
      </c>
    </row>
    <row r="257" spans="4:11" x14ac:dyDescent="0.25">
      <c r="D257" s="50" t="s">
        <v>1096</v>
      </c>
      <c r="E257" s="31" t="s">
        <v>487</v>
      </c>
      <c r="F257" s="35" t="s">
        <v>255</v>
      </c>
      <c r="G257" s="36">
        <v>41670</v>
      </c>
      <c r="H257" s="51">
        <v>11991</v>
      </c>
      <c r="I257" s="37">
        <v>1199</v>
      </c>
      <c r="K257">
        <f t="shared" si="3"/>
        <v>3</v>
      </c>
    </row>
    <row r="258" spans="4:11" x14ac:dyDescent="0.25">
      <c r="D258" s="50" t="s">
        <v>983</v>
      </c>
      <c r="E258" s="31" t="s">
        <v>488</v>
      </c>
      <c r="F258" s="35" t="s">
        <v>255</v>
      </c>
      <c r="G258" s="36">
        <v>41670</v>
      </c>
      <c r="H258" s="51">
        <v>4236</v>
      </c>
      <c r="I258" s="37">
        <v>424</v>
      </c>
      <c r="K258">
        <f t="shared" si="3"/>
        <v>4</v>
      </c>
    </row>
    <row r="259" spans="4:11" x14ac:dyDescent="0.25">
      <c r="D259" s="50" t="s">
        <v>865</v>
      </c>
      <c r="E259" s="31" t="s">
        <v>489</v>
      </c>
      <c r="F259" s="35" t="s">
        <v>255</v>
      </c>
      <c r="G259" s="36">
        <v>41670</v>
      </c>
      <c r="H259" s="51">
        <v>15149</v>
      </c>
      <c r="I259" s="37">
        <v>1515</v>
      </c>
      <c r="K259">
        <f t="shared" si="3"/>
        <v>6</v>
      </c>
    </row>
    <row r="260" spans="4:11" x14ac:dyDescent="0.25">
      <c r="D260" s="50" t="s">
        <v>1097</v>
      </c>
      <c r="E260" s="31" t="s">
        <v>490</v>
      </c>
      <c r="F260" s="35" t="s">
        <v>255</v>
      </c>
      <c r="G260" s="36">
        <v>41670</v>
      </c>
      <c r="H260" s="51">
        <v>3789</v>
      </c>
      <c r="I260" s="37">
        <v>379</v>
      </c>
      <c r="K260">
        <f t="shared" si="3"/>
        <v>4</v>
      </c>
    </row>
    <row r="261" spans="4:11" x14ac:dyDescent="0.25">
      <c r="D261" s="50" t="s">
        <v>866</v>
      </c>
      <c r="E261" s="31" t="s">
        <v>491</v>
      </c>
      <c r="F261" s="35" t="s">
        <v>255</v>
      </c>
      <c r="G261" s="36">
        <v>41670</v>
      </c>
      <c r="H261" s="51">
        <v>6720</v>
      </c>
      <c r="I261" s="37">
        <v>672</v>
      </c>
      <c r="K261">
        <f t="shared" si="3"/>
        <v>5</v>
      </c>
    </row>
    <row r="262" spans="4:11" x14ac:dyDescent="0.25">
      <c r="D262" s="50" t="s">
        <v>867</v>
      </c>
      <c r="E262" s="31" t="s">
        <v>492</v>
      </c>
      <c r="F262" s="35" t="s">
        <v>255</v>
      </c>
      <c r="G262" s="36">
        <v>41670</v>
      </c>
      <c r="H262" s="51">
        <v>8545</v>
      </c>
      <c r="I262" s="37">
        <v>854</v>
      </c>
      <c r="K262">
        <f t="shared" si="3"/>
        <v>4</v>
      </c>
    </row>
    <row r="263" spans="4:11" x14ac:dyDescent="0.25">
      <c r="D263" s="50" t="s">
        <v>1098</v>
      </c>
      <c r="E263" s="31" t="s">
        <v>493</v>
      </c>
      <c r="F263" s="35" t="s">
        <v>255</v>
      </c>
      <c r="G263" s="36">
        <v>41670</v>
      </c>
      <c r="H263" s="51">
        <v>2881</v>
      </c>
      <c r="I263" s="37">
        <v>288</v>
      </c>
      <c r="K263">
        <f t="shared" si="3"/>
        <v>4</v>
      </c>
    </row>
    <row r="264" spans="4:11" x14ac:dyDescent="0.25">
      <c r="D264" s="50" t="s">
        <v>494</v>
      </c>
      <c r="E264" s="31" t="s">
        <v>495</v>
      </c>
      <c r="F264" s="35" t="s">
        <v>255</v>
      </c>
      <c r="G264" s="36">
        <v>41670</v>
      </c>
      <c r="H264" s="51">
        <v>12934</v>
      </c>
      <c r="I264" s="37">
        <v>1293</v>
      </c>
      <c r="K264">
        <f t="shared" ref="K264:K327" si="4">COUNTIF(D264:D1902,D264)</f>
        <v>4</v>
      </c>
    </row>
    <row r="265" spans="4:11" x14ac:dyDescent="0.25">
      <c r="D265" s="50" t="s">
        <v>868</v>
      </c>
      <c r="E265" s="31" t="s">
        <v>496</v>
      </c>
      <c r="F265" s="35" t="s">
        <v>255</v>
      </c>
      <c r="G265" s="36">
        <v>41670</v>
      </c>
      <c r="H265" s="51">
        <v>7526</v>
      </c>
      <c r="I265" s="37">
        <v>753</v>
      </c>
      <c r="K265">
        <f t="shared" si="4"/>
        <v>4</v>
      </c>
    </row>
    <row r="266" spans="4:11" x14ac:dyDescent="0.25">
      <c r="D266" s="50" t="s">
        <v>869</v>
      </c>
      <c r="E266" s="31" t="s">
        <v>497</v>
      </c>
      <c r="F266" s="35" t="s">
        <v>255</v>
      </c>
      <c r="G266" s="36">
        <v>41670</v>
      </c>
      <c r="H266" s="51">
        <v>3441</v>
      </c>
      <c r="I266" s="37">
        <v>344</v>
      </c>
      <c r="K266">
        <f t="shared" si="4"/>
        <v>4</v>
      </c>
    </row>
    <row r="267" spans="4:11" x14ac:dyDescent="0.25">
      <c r="D267" s="50" t="s">
        <v>498</v>
      </c>
      <c r="E267" s="66" t="s">
        <v>499</v>
      </c>
      <c r="F267" s="35" t="s">
        <v>255</v>
      </c>
      <c r="G267" s="36">
        <v>41670</v>
      </c>
      <c r="H267" s="51">
        <v>5124</v>
      </c>
      <c r="I267" s="37">
        <v>512</v>
      </c>
      <c r="K267">
        <f t="shared" si="4"/>
        <v>4</v>
      </c>
    </row>
    <row r="268" spans="4:11" x14ac:dyDescent="0.25">
      <c r="D268" s="50" t="s">
        <v>870</v>
      </c>
      <c r="E268" s="31" t="s">
        <v>500</v>
      </c>
      <c r="F268" s="35" t="s">
        <v>255</v>
      </c>
      <c r="G268" s="36">
        <v>41670</v>
      </c>
      <c r="H268" s="51">
        <v>19116</v>
      </c>
      <c r="I268" s="37">
        <v>1912</v>
      </c>
      <c r="K268">
        <f t="shared" si="4"/>
        <v>4</v>
      </c>
    </row>
    <row r="269" spans="4:11" x14ac:dyDescent="0.25">
      <c r="D269" s="50" t="s">
        <v>1099</v>
      </c>
      <c r="E269" s="31" t="s">
        <v>501</v>
      </c>
      <c r="F269" s="35" t="s">
        <v>255</v>
      </c>
      <c r="G269" s="36">
        <v>41670</v>
      </c>
      <c r="H269" s="51">
        <v>18712</v>
      </c>
      <c r="I269" s="37">
        <v>1871</v>
      </c>
      <c r="K269">
        <f t="shared" si="4"/>
        <v>5</v>
      </c>
    </row>
    <row r="270" spans="4:11" x14ac:dyDescent="0.25">
      <c r="D270" s="50" t="s">
        <v>1100</v>
      </c>
      <c r="E270" s="31" t="s">
        <v>502</v>
      </c>
      <c r="F270" s="35" t="s">
        <v>255</v>
      </c>
      <c r="G270" s="36">
        <v>41670</v>
      </c>
      <c r="H270" s="51">
        <v>38779</v>
      </c>
      <c r="I270" s="37">
        <v>3878</v>
      </c>
      <c r="K270">
        <f t="shared" si="4"/>
        <v>7</v>
      </c>
    </row>
    <row r="271" spans="4:11" x14ac:dyDescent="0.25">
      <c r="D271" s="50" t="s">
        <v>1101</v>
      </c>
      <c r="E271" s="31" t="s">
        <v>503</v>
      </c>
      <c r="F271" s="35" t="s">
        <v>255</v>
      </c>
      <c r="G271" s="36">
        <v>41670</v>
      </c>
      <c r="H271" s="51">
        <v>8127</v>
      </c>
      <c r="I271" s="37">
        <v>813</v>
      </c>
      <c r="K271">
        <f t="shared" si="4"/>
        <v>5</v>
      </c>
    </row>
    <row r="272" spans="4:11" x14ac:dyDescent="0.25">
      <c r="D272" s="50" t="s">
        <v>1102</v>
      </c>
      <c r="E272" s="31" t="s">
        <v>504</v>
      </c>
      <c r="F272" s="35" t="s">
        <v>255</v>
      </c>
      <c r="G272" s="36">
        <v>41670</v>
      </c>
      <c r="H272" s="51">
        <v>3073</v>
      </c>
      <c r="I272" s="37">
        <v>307</v>
      </c>
      <c r="K272">
        <f t="shared" si="4"/>
        <v>4</v>
      </c>
    </row>
    <row r="273" spans="4:11" x14ac:dyDescent="0.25">
      <c r="D273" s="50" t="s">
        <v>1103</v>
      </c>
      <c r="E273" s="31" t="s">
        <v>505</v>
      </c>
      <c r="F273" s="35" t="s">
        <v>255</v>
      </c>
      <c r="G273" s="36">
        <v>41670</v>
      </c>
      <c r="H273" s="51">
        <v>11803</v>
      </c>
      <c r="I273" s="37">
        <v>1180</v>
      </c>
      <c r="K273">
        <f t="shared" si="4"/>
        <v>4</v>
      </c>
    </row>
    <row r="274" spans="4:11" x14ac:dyDescent="0.25">
      <c r="D274" s="50" t="s">
        <v>506</v>
      </c>
      <c r="E274" s="31" t="s">
        <v>507</v>
      </c>
      <c r="F274" s="35" t="s">
        <v>255</v>
      </c>
      <c r="G274" s="36">
        <v>41670</v>
      </c>
      <c r="H274" s="51">
        <v>28932</v>
      </c>
      <c r="I274" s="37">
        <v>2893</v>
      </c>
      <c r="K274">
        <f t="shared" si="4"/>
        <v>6</v>
      </c>
    </row>
    <row r="275" spans="4:11" x14ac:dyDescent="0.25">
      <c r="D275" s="50" t="s">
        <v>984</v>
      </c>
      <c r="E275" s="31" t="s">
        <v>508</v>
      </c>
      <c r="F275" s="35" t="s">
        <v>255</v>
      </c>
      <c r="G275" s="36">
        <v>41670</v>
      </c>
      <c r="H275" s="51">
        <v>26406</v>
      </c>
      <c r="I275" s="37">
        <v>2641</v>
      </c>
      <c r="K275">
        <f t="shared" si="4"/>
        <v>6</v>
      </c>
    </row>
    <row r="276" spans="4:11" x14ac:dyDescent="0.25">
      <c r="D276" s="50" t="s">
        <v>863</v>
      </c>
      <c r="E276" s="31" t="s">
        <v>509</v>
      </c>
      <c r="F276" s="35" t="s">
        <v>255</v>
      </c>
      <c r="G276" s="36">
        <v>41670</v>
      </c>
      <c r="H276" s="51">
        <v>12405</v>
      </c>
      <c r="I276" s="37">
        <v>1240</v>
      </c>
      <c r="K276">
        <f t="shared" si="4"/>
        <v>7</v>
      </c>
    </row>
    <row r="277" spans="4:11" x14ac:dyDescent="0.25">
      <c r="D277" s="50" t="s">
        <v>985</v>
      </c>
      <c r="E277" s="31" t="s">
        <v>510</v>
      </c>
      <c r="F277" s="35" t="s">
        <v>255</v>
      </c>
      <c r="G277" s="36">
        <v>41670</v>
      </c>
      <c r="H277" s="51">
        <v>4254</v>
      </c>
      <c r="I277" s="37">
        <v>425</v>
      </c>
      <c r="K277">
        <f t="shared" si="4"/>
        <v>1</v>
      </c>
    </row>
    <row r="278" spans="4:11" x14ac:dyDescent="0.25">
      <c r="D278" s="50" t="s">
        <v>986</v>
      </c>
      <c r="E278" s="31" t="s">
        <v>511</v>
      </c>
      <c r="F278" s="35" t="s">
        <v>255</v>
      </c>
      <c r="G278" s="36">
        <v>41670</v>
      </c>
      <c r="H278" s="51">
        <v>12871</v>
      </c>
      <c r="I278" s="37">
        <v>1287</v>
      </c>
      <c r="K278">
        <f t="shared" si="4"/>
        <v>4</v>
      </c>
    </row>
    <row r="279" spans="4:11" x14ac:dyDescent="0.25">
      <c r="D279" s="50" t="s">
        <v>871</v>
      </c>
      <c r="E279" s="31" t="s">
        <v>512</v>
      </c>
      <c r="F279" s="35" t="s">
        <v>255</v>
      </c>
      <c r="G279" s="36">
        <v>41670</v>
      </c>
      <c r="H279" s="51">
        <v>11334</v>
      </c>
      <c r="I279" s="37">
        <v>1133</v>
      </c>
      <c r="K279">
        <f t="shared" si="4"/>
        <v>4</v>
      </c>
    </row>
    <row r="280" spans="4:11" x14ac:dyDescent="0.25">
      <c r="D280" s="50" t="s">
        <v>987</v>
      </c>
      <c r="E280" s="31" t="s">
        <v>513</v>
      </c>
      <c r="F280" s="35" t="s">
        <v>255</v>
      </c>
      <c r="G280" s="36">
        <v>41670</v>
      </c>
      <c r="H280" s="51">
        <v>1416</v>
      </c>
      <c r="I280" s="37">
        <v>142</v>
      </c>
      <c r="K280">
        <f t="shared" si="4"/>
        <v>2</v>
      </c>
    </row>
    <row r="281" spans="4:11" x14ac:dyDescent="0.25">
      <c r="D281" s="50" t="s">
        <v>872</v>
      </c>
      <c r="E281" s="31" t="s">
        <v>514</v>
      </c>
      <c r="F281" s="35" t="s">
        <v>255</v>
      </c>
      <c r="G281" s="36">
        <v>41670</v>
      </c>
      <c r="H281" s="51">
        <v>1633</v>
      </c>
      <c r="I281" s="37">
        <v>163</v>
      </c>
      <c r="K281">
        <f t="shared" si="4"/>
        <v>4</v>
      </c>
    </row>
    <row r="282" spans="4:11" x14ac:dyDescent="0.25">
      <c r="D282" s="50" t="s">
        <v>1104</v>
      </c>
      <c r="E282" s="31" t="s">
        <v>515</v>
      </c>
      <c r="F282" s="35" t="s">
        <v>255</v>
      </c>
      <c r="G282" s="36">
        <v>41670</v>
      </c>
      <c r="H282" s="51">
        <v>6567</v>
      </c>
      <c r="I282" s="37">
        <v>657</v>
      </c>
      <c r="K282">
        <f t="shared" si="4"/>
        <v>4</v>
      </c>
    </row>
    <row r="283" spans="4:11" x14ac:dyDescent="0.25">
      <c r="D283" s="50" t="s">
        <v>873</v>
      </c>
      <c r="E283" s="31" t="s">
        <v>516</v>
      </c>
      <c r="F283" s="35" t="s">
        <v>255</v>
      </c>
      <c r="G283" s="36">
        <v>41670</v>
      </c>
      <c r="H283" s="51">
        <v>3170</v>
      </c>
      <c r="I283" s="37">
        <v>317</v>
      </c>
      <c r="K283">
        <f t="shared" si="4"/>
        <v>4</v>
      </c>
    </row>
    <row r="284" spans="4:11" x14ac:dyDescent="0.25">
      <c r="D284" s="50" t="s">
        <v>874</v>
      </c>
      <c r="E284" s="31" t="s">
        <v>517</v>
      </c>
      <c r="F284" s="35" t="s">
        <v>255</v>
      </c>
      <c r="G284" s="36">
        <v>41670</v>
      </c>
      <c r="H284" s="51">
        <v>6869</v>
      </c>
      <c r="I284" s="37">
        <v>687</v>
      </c>
      <c r="K284">
        <f t="shared" si="4"/>
        <v>5</v>
      </c>
    </row>
    <row r="285" spans="4:11" x14ac:dyDescent="0.25">
      <c r="D285" s="50" t="s">
        <v>988</v>
      </c>
      <c r="E285" s="31" t="s">
        <v>518</v>
      </c>
      <c r="F285" s="35" t="s">
        <v>255</v>
      </c>
      <c r="G285" s="36">
        <v>41670</v>
      </c>
      <c r="H285" s="51">
        <v>3431</v>
      </c>
      <c r="I285" s="37">
        <v>343</v>
      </c>
      <c r="K285">
        <f t="shared" si="4"/>
        <v>5</v>
      </c>
    </row>
    <row r="286" spans="4:11" x14ac:dyDescent="0.25">
      <c r="D286" s="50" t="s">
        <v>875</v>
      </c>
      <c r="E286" s="31" t="s">
        <v>519</v>
      </c>
      <c r="F286" s="35" t="s">
        <v>255</v>
      </c>
      <c r="G286" s="36">
        <v>41670</v>
      </c>
      <c r="H286" s="51">
        <v>14532</v>
      </c>
      <c r="I286" s="37">
        <v>1453</v>
      </c>
      <c r="K286">
        <f t="shared" si="4"/>
        <v>5</v>
      </c>
    </row>
    <row r="287" spans="4:11" x14ac:dyDescent="0.25">
      <c r="D287" s="50" t="s">
        <v>520</v>
      </c>
      <c r="E287" s="31" t="s">
        <v>521</v>
      </c>
      <c r="F287" s="35" t="s">
        <v>255</v>
      </c>
      <c r="G287" s="36">
        <v>41670</v>
      </c>
      <c r="H287" s="51">
        <v>23663</v>
      </c>
      <c r="I287" s="37">
        <v>2366</v>
      </c>
      <c r="K287">
        <f t="shared" si="4"/>
        <v>2</v>
      </c>
    </row>
    <row r="288" spans="4:11" x14ac:dyDescent="0.25">
      <c r="D288" s="50" t="s">
        <v>989</v>
      </c>
      <c r="E288" s="31" t="s">
        <v>522</v>
      </c>
      <c r="F288" s="35" t="s">
        <v>255</v>
      </c>
      <c r="G288" s="36">
        <v>41670</v>
      </c>
      <c r="H288" s="51">
        <v>15920</v>
      </c>
      <c r="I288" s="37">
        <v>1592</v>
      </c>
      <c r="K288">
        <f t="shared" si="4"/>
        <v>5</v>
      </c>
    </row>
    <row r="289" spans="4:11" x14ac:dyDescent="0.25">
      <c r="D289" s="50" t="s">
        <v>876</v>
      </c>
      <c r="E289" s="31" t="s">
        <v>523</v>
      </c>
      <c r="F289" s="35" t="s">
        <v>255</v>
      </c>
      <c r="G289" s="36">
        <v>41670</v>
      </c>
      <c r="H289" s="51">
        <v>8753</v>
      </c>
      <c r="I289" s="37">
        <v>875</v>
      </c>
      <c r="K289">
        <f t="shared" si="4"/>
        <v>5</v>
      </c>
    </row>
    <row r="290" spans="4:11" x14ac:dyDescent="0.25">
      <c r="D290" s="50" t="s">
        <v>877</v>
      </c>
      <c r="E290" s="31" t="s">
        <v>524</v>
      </c>
      <c r="F290" s="35" t="s">
        <v>255</v>
      </c>
      <c r="G290" s="36">
        <v>41670</v>
      </c>
      <c r="H290" s="51">
        <v>16755</v>
      </c>
      <c r="I290" s="37">
        <v>1676</v>
      </c>
      <c r="K290">
        <f t="shared" si="4"/>
        <v>5</v>
      </c>
    </row>
    <row r="291" spans="4:11" x14ac:dyDescent="0.25">
      <c r="D291" s="50" t="s">
        <v>878</v>
      </c>
      <c r="E291" s="31" t="s">
        <v>525</v>
      </c>
      <c r="F291" s="35" t="s">
        <v>255</v>
      </c>
      <c r="G291" s="36">
        <v>41670</v>
      </c>
      <c r="H291" s="51">
        <v>12649</v>
      </c>
      <c r="I291" s="37">
        <v>1265</v>
      </c>
      <c r="K291">
        <f t="shared" si="4"/>
        <v>5</v>
      </c>
    </row>
    <row r="292" spans="4:11" x14ac:dyDescent="0.25">
      <c r="D292" s="50" t="s">
        <v>879</v>
      </c>
      <c r="E292" s="31" t="s">
        <v>526</v>
      </c>
      <c r="F292" s="35" t="s">
        <v>255</v>
      </c>
      <c r="G292" s="36">
        <v>41670</v>
      </c>
      <c r="H292" s="51">
        <v>8141</v>
      </c>
      <c r="I292" s="37">
        <v>814</v>
      </c>
      <c r="K292">
        <f t="shared" si="4"/>
        <v>5</v>
      </c>
    </row>
    <row r="293" spans="4:11" x14ac:dyDescent="0.25">
      <c r="D293" s="50" t="s">
        <v>990</v>
      </c>
      <c r="E293" s="31" t="s">
        <v>527</v>
      </c>
      <c r="F293" s="35" t="s">
        <v>255</v>
      </c>
      <c r="G293" s="36">
        <v>41670</v>
      </c>
      <c r="H293" s="51">
        <v>2443</v>
      </c>
      <c r="I293" s="37">
        <v>244</v>
      </c>
      <c r="K293">
        <f t="shared" si="4"/>
        <v>1</v>
      </c>
    </row>
    <row r="294" spans="4:11" x14ac:dyDescent="0.25">
      <c r="D294" s="50" t="s">
        <v>528</v>
      </c>
      <c r="E294" s="31" t="s">
        <v>529</v>
      </c>
      <c r="F294" s="35" t="s">
        <v>255</v>
      </c>
      <c r="G294" s="36">
        <v>41670</v>
      </c>
      <c r="H294" s="51">
        <v>13021</v>
      </c>
      <c r="I294" s="37">
        <v>1302</v>
      </c>
      <c r="K294">
        <f t="shared" si="4"/>
        <v>4</v>
      </c>
    </row>
    <row r="295" spans="4:11" x14ac:dyDescent="0.25">
      <c r="D295" s="50" t="s">
        <v>1105</v>
      </c>
      <c r="E295" s="31" t="s">
        <v>530</v>
      </c>
      <c r="F295" s="35" t="s">
        <v>255</v>
      </c>
      <c r="G295" s="36">
        <v>41670</v>
      </c>
      <c r="H295" s="51">
        <v>2448</v>
      </c>
      <c r="I295" s="37">
        <v>245</v>
      </c>
      <c r="K295">
        <f t="shared" si="4"/>
        <v>4</v>
      </c>
    </row>
    <row r="296" spans="4:11" x14ac:dyDescent="0.25">
      <c r="D296" s="50" t="s">
        <v>1106</v>
      </c>
      <c r="E296" s="31" t="s">
        <v>531</v>
      </c>
      <c r="F296" s="35" t="s">
        <v>255</v>
      </c>
      <c r="G296" s="36">
        <v>41670</v>
      </c>
      <c r="H296" s="51">
        <v>9941</v>
      </c>
      <c r="I296" s="37">
        <v>994</v>
      </c>
      <c r="K296">
        <f t="shared" si="4"/>
        <v>4</v>
      </c>
    </row>
    <row r="297" spans="4:11" x14ac:dyDescent="0.25">
      <c r="D297" s="50" t="s">
        <v>1107</v>
      </c>
      <c r="E297" s="31" t="s">
        <v>532</v>
      </c>
      <c r="F297" s="35" t="s">
        <v>255</v>
      </c>
      <c r="G297" s="36">
        <v>41670</v>
      </c>
      <c r="H297" s="51">
        <v>13428</v>
      </c>
      <c r="I297" s="37">
        <v>1343</v>
      </c>
      <c r="K297">
        <f t="shared" si="4"/>
        <v>4</v>
      </c>
    </row>
    <row r="298" spans="4:11" x14ac:dyDescent="0.25">
      <c r="D298" s="50" t="s">
        <v>991</v>
      </c>
      <c r="E298" s="31" t="s">
        <v>533</v>
      </c>
      <c r="F298" s="35" t="s">
        <v>255</v>
      </c>
      <c r="G298" s="36">
        <v>41670</v>
      </c>
      <c r="H298" s="51">
        <v>3786</v>
      </c>
      <c r="I298" s="37">
        <v>379</v>
      </c>
      <c r="K298">
        <f t="shared" si="4"/>
        <v>5</v>
      </c>
    </row>
    <row r="299" spans="4:11" x14ac:dyDescent="0.25">
      <c r="D299" s="50" t="s">
        <v>1108</v>
      </c>
      <c r="E299" s="31" t="s">
        <v>534</v>
      </c>
      <c r="F299" s="35" t="s">
        <v>255</v>
      </c>
      <c r="G299" s="36">
        <v>41670</v>
      </c>
      <c r="H299" s="51">
        <v>9780</v>
      </c>
      <c r="I299" s="37">
        <v>978</v>
      </c>
      <c r="K299">
        <f t="shared" si="4"/>
        <v>6</v>
      </c>
    </row>
    <row r="300" spans="4:11" x14ac:dyDescent="0.25">
      <c r="D300" s="50" t="s">
        <v>992</v>
      </c>
      <c r="E300" s="31" t="s">
        <v>535</v>
      </c>
      <c r="F300" s="35" t="s">
        <v>255</v>
      </c>
      <c r="G300" s="36">
        <v>41670</v>
      </c>
      <c r="H300" s="51">
        <v>9791</v>
      </c>
      <c r="I300" s="37">
        <v>979</v>
      </c>
      <c r="K300">
        <f t="shared" si="4"/>
        <v>5</v>
      </c>
    </row>
    <row r="301" spans="4:11" x14ac:dyDescent="0.25">
      <c r="D301" s="50" t="s">
        <v>880</v>
      </c>
      <c r="E301" s="31" t="s">
        <v>536</v>
      </c>
      <c r="F301" s="35" t="s">
        <v>255</v>
      </c>
      <c r="G301" s="36">
        <v>41670</v>
      </c>
      <c r="H301" s="51">
        <v>2018</v>
      </c>
      <c r="I301" s="37">
        <v>202</v>
      </c>
      <c r="K301">
        <f t="shared" si="4"/>
        <v>4</v>
      </c>
    </row>
    <row r="302" spans="4:11" x14ac:dyDescent="0.25">
      <c r="D302" s="50" t="s">
        <v>1109</v>
      </c>
      <c r="E302" s="31" t="s">
        <v>537</v>
      </c>
      <c r="F302" s="35" t="s">
        <v>255</v>
      </c>
      <c r="G302" s="36">
        <v>41670</v>
      </c>
      <c r="H302" s="51">
        <v>12968</v>
      </c>
      <c r="I302" s="37">
        <v>1297</v>
      </c>
      <c r="K302">
        <f t="shared" si="4"/>
        <v>5</v>
      </c>
    </row>
    <row r="303" spans="4:11" x14ac:dyDescent="0.25">
      <c r="D303" s="50" t="s">
        <v>993</v>
      </c>
      <c r="E303" s="31" t="s">
        <v>538</v>
      </c>
      <c r="F303" s="35" t="s">
        <v>255</v>
      </c>
      <c r="G303" s="36">
        <v>41670</v>
      </c>
      <c r="H303" s="51">
        <v>11777</v>
      </c>
      <c r="I303" s="37">
        <v>1178</v>
      </c>
      <c r="K303">
        <f t="shared" si="4"/>
        <v>5</v>
      </c>
    </row>
    <row r="304" spans="4:11" x14ac:dyDescent="0.25">
      <c r="D304" s="50" t="s">
        <v>1110</v>
      </c>
      <c r="E304" s="31" t="s">
        <v>539</v>
      </c>
      <c r="F304" s="35" t="s">
        <v>255</v>
      </c>
      <c r="G304" s="36">
        <v>41670</v>
      </c>
      <c r="H304" s="51">
        <v>5764</v>
      </c>
      <c r="I304" s="37">
        <v>576</v>
      </c>
      <c r="K304">
        <f t="shared" si="4"/>
        <v>3</v>
      </c>
    </row>
    <row r="305" spans="4:11" x14ac:dyDescent="0.25">
      <c r="D305" s="50" t="s">
        <v>994</v>
      </c>
      <c r="E305" s="31" t="s">
        <v>540</v>
      </c>
      <c r="F305" s="35" t="s">
        <v>255</v>
      </c>
      <c r="G305" s="36">
        <v>41670</v>
      </c>
      <c r="H305" s="51">
        <v>10379</v>
      </c>
      <c r="I305" s="37">
        <v>1038</v>
      </c>
      <c r="K305">
        <f t="shared" si="4"/>
        <v>5</v>
      </c>
    </row>
    <row r="306" spans="4:11" x14ac:dyDescent="0.25">
      <c r="D306" s="50" t="s">
        <v>995</v>
      </c>
      <c r="E306" s="31" t="s">
        <v>541</v>
      </c>
      <c r="F306" s="35" t="s">
        <v>255</v>
      </c>
      <c r="G306" s="36">
        <v>41670</v>
      </c>
      <c r="H306" s="51">
        <v>11040</v>
      </c>
      <c r="I306" s="37">
        <v>1104</v>
      </c>
      <c r="K306">
        <f t="shared" si="4"/>
        <v>5</v>
      </c>
    </row>
    <row r="307" spans="4:11" x14ac:dyDescent="0.25">
      <c r="D307" s="50" t="s">
        <v>1111</v>
      </c>
      <c r="E307" s="31" t="s">
        <v>542</v>
      </c>
      <c r="F307" s="35" t="s">
        <v>255</v>
      </c>
      <c r="G307" s="36">
        <v>41670</v>
      </c>
      <c r="H307" s="51">
        <v>5560</v>
      </c>
      <c r="I307" s="37">
        <v>556</v>
      </c>
      <c r="K307">
        <f t="shared" si="4"/>
        <v>4</v>
      </c>
    </row>
    <row r="308" spans="4:11" x14ac:dyDescent="0.25">
      <c r="D308" s="50" t="s">
        <v>881</v>
      </c>
      <c r="E308" s="31" t="s">
        <v>543</v>
      </c>
      <c r="F308" s="35" t="s">
        <v>255</v>
      </c>
      <c r="G308" s="36">
        <v>41670</v>
      </c>
      <c r="H308" s="51">
        <v>344</v>
      </c>
      <c r="I308" s="37">
        <v>34</v>
      </c>
      <c r="K308">
        <f t="shared" si="4"/>
        <v>3</v>
      </c>
    </row>
    <row r="309" spans="4:11" x14ac:dyDescent="0.25">
      <c r="D309" s="50" t="s">
        <v>996</v>
      </c>
      <c r="E309" s="31" t="s">
        <v>544</v>
      </c>
      <c r="F309" s="35" t="s">
        <v>255</v>
      </c>
      <c r="G309" s="36">
        <v>41670</v>
      </c>
      <c r="H309" s="51">
        <v>6271</v>
      </c>
      <c r="I309" s="37">
        <v>627</v>
      </c>
      <c r="K309">
        <f t="shared" si="4"/>
        <v>4</v>
      </c>
    </row>
    <row r="310" spans="4:11" x14ac:dyDescent="0.25">
      <c r="D310" s="50" t="s">
        <v>997</v>
      </c>
      <c r="E310" s="31" t="s">
        <v>545</v>
      </c>
      <c r="F310" s="35" t="s">
        <v>255</v>
      </c>
      <c r="G310" s="36">
        <v>41670</v>
      </c>
      <c r="H310" s="51">
        <v>5565</v>
      </c>
      <c r="I310" s="37">
        <v>556</v>
      </c>
      <c r="K310">
        <f t="shared" si="4"/>
        <v>1</v>
      </c>
    </row>
    <row r="311" spans="4:11" x14ac:dyDescent="0.25">
      <c r="D311" s="50" t="s">
        <v>998</v>
      </c>
      <c r="E311" s="31" t="s">
        <v>546</v>
      </c>
      <c r="F311" s="35" t="s">
        <v>255</v>
      </c>
      <c r="G311" s="36">
        <v>41670</v>
      </c>
      <c r="H311" s="51">
        <v>15600</v>
      </c>
      <c r="I311" s="37">
        <v>1560</v>
      </c>
      <c r="K311">
        <f t="shared" si="4"/>
        <v>4</v>
      </c>
    </row>
    <row r="312" spans="4:11" x14ac:dyDescent="0.25">
      <c r="D312" s="50" t="s">
        <v>882</v>
      </c>
      <c r="E312" s="31" t="s">
        <v>547</v>
      </c>
      <c r="F312" s="35" t="s">
        <v>255</v>
      </c>
      <c r="G312" s="36">
        <v>41670</v>
      </c>
      <c r="H312" s="51">
        <v>7119</v>
      </c>
      <c r="I312" s="37">
        <v>712</v>
      </c>
      <c r="K312">
        <f t="shared" si="4"/>
        <v>4</v>
      </c>
    </row>
    <row r="313" spans="4:11" x14ac:dyDescent="0.25">
      <c r="D313" s="50" t="s">
        <v>1112</v>
      </c>
      <c r="E313" s="31" t="s">
        <v>548</v>
      </c>
      <c r="F313" s="35" t="s">
        <v>255</v>
      </c>
      <c r="G313" s="36">
        <v>41670</v>
      </c>
      <c r="H313" s="51">
        <v>8912</v>
      </c>
      <c r="I313" s="37">
        <v>891</v>
      </c>
      <c r="K313">
        <f t="shared" si="4"/>
        <v>4</v>
      </c>
    </row>
    <row r="314" spans="4:11" x14ac:dyDescent="0.25">
      <c r="D314" s="50" t="s">
        <v>883</v>
      </c>
      <c r="E314" s="31" t="s">
        <v>549</v>
      </c>
      <c r="F314" s="35" t="s">
        <v>255</v>
      </c>
      <c r="G314" s="36">
        <v>41670</v>
      </c>
      <c r="H314" s="51">
        <v>6019</v>
      </c>
      <c r="I314" s="37">
        <v>602</v>
      </c>
      <c r="K314">
        <f t="shared" si="4"/>
        <v>4</v>
      </c>
    </row>
    <row r="315" spans="4:11" x14ac:dyDescent="0.25">
      <c r="D315" s="50" t="s">
        <v>550</v>
      </c>
      <c r="E315" s="31" t="s">
        <v>551</v>
      </c>
      <c r="F315" s="35" t="s">
        <v>255</v>
      </c>
      <c r="G315" s="36">
        <v>41670</v>
      </c>
      <c r="H315" s="31">
        <v>24012</v>
      </c>
      <c r="I315" s="37">
        <v>2401</v>
      </c>
      <c r="K315">
        <f t="shared" si="4"/>
        <v>7</v>
      </c>
    </row>
    <row r="316" spans="4:11" x14ac:dyDescent="0.25">
      <c r="D316" s="50" t="s">
        <v>884</v>
      </c>
      <c r="E316" s="31" t="s">
        <v>552</v>
      </c>
      <c r="F316" s="35" t="s">
        <v>255</v>
      </c>
      <c r="G316" s="36">
        <v>41670</v>
      </c>
      <c r="H316" s="31">
        <v>6714</v>
      </c>
      <c r="I316" s="37">
        <v>671</v>
      </c>
      <c r="K316">
        <f t="shared" si="4"/>
        <v>4</v>
      </c>
    </row>
    <row r="317" spans="4:11" x14ac:dyDescent="0.25">
      <c r="D317" s="50" t="s">
        <v>1113</v>
      </c>
      <c r="E317" s="31" t="s">
        <v>553</v>
      </c>
      <c r="F317" s="35" t="s">
        <v>255</v>
      </c>
      <c r="G317" s="36">
        <v>41670</v>
      </c>
      <c r="H317" s="31">
        <v>10505</v>
      </c>
      <c r="I317" s="37">
        <v>1051</v>
      </c>
      <c r="K317">
        <f t="shared" si="4"/>
        <v>4</v>
      </c>
    </row>
    <row r="318" spans="4:11" x14ac:dyDescent="0.25">
      <c r="D318" s="50" t="s">
        <v>885</v>
      </c>
      <c r="E318" s="31" t="s">
        <v>554</v>
      </c>
      <c r="F318" s="35" t="s">
        <v>255</v>
      </c>
      <c r="G318" s="36">
        <v>41670</v>
      </c>
      <c r="H318" s="31">
        <v>1518</v>
      </c>
      <c r="I318" s="37">
        <v>152</v>
      </c>
      <c r="K318">
        <f t="shared" si="4"/>
        <v>4</v>
      </c>
    </row>
    <row r="319" spans="4:11" x14ac:dyDescent="0.25">
      <c r="D319" s="50" t="s">
        <v>886</v>
      </c>
      <c r="E319" s="31" t="s">
        <v>555</v>
      </c>
      <c r="F319" s="35" t="s">
        <v>255</v>
      </c>
      <c r="G319" s="36">
        <v>41670</v>
      </c>
      <c r="H319" s="31">
        <v>9519</v>
      </c>
      <c r="I319" s="37">
        <v>952</v>
      </c>
      <c r="K319">
        <f t="shared" si="4"/>
        <v>4</v>
      </c>
    </row>
    <row r="320" spans="4:11" x14ac:dyDescent="0.25">
      <c r="D320" s="50" t="s">
        <v>887</v>
      </c>
      <c r="E320" s="31" t="s">
        <v>556</v>
      </c>
      <c r="F320" s="35" t="s">
        <v>255</v>
      </c>
      <c r="G320" s="36">
        <v>41670</v>
      </c>
      <c r="H320" s="31">
        <v>20175</v>
      </c>
      <c r="I320" s="37">
        <v>2018</v>
      </c>
      <c r="K320">
        <f t="shared" si="4"/>
        <v>6</v>
      </c>
    </row>
    <row r="321" spans="4:11" x14ac:dyDescent="0.25">
      <c r="D321" s="50" t="s">
        <v>1114</v>
      </c>
      <c r="E321" s="31" t="s">
        <v>557</v>
      </c>
      <c r="F321" s="35" t="s">
        <v>255</v>
      </c>
      <c r="G321" s="36">
        <v>41670</v>
      </c>
      <c r="H321" s="31">
        <v>22460</v>
      </c>
      <c r="I321" s="37">
        <v>2246</v>
      </c>
      <c r="K321">
        <f t="shared" si="4"/>
        <v>6</v>
      </c>
    </row>
    <row r="322" spans="4:11" x14ac:dyDescent="0.25">
      <c r="D322" s="50" t="s">
        <v>888</v>
      </c>
      <c r="E322" s="31" t="s">
        <v>558</v>
      </c>
      <c r="F322" s="35" t="s">
        <v>255</v>
      </c>
      <c r="G322" s="36">
        <v>41670</v>
      </c>
      <c r="H322" s="31">
        <v>4895</v>
      </c>
      <c r="I322" s="37">
        <v>489</v>
      </c>
      <c r="K322">
        <f t="shared" si="4"/>
        <v>5</v>
      </c>
    </row>
    <row r="323" spans="4:11" x14ac:dyDescent="0.25">
      <c r="D323" s="50" t="s">
        <v>957</v>
      </c>
      <c r="E323" s="31" t="s">
        <v>559</v>
      </c>
      <c r="F323" s="35" t="s">
        <v>255</v>
      </c>
      <c r="G323" s="36">
        <v>41670</v>
      </c>
      <c r="H323" s="31">
        <v>2347</v>
      </c>
      <c r="I323" s="37">
        <v>235</v>
      </c>
      <c r="K323">
        <f t="shared" si="4"/>
        <v>10</v>
      </c>
    </row>
    <row r="324" spans="4:11" x14ac:dyDescent="0.25">
      <c r="D324" s="33" t="s">
        <v>889</v>
      </c>
      <c r="E324" s="34" t="s">
        <v>560</v>
      </c>
      <c r="F324" s="35" t="s">
        <v>561</v>
      </c>
      <c r="G324" s="36">
        <v>41643</v>
      </c>
      <c r="H324" s="31">
        <v>505620</v>
      </c>
      <c r="I324" s="37">
        <v>50562</v>
      </c>
      <c r="K324">
        <f t="shared" si="4"/>
        <v>1</v>
      </c>
    </row>
    <row r="325" spans="4:11" x14ac:dyDescent="0.25">
      <c r="D325" s="33" t="s">
        <v>999</v>
      </c>
      <c r="E325" s="34" t="s">
        <v>562</v>
      </c>
      <c r="F325" s="35" t="s">
        <v>561</v>
      </c>
      <c r="G325" s="36">
        <v>41646</v>
      </c>
      <c r="H325" s="31">
        <v>54023</v>
      </c>
      <c r="I325" s="37">
        <v>5402</v>
      </c>
      <c r="K325">
        <f t="shared" si="4"/>
        <v>7</v>
      </c>
    </row>
    <row r="326" spans="4:11" x14ac:dyDescent="0.25">
      <c r="D326" s="33" t="s">
        <v>999</v>
      </c>
      <c r="E326" s="34" t="s">
        <v>562</v>
      </c>
      <c r="F326" s="35" t="s">
        <v>561</v>
      </c>
      <c r="G326" s="36">
        <v>41646</v>
      </c>
      <c r="H326" s="31">
        <v>8360</v>
      </c>
      <c r="I326" s="37">
        <v>836</v>
      </c>
      <c r="K326">
        <f t="shared" si="4"/>
        <v>6</v>
      </c>
    </row>
    <row r="327" spans="4:11" x14ac:dyDescent="0.25">
      <c r="D327" s="44" t="s">
        <v>1115</v>
      </c>
      <c r="E327" s="34" t="s">
        <v>563</v>
      </c>
      <c r="F327" s="35" t="s">
        <v>561</v>
      </c>
      <c r="G327" s="36">
        <v>41646</v>
      </c>
      <c r="H327" s="31">
        <v>58764</v>
      </c>
      <c r="I327" s="37">
        <v>5876</v>
      </c>
      <c r="K327">
        <f t="shared" si="4"/>
        <v>2</v>
      </c>
    </row>
    <row r="328" spans="4:11" x14ac:dyDescent="0.25">
      <c r="D328" s="44" t="s">
        <v>1116</v>
      </c>
      <c r="E328" s="34" t="s">
        <v>564</v>
      </c>
      <c r="F328" s="35" t="s">
        <v>561</v>
      </c>
      <c r="G328" s="36">
        <v>41646</v>
      </c>
      <c r="H328" s="31">
        <v>480339</v>
      </c>
      <c r="I328" s="37">
        <v>48034</v>
      </c>
      <c r="K328">
        <f t="shared" ref="K328:K391" si="5">COUNTIF(D328:D1966,D328)</f>
        <v>17</v>
      </c>
    </row>
    <row r="329" spans="4:11" x14ac:dyDescent="0.25">
      <c r="D329" s="44" t="s">
        <v>1116</v>
      </c>
      <c r="E329" s="34" t="s">
        <v>564</v>
      </c>
      <c r="F329" s="35" t="s">
        <v>561</v>
      </c>
      <c r="G329" s="36">
        <v>41646</v>
      </c>
      <c r="H329" s="31">
        <v>56180</v>
      </c>
      <c r="I329" s="37">
        <v>5618</v>
      </c>
      <c r="K329">
        <f t="shared" si="5"/>
        <v>16</v>
      </c>
    </row>
    <row r="330" spans="4:11" x14ac:dyDescent="0.25">
      <c r="D330" s="44" t="s">
        <v>1116</v>
      </c>
      <c r="E330" s="34" t="s">
        <v>564</v>
      </c>
      <c r="F330" s="35" t="s">
        <v>561</v>
      </c>
      <c r="G330" s="36">
        <v>41646</v>
      </c>
      <c r="H330" s="31">
        <v>407558</v>
      </c>
      <c r="I330" s="37">
        <v>40760</v>
      </c>
      <c r="K330">
        <f t="shared" si="5"/>
        <v>15</v>
      </c>
    </row>
    <row r="331" spans="4:11" x14ac:dyDescent="0.25">
      <c r="D331" s="44" t="s">
        <v>1116</v>
      </c>
      <c r="E331" s="34" t="s">
        <v>564</v>
      </c>
      <c r="F331" s="35" t="s">
        <v>561</v>
      </c>
      <c r="G331" s="36">
        <v>41646</v>
      </c>
      <c r="H331" s="31">
        <v>213484</v>
      </c>
      <c r="I331" s="37">
        <v>21348</v>
      </c>
      <c r="K331">
        <f t="shared" si="5"/>
        <v>14</v>
      </c>
    </row>
    <row r="332" spans="4:11" x14ac:dyDescent="0.25">
      <c r="D332" s="44" t="s">
        <v>1116</v>
      </c>
      <c r="E332" s="34" t="s">
        <v>564</v>
      </c>
      <c r="F332" s="35" t="s">
        <v>561</v>
      </c>
      <c r="G332" s="36">
        <v>41646</v>
      </c>
      <c r="H332" s="31">
        <v>72778</v>
      </c>
      <c r="I332" s="37">
        <v>7278</v>
      </c>
      <c r="K332">
        <f t="shared" si="5"/>
        <v>13</v>
      </c>
    </row>
    <row r="333" spans="4:11" x14ac:dyDescent="0.25">
      <c r="D333" s="44" t="s">
        <v>1116</v>
      </c>
      <c r="E333" s="34" t="s">
        <v>564</v>
      </c>
      <c r="F333" s="35" t="s">
        <v>561</v>
      </c>
      <c r="G333" s="36">
        <v>41646</v>
      </c>
      <c r="H333" s="31">
        <v>266855</v>
      </c>
      <c r="I333" s="37">
        <v>26686</v>
      </c>
      <c r="K333">
        <f t="shared" si="5"/>
        <v>12</v>
      </c>
    </row>
    <row r="334" spans="4:11" x14ac:dyDescent="0.25">
      <c r="D334" s="44" t="s">
        <v>1117</v>
      </c>
      <c r="E334" s="34" t="s">
        <v>565</v>
      </c>
      <c r="F334" s="35" t="s">
        <v>561</v>
      </c>
      <c r="G334" s="36">
        <v>41654</v>
      </c>
      <c r="H334" s="31">
        <v>9530352</v>
      </c>
      <c r="I334" s="37">
        <v>953036</v>
      </c>
      <c r="K334">
        <f t="shared" si="5"/>
        <v>6</v>
      </c>
    </row>
    <row r="335" spans="4:11" x14ac:dyDescent="0.25">
      <c r="D335" s="44" t="s">
        <v>890</v>
      </c>
      <c r="E335" s="34" t="s">
        <v>566</v>
      </c>
      <c r="F335" s="35" t="s">
        <v>561</v>
      </c>
      <c r="G335" s="36">
        <v>41655</v>
      </c>
      <c r="H335" s="31">
        <v>193631</v>
      </c>
      <c r="I335" s="37">
        <v>19363</v>
      </c>
      <c r="K335">
        <f t="shared" si="5"/>
        <v>6</v>
      </c>
    </row>
    <row r="336" spans="4:11" x14ac:dyDescent="0.25">
      <c r="D336" s="33" t="s">
        <v>891</v>
      </c>
      <c r="E336" s="34" t="s">
        <v>567</v>
      </c>
      <c r="F336" s="35" t="s">
        <v>561</v>
      </c>
      <c r="G336" s="36">
        <v>41655</v>
      </c>
      <c r="H336" s="31">
        <v>33270</v>
      </c>
      <c r="I336" s="37">
        <v>3327</v>
      </c>
      <c r="K336">
        <f t="shared" si="5"/>
        <v>4</v>
      </c>
    </row>
    <row r="337" spans="4:11" x14ac:dyDescent="0.25">
      <c r="D337" s="33" t="s">
        <v>892</v>
      </c>
      <c r="E337" s="34" t="s">
        <v>568</v>
      </c>
      <c r="F337" s="35" t="s">
        <v>561</v>
      </c>
      <c r="G337" s="36">
        <v>41655</v>
      </c>
      <c r="H337" s="31">
        <v>786250</v>
      </c>
      <c r="I337" s="37">
        <v>78625</v>
      </c>
      <c r="K337">
        <f t="shared" si="5"/>
        <v>4</v>
      </c>
    </row>
    <row r="338" spans="4:11" x14ac:dyDescent="0.25">
      <c r="D338" s="33" t="s">
        <v>569</v>
      </c>
      <c r="E338" s="34" t="s">
        <v>570</v>
      </c>
      <c r="F338" s="35" t="s">
        <v>561</v>
      </c>
      <c r="G338" s="36">
        <v>41655</v>
      </c>
      <c r="H338" s="31">
        <v>47742</v>
      </c>
      <c r="I338" s="37">
        <v>4774</v>
      </c>
      <c r="K338">
        <f t="shared" si="5"/>
        <v>3</v>
      </c>
    </row>
    <row r="339" spans="4:11" x14ac:dyDescent="0.25">
      <c r="D339" s="70" t="s">
        <v>893</v>
      </c>
      <c r="E339" s="34" t="s">
        <v>571</v>
      </c>
      <c r="F339" s="35" t="s">
        <v>561</v>
      </c>
      <c r="G339" s="36">
        <v>41655</v>
      </c>
      <c r="H339" s="31">
        <v>2359560</v>
      </c>
      <c r="I339" s="37">
        <v>235956</v>
      </c>
      <c r="K339">
        <f t="shared" si="5"/>
        <v>1</v>
      </c>
    </row>
    <row r="340" spans="4:11" x14ac:dyDescent="0.25">
      <c r="D340" s="33" t="s">
        <v>1000</v>
      </c>
      <c r="E340" s="34" t="s">
        <v>572</v>
      </c>
      <c r="F340" s="35" t="s">
        <v>561</v>
      </c>
      <c r="G340" s="36">
        <v>41655</v>
      </c>
      <c r="H340" s="31">
        <v>353105</v>
      </c>
      <c r="I340" s="37">
        <v>35311</v>
      </c>
      <c r="K340">
        <f t="shared" si="5"/>
        <v>6</v>
      </c>
    </row>
    <row r="341" spans="4:11" x14ac:dyDescent="0.25">
      <c r="D341" s="33" t="s">
        <v>1000</v>
      </c>
      <c r="E341" s="34" t="s">
        <v>572</v>
      </c>
      <c r="F341" s="35" t="s">
        <v>561</v>
      </c>
      <c r="G341" s="36">
        <v>41655</v>
      </c>
      <c r="H341" s="31">
        <v>7079</v>
      </c>
      <c r="I341" s="37">
        <v>708</v>
      </c>
      <c r="K341">
        <f t="shared" si="5"/>
        <v>5</v>
      </c>
    </row>
    <row r="342" spans="4:11" x14ac:dyDescent="0.25">
      <c r="D342" s="44" t="s">
        <v>1116</v>
      </c>
      <c r="E342" s="34" t="s">
        <v>564</v>
      </c>
      <c r="F342" s="35" t="s">
        <v>561</v>
      </c>
      <c r="G342" s="36">
        <v>41661</v>
      </c>
      <c r="H342" s="31">
        <v>94073</v>
      </c>
      <c r="I342" s="37">
        <v>9407</v>
      </c>
      <c r="K342">
        <f t="shared" si="5"/>
        <v>11</v>
      </c>
    </row>
    <row r="343" spans="4:11" x14ac:dyDescent="0.25">
      <c r="D343" s="44" t="s">
        <v>1116</v>
      </c>
      <c r="E343" s="34" t="s">
        <v>564</v>
      </c>
      <c r="F343" s="35" t="s">
        <v>561</v>
      </c>
      <c r="G343" s="36">
        <v>41661</v>
      </c>
      <c r="H343" s="31">
        <v>213484</v>
      </c>
      <c r="I343" s="37">
        <v>21348</v>
      </c>
      <c r="K343">
        <f t="shared" si="5"/>
        <v>10</v>
      </c>
    </row>
    <row r="344" spans="4:11" x14ac:dyDescent="0.25">
      <c r="D344" s="44" t="s">
        <v>1116</v>
      </c>
      <c r="E344" s="34" t="s">
        <v>564</v>
      </c>
      <c r="F344" s="35" t="s">
        <v>561</v>
      </c>
      <c r="G344" s="36">
        <v>41661</v>
      </c>
      <c r="H344" s="31">
        <v>213484</v>
      </c>
      <c r="I344" s="37">
        <v>21348</v>
      </c>
      <c r="K344">
        <f t="shared" si="5"/>
        <v>9</v>
      </c>
    </row>
    <row r="345" spans="4:11" x14ac:dyDescent="0.25">
      <c r="D345" s="44" t="s">
        <v>1116</v>
      </c>
      <c r="E345" s="34" t="s">
        <v>564</v>
      </c>
      <c r="F345" s="35" t="s">
        <v>561</v>
      </c>
      <c r="G345" s="36">
        <v>41661</v>
      </c>
      <c r="H345" s="31">
        <v>213484</v>
      </c>
      <c r="I345" s="37">
        <v>21348</v>
      </c>
      <c r="K345">
        <f t="shared" si="5"/>
        <v>8</v>
      </c>
    </row>
    <row r="346" spans="4:11" x14ac:dyDescent="0.25">
      <c r="D346" s="44" t="s">
        <v>1001</v>
      </c>
      <c r="E346" s="34" t="s">
        <v>573</v>
      </c>
      <c r="F346" s="35" t="s">
        <v>561</v>
      </c>
      <c r="G346" s="36">
        <v>41662</v>
      </c>
      <c r="H346" s="31">
        <v>266185</v>
      </c>
      <c r="I346" s="37">
        <v>26619</v>
      </c>
      <c r="K346">
        <f t="shared" si="5"/>
        <v>8</v>
      </c>
    </row>
    <row r="347" spans="4:11" x14ac:dyDescent="0.25">
      <c r="D347" s="33" t="s">
        <v>1118</v>
      </c>
      <c r="E347" s="34" t="s">
        <v>574</v>
      </c>
      <c r="F347" s="35" t="s">
        <v>561</v>
      </c>
      <c r="G347" s="36">
        <v>41662</v>
      </c>
      <c r="H347" s="31">
        <v>35056</v>
      </c>
      <c r="I347" s="37">
        <v>3506</v>
      </c>
      <c r="K347">
        <f t="shared" si="5"/>
        <v>3</v>
      </c>
    </row>
    <row r="348" spans="4:11" x14ac:dyDescent="0.25">
      <c r="D348" s="44" t="s">
        <v>1119</v>
      </c>
      <c r="E348" s="34" t="s">
        <v>575</v>
      </c>
      <c r="F348" s="35" t="s">
        <v>561</v>
      </c>
      <c r="G348" s="36">
        <v>41662</v>
      </c>
      <c r="H348" s="31">
        <v>337080</v>
      </c>
      <c r="I348" s="37">
        <v>33708</v>
      </c>
      <c r="K348">
        <f t="shared" si="5"/>
        <v>1</v>
      </c>
    </row>
    <row r="349" spans="4:11" x14ac:dyDescent="0.25">
      <c r="D349" s="44" t="s">
        <v>1116</v>
      </c>
      <c r="E349" s="34" t="s">
        <v>564</v>
      </c>
      <c r="F349" s="35" t="s">
        <v>561</v>
      </c>
      <c r="G349" s="36">
        <v>41667</v>
      </c>
      <c r="H349" s="31">
        <v>213484</v>
      </c>
      <c r="I349" s="37">
        <v>21348</v>
      </c>
      <c r="K349">
        <f t="shared" si="5"/>
        <v>7</v>
      </c>
    </row>
    <row r="350" spans="4:11" x14ac:dyDescent="0.25">
      <c r="D350" s="44" t="s">
        <v>1116</v>
      </c>
      <c r="E350" s="34" t="s">
        <v>564</v>
      </c>
      <c r="F350" s="35" t="s">
        <v>561</v>
      </c>
      <c r="G350" s="36">
        <v>41667</v>
      </c>
      <c r="H350" s="31">
        <v>800565</v>
      </c>
      <c r="I350" s="37">
        <v>80057</v>
      </c>
      <c r="K350">
        <f t="shared" si="5"/>
        <v>6</v>
      </c>
    </row>
    <row r="351" spans="4:11" x14ac:dyDescent="0.25">
      <c r="D351" s="33" t="s">
        <v>894</v>
      </c>
      <c r="E351" s="34" t="s">
        <v>576</v>
      </c>
      <c r="F351" s="35" t="s">
        <v>561</v>
      </c>
      <c r="G351" s="36">
        <v>41668</v>
      </c>
      <c r="H351" s="31">
        <v>11236</v>
      </c>
      <c r="I351" s="37">
        <v>1124</v>
      </c>
      <c r="K351">
        <f t="shared" si="5"/>
        <v>1</v>
      </c>
    </row>
    <row r="352" spans="4:11" x14ac:dyDescent="0.25">
      <c r="D352" s="44" t="s">
        <v>1120</v>
      </c>
      <c r="E352" s="34" t="s">
        <v>577</v>
      </c>
      <c r="F352" s="35" t="s">
        <v>561</v>
      </c>
      <c r="G352" s="36">
        <v>41670</v>
      </c>
      <c r="H352" s="31">
        <v>130000</v>
      </c>
      <c r="I352" s="37">
        <v>13000</v>
      </c>
      <c r="K352">
        <f t="shared" si="5"/>
        <v>2</v>
      </c>
    </row>
    <row r="353" spans="4:11" x14ac:dyDescent="0.25">
      <c r="D353" s="33" t="s">
        <v>1002</v>
      </c>
      <c r="E353" s="34" t="s">
        <v>578</v>
      </c>
      <c r="F353" s="35" t="s">
        <v>561</v>
      </c>
      <c r="G353" s="36">
        <v>41670</v>
      </c>
      <c r="H353" s="31">
        <v>73785</v>
      </c>
      <c r="I353" s="37">
        <v>7379</v>
      </c>
      <c r="K353">
        <f t="shared" si="5"/>
        <v>4</v>
      </c>
    </row>
    <row r="354" spans="4:11" x14ac:dyDescent="0.25">
      <c r="D354" s="33" t="s">
        <v>1121</v>
      </c>
      <c r="E354" s="34" t="s">
        <v>579</v>
      </c>
      <c r="F354" s="35" t="s">
        <v>561</v>
      </c>
      <c r="G354" s="36">
        <v>41645</v>
      </c>
      <c r="H354" s="31">
        <v>196630</v>
      </c>
      <c r="I354" s="37">
        <v>19663</v>
      </c>
      <c r="K354">
        <f t="shared" si="5"/>
        <v>3</v>
      </c>
    </row>
    <row r="355" spans="4:11" x14ac:dyDescent="0.25">
      <c r="D355" s="33" t="s">
        <v>895</v>
      </c>
      <c r="E355" s="34" t="s">
        <v>580</v>
      </c>
      <c r="F355" s="35" t="s">
        <v>561</v>
      </c>
      <c r="G355" s="36">
        <v>41652</v>
      </c>
      <c r="H355" s="31">
        <v>40000</v>
      </c>
      <c r="I355" s="37">
        <v>4000</v>
      </c>
      <c r="K355">
        <f t="shared" si="5"/>
        <v>5</v>
      </c>
    </row>
    <row r="356" spans="4:11" x14ac:dyDescent="0.25">
      <c r="D356" s="44" t="s">
        <v>1003</v>
      </c>
      <c r="E356" s="34" t="s">
        <v>581</v>
      </c>
      <c r="F356" s="35" t="s">
        <v>561</v>
      </c>
      <c r="G356" s="36">
        <v>41655</v>
      </c>
      <c r="H356" s="31">
        <v>449440</v>
      </c>
      <c r="I356" s="37">
        <v>44944</v>
      </c>
      <c r="K356">
        <f t="shared" si="5"/>
        <v>4</v>
      </c>
    </row>
    <row r="357" spans="4:11" x14ac:dyDescent="0.25">
      <c r="D357" s="33" t="s">
        <v>1122</v>
      </c>
      <c r="E357" s="34" t="s">
        <v>582</v>
      </c>
      <c r="F357" s="35" t="s">
        <v>561</v>
      </c>
      <c r="G357" s="36">
        <v>41655</v>
      </c>
      <c r="H357" s="31">
        <v>13933</v>
      </c>
      <c r="I357" s="37">
        <v>1393</v>
      </c>
      <c r="K357">
        <f t="shared" si="5"/>
        <v>6</v>
      </c>
    </row>
    <row r="358" spans="4:11" x14ac:dyDescent="0.25">
      <c r="D358" s="33" t="s">
        <v>1123</v>
      </c>
      <c r="E358" s="34" t="s">
        <v>583</v>
      </c>
      <c r="F358" s="35" t="s">
        <v>561</v>
      </c>
      <c r="G358" s="36">
        <v>41655</v>
      </c>
      <c r="H358" s="31">
        <v>62652</v>
      </c>
      <c r="I358" s="37">
        <v>6265</v>
      </c>
      <c r="K358">
        <f t="shared" si="5"/>
        <v>4</v>
      </c>
    </row>
    <row r="359" spans="4:11" x14ac:dyDescent="0.25">
      <c r="D359" s="44" t="s">
        <v>1004</v>
      </c>
      <c r="E359" s="34" t="s">
        <v>584</v>
      </c>
      <c r="F359" s="35" t="s">
        <v>561</v>
      </c>
      <c r="G359" s="36">
        <v>41667</v>
      </c>
      <c r="H359" s="31">
        <v>9641</v>
      </c>
      <c r="I359" s="37">
        <v>964</v>
      </c>
      <c r="K359">
        <f t="shared" si="5"/>
        <v>1</v>
      </c>
    </row>
    <row r="360" spans="4:11" x14ac:dyDescent="0.25">
      <c r="D360" s="75" t="s">
        <v>895</v>
      </c>
      <c r="E360" s="76" t="s">
        <v>580</v>
      </c>
      <c r="F360" s="77" t="s">
        <v>561</v>
      </c>
      <c r="G360" s="78">
        <v>41670</v>
      </c>
      <c r="H360" s="72">
        <v>20000</v>
      </c>
      <c r="I360" s="37">
        <v>2000</v>
      </c>
      <c r="K360">
        <f t="shared" si="5"/>
        <v>4</v>
      </c>
    </row>
    <row r="361" spans="4:11" x14ac:dyDescent="0.25">
      <c r="D361" s="46" t="s">
        <v>896</v>
      </c>
      <c r="E361" s="81" t="s">
        <v>585</v>
      </c>
      <c r="F361" s="35" t="s">
        <v>586</v>
      </c>
      <c r="G361" s="36">
        <v>41698</v>
      </c>
      <c r="H361" s="82">
        <v>9994521</v>
      </c>
      <c r="I361" s="37">
        <v>999453</v>
      </c>
      <c r="K361">
        <f t="shared" si="5"/>
        <v>4</v>
      </c>
    </row>
    <row r="362" spans="4:11" x14ac:dyDescent="0.25">
      <c r="D362" s="33" t="s">
        <v>897</v>
      </c>
      <c r="E362" s="81" t="s">
        <v>587</v>
      </c>
      <c r="F362" s="35" t="s">
        <v>221</v>
      </c>
      <c r="G362" s="36">
        <v>41673</v>
      </c>
      <c r="H362" s="82">
        <v>5674</v>
      </c>
      <c r="I362" s="37">
        <v>113</v>
      </c>
      <c r="K362">
        <f t="shared" si="5"/>
        <v>2</v>
      </c>
    </row>
    <row r="363" spans="4:11" x14ac:dyDescent="0.25">
      <c r="D363" s="33" t="s">
        <v>924</v>
      </c>
      <c r="E363" s="34" t="s">
        <v>228</v>
      </c>
      <c r="F363" s="35" t="s">
        <v>221</v>
      </c>
      <c r="G363" s="36">
        <v>41673</v>
      </c>
      <c r="H363" s="82">
        <v>38150</v>
      </c>
      <c r="I363" s="37">
        <v>763</v>
      </c>
      <c r="K363">
        <f t="shared" si="5"/>
        <v>5</v>
      </c>
    </row>
    <row r="364" spans="4:11" x14ac:dyDescent="0.25">
      <c r="D364" s="33" t="s">
        <v>1026</v>
      </c>
      <c r="E364" s="34" t="s">
        <v>220</v>
      </c>
      <c r="F364" s="35" t="s">
        <v>221</v>
      </c>
      <c r="G364" s="36">
        <v>41676</v>
      </c>
      <c r="H364" s="82">
        <v>4494</v>
      </c>
      <c r="I364" s="37">
        <v>90</v>
      </c>
      <c r="K364">
        <f t="shared" si="5"/>
        <v>3</v>
      </c>
    </row>
    <row r="365" spans="4:11" x14ac:dyDescent="0.25">
      <c r="D365" s="33" t="s">
        <v>898</v>
      </c>
      <c r="E365" s="34" t="s">
        <v>588</v>
      </c>
      <c r="F365" s="35" t="s">
        <v>221</v>
      </c>
      <c r="G365" s="36">
        <v>41684</v>
      </c>
      <c r="H365" s="82">
        <v>11265</v>
      </c>
      <c r="I365" s="37">
        <v>225</v>
      </c>
      <c r="K365">
        <f t="shared" si="5"/>
        <v>2</v>
      </c>
    </row>
    <row r="366" spans="4:11" x14ac:dyDescent="0.25">
      <c r="D366" s="33" t="s">
        <v>796</v>
      </c>
      <c r="E366" s="34" t="s">
        <v>227</v>
      </c>
      <c r="F366" s="35" t="s">
        <v>221</v>
      </c>
      <c r="G366" s="36">
        <v>41688</v>
      </c>
      <c r="H366" s="82">
        <v>37186</v>
      </c>
      <c r="I366" s="37">
        <v>744</v>
      </c>
      <c r="K366">
        <f t="shared" si="5"/>
        <v>6</v>
      </c>
    </row>
    <row r="367" spans="4:11" x14ac:dyDescent="0.25">
      <c r="D367" s="44" t="s">
        <v>796</v>
      </c>
      <c r="E367" s="34" t="s">
        <v>227</v>
      </c>
      <c r="F367" s="35" t="s">
        <v>221</v>
      </c>
      <c r="G367" s="36">
        <v>41688</v>
      </c>
      <c r="H367" s="82">
        <v>192158</v>
      </c>
      <c r="I367" s="37">
        <v>3843</v>
      </c>
      <c r="K367">
        <f t="shared" si="5"/>
        <v>5</v>
      </c>
    </row>
    <row r="368" spans="4:11" x14ac:dyDescent="0.25">
      <c r="D368" s="44" t="s">
        <v>899</v>
      </c>
      <c r="E368" s="81" t="s">
        <v>589</v>
      </c>
      <c r="F368" s="35" t="s">
        <v>221</v>
      </c>
      <c r="G368" s="36">
        <v>41688</v>
      </c>
      <c r="H368" s="82">
        <v>489285</v>
      </c>
      <c r="I368" s="37">
        <v>9786</v>
      </c>
      <c r="K368">
        <f t="shared" si="5"/>
        <v>3</v>
      </c>
    </row>
    <row r="369" spans="4:11" x14ac:dyDescent="0.25">
      <c r="D369" s="33" t="s">
        <v>795</v>
      </c>
      <c r="E369" s="34" t="s">
        <v>226</v>
      </c>
      <c r="F369" s="35" t="s">
        <v>221</v>
      </c>
      <c r="G369" s="36">
        <v>41688</v>
      </c>
      <c r="H369" s="82">
        <v>37641</v>
      </c>
      <c r="I369" s="37">
        <v>753</v>
      </c>
      <c r="K369">
        <f t="shared" si="5"/>
        <v>3</v>
      </c>
    </row>
    <row r="370" spans="4:11" x14ac:dyDescent="0.25">
      <c r="D370" s="33" t="s">
        <v>897</v>
      </c>
      <c r="E370" s="81" t="s">
        <v>587</v>
      </c>
      <c r="F370" s="35" t="s">
        <v>221</v>
      </c>
      <c r="G370" s="36">
        <v>41688</v>
      </c>
      <c r="H370" s="82">
        <v>6742</v>
      </c>
      <c r="I370" s="37">
        <v>135</v>
      </c>
      <c r="K370">
        <f t="shared" si="5"/>
        <v>1</v>
      </c>
    </row>
    <row r="371" spans="4:11" x14ac:dyDescent="0.25">
      <c r="D371" s="33" t="s">
        <v>1005</v>
      </c>
      <c r="E371" s="81" t="s">
        <v>590</v>
      </c>
      <c r="F371" s="35" t="s">
        <v>221</v>
      </c>
      <c r="G371" s="36">
        <v>41688</v>
      </c>
      <c r="H371" s="82">
        <v>19278</v>
      </c>
      <c r="I371" s="37">
        <v>386</v>
      </c>
      <c r="K371">
        <f t="shared" si="5"/>
        <v>1</v>
      </c>
    </row>
    <row r="372" spans="4:11" x14ac:dyDescent="0.25">
      <c r="D372" s="33" t="s">
        <v>900</v>
      </c>
      <c r="E372" s="81" t="s">
        <v>591</v>
      </c>
      <c r="F372" s="35" t="s">
        <v>221</v>
      </c>
      <c r="G372" s="36">
        <v>41688</v>
      </c>
      <c r="H372" s="82">
        <v>294597</v>
      </c>
      <c r="I372" s="37">
        <v>5892</v>
      </c>
      <c r="K372">
        <f t="shared" si="5"/>
        <v>1</v>
      </c>
    </row>
    <row r="373" spans="4:11" x14ac:dyDescent="0.25">
      <c r="D373" s="33" t="s">
        <v>898</v>
      </c>
      <c r="E373" s="34" t="s">
        <v>588</v>
      </c>
      <c r="F373" s="35" t="s">
        <v>221</v>
      </c>
      <c r="G373" s="36">
        <v>41690</v>
      </c>
      <c r="H373" s="82">
        <v>12584</v>
      </c>
      <c r="I373" s="37">
        <v>252</v>
      </c>
      <c r="K373">
        <f t="shared" si="5"/>
        <v>1</v>
      </c>
    </row>
    <row r="374" spans="4:11" x14ac:dyDescent="0.25">
      <c r="D374" s="33" t="s">
        <v>1006</v>
      </c>
      <c r="E374" s="81" t="s">
        <v>592</v>
      </c>
      <c r="F374" s="35" t="s">
        <v>221</v>
      </c>
      <c r="G374" s="36">
        <v>41690</v>
      </c>
      <c r="H374" s="82">
        <v>82995</v>
      </c>
      <c r="I374" s="37">
        <v>1660</v>
      </c>
      <c r="K374">
        <f t="shared" si="5"/>
        <v>1</v>
      </c>
    </row>
    <row r="375" spans="4:11" x14ac:dyDescent="0.25">
      <c r="D375" s="33" t="s">
        <v>922</v>
      </c>
      <c r="E375" s="34" t="s">
        <v>223</v>
      </c>
      <c r="F375" s="35" t="s">
        <v>221</v>
      </c>
      <c r="G375" s="36">
        <v>41690</v>
      </c>
      <c r="H375" s="83">
        <v>42096</v>
      </c>
      <c r="I375" s="37">
        <v>842</v>
      </c>
      <c r="K375">
        <f t="shared" si="5"/>
        <v>3</v>
      </c>
    </row>
    <row r="376" spans="4:11" x14ac:dyDescent="0.25">
      <c r="D376" s="33" t="s">
        <v>901</v>
      </c>
      <c r="E376" s="81" t="s">
        <v>593</v>
      </c>
      <c r="F376" s="35" t="s">
        <v>221</v>
      </c>
      <c r="G376" s="36">
        <v>41690</v>
      </c>
      <c r="H376" s="83">
        <v>135000</v>
      </c>
      <c r="I376" s="37">
        <v>2700</v>
      </c>
      <c r="K376">
        <f t="shared" si="5"/>
        <v>1</v>
      </c>
    </row>
    <row r="377" spans="4:11" x14ac:dyDescent="0.25">
      <c r="D377" s="33" t="s">
        <v>924</v>
      </c>
      <c r="E377" s="34" t="s">
        <v>228</v>
      </c>
      <c r="F377" s="35" t="s">
        <v>221</v>
      </c>
      <c r="G377" s="36">
        <v>41698</v>
      </c>
      <c r="H377" s="82">
        <v>14494</v>
      </c>
      <c r="I377" s="37">
        <v>290</v>
      </c>
      <c r="K377">
        <f t="shared" si="5"/>
        <v>4</v>
      </c>
    </row>
    <row r="378" spans="4:11" x14ac:dyDescent="0.25">
      <c r="D378" s="33" t="s">
        <v>808</v>
      </c>
      <c r="E378" s="34" t="s">
        <v>594</v>
      </c>
      <c r="F378" s="35" t="s">
        <v>221</v>
      </c>
      <c r="G378" s="36">
        <v>41698</v>
      </c>
      <c r="H378" s="82">
        <v>20000</v>
      </c>
      <c r="I378" s="37">
        <v>400</v>
      </c>
      <c r="K378">
        <f t="shared" si="5"/>
        <v>6</v>
      </c>
    </row>
    <row r="379" spans="4:11" x14ac:dyDescent="0.25">
      <c r="D379" s="33" t="s">
        <v>932</v>
      </c>
      <c r="E379" s="34" t="s">
        <v>595</v>
      </c>
      <c r="F379" s="35" t="s">
        <v>221</v>
      </c>
      <c r="G379" s="36">
        <v>41698</v>
      </c>
      <c r="H379" s="82">
        <v>15000</v>
      </c>
      <c r="I379" s="37">
        <v>300</v>
      </c>
      <c r="K379">
        <f t="shared" si="5"/>
        <v>5</v>
      </c>
    </row>
    <row r="380" spans="4:11" x14ac:dyDescent="0.25">
      <c r="D380" s="33" t="s">
        <v>1124</v>
      </c>
      <c r="E380" s="34" t="s">
        <v>596</v>
      </c>
      <c r="F380" s="35" t="s">
        <v>221</v>
      </c>
      <c r="G380" s="36">
        <v>41673</v>
      </c>
      <c r="H380" s="82">
        <v>25000</v>
      </c>
      <c r="I380" s="37">
        <v>500</v>
      </c>
      <c r="K380">
        <f t="shared" si="5"/>
        <v>1</v>
      </c>
    </row>
    <row r="381" spans="4:11" x14ac:dyDescent="0.25">
      <c r="D381" s="33" t="s">
        <v>925</v>
      </c>
      <c r="E381" s="34" t="s">
        <v>232</v>
      </c>
      <c r="F381" s="35" t="s">
        <v>221</v>
      </c>
      <c r="G381" s="36">
        <v>41676</v>
      </c>
      <c r="H381" s="82">
        <v>7699</v>
      </c>
      <c r="I381" s="37">
        <v>77</v>
      </c>
      <c r="K381">
        <f t="shared" si="5"/>
        <v>8</v>
      </c>
    </row>
    <row r="382" spans="4:11" x14ac:dyDescent="0.25">
      <c r="D382" s="33" t="s">
        <v>1030</v>
      </c>
      <c r="E382" s="34" t="s">
        <v>238</v>
      </c>
      <c r="F382" s="35" t="s">
        <v>221</v>
      </c>
      <c r="G382" s="36">
        <v>41684</v>
      </c>
      <c r="H382" s="82">
        <v>3000</v>
      </c>
      <c r="I382" s="37">
        <v>60</v>
      </c>
      <c r="K382">
        <f t="shared" si="5"/>
        <v>2</v>
      </c>
    </row>
    <row r="383" spans="4:11" x14ac:dyDescent="0.25">
      <c r="D383" s="33" t="s">
        <v>798</v>
      </c>
      <c r="E383" s="34" t="s">
        <v>239</v>
      </c>
      <c r="F383" s="35" t="s">
        <v>221</v>
      </c>
      <c r="G383" s="36">
        <v>41684</v>
      </c>
      <c r="H383" s="82">
        <v>3146</v>
      </c>
      <c r="I383" s="37">
        <v>63</v>
      </c>
      <c r="K383">
        <f t="shared" si="5"/>
        <v>3</v>
      </c>
    </row>
    <row r="384" spans="4:11" x14ac:dyDescent="0.25">
      <c r="D384" s="33" t="s">
        <v>1028</v>
      </c>
      <c r="E384" s="34" t="s">
        <v>233</v>
      </c>
      <c r="F384" s="35" t="s">
        <v>221</v>
      </c>
      <c r="G384" s="36">
        <v>41684</v>
      </c>
      <c r="H384" s="82">
        <v>17977</v>
      </c>
      <c r="I384" s="37">
        <v>180</v>
      </c>
      <c r="K384">
        <f t="shared" si="5"/>
        <v>2</v>
      </c>
    </row>
    <row r="385" spans="4:11" x14ac:dyDescent="0.25">
      <c r="D385" s="33" t="s">
        <v>1125</v>
      </c>
      <c r="E385" s="34" t="s">
        <v>597</v>
      </c>
      <c r="F385" s="35" t="s">
        <v>221</v>
      </c>
      <c r="G385" s="36">
        <v>41684</v>
      </c>
      <c r="H385" s="82">
        <v>56280</v>
      </c>
      <c r="I385" s="37">
        <v>1126</v>
      </c>
      <c r="K385">
        <f t="shared" si="5"/>
        <v>8</v>
      </c>
    </row>
    <row r="386" spans="4:11" x14ac:dyDescent="0.25">
      <c r="D386" s="33" t="s">
        <v>1029</v>
      </c>
      <c r="E386" s="34" t="s">
        <v>234</v>
      </c>
      <c r="F386" s="35" t="s">
        <v>221</v>
      </c>
      <c r="G386" s="36">
        <v>41684</v>
      </c>
      <c r="H386" s="82">
        <v>1220</v>
      </c>
      <c r="I386" s="37">
        <v>24</v>
      </c>
      <c r="K386">
        <f t="shared" si="5"/>
        <v>2</v>
      </c>
    </row>
    <row r="387" spans="4:11" x14ac:dyDescent="0.25">
      <c r="D387" s="33" t="s">
        <v>1031</v>
      </c>
      <c r="E387" s="34" t="s">
        <v>241</v>
      </c>
      <c r="F387" s="35" t="s">
        <v>221</v>
      </c>
      <c r="G387" s="36">
        <v>41684</v>
      </c>
      <c r="H387" s="82">
        <v>50181</v>
      </c>
      <c r="I387" s="37">
        <v>502</v>
      </c>
      <c r="K387">
        <f t="shared" si="5"/>
        <v>6</v>
      </c>
    </row>
    <row r="388" spans="4:11" x14ac:dyDescent="0.25">
      <c r="D388" s="44" t="s">
        <v>1031</v>
      </c>
      <c r="E388" s="34" t="s">
        <v>241</v>
      </c>
      <c r="F388" s="35" t="s">
        <v>221</v>
      </c>
      <c r="G388" s="36">
        <v>41684</v>
      </c>
      <c r="H388" s="82">
        <v>59614</v>
      </c>
      <c r="I388" s="37">
        <v>596</v>
      </c>
      <c r="K388">
        <f t="shared" si="5"/>
        <v>5</v>
      </c>
    </row>
    <row r="389" spans="4:11" x14ac:dyDescent="0.25">
      <c r="D389" s="33" t="s">
        <v>244</v>
      </c>
      <c r="E389" s="34" t="s">
        <v>245</v>
      </c>
      <c r="F389" s="35" t="s">
        <v>221</v>
      </c>
      <c r="G389" s="36">
        <v>41684</v>
      </c>
      <c r="H389" s="82">
        <v>156868</v>
      </c>
      <c r="I389" s="37">
        <v>3138</v>
      </c>
      <c r="K389">
        <f t="shared" si="5"/>
        <v>3</v>
      </c>
    </row>
    <row r="390" spans="4:11" x14ac:dyDescent="0.25">
      <c r="D390" s="33" t="s">
        <v>244</v>
      </c>
      <c r="E390" s="34" t="s">
        <v>245</v>
      </c>
      <c r="F390" s="35" t="s">
        <v>221</v>
      </c>
      <c r="G390" s="36">
        <v>41684</v>
      </c>
      <c r="H390" s="82">
        <v>105499</v>
      </c>
      <c r="I390" s="37">
        <v>2110</v>
      </c>
      <c r="K390">
        <f t="shared" si="5"/>
        <v>2</v>
      </c>
    </row>
    <row r="391" spans="4:11" x14ac:dyDescent="0.25">
      <c r="D391" s="33" t="s">
        <v>246</v>
      </c>
      <c r="E391" s="81" t="s">
        <v>598</v>
      </c>
      <c r="F391" s="35" t="s">
        <v>221</v>
      </c>
      <c r="G391" s="36">
        <v>41684</v>
      </c>
      <c r="H391" s="82">
        <v>415917</v>
      </c>
      <c r="I391" s="37">
        <v>8318</v>
      </c>
      <c r="K391">
        <f t="shared" si="5"/>
        <v>2</v>
      </c>
    </row>
    <row r="392" spans="4:11" x14ac:dyDescent="0.25">
      <c r="D392" s="33" t="s">
        <v>246</v>
      </c>
      <c r="E392" s="81" t="s">
        <v>598</v>
      </c>
      <c r="F392" s="35" t="s">
        <v>221</v>
      </c>
      <c r="G392" s="36">
        <v>41684</v>
      </c>
      <c r="H392" s="82">
        <v>1933479</v>
      </c>
      <c r="I392" s="37">
        <v>38670</v>
      </c>
      <c r="K392">
        <f t="shared" ref="K392:K455" si="6">COUNTIF(D392:D2030,D392)</f>
        <v>1</v>
      </c>
    </row>
    <row r="393" spans="4:11" x14ac:dyDescent="0.25">
      <c r="D393" s="44" t="s">
        <v>925</v>
      </c>
      <c r="E393" s="34" t="s">
        <v>232</v>
      </c>
      <c r="F393" s="35" t="s">
        <v>221</v>
      </c>
      <c r="G393" s="36">
        <v>41688</v>
      </c>
      <c r="H393" s="82">
        <v>103798</v>
      </c>
      <c r="I393" s="37">
        <v>1038</v>
      </c>
      <c r="K393">
        <f t="shared" si="6"/>
        <v>7</v>
      </c>
    </row>
    <row r="394" spans="4:11" x14ac:dyDescent="0.25">
      <c r="D394" s="33" t="s">
        <v>1032</v>
      </c>
      <c r="E394" s="34" t="s">
        <v>249</v>
      </c>
      <c r="F394" s="35" t="s">
        <v>221</v>
      </c>
      <c r="G394" s="36">
        <v>41688</v>
      </c>
      <c r="H394" s="82">
        <v>8427</v>
      </c>
      <c r="I394" s="37">
        <v>84</v>
      </c>
      <c r="K394">
        <f t="shared" si="6"/>
        <v>2</v>
      </c>
    </row>
    <row r="395" spans="4:11" x14ac:dyDescent="0.25">
      <c r="D395" s="33" t="s">
        <v>1125</v>
      </c>
      <c r="E395" s="34" t="s">
        <v>597</v>
      </c>
      <c r="F395" s="35" t="s">
        <v>221</v>
      </c>
      <c r="G395" s="36">
        <v>41670</v>
      </c>
      <c r="H395" s="82">
        <v>57960</v>
      </c>
      <c r="I395" s="37">
        <v>580</v>
      </c>
      <c r="K395">
        <f t="shared" si="6"/>
        <v>7</v>
      </c>
    </row>
    <row r="396" spans="4:11" x14ac:dyDescent="0.25">
      <c r="D396" s="33" t="s">
        <v>1126</v>
      </c>
      <c r="E396" s="34" t="s">
        <v>599</v>
      </c>
      <c r="F396" s="35" t="s">
        <v>221</v>
      </c>
      <c r="G396" s="36">
        <v>41690</v>
      </c>
      <c r="H396" s="83">
        <v>22410</v>
      </c>
      <c r="I396" s="37">
        <v>448</v>
      </c>
      <c r="K396">
        <f t="shared" si="6"/>
        <v>1</v>
      </c>
    </row>
    <row r="397" spans="4:11" x14ac:dyDescent="0.25">
      <c r="D397" s="33" t="s">
        <v>970</v>
      </c>
      <c r="E397" s="34" t="s">
        <v>600</v>
      </c>
      <c r="F397" s="35" t="s">
        <v>221</v>
      </c>
      <c r="G397" s="36">
        <v>41690</v>
      </c>
      <c r="H397" s="82">
        <v>2750</v>
      </c>
      <c r="I397" s="37">
        <v>55</v>
      </c>
      <c r="K397">
        <f t="shared" si="6"/>
        <v>6</v>
      </c>
    </row>
    <row r="398" spans="4:11" x14ac:dyDescent="0.25">
      <c r="D398" s="33" t="s">
        <v>1100</v>
      </c>
      <c r="E398" s="34" t="s">
        <v>601</v>
      </c>
      <c r="F398" s="35" t="s">
        <v>221</v>
      </c>
      <c r="G398" s="36">
        <v>41698</v>
      </c>
      <c r="H398" s="82">
        <v>15000</v>
      </c>
      <c r="I398" s="37">
        <v>300</v>
      </c>
      <c r="K398">
        <f t="shared" si="6"/>
        <v>6</v>
      </c>
    </row>
    <row r="399" spans="4:11" x14ac:dyDescent="0.25">
      <c r="D399" s="33" t="s">
        <v>799</v>
      </c>
      <c r="E399" s="34" t="s">
        <v>248</v>
      </c>
      <c r="F399" s="35" t="s">
        <v>221</v>
      </c>
      <c r="G399" s="36">
        <v>41698</v>
      </c>
      <c r="H399" s="82">
        <v>17978</v>
      </c>
      <c r="I399" s="37">
        <v>180</v>
      </c>
      <c r="K399">
        <f t="shared" si="6"/>
        <v>1</v>
      </c>
    </row>
    <row r="400" spans="4:11" x14ac:dyDescent="0.25">
      <c r="D400" s="33" t="s">
        <v>242</v>
      </c>
      <c r="E400" s="34" t="s">
        <v>243</v>
      </c>
      <c r="F400" s="35" t="s">
        <v>221</v>
      </c>
      <c r="G400" s="36">
        <v>41698</v>
      </c>
      <c r="H400" s="82">
        <v>15000</v>
      </c>
      <c r="I400" s="37">
        <v>150</v>
      </c>
      <c r="K400">
        <f t="shared" si="6"/>
        <v>2</v>
      </c>
    </row>
    <row r="401" spans="4:11" x14ac:dyDescent="0.25">
      <c r="D401" s="31" t="s">
        <v>807</v>
      </c>
      <c r="E401" s="46" t="s">
        <v>602</v>
      </c>
      <c r="F401" s="35" t="s">
        <v>255</v>
      </c>
      <c r="G401" s="36">
        <v>41698</v>
      </c>
      <c r="H401" s="84">
        <v>70000</v>
      </c>
      <c r="I401" s="37">
        <v>7000</v>
      </c>
      <c r="K401">
        <f t="shared" si="6"/>
        <v>5</v>
      </c>
    </row>
    <row r="402" spans="4:11" x14ac:dyDescent="0.25">
      <c r="D402" s="31" t="s">
        <v>808</v>
      </c>
      <c r="E402" s="46" t="s">
        <v>603</v>
      </c>
      <c r="F402" s="35" t="s">
        <v>255</v>
      </c>
      <c r="G402" s="36">
        <v>41698</v>
      </c>
      <c r="H402" s="84">
        <v>70000</v>
      </c>
      <c r="I402" s="37">
        <v>7000</v>
      </c>
      <c r="K402">
        <f t="shared" si="6"/>
        <v>5</v>
      </c>
    </row>
    <row r="403" spans="4:11" x14ac:dyDescent="0.25">
      <c r="D403" s="31" t="s">
        <v>1037</v>
      </c>
      <c r="E403" s="46" t="s">
        <v>604</v>
      </c>
      <c r="F403" s="35" t="s">
        <v>255</v>
      </c>
      <c r="G403" s="36">
        <v>41698</v>
      </c>
      <c r="H403" s="84">
        <v>70000</v>
      </c>
      <c r="I403" s="37">
        <v>7000</v>
      </c>
      <c r="K403">
        <f t="shared" si="6"/>
        <v>5</v>
      </c>
    </row>
    <row r="404" spans="4:11" x14ac:dyDescent="0.25">
      <c r="D404" s="31" t="s">
        <v>932</v>
      </c>
      <c r="E404" s="46" t="s">
        <v>605</v>
      </c>
      <c r="F404" s="35" t="s">
        <v>255</v>
      </c>
      <c r="G404" s="36">
        <v>41698</v>
      </c>
      <c r="H404" s="84">
        <v>70000</v>
      </c>
      <c r="I404" s="37">
        <v>7000</v>
      </c>
      <c r="K404">
        <f t="shared" si="6"/>
        <v>4</v>
      </c>
    </row>
    <row r="405" spans="4:11" x14ac:dyDescent="0.25">
      <c r="D405" s="31" t="s">
        <v>256</v>
      </c>
      <c r="E405" s="46" t="s">
        <v>257</v>
      </c>
      <c r="F405" s="35" t="s">
        <v>255</v>
      </c>
      <c r="G405" s="36">
        <v>41698</v>
      </c>
      <c r="H405" s="84">
        <v>60000</v>
      </c>
      <c r="I405" s="37">
        <v>6000</v>
      </c>
      <c r="K405">
        <f t="shared" si="6"/>
        <v>5</v>
      </c>
    </row>
    <row r="406" spans="4:11" x14ac:dyDescent="0.25">
      <c r="D406" s="31" t="s">
        <v>1042</v>
      </c>
      <c r="E406" s="46" t="s">
        <v>606</v>
      </c>
      <c r="F406" s="35" t="s">
        <v>255</v>
      </c>
      <c r="G406" s="36">
        <v>41698</v>
      </c>
      <c r="H406" s="84">
        <v>60000</v>
      </c>
      <c r="I406" s="37">
        <v>6000</v>
      </c>
      <c r="K406">
        <f t="shared" si="6"/>
        <v>5</v>
      </c>
    </row>
    <row r="407" spans="4:11" x14ac:dyDescent="0.25">
      <c r="D407" s="31" t="s">
        <v>1036</v>
      </c>
      <c r="E407" s="46" t="s">
        <v>607</v>
      </c>
      <c r="F407" s="35" t="s">
        <v>255</v>
      </c>
      <c r="G407" s="36">
        <v>41698</v>
      </c>
      <c r="H407" s="84">
        <v>60000</v>
      </c>
      <c r="I407" s="37">
        <v>6000</v>
      </c>
      <c r="K407">
        <f t="shared" si="6"/>
        <v>5</v>
      </c>
    </row>
    <row r="408" spans="4:11" x14ac:dyDescent="0.25">
      <c r="D408" s="31" t="s">
        <v>813</v>
      </c>
      <c r="E408" s="46" t="s">
        <v>608</v>
      </c>
      <c r="F408" s="35" t="s">
        <v>255</v>
      </c>
      <c r="G408" s="36">
        <v>41698</v>
      </c>
      <c r="H408" s="84">
        <v>50000</v>
      </c>
      <c r="I408" s="37">
        <v>5000</v>
      </c>
      <c r="K408">
        <f t="shared" si="6"/>
        <v>5</v>
      </c>
    </row>
    <row r="409" spans="4:11" x14ac:dyDescent="0.25">
      <c r="D409" s="31" t="s">
        <v>803</v>
      </c>
      <c r="E409" s="46" t="s">
        <v>609</v>
      </c>
      <c r="F409" s="35" t="s">
        <v>255</v>
      </c>
      <c r="G409" s="36">
        <v>41698</v>
      </c>
      <c r="H409" s="84">
        <v>50000</v>
      </c>
      <c r="I409" s="37">
        <v>5000</v>
      </c>
      <c r="K409">
        <f t="shared" si="6"/>
        <v>4</v>
      </c>
    </row>
    <row r="410" spans="4:11" x14ac:dyDescent="0.25">
      <c r="D410" s="31" t="s">
        <v>942</v>
      </c>
      <c r="E410" s="46" t="s">
        <v>610</v>
      </c>
      <c r="F410" s="35" t="s">
        <v>255</v>
      </c>
      <c r="G410" s="36">
        <v>41698</v>
      </c>
      <c r="H410" s="84">
        <v>50000</v>
      </c>
      <c r="I410" s="37">
        <v>5000</v>
      </c>
      <c r="K410">
        <f t="shared" si="6"/>
        <v>6</v>
      </c>
    </row>
    <row r="411" spans="4:11" x14ac:dyDescent="0.25">
      <c r="D411" s="31" t="s">
        <v>1047</v>
      </c>
      <c r="E411" s="46" t="s">
        <v>611</v>
      </c>
      <c r="F411" s="35" t="s">
        <v>255</v>
      </c>
      <c r="G411" s="36">
        <v>41698</v>
      </c>
      <c r="H411" s="84">
        <v>50000</v>
      </c>
      <c r="I411" s="37">
        <v>5000</v>
      </c>
      <c r="K411">
        <f t="shared" si="6"/>
        <v>5</v>
      </c>
    </row>
    <row r="412" spans="4:11" x14ac:dyDescent="0.25">
      <c r="D412" s="31" t="s">
        <v>811</v>
      </c>
      <c r="E412" s="46" t="s">
        <v>612</v>
      </c>
      <c r="F412" s="35" t="s">
        <v>255</v>
      </c>
      <c r="G412" s="36">
        <v>41698</v>
      </c>
      <c r="H412" s="84">
        <v>60000</v>
      </c>
      <c r="I412" s="37">
        <v>6000</v>
      </c>
      <c r="K412">
        <f t="shared" si="6"/>
        <v>4</v>
      </c>
    </row>
    <row r="413" spans="4:11" x14ac:dyDescent="0.25">
      <c r="D413" s="31" t="s">
        <v>809</v>
      </c>
      <c r="E413" s="46" t="s">
        <v>613</v>
      </c>
      <c r="F413" s="35" t="s">
        <v>255</v>
      </c>
      <c r="G413" s="36">
        <v>41698</v>
      </c>
      <c r="H413" s="84">
        <v>50000</v>
      </c>
      <c r="I413" s="37">
        <v>5000</v>
      </c>
      <c r="K413">
        <f t="shared" si="6"/>
        <v>5</v>
      </c>
    </row>
    <row r="414" spans="4:11" x14ac:dyDescent="0.25">
      <c r="D414" s="31" t="s">
        <v>816</v>
      </c>
      <c r="E414" s="46" t="s">
        <v>614</v>
      </c>
      <c r="F414" s="35" t="s">
        <v>255</v>
      </c>
      <c r="G414" s="36">
        <v>41698</v>
      </c>
      <c r="H414" s="84">
        <v>50000</v>
      </c>
      <c r="I414" s="37">
        <v>5000</v>
      </c>
      <c r="K414">
        <f t="shared" si="6"/>
        <v>4</v>
      </c>
    </row>
    <row r="415" spans="4:11" x14ac:dyDescent="0.25">
      <c r="D415" s="31" t="s">
        <v>810</v>
      </c>
      <c r="E415" s="46" t="s">
        <v>615</v>
      </c>
      <c r="F415" s="35" t="s">
        <v>255</v>
      </c>
      <c r="G415" s="36">
        <v>41698</v>
      </c>
      <c r="H415" s="84">
        <v>50000</v>
      </c>
      <c r="I415" s="37">
        <v>5000</v>
      </c>
      <c r="K415">
        <f t="shared" si="6"/>
        <v>5</v>
      </c>
    </row>
    <row r="416" spans="4:11" x14ac:dyDescent="0.25">
      <c r="D416" s="33" t="s">
        <v>944</v>
      </c>
      <c r="E416" s="47" t="s">
        <v>324</v>
      </c>
      <c r="F416" s="35" t="s">
        <v>255</v>
      </c>
      <c r="G416" s="36">
        <v>41675</v>
      </c>
      <c r="H416" s="82">
        <v>42000</v>
      </c>
      <c r="I416" s="37">
        <v>4200</v>
      </c>
      <c r="K416">
        <f t="shared" si="6"/>
        <v>12</v>
      </c>
    </row>
    <row r="417" spans="4:11" x14ac:dyDescent="0.25">
      <c r="D417" s="33" t="s">
        <v>944</v>
      </c>
      <c r="E417" s="47" t="s">
        <v>324</v>
      </c>
      <c r="F417" s="35" t="s">
        <v>255</v>
      </c>
      <c r="G417" s="36">
        <v>41681</v>
      </c>
      <c r="H417" s="82">
        <v>30000</v>
      </c>
      <c r="I417" s="37">
        <v>3000</v>
      </c>
      <c r="K417">
        <f t="shared" si="6"/>
        <v>11</v>
      </c>
    </row>
    <row r="418" spans="4:11" x14ac:dyDescent="0.25">
      <c r="D418" s="33" t="s">
        <v>944</v>
      </c>
      <c r="E418" s="47" t="s">
        <v>324</v>
      </c>
      <c r="F418" s="35" t="s">
        <v>255</v>
      </c>
      <c r="G418" s="36">
        <v>41682</v>
      </c>
      <c r="H418" s="82">
        <v>12000</v>
      </c>
      <c r="I418" s="37">
        <v>1200</v>
      </c>
      <c r="K418">
        <f t="shared" si="6"/>
        <v>10</v>
      </c>
    </row>
    <row r="419" spans="4:11" x14ac:dyDescent="0.25">
      <c r="D419" s="33" t="s">
        <v>944</v>
      </c>
      <c r="E419" s="47" t="s">
        <v>324</v>
      </c>
      <c r="F419" s="35" t="s">
        <v>255</v>
      </c>
      <c r="G419" s="36">
        <v>41683</v>
      </c>
      <c r="H419" s="82">
        <v>21600</v>
      </c>
      <c r="I419" s="37">
        <v>2160</v>
      </c>
      <c r="K419">
        <f t="shared" si="6"/>
        <v>9</v>
      </c>
    </row>
    <row r="420" spans="4:11" x14ac:dyDescent="0.25">
      <c r="D420" s="49" t="s">
        <v>944</v>
      </c>
      <c r="E420" s="47" t="s">
        <v>324</v>
      </c>
      <c r="F420" s="35" t="s">
        <v>255</v>
      </c>
      <c r="G420" s="36">
        <v>41689</v>
      </c>
      <c r="H420" s="82">
        <v>26400</v>
      </c>
      <c r="I420" s="37">
        <v>2640</v>
      </c>
      <c r="K420">
        <f t="shared" si="6"/>
        <v>8</v>
      </c>
    </row>
    <row r="421" spans="4:11" x14ac:dyDescent="0.25">
      <c r="D421" s="31" t="s">
        <v>1100</v>
      </c>
      <c r="E421" s="46" t="s">
        <v>616</v>
      </c>
      <c r="F421" s="35" t="s">
        <v>255</v>
      </c>
      <c r="G421" s="36">
        <v>41698</v>
      </c>
      <c r="H421" s="84">
        <v>70000</v>
      </c>
      <c r="I421" s="37">
        <v>7000</v>
      </c>
      <c r="K421">
        <f t="shared" si="6"/>
        <v>5</v>
      </c>
    </row>
    <row r="422" spans="4:11" x14ac:dyDescent="0.25">
      <c r="D422" s="31" t="s">
        <v>854</v>
      </c>
      <c r="E422" s="46" t="s">
        <v>617</v>
      </c>
      <c r="F422" s="35" t="s">
        <v>255</v>
      </c>
      <c r="G422" s="36">
        <v>41698</v>
      </c>
      <c r="H422" s="84">
        <v>70000</v>
      </c>
      <c r="I422" s="37">
        <v>7000</v>
      </c>
      <c r="K422">
        <f t="shared" si="6"/>
        <v>5</v>
      </c>
    </row>
    <row r="423" spans="4:11" x14ac:dyDescent="0.25">
      <c r="D423" s="31" t="s">
        <v>416</v>
      </c>
      <c r="E423" s="46" t="s">
        <v>417</v>
      </c>
      <c r="F423" s="35" t="s">
        <v>255</v>
      </c>
      <c r="G423" s="36">
        <v>41698</v>
      </c>
      <c r="H423" s="84">
        <v>70000</v>
      </c>
      <c r="I423" s="37">
        <v>7000</v>
      </c>
      <c r="K423">
        <f t="shared" si="6"/>
        <v>6</v>
      </c>
    </row>
    <row r="424" spans="4:11" x14ac:dyDescent="0.25">
      <c r="D424" s="31" t="s">
        <v>1114</v>
      </c>
      <c r="E424" s="46" t="s">
        <v>618</v>
      </c>
      <c r="F424" s="35" t="s">
        <v>255</v>
      </c>
      <c r="G424" s="36">
        <v>41698</v>
      </c>
      <c r="H424" s="84">
        <v>60000</v>
      </c>
      <c r="I424" s="37">
        <v>6000</v>
      </c>
      <c r="K424">
        <f t="shared" si="6"/>
        <v>5</v>
      </c>
    </row>
    <row r="425" spans="4:11" x14ac:dyDescent="0.25">
      <c r="D425" s="31" t="s">
        <v>346</v>
      </c>
      <c r="E425" s="46" t="s">
        <v>619</v>
      </c>
      <c r="F425" s="35" t="s">
        <v>255</v>
      </c>
      <c r="G425" s="36">
        <v>41698</v>
      </c>
      <c r="H425" s="84">
        <v>60000</v>
      </c>
      <c r="I425" s="37">
        <v>6000</v>
      </c>
      <c r="K425">
        <f t="shared" si="6"/>
        <v>5</v>
      </c>
    </row>
    <row r="426" spans="4:11" x14ac:dyDescent="0.25">
      <c r="D426" s="31" t="s">
        <v>844</v>
      </c>
      <c r="E426" s="46" t="s">
        <v>620</v>
      </c>
      <c r="F426" s="35" t="s">
        <v>255</v>
      </c>
      <c r="G426" s="36">
        <v>41698</v>
      </c>
      <c r="H426" s="84">
        <v>60000</v>
      </c>
      <c r="I426" s="37">
        <v>6000</v>
      </c>
      <c r="K426">
        <f t="shared" si="6"/>
        <v>5</v>
      </c>
    </row>
    <row r="427" spans="4:11" x14ac:dyDescent="0.25">
      <c r="D427" s="31" t="s">
        <v>520</v>
      </c>
      <c r="E427" s="46" t="s">
        <v>621</v>
      </c>
      <c r="F427" s="35" t="s">
        <v>255</v>
      </c>
      <c r="G427" s="36">
        <v>41698</v>
      </c>
      <c r="H427" s="84">
        <v>60000</v>
      </c>
      <c r="I427" s="37">
        <v>6000</v>
      </c>
      <c r="K427">
        <f t="shared" si="6"/>
        <v>1</v>
      </c>
    </row>
    <row r="428" spans="4:11" x14ac:dyDescent="0.25">
      <c r="D428" s="31" t="s">
        <v>550</v>
      </c>
      <c r="E428" s="46" t="s">
        <v>622</v>
      </c>
      <c r="F428" s="35" t="s">
        <v>255</v>
      </c>
      <c r="G428" s="36">
        <v>41698</v>
      </c>
      <c r="H428" s="84">
        <v>70000</v>
      </c>
      <c r="I428" s="37">
        <v>7000</v>
      </c>
      <c r="K428">
        <f t="shared" si="6"/>
        <v>6</v>
      </c>
    </row>
    <row r="429" spans="4:11" x14ac:dyDescent="0.25">
      <c r="D429" s="31" t="s">
        <v>506</v>
      </c>
      <c r="E429" s="46" t="s">
        <v>623</v>
      </c>
      <c r="F429" s="35" t="s">
        <v>255</v>
      </c>
      <c r="G429" s="36">
        <v>41698</v>
      </c>
      <c r="H429" s="84">
        <v>70000</v>
      </c>
      <c r="I429" s="37">
        <v>7000</v>
      </c>
      <c r="K429">
        <f t="shared" si="6"/>
        <v>5</v>
      </c>
    </row>
    <row r="430" spans="4:11" x14ac:dyDescent="0.25">
      <c r="D430" s="31" t="s">
        <v>1076</v>
      </c>
      <c r="E430" s="46" t="s">
        <v>624</v>
      </c>
      <c r="F430" s="35" t="s">
        <v>255</v>
      </c>
      <c r="G430" s="36">
        <v>41698</v>
      </c>
      <c r="H430" s="84">
        <v>50000</v>
      </c>
      <c r="I430" s="37">
        <v>5000</v>
      </c>
      <c r="K430">
        <f t="shared" si="6"/>
        <v>8</v>
      </c>
    </row>
    <row r="431" spans="4:11" x14ac:dyDescent="0.25">
      <c r="D431" s="31" t="s">
        <v>858</v>
      </c>
      <c r="E431" s="46" t="s">
        <v>625</v>
      </c>
      <c r="F431" s="35" t="s">
        <v>255</v>
      </c>
      <c r="G431" s="36">
        <v>41698</v>
      </c>
      <c r="H431" s="84">
        <v>50000</v>
      </c>
      <c r="I431" s="37">
        <v>5000</v>
      </c>
      <c r="K431">
        <f t="shared" si="6"/>
        <v>6</v>
      </c>
    </row>
    <row r="432" spans="4:11" x14ac:dyDescent="0.25">
      <c r="D432" s="31" t="s">
        <v>398</v>
      </c>
      <c r="E432" s="46" t="s">
        <v>626</v>
      </c>
      <c r="F432" s="35" t="s">
        <v>255</v>
      </c>
      <c r="G432" s="36">
        <v>41698</v>
      </c>
      <c r="H432" s="84">
        <v>50000</v>
      </c>
      <c r="I432" s="37">
        <v>5000</v>
      </c>
      <c r="K432">
        <f t="shared" si="6"/>
        <v>5</v>
      </c>
    </row>
    <row r="433" spans="4:11" x14ac:dyDescent="0.25">
      <c r="D433" s="31" t="s">
        <v>840</v>
      </c>
      <c r="E433" s="46" t="s">
        <v>627</v>
      </c>
      <c r="F433" s="35" t="s">
        <v>255</v>
      </c>
      <c r="G433" s="36">
        <v>41698</v>
      </c>
      <c r="H433" s="84">
        <v>50000</v>
      </c>
      <c r="I433" s="37">
        <v>5000</v>
      </c>
      <c r="K433">
        <f t="shared" si="6"/>
        <v>5</v>
      </c>
    </row>
    <row r="434" spans="4:11" x14ac:dyDescent="0.25">
      <c r="D434" s="31" t="s">
        <v>887</v>
      </c>
      <c r="E434" s="46" t="s">
        <v>628</v>
      </c>
      <c r="F434" s="35" t="s">
        <v>255</v>
      </c>
      <c r="G434" s="36">
        <v>41698</v>
      </c>
      <c r="H434" s="84">
        <v>50000</v>
      </c>
      <c r="I434" s="37">
        <v>5000</v>
      </c>
      <c r="K434">
        <f t="shared" si="6"/>
        <v>5</v>
      </c>
    </row>
    <row r="435" spans="4:11" x14ac:dyDescent="0.25">
      <c r="D435" s="31" t="s">
        <v>839</v>
      </c>
      <c r="E435" s="46" t="s">
        <v>629</v>
      </c>
      <c r="F435" s="35" t="s">
        <v>255</v>
      </c>
      <c r="G435" s="36">
        <v>41698</v>
      </c>
      <c r="H435" s="84">
        <v>50000</v>
      </c>
      <c r="I435" s="37">
        <v>5000</v>
      </c>
      <c r="K435">
        <f t="shared" si="6"/>
        <v>4</v>
      </c>
    </row>
    <row r="436" spans="4:11" x14ac:dyDescent="0.25">
      <c r="D436" s="31" t="s">
        <v>1071</v>
      </c>
      <c r="E436" s="46" t="s">
        <v>630</v>
      </c>
      <c r="F436" s="35" t="s">
        <v>255</v>
      </c>
      <c r="G436" s="36">
        <v>41698</v>
      </c>
      <c r="H436" s="84">
        <v>50000</v>
      </c>
      <c r="I436" s="37">
        <v>5000</v>
      </c>
      <c r="K436">
        <f t="shared" si="6"/>
        <v>5</v>
      </c>
    </row>
    <row r="437" spans="4:11" x14ac:dyDescent="0.25">
      <c r="D437" s="31" t="s">
        <v>902</v>
      </c>
      <c r="E437" s="46" t="s">
        <v>631</v>
      </c>
      <c r="F437" s="35" t="s">
        <v>255</v>
      </c>
      <c r="G437" s="36">
        <v>41698</v>
      </c>
      <c r="H437" s="84">
        <v>60000</v>
      </c>
      <c r="I437" s="37">
        <v>6000</v>
      </c>
      <c r="K437">
        <f t="shared" si="6"/>
        <v>5</v>
      </c>
    </row>
    <row r="438" spans="4:11" x14ac:dyDescent="0.25">
      <c r="D438" s="31" t="s">
        <v>444</v>
      </c>
      <c r="E438" s="46" t="s">
        <v>632</v>
      </c>
      <c r="F438" s="35" t="s">
        <v>255</v>
      </c>
      <c r="G438" s="36">
        <v>41698</v>
      </c>
      <c r="H438" s="84">
        <v>60000</v>
      </c>
      <c r="I438" s="37">
        <v>6000</v>
      </c>
      <c r="K438">
        <f t="shared" si="6"/>
        <v>6</v>
      </c>
    </row>
    <row r="439" spans="4:11" x14ac:dyDescent="0.25">
      <c r="D439" s="31" t="s">
        <v>1091</v>
      </c>
      <c r="E439" s="46" t="s">
        <v>472</v>
      </c>
      <c r="F439" s="35" t="s">
        <v>255</v>
      </c>
      <c r="G439" s="36">
        <v>41698</v>
      </c>
      <c r="H439" s="84">
        <v>50000</v>
      </c>
      <c r="I439" s="37">
        <v>5000</v>
      </c>
      <c r="K439">
        <f t="shared" si="6"/>
        <v>5</v>
      </c>
    </row>
    <row r="440" spans="4:11" x14ac:dyDescent="0.25">
      <c r="D440" s="31" t="s">
        <v>968</v>
      </c>
      <c r="E440" s="46" t="s">
        <v>633</v>
      </c>
      <c r="F440" s="35" t="s">
        <v>255</v>
      </c>
      <c r="G440" s="36">
        <v>41698</v>
      </c>
      <c r="H440" s="84">
        <v>50000</v>
      </c>
      <c r="I440" s="37">
        <v>5000</v>
      </c>
      <c r="K440">
        <f t="shared" si="6"/>
        <v>7</v>
      </c>
    </row>
    <row r="441" spans="4:11" x14ac:dyDescent="0.25">
      <c r="D441" s="31" t="s">
        <v>838</v>
      </c>
      <c r="E441" s="46" t="s">
        <v>634</v>
      </c>
      <c r="F441" s="35" t="s">
        <v>255</v>
      </c>
      <c r="G441" s="36">
        <v>41698</v>
      </c>
      <c r="H441" s="84">
        <v>60000</v>
      </c>
      <c r="I441" s="37">
        <v>6000</v>
      </c>
      <c r="K441">
        <f t="shared" si="6"/>
        <v>5</v>
      </c>
    </row>
    <row r="442" spans="4:11" x14ac:dyDescent="0.25">
      <c r="D442" s="31" t="s">
        <v>1127</v>
      </c>
      <c r="E442" s="46" t="s">
        <v>635</v>
      </c>
      <c r="F442" s="35" t="s">
        <v>255</v>
      </c>
      <c r="G442" s="36">
        <v>41698</v>
      </c>
      <c r="H442" s="84">
        <v>60000</v>
      </c>
      <c r="I442" s="37">
        <v>6000</v>
      </c>
      <c r="K442">
        <f t="shared" si="6"/>
        <v>4</v>
      </c>
    </row>
    <row r="443" spans="4:11" x14ac:dyDescent="0.25">
      <c r="D443" s="31" t="s">
        <v>1079</v>
      </c>
      <c r="E443" s="46" t="s">
        <v>636</v>
      </c>
      <c r="F443" s="35" t="s">
        <v>255</v>
      </c>
      <c r="G443" s="36">
        <v>41698</v>
      </c>
      <c r="H443" s="84">
        <v>60000</v>
      </c>
      <c r="I443" s="37">
        <v>6000</v>
      </c>
      <c r="K443">
        <f t="shared" si="6"/>
        <v>4</v>
      </c>
    </row>
    <row r="444" spans="4:11" x14ac:dyDescent="0.25">
      <c r="D444" s="31" t="s">
        <v>1108</v>
      </c>
      <c r="E444" s="46" t="s">
        <v>637</v>
      </c>
      <c r="F444" s="35" t="s">
        <v>255</v>
      </c>
      <c r="G444" s="36">
        <v>41698</v>
      </c>
      <c r="H444" s="84">
        <v>50000</v>
      </c>
      <c r="I444" s="37">
        <v>5000</v>
      </c>
      <c r="K444">
        <f t="shared" si="6"/>
        <v>5</v>
      </c>
    </row>
    <row r="445" spans="4:11" x14ac:dyDescent="0.25">
      <c r="D445" s="31" t="s">
        <v>953</v>
      </c>
      <c r="E445" s="46" t="s">
        <v>638</v>
      </c>
      <c r="F445" s="35" t="s">
        <v>255</v>
      </c>
      <c r="G445" s="36">
        <v>41698</v>
      </c>
      <c r="H445" s="84">
        <v>50000</v>
      </c>
      <c r="I445" s="37">
        <v>5000</v>
      </c>
      <c r="K445">
        <f t="shared" si="6"/>
        <v>4</v>
      </c>
    </row>
    <row r="446" spans="4:11" x14ac:dyDescent="0.25">
      <c r="D446" s="31" t="s">
        <v>949</v>
      </c>
      <c r="E446" s="46" t="s">
        <v>639</v>
      </c>
      <c r="F446" s="35" t="s">
        <v>255</v>
      </c>
      <c r="G446" s="36">
        <v>41698</v>
      </c>
      <c r="H446" s="84">
        <v>50000</v>
      </c>
      <c r="I446" s="37">
        <v>5000</v>
      </c>
      <c r="K446">
        <f t="shared" si="6"/>
        <v>5</v>
      </c>
    </row>
    <row r="447" spans="4:11" x14ac:dyDescent="0.25">
      <c r="D447" s="31" t="s">
        <v>1059</v>
      </c>
      <c r="E447" s="46" t="s">
        <v>640</v>
      </c>
      <c r="F447" s="35" t="s">
        <v>255</v>
      </c>
      <c r="G447" s="36">
        <v>41698</v>
      </c>
      <c r="H447" s="84">
        <v>50000</v>
      </c>
      <c r="I447" s="37">
        <v>5000</v>
      </c>
      <c r="K447">
        <f t="shared" si="6"/>
        <v>4</v>
      </c>
    </row>
    <row r="448" spans="4:11" x14ac:dyDescent="0.25">
      <c r="D448" s="31" t="s">
        <v>947</v>
      </c>
      <c r="E448" s="46" t="s">
        <v>641</v>
      </c>
      <c r="F448" s="35" t="s">
        <v>255</v>
      </c>
      <c r="G448" s="36">
        <v>41698</v>
      </c>
      <c r="H448" s="84">
        <v>50000</v>
      </c>
      <c r="I448" s="37">
        <v>5000</v>
      </c>
      <c r="K448">
        <f t="shared" si="6"/>
        <v>5</v>
      </c>
    </row>
    <row r="449" spans="4:11" x14ac:dyDescent="0.25">
      <c r="D449" s="31" t="s">
        <v>984</v>
      </c>
      <c r="E449" s="46" t="s">
        <v>642</v>
      </c>
      <c r="F449" s="35" t="s">
        <v>255</v>
      </c>
      <c r="G449" s="36">
        <v>41698</v>
      </c>
      <c r="H449" s="84">
        <v>50000</v>
      </c>
      <c r="I449" s="37">
        <v>5000</v>
      </c>
      <c r="K449">
        <f t="shared" si="6"/>
        <v>5</v>
      </c>
    </row>
    <row r="450" spans="4:11" x14ac:dyDescent="0.25">
      <c r="D450" s="85" t="s">
        <v>800</v>
      </c>
      <c r="E450" s="86" t="s">
        <v>251</v>
      </c>
      <c r="F450" s="56" t="s">
        <v>252</v>
      </c>
      <c r="G450" s="57">
        <v>41673</v>
      </c>
      <c r="H450" s="87">
        <v>1080000</v>
      </c>
      <c r="I450" s="59">
        <v>108000</v>
      </c>
      <c r="K450">
        <f t="shared" si="6"/>
        <v>3</v>
      </c>
    </row>
    <row r="451" spans="4:11" x14ac:dyDescent="0.25">
      <c r="D451" s="33" t="s">
        <v>890</v>
      </c>
      <c r="E451" s="34" t="s">
        <v>566</v>
      </c>
      <c r="F451" s="35" t="s">
        <v>561</v>
      </c>
      <c r="G451" s="36">
        <v>41676</v>
      </c>
      <c r="H451" s="82">
        <v>556725</v>
      </c>
      <c r="I451" s="37">
        <v>55675</v>
      </c>
      <c r="K451">
        <f t="shared" si="6"/>
        <v>5</v>
      </c>
    </row>
    <row r="452" spans="4:11" x14ac:dyDescent="0.25">
      <c r="D452" s="33" t="s">
        <v>1128</v>
      </c>
      <c r="E452" s="34" t="s">
        <v>643</v>
      </c>
      <c r="F452" s="35" t="s">
        <v>561</v>
      </c>
      <c r="G452" s="36">
        <v>41676</v>
      </c>
      <c r="H452" s="82">
        <v>115000</v>
      </c>
      <c r="I452" s="37">
        <v>11500</v>
      </c>
      <c r="K452">
        <f t="shared" si="6"/>
        <v>5</v>
      </c>
    </row>
    <row r="453" spans="4:11" x14ac:dyDescent="0.25">
      <c r="D453" s="33" t="s">
        <v>1116</v>
      </c>
      <c r="E453" s="34" t="s">
        <v>564</v>
      </c>
      <c r="F453" s="35" t="s">
        <v>561</v>
      </c>
      <c r="G453" s="36">
        <v>41682</v>
      </c>
      <c r="H453" s="89">
        <v>152810</v>
      </c>
      <c r="I453" s="37">
        <v>15281</v>
      </c>
      <c r="K453">
        <f t="shared" si="6"/>
        <v>5</v>
      </c>
    </row>
    <row r="454" spans="4:11" x14ac:dyDescent="0.25">
      <c r="D454" s="44" t="s">
        <v>644</v>
      </c>
      <c r="E454" s="31" t="s">
        <v>645</v>
      </c>
      <c r="F454" s="35" t="s">
        <v>561</v>
      </c>
      <c r="G454" s="36">
        <v>41688</v>
      </c>
      <c r="H454" s="82">
        <v>141316</v>
      </c>
      <c r="I454" s="37">
        <v>14132</v>
      </c>
      <c r="K454">
        <f t="shared" si="6"/>
        <v>1</v>
      </c>
    </row>
    <row r="455" spans="4:11" x14ac:dyDescent="0.25">
      <c r="D455" s="44" t="s">
        <v>999</v>
      </c>
      <c r="E455" s="34" t="s">
        <v>646</v>
      </c>
      <c r="F455" s="35" t="s">
        <v>561</v>
      </c>
      <c r="G455" s="36">
        <v>41688</v>
      </c>
      <c r="H455" s="82">
        <v>55854</v>
      </c>
      <c r="I455" s="37">
        <v>5585</v>
      </c>
      <c r="K455">
        <f t="shared" si="6"/>
        <v>5</v>
      </c>
    </row>
    <row r="456" spans="4:11" x14ac:dyDescent="0.25">
      <c r="D456" s="44" t="s">
        <v>1129</v>
      </c>
      <c r="E456" s="81" t="s">
        <v>647</v>
      </c>
      <c r="F456" s="35" t="s">
        <v>561</v>
      </c>
      <c r="G456" s="36">
        <v>41688</v>
      </c>
      <c r="H456" s="82">
        <v>619615</v>
      </c>
      <c r="I456" s="37">
        <v>61962</v>
      </c>
      <c r="K456">
        <f t="shared" ref="K456:K519" si="7">COUNTIF(D456:D2094,D456)</f>
        <v>11</v>
      </c>
    </row>
    <row r="457" spans="4:11" x14ac:dyDescent="0.25">
      <c r="D457" s="44" t="s">
        <v>1129</v>
      </c>
      <c r="E457" s="81" t="s">
        <v>647</v>
      </c>
      <c r="F457" s="35" t="s">
        <v>561</v>
      </c>
      <c r="G457" s="36">
        <v>41688</v>
      </c>
      <c r="H457" s="82">
        <v>1085870</v>
      </c>
      <c r="I457" s="37">
        <v>108587</v>
      </c>
      <c r="K457">
        <f t="shared" si="7"/>
        <v>10</v>
      </c>
    </row>
    <row r="458" spans="4:11" x14ac:dyDescent="0.25">
      <c r="D458" s="44" t="s">
        <v>1001</v>
      </c>
      <c r="E458" s="34" t="s">
        <v>573</v>
      </c>
      <c r="F458" s="35" t="s">
        <v>561</v>
      </c>
      <c r="G458" s="36">
        <v>41688</v>
      </c>
      <c r="H458" s="82">
        <v>364945</v>
      </c>
      <c r="I458" s="37">
        <v>36495</v>
      </c>
      <c r="K458">
        <f t="shared" si="7"/>
        <v>7</v>
      </c>
    </row>
    <row r="459" spans="4:11" x14ac:dyDescent="0.25">
      <c r="D459" s="33" t="s">
        <v>891</v>
      </c>
      <c r="E459" s="34" t="s">
        <v>567</v>
      </c>
      <c r="F459" s="35" t="s">
        <v>561</v>
      </c>
      <c r="G459" s="36">
        <v>41688</v>
      </c>
      <c r="H459" s="82">
        <v>91652</v>
      </c>
      <c r="I459" s="37">
        <v>9165</v>
      </c>
      <c r="K459">
        <f t="shared" si="7"/>
        <v>3</v>
      </c>
    </row>
    <row r="460" spans="4:11" x14ac:dyDescent="0.25">
      <c r="D460" s="33" t="s">
        <v>1129</v>
      </c>
      <c r="E460" s="81" t="s">
        <v>647</v>
      </c>
      <c r="F460" s="35" t="s">
        <v>561</v>
      </c>
      <c r="G460" s="36">
        <v>41688</v>
      </c>
      <c r="H460" s="82">
        <v>76309</v>
      </c>
      <c r="I460" s="37">
        <v>7631</v>
      </c>
      <c r="K460">
        <f t="shared" si="7"/>
        <v>9</v>
      </c>
    </row>
    <row r="461" spans="4:11" x14ac:dyDescent="0.25">
      <c r="D461" s="33" t="s">
        <v>1117</v>
      </c>
      <c r="E461" s="34" t="s">
        <v>565</v>
      </c>
      <c r="F461" s="35" t="s">
        <v>561</v>
      </c>
      <c r="G461" s="36">
        <v>41688</v>
      </c>
      <c r="H461" s="82">
        <v>6862577</v>
      </c>
      <c r="I461" s="37">
        <v>686258</v>
      </c>
      <c r="K461">
        <f t="shared" si="7"/>
        <v>5</v>
      </c>
    </row>
    <row r="462" spans="4:11" x14ac:dyDescent="0.25">
      <c r="D462" s="33" t="s">
        <v>1000</v>
      </c>
      <c r="E462" s="34" t="s">
        <v>572</v>
      </c>
      <c r="F462" s="35" t="s">
        <v>561</v>
      </c>
      <c r="G462" s="36">
        <v>41688</v>
      </c>
      <c r="H462" s="82">
        <v>445571</v>
      </c>
      <c r="I462" s="37">
        <v>44557</v>
      </c>
      <c r="K462">
        <f t="shared" si="7"/>
        <v>4</v>
      </c>
    </row>
    <row r="463" spans="4:11" x14ac:dyDescent="0.25">
      <c r="D463" s="33" t="s">
        <v>1116</v>
      </c>
      <c r="E463" s="34" t="s">
        <v>564</v>
      </c>
      <c r="F463" s="35" t="s">
        <v>561</v>
      </c>
      <c r="G463" s="36">
        <v>41690</v>
      </c>
      <c r="H463" s="82">
        <v>203780</v>
      </c>
      <c r="I463" s="37">
        <v>20378</v>
      </c>
      <c r="K463">
        <f t="shared" si="7"/>
        <v>4</v>
      </c>
    </row>
    <row r="464" spans="4:11" x14ac:dyDescent="0.25">
      <c r="D464" s="93" t="s">
        <v>1002</v>
      </c>
      <c r="E464" s="90" t="s">
        <v>648</v>
      </c>
      <c r="F464" s="35" t="s">
        <v>561</v>
      </c>
      <c r="G464" s="94">
        <v>41670</v>
      </c>
      <c r="H464" s="95">
        <v>22965</v>
      </c>
      <c r="I464" s="37">
        <v>2297</v>
      </c>
      <c r="K464">
        <f t="shared" si="7"/>
        <v>3</v>
      </c>
    </row>
    <row r="465" spans="4:11" x14ac:dyDescent="0.25">
      <c r="D465" s="44" t="s">
        <v>890</v>
      </c>
      <c r="E465" s="34" t="s">
        <v>566</v>
      </c>
      <c r="F465" s="35" t="s">
        <v>561</v>
      </c>
      <c r="G465" s="36">
        <v>41698</v>
      </c>
      <c r="H465" s="82">
        <v>1577789</v>
      </c>
      <c r="I465" s="37">
        <v>157779</v>
      </c>
      <c r="K465">
        <f t="shared" si="7"/>
        <v>4</v>
      </c>
    </row>
    <row r="466" spans="4:11" x14ac:dyDescent="0.25">
      <c r="D466" s="33" t="s">
        <v>903</v>
      </c>
      <c r="E466" s="81" t="s">
        <v>649</v>
      </c>
      <c r="F466" s="35" t="s">
        <v>561</v>
      </c>
      <c r="G466" s="36">
        <v>41673</v>
      </c>
      <c r="H466" s="82">
        <v>12026</v>
      </c>
      <c r="I466" s="37">
        <v>1203</v>
      </c>
      <c r="K466">
        <f t="shared" si="7"/>
        <v>5</v>
      </c>
    </row>
    <row r="467" spans="4:11" x14ac:dyDescent="0.25">
      <c r="D467" s="44" t="s">
        <v>1003</v>
      </c>
      <c r="E467" s="34" t="s">
        <v>581</v>
      </c>
      <c r="F467" s="35" t="s">
        <v>561</v>
      </c>
      <c r="G467" s="36">
        <v>41684</v>
      </c>
      <c r="H467" s="89">
        <v>453213</v>
      </c>
      <c r="I467" s="37">
        <v>45321</v>
      </c>
      <c r="K467">
        <f t="shared" si="7"/>
        <v>3</v>
      </c>
    </row>
    <row r="468" spans="4:11" x14ac:dyDescent="0.25">
      <c r="D468" s="44" t="s">
        <v>1007</v>
      </c>
      <c r="E468" s="81" t="s">
        <v>650</v>
      </c>
      <c r="F468" s="35" t="s">
        <v>561</v>
      </c>
      <c r="G468" s="36">
        <v>41684</v>
      </c>
      <c r="H468" s="82">
        <v>148315</v>
      </c>
      <c r="I468" s="37">
        <v>14832</v>
      </c>
      <c r="K468">
        <f t="shared" si="7"/>
        <v>1</v>
      </c>
    </row>
    <row r="469" spans="4:11" x14ac:dyDescent="0.25">
      <c r="D469" s="44" t="s">
        <v>1123</v>
      </c>
      <c r="E469" s="34" t="s">
        <v>583</v>
      </c>
      <c r="F469" s="35" t="s">
        <v>561</v>
      </c>
      <c r="G469" s="36">
        <v>41688</v>
      </c>
      <c r="H469" s="82">
        <v>147326</v>
      </c>
      <c r="I469" s="37">
        <v>14733</v>
      </c>
      <c r="K469">
        <f t="shared" si="7"/>
        <v>3</v>
      </c>
    </row>
    <row r="470" spans="4:11" x14ac:dyDescent="0.25">
      <c r="D470" s="33" t="s">
        <v>1122</v>
      </c>
      <c r="E470" s="34" t="s">
        <v>582</v>
      </c>
      <c r="F470" s="35" t="s">
        <v>561</v>
      </c>
      <c r="G470" s="36">
        <v>41688</v>
      </c>
      <c r="H470" s="82">
        <v>26068</v>
      </c>
      <c r="I470" s="37">
        <v>2607</v>
      </c>
      <c r="K470">
        <f t="shared" si="7"/>
        <v>5</v>
      </c>
    </row>
    <row r="471" spans="4:11" x14ac:dyDescent="0.25">
      <c r="D471" s="44" t="s">
        <v>1122</v>
      </c>
      <c r="E471" s="34" t="s">
        <v>582</v>
      </c>
      <c r="F471" s="35" t="s">
        <v>561</v>
      </c>
      <c r="G471" s="36">
        <v>41688</v>
      </c>
      <c r="H471" s="82">
        <v>809</v>
      </c>
      <c r="I471" s="37">
        <v>81</v>
      </c>
      <c r="K471">
        <f t="shared" si="7"/>
        <v>4</v>
      </c>
    </row>
    <row r="472" spans="4:11" x14ac:dyDescent="0.25">
      <c r="D472" s="44" t="s">
        <v>1122</v>
      </c>
      <c r="E472" s="34" t="s">
        <v>582</v>
      </c>
      <c r="F472" s="35" t="s">
        <v>561</v>
      </c>
      <c r="G472" s="36">
        <v>41688</v>
      </c>
      <c r="H472" s="82">
        <v>656</v>
      </c>
      <c r="I472" s="37">
        <v>66</v>
      </c>
      <c r="K472">
        <f t="shared" si="7"/>
        <v>3</v>
      </c>
    </row>
    <row r="473" spans="4:11" x14ac:dyDescent="0.25">
      <c r="D473" s="33" t="s">
        <v>903</v>
      </c>
      <c r="E473" s="34" t="s">
        <v>649</v>
      </c>
      <c r="F473" s="35" t="s">
        <v>561</v>
      </c>
      <c r="G473" s="36">
        <v>41688</v>
      </c>
      <c r="H473" s="82">
        <v>15115</v>
      </c>
      <c r="I473" s="37">
        <v>1511</v>
      </c>
      <c r="K473">
        <f t="shared" si="7"/>
        <v>4</v>
      </c>
    </row>
    <row r="474" spans="4:11" x14ac:dyDescent="0.25">
      <c r="D474" s="33" t="s">
        <v>895</v>
      </c>
      <c r="E474" s="34" t="s">
        <v>580</v>
      </c>
      <c r="F474" s="35" t="s">
        <v>561</v>
      </c>
      <c r="G474" s="36">
        <v>41688</v>
      </c>
      <c r="H474" s="82">
        <v>20000</v>
      </c>
      <c r="I474" s="37">
        <v>2000</v>
      </c>
      <c r="K474">
        <f t="shared" si="7"/>
        <v>3</v>
      </c>
    </row>
    <row r="475" spans="4:11" x14ac:dyDescent="0.25">
      <c r="D475" s="44" t="s">
        <v>904</v>
      </c>
      <c r="E475" s="34" t="s">
        <v>651</v>
      </c>
      <c r="F475" s="35" t="s">
        <v>561</v>
      </c>
      <c r="G475" s="36">
        <v>41698</v>
      </c>
      <c r="H475" s="82">
        <v>112360</v>
      </c>
      <c r="I475" s="37">
        <v>11236</v>
      </c>
      <c r="K475">
        <f t="shared" si="7"/>
        <v>8</v>
      </c>
    </row>
    <row r="476" spans="4:11" x14ac:dyDescent="0.25">
      <c r="D476" s="44" t="s">
        <v>904</v>
      </c>
      <c r="E476" s="34" t="s">
        <v>651</v>
      </c>
      <c r="F476" s="35" t="s">
        <v>561</v>
      </c>
      <c r="G476" s="36">
        <v>41698</v>
      </c>
      <c r="H476" s="82">
        <v>112360</v>
      </c>
      <c r="I476" s="37">
        <v>11236</v>
      </c>
      <c r="K476">
        <f t="shared" si="7"/>
        <v>7</v>
      </c>
    </row>
    <row r="477" spans="4:11" x14ac:dyDescent="0.25">
      <c r="D477" s="44" t="s">
        <v>1130</v>
      </c>
      <c r="E477" s="81" t="s">
        <v>652</v>
      </c>
      <c r="F477" s="35" t="s">
        <v>561</v>
      </c>
      <c r="G477" s="36">
        <v>41698</v>
      </c>
      <c r="H477" s="82">
        <v>80000</v>
      </c>
      <c r="I477" s="37">
        <v>8000</v>
      </c>
      <c r="K477">
        <f t="shared" si="7"/>
        <v>1</v>
      </c>
    </row>
    <row r="478" spans="4:11" x14ac:dyDescent="0.25">
      <c r="D478" s="44" t="s">
        <v>1131</v>
      </c>
      <c r="E478" s="81" t="s">
        <v>653</v>
      </c>
      <c r="F478" s="35" t="s">
        <v>561</v>
      </c>
      <c r="G478" s="36">
        <v>41698</v>
      </c>
      <c r="H478" s="82">
        <v>40000</v>
      </c>
      <c r="I478" s="37">
        <v>4000</v>
      </c>
      <c r="K478">
        <f t="shared" si="7"/>
        <v>1</v>
      </c>
    </row>
    <row r="479" spans="4:11" x14ac:dyDescent="0.25">
      <c r="D479" s="33" t="s">
        <v>1132</v>
      </c>
      <c r="E479" s="34" t="s">
        <v>654</v>
      </c>
      <c r="F479" s="35" t="s">
        <v>561</v>
      </c>
      <c r="G479" s="36">
        <v>41698</v>
      </c>
      <c r="H479" s="82">
        <v>20000</v>
      </c>
      <c r="I479" s="37">
        <v>2000</v>
      </c>
      <c r="K479">
        <f t="shared" si="7"/>
        <v>1</v>
      </c>
    </row>
    <row r="480" spans="4:11" x14ac:dyDescent="0.25">
      <c r="D480" s="45" t="s">
        <v>896</v>
      </c>
      <c r="E480" s="45" t="s">
        <v>655</v>
      </c>
      <c r="F480" s="35" t="s">
        <v>586</v>
      </c>
      <c r="G480" s="36">
        <v>41702</v>
      </c>
      <c r="H480" s="82">
        <v>2342466</v>
      </c>
      <c r="I480" s="37">
        <v>234247</v>
      </c>
      <c r="K480">
        <f t="shared" si="7"/>
        <v>3</v>
      </c>
    </row>
    <row r="481" spans="4:11" x14ac:dyDescent="0.25">
      <c r="D481" s="45" t="s">
        <v>896</v>
      </c>
      <c r="E481" s="45" t="s">
        <v>655</v>
      </c>
      <c r="F481" s="35" t="s">
        <v>586</v>
      </c>
      <c r="G481" s="36">
        <v>41729</v>
      </c>
      <c r="H481" s="82">
        <v>637671</v>
      </c>
      <c r="I481" s="37">
        <v>63767.000000000007</v>
      </c>
      <c r="K481">
        <f t="shared" si="7"/>
        <v>2</v>
      </c>
    </row>
    <row r="482" spans="4:11" x14ac:dyDescent="0.25">
      <c r="D482" s="45" t="s">
        <v>1008</v>
      </c>
      <c r="E482" s="45" t="s">
        <v>656</v>
      </c>
      <c r="F482" s="35" t="s">
        <v>586</v>
      </c>
      <c r="G482" s="36">
        <v>41729</v>
      </c>
      <c r="H482" s="82">
        <v>337808</v>
      </c>
      <c r="I482" s="37">
        <v>33781</v>
      </c>
      <c r="K482">
        <f t="shared" si="7"/>
        <v>2</v>
      </c>
    </row>
    <row r="483" spans="4:11" x14ac:dyDescent="0.25">
      <c r="D483" s="45" t="s">
        <v>896</v>
      </c>
      <c r="E483" s="45" t="s">
        <v>655</v>
      </c>
      <c r="F483" s="35" t="s">
        <v>586</v>
      </c>
      <c r="G483" s="36">
        <v>41729</v>
      </c>
      <c r="H483" s="82">
        <v>6845205</v>
      </c>
      <c r="I483" s="37">
        <v>684520</v>
      </c>
      <c r="K483">
        <f t="shared" si="7"/>
        <v>1</v>
      </c>
    </row>
    <row r="484" spans="4:11" x14ac:dyDescent="0.25">
      <c r="D484" s="45" t="s">
        <v>1008</v>
      </c>
      <c r="E484" s="45" t="s">
        <v>656</v>
      </c>
      <c r="F484" s="35" t="s">
        <v>586</v>
      </c>
      <c r="G484" s="36">
        <v>41729</v>
      </c>
      <c r="H484" s="82">
        <v>1351230</v>
      </c>
      <c r="I484" s="37">
        <v>135123</v>
      </c>
      <c r="K484">
        <f t="shared" si="7"/>
        <v>1</v>
      </c>
    </row>
    <row r="485" spans="4:11" x14ac:dyDescent="0.25">
      <c r="D485" s="45" t="s">
        <v>1026</v>
      </c>
      <c r="E485" s="45" t="s">
        <v>220</v>
      </c>
      <c r="F485" s="35" t="s">
        <v>221</v>
      </c>
      <c r="G485" s="36">
        <v>41703</v>
      </c>
      <c r="H485" s="82">
        <v>4500</v>
      </c>
      <c r="I485" s="37">
        <v>90</v>
      </c>
      <c r="K485">
        <f t="shared" si="7"/>
        <v>2</v>
      </c>
    </row>
    <row r="486" spans="4:11" x14ac:dyDescent="0.25">
      <c r="D486" s="45" t="s">
        <v>905</v>
      </c>
      <c r="E486" s="45" t="s">
        <v>657</v>
      </c>
      <c r="F486" s="35" t="s">
        <v>221</v>
      </c>
      <c r="G486" s="36">
        <v>41711</v>
      </c>
      <c r="H486" s="82">
        <v>105400</v>
      </c>
      <c r="I486" s="37">
        <v>2108</v>
      </c>
      <c r="K486">
        <f t="shared" si="7"/>
        <v>1</v>
      </c>
    </row>
    <row r="487" spans="4:11" x14ac:dyDescent="0.25">
      <c r="D487" s="45" t="s">
        <v>1044</v>
      </c>
      <c r="E487" s="45" t="s">
        <v>298</v>
      </c>
      <c r="F487" s="35" t="s">
        <v>221</v>
      </c>
      <c r="G487" s="36">
        <v>41711</v>
      </c>
      <c r="H487" s="82">
        <v>20000</v>
      </c>
      <c r="I487" s="37">
        <v>400</v>
      </c>
      <c r="K487">
        <f t="shared" si="7"/>
        <v>5</v>
      </c>
    </row>
    <row r="488" spans="4:11" x14ac:dyDescent="0.25">
      <c r="D488" s="45" t="s">
        <v>906</v>
      </c>
      <c r="E488" s="45" t="s">
        <v>658</v>
      </c>
      <c r="F488" s="35" t="s">
        <v>221</v>
      </c>
      <c r="G488" s="36">
        <v>41711</v>
      </c>
      <c r="H488" s="82">
        <v>43800</v>
      </c>
      <c r="I488" s="37">
        <v>876</v>
      </c>
      <c r="K488">
        <f t="shared" si="7"/>
        <v>5</v>
      </c>
    </row>
    <row r="489" spans="4:11" x14ac:dyDescent="0.25">
      <c r="D489" s="45" t="s">
        <v>1009</v>
      </c>
      <c r="E489" s="45" t="s">
        <v>659</v>
      </c>
      <c r="F489" s="35" t="s">
        <v>221</v>
      </c>
      <c r="G489" s="36">
        <v>41717</v>
      </c>
      <c r="H489" s="82">
        <v>52900</v>
      </c>
      <c r="I489" s="37">
        <v>1058</v>
      </c>
      <c r="K489">
        <f t="shared" si="7"/>
        <v>1</v>
      </c>
    </row>
    <row r="490" spans="4:11" x14ac:dyDescent="0.25">
      <c r="D490" s="45" t="s">
        <v>796</v>
      </c>
      <c r="E490" s="45" t="s">
        <v>227</v>
      </c>
      <c r="F490" s="35" t="s">
        <v>221</v>
      </c>
      <c r="G490" s="36">
        <v>41718</v>
      </c>
      <c r="H490" s="82">
        <v>184350</v>
      </c>
      <c r="I490" s="37">
        <v>3687</v>
      </c>
      <c r="K490">
        <f t="shared" si="7"/>
        <v>4</v>
      </c>
    </row>
    <row r="491" spans="4:11" x14ac:dyDescent="0.25">
      <c r="D491" s="45" t="s">
        <v>796</v>
      </c>
      <c r="E491" s="45" t="s">
        <v>227</v>
      </c>
      <c r="F491" s="35" t="s">
        <v>221</v>
      </c>
      <c r="G491" s="36">
        <v>41718</v>
      </c>
      <c r="H491" s="82">
        <v>24750</v>
      </c>
      <c r="I491" s="37">
        <v>495</v>
      </c>
      <c r="K491">
        <f t="shared" si="7"/>
        <v>3</v>
      </c>
    </row>
    <row r="492" spans="4:11" x14ac:dyDescent="0.25">
      <c r="D492" s="45" t="s">
        <v>795</v>
      </c>
      <c r="E492" s="45" t="s">
        <v>226</v>
      </c>
      <c r="F492" s="35" t="s">
        <v>221</v>
      </c>
      <c r="G492" s="36">
        <v>41718</v>
      </c>
      <c r="H492" s="82">
        <v>37650</v>
      </c>
      <c r="I492" s="37">
        <v>753</v>
      </c>
      <c r="K492">
        <f t="shared" si="7"/>
        <v>2</v>
      </c>
    </row>
    <row r="493" spans="4:11" x14ac:dyDescent="0.25">
      <c r="D493" s="45" t="s">
        <v>1133</v>
      </c>
      <c r="E493" s="45" t="s">
        <v>660</v>
      </c>
      <c r="F493" s="35" t="s">
        <v>221</v>
      </c>
      <c r="G493" s="36">
        <v>41718</v>
      </c>
      <c r="H493" s="82">
        <v>22450</v>
      </c>
      <c r="I493" s="37">
        <v>449</v>
      </c>
      <c r="K493">
        <f t="shared" si="7"/>
        <v>1</v>
      </c>
    </row>
    <row r="494" spans="4:11" x14ac:dyDescent="0.25">
      <c r="D494" s="45" t="s">
        <v>1134</v>
      </c>
      <c r="E494" s="45" t="s">
        <v>661</v>
      </c>
      <c r="F494" s="35" t="s">
        <v>221</v>
      </c>
      <c r="G494" s="36">
        <v>41719</v>
      </c>
      <c r="H494" s="82">
        <v>99800</v>
      </c>
      <c r="I494" s="37">
        <v>1996</v>
      </c>
      <c r="K494">
        <f t="shared" si="7"/>
        <v>1</v>
      </c>
    </row>
    <row r="495" spans="4:11" x14ac:dyDescent="0.25">
      <c r="D495" s="45" t="s">
        <v>924</v>
      </c>
      <c r="E495" s="45" t="s">
        <v>228</v>
      </c>
      <c r="F495" s="35" t="s">
        <v>221</v>
      </c>
      <c r="G495" s="36">
        <v>41722</v>
      </c>
      <c r="H495" s="82">
        <v>2250</v>
      </c>
      <c r="I495" s="37">
        <v>45</v>
      </c>
      <c r="K495">
        <f t="shared" si="7"/>
        <v>3</v>
      </c>
    </row>
    <row r="496" spans="4:11" x14ac:dyDescent="0.25">
      <c r="D496" s="45" t="s">
        <v>924</v>
      </c>
      <c r="E496" s="45" t="s">
        <v>228</v>
      </c>
      <c r="F496" s="35" t="s">
        <v>221</v>
      </c>
      <c r="G496" s="36">
        <v>41722</v>
      </c>
      <c r="H496" s="82">
        <v>6950</v>
      </c>
      <c r="I496" s="37">
        <v>139</v>
      </c>
      <c r="K496">
        <f t="shared" si="7"/>
        <v>2</v>
      </c>
    </row>
    <row r="497" spans="4:11" x14ac:dyDescent="0.25">
      <c r="D497" s="45" t="s">
        <v>924</v>
      </c>
      <c r="E497" s="45" t="s">
        <v>228</v>
      </c>
      <c r="F497" s="35" t="s">
        <v>221</v>
      </c>
      <c r="G497" s="36">
        <v>41722</v>
      </c>
      <c r="H497" s="82">
        <v>1700</v>
      </c>
      <c r="I497" s="37">
        <v>34</v>
      </c>
      <c r="K497">
        <f t="shared" si="7"/>
        <v>1</v>
      </c>
    </row>
    <row r="498" spans="4:11" x14ac:dyDescent="0.25">
      <c r="D498" s="45" t="s">
        <v>922</v>
      </c>
      <c r="E498" s="45" t="s">
        <v>223</v>
      </c>
      <c r="F498" s="35" t="s">
        <v>221</v>
      </c>
      <c r="G498" s="36">
        <v>41724</v>
      </c>
      <c r="H498" s="82">
        <v>54850</v>
      </c>
      <c r="I498" s="37">
        <v>1097</v>
      </c>
      <c r="K498">
        <f t="shared" si="7"/>
        <v>2</v>
      </c>
    </row>
    <row r="499" spans="4:11" x14ac:dyDescent="0.25">
      <c r="D499" s="45" t="s">
        <v>899</v>
      </c>
      <c r="E499" s="45" t="s">
        <v>662</v>
      </c>
      <c r="F499" s="35" t="s">
        <v>221</v>
      </c>
      <c r="G499" s="36">
        <v>41725</v>
      </c>
      <c r="H499" s="82">
        <v>15600</v>
      </c>
      <c r="I499" s="37">
        <v>312</v>
      </c>
      <c r="K499">
        <f t="shared" si="7"/>
        <v>2</v>
      </c>
    </row>
    <row r="500" spans="4:11" x14ac:dyDescent="0.25">
      <c r="D500" s="45" t="s">
        <v>906</v>
      </c>
      <c r="E500" s="45" t="s">
        <v>663</v>
      </c>
      <c r="F500" s="35" t="s">
        <v>221</v>
      </c>
      <c r="G500" s="36">
        <v>41726</v>
      </c>
      <c r="H500" s="82">
        <v>20000</v>
      </c>
      <c r="I500" s="37">
        <v>400</v>
      </c>
      <c r="K500">
        <f t="shared" si="7"/>
        <v>4</v>
      </c>
    </row>
    <row r="501" spans="4:11" x14ac:dyDescent="0.25">
      <c r="D501" s="45" t="s">
        <v>907</v>
      </c>
      <c r="E501" s="45" t="s">
        <v>664</v>
      </c>
      <c r="F501" s="35" t="s">
        <v>221</v>
      </c>
      <c r="G501" s="36">
        <v>41726</v>
      </c>
      <c r="H501" s="82">
        <v>107716</v>
      </c>
      <c r="I501" s="37">
        <v>2154</v>
      </c>
      <c r="K501">
        <f t="shared" si="7"/>
        <v>1</v>
      </c>
    </row>
    <row r="502" spans="4:11" x14ac:dyDescent="0.25">
      <c r="D502" s="45" t="s">
        <v>906</v>
      </c>
      <c r="E502" s="45" t="s">
        <v>665</v>
      </c>
      <c r="F502" s="35" t="s">
        <v>221</v>
      </c>
      <c r="G502" s="36">
        <v>41729</v>
      </c>
      <c r="H502" s="82">
        <v>30000</v>
      </c>
      <c r="I502" s="37">
        <v>600</v>
      </c>
      <c r="K502">
        <f t="shared" si="7"/>
        <v>3</v>
      </c>
    </row>
    <row r="503" spans="4:11" x14ac:dyDescent="0.25">
      <c r="D503" s="45" t="s">
        <v>899</v>
      </c>
      <c r="E503" s="45" t="s">
        <v>666</v>
      </c>
      <c r="F503" s="35" t="s">
        <v>221</v>
      </c>
      <c r="G503" s="36">
        <v>41729</v>
      </c>
      <c r="H503" s="82">
        <v>489300</v>
      </c>
      <c r="I503" s="37">
        <v>9786</v>
      </c>
      <c r="K503">
        <f t="shared" si="7"/>
        <v>1</v>
      </c>
    </row>
    <row r="504" spans="4:11" x14ac:dyDescent="0.25">
      <c r="D504" s="45" t="s">
        <v>906</v>
      </c>
      <c r="E504" s="45" t="s">
        <v>658</v>
      </c>
      <c r="F504" s="35" t="s">
        <v>221</v>
      </c>
      <c r="G504" s="36">
        <v>41729</v>
      </c>
      <c r="H504" s="82">
        <v>26950</v>
      </c>
      <c r="I504" s="37">
        <v>539</v>
      </c>
      <c r="K504">
        <f t="shared" si="7"/>
        <v>2</v>
      </c>
    </row>
    <row r="505" spans="4:11" x14ac:dyDescent="0.25">
      <c r="D505" s="45" t="s">
        <v>667</v>
      </c>
      <c r="E505" s="45" t="s">
        <v>668</v>
      </c>
      <c r="F505" s="35" t="s">
        <v>221</v>
      </c>
      <c r="G505" s="36">
        <v>41729</v>
      </c>
      <c r="H505" s="82">
        <v>1312400</v>
      </c>
      <c r="I505" s="37">
        <v>26248</v>
      </c>
      <c r="K505">
        <f t="shared" si="7"/>
        <v>1</v>
      </c>
    </row>
    <row r="506" spans="4:11" x14ac:dyDescent="0.25">
      <c r="D506" s="45" t="s">
        <v>795</v>
      </c>
      <c r="E506" s="45" t="s">
        <v>226</v>
      </c>
      <c r="F506" s="35" t="s">
        <v>221</v>
      </c>
      <c r="G506" s="36">
        <v>41729</v>
      </c>
      <c r="H506" s="82">
        <v>37650</v>
      </c>
      <c r="I506" s="37">
        <v>753</v>
      </c>
      <c r="K506">
        <f t="shared" si="7"/>
        <v>1</v>
      </c>
    </row>
    <row r="507" spans="4:11" x14ac:dyDescent="0.25">
      <c r="D507" s="45" t="s">
        <v>906</v>
      </c>
      <c r="E507" s="45" t="s">
        <v>658</v>
      </c>
      <c r="F507" s="35" t="s">
        <v>221</v>
      </c>
      <c r="G507" s="36">
        <v>41729</v>
      </c>
      <c r="H507" s="82">
        <v>9000</v>
      </c>
      <c r="I507" s="37">
        <v>180</v>
      </c>
      <c r="K507">
        <f t="shared" si="7"/>
        <v>1</v>
      </c>
    </row>
    <row r="508" spans="4:11" x14ac:dyDescent="0.25">
      <c r="D508" s="45" t="s">
        <v>794</v>
      </c>
      <c r="E508" s="45" t="s">
        <v>224</v>
      </c>
      <c r="F508" s="35" t="s">
        <v>221</v>
      </c>
      <c r="G508" s="36">
        <v>41729</v>
      </c>
      <c r="H508" s="82">
        <v>24500</v>
      </c>
      <c r="I508" s="37">
        <v>490</v>
      </c>
      <c r="K508">
        <f t="shared" si="7"/>
        <v>1</v>
      </c>
    </row>
    <row r="509" spans="4:11" x14ac:dyDescent="0.25">
      <c r="D509" s="45" t="s">
        <v>796</v>
      </c>
      <c r="E509" s="45" t="s">
        <v>227</v>
      </c>
      <c r="F509" s="35" t="s">
        <v>221</v>
      </c>
      <c r="G509" s="36">
        <v>41729</v>
      </c>
      <c r="H509" s="82">
        <v>31400</v>
      </c>
      <c r="I509" s="37">
        <v>628</v>
      </c>
      <c r="K509">
        <f t="shared" si="7"/>
        <v>2</v>
      </c>
    </row>
    <row r="510" spans="4:11" x14ac:dyDescent="0.25">
      <c r="D510" s="45" t="s">
        <v>796</v>
      </c>
      <c r="E510" s="45" t="s">
        <v>227</v>
      </c>
      <c r="F510" s="35" t="s">
        <v>221</v>
      </c>
      <c r="G510" s="36">
        <v>41729</v>
      </c>
      <c r="H510" s="82">
        <v>149400</v>
      </c>
      <c r="I510" s="37">
        <v>2988</v>
      </c>
      <c r="K510">
        <f t="shared" si="7"/>
        <v>1</v>
      </c>
    </row>
    <row r="511" spans="4:11" x14ac:dyDescent="0.25">
      <c r="D511" s="45" t="s">
        <v>1135</v>
      </c>
      <c r="E511" s="45" t="s">
        <v>669</v>
      </c>
      <c r="F511" s="35" t="s">
        <v>221</v>
      </c>
      <c r="G511" s="36">
        <v>41729</v>
      </c>
      <c r="H511" s="82">
        <v>467160.14600000001</v>
      </c>
      <c r="I511" s="37">
        <v>9887</v>
      </c>
      <c r="K511">
        <f t="shared" si="7"/>
        <v>2</v>
      </c>
    </row>
    <row r="512" spans="4:11" x14ac:dyDescent="0.25">
      <c r="D512" s="45" t="s">
        <v>812</v>
      </c>
      <c r="E512" s="45" t="s">
        <v>670</v>
      </c>
      <c r="F512" s="35" t="s">
        <v>221</v>
      </c>
      <c r="G512" s="36">
        <v>41729</v>
      </c>
      <c r="H512" s="82">
        <v>16486</v>
      </c>
      <c r="I512" s="37">
        <v>330</v>
      </c>
      <c r="K512">
        <f t="shared" si="7"/>
        <v>5</v>
      </c>
    </row>
    <row r="513" spans="4:11" x14ac:dyDescent="0.25">
      <c r="D513" s="45" t="s">
        <v>671</v>
      </c>
      <c r="E513" s="45" t="s">
        <v>672</v>
      </c>
      <c r="F513" s="35" t="s">
        <v>221</v>
      </c>
      <c r="G513" s="36">
        <v>41729</v>
      </c>
      <c r="H513" s="82">
        <v>5055</v>
      </c>
      <c r="I513" s="37">
        <v>101</v>
      </c>
      <c r="K513">
        <f t="shared" si="7"/>
        <v>1</v>
      </c>
    </row>
    <row r="514" spans="4:11" x14ac:dyDescent="0.25">
      <c r="D514" s="46" t="s">
        <v>1026</v>
      </c>
      <c r="E514" s="34" t="s">
        <v>220</v>
      </c>
      <c r="F514" s="35" t="s">
        <v>221</v>
      </c>
      <c r="G514" s="36">
        <v>41729</v>
      </c>
      <c r="H514" s="82">
        <v>4494</v>
      </c>
      <c r="I514" s="37">
        <v>90</v>
      </c>
      <c r="K514">
        <f t="shared" si="7"/>
        <v>1</v>
      </c>
    </row>
    <row r="515" spans="4:11" x14ac:dyDescent="0.25">
      <c r="D515" s="46" t="s">
        <v>922</v>
      </c>
      <c r="E515" s="34" t="s">
        <v>223</v>
      </c>
      <c r="F515" s="35" t="s">
        <v>221</v>
      </c>
      <c r="G515" s="36">
        <v>41729</v>
      </c>
      <c r="H515" s="82">
        <v>63135</v>
      </c>
      <c r="I515" s="37">
        <v>1263</v>
      </c>
      <c r="K515">
        <f t="shared" si="7"/>
        <v>1</v>
      </c>
    </row>
    <row r="516" spans="4:11" x14ac:dyDescent="0.25">
      <c r="D516" s="46" t="s">
        <v>1136</v>
      </c>
      <c r="E516" s="34" t="s">
        <v>673</v>
      </c>
      <c r="F516" s="35" t="s">
        <v>221</v>
      </c>
      <c r="G516" s="99">
        <v>41699</v>
      </c>
      <c r="H516" s="82">
        <v>36800</v>
      </c>
      <c r="I516" s="37">
        <v>736</v>
      </c>
      <c r="K516">
        <f t="shared" si="7"/>
        <v>1</v>
      </c>
    </row>
    <row r="517" spans="4:11" x14ac:dyDescent="0.25">
      <c r="D517" s="49" t="s">
        <v>1028</v>
      </c>
      <c r="E517" s="34" t="s">
        <v>233</v>
      </c>
      <c r="F517" s="35" t="s">
        <v>221</v>
      </c>
      <c r="G517" s="36">
        <v>41701</v>
      </c>
      <c r="H517" s="82">
        <v>17977</v>
      </c>
      <c r="I517" s="37">
        <v>180</v>
      </c>
      <c r="K517">
        <f t="shared" si="7"/>
        <v>1</v>
      </c>
    </row>
    <row r="518" spans="4:11" x14ac:dyDescent="0.25">
      <c r="D518" s="46" t="s">
        <v>798</v>
      </c>
      <c r="E518" s="34" t="s">
        <v>239</v>
      </c>
      <c r="F518" s="35" t="s">
        <v>221</v>
      </c>
      <c r="G518" s="36">
        <v>41702</v>
      </c>
      <c r="H518" s="82">
        <v>3200</v>
      </c>
      <c r="I518" s="37">
        <v>32</v>
      </c>
      <c r="K518">
        <f t="shared" si="7"/>
        <v>2</v>
      </c>
    </row>
    <row r="519" spans="4:11" x14ac:dyDescent="0.25">
      <c r="D519" s="46" t="s">
        <v>1030</v>
      </c>
      <c r="E519" s="34" t="s">
        <v>238</v>
      </c>
      <c r="F519" s="35" t="s">
        <v>221</v>
      </c>
      <c r="G519" s="36">
        <v>41702</v>
      </c>
      <c r="H519" s="82">
        <v>3000</v>
      </c>
      <c r="I519" s="37">
        <v>30</v>
      </c>
      <c r="K519">
        <f t="shared" si="7"/>
        <v>1</v>
      </c>
    </row>
    <row r="520" spans="4:11" x14ac:dyDescent="0.25">
      <c r="D520" s="46" t="s">
        <v>925</v>
      </c>
      <c r="E520" s="34" t="s">
        <v>232</v>
      </c>
      <c r="F520" s="35" t="s">
        <v>221</v>
      </c>
      <c r="G520" s="36">
        <v>41705</v>
      </c>
      <c r="H520" s="82">
        <v>5400</v>
      </c>
      <c r="I520" s="37">
        <v>54</v>
      </c>
      <c r="K520">
        <f t="shared" ref="K520:K583" si="8">COUNTIF(D520:D2158,D520)</f>
        <v>6</v>
      </c>
    </row>
    <row r="521" spans="4:11" x14ac:dyDescent="0.25">
      <c r="D521" s="46" t="s">
        <v>925</v>
      </c>
      <c r="E521" s="34" t="s">
        <v>232</v>
      </c>
      <c r="F521" s="35" t="s">
        <v>221</v>
      </c>
      <c r="G521" s="36">
        <v>41705</v>
      </c>
      <c r="H521" s="82">
        <v>89000</v>
      </c>
      <c r="I521" s="37">
        <v>890</v>
      </c>
      <c r="K521">
        <f t="shared" si="8"/>
        <v>5</v>
      </c>
    </row>
    <row r="522" spans="4:11" x14ac:dyDescent="0.25">
      <c r="D522" s="46" t="s">
        <v>1137</v>
      </c>
      <c r="E522" s="34" t="s">
        <v>674</v>
      </c>
      <c r="F522" s="35" t="s">
        <v>221</v>
      </c>
      <c r="G522" s="36">
        <v>41705</v>
      </c>
      <c r="H522" s="82">
        <v>27000</v>
      </c>
      <c r="I522" s="37">
        <v>270</v>
      </c>
      <c r="K522">
        <f t="shared" si="8"/>
        <v>3</v>
      </c>
    </row>
    <row r="523" spans="4:11" x14ac:dyDescent="0.25">
      <c r="D523" s="46" t="s">
        <v>1138</v>
      </c>
      <c r="E523" s="34" t="s">
        <v>675</v>
      </c>
      <c r="F523" s="35" t="s">
        <v>221</v>
      </c>
      <c r="G523" s="36">
        <v>41705</v>
      </c>
      <c r="H523" s="82">
        <v>13482</v>
      </c>
      <c r="I523" s="37">
        <v>270</v>
      </c>
      <c r="K523">
        <f t="shared" si="8"/>
        <v>4</v>
      </c>
    </row>
    <row r="524" spans="4:11" x14ac:dyDescent="0.25">
      <c r="D524" s="46" t="s">
        <v>1139</v>
      </c>
      <c r="E524" s="34" t="s">
        <v>676</v>
      </c>
      <c r="F524" s="35" t="s">
        <v>221</v>
      </c>
      <c r="G524" s="36">
        <v>41705</v>
      </c>
      <c r="H524" s="82">
        <v>22500</v>
      </c>
      <c r="I524" s="37">
        <v>450</v>
      </c>
      <c r="K524">
        <f t="shared" si="8"/>
        <v>2</v>
      </c>
    </row>
    <row r="525" spans="4:11" x14ac:dyDescent="0.25">
      <c r="D525" s="46" t="s">
        <v>236</v>
      </c>
      <c r="E525" s="34" t="s">
        <v>237</v>
      </c>
      <c r="F525" s="35" t="s">
        <v>221</v>
      </c>
      <c r="G525" s="36">
        <v>41709</v>
      </c>
      <c r="H525" s="82">
        <v>10800</v>
      </c>
      <c r="I525" s="37">
        <v>108</v>
      </c>
      <c r="K525">
        <f t="shared" si="8"/>
        <v>3</v>
      </c>
    </row>
    <row r="526" spans="4:11" x14ac:dyDescent="0.25">
      <c r="D526" s="46" t="s">
        <v>797</v>
      </c>
      <c r="E526" s="34" t="s">
        <v>235</v>
      </c>
      <c r="F526" s="35" t="s">
        <v>221</v>
      </c>
      <c r="G526" s="36">
        <v>41711</v>
      </c>
      <c r="H526" s="82">
        <v>85900</v>
      </c>
      <c r="I526" s="37">
        <v>1718</v>
      </c>
      <c r="K526">
        <f t="shared" si="8"/>
        <v>2</v>
      </c>
    </row>
    <row r="527" spans="4:11" x14ac:dyDescent="0.25">
      <c r="D527" s="46" t="s">
        <v>1140</v>
      </c>
      <c r="E527" s="34" t="s">
        <v>677</v>
      </c>
      <c r="F527" s="35" t="s">
        <v>221</v>
      </c>
      <c r="G527" s="36">
        <v>41711</v>
      </c>
      <c r="H527" s="82">
        <v>28400</v>
      </c>
      <c r="I527" s="37">
        <v>284</v>
      </c>
      <c r="K527">
        <f t="shared" si="8"/>
        <v>1</v>
      </c>
    </row>
    <row r="528" spans="4:11" x14ac:dyDescent="0.25">
      <c r="D528" s="46" t="s">
        <v>1125</v>
      </c>
      <c r="E528" s="34" t="s">
        <v>678</v>
      </c>
      <c r="F528" s="35" t="s">
        <v>221</v>
      </c>
      <c r="G528" s="36">
        <v>41711</v>
      </c>
      <c r="H528" s="82">
        <v>15700</v>
      </c>
      <c r="I528" s="37">
        <v>157</v>
      </c>
      <c r="K528">
        <f t="shared" si="8"/>
        <v>6</v>
      </c>
    </row>
    <row r="529" spans="4:11" x14ac:dyDescent="0.25">
      <c r="D529" s="46" t="s">
        <v>1031</v>
      </c>
      <c r="E529" s="34" t="s">
        <v>241</v>
      </c>
      <c r="F529" s="35" t="s">
        <v>221</v>
      </c>
      <c r="G529" s="36">
        <v>41712</v>
      </c>
      <c r="H529" s="82">
        <v>63900</v>
      </c>
      <c r="I529" s="37">
        <v>639</v>
      </c>
      <c r="K529">
        <f t="shared" si="8"/>
        <v>4</v>
      </c>
    </row>
    <row r="530" spans="4:11" x14ac:dyDescent="0.25">
      <c r="D530" s="46" t="s">
        <v>1031</v>
      </c>
      <c r="E530" s="34" t="s">
        <v>241</v>
      </c>
      <c r="F530" s="35" t="s">
        <v>221</v>
      </c>
      <c r="G530" s="36">
        <v>41712</v>
      </c>
      <c r="H530" s="82">
        <v>48200</v>
      </c>
      <c r="I530" s="37">
        <v>482</v>
      </c>
      <c r="K530">
        <f t="shared" si="8"/>
        <v>3</v>
      </c>
    </row>
    <row r="531" spans="4:11" x14ac:dyDescent="0.25">
      <c r="D531" s="46" t="s">
        <v>242</v>
      </c>
      <c r="E531" s="34" t="s">
        <v>243</v>
      </c>
      <c r="F531" s="35" t="s">
        <v>221</v>
      </c>
      <c r="G531" s="36">
        <v>41713</v>
      </c>
      <c r="H531" s="82">
        <v>15000</v>
      </c>
      <c r="I531" s="37">
        <v>150</v>
      </c>
      <c r="K531">
        <f t="shared" si="8"/>
        <v>1</v>
      </c>
    </row>
    <row r="532" spans="4:11" x14ac:dyDescent="0.25">
      <c r="D532" s="46" t="s">
        <v>1125</v>
      </c>
      <c r="E532" s="34" t="s">
        <v>597</v>
      </c>
      <c r="F532" s="35" t="s">
        <v>221</v>
      </c>
      <c r="G532" s="36">
        <v>41716</v>
      </c>
      <c r="H532" s="82">
        <v>40200</v>
      </c>
      <c r="I532" s="37">
        <v>402</v>
      </c>
      <c r="K532">
        <f t="shared" si="8"/>
        <v>5</v>
      </c>
    </row>
    <row r="533" spans="4:11" x14ac:dyDescent="0.25">
      <c r="D533" s="46" t="s">
        <v>1032</v>
      </c>
      <c r="E533" s="34" t="s">
        <v>249</v>
      </c>
      <c r="F533" s="35" t="s">
        <v>221</v>
      </c>
      <c r="G533" s="36">
        <v>41716</v>
      </c>
      <c r="H533" s="82">
        <v>8700</v>
      </c>
      <c r="I533" s="37">
        <v>87</v>
      </c>
      <c r="K533">
        <f t="shared" si="8"/>
        <v>1</v>
      </c>
    </row>
    <row r="534" spans="4:11" x14ac:dyDescent="0.25">
      <c r="D534" s="46" t="s">
        <v>244</v>
      </c>
      <c r="E534" s="34" t="s">
        <v>245</v>
      </c>
      <c r="F534" s="35" t="s">
        <v>221</v>
      </c>
      <c r="G534" s="36">
        <v>41722</v>
      </c>
      <c r="H534" s="82">
        <v>94300</v>
      </c>
      <c r="I534" s="37">
        <v>1886</v>
      </c>
      <c r="K534">
        <f t="shared" si="8"/>
        <v>1</v>
      </c>
    </row>
    <row r="535" spans="4:11" x14ac:dyDescent="0.25">
      <c r="D535" s="46" t="s">
        <v>925</v>
      </c>
      <c r="E535" s="34" t="s">
        <v>232</v>
      </c>
      <c r="F535" s="35" t="s">
        <v>221</v>
      </c>
      <c r="G535" s="36">
        <v>41722</v>
      </c>
      <c r="H535" s="82">
        <v>134200</v>
      </c>
      <c r="I535" s="37">
        <v>1342</v>
      </c>
      <c r="K535">
        <f t="shared" si="8"/>
        <v>4</v>
      </c>
    </row>
    <row r="536" spans="4:11" x14ac:dyDescent="0.25">
      <c r="D536" s="46" t="s">
        <v>679</v>
      </c>
      <c r="E536" s="34" t="s">
        <v>680</v>
      </c>
      <c r="F536" s="35" t="s">
        <v>221</v>
      </c>
      <c r="G536" s="36">
        <v>41722</v>
      </c>
      <c r="H536" s="82">
        <v>7900</v>
      </c>
      <c r="I536" s="37">
        <v>79</v>
      </c>
      <c r="K536">
        <f t="shared" si="8"/>
        <v>2</v>
      </c>
    </row>
    <row r="537" spans="4:11" x14ac:dyDescent="0.25">
      <c r="D537" s="46" t="s">
        <v>1125</v>
      </c>
      <c r="E537" s="34" t="s">
        <v>681</v>
      </c>
      <c r="F537" s="35" t="s">
        <v>221</v>
      </c>
      <c r="G537" s="36">
        <v>41722</v>
      </c>
      <c r="H537" s="82">
        <v>40000</v>
      </c>
      <c r="I537" s="37">
        <v>400</v>
      </c>
      <c r="K537">
        <f t="shared" si="8"/>
        <v>4</v>
      </c>
    </row>
    <row r="538" spans="4:11" x14ac:dyDescent="0.25">
      <c r="D538" s="46" t="s">
        <v>236</v>
      </c>
      <c r="E538" s="34" t="s">
        <v>595</v>
      </c>
      <c r="F538" s="35" t="s">
        <v>221</v>
      </c>
      <c r="G538" s="36">
        <v>41722</v>
      </c>
      <c r="H538" s="82">
        <v>30000</v>
      </c>
      <c r="I538" s="37">
        <v>300</v>
      </c>
      <c r="K538">
        <f t="shared" si="8"/>
        <v>2</v>
      </c>
    </row>
    <row r="539" spans="4:11" x14ac:dyDescent="0.25">
      <c r="D539" s="46" t="s">
        <v>925</v>
      </c>
      <c r="E539" s="34" t="s">
        <v>682</v>
      </c>
      <c r="F539" s="35" t="s">
        <v>221</v>
      </c>
      <c r="G539" s="36">
        <v>41726</v>
      </c>
      <c r="H539" s="82">
        <v>20000</v>
      </c>
      <c r="I539" s="37">
        <v>200</v>
      </c>
      <c r="K539">
        <f t="shared" si="8"/>
        <v>3</v>
      </c>
    </row>
    <row r="540" spans="4:11" x14ac:dyDescent="0.25">
      <c r="D540" s="46" t="s">
        <v>926</v>
      </c>
      <c r="E540" s="34" t="s">
        <v>240</v>
      </c>
      <c r="F540" s="35" t="s">
        <v>221</v>
      </c>
      <c r="G540" s="36">
        <v>41726</v>
      </c>
      <c r="H540" s="82">
        <v>16400</v>
      </c>
      <c r="I540" s="37">
        <v>164</v>
      </c>
      <c r="K540">
        <f t="shared" si="8"/>
        <v>1</v>
      </c>
    </row>
    <row r="541" spans="4:11" x14ac:dyDescent="0.25">
      <c r="D541" s="101" t="s">
        <v>1137</v>
      </c>
      <c r="E541" s="102" t="s">
        <v>674</v>
      </c>
      <c r="F541" s="103" t="s">
        <v>221</v>
      </c>
      <c r="G541" s="104">
        <v>41726</v>
      </c>
      <c r="H541" s="105">
        <v>9000</v>
      </c>
      <c r="I541" s="37">
        <v>90</v>
      </c>
      <c r="K541">
        <f t="shared" si="8"/>
        <v>2</v>
      </c>
    </row>
    <row r="542" spans="4:11" x14ac:dyDescent="0.25">
      <c r="D542" s="46" t="s">
        <v>1138</v>
      </c>
      <c r="E542" s="34" t="s">
        <v>675</v>
      </c>
      <c r="F542" s="35" t="s">
        <v>221</v>
      </c>
      <c r="G542" s="36">
        <v>41726</v>
      </c>
      <c r="H542" s="82">
        <v>4494</v>
      </c>
      <c r="I542" s="37">
        <v>90</v>
      </c>
      <c r="K542">
        <f t="shared" si="8"/>
        <v>3</v>
      </c>
    </row>
    <row r="543" spans="4:11" x14ac:dyDescent="0.25">
      <c r="D543" s="46" t="s">
        <v>1125</v>
      </c>
      <c r="E543" s="34" t="s">
        <v>597</v>
      </c>
      <c r="F543" s="35" t="s">
        <v>221</v>
      </c>
      <c r="G543" s="36">
        <v>41729</v>
      </c>
      <c r="H543" s="82">
        <v>7700</v>
      </c>
      <c r="I543" s="37">
        <v>77</v>
      </c>
      <c r="K543">
        <f t="shared" si="8"/>
        <v>3</v>
      </c>
    </row>
    <row r="544" spans="4:11" x14ac:dyDescent="0.25">
      <c r="D544" s="46" t="s">
        <v>236</v>
      </c>
      <c r="E544" s="47" t="s">
        <v>237</v>
      </c>
      <c r="F544" s="35" t="s">
        <v>221</v>
      </c>
      <c r="G544" s="36">
        <v>41729</v>
      </c>
      <c r="H544" s="82">
        <v>7200</v>
      </c>
      <c r="I544" s="37">
        <v>72</v>
      </c>
      <c r="K544">
        <f t="shared" si="8"/>
        <v>1</v>
      </c>
    </row>
    <row r="545" spans="4:11" x14ac:dyDescent="0.25">
      <c r="D545" s="46" t="s">
        <v>1125</v>
      </c>
      <c r="E545" s="47" t="s">
        <v>597</v>
      </c>
      <c r="F545" s="35" t="s">
        <v>221</v>
      </c>
      <c r="G545" s="36">
        <v>41729</v>
      </c>
      <c r="H545" s="82">
        <v>41300</v>
      </c>
      <c r="I545" s="37">
        <v>413</v>
      </c>
      <c r="K545">
        <f t="shared" si="8"/>
        <v>2</v>
      </c>
    </row>
    <row r="546" spans="4:11" x14ac:dyDescent="0.25">
      <c r="D546" s="46" t="s">
        <v>925</v>
      </c>
      <c r="E546" s="47" t="s">
        <v>232</v>
      </c>
      <c r="F546" s="35" t="s">
        <v>221</v>
      </c>
      <c r="G546" s="36">
        <v>41729</v>
      </c>
      <c r="H546" s="82">
        <v>5200</v>
      </c>
      <c r="I546" s="37">
        <v>52</v>
      </c>
      <c r="K546">
        <f t="shared" si="8"/>
        <v>2</v>
      </c>
    </row>
    <row r="547" spans="4:11" x14ac:dyDescent="0.25">
      <c r="D547" s="33" t="s">
        <v>679</v>
      </c>
      <c r="E547" s="34" t="s">
        <v>680</v>
      </c>
      <c r="F547" s="35" t="s">
        <v>221</v>
      </c>
      <c r="G547" s="36">
        <v>41729</v>
      </c>
      <c r="H547" s="82">
        <v>22100</v>
      </c>
      <c r="I547" s="37">
        <v>221</v>
      </c>
      <c r="K547">
        <f t="shared" si="8"/>
        <v>1</v>
      </c>
    </row>
    <row r="548" spans="4:11" x14ac:dyDescent="0.25">
      <c r="D548" s="98" t="s">
        <v>1031</v>
      </c>
      <c r="E548" s="34" t="s">
        <v>241</v>
      </c>
      <c r="F548" s="35" t="s">
        <v>221</v>
      </c>
      <c r="G548" s="36">
        <v>41729</v>
      </c>
      <c r="H548" s="82">
        <v>62500</v>
      </c>
      <c r="I548" s="37">
        <v>625</v>
      </c>
      <c r="K548">
        <f t="shared" si="8"/>
        <v>2</v>
      </c>
    </row>
    <row r="549" spans="4:11" x14ac:dyDescent="0.25">
      <c r="D549" s="46" t="s">
        <v>1031</v>
      </c>
      <c r="E549" s="34" t="s">
        <v>241</v>
      </c>
      <c r="F549" s="35" t="s">
        <v>221</v>
      </c>
      <c r="G549" s="36">
        <v>41729</v>
      </c>
      <c r="H549" s="82">
        <v>49100</v>
      </c>
      <c r="I549" s="37">
        <v>491</v>
      </c>
      <c r="K549">
        <f t="shared" si="8"/>
        <v>1</v>
      </c>
    </row>
    <row r="550" spans="4:11" x14ac:dyDescent="0.25">
      <c r="D550" s="98" t="s">
        <v>1010</v>
      </c>
      <c r="E550" s="34" t="s">
        <v>683</v>
      </c>
      <c r="F550" s="35" t="s">
        <v>221</v>
      </c>
      <c r="G550" s="36">
        <v>41729</v>
      </c>
      <c r="H550" s="82">
        <v>36500</v>
      </c>
      <c r="I550" s="37">
        <v>365</v>
      </c>
      <c r="K550">
        <f t="shared" si="8"/>
        <v>1</v>
      </c>
    </row>
    <row r="551" spans="4:11" x14ac:dyDescent="0.25">
      <c r="D551" s="45" t="s">
        <v>1139</v>
      </c>
      <c r="E551" s="44" t="s">
        <v>676</v>
      </c>
      <c r="F551" s="35" t="s">
        <v>221</v>
      </c>
      <c r="G551" s="36">
        <v>41729</v>
      </c>
      <c r="H551" s="82">
        <v>22500</v>
      </c>
      <c r="I551" s="37">
        <v>450</v>
      </c>
      <c r="K551">
        <f t="shared" si="8"/>
        <v>1</v>
      </c>
    </row>
    <row r="552" spans="4:11" x14ac:dyDescent="0.25">
      <c r="D552" s="98" t="s">
        <v>903</v>
      </c>
      <c r="E552" s="47" t="s">
        <v>684</v>
      </c>
      <c r="F552" s="35" t="s">
        <v>221</v>
      </c>
      <c r="G552" s="36">
        <v>41729</v>
      </c>
      <c r="H552" s="82">
        <v>3250</v>
      </c>
      <c r="I552" s="37">
        <v>65</v>
      </c>
      <c r="K552">
        <f t="shared" si="8"/>
        <v>3</v>
      </c>
    </row>
    <row r="553" spans="4:11" x14ac:dyDescent="0.25">
      <c r="D553" s="98" t="s">
        <v>925</v>
      </c>
      <c r="E553" s="47" t="s">
        <v>685</v>
      </c>
      <c r="F553" s="35" t="s">
        <v>221</v>
      </c>
      <c r="G553" s="36">
        <v>41729</v>
      </c>
      <c r="H553" s="82">
        <v>15750</v>
      </c>
      <c r="I553" s="37">
        <v>315</v>
      </c>
      <c r="K553">
        <f t="shared" si="8"/>
        <v>1</v>
      </c>
    </row>
    <row r="554" spans="4:11" x14ac:dyDescent="0.25">
      <c r="D554" s="98" t="s">
        <v>1078</v>
      </c>
      <c r="E554" s="102" t="s">
        <v>686</v>
      </c>
      <c r="F554" s="103" t="s">
        <v>221</v>
      </c>
      <c r="G554" s="104">
        <v>41729</v>
      </c>
      <c r="H554" s="105">
        <v>7790</v>
      </c>
      <c r="I554" s="109">
        <v>156</v>
      </c>
      <c r="K554">
        <f t="shared" si="8"/>
        <v>4</v>
      </c>
    </row>
    <row r="555" spans="4:11" x14ac:dyDescent="0.25">
      <c r="D555" s="98" t="s">
        <v>908</v>
      </c>
      <c r="E555" s="34" t="s">
        <v>687</v>
      </c>
      <c r="F555" s="35" t="s">
        <v>221</v>
      </c>
      <c r="G555" s="36">
        <v>41729</v>
      </c>
      <c r="H555" s="82">
        <v>9863</v>
      </c>
      <c r="I555" s="37">
        <v>197</v>
      </c>
      <c r="K555">
        <f t="shared" si="8"/>
        <v>2</v>
      </c>
    </row>
    <row r="556" spans="4:11" x14ac:dyDescent="0.25">
      <c r="D556" s="98" t="s">
        <v>908</v>
      </c>
      <c r="E556" s="34" t="s">
        <v>687</v>
      </c>
      <c r="F556" s="35" t="s">
        <v>221</v>
      </c>
      <c r="G556" s="36">
        <v>41729</v>
      </c>
      <c r="H556" s="82">
        <v>8073</v>
      </c>
      <c r="I556" s="37">
        <v>161</v>
      </c>
      <c r="K556">
        <f t="shared" si="8"/>
        <v>1</v>
      </c>
    </row>
    <row r="557" spans="4:11" x14ac:dyDescent="0.25">
      <c r="D557" s="98" t="s">
        <v>979</v>
      </c>
      <c r="E557" s="34" t="s">
        <v>688</v>
      </c>
      <c r="F557" s="35" t="s">
        <v>221</v>
      </c>
      <c r="G557" s="36">
        <v>41729</v>
      </c>
      <c r="H557" s="82">
        <v>25000</v>
      </c>
      <c r="I557" s="37">
        <v>500</v>
      </c>
      <c r="K557">
        <f t="shared" si="8"/>
        <v>6</v>
      </c>
    </row>
    <row r="558" spans="4:11" x14ac:dyDescent="0.25">
      <c r="D558" s="98" t="s">
        <v>970</v>
      </c>
      <c r="E558" s="34" t="s">
        <v>689</v>
      </c>
      <c r="F558" s="35" t="s">
        <v>221</v>
      </c>
      <c r="G558" s="36">
        <v>41729</v>
      </c>
      <c r="H558" s="82">
        <v>7500</v>
      </c>
      <c r="I558" s="37">
        <v>150</v>
      </c>
      <c r="K558">
        <f t="shared" si="8"/>
        <v>5</v>
      </c>
    </row>
    <row r="559" spans="4:11" x14ac:dyDescent="0.25">
      <c r="D559" s="98" t="s">
        <v>888</v>
      </c>
      <c r="E559" s="34" t="s">
        <v>690</v>
      </c>
      <c r="F559" s="35" t="s">
        <v>221</v>
      </c>
      <c r="G559" s="36">
        <v>41729</v>
      </c>
      <c r="H559" s="82">
        <v>15000</v>
      </c>
      <c r="I559" s="37">
        <v>300</v>
      </c>
      <c r="K559">
        <f t="shared" si="8"/>
        <v>4</v>
      </c>
    </row>
    <row r="560" spans="4:11" x14ac:dyDescent="0.25">
      <c r="D560" s="98" t="s">
        <v>968</v>
      </c>
      <c r="E560" s="34" t="s">
        <v>691</v>
      </c>
      <c r="F560" s="35" t="s">
        <v>221</v>
      </c>
      <c r="G560" s="36">
        <v>41729</v>
      </c>
      <c r="H560" s="82">
        <v>12500</v>
      </c>
      <c r="I560" s="37">
        <v>250</v>
      </c>
      <c r="K560">
        <f t="shared" si="8"/>
        <v>6</v>
      </c>
    </row>
    <row r="561" spans="4:11" x14ac:dyDescent="0.25">
      <c r="D561" s="33" t="s">
        <v>692</v>
      </c>
      <c r="E561" s="34" t="s">
        <v>693</v>
      </c>
      <c r="F561" s="35" t="s">
        <v>221</v>
      </c>
      <c r="G561" s="36">
        <v>41729</v>
      </c>
      <c r="H561" s="82">
        <v>7000</v>
      </c>
      <c r="I561" s="37">
        <v>140</v>
      </c>
      <c r="K561">
        <f t="shared" si="8"/>
        <v>1</v>
      </c>
    </row>
    <row r="562" spans="4:11" x14ac:dyDescent="0.25">
      <c r="D562" s="45" t="s">
        <v>858</v>
      </c>
      <c r="E562" s="34" t="s">
        <v>694</v>
      </c>
      <c r="F562" s="35" t="s">
        <v>221</v>
      </c>
      <c r="G562" s="36">
        <v>41729</v>
      </c>
      <c r="H562" s="82">
        <v>34400</v>
      </c>
      <c r="I562" s="37">
        <v>688</v>
      </c>
      <c r="K562">
        <f t="shared" si="8"/>
        <v>5</v>
      </c>
    </row>
    <row r="563" spans="4:11" x14ac:dyDescent="0.25">
      <c r="D563" s="49" t="s">
        <v>820</v>
      </c>
      <c r="E563" s="34" t="s">
        <v>695</v>
      </c>
      <c r="F563" s="35" t="s">
        <v>221</v>
      </c>
      <c r="G563" s="36">
        <v>41729</v>
      </c>
      <c r="H563" s="82">
        <v>7200</v>
      </c>
      <c r="I563" s="37">
        <v>144</v>
      </c>
      <c r="K563">
        <f t="shared" si="8"/>
        <v>4</v>
      </c>
    </row>
    <row r="564" spans="4:11" x14ac:dyDescent="0.25">
      <c r="D564" s="98" t="s">
        <v>909</v>
      </c>
      <c r="E564" s="47" t="s">
        <v>696</v>
      </c>
      <c r="F564" s="35" t="s">
        <v>221</v>
      </c>
      <c r="G564" s="36">
        <v>41729</v>
      </c>
      <c r="H564" s="82">
        <v>5618</v>
      </c>
      <c r="I564" s="37">
        <v>112</v>
      </c>
      <c r="K564">
        <f t="shared" si="8"/>
        <v>1</v>
      </c>
    </row>
    <row r="565" spans="4:11" x14ac:dyDescent="0.25">
      <c r="D565" s="98" t="s">
        <v>550</v>
      </c>
      <c r="E565" s="34" t="s">
        <v>697</v>
      </c>
      <c r="F565" s="35" t="s">
        <v>221</v>
      </c>
      <c r="G565" s="36">
        <v>41729</v>
      </c>
      <c r="H565" s="82">
        <v>12500</v>
      </c>
      <c r="I565" s="37">
        <v>250</v>
      </c>
      <c r="K565">
        <f t="shared" si="8"/>
        <v>5</v>
      </c>
    </row>
    <row r="566" spans="4:11" x14ac:dyDescent="0.25">
      <c r="D566" s="98" t="s">
        <v>1125</v>
      </c>
      <c r="E566" s="34" t="s">
        <v>698</v>
      </c>
      <c r="F566" s="35" t="s">
        <v>221</v>
      </c>
      <c r="G566" s="36">
        <v>41729</v>
      </c>
      <c r="H566" s="82">
        <v>15750</v>
      </c>
      <c r="I566" s="37">
        <v>315</v>
      </c>
      <c r="K566">
        <f t="shared" si="8"/>
        <v>1</v>
      </c>
    </row>
    <row r="567" spans="4:11" x14ac:dyDescent="0.25">
      <c r="D567" s="46" t="s">
        <v>416</v>
      </c>
      <c r="E567" s="34" t="s">
        <v>699</v>
      </c>
      <c r="F567" s="35" t="s">
        <v>221</v>
      </c>
      <c r="G567" s="36">
        <v>41729</v>
      </c>
      <c r="H567" s="82">
        <v>1680</v>
      </c>
      <c r="I567" s="37">
        <v>34</v>
      </c>
      <c r="K567">
        <f t="shared" si="8"/>
        <v>5</v>
      </c>
    </row>
    <row r="568" spans="4:11" x14ac:dyDescent="0.25">
      <c r="D568" s="98" t="s">
        <v>444</v>
      </c>
      <c r="E568" s="34" t="s">
        <v>700</v>
      </c>
      <c r="F568" s="35" t="s">
        <v>221</v>
      </c>
      <c r="G568" s="36">
        <v>41729</v>
      </c>
      <c r="H568" s="82">
        <v>19700</v>
      </c>
      <c r="I568" s="37">
        <v>394</v>
      </c>
      <c r="K568">
        <f t="shared" si="8"/>
        <v>5</v>
      </c>
    </row>
    <row r="569" spans="4:11" x14ac:dyDescent="0.25">
      <c r="D569" s="46" t="s">
        <v>968</v>
      </c>
      <c r="E569" s="34" t="s">
        <v>691</v>
      </c>
      <c r="F569" s="35" t="s">
        <v>221</v>
      </c>
      <c r="G569" s="36">
        <v>41729</v>
      </c>
      <c r="H569" s="82">
        <v>19500</v>
      </c>
      <c r="I569" s="37">
        <v>390</v>
      </c>
      <c r="K569">
        <f t="shared" si="8"/>
        <v>5</v>
      </c>
    </row>
    <row r="570" spans="4:11" x14ac:dyDescent="0.25">
      <c r="D570" s="46" t="s">
        <v>970</v>
      </c>
      <c r="E570" s="34" t="s">
        <v>689</v>
      </c>
      <c r="F570" s="35" t="s">
        <v>221</v>
      </c>
      <c r="G570" s="36">
        <v>41729</v>
      </c>
      <c r="H570" s="82">
        <v>1000</v>
      </c>
      <c r="I570" s="37">
        <v>20</v>
      </c>
      <c r="K570">
        <f t="shared" si="8"/>
        <v>4</v>
      </c>
    </row>
    <row r="571" spans="4:11" x14ac:dyDescent="0.25">
      <c r="D571" s="46" t="s">
        <v>821</v>
      </c>
      <c r="E571" s="34" t="s">
        <v>701</v>
      </c>
      <c r="F571" s="35" t="s">
        <v>221</v>
      </c>
      <c r="G571" s="36">
        <v>41729</v>
      </c>
      <c r="H571" s="82">
        <v>150000</v>
      </c>
      <c r="I571" s="37">
        <v>3000</v>
      </c>
      <c r="K571">
        <f t="shared" si="8"/>
        <v>4</v>
      </c>
    </row>
    <row r="572" spans="4:11" x14ac:dyDescent="0.25">
      <c r="D572" s="46" t="s">
        <v>910</v>
      </c>
      <c r="E572" s="34" t="s">
        <v>702</v>
      </c>
      <c r="F572" s="35" t="s">
        <v>221</v>
      </c>
      <c r="G572" s="36">
        <v>41729</v>
      </c>
      <c r="H572" s="82">
        <v>18000</v>
      </c>
      <c r="I572" s="37">
        <v>360</v>
      </c>
      <c r="K572">
        <f t="shared" si="8"/>
        <v>1</v>
      </c>
    </row>
    <row r="573" spans="4:11" x14ac:dyDescent="0.25">
      <c r="D573" s="46" t="s">
        <v>230</v>
      </c>
      <c r="E573" s="34" t="s">
        <v>703</v>
      </c>
      <c r="F573" s="35" t="s">
        <v>221</v>
      </c>
      <c r="G573" s="36">
        <v>41729</v>
      </c>
      <c r="H573" s="82">
        <v>7200</v>
      </c>
      <c r="I573" s="37">
        <v>144</v>
      </c>
      <c r="K573">
        <f t="shared" si="8"/>
        <v>1</v>
      </c>
    </row>
    <row r="574" spans="4:11" x14ac:dyDescent="0.25">
      <c r="D574" s="46" t="s">
        <v>1138</v>
      </c>
      <c r="E574" s="34" t="s">
        <v>675</v>
      </c>
      <c r="F574" s="35" t="s">
        <v>221</v>
      </c>
      <c r="G574" s="36">
        <v>41729</v>
      </c>
      <c r="H574" s="82">
        <v>4494</v>
      </c>
      <c r="I574" s="37">
        <v>90</v>
      </c>
      <c r="K574">
        <f t="shared" si="8"/>
        <v>2</v>
      </c>
    </row>
    <row r="575" spans="4:11" x14ac:dyDescent="0.25">
      <c r="D575" s="46" t="s">
        <v>1137</v>
      </c>
      <c r="E575" s="34" t="s">
        <v>704</v>
      </c>
      <c r="F575" s="35" t="s">
        <v>221</v>
      </c>
      <c r="G575" s="36">
        <v>41729</v>
      </c>
      <c r="H575" s="82">
        <v>4494</v>
      </c>
      <c r="I575" s="37">
        <v>90</v>
      </c>
      <c r="K575">
        <f t="shared" si="8"/>
        <v>1</v>
      </c>
    </row>
    <row r="576" spans="4:11" x14ac:dyDescent="0.25">
      <c r="D576" s="49" t="s">
        <v>797</v>
      </c>
      <c r="E576" s="34" t="s">
        <v>705</v>
      </c>
      <c r="F576" s="35" t="s">
        <v>221</v>
      </c>
      <c r="G576" s="36">
        <v>41729</v>
      </c>
      <c r="H576" s="82">
        <v>49278</v>
      </c>
      <c r="I576" s="37">
        <v>986</v>
      </c>
      <c r="K576">
        <f t="shared" si="8"/>
        <v>1</v>
      </c>
    </row>
    <row r="577" spans="4:11" x14ac:dyDescent="0.25">
      <c r="D577" s="98" t="s">
        <v>706</v>
      </c>
      <c r="E577" s="34" t="s">
        <v>707</v>
      </c>
      <c r="F577" s="35" t="s">
        <v>221</v>
      </c>
      <c r="G577" s="36">
        <v>41729</v>
      </c>
      <c r="H577" s="82">
        <v>3300</v>
      </c>
      <c r="I577" s="37">
        <v>66</v>
      </c>
      <c r="K577">
        <f t="shared" si="8"/>
        <v>1</v>
      </c>
    </row>
    <row r="578" spans="4:11" x14ac:dyDescent="0.25">
      <c r="D578" s="46" t="s">
        <v>1138</v>
      </c>
      <c r="E578" s="34" t="s">
        <v>675</v>
      </c>
      <c r="F578" s="35" t="s">
        <v>221</v>
      </c>
      <c r="G578" s="36">
        <v>41729</v>
      </c>
      <c r="H578" s="82">
        <v>8939</v>
      </c>
      <c r="I578" s="37">
        <v>179</v>
      </c>
      <c r="K578">
        <f t="shared" si="8"/>
        <v>1</v>
      </c>
    </row>
    <row r="579" spans="4:11" x14ac:dyDescent="0.25">
      <c r="D579" s="46" t="s">
        <v>798</v>
      </c>
      <c r="E579" s="34" t="s">
        <v>708</v>
      </c>
      <c r="F579" s="35" t="s">
        <v>221</v>
      </c>
      <c r="G579" s="36">
        <v>41729</v>
      </c>
      <c r="H579" s="82">
        <v>3146</v>
      </c>
      <c r="I579" s="37">
        <v>63</v>
      </c>
      <c r="K579">
        <f t="shared" si="8"/>
        <v>1</v>
      </c>
    </row>
    <row r="580" spans="4:11" x14ac:dyDescent="0.25">
      <c r="D580" s="49" t="s">
        <v>1029</v>
      </c>
      <c r="E580" s="47" t="s">
        <v>709</v>
      </c>
      <c r="F580" s="35" t="s">
        <v>221</v>
      </c>
      <c r="G580" s="36">
        <v>41729</v>
      </c>
      <c r="H580" s="82">
        <v>920</v>
      </c>
      <c r="I580" s="37">
        <v>18</v>
      </c>
      <c r="K580">
        <f t="shared" si="8"/>
        <v>1</v>
      </c>
    </row>
    <row r="581" spans="4:11" x14ac:dyDescent="0.25">
      <c r="D581" s="49" t="s">
        <v>802</v>
      </c>
      <c r="E581" s="34" t="s">
        <v>254</v>
      </c>
      <c r="F581" s="35" t="s">
        <v>255</v>
      </c>
      <c r="G581" s="36">
        <v>41704</v>
      </c>
      <c r="H581" s="82">
        <v>29897</v>
      </c>
      <c r="I581" s="37">
        <v>2990</v>
      </c>
      <c r="K581">
        <f t="shared" si="8"/>
        <v>4</v>
      </c>
    </row>
    <row r="582" spans="4:11" x14ac:dyDescent="0.25">
      <c r="D582" s="49" t="s">
        <v>256</v>
      </c>
      <c r="E582" s="34" t="s">
        <v>257</v>
      </c>
      <c r="F582" s="35" t="s">
        <v>255</v>
      </c>
      <c r="G582" s="36">
        <v>41704</v>
      </c>
      <c r="H582" s="82">
        <v>22404</v>
      </c>
      <c r="I582" s="37">
        <v>2240</v>
      </c>
      <c r="K582">
        <f t="shared" si="8"/>
        <v>4</v>
      </c>
    </row>
    <row r="583" spans="4:11" x14ac:dyDescent="0.25">
      <c r="D583" s="49" t="s">
        <v>258</v>
      </c>
      <c r="E583" s="34" t="s">
        <v>259</v>
      </c>
      <c r="F583" s="35" t="s">
        <v>255</v>
      </c>
      <c r="G583" s="36">
        <v>41704</v>
      </c>
      <c r="H583" s="82">
        <v>12474</v>
      </c>
      <c r="I583" s="37">
        <v>1247</v>
      </c>
      <c r="K583">
        <f t="shared" si="8"/>
        <v>2</v>
      </c>
    </row>
    <row r="584" spans="4:11" x14ac:dyDescent="0.25">
      <c r="D584" s="49" t="s">
        <v>803</v>
      </c>
      <c r="E584" s="34" t="s">
        <v>260</v>
      </c>
      <c r="F584" s="35" t="s">
        <v>255</v>
      </c>
      <c r="G584" s="36">
        <v>41704</v>
      </c>
      <c r="H584" s="82">
        <v>15202</v>
      </c>
      <c r="I584" s="37">
        <v>1520</v>
      </c>
      <c r="K584">
        <f t="shared" ref="K584:K647" si="9">COUNTIF(D584:D2222,D584)</f>
        <v>3</v>
      </c>
    </row>
    <row r="585" spans="4:11" x14ac:dyDescent="0.25">
      <c r="D585" s="49" t="s">
        <v>1033</v>
      </c>
      <c r="E585" s="34" t="s">
        <v>261</v>
      </c>
      <c r="F585" s="35" t="s">
        <v>255</v>
      </c>
      <c r="G585" s="36">
        <v>41704</v>
      </c>
      <c r="H585" s="82">
        <v>8471</v>
      </c>
      <c r="I585" s="37">
        <v>847</v>
      </c>
      <c r="K585">
        <f t="shared" si="9"/>
        <v>3</v>
      </c>
    </row>
    <row r="586" spans="4:11" x14ac:dyDescent="0.25">
      <c r="D586" s="98" t="s">
        <v>1034</v>
      </c>
      <c r="E586" s="34" t="s">
        <v>262</v>
      </c>
      <c r="F586" s="35" t="s">
        <v>255</v>
      </c>
      <c r="G586" s="36">
        <v>41704</v>
      </c>
      <c r="H586" s="82">
        <v>13629</v>
      </c>
      <c r="I586" s="37">
        <v>1363</v>
      </c>
      <c r="K586">
        <f t="shared" si="9"/>
        <v>3</v>
      </c>
    </row>
    <row r="587" spans="4:11" x14ac:dyDescent="0.25">
      <c r="D587" s="49" t="s">
        <v>710</v>
      </c>
      <c r="E587" s="47" t="s">
        <v>711</v>
      </c>
      <c r="F587" s="35" t="s">
        <v>255</v>
      </c>
      <c r="G587" s="36">
        <v>41704</v>
      </c>
      <c r="H587" s="82">
        <v>6765</v>
      </c>
      <c r="I587" s="37">
        <v>677</v>
      </c>
      <c r="K587">
        <f t="shared" si="9"/>
        <v>3</v>
      </c>
    </row>
    <row r="588" spans="4:11" x14ac:dyDescent="0.25">
      <c r="D588" s="49" t="s">
        <v>263</v>
      </c>
      <c r="E588" s="47" t="s">
        <v>264</v>
      </c>
      <c r="F588" s="35" t="s">
        <v>255</v>
      </c>
      <c r="G588" s="36">
        <v>41704</v>
      </c>
      <c r="H588" s="82">
        <v>18996</v>
      </c>
      <c r="I588" s="37">
        <v>1900</v>
      </c>
      <c r="K588">
        <f t="shared" si="9"/>
        <v>3</v>
      </c>
    </row>
    <row r="589" spans="4:11" x14ac:dyDescent="0.25">
      <c r="D589" s="49" t="s">
        <v>911</v>
      </c>
      <c r="E589" s="47" t="s">
        <v>265</v>
      </c>
      <c r="F589" s="35" t="s">
        <v>255</v>
      </c>
      <c r="G589" s="36">
        <v>41704</v>
      </c>
      <c r="H589" s="82">
        <v>24643</v>
      </c>
      <c r="I589" s="37">
        <v>2464</v>
      </c>
      <c r="K589">
        <f t="shared" si="9"/>
        <v>4</v>
      </c>
    </row>
    <row r="590" spans="4:11" x14ac:dyDescent="0.25">
      <c r="D590" s="49" t="s">
        <v>1035</v>
      </c>
      <c r="E590" s="47" t="s">
        <v>266</v>
      </c>
      <c r="F590" s="35" t="s">
        <v>255</v>
      </c>
      <c r="G590" s="36">
        <v>41704</v>
      </c>
      <c r="H590" s="82">
        <v>19973</v>
      </c>
      <c r="I590" s="37">
        <v>1997</v>
      </c>
      <c r="K590">
        <f t="shared" si="9"/>
        <v>4</v>
      </c>
    </row>
    <row r="591" spans="4:11" x14ac:dyDescent="0.25">
      <c r="D591" s="49" t="s">
        <v>805</v>
      </c>
      <c r="E591" s="47" t="s">
        <v>267</v>
      </c>
      <c r="F591" s="35" t="s">
        <v>255</v>
      </c>
      <c r="G591" s="36">
        <v>41704</v>
      </c>
      <c r="H591" s="82">
        <v>18657</v>
      </c>
      <c r="I591" s="37">
        <v>1866</v>
      </c>
      <c r="K591">
        <f t="shared" si="9"/>
        <v>4</v>
      </c>
    </row>
    <row r="592" spans="4:11" x14ac:dyDescent="0.25">
      <c r="D592" s="49" t="s">
        <v>806</v>
      </c>
      <c r="E592" s="47" t="s">
        <v>268</v>
      </c>
      <c r="F592" s="35" t="s">
        <v>255</v>
      </c>
      <c r="G592" s="36">
        <v>41704</v>
      </c>
      <c r="H592" s="82">
        <v>4843</v>
      </c>
      <c r="I592" s="37">
        <v>484</v>
      </c>
      <c r="K592">
        <f t="shared" si="9"/>
        <v>3</v>
      </c>
    </row>
    <row r="593" spans="4:11" x14ac:dyDescent="0.25">
      <c r="D593" s="49" t="s">
        <v>928</v>
      </c>
      <c r="E593" s="47" t="s">
        <v>269</v>
      </c>
      <c r="F593" s="35" t="s">
        <v>255</v>
      </c>
      <c r="G593" s="36">
        <v>41704</v>
      </c>
      <c r="H593" s="82">
        <v>34130</v>
      </c>
      <c r="I593" s="37">
        <v>3413</v>
      </c>
      <c r="K593">
        <f t="shared" si="9"/>
        <v>4</v>
      </c>
    </row>
    <row r="594" spans="4:11" x14ac:dyDescent="0.25">
      <c r="D594" s="49" t="s">
        <v>807</v>
      </c>
      <c r="E594" s="47" t="s">
        <v>270</v>
      </c>
      <c r="F594" s="35" t="s">
        <v>255</v>
      </c>
      <c r="G594" s="36">
        <v>41704</v>
      </c>
      <c r="H594" s="82">
        <v>24988</v>
      </c>
      <c r="I594" s="37">
        <v>2499</v>
      </c>
      <c r="K594">
        <f t="shared" si="9"/>
        <v>4</v>
      </c>
    </row>
    <row r="595" spans="4:11" x14ac:dyDescent="0.25">
      <c r="D595" s="49" t="s">
        <v>1036</v>
      </c>
      <c r="E595" s="47" t="s">
        <v>271</v>
      </c>
      <c r="F595" s="35" t="s">
        <v>255</v>
      </c>
      <c r="G595" s="36">
        <v>41704</v>
      </c>
      <c r="H595" s="82">
        <v>30226</v>
      </c>
      <c r="I595" s="37">
        <v>3023</v>
      </c>
      <c r="K595">
        <f t="shared" si="9"/>
        <v>4</v>
      </c>
    </row>
    <row r="596" spans="4:11" x14ac:dyDescent="0.25">
      <c r="D596" s="49" t="s">
        <v>929</v>
      </c>
      <c r="E596" s="47" t="s">
        <v>272</v>
      </c>
      <c r="F596" s="35" t="s">
        <v>255</v>
      </c>
      <c r="G596" s="36">
        <v>41704</v>
      </c>
      <c r="H596" s="82">
        <v>17872</v>
      </c>
      <c r="I596" s="37">
        <v>1787</v>
      </c>
      <c r="K596">
        <f t="shared" si="9"/>
        <v>4</v>
      </c>
    </row>
    <row r="597" spans="4:11" x14ac:dyDescent="0.25">
      <c r="D597" s="49" t="s">
        <v>808</v>
      </c>
      <c r="E597" s="47" t="s">
        <v>273</v>
      </c>
      <c r="F597" s="35" t="s">
        <v>255</v>
      </c>
      <c r="G597" s="36">
        <v>41704</v>
      </c>
      <c r="H597" s="82">
        <v>43468</v>
      </c>
      <c r="I597" s="37">
        <v>4347</v>
      </c>
      <c r="K597">
        <f t="shared" si="9"/>
        <v>4</v>
      </c>
    </row>
    <row r="598" spans="4:11" x14ac:dyDescent="0.25">
      <c r="D598" s="49" t="s">
        <v>274</v>
      </c>
      <c r="E598" s="47" t="s">
        <v>275</v>
      </c>
      <c r="F598" s="35" t="s">
        <v>255</v>
      </c>
      <c r="G598" s="36">
        <v>41704</v>
      </c>
      <c r="H598" s="82">
        <v>15420</v>
      </c>
      <c r="I598" s="37">
        <v>1542</v>
      </c>
      <c r="K598">
        <f t="shared" si="9"/>
        <v>3</v>
      </c>
    </row>
    <row r="599" spans="4:11" x14ac:dyDescent="0.25">
      <c r="D599" s="49" t="s">
        <v>809</v>
      </c>
      <c r="E599" s="47" t="s">
        <v>276</v>
      </c>
      <c r="F599" s="35" t="s">
        <v>255</v>
      </c>
      <c r="G599" s="36">
        <v>41704</v>
      </c>
      <c r="H599" s="82">
        <v>32367</v>
      </c>
      <c r="I599" s="37">
        <v>3237</v>
      </c>
      <c r="K599">
        <f t="shared" si="9"/>
        <v>4</v>
      </c>
    </row>
    <row r="600" spans="4:11" x14ac:dyDescent="0.25">
      <c r="D600" s="49" t="s">
        <v>810</v>
      </c>
      <c r="E600" s="47" t="s">
        <v>277</v>
      </c>
      <c r="F600" s="35" t="s">
        <v>255</v>
      </c>
      <c r="G600" s="36">
        <v>41704</v>
      </c>
      <c r="H600" s="82">
        <v>17675</v>
      </c>
      <c r="I600" s="37">
        <v>1768</v>
      </c>
      <c r="K600">
        <f t="shared" si="9"/>
        <v>4</v>
      </c>
    </row>
    <row r="601" spans="4:11" x14ac:dyDescent="0.25">
      <c r="D601" s="49" t="s">
        <v>930</v>
      </c>
      <c r="E601" s="47" t="s">
        <v>278</v>
      </c>
      <c r="F601" s="35" t="s">
        <v>255</v>
      </c>
      <c r="G601" s="36">
        <v>41704</v>
      </c>
      <c r="H601" s="82">
        <v>22450</v>
      </c>
      <c r="I601" s="37">
        <v>2245</v>
      </c>
      <c r="K601">
        <f t="shared" si="9"/>
        <v>3</v>
      </c>
    </row>
    <row r="602" spans="4:11" x14ac:dyDescent="0.25">
      <c r="D602" s="49" t="s">
        <v>1037</v>
      </c>
      <c r="E602" s="47" t="s">
        <v>279</v>
      </c>
      <c r="F602" s="35" t="s">
        <v>255</v>
      </c>
      <c r="G602" s="36">
        <v>41704</v>
      </c>
      <c r="H602" s="82">
        <v>53009</v>
      </c>
      <c r="I602" s="37">
        <v>5301</v>
      </c>
      <c r="K602">
        <f t="shared" si="9"/>
        <v>4</v>
      </c>
    </row>
    <row r="603" spans="4:11" x14ac:dyDescent="0.25">
      <c r="D603" s="49" t="s">
        <v>1038</v>
      </c>
      <c r="E603" s="47" t="s">
        <v>280</v>
      </c>
      <c r="F603" s="35" t="s">
        <v>255</v>
      </c>
      <c r="G603" s="36">
        <v>41704</v>
      </c>
      <c r="H603" s="82">
        <v>20905</v>
      </c>
      <c r="I603" s="37">
        <v>2091</v>
      </c>
      <c r="K603">
        <f t="shared" si="9"/>
        <v>3</v>
      </c>
    </row>
    <row r="604" spans="4:11" x14ac:dyDescent="0.25">
      <c r="D604" s="49" t="s">
        <v>811</v>
      </c>
      <c r="E604" s="47" t="s">
        <v>281</v>
      </c>
      <c r="F604" s="35" t="s">
        <v>255</v>
      </c>
      <c r="G604" s="36">
        <v>41704</v>
      </c>
      <c r="H604" s="82">
        <v>27884</v>
      </c>
      <c r="I604" s="37">
        <v>2788</v>
      </c>
      <c r="K604">
        <f t="shared" si="9"/>
        <v>3</v>
      </c>
    </row>
    <row r="605" spans="4:11" x14ac:dyDescent="0.25">
      <c r="D605" s="49" t="s">
        <v>931</v>
      </c>
      <c r="E605" s="47" t="s">
        <v>282</v>
      </c>
      <c r="F605" s="35" t="s">
        <v>255</v>
      </c>
      <c r="G605" s="36">
        <v>41704</v>
      </c>
      <c r="H605" s="82">
        <v>11312</v>
      </c>
      <c r="I605" s="37">
        <v>1131</v>
      </c>
      <c r="K605">
        <f t="shared" si="9"/>
        <v>3</v>
      </c>
    </row>
    <row r="606" spans="4:11" x14ac:dyDescent="0.25">
      <c r="D606" s="49" t="s">
        <v>932</v>
      </c>
      <c r="E606" s="47" t="s">
        <v>283</v>
      </c>
      <c r="F606" s="35" t="s">
        <v>255</v>
      </c>
      <c r="G606" s="36">
        <v>41704</v>
      </c>
      <c r="H606" s="82">
        <v>19830</v>
      </c>
      <c r="I606" s="37">
        <v>1983</v>
      </c>
      <c r="K606">
        <f t="shared" si="9"/>
        <v>3</v>
      </c>
    </row>
    <row r="607" spans="4:11" x14ac:dyDescent="0.25">
      <c r="D607" s="49" t="s">
        <v>933</v>
      </c>
      <c r="E607" s="47" t="s">
        <v>284</v>
      </c>
      <c r="F607" s="35" t="s">
        <v>255</v>
      </c>
      <c r="G607" s="36">
        <v>41704</v>
      </c>
      <c r="H607" s="82">
        <v>9150</v>
      </c>
      <c r="I607" s="37">
        <v>915</v>
      </c>
      <c r="K607">
        <f t="shared" si="9"/>
        <v>3</v>
      </c>
    </row>
    <row r="608" spans="4:11" x14ac:dyDescent="0.25">
      <c r="D608" s="49" t="s">
        <v>812</v>
      </c>
      <c r="E608" s="47" t="s">
        <v>286</v>
      </c>
      <c r="F608" s="35" t="s">
        <v>255</v>
      </c>
      <c r="G608" s="36">
        <v>41704</v>
      </c>
      <c r="H608" s="82">
        <v>20956</v>
      </c>
      <c r="I608" s="37">
        <v>2096</v>
      </c>
      <c r="K608">
        <f t="shared" si="9"/>
        <v>4</v>
      </c>
    </row>
    <row r="609" spans="4:11" x14ac:dyDescent="0.25">
      <c r="D609" s="49" t="s">
        <v>813</v>
      </c>
      <c r="E609" s="47" t="s">
        <v>287</v>
      </c>
      <c r="F609" s="35" t="s">
        <v>255</v>
      </c>
      <c r="G609" s="36">
        <v>41704</v>
      </c>
      <c r="H609" s="82">
        <v>8550</v>
      </c>
      <c r="I609" s="37">
        <v>855</v>
      </c>
      <c r="K609">
        <f t="shared" si="9"/>
        <v>4</v>
      </c>
    </row>
    <row r="610" spans="4:11" x14ac:dyDescent="0.25">
      <c r="D610" s="49" t="s">
        <v>1039</v>
      </c>
      <c r="E610" s="47" t="s">
        <v>288</v>
      </c>
      <c r="F610" s="35" t="s">
        <v>255</v>
      </c>
      <c r="G610" s="36">
        <v>41704</v>
      </c>
      <c r="H610" s="82">
        <v>8486</v>
      </c>
      <c r="I610" s="37">
        <v>849</v>
      </c>
      <c r="K610">
        <f t="shared" si="9"/>
        <v>3</v>
      </c>
    </row>
    <row r="611" spans="4:11" x14ac:dyDescent="0.25">
      <c r="D611" s="49" t="s">
        <v>935</v>
      </c>
      <c r="E611" s="47" t="s">
        <v>289</v>
      </c>
      <c r="F611" s="35" t="s">
        <v>255</v>
      </c>
      <c r="G611" s="36">
        <v>41704</v>
      </c>
      <c r="H611" s="82">
        <v>26502</v>
      </c>
      <c r="I611" s="37">
        <v>2650</v>
      </c>
      <c r="K611">
        <f t="shared" si="9"/>
        <v>4</v>
      </c>
    </row>
    <row r="612" spans="4:11" x14ac:dyDescent="0.25">
      <c r="D612" s="49" t="s">
        <v>936</v>
      </c>
      <c r="E612" s="47" t="s">
        <v>290</v>
      </c>
      <c r="F612" s="35" t="s">
        <v>255</v>
      </c>
      <c r="G612" s="36">
        <v>41704</v>
      </c>
      <c r="H612" s="82">
        <v>18338</v>
      </c>
      <c r="I612" s="37">
        <v>1834</v>
      </c>
      <c r="K612">
        <f t="shared" si="9"/>
        <v>4</v>
      </c>
    </row>
    <row r="613" spans="4:11" x14ac:dyDescent="0.25">
      <c r="D613" s="49" t="s">
        <v>1040</v>
      </c>
      <c r="E613" s="47" t="s">
        <v>291</v>
      </c>
      <c r="F613" s="35" t="s">
        <v>255</v>
      </c>
      <c r="G613" s="36">
        <v>41704</v>
      </c>
      <c r="H613" s="82">
        <v>26484</v>
      </c>
      <c r="I613" s="37">
        <v>2648</v>
      </c>
      <c r="K613">
        <f t="shared" si="9"/>
        <v>4</v>
      </c>
    </row>
    <row r="614" spans="4:11" x14ac:dyDescent="0.25">
      <c r="D614" s="49" t="s">
        <v>1041</v>
      </c>
      <c r="E614" s="47" t="s">
        <v>292</v>
      </c>
      <c r="F614" s="35" t="s">
        <v>255</v>
      </c>
      <c r="G614" s="36">
        <v>41704</v>
      </c>
      <c r="H614" s="82">
        <v>9316</v>
      </c>
      <c r="I614" s="37">
        <v>932</v>
      </c>
      <c r="K614">
        <f t="shared" si="9"/>
        <v>4</v>
      </c>
    </row>
    <row r="615" spans="4:11" x14ac:dyDescent="0.25">
      <c r="D615" s="49" t="s">
        <v>814</v>
      </c>
      <c r="E615" s="47" t="s">
        <v>293</v>
      </c>
      <c r="F615" s="35" t="s">
        <v>255</v>
      </c>
      <c r="G615" s="36">
        <v>41704</v>
      </c>
      <c r="H615" s="82">
        <v>3554</v>
      </c>
      <c r="I615" s="37">
        <v>355</v>
      </c>
      <c r="K615">
        <f t="shared" si="9"/>
        <v>3</v>
      </c>
    </row>
    <row r="616" spans="4:11" x14ac:dyDescent="0.25">
      <c r="D616" s="45" t="s">
        <v>1042</v>
      </c>
      <c r="E616" s="47" t="s">
        <v>294</v>
      </c>
      <c r="F616" s="35" t="s">
        <v>255</v>
      </c>
      <c r="G616" s="36">
        <v>41704</v>
      </c>
      <c r="H616" s="82">
        <v>18174</v>
      </c>
      <c r="I616" s="37">
        <v>1817</v>
      </c>
      <c r="K616">
        <f t="shared" si="9"/>
        <v>4</v>
      </c>
    </row>
    <row r="617" spans="4:11" x14ac:dyDescent="0.25">
      <c r="D617" s="49" t="s">
        <v>937</v>
      </c>
      <c r="E617" s="47" t="s">
        <v>295</v>
      </c>
      <c r="F617" s="35" t="s">
        <v>255</v>
      </c>
      <c r="G617" s="36">
        <v>41704</v>
      </c>
      <c r="H617" s="82">
        <v>6677</v>
      </c>
      <c r="I617" s="37">
        <v>668</v>
      </c>
      <c r="K617">
        <f t="shared" si="9"/>
        <v>3</v>
      </c>
    </row>
    <row r="618" spans="4:11" x14ac:dyDescent="0.25">
      <c r="D618" s="49" t="s">
        <v>1043</v>
      </c>
      <c r="E618" s="47" t="s">
        <v>296</v>
      </c>
      <c r="F618" s="35" t="s">
        <v>255</v>
      </c>
      <c r="G618" s="36">
        <v>41704</v>
      </c>
      <c r="H618" s="82">
        <v>25400</v>
      </c>
      <c r="I618" s="37">
        <v>2540</v>
      </c>
      <c r="K618">
        <f t="shared" si="9"/>
        <v>4</v>
      </c>
    </row>
    <row r="619" spans="4:11" x14ac:dyDescent="0.25">
      <c r="D619" s="49" t="s">
        <v>815</v>
      </c>
      <c r="E619" s="47" t="s">
        <v>297</v>
      </c>
      <c r="F619" s="35" t="s">
        <v>255</v>
      </c>
      <c r="G619" s="36">
        <v>41704</v>
      </c>
      <c r="H619" s="82">
        <v>22120</v>
      </c>
      <c r="I619" s="37">
        <v>2212</v>
      </c>
      <c r="K619">
        <f t="shared" si="9"/>
        <v>4</v>
      </c>
    </row>
    <row r="620" spans="4:11" x14ac:dyDescent="0.25">
      <c r="D620" s="49" t="s">
        <v>1044</v>
      </c>
      <c r="E620" s="47" t="s">
        <v>298</v>
      </c>
      <c r="F620" s="35" t="s">
        <v>255</v>
      </c>
      <c r="G620" s="36">
        <v>41704</v>
      </c>
      <c r="H620" s="82">
        <v>30002</v>
      </c>
      <c r="I620" s="37">
        <v>3000</v>
      </c>
      <c r="K620">
        <f t="shared" si="9"/>
        <v>4</v>
      </c>
    </row>
    <row r="621" spans="4:11" x14ac:dyDescent="0.25">
      <c r="D621" s="49" t="s">
        <v>938</v>
      </c>
      <c r="E621" s="47" t="s">
        <v>299</v>
      </c>
      <c r="F621" s="35" t="s">
        <v>255</v>
      </c>
      <c r="G621" s="36">
        <v>41704</v>
      </c>
      <c r="H621" s="82">
        <v>9889</v>
      </c>
      <c r="I621" s="37">
        <v>989</v>
      </c>
      <c r="K621">
        <f t="shared" si="9"/>
        <v>3</v>
      </c>
    </row>
    <row r="622" spans="4:11" x14ac:dyDescent="0.25">
      <c r="D622" s="49" t="s">
        <v>1045</v>
      </c>
      <c r="E622" s="47" t="s">
        <v>300</v>
      </c>
      <c r="F622" s="35" t="s">
        <v>255</v>
      </c>
      <c r="G622" s="36">
        <v>41704</v>
      </c>
      <c r="H622" s="82">
        <v>8385</v>
      </c>
      <c r="I622" s="37">
        <v>839</v>
      </c>
      <c r="K622">
        <f t="shared" si="9"/>
        <v>3</v>
      </c>
    </row>
    <row r="623" spans="4:11" x14ac:dyDescent="0.25">
      <c r="D623" s="49" t="s">
        <v>939</v>
      </c>
      <c r="E623" s="47" t="s">
        <v>301</v>
      </c>
      <c r="F623" s="35" t="s">
        <v>255</v>
      </c>
      <c r="G623" s="36">
        <v>41704</v>
      </c>
      <c r="H623" s="82">
        <v>15371</v>
      </c>
      <c r="I623" s="37">
        <v>1537</v>
      </c>
      <c r="K623">
        <f t="shared" si="9"/>
        <v>3</v>
      </c>
    </row>
    <row r="624" spans="4:11" x14ac:dyDescent="0.25">
      <c r="D624" s="49" t="s">
        <v>816</v>
      </c>
      <c r="E624" s="47" t="s">
        <v>302</v>
      </c>
      <c r="F624" s="35" t="s">
        <v>255</v>
      </c>
      <c r="G624" s="36">
        <v>41704</v>
      </c>
      <c r="H624" s="82">
        <v>7890</v>
      </c>
      <c r="I624" s="37">
        <v>789</v>
      </c>
      <c r="K624">
        <f t="shared" si="9"/>
        <v>3</v>
      </c>
    </row>
    <row r="625" spans="4:11" x14ac:dyDescent="0.25">
      <c r="D625" s="49" t="s">
        <v>940</v>
      </c>
      <c r="E625" s="47" t="s">
        <v>303</v>
      </c>
      <c r="F625" s="35" t="s">
        <v>255</v>
      </c>
      <c r="G625" s="36">
        <v>41704</v>
      </c>
      <c r="H625" s="82">
        <v>11817</v>
      </c>
      <c r="I625" s="37">
        <v>1182</v>
      </c>
      <c r="K625">
        <f t="shared" si="9"/>
        <v>3</v>
      </c>
    </row>
    <row r="626" spans="4:11" x14ac:dyDescent="0.25">
      <c r="D626" s="49" t="s">
        <v>304</v>
      </c>
      <c r="E626" s="47" t="s">
        <v>305</v>
      </c>
      <c r="F626" s="35" t="s">
        <v>255</v>
      </c>
      <c r="G626" s="36">
        <v>41704</v>
      </c>
      <c r="H626" s="82">
        <v>9931</v>
      </c>
      <c r="I626" s="37">
        <v>993</v>
      </c>
      <c r="K626">
        <f t="shared" si="9"/>
        <v>3</v>
      </c>
    </row>
    <row r="627" spans="4:11" x14ac:dyDescent="0.25">
      <c r="D627" s="49" t="s">
        <v>306</v>
      </c>
      <c r="E627" s="47" t="s">
        <v>307</v>
      </c>
      <c r="F627" s="35" t="s">
        <v>255</v>
      </c>
      <c r="G627" s="36">
        <v>41704</v>
      </c>
      <c r="H627" s="82">
        <v>29306</v>
      </c>
      <c r="I627" s="37">
        <v>2931</v>
      </c>
      <c r="K627">
        <f t="shared" si="9"/>
        <v>4</v>
      </c>
    </row>
    <row r="628" spans="4:11" x14ac:dyDescent="0.25">
      <c r="D628" s="49" t="s">
        <v>1046</v>
      </c>
      <c r="E628" s="47" t="s">
        <v>308</v>
      </c>
      <c r="F628" s="35" t="s">
        <v>255</v>
      </c>
      <c r="G628" s="36">
        <v>41704</v>
      </c>
      <c r="H628" s="82">
        <v>20539</v>
      </c>
      <c r="I628" s="37">
        <v>2054</v>
      </c>
      <c r="K628">
        <f t="shared" si="9"/>
        <v>4</v>
      </c>
    </row>
    <row r="629" spans="4:11" x14ac:dyDescent="0.25">
      <c r="D629" s="49" t="s">
        <v>1047</v>
      </c>
      <c r="E629" s="47" t="s">
        <v>309</v>
      </c>
      <c r="F629" s="35" t="s">
        <v>255</v>
      </c>
      <c r="G629" s="36">
        <v>41704</v>
      </c>
      <c r="H629" s="82">
        <v>53754</v>
      </c>
      <c r="I629" s="37">
        <v>5375</v>
      </c>
      <c r="K629">
        <f t="shared" si="9"/>
        <v>4</v>
      </c>
    </row>
    <row r="630" spans="4:11" x14ac:dyDescent="0.25">
      <c r="D630" s="49" t="s">
        <v>1048</v>
      </c>
      <c r="E630" s="47" t="s">
        <v>310</v>
      </c>
      <c r="F630" s="35" t="s">
        <v>255</v>
      </c>
      <c r="G630" s="36">
        <v>41704</v>
      </c>
      <c r="H630" s="82">
        <v>3460</v>
      </c>
      <c r="I630" s="37">
        <v>346</v>
      </c>
      <c r="K630">
        <f t="shared" si="9"/>
        <v>3</v>
      </c>
    </row>
    <row r="631" spans="4:11" x14ac:dyDescent="0.25">
      <c r="D631" s="49" t="s">
        <v>941</v>
      </c>
      <c r="E631" s="47" t="s">
        <v>311</v>
      </c>
      <c r="F631" s="35" t="s">
        <v>255</v>
      </c>
      <c r="G631" s="36">
        <v>41704</v>
      </c>
      <c r="H631" s="82">
        <v>2927</v>
      </c>
      <c r="I631" s="37">
        <v>293</v>
      </c>
      <c r="K631">
        <f t="shared" si="9"/>
        <v>1</v>
      </c>
    </row>
    <row r="632" spans="4:11" x14ac:dyDescent="0.25">
      <c r="D632" s="49" t="s">
        <v>942</v>
      </c>
      <c r="E632" s="47" t="s">
        <v>312</v>
      </c>
      <c r="F632" s="35" t="s">
        <v>255</v>
      </c>
      <c r="G632" s="36">
        <v>41704</v>
      </c>
      <c r="H632" s="82">
        <v>9895</v>
      </c>
      <c r="I632" s="37">
        <v>990</v>
      </c>
      <c r="K632">
        <f t="shared" si="9"/>
        <v>5</v>
      </c>
    </row>
    <row r="633" spans="4:11" x14ac:dyDescent="0.25">
      <c r="D633" s="49" t="s">
        <v>1049</v>
      </c>
      <c r="E633" s="47" t="s">
        <v>313</v>
      </c>
      <c r="F633" s="35" t="s">
        <v>255</v>
      </c>
      <c r="G633" s="36">
        <v>41704</v>
      </c>
      <c r="H633" s="82">
        <v>1929</v>
      </c>
      <c r="I633" s="37">
        <v>193</v>
      </c>
      <c r="K633">
        <f t="shared" si="9"/>
        <v>4</v>
      </c>
    </row>
    <row r="634" spans="4:11" x14ac:dyDescent="0.25">
      <c r="D634" s="49" t="s">
        <v>1050</v>
      </c>
      <c r="E634" s="47" t="s">
        <v>314</v>
      </c>
      <c r="F634" s="35" t="s">
        <v>255</v>
      </c>
      <c r="G634" s="36">
        <v>41704</v>
      </c>
      <c r="H634" s="82">
        <v>4645</v>
      </c>
      <c r="I634" s="37">
        <v>465</v>
      </c>
      <c r="K634">
        <f t="shared" si="9"/>
        <v>3</v>
      </c>
    </row>
    <row r="635" spans="4:11" x14ac:dyDescent="0.25">
      <c r="D635" s="49" t="s">
        <v>817</v>
      </c>
      <c r="E635" s="47" t="s">
        <v>315</v>
      </c>
      <c r="F635" s="35" t="s">
        <v>255</v>
      </c>
      <c r="G635" s="36">
        <v>41704</v>
      </c>
      <c r="H635" s="82">
        <v>28683</v>
      </c>
      <c r="I635" s="37">
        <v>2868</v>
      </c>
      <c r="K635">
        <f t="shared" si="9"/>
        <v>3</v>
      </c>
    </row>
    <row r="636" spans="4:11" x14ac:dyDescent="0.25">
      <c r="D636" s="49" t="s">
        <v>316</v>
      </c>
      <c r="E636" s="47" t="s">
        <v>317</v>
      </c>
      <c r="F636" s="35" t="s">
        <v>255</v>
      </c>
      <c r="G636" s="36">
        <v>41704</v>
      </c>
      <c r="H636" s="82">
        <v>11524</v>
      </c>
      <c r="I636" s="37">
        <v>1152</v>
      </c>
      <c r="K636">
        <f t="shared" si="9"/>
        <v>3</v>
      </c>
    </row>
    <row r="637" spans="4:11" x14ac:dyDescent="0.25">
      <c r="D637" s="49" t="s">
        <v>943</v>
      </c>
      <c r="E637" s="47" t="s">
        <v>318</v>
      </c>
      <c r="F637" s="35" t="s">
        <v>255</v>
      </c>
      <c r="G637" s="36">
        <v>41704</v>
      </c>
      <c r="H637" s="82">
        <v>30653</v>
      </c>
      <c r="I637" s="37">
        <v>3065</v>
      </c>
      <c r="K637">
        <f t="shared" si="9"/>
        <v>8</v>
      </c>
    </row>
    <row r="638" spans="4:11" x14ac:dyDescent="0.25">
      <c r="D638" s="49" t="s">
        <v>943</v>
      </c>
      <c r="E638" s="47" t="s">
        <v>318</v>
      </c>
      <c r="F638" s="35" t="s">
        <v>255</v>
      </c>
      <c r="G638" s="36">
        <v>41704</v>
      </c>
      <c r="H638" s="82">
        <v>21578</v>
      </c>
      <c r="I638" s="37">
        <v>2158</v>
      </c>
      <c r="K638">
        <f t="shared" si="9"/>
        <v>7</v>
      </c>
    </row>
    <row r="639" spans="4:11" x14ac:dyDescent="0.25">
      <c r="D639" s="49" t="s">
        <v>818</v>
      </c>
      <c r="E639" s="47" t="s">
        <v>319</v>
      </c>
      <c r="F639" s="35" t="s">
        <v>255</v>
      </c>
      <c r="G639" s="36">
        <v>41704</v>
      </c>
      <c r="H639" s="82">
        <v>24853</v>
      </c>
      <c r="I639" s="37">
        <v>2485</v>
      </c>
      <c r="K639">
        <f t="shared" si="9"/>
        <v>3</v>
      </c>
    </row>
    <row r="640" spans="4:11" x14ac:dyDescent="0.25">
      <c r="D640" s="49" t="s">
        <v>819</v>
      </c>
      <c r="E640" s="47" t="s">
        <v>320</v>
      </c>
      <c r="F640" s="35" t="s">
        <v>255</v>
      </c>
      <c r="G640" s="36">
        <v>41704</v>
      </c>
      <c r="H640" s="82">
        <v>18357</v>
      </c>
      <c r="I640" s="37">
        <v>1836</v>
      </c>
      <c r="K640">
        <f t="shared" si="9"/>
        <v>3</v>
      </c>
    </row>
    <row r="641" spans="4:11" x14ac:dyDescent="0.25">
      <c r="D641" s="49" t="s">
        <v>1051</v>
      </c>
      <c r="E641" s="47" t="s">
        <v>321</v>
      </c>
      <c r="F641" s="35" t="s">
        <v>255</v>
      </c>
      <c r="G641" s="36">
        <v>41704</v>
      </c>
      <c r="H641" s="82">
        <v>3805</v>
      </c>
      <c r="I641" s="37">
        <v>381</v>
      </c>
      <c r="K641">
        <f t="shared" si="9"/>
        <v>3</v>
      </c>
    </row>
    <row r="642" spans="4:11" x14ac:dyDescent="0.25">
      <c r="D642" s="49" t="s">
        <v>322</v>
      </c>
      <c r="E642" s="47" t="s">
        <v>323</v>
      </c>
      <c r="F642" s="35" t="s">
        <v>255</v>
      </c>
      <c r="G642" s="36">
        <v>41704</v>
      </c>
      <c r="H642" s="82">
        <v>13886</v>
      </c>
      <c r="I642" s="37">
        <v>1389</v>
      </c>
      <c r="K642">
        <f t="shared" si="9"/>
        <v>3</v>
      </c>
    </row>
    <row r="643" spans="4:11" x14ac:dyDescent="0.25">
      <c r="D643" s="49" t="s">
        <v>802</v>
      </c>
      <c r="E643" s="47" t="s">
        <v>712</v>
      </c>
      <c r="F643" s="35" t="s">
        <v>255</v>
      </c>
      <c r="G643" s="36">
        <v>41729</v>
      </c>
      <c r="H643" s="82">
        <v>50000</v>
      </c>
      <c r="I643" s="37">
        <v>5000</v>
      </c>
      <c r="K643">
        <f t="shared" si="9"/>
        <v>3</v>
      </c>
    </row>
    <row r="644" spans="4:11" x14ac:dyDescent="0.25">
      <c r="D644" s="49" t="s">
        <v>304</v>
      </c>
      <c r="E644" s="47" t="s">
        <v>305</v>
      </c>
      <c r="F644" s="35" t="s">
        <v>255</v>
      </c>
      <c r="G644" s="36">
        <v>41729</v>
      </c>
      <c r="H644" s="82">
        <v>5476</v>
      </c>
      <c r="I644" s="37">
        <v>548</v>
      </c>
      <c r="K644">
        <f t="shared" si="9"/>
        <v>2</v>
      </c>
    </row>
    <row r="645" spans="4:11" x14ac:dyDescent="0.25">
      <c r="D645" s="49" t="s">
        <v>803</v>
      </c>
      <c r="E645" s="47" t="s">
        <v>260</v>
      </c>
      <c r="F645" s="35" t="s">
        <v>255</v>
      </c>
      <c r="G645" s="36">
        <v>41729</v>
      </c>
      <c r="H645" s="82">
        <v>14101</v>
      </c>
      <c r="I645" s="37">
        <v>1410</v>
      </c>
      <c r="K645">
        <f t="shared" si="9"/>
        <v>2</v>
      </c>
    </row>
    <row r="646" spans="4:11" x14ac:dyDescent="0.25">
      <c r="D646" s="49" t="s">
        <v>816</v>
      </c>
      <c r="E646" s="47" t="s">
        <v>302</v>
      </c>
      <c r="F646" s="35" t="s">
        <v>255</v>
      </c>
      <c r="G646" s="36">
        <v>41729</v>
      </c>
      <c r="H646" s="82">
        <v>4982</v>
      </c>
      <c r="I646" s="37">
        <v>498</v>
      </c>
      <c r="K646">
        <f t="shared" si="9"/>
        <v>2</v>
      </c>
    </row>
    <row r="647" spans="4:11" x14ac:dyDescent="0.25">
      <c r="D647" s="49" t="s">
        <v>930</v>
      </c>
      <c r="E647" s="47" t="s">
        <v>278</v>
      </c>
      <c r="F647" s="35" t="s">
        <v>255</v>
      </c>
      <c r="G647" s="36">
        <v>41729</v>
      </c>
      <c r="H647" s="82">
        <v>17292</v>
      </c>
      <c r="I647" s="37">
        <v>1729</v>
      </c>
      <c r="K647">
        <f t="shared" si="9"/>
        <v>2</v>
      </c>
    </row>
    <row r="648" spans="4:11" x14ac:dyDescent="0.25">
      <c r="D648" s="49" t="s">
        <v>1037</v>
      </c>
      <c r="E648" s="47" t="s">
        <v>279</v>
      </c>
      <c r="F648" s="35" t="s">
        <v>255</v>
      </c>
      <c r="G648" s="36">
        <v>41729</v>
      </c>
      <c r="H648" s="82">
        <v>38295</v>
      </c>
      <c r="I648" s="37">
        <v>3830</v>
      </c>
      <c r="K648">
        <f t="shared" ref="K648:K711" si="10">COUNTIF(D648:D2286,D648)</f>
        <v>3</v>
      </c>
    </row>
    <row r="649" spans="4:11" x14ac:dyDescent="0.25">
      <c r="D649" s="49" t="s">
        <v>1038</v>
      </c>
      <c r="E649" s="47" t="s">
        <v>280</v>
      </c>
      <c r="F649" s="35" t="s">
        <v>255</v>
      </c>
      <c r="G649" s="36">
        <v>41729</v>
      </c>
      <c r="H649" s="82">
        <v>11326</v>
      </c>
      <c r="I649" s="37">
        <v>1133</v>
      </c>
      <c r="K649">
        <f t="shared" si="10"/>
        <v>2</v>
      </c>
    </row>
    <row r="650" spans="4:11" x14ac:dyDescent="0.25">
      <c r="D650" s="49" t="s">
        <v>811</v>
      </c>
      <c r="E650" s="47" t="s">
        <v>281</v>
      </c>
      <c r="F650" s="35" t="s">
        <v>255</v>
      </c>
      <c r="G650" s="36">
        <v>41729</v>
      </c>
      <c r="H650" s="82">
        <v>15731</v>
      </c>
      <c r="I650" s="37">
        <v>1573</v>
      </c>
      <c r="K650">
        <f t="shared" si="10"/>
        <v>2</v>
      </c>
    </row>
    <row r="651" spans="4:11" x14ac:dyDescent="0.25">
      <c r="D651" s="49" t="s">
        <v>931</v>
      </c>
      <c r="E651" s="47" t="s">
        <v>282</v>
      </c>
      <c r="F651" s="35" t="s">
        <v>255</v>
      </c>
      <c r="G651" s="36">
        <v>41729</v>
      </c>
      <c r="H651" s="82">
        <v>14721</v>
      </c>
      <c r="I651" s="37">
        <v>1472</v>
      </c>
      <c r="K651">
        <f t="shared" si="10"/>
        <v>2</v>
      </c>
    </row>
    <row r="652" spans="4:11" x14ac:dyDescent="0.25">
      <c r="D652" s="49" t="s">
        <v>937</v>
      </c>
      <c r="E652" s="47" t="s">
        <v>295</v>
      </c>
      <c r="F652" s="35" t="s">
        <v>255</v>
      </c>
      <c r="G652" s="36">
        <v>41729</v>
      </c>
      <c r="H652" s="82">
        <v>9253</v>
      </c>
      <c r="I652" s="37">
        <v>925</v>
      </c>
      <c r="K652">
        <f t="shared" si="10"/>
        <v>2</v>
      </c>
    </row>
    <row r="653" spans="4:11" x14ac:dyDescent="0.25">
      <c r="D653" s="49" t="s">
        <v>817</v>
      </c>
      <c r="E653" s="47" t="s">
        <v>315</v>
      </c>
      <c r="F653" s="35" t="s">
        <v>255</v>
      </c>
      <c r="G653" s="36">
        <v>41729</v>
      </c>
      <c r="H653" s="82">
        <v>17154</v>
      </c>
      <c r="I653" s="37">
        <v>1715</v>
      </c>
      <c r="K653">
        <f t="shared" si="10"/>
        <v>2</v>
      </c>
    </row>
    <row r="654" spans="4:11" x14ac:dyDescent="0.25">
      <c r="D654" s="49" t="s">
        <v>802</v>
      </c>
      <c r="E654" s="47" t="s">
        <v>254</v>
      </c>
      <c r="F654" s="35" t="s">
        <v>255</v>
      </c>
      <c r="G654" s="36">
        <v>41729</v>
      </c>
      <c r="H654" s="82">
        <v>18793</v>
      </c>
      <c r="I654" s="37">
        <v>1879</v>
      </c>
      <c r="K654">
        <f t="shared" si="10"/>
        <v>2</v>
      </c>
    </row>
    <row r="655" spans="4:11" x14ac:dyDescent="0.25">
      <c r="D655" s="49" t="s">
        <v>939</v>
      </c>
      <c r="E655" s="47" t="s">
        <v>301</v>
      </c>
      <c r="F655" s="35" t="s">
        <v>255</v>
      </c>
      <c r="G655" s="36">
        <v>41729</v>
      </c>
      <c r="H655" s="82">
        <v>5042</v>
      </c>
      <c r="I655" s="37">
        <v>504</v>
      </c>
      <c r="K655">
        <f t="shared" si="10"/>
        <v>2</v>
      </c>
    </row>
    <row r="656" spans="4:11" x14ac:dyDescent="0.25">
      <c r="D656" s="49" t="s">
        <v>256</v>
      </c>
      <c r="E656" s="47" t="s">
        <v>257</v>
      </c>
      <c r="F656" s="35" t="s">
        <v>255</v>
      </c>
      <c r="G656" s="36">
        <v>41729</v>
      </c>
      <c r="H656" s="82">
        <v>4952</v>
      </c>
      <c r="I656" s="37">
        <v>495</v>
      </c>
      <c r="K656">
        <f t="shared" si="10"/>
        <v>3</v>
      </c>
    </row>
    <row r="657" spans="4:11" x14ac:dyDescent="0.25">
      <c r="D657" s="49" t="s">
        <v>933</v>
      </c>
      <c r="E657" s="47" t="s">
        <v>284</v>
      </c>
      <c r="F657" s="35" t="s">
        <v>255</v>
      </c>
      <c r="G657" s="36">
        <v>41729</v>
      </c>
      <c r="H657" s="82">
        <v>10923</v>
      </c>
      <c r="I657" s="37">
        <v>1092</v>
      </c>
      <c r="K657">
        <f t="shared" si="10"/>
        <v>2</v>
      </c>
    </row>
    <row r="658" spans="4:11" x14ac:dyDescent="0.25">
      <c r="D658" s="49" t="s">
        <v>1041</v>
      </c>
      <c r="E658" s="47" t="s">
        <v>292</v>
      </c>
      <c r="F658" s="35" t="s">
        <v>255</v>
      </c>
      <c r="G658" s="36">
        <v>41729</v>
      </c>
      <c r="H658" s="82">
        <v>12892</v>
      </c>
      <c r="I658" s="37">
        <v>1289</v>
      </c>
      <c r="K658">
        <f t="shared" si="10"/>
        <v>3</v>
      </c>
    </row>
    <row r="659" spans="4:11" x14ac:dyDescent="0.25">
      <c r="D659" s="49" t="s">
        <v>1043</v>
      </c>
      <c r="E659" s="47" t="s">
        <v>296</v>
      </c>
      <c r="F659" s="35" t="s">
        <v>255</v>
      </c>
      <c r="G659" s="36">
        <v>41729</v>
      </c>
      <c r="H659" s="82">
        <v>17687</v>
      </c>
      <c r="I659" s="37">
        <v>1769</v>
      </c>
      <c r="K659">
        <f t="shared" si="10"/>
        <v>3</v>
      </c>
    </row>
    <row r="660" spans="4:11" x14ac:dyDescent="0.25">
      <c r="D660" s="50" t="s">
        <v>316</v>
      </c>
      <c r="E660" s="31" t="s">
        <v>713</v>
      </c>
      <c r="F660" s="35" t="s">
        <v>255</v>
      </c>
      <c r="G660" s="36">
        <v>41729</v>
      </c>
      <c r="H660" s="82">
        <v>8669</v>
      </c>
      <c r="I660" s="37">
        <v>867</v>
      </c>
      <c r="K660">
        <f t="shared" si="10"/>
        <v>2</v>
      </c>
    </row>
    <row r="661" spans="4:11" x14ac:dyDescent="0.25">
      <c r="D661" s="50" t="s">
        <v>1039</v>
      </c>
      <c r="E661" s="31" t="s">
        <v>288</v>
      </c>
      <c r="F661" s="35" t="s">
        <v>255</v>
      </c>
      <c r="G661" s="36">
        <v>41729</v>
      </c>
      <c r="H661" s="82">
        <v>7705</v>
      </c>
      <c r="I661" s="37">
        <v>771</v>
      </c>
      <c r="K661">
        <f t="shared" si="10"/>
        <v>2</v>
      </c>
    </row>
    <row r="662" spans="4:11" x14ac:dyDescent="0.25">
      <c r="D662" s="50" t="s">
        <v>807</v>
      </c>
      <c r="E662" s="31" t="s">
        <v>270</v>
      </c>
      <c r="F662" s="35" t="s">
        <v>255</v>
      </c>
      <c r="G662" s="36">
        <v>41729</v>
      </c>
      <c r="H662" s="82">
        <v>21344</v>
      </c>
      <c r="I662" s="37">
        <v>2134</v>
      </c>
      <c r="K662">
        <f t="shared" si="10"/>
        <v>3</v>
      </c>
    </row>
    <row r="663" spans="4:11" x14ac:dyDescent="0.25">
      <c r="D663" s="50" t="s">
        <v>263</v>
      </c>
      <c r="E663" s="31" t="s">
        <v>264</v>
      </c>
      <c r="F663" s="35" t="s">
        <v>255</v>
      </c>
      <c r="G663" s="36">
        <v>41729</v>
      </c>
      <c r="H663" s="82">
        <v>10773</v>
      </c>
      <c r="I663" s="37">
        <v>1077</v>
      </c>
      <c r="K663">
        <f t="shared" si="10"/>
        <v>2</v>
      </c>
    </row>
    <row r="664" spans="4:11" x14ac:dyDescent="0.25">
      <c r="D664" s="50" t="s">
        <v>911</v>
      </c>
      <c r="E664" s="31" t="s">
        <v>265</v>
      </c>
      <c r="F664" s="35" t="s">
        <v>255</v>
      </c>
      <c r="G664" s="36">
        <v>41729</v>
      </c>
      <c r="H664" s="82">
        <v>21887</v>
      </c>
      <c r="I664" s="37">
        <v>2189</v>
      </c>
      <c r="K664">
        <f t="shared" si="10"/>
        <v>3</v>
      </c>
    </row>
    <row r="665" spans="4:11" x14ac:dyDescent="0.25">
      <c r="D665" s="45" t="s">
        <v>940</v>
      </c>
      <c r="E665" s="31" t="s">
        <v>303</v>
      </c>
      <c r="F665" s="35" t="s">
        <v>255</v>
      </c>
      <c r="G665" s="36">
        <v>41729</v>
      </c>
      <c r="H665" s="82">
        <v>16753</v>
      </c>
      <c r="I665" s="37">
        <v>1675</v>
      </c>
      <c r="K665">
        <f t="shared" si="10"/>
        <v>2</v>
      </c>
    </row>
    <row r="666" spans="4:11" x14ac:dyDescent="0.25">
      <c r="D666" s="50" t="s">
        <v>1046</v>
      </c>
      <c r="E666" s="31" t="s">
        <v>308</v>
      </c>
      <c r="F666" s="35" t="s">
        <v>255</v>
      </c>
      <c r="G666" s="36">
        <v>41729</v>
      </c>
      <c r="H666" s="82">
        <v>32821</v>
      </c>
      <c r="I666" s="37">
        <v>3282</v>
      </c>
      <c r="K666">
        <f t="shared" si="10"/>
        <v>3</v>
      </c>
    </row>
    <row r="667" spans="4:11" x14ac:dyDescent="0.25">
      <c r="D667" s="50" t="s">
        <v>805</v>
      </c>
      <c r="E667" s="31" t="s">
        <v>267</v>
      </c>
      <c r="F667" s="35" t="s">
        <v>255</v>
      </c>
      <c r="G667" s="36">
        <v>41729</v>
      </c>
      <c r="H667" s="82">
        <v>23499</v>
      </c>
      <c r="I667" s="37">
        <v>2350</v>
      </c>
      <c r="K667">
        <f t="shared" si="10"/>
        <v>3</v>
      </c>
    </row>
    <row r="668" spans="4:11" x14ac:dyDescent="0.25">
      <c r="D668" s="50" t="s">
        <v>928</v>
      </c>
      <c r="E668" s="31" t="s">
        <v>269</v>
      </c>
      <c r="F668" s="35" t="s">
        <v>255</v>
      </c>
      <c r="G668" s="36">
        <v>41729</v>
      </c>
      <c r="H668" s="82">
        <v>28795</v>
      </c>
      <c r="I668" s="37">
        <v>2880</v>
      </c>
      <c r="K668">
        <f t="shared" si="10"/>
        <v>3</v>
      </c>
    </row>
    <row r="669" spans="4:11" x14ac:dyDescent="0.25">
      <c r="D669" s="50" t="s">
        <v>306</v>
      </c>
      <c r="E669" s="31" t="s">
        <v>307</v>
      </c>
      <c r="F669" s="35" t="s">
        <v>255</v>
      </c>
      <c r="G669" s="36">
        <v>41729</v>
      </c>
      <c r="H669" s="82">
        <v>11729</v>
      </c>
      <c r="I669" s="37">
        <v>1173</v>
      </c>
      <c r="K669">
        <f t="shared" si="10"/>
        <v>3</v>
      </c>
    </row>
    <row r="670" spans="4:11" x14ac:dyDescent="0.25">
      <c r="D670" s="50" t="s">
        <v>322</v>
      </c>
      <c r="E670" s="31" t="s">
        <v>323</v>
      </c>
      <c r="F670" s="35" t="s">
        <v>255</v>
      </c>
      <c r="G670" s="36">
        <v>41729</v>
      </c>
      <c r="H670" s="82">
        <v>8269</v>
      </c>
      <c r="I670" s="37">
        <v>827</v>
      </c>
      <c r="K670">
        <f t="shared" si="10"/>
        <v>2</v>
      </c>
    </row>
    <row r="671" spans="4:11" x14ac:dyDescent="0.25">
      <c r="D671" s="50" t="s">
        <v>1044</v>
      </c>
      <c r="E671" s="31" t="s">
        <v>298</v>
      </c>
      <c r="F671" s="35" t="s">
        <v>255</v>
      </c>
      <c r="G671" s="36">
        <v>41729</v>
      </c>
      <c r="H671" s="82">
        <v>31747</v>
      </c>
      <c r="I671" s="37">
        <v>3175</v>
      </c>
      <c r="K671">
        <f t="shared" si="10"/>
        <v>3</v>
      </c>
    </row>
    <row r="672" spans="4:11" x14ac:dyDescent="0.25">
      <c r="D672" s="50" t="s">
        <v>1047</v>
      </c>
      <c r="E672" s="31" t="s">
        <v>309</v>
      </c>
      <c r="F672" s="35" t="s">
        <v>255</v>
      </c>
      <c r="G672" s="36">
        <v>41729</v>
      </c>
      <c r="H672" s="82">
        <v>33958</v>
      </c>
      <c r="I672" s="37">
        <v>3396</v>
      </c>
      <c r="K672">
        <f t="shared" si="10"/>
        <v>3</v>
      </c>
    </row>
    <row r="673" spans="4:11" x14ac:dyDescent="0.25">
      <c r="D673" s="50" t="s">
        <v>935</v>
      </c>
      <c r="E673" s="31" t="s">
        <v>289</v>
      </c>
      <c r="F673" s="35" t="s">
        <v>255</v>
      </c>
      <c r="G673" s="36">
        <v>41729</v>
      </c>
      <c r="H673" s="82">
        <v>27572</v>
      </c>
      <c r="I673" s="37">
        <v>2757</v>
      </c>
      <c r="K673">
        <f t="shared" si="10"/>
        <v>3</v>
      </c>
    </row>
    <row r="674" spans="4:11" x14ac:dyDescent="0.25">
      <c r="D674" s="50" t="s">
        <v>806</v>
      </c>
      <c r="E674" s="31" t="s">
        <v>268</v>
      </c>
      <c r="F674" s="35" t="s">
        <v>255</v>
      </c>
      <c r="G674" s="36">
        <v>41729</v>
      </c>
      <c r="H674" s="82">
        <v>8684</v>
      </c>
      <c r="I674" s="37">
        <v>868</v>
      </c>
      <c r="K674">
        <f t="shared" si="10"/>
        <v>2</v>
      </c>
    </row>
    <row r="675" spans="4:11" x14ac:dyDescent="0.25">
      <c r="D675" s="50" t="s">
        <v>710</v>
      </c>
      <c r="E675" s="31" t="s">
        <v>711</v>
      </c>
      <c r="F675" s="35" t="s">
        <v>255</v>
      </c>
      <c r="G675" s="36">
        <v>41729</v>
      </c>
      <c r="H675" s="82">
        <v>6733</v>
      </c>
      <c r="I675" s="37">
        <v>673</v>
      </c>
      <c r="K675">
        <f t="shared" si="10"/>
        <v>2</v>
      </c>
    </row>
    <row r="676" spans="4:11" x14ac:dyDescent="0.25">
      <c r="D676" s="50" t="s">
        <v>1035</v>
      </c>
      <c r="E676" s="31" t="s">
        <v>266</v>
      </c>
      <c r="F676" s="35" t="s">
        <v>255</v>
      </c>
      <c r="G676" s="36">
        <v>41729</v>
      </c>
      <c r="H676" s="82">
        <v>13852</v>
      </c>
      <c r="I676" s="37">
        <v>1385</v>
      </c>
      <c r="K676">
        <f t="shared" si="10"/>
        <v>3</v>
      </c>
    </row>
    <row r="677" spans="4:11" x14ac:dyDescent="0.25">
      <c r="D677" s="50" t="s">
        <v>812</v>
      </c>
      <c r="E677" s="31" t="s">
        <v>286</v>
      </c>
      <c r="F677" s="35" t="s">
        <v>255</v>
      </c>
      <c r="G677" s="36">
        <v>41729</v>
      </c>
      <c r="H677" s="82">
        <v>12663</v>
      </c>
      <c r="I677" s="37">
        <v>1266</v>
      </c>
      <c r="K677">
        <f t="shared" si="10"/>
        <v>3</v>
      </c>
    </row>
    <row r="678" spans="4:11" x14ac:dyDescent="0.25">
      <c r="D678" s="50" t="s">
        <v>1045</v>
      </c>
      <c r="E678" s="31" t="s">
        <v>300</v>
      </c>
      <c r="F678" s="35" t="s">
        <v>255</v>
      </c>
      <c r="G678" s="36">
        <v>41729</v>
      </c>
      <c r="H678" s="82">
        <v>8270</v>
      </c>
      <c r="I678" s="37">
        <v>827</v>
      </c>
      <c r="K678">
        <f t="shared" si="10"/>
        <v>2</v>
      </c>
    </row>
    <row r="679" spans="4:11" x14ac:dyDescent="0.25">
      <c r="D679" s="50" t="s">
        <v>1033</v>
      </c>
      <c r="E679" s="31" t="s">
        <v>261</v>
      </c>
      <c r="F679" s="35" t="s">
        <v>255</v>
      </c>
      <c r="G679" s="36">
        <v>41729</v>
      </c>
      <c r="H679" s="82">
        <v>11951</v>
      </c>
      <c r="I679" s="37">
        <v>1195</v>
      </c>
      <c r="K679">
        <f t="shared" si="10"/>
        <v>2</v>
      </c>
    </row>
    <row r="680" spans="4:11" x14ac:dyDescent="0.25">
      <c r="D680" s="45" t="s">
        <v>1034</v>
      </c>
      <c r="E680" s="31" t="s">
        <v>262</v>
      </c>
      <c r="F680" s="35" t="s">
        <v>255</v>
      </c>
      <c r="G680" s="36">
        <v>41729</v>
      </c>
      <c r="H680" s="82">
        <v>11861</v>
      </c>
      <c r="I680" s="37">
        <v>1186</v>
      </c>
      <c r="K680">
        <f t="shared" si="10"/>
        <v>2</v>
      </c>
    </row>
    <row r="681" spans="4:11" x14ac:dyDescent="0.25">
      <c r="D681" s="50" t="s">
        <v>943</v>
      </c>
      <c r="E681" s="31" t="s">
        <v>318</v>
      </c>
      <c r="F681" s="35" t="s">
        <v>255</v>
      </c>
      <c r="G681" s="36">
        <v>41729</v>
      </c>
      <c r="H681" s="82">
        <v>13358</v>
      </c>
      <c r="I681" s="37">
        <v>1336</v>
      </c>
      <c r="K681">
        <f t="shared" si="10"/>
        <v>6</v>
      </c>
    </row>
    <row r="682" spans="4:11" x14ac:dyDescent="0.25">
      <c r="D682" s="50" t="s">
        <v>943</v>
      </c>
      <c r="E682" s="31" t="s">
        <v>318</v>
      </c>
      <c r="F682" s="35" t="s">
        <v>255</v>
      </c>
      <c r="G682" s="36">
        <v>41729</v>
      </c>
      <c r="H682" s="82">
        <v>14045</v>
      </c>
      <c r="I682" s="37">
        <v>1405</v>
      </c>
      <c r="K682">
        <f t="shared" si="10"/>
        <v>5</v>
      </c>
    </row>
    <row r="683" spans="4:11" x14ac:dyDescent="0.25">
      <c r="D683" s="50" t="s">
        <v>1050</v>
      </c>
      <c r="E683" s="31" t="s">
        <v>314</v>
      </c>
      <c r="F683" s="35" t="s">
        <v>255</v>
      </c>
      <c r="G683" s="36">
        <v>41729</v>
      </c>
      <c r="H683" s="82">
        <v>452</v>
      </c>
      <c r="I683" s="37">
        <v>45</v>
      </c>
      <c r="K683">
        <f t="shared" si="10"/>
        <v>2</v>
      </c>
    </row>
    <row r="684" spans="4:11" x14ac:dyDescent="0.25">
      <c r="D684" s="50" t="s">
        <v>1051</v>
      </c>
      <c r="E684" s="31" t="s">
        <v>321</v>
      </c>
      <c r="F684" s="35" t="s">
        <v>255</v>
      </c>
      <c r="G684" s="36">
        <v>41729</v>
      </c>
      <c r="H684" s="82">
        <v>1328</v>
      </c>
      <c r="I684" s="37">
        <v>133</v>
      </c>
      <c r="K684">
        <f t="shared" si="10"/>
        <v>2</v>
      </c>
    </row>
    <row r="685" spans="4:11" x14ac:dyDescent="0.25">
      <c r="D685" s="50" t="s">
        <v>934</v>
      </c>
      <c r="E685" s="31" t="s">
        <v>285</v>
      </c>
      <c r="F685" s="35" t="s">
        <v>255</v>
      </c>
      <c r="G685" s="36">
        <v>41729</v>
      </c>
      <c r="H685" s="82">
        <v>1702</v>
      </c>
      <c r="I685" s="37">
        <v>170</v>
      </c>
      <c r="K685">
        <f t="shared" si="10"/>
        <v>2</v>
      </c>
    </row>
    <row r="686" spans="4:11" x14ac:dyDescent="0.25">
      <c r="D686" s="50" t="s">
        <v>938</v>
      </c>
      <c r="E686" s="31" t="s">
        <v>299</v>
      </c>
      <c r="F686" s="35" t="s">
        <v>255</v>
      </c>
      <c r="G686" s="36">
        <v>41729</v>
      </c>
      <c r="H686" s="82">
        <v>7330</v>
      </c>
      <c r="I686" s="37">
        <v>733</v>
      </c>
      <c r="K686">
        <f t="shared" si="10"/>
        <v>2</v>
      </c>
    </row>
    <row r="687" spans="4:11" x14ac:dyDescent="0.25">
      <c r="D687" s="50" t="s">
        <v>1141</v>
      </c>
      <c r="E687" s="31" t="s">
        <v>714</v>
      </c>
      <c r="F687" s="35" t="s">
        <v>255</v>
      </c>
      <c r="G687" s="36">
        <v>41729</v>
      </c>
      <c r="H687" s="82">
        <v>2612</v>
      </c>
      <c r="I687" s="37">
        <v>261</v>
      </c>
      <c r="K687">
        <f t="shared" si="10"/>
        <v>2</v>
      </c>
    </row>
    <row r="688" spans="4:11" x14ac:dyDescent="0.25">
      <c r="D688" s="50" t="s">
        <v>815</v>
      </c>
      <c r="E688" s="31" t="s">
        <v>297</v>
      </c>
      <c r="F688" s="35" t="s">
        <v>255</v>
      </c>
      <c r="G688" s="36">
        <v>41729</v>
      </c>
      <c r="H688" s="82">
        <v>22174</v>
      </c>
      <c r="I688" s="37">
        <v>2217</v>
      </c>
      <c r="K688">
        <f t="shared" si="10"/>
        <v>3</v>
      </c>
    </row>
    <row r="689" spans="4:11" x14ac:dyDescent="0.25">
      <c r="D689" s="50" t="s">
        <v>932</v>
      </c>
      <c r="E689" s="31" t="s">
        <v>283</v>
      </c>
      <c r="F689" s="35" t="s">
        <v>255</v>
      </c>
      <c r="G689" s="36">
        <v>41729</v>
      </c>
      <c r="H689" s="82">
        <v>11072</v>
      </c>
      <c r="I689" s="37">
        <v>1107</v>
      </c>
      <c r="K689">
        <f t="shared" si="10"/>
        <v>2</v>
      </c>
    </row>
    <row r="690" spans="4:11" x14ac:dyDescent="0.25">
      <c r="D690" s="50" t="s">
        <v>809</v>
      </c>
      <c r="E690" s="31" t="s">
        <v>276</v>
      </c>
      <c r="F690" s="35" t="s">
        <v>255</v>
      </c>
      <c r="G690" s="36">
        <v>41729</v>
      </c>
      <c r="H690" s="82">
        <v>19656</v>
      </c>
      <c r="I690" s="37">
        <v>1966</v>
      </c>
      <c r="K690">
        <f t="shared" si="10"/>
        <v>3</v>
      </c>
    </row>
    <row r="691" spans="4:11" x14ac:dyDescent="0.25">
      <c r="D691" s="50" t="s">
        <v>818</v>
      </c>
      <c r="E691" s="31" t="s">
        <v>319</v>
      </c>
      <c r="F691" s="35" t="s">
        <v>255</v>
      </c>
      <c r="G691" s="36">
        <v>41729</v>
      </c>
      <c r="H691" s="82">
        <v>6548</v>
      </c>
      <c r="I691" s="37">
        <v>655</v>
      </c>
      <c r="K691">
        <f t="shared" si="10"/>
        <v>2</v>
      </c>
    </row>
    <row r="692" spans="4:11" x14ac:dyDescent="0.25">
      <c r="D692" s="50" t="s">
        <v>274</v>
      </c>
      <c r="E692" s="31" t="s">
        <v>275</v>
      </c>
      <c r="F692" s="35" t="s">
        <v>255</v>
      </c>
      <c r="G692" s="36">
        <v>41729</v>
      </c>
      <c r="H692" s="82">
        <v>3857</v>
      </c>
      <c r="I692" s="37">
        <v>386</v>
      </c>
      <c r="K692">
        <f t="shared" si="10"/>
        <v>2</v>
      </c>
    </row>
    <row r="693" spans="4:11" x14ac:dyDescent="0.25">
      <c r="D693" s="50" t="s">
        <v>808</v>
      </c>
      <c r="E693" s="31" t="s">
        <v>273</v>
      </c>
      <c r="F693" s="35" t="s">
        <v>255</v>
      </c>
      <c r="G693" s="36">
        <v>41729</v>
      </c>
      <c r="H693" s="82">
        <v>39456</v>
      </c>
      <c r="I693" s="37">
        <v>3946</v>
      </c>
      <c r="K693">
        <f t="shared" si="10"/>
        <v>3</v>
      </c>
    </row>
    <row r="694" spans="4:11" x14ac:dyDescent="0.25">
      <c r="D694" s="50" t="s">
        <v>1040</v>
      </c>
      <c r="E694" s="31" t="s">
        <v>291</v>
      </c>
      <c r="F694" s="35" t="s">
        <v>255</v>
      </c>
      <c r="G694" s="36">
        <v>41729</v>
      </c>
      <c r="H694" s="82">
        <v>19364</v>
      </c>
      <c r="I694" s="37">
        <v>1936</v>
      </c>
      <c r="K694">
        <f t="shared" si="10"/>
        <v>3</v>
      </c>
    </row>
    <row r="695" spans="4:11" x14ac:dyDescent="0.25">
      <c r="D695" s="50" t="s">
        <v>819</v>
      </c>
      <c r="E695" s="31" t="s">
        <v>320</v>
      </c>
      <c r="F695" s="35" t="s">
        <v>255</v>
      </c>
      <c r="G695" s="36">
        <v>41729</v>
      </c>
      <c r="H695" s="82">
        <v>17684</v>
      </c>
      <c r="I695" s="37">
        <v>1768</v>
      </c>
      <c r="K695">
        <f t="shared" si="10"/>
        <v>2</v>
      </c>
    </row>
    <row r="696" spans="4:11" x14ac:dyDescent="0.25">
      <c r="D696" s="50" t="s">
        <v>810</v>
      </c>
      <c r="E696" s="31" t="s">
        <v>277</v>
      </c>
      <c r="F696" s="35" t="s">
        <v>255</v>
      </c>
      <c r="G696" s="36">
        <v>41729</v>
      </c>
      <c r="H696" s="82">
        <v>11810</v>
      </c>
      <c r="I696" s="37">
        <v>1181</v>
      </c>
      <c r="K696">
        <f t="shared" si="10"/>
        <v>3</v>
      </c>
    </row>
    <row r="697" spans="4:11" x14ac:dyDescent="0.25">
      <c r="D697" s="45" t="s">
        <v>814</v>
      </c>
      <c r="E697" s="31" t="s">
        <v>293</v>
      </c>
      <c r="F697" s="35" t="s">
        <v>255</v>
      </c>
      <c r="G697" s="36">
        <v>41729</v>
      </c>
      <c r="H697" s="82">
        <v>2554</v>
      </c>
      <c r="I697" s="37">
        <v>255</v>
      </c>
      <c r="K697">
        <f t="shared" si="10"/>
        <v>2</v>
      </c>
    </row>
    <row r="698" spans="4:11" x14ac:dyDescent="0.25">
      <c r="D698" s="50" t="s">
        <v>942</v>
      </c>
      <c r="E698" s="31" t="s">
        <v>312</v>
      </c>
      <c r="F698" s="35" t="s">
        <v>255</v>
      </c>
      <c r="G698" s="36">
        <v>41729</v>
      </c>
      <c r="H698" s="82">
        <v>9712</v>
      </c>
      <c r="I698" s="37">
        <v>971</v>
      </c>
      <c r="K698">
        <f t="shared" si="10"/>
        <v>4</v>
      </c>
    </row>
    <row r="699" spans="4:11" x14ac:dyDescent="0.25">
      <c r="D699" s="50" t="s">
        <v>1036</v>
      </c>
      <c r="E699" s="31" t="s">
        <v>271</v>
      </c>
      <c r="F699" s="35" t="s">
        <v>255</v>
      </c>
      <c r="G699" s="36">
        <v>41729</v>
      </c>
      <c r="H699" s="82">
        <v>23310</v>
      </c>
      <c r="I699" s="37">
        <v>2331</v>
      </c>
      <c r="K699">
        <f t="shared" si="10"/>
        <v>3</v>
      </c>
    </row>
    <row r="700" spans="4:11" x14ac:dyDescent="0.25">
      <c r="D700" s="50" t="s">
        <v>1049</v>
      </c>
      <c r="E700" s="31" t="s">
        <v>313</v>
      </c>
      <c r="F700" s="35" t="s">
        <v>255</v>
      </c>
      <c r="G700" s="36">
        <v>41729</v>
      </c>
      <c r="H700" s="82">
        <v>6504</v>
      </c>
      <c r="I700" s="37">
        <v>650</v>
      </c>
      <c r="K700">
        <f t="shared" si="10"/>
        <v>3</v>
      </c>
    </row>
    <row r="701" spans="4:11" x14ac:dyDescent="0.25">
      <c r="D701" s="50" t="s">
        <v>1048</v>
      </c>
      <c r="E701" s="31" t="s">
        <v>310</v>
      </c>
      <c r="F701" s="35" t="s">
        <v>255</v>
      </c>
      <c r="G701" s="36">
        <v>41729</v>
      </c>
      <c r="H701" s="82">
        <v>2726</v>
      </c>
      <c r="I701" s="37">
        <v>273</v>
      </c>
      <c r="K701">
        <f t="shared" si="10"/>
        <v>2</v>
      </c>
    </row>
    <row r="702" spans="4:11" x14ac:dyDescent="0.25">
      <c r="D702" s="50" t="s">
        <v>813</v>
      </c>
      <c r="E702" s="31" t="s">
        <v>287</v>
      </c>
      <c r="F702" s="35" t="s">
        <v>255</v>
      </c>
      <c r="G702" s="36">
        <v>41729</v>
      </c>
      <c r="H702" s="82">
        <v>4406</v>
      </c>
      <c r="I702" s="37">
        <v>441</v>
      </c>
      <c r="K702">
        <f t="shared" si="10"/>
        <v>3</v>
      </c>
    </row>
    <row r="703" spans="4:11" x14ac:dyDescent="0.25">
      <c r="D703" s="50" t="s">
        <v>929</v>
      </c>
      <c r="E703" s="31" t="s">
        <v>272</v>
      </c>
      <c r="F703" s="35" t="s">
        <v>255</v>
      </c>
      <c r="G703" s="36">
        <v>41729</v>
      </c>
      <c r="H703" s="82">
        <v>13368</v>
      </c>
      <c r="I703" s="37">
        <v>1337</v>
      </c>
      <c r="K703">
        <f t="shared" si="10"/>
        <v>3</v>
      </c>
    </row>
    <row r="704" spans="4:11" x14ac:dyDescent="0.25">
      <c r="D704" s="50" t="s">
        <v>1042</v>
      </c>
      <c r="E704" s="31" t="s">
        <v>294</v>
      </c>
      <c r="F704" s="35" t="s">
        <v>255</v>
      </c>
      <c r="G704" s="36">
        <v>41729</v>
      </c>
      <c r="H704" s="82">
        <v>13492</v>
      </c>
      <c r="I704" s="37">
        <v>1349</v>
      </c>
      <c r="K704">
        <f t="shared" si="10"/>
        <v>3</v>
      </c>
    </row>
    <row r="705" spans="4:11" x14ac:dyDescent="0.25">
      <c r="D705" s="50" t="s">
        <v>936</v>
      </c>
      <c r="E705" s="31" t="s">
        <v>290</v>
      </c>
      <c r="F705" s="35" t="s">
        <v>255</v>
      </c>
      <c r="G705" s="36">
        <v>41729</v>
      </c>
      <c r="H705" s="82">
        <v>12343</v>
      </c>
      <c r="I705" s="37">
        <v>1234</v>
      </c>
      <c r="K705">
        <f t="shared" si="10"/>
        <v>3</v>
      </c>
    </row>
    <row r="706" spans="4:11" x14ac:dyDescent="0.25">
      <c r="D706" s="50" t="s">
        <v>938</v>
      </c>
      <c r="E706" s="31" t="s">
        <v>299</v>
      </c>
      <c r="F706" s="35" t="s">
        <v>255</v>
      </c>
      <c r="G706" s="36">
        <v>41729</v>
      </c>
      <c r="H706" s="82">
        <v>8773</v>
      </c>
      <c r="I706" s="37">
        <v>878</v>
      </c>
      <c r="K706">
        <f t="shared" si="10"/>
        <v>1</v>
      </c>
    </row>
    <row r="707" spans="4:11" x14ac:dyDescent="0.25">
      <c r="D707" s="50" t="s">
        <v>814</v>
      </c>
      <c r="E707" s="31" t="s">
        <v>293</v>
      </c>
      <c r="F707" s="35" t="s">
        <v>255</v>
      </c>
      <c r="G707" s="36">
        <v>41729</v>
      </c>
      <c r="H707" s="82">
        <v>7676</v>
      </c>
      <c r="I707" s="37">
        <v>768</v>
      </c>
      <c r="K707">
        <f t="shared" si="10"/>
        <v>1</v>
      </c>
    </row>
    <row r="708" spans="4:11" x14ac:dyDescent="0.25">
      <c r="D708" s="50" t="s">
        <v>942</v>
      </c>
      <c r="E708" s="31" t="s">
        <v>312</v>
      </c>
      <c r="F708" s="35" t="s">
        <v>255</v>
      </c>
      <c r="G708" s="36">
        <v>41729</v>
      </c>
      <c r="H708" s="82">
        <v>11131</v>
      </c>
      <c r="I708" s="37">
        <v>1114</v>
      </c>
      <c r="K708">
        <f t="shared" si="10"/>
        <v>3</v>
      </c>
    </row>
    <row r="709" spans="4:11" x14ac:dyDescent="0.25">
      <c r="D709" s="50" t="s">
        <v>1141</v>
      </c>
      <c r="E709" s="31" t="s">
        <v>714</v>
      </c>
      <c r="F709" s="35" t="s">
        <v>255</v>
      </c>
      <c r="G709" s="36">
        <v>41729</v>
      </c>
      <c r="H709" s="82">
        <v>4662</v>
      </c>
      <c r="I709" s="37">
        <v>467</v>
      </c>
      <c r="K709">
        <f t="shared" si="10"/>
        <v>1</v>
      </c>
    </row>
    <row r="710" spans="4:11" x14ac:dyDescent="0.25">
      <c r="D710" s="50" t="s">
        <v>815</v>
      </c>
      <c r="E710" s="31" t="s">
        <v>297</v>
      </c>
      <c r="F710" s="35" t="s">
        <v>255</v>
      </c>
      <c r="G710" s="36">
        <v>41729</v>
      </c>
      <c r="H710" s="82">
        <v>23446</v>
      </c>
      <c r="I710" s="37">
        <v>2345</v>
      </c>
      <c r="K710">
        <f t="shared" si="10"/>
        <v>2</v>
      </c>
    </row>
    <row r="711" spans="4:11" x14ac:dyDescent="0.25">
      <c r="D711" s="50" t="s">
        <v>263</v>
      </c>
      <c r="E711" s="31" t="s">
        <v>264</v>
      </c>
      <c r="F711" s="35" t="s">
        <v>255</v>
      </c>
      <c r="G711" s="36">
        <v>41729</v>
      </c>
      <c r="H711" s="82">
        <v>24235</v>
      </c>
      <c r="I711" s="37">
        <v>2424</v>
      </c>
      <c r="K711">
        <f t="shared" si="10"/>
        <v>1</v>
      </c>
    </row>
    <row r="712" spans="4:11" x14ac:dyDescent="0.25">
      <c r="D712" s="50" t="s">
        <v>911</v>
      </c>
      <c r="E712" s="31" t="s">
        <v>265</v>
      </c>
      <c r="F712" s="35" t="s">
        <v>255</v>
      </c>
      <c r="G712" s="36">
        <v>41729</v>
      </c>
      <c r="H712" s="82">
        <v>20091</v>
      </c>
      <c r="I712" s="37">
        <v>2010</v>
      </c>
      <c r="K712">
        <f t="shared" ref="K712:K775" si="11">COUNTIF(D712:D2350,D712)</f>
        <v>2</v>
      </c>
    </row>
    <row r="713" spans="4:11" x14ac:dyDescent="0.25">
      <c r="D713" s="50" t="s">
        <v>304</v>
      </c>
      <c r="E713" s="31" t="s">
        <v>305</v>
      </c>
      <c r="F713" s="35" t="s">
        <v>255</v>
      </c>
      <c r="G713" s="36">
        <v>41729</v>
      </c>
      <c r="H713" s="82">
        <v>3489</v>
      </c>
      <c r="I713" s="37">
        <v>349</v>
      </c>
      <c r="K713">
        <f t="shared" si="11"/>
        <v>1</v>
      </c>
    </row>
    <row r="714" spans="4:11" x14ac:dyDescent="0.25">
      <c r="D714" s="50" t="s">
        <v>932</v>
      </c>
      <c r="E714" s="31" t="s">
        <v>283</v>
      </c>
      <c r="F714" s="35" t="s">
        <v>255</v>
      </c>
      <c r="G714" s="36">
        <v>41729</v>
      </c>
      <c r="H714" s="82">
        <v>19751</v>
      </c>
      <c r="I714" s="37">
        <v>1976</v>
      </c>
      <c r="K714">
        <f t="shared" si="11"/>
        <v>1</v>
      </c>
    </row>
    <row r="715" spans="4:11" x14ac:dyDescent="0.25">
      <c r="D715" s="50" t="s">
        <v>803</v>
      </c>
      <c r="E715" s="31" t="s">
        <v>260</v>
      </c>
      <c r="F715" s="35" t="s">
        <v>255</v>
      </c>
      <c r="G715" s="36">
        <v>41729</v>
      </c>
      <c r="H715" s="82">
        <v>13809</v>
      </c>
      <c r="I715" s="37">
        <v>1381</v>
      </c>
      <c r="K715">
        <f t="shared" si="11"/>
        <v>1</v>
      </c>
    </row>
    <row r="716" spans="4:11" x14ac:dyDescent="0.25">
      <c r="D716" s="50" t="s">
        <v>816</v>
      </c>
      <c r="E716" s="31" t="s">
        <v>302</v>
      </c>
      <c r="F716" s="35" t="s">
        <v>255</v>
      </c>
      <c r="G716" s="36">
        <v>41729</v>
      </c>
      <c r="H716" s="82">
        <v>8620</v>
      </c>
      <c r="I716" s="37">
        <v>863</v>
      </c>
      <c r="K716">
        <f t="shared" si="11"/>
        <v>1</v>
      </c>
    </row>
    <row r="717" spans="4:11" x14ac:dyDescent="0.25">
      <c r="D717" s="50" t="s">
        <v>1036</v>
      </c>
      <c r="E717" s="31" t="s">
        <v>271</v>
      </c>
      <c r="F717" s="35" t="s">
        <v>255</v>
      </c>
      <c r="G717" s="36">
        <v>41729</v>
      </c>
      <c r="H717" s="82">
        <v>23453</v>
      </c>
      <c r="I717" s="37">
        <v>2346</v>
      </c>
      <c r="K717">
        <f t="shared" si="11"/>
        <v>2</v>
      </c>
    </row>
    <row r="718" spans="4:11" x14ac:dyDescent="0.25">
      <c r="D718" s="50" t="s">
        <v>940</v>
      </c>
      <c r="E718" s="31" t="s">
        <v>303</v>
      </c>
      <c r="F718" s="35" t="s">
        <v>255</v>
      </c>
      <c r="G718" s="36">
        <v>41729</v>
      </c>
      <c r="H718" s="82">
        <v>17691</v>
      </c>
      <c r="I718" s="37">
        <v>1770</v>
      </c>
      <c r="K718">
        <f t="shared" si="11"/>
        <v>1</v>
      </c>
    </row>
    <row r="719" spans="4:11" x14ac:dyDescent="0.25">
      <c r="D719" s="50" t="s">
        <v>942</v>
      </c>
      <c r="E719" s="31" t="s">
        <v>312</v>
      </c>
      <c r="F719" s="35" t="s">
        <v>255</v>
      </c>
      <c r="G719" s="36">
        <v>41729</v>
      </c>
      <c r="H719" s="82">
        <v>336</v>
      </c>
      <c r="I719" s="37">
        <v>34</v>
      </c>
      <c r="K719">
        <f t="shared" si="11"/>
        <v>2</v>
      </c>
    </row>
    <row r="720" spans="4:11" x14ac:dyDescent="0.25">
      <c r="D720" s="50" t="s">
        <v>1049</v>
      </c>
      <c r="E720" s="31" t="s">
        <v>313</v>
      </c>
      <c r="F720" s="35" t="s">
        <v>255</v>
      </c>
      <c r="G720" s="36">
        <v>41729</v>
      </c>
      <c r="H720" s="82">
        <v>5507</v>
      </c>
      <c r="I720" s="37">
        <v>551</v>
      </c>
      <c r="K720">
        <f t="shared" si="11"/>
        <v>2</v>
      </c>
    </row>
    <row r="721" spans="4:11" x14ac:dyDescent="0.25">
      <c r="D721" s="50" t="s">
        <v>1048</v>
      </c>
      <c r="E721" s="31" t="s">
        <v>310</v>
      </c>
      <c r="F721" s="35" t="s">
        <v>255</v>
      </c>
      <c r="G721" s="36">
        <v>41729</v>
      </c>
      <c r="H721" s="82">
        <v>2726</v>
      </c>
      <c r="I721" s="37">
        <v>273</v>
      </c>
      <c r="K721">
        <f t="shared" si="11"/>
        <v>1</v>
      </c>
    </row>
    <row r="722" spans="4:11" x14ac:dyDescent="0.25">
      <c r="D722" s="50" t="s">
        <v>710</v>
      </c>
      <c r="E722" s="31" t="s">
        <v>711</v>
      </c>
      <c r="F722" s="35" t="s">
        <v>255</v>
      </c>
      <c r="G722" s="36">
        <v>41729</v>
      </c>
      <c r="H722" s="82">
        <v>13557</v>
      </c>
      <c r="I722" s="37">
        <v>1356</v>
      </c>
      <c r="K722">
        <f t="shared" si="11"/>
        <v>1</v>
      </c>
    </row>
    <row r="723" spans="4:11" x14ac:dyDescent="0.25">
      <c r="D723" s="50" t="s">
        <v>1035</v>
      </c>
      <c r="E723" s="31" t="s">
        <v>266</v>
      </c>
      <c r="F723" s="35" t="s">
        <v>255</v>
      </c>
      <c r="G723" s="36">
        <v>41729</v>
      </c>
      <c r="H723" s="82">
        <v>15523</v>
      </c>
      <c r="I723" s="37">
        <v>1553</v>
      </c>
      <c r="K723">
        <f t="shared" si="11"/>
        <v>2</v>
      </c>
    </row>
    <row r="724" spans="4:11" x14ac:dyDescent="0.25">
      <c r="D724" s="50" t="s">
        <v>812</v>
      </c>
      <c r="E724" s="31" t="s">
        <v>286</v>
      </c>
      <c r="F724" s="35" t="s">
        <v>255</v>
      </c>
      <c r="G724" s="36">
        <v>41729</v>
      </c>
      <c r="H724" s="82">
        <v>10118</v>
      </c>
      <c r="I724" s="37">
        <v>1012</v>
      </c>
      <c r="K724">
        <f t="shared" si="11"/>
        <v>2</v>
      </c>
    </row>
    <row r="725" spans="4:11" x14ac:dyDescent="0.25">
      <c r="D725" s="50" t="s">
        <v>1045</v>
      </c>
      <c r="E725" s="31" t="s">
        <v>300</v>
      </c>
      <c r="F725" s="35" t="s">
        <v>255</v>
      </c>
      <c r="G725" s="36">
        <v>41729</v>
      </c>
      <c r="H725" s="82">
        <v>9991</v>
      </c>
      <c r="I725" s="37">
        <v>1000</v>
      </c>
      <c r="K725">
        <f t="shared" si="11"/>
        <v>1</v>
      </c>
    </row>
    <row r="726" spans="4:11" x14ac:dyDescent="0.25">
      <c r="D726" s="50" t="s">
        <v>813</v>
      </c>
      <c r="E726" s="31" t="s">
        <v>287</v>
      </c>
      <c r="F726" s="35" t="s">
        <v>255</v>
      </c>
      <c r="G726" s="36">
        <v>41729</v>
      </c>
      <c r="H726" s="82">
        <v>6300</v>
      </c>
      <c r="I726" s="37">
        <v>631</v>
      </c>
      <c r="K726">
        <f t="shared" si="11"/>
        <v>2</v>
      </c>
    </row>
    <row r="727" spans="4:11" x14ac:dyDescent="0.25">
      <c r="D727" s="50" t="s">
        <v>930</v>
      </c>
      <c r="E727" s="31" t="s">
        <v>278</v>
      </c>
      <c r="F727" s="35" t="s">
        <v>255</v>
      </c>
      <c r="G727" s="36">
        <v>41729</v>
      </c>
      <c r="H727" s="82">
        <v>7153</v>
      </c>
      <c r="I727" s="37">
        <v>716</v>
      </c>
      <c r="K727">
        <f t="shared" si="11"/>
        <v>1</v>
      </c>
    </row>
    <row r="728" spans="4:11" x14ac:dyDescent="0.25">
      <c r="D728" s="50" t="s">
        <v>1037</v>
      </c>
      <c r="E728" s="31" t="s">
        <v>279</v>
      </c>
      <c r="F728" s="35" t="s">
        <v>255</v>
      </c>
      <c r="G728" s="36">
        <v>41729</v>
      </c>
      <c r="H728" s="82">
        <v>28559</v>
      </c>
      <c r="I728" s="37">
        <v>2856</v>
      </c>
      <c r="K728">
        <f t="shared" si="11"/>
        <v>2</v>
      </c>
    </row>
    <row r="729" spans="4:11" x14ac:dyDescent="0.25">
      <c r="D729" s="50" t="s">
        <v>1038</v>
      </c>
      <c r="E729" s="31" t="s">
        <v>280</v>
      </c>
      <c r="F729" s="35" t="s">
        <v>255</v>
      </c>
      <c r="G729" s="36">
        <v>41729</v>
      </c>
      <c r="H729" s="82">
        <v>19853</v>
      </c>
      <c r="I729" s="37">
        <v>1986</v>
      </c>
      <c r="K729">
        <f t="shared" si="11"/>
        <v>1</v>
      </c>
    </row>
    <row r="730" spans="4:11" x14ac:dyDescent="0.25">
      <c r="D730" s="50" t="s">
        <v>811</v>
      </c>
      <c r="E730" s="31" t="s">
        <v>281</v>
      </c>
      <c r="F730" s="35" t="s">
        <v>255</v>
      </c>
      <c r="G730" s="36">
        <v>41729</v>
      </c>
      <c r="H730" s="82">
        <v>13930</v>
      </c>
      <c r="I730" s="37">
        <v>1394</v>
      </c>
      <c r="K730">
        <f t="shared" si="11"/>
        <v>1</v>
      </c>
    </row>
    <row r="731" spans="4:11" x14ac:dyDescent="0.25">
      <c r="D731" s="50" t="s">
        <v>931</v>
      </c>
      <c r="E731" s="31" t="s">
        <v>282</v>
      </c>
      <c r="F731" s="35" t="s">
        <v>255</v>
      </c>
      <c r="G731" s="36">
        <v>41729</v>
      </c>
      <c r="H731" s="82">
        <v>11260</v>
      </c>
      <c r="I731" s="37">
        <v>1126</v>
      </c>
      <c r="K731">
        <f t="shared" si="11"/>
        <v>1</v>
      </c>
    </row>
    <row r="732" spans="4:11" x14ac:dyDescent="0.25">
      <c r="D732" s="50" t="s">
        <v>937</v>
      </c>
      <c r="E732" s="31" t="s">
        <v>295</v>
      </c>
      <c r="F732" s="35" t="s">
        <v>255</v>
      </c>
      <c r="G732" s="36">
        <v>41729</v>
      </c>
      <c r="H732" s="82">
        <v>3557</v>
      </c>
      <c r="I732" s="37">
        <v>356</v>
      </c>
      <c r="K732">
        <f t="shared" si="11"/>
        <v>1</v>
      </c>
    </row>
    <row r="733" spans="4:11" x14ac:dyDescent="0.25">
      <c r="D733" s="50" t="s">
        <v>817</v>
      </c>
      <c r="E733" s="31" t="s">
        <v>315</v>
      </c>
      <c r="F733" s="35" t="s">
        <v>255</v>
      </c>
      <c r="G733" s="36">
        <v>41729</v>
      </c>
      <c r="H733" s="82">
        <v>13570</v>
      </c>
      <c r="I733" s="37">
        <v>1357</v>
      </c>
      <c r="K733">
        <f t="shared" si="11"/>
        <v>1</v>
      </c>
    </row>
    <row r="734" spans="4:11" x14ac:dyDescent="0.25">
      <c r="D734" s="50" t="s">
        <v>802</v>
      </c>
      <c r="E734" s="31" t="s">
        <v>254</v>
      </c>
      <c r="F734" s="35" t="s">
        <v>255</v>
      </c>
      <c r="G734" s="36">
        <v>41729</v>
      </c>
      <c r="H734" s="82">
        <v>25915</v>
      </c>
      <c r="I734" s="37">
        <v>2592</v>
      </c>
      <c r="K734">
        <f t="shared" si="11"/>
        <v>1</v>
      </c>
    </row>
    <row r="735" spans="4:11" x14ac:dyDescent="0.25">
      <c r="D735" s="50" t="s">
        <v>929</v>
      </c>
      <c r="E735" s="31" t="s">
        <v>272</v>
      </c>
      <c r="F735" s="35" t="s">
        <v>255</v>
      </c>
      <c r="G735" s="36">
        <v>41729</v>
      </c>
      <c r="H735" s="82">
        <v>13314</v>
      </c>
      <c r="I735" s="37">
        <v>1332</v>
      </c>
      <c r="K735">
        <f t="shared" si="11"/>
        <v>2</v>
      </c>
    </row>
    <row r="736" spans="4:11" x14ac:dyDescent="0.25">
      <c r="D736" s="50" t="s">
        <v>1046</v>
      </c>
      <c r="E736" s="31" t="s">
        <v>308</v>
      </c>
      <c r="F736" s="35" t="s">
        <v>255</v>
      </c>
      <c r="G736" s="36">
        <v>41729</v>
      </c>
      <c r="H736" s="82">
        <v>40082</v>
      </c>
      <c r="I736" s="37">
        <v>4009</v>
      </c>
      <c r="K736">
        <f t="shared" si="11"/>
        <v>2</v>
      </c>
    </row>
    <row r="737" spans="4:11" x14ac:dyDescent="0.25">
      <c r="D737" s="50" t="s">
        <v>939</v>
      </c>
      <c r="E737" s="31" t="s">
        <v>301</v>
      </c>
      <c r="F737" s="35" t="s">
        <v>255</v>
      </c>
      <c r="G737" s="36">
        <v>41729</v>
      </c>
      <c r="H737" s="82">
        <v>7488</v>
      </c>
      <c r="I737" s="37">
        <v>749</v>
      </c>
      <c r="K737">
        <f t="shared" si="11"/>
        <v>1</v>
      </c>
    </row>
    <row r="738" spans="4:11" x14ac:dyDescent="0.25">
      <c r="D738" s="50" t="s">
        <v>805</v>
      </c>
      <c r="E738" s="31" t="s">
        <v>267</v>
      </c>
      <c r="F738" s="35" t="s">
        <v>255</v>
      </c>
      <c r="G738" s="36">
        <v>41729</v>
      </c>
      <c r="H738" s="82">
        <v>32652</v>
      </c>
      <c r="I738" s="37">
        <v>3266</v>
      </c>
      <c r="K738">
        <f t="shared" si="11"/>
        <v>2</v>
      </c>
    </row>
    <row r="739" spans="4:11" x14ac:dyDescent="0.25">
      <c r="D739" s="50" t="s">
        <v>928</v>
      </c>
      <c r="E739" s="31" t="s">
        <v>269</v>
      </c>
      <c r="F739" s="35" t="s">
        <v>255</v>
      </c>
      <c r="G739" s="36">
        <v>41729</v>
      </c>
      <c r="H739" s="82">
        <v>42701</v>
      </c>
      <c r="I739" s="37">
        <v>4271</v>
      </c>
      <c r="K739">
        <f t="shared" si="11"/>
        <v>2</v>
      </c>
    </row>
    <row r="740" spans="4:11" x14ac:dyDescent="0.25">
      <c r="D740" s="50" t="s">
        <v>306</v>
      </c>
      <c r="E740" s="31" t="s">
        <v>307</v>
      </c>
      <c r="F740" s="35" t="s">
        <v>255</v>
      </c>
      <c r="G740" s="36">
        <v>41729</v>
      </c>
      <c r="H740" s="82">
        <v>32567</v>
      </c>
      <c r="I740" s="37">
        <v>3257</v>
      </c>
      <c r="K740">
        <f t="shared" si="11"/>
        <v>2</v>
      </c>
    </row>
    <row r="741" spans="4:11" x14ac:dyDescent="0.25">
      <c r="D741" s="50" t="s">
        <v>322</v>
      </c>
      <c r="E741" s="31" t="s">
        <v>323</v>
      </c>
      <c r="F741" s="35" t="s">
        <v>255</v>
      </c>
      <c r="G741" s="36">
        <v>41729</v>
      </c>
      <c r="H741" s="82">
        <v>6330</v>
      </c>
      <c r="I741" s="37">
        <v>634</v>
      </c>
      <c r="K741">
        <f t="shared" si="11"/>
        <v>1</v>
      </c>
    </row>
    <row r="742" spans="4:11" x14ac:dyDescent="0.25">
      <c r="D742" s="50" t="s">
        <v>809</v>
      </c>
      <c r="E742" s="31" t="s">
        <v>276</v>
      </c>
      <c r="F742" s="35" t="s">
        <v>255</v>
      </c>
      <c r="G742" s="36">
        <v>41729</v>
      </c>
      <c r="H742" s="82">
        <v>20004</v>
      </c>
      <c r="I742" s="37">
        <v>2001</v>
      </c>
      <c r="K742">
        <f t="shared" si="11"/>
        <v>2</v>
      </c>
    </row>
    <row r="743" spans="4:11" x14ac:dyDescent="0.25">
      <c r="D743" s="50" t="s">
        <v>1042</v>
      </c>
      <c r="E743" s="31" t="s">
        <v>294</v>
      </c>
      <c r="F743" s="35" t="s">
        <v>255</v>
      </c>
      <c r="G743" s="36">
        <v>41729</v>
      </c>
      <c r="H743" s="82">
        <v>22405</v>
      </c>
      <c r="I743" s="37">
        <v>2241</v>
      </c>
      <c r="K743">
        <f t="shared" si="11"/>
        <v>2</v>
      </c>
    </row>
    <row r="744" spans="4:11" x14ac:dyDescent="0.25">
      <c r="D744" s="50" t="s">
        <v>1033</v>
      </c>
      <c r="E744" s="31" t="s">
        <v>261</v>
      </c>
      <c r="F744" s="35" t="s">
        <v>255</v>
      </c>
      <c r="G744" s="36">
        <v>41729</v>
      </c>
      <c r="H744" s="82">
        <v>24010</v>
      </c>
      <c r="I744" s="37">
        <v>2401</v>
      </c>
      <c r="K744">
        <f t="shared" si="11"/>
        <v>1</v>
      </c>
    </row>
    <row r="745" spans="4:11" x14ac:dyDescent="0.25">
      <c r="D745" s="50" t="s">
        <v>1034</v>
      </c>
      <c r="E745" s="31" t="s">
        <v>262</v>
      </c>
      <c r="F745" s="35" t="s">
        <v>255</v>
      </c>
      <c r="G745" s="36">
        <v>41729</v>
      </c>
      <c r="H745" s="82">
        <v>17186</v>
      </c>
      <c r="I745" s="37">
        <v>1719</v>
      </c>
      <c r="K745">
        <f t="shared" si="11"/>
        <v>1</v>
      </c>
    </row>
    <row r="746" spans="4:11" x14ac:dyDescent="0.25">
      <c r="D746" s="50" t="s">
        <v>818</v>
      </c>
      <c r="E746" s="31" t="s">
        <v>319</v>
      </c>
      <c r="F746" s="35" t="s">
        <v>255</v>
      </c>
      <c r="G746" s="36">
        <v>41729</v>
      </c>
      <c r="H746" s="82">
        <v>10138</v>
      </c>
      <c r="I746" s="37">
        <v>1014</v>
      </c>
      <c r="K746">
        <f t="shared" si="11"/>
        <v>1</v>
      </c>
    </row>
    <row r="747" spans="4:11" x14ac:dyDescent="0.25">
      <c r="D747" s="50" t="s">
        <v>274</v>
      </c>
      <c r="E747" s="31" t="s">
        <v>275</v>
      </c>
      <c r="F747" s="35" t="s">
        <v>255</v>
      </c>
      <c r="G747" s="36">
        <v>41729</v>
      </c>
      <c r="H747" s="82">
        <v>9238</v>
      </c>
      <c r="I747" s="37">
        <v>924</v>
      </c>
      <c r="K747">
        <f t="shared" si="11"/>
        <v>1</v>
      </c>
    </row>
    <row r="748" spans="4:11" x14ac:dyDescent="0.25">
      <c r="D748" s="50" t="s">
        <v>256</v>
      </c>
      <c r="E748" s="31" t="s">
        <v>257</v>
      </c>
      <c r="F748" s="35" t="s">
        <v>255</v>
      </c>
      <c r="G748" s="36">
        <v>41729</v>
      </c>
      <c r="H748" s="82">
        <v>2906</v>
      </c>
      <c r="I748" s="37">
        <v>291</v>
      </c>
      <c r="K748">
        <f t="shared" si="11"/>
        <v>2</v>
      </c>
    </row>
    <row r="749" spans="4:11" x14ac:dyDescent="0.25">
      <c r="D749" s="50" t="s">
        <v>1039</v>
      </c>
      <c r="E749" s="31" t="s">
        <v>288</v>
      </c>
      <c r="F749" s="35" t="s">
        <v>255</v>
      </c>
      <c r="G749" s="36">
        <v>41729</v>
      </c>
      <c r="H749" s="82">
        <v>8211</v>
      </c>
      <c r="I749" s="37">
        <v>822</v>
      </c>
      <c r="K749">
        <f t="shared" si="11"/>
        <v>1</v>
      </c>
    </row>
    <row r="750" spans="4:11" x14ac:dyDescent="0.25">
      <c r="D750" s="50" t="s">
        <v>943</v>
      </c>
      <c r="E750" s="31" t="s">
        <v>318</v>
      </c>
      <c r="F750" s="35" t="s">
        <v>255</v>
      </c>
      <c r="G750" s="36">
        <v>41729</v>
      </c>
      <c r="H750" s="82">
        <v>18086</v>
      </c>
      <c r="I750" s="37">
        <v>1809</v>
      </c>
      <c r="K750">
        <f t="shared" si="11"/>
        <v>4</v>
      </c>
    </row>
    <row r="751" spans="4:11" x14ac:dyDescent="0.25">
      <c r="D751" s="50" t="s">
        <v>943</v>
      </c>
      <c r="E751" s="31" t="s">
        <v>318</v>
      </c>
      <c r="F751" s="35" t="s">
        <v>255</v>
      </c>
      <c r="G751" s="36">
        <v>41729</v>
      </c>
      <c r="H751" s="82">
        <v>23095</v>
      </c>
      <c r="I751" s="37">
        <v>2310</v>
      </c>
      <c r="K751">
        <f t="shared" si="11"/>
        <v>3</v>
      </c>
    </row>
    <row r="752" spans="4:11" x14ac:dyDescent="0.25">
      <c r="D752" s="50" t="s">
        <v>933</v>
      </c>
      <c r="E752" s="31" t="s">
        <v>284</v>
      </c>
      <c r="F752" s="35" t="s">
        <v>255</v>
      </c>
      <c r="G752" s="36">
        <v>41729</v>
      </c>
      <c r="H752" s="82">
        <v>5257</v>
      </c>
      <c r="I752" s="37">
        <v>526</v>
      </c>
      <c r="K752">
        <f t="shared" si="11"/>
        <v>1</v>
      </c>
    </row>
    <row r="753" spans="4:11" x14ac:dyDescent="0.25">
      <c r="D753" s="50" t="s">
        <v>1041</v>
      </c>
      <c r="E753" s="31" t="s">
        <v>292</v>
      </c>
      <c r="F753" s="35" t="s">
        <v>255</v>
      </c>
      <c r="G753" s="36">
        <v>41729</v>
      </c>
      <c r="H753" s="82">
        <v>18492</v>
      </c>
      <c r="I753" s="37">
        <v>1850</v>
      </c>
      <c r="K753">
        <f t="shared" si="11"/>
        <v>2</v>
      </c>
    </row>
    <row r="754" spans="4:11" x14ac:dyDescent="0.25">
      <c r="D754" s="50" t="s">
        <v>1044</v>
      </c>
      <c r="E754" s="31" t="s">
        <v>298</v>
      </c>
      <c r="F754" s="35" t="s">
        <v>255</v>
      </c>
      <c r="G754" s="36">
        <v>41729</v>
      </c>
      <c r="H754" s="82">
        <v>30059</v>
      </c>
      <c r="I754" s="37">
        <v>3006</v>
      </c>
      <c r="K754">
        <f t="shared" si="11"/>
        <v>2</v>
      </c>
    </row>
    <row r="755" spans="4:11" x14ac:dyDescent="0.25">
      <c r="D755" s="50" t="s">
        <v>1047</v>
      </c>
      <c r="E755" s="31" t="s">
        <v>309</v>
      </c>
      <c r="F755" s="35" t="s">
        <v>255</v>
      </c>
      <c r="G755" s="36">
        <v>41729</v>
      </c>
      <c r="H755" s="82">
        <v>55564</v>
      </c>
      <c r="I755" s="37">
        <v>5557</v>
      </c>
      <c r="K755">
        <f t="shared" si="11"/>
        <v>2</v>
      </c>
    </row>
    <row r="756" spans="4:11" x14ac:dyDescent="0.25">
      <c r="D756" s="50" t="s">
        <v>1043</v>
      </c>
      <c r="E756" s="31" t="s">
        <v>296</v>
      </c>
      <c r="F756" s="35" t="s">
        <v>255</v>
      </c>
      <c r="G756" s="36">
        <v>41729</v>
      </c>
      <c r="H756" s="82">
        <v>24043</v>
      </c>
      <c r="I756" s="37">
        <v>2405</v>
      </c>
      <c r="K756">
        <f t="shared" si="11"/>
        <v>2</v>
      </c>
    </row>
    <row r="757" spans="4:11" x14ac:dyDescent="0.25">
      <c r="D757" s="50" t="s">
        <v>316</v>
      </c>
      <c r="E757" s="31" t="s">
        <v>713</v>
      </c>
      <c r="F757" s="35" t="s">
        <v>255</v>
      </c>
      <c r="G757" s="36">
        <v>41729</v>
      </c>
      <c r="H757" s="82">
        <v>15450</v>
      </c>
      <c r="I757" s="37">
        <v>1545</v>
      </c>
      <c r="K757">
        <f t="shared" si="11"/>
        <v>1</v>
      </c>
    </row>
    <row r="758" spans="4:11" x14ac:dyDescent="0.25">
      <c r="D758" s="50" t="s">
        <v>1050</v>
      </c>
      <c r="E758" s="31" t="s">
        <v>314</v>
      </c>
      <c r="F758" s="35" t="s">
        <v>255</v>
      </c>
      <c r="G758" s="36">
        <v>41729</v>
      </c>
      <c r="H758" s="82">
        <v>378</v>
      </c>
      <c r="I758" s="37">
        <v>38</v>
      </c>
      <c r="K758">
        <f t="shared" si="11"/>
        <v>1</v>
      </c>
    </row>
    <row r="759" spans="4:11" x14ac:dyDescent="0.25">
      <c r="D759" s="50" t="s">
        <v>1051</v>
      </c>
      <c r="E759" s="31" t="s">
        <v>321</v>
      </c>
      <c r="F759" s="35" t="s">
        <v>255</v>
      </c>
      <c r="G759" s="36">
        <v>41729</v>
      </c>
      <c r="H759" s="82">
        <v>5830</v>
      </c>
      <c r="I759" s="37">
        <v>584</v>
      </c>
      <c r="K759">
        <f t="shared" si="11"/>
        <v>1</v>
      </c>
    </row>
    <row r="760" spans="4:11" x14ac:dyDescent="0.25">
      <c r="D760" s="50" t="s">
        <v>808</v>
      </c>
      <c r="E760" s="31" t="s">
        <v>273</v>
      </c>
      <c r="F760" s="35" t="s">
        <v>255</v>
      </c>
      <c r="G760" s="36">
        <v>41729</v>
      </c>
      <c r="H760" s="82">
        <v>49306</v>
      </c>
      <c r="I760" s="37">
        <v>4931</v>
      </c>
      <c r="K760">
        <f t="shared" si="11"/>
        <v>2</v>
      </c>
    </row>
    <row r="761" spans="4:11" x14ac:dyDescent="0.25">
      <c r="D761" s="50" t="s">
        <v>1040</v>
      </c>
      <c r="E761" s="31" t="s">
        <v>291</v>
      </c>
      <c r="F761" s="35" t="s">
        <v>255</v>
      </c>
      <c r="G761" s="36">
        <v>41729</v>
      </c>
      <c r="H761" s="82">
        <v>24365</v>
      </c>
      <c r="I761" s="37">
        <v>2437</v>
      </c>
      <c r="K761">
        <f t="shared" si="11"/>
        <v>2</v>
      </c>
    </row>
    <row r="762" spans="4:11" x14ac:dyDescent="0.25">
      <c r="D762" s="50" t="s">
        <v>819</v>
      </c>
      <c r="E762" s="31" t="s">
        <v>320</v>
      </c>
      <c r="F762" s="35" t="s">
        <v>255</v>
      </c>
      <c r="G762" s="36">
        <v>41729</v>
      </c>
      <c r="H762" s="82">
        <v>17826</v>
      </c>
      <c r="I762" s="37">
        <v>1783</v>
      </c>
      <c r="K762">
        <f t="shared" si="11"/>
        <v>1</v>
      </c>
    </row>
    <row r="763" spans="4:11" x14ac:dyDescent="0.25">
      <c r="D763" s="50" t="s">
        <v>807</v>
      </c>
      <c r="E763" s="31" t="s">
        <v>270</v>
      </c>
      <c r="F763" s="35" t="s">
        <v>255</v>
      </c>
      <c r="G763" s="36">
        <v>41729</v>
      </c>
      <c r="H763" s="82">
        <v>11266</v>
      </c>
      <c r="I763" s="37">
        <v>1127</v>
      </c>
      <c r="K763">
        <f t="shared" si="11"/>
        <v>2</v>
      </c>
    </row>
    <row r="764" spans="4:11" x14ac:dyDescent="0.25">
      <c r="D764" s="50" t="s">
        <v>936</v>
      </c>
      <c r="E764" s="31" t="s">
        <v>290</v>
      </c>
      <c r="F764" s="35" t="s">
        <v>255</v>
      </c>
      <c r="G764" s="36">
        <v>41729</v>
      </c>
      <c r="H764" s="82">
        <v>12469</v>
      </c>
      <c r="I764" s="37">
        <v>1247</v>
      </c>
      <c r="K764">
        <f t="shared" si="11"/>
        <v>2</v>
      </c>
    </row>
    <row r="765" spans="4:11" x14ac:dyDescent="0.25">
      <c r="D765" s="50" t="s">
        <v>934</v>
      </c>
      <c r="E765" s="31" t="s">
        <v>285</v>
      </c>
      <c r="F765" s="35" t="s">
        <v>255</v>
      </c>
      <c r="G765" s="36">
        <v>41729</v>
      </c>
      <c r="H765" s="82">
        <v>2332</v>
      </c>
      <c r="I765" s="37">
        <v>234</v>
      </c>
      <c r="K765">
        <f t="shared" si="11"/>
        <v>1</v>
      </c>
    </row>
    <row r="766" spans="4:11" x14ac:dyDescent="0.25">
      <c r="D766" s="50" t="s">
        <v>810</v>
      </c>
      <c r="E766" s="31" t="s">
        <v>277</v>
      </c>
      <c r="F766" s="35" t="s">
        <v>255</v>
      </c>
      <c r="G766" s="36">
        <v>41729</v>
      </c>
      <c r="H766" s="82">
        <v>13079</v>
      </c>
      <c r="I766" s="37">
        <v>1308</v>
      </c>
      <c r="K766">
        <f t="shared" si="11"/>
        <v>2</v>
      </c>
    </row>
    <row r="767" spans="4:11" x14ac:dyDescent="0.25">
      <c r="D767" s="50" t="s">
        <v>935</v>
      </c>
      <c r="E767" s="31" t="s">
        <v>289</v>
      </c>
      <c r="F767" s="35" t="s">
        <v>255</v>
      </c>
      <c r="G767" s="36">
        <v>41729</v>
      </c>
      <c r="H767" s="82">
        <v>18572</v>
      </c>
      <c r="I767" s="37">
        <v>1858</v>
      </c>
      <c r="K767">
        <f t="shared" si="11"/>
        <v>2</v>
      </c>
    </row>
    <row r="768" spans="4:11" x14ac:dyDescent="0.25">
      <c r="D768" s="50" t="s">
        <v>806</v>
      </c>
      <c r="E768" s="31" t="s">
        <v>268</v>
      </c>
      <c r="F768" s="35" t="s">
        <v>255</v>
      </c>
      <c r="G768" s="36">
        <v>41729</v>
      </c>
      <c r="H768" s="82">
        <v>8151</v>
      </c>
      <c r="I768" s="37">
        <v>816</v>
      </c>
      <c r="K768">
        <f t="shared" si="11"/>
        <v>1</v>
      </c>
    </row>
    <row r="769" spans="4:11" x14ac:dyDescent="0.25">
      <c r="D769" s="50" t="s">
        <v>1037</v>
      </c>
      <c r="E769" s="31" t="s">
        <v>279</v>
      </c>
      <c r="F769" s="35" t="s">
        <v>255</v>
      </c>
      <c r="G769" s="36">
        <v>41729</v>
      </c>
      <c r="H769" s="82">
        <v>101278</v>
      </c>
      <c r="I769" s="37">
        <v>10128</v>
      </c>
      <c r="K769">
        <f t="shared" si="11"/>
        <v>1</v>
      </c>
    </row>
    <row r="770" spans="4:11" x14ac:dyDescent="0.25">
      <c r="D770" s="50" t="s">
        <v>256</v>
      </c>
      <c r="E770" s="31" t="s">
        <v>257</v>
      </c>
      <c r="F770" s="35" t="s">
        <v>255</v>
      </c>
      <c r="G770" s="36">
        <v>41729</v>
      </c>
      <c r="H770" s="82">
        <v>28933</v>
      </c>
      <c r="I770" s="37">
        <v>2894</v>
      </c>
      <c r="K770">
        <f t="shared" si="11"/>
        <v>1</v>
      </c>
    </row>
    <row r="771" spans="4:11" x14ac:dyDescent="0.25">
      <c r="D771" s="50" t="s">
        <v>258</v>
      </c>
      <c r="E771" s="31" t="s">
        <v>259</v>
      </c>
      <c r="F771" s="35" t="s">
        <v>255</v>
      </c>
      <c r="G771" s="36">
        <v>41729</v>
      </c>
      <c r="H771" s="82">
        <v>5079</v>
      </c>
      <c r="I771" s="37">
        <v>508</v>
      </c>
      <c r="K771">
        <f t="shared" si="11"/>
        <v>1</v>
      </c>
    </row>
    <row r="772" spans="4:11" x14ac:dyDescent="0.25">
      <c r="D772" s="50" t="s">
        <v>1041</v>
      </c>
      <c r="E772" s="31" t="s">
        <v>292</v>
      </c>
      <c r="F772" s="35" t="s">
        <v>255</v>
      </c>
      <c r="G772" s="36">
        <v>41729</v>
      </c>
      <c r="H772" s="82">
        <v>28582</v>
      </c>
      <c r="I772" s="37">
        <v>2859</v>
      </c>
      <c r="K772">
        <f t="shared" si="11"/>
        <v>1</v>
      </c>
    </row>
    <row r="773" spans="4:11" x14ac:dyDescent="0.25">
      <c r="D773" s="50" t="s">
        <v>1043</v>
      </c>
      <c r="E773" s="31" t="s">
        <v>296</v>
      </c>
      <c r="F773" s="35" t="s">
        <v>255</v>
      </c>
      <c r="G773" s="36">
        <v>41729</v>
      </c>
      <c r="H773" s="82">
        <v>59465</v>
      </c>
      <c r="I773" s="37">
        <v>5947</v>
      </c>
      <c r="K773">
        <f t="shared" si="11"/>
        <v>1</v>
      </c>
    </row>
    <row r="774" spans="4:11" x14ac:dyDescent="0.25">
      <c r="D774" s="50" t="s">
        <v>807</v>
      </c>
      <c r="E774" s="31" t="s">
        <v>270</v>
      </c>
      <c r="F774" s="35" t="s">
        <v>255</v>
      </c>
      <c r="G774" s="36">
        <v>41729</v>
      </c>
      <c r="H774" s="82">
        <v>42838</v>
      </c>
      <c r="I774" s="37">
        <v>4284</v>
      </c>
      <c r="K774">
        <f t="shared" si="11"/>
        <v>1</v>
      </c>
    </row>
    <row r="775" spans="4:11" x14ac:dyDescent="0.25">
      <c r="D775" s="50" t="s">
        <v>911</v>
      </c>
      <c r="E775" s="31" t="s">
        <v>265</v>
      </c>
      <c r="F775" s="35" t="s">
        <v>255</v>
      </c>
      <c r="G775" s="36">
        <v>41729</v>
      </c>
      <c r="H775" s="82">
        <v>37668</v>
      </c>
      <c r="I775" s="37">
        <v>3767</v>
      </c>
      <c r="K775">
        <f t="shared" si="11"/>
        <v>1</v>
      </c>
    </row>
    <row r="776" spans="4:11" x14ac:dyDescent="0.25">
      <c r="D776" s="50" t="s">
        <v>1046</v>
      </c>
      <c r="E776" s="31" t="s">
        <v>308</v>
      </c>
      <c r="F776" s="35" t="s">
        <v>255</v>
      </c>
      <c r="G776" s="36">
        <v>41729</v>
      </c>
      <c r="H776" s="82">
        <v>70104</v>
      </c>
      <c r="I776" s="37">
        <v>7011</v>
      </c>
      <c r="K776">
        <f t="shared" ref="K776:K839" si="12">COUNTIF(D776:D2414,D776)</f>
        <v>1</v>
      </c>
    </row>
    <row r="777" spans="4:11" x14ac:dyDescent="0.25">
      <c r="D777" s="50" t="s">
        <v>805</v>
      </c>
      <c r="E777" s="31" t="s">
        <v>267</v>
      </c>
      <c r="F777" s="35" t="s">
        <v>255</v>
      </c>
      <c r="G777" s="36">
        <v>41729</v>
      </c>
      <c r="H777" s="82">
        <v>63369</v>
      </c>
      <c r="I777" s="37">
        <v>6337</v>
      </c>
      <c r="K777">
        <f t="shared" si="12"/>
        <v>1</v>
      </c>
    </row>
    <row r="778" spans="4:11" x14ac:dyDescent="0.25">
      <c r="D778" s="50" t="s">
        <v>928</v>
      </c>
      <c r="E778" s="31" t="s">
        <v>269</v>
      </c>
      <c r="F778" s="35" t="s">
        <v>255</v>
      </c>
      <c r="G778" s="36">
        <v>41729</v>
      </c>
      <c r="H778" s="82">
        <v>98434</v>
      </c>
      <c r="I778" s="37">
        <v>9844</v>
      </c>
      <c r="K778">
        <f t="shared" si="12"/>
        <v>1</v>
      </c>
    </row>
    <row r="779" spans="4:11" x14ac:dyDescent="0.25">
      <c r="D779" s="50" t="s">
        <v>306</v>
      </c>
      <c r="E779" s="31" t="s">
        <v>307</v>
      </c>
      <c r="F779" s="35" t="s">
        <v>255</v>
      </c>
      <c r="G779" s="36">
        <v>41729</v>
      </c>
      <c r="H779" s="82">
        <v>49793</v>
      </c>
      <c r="I779" s="37">
        <v>4980</v>
      </c>
      <c r="K779">
        <f t="shared" si="12"/>
        <v>1</v>
      </c>
    </row>
    <row r="780" spans="4:11" x14ac:dyDescent="0.25">
      <c r="D780" s="50" t="s">
        <v>1044</v>
      </c>
      <c r="E780" s="31" t="s">
        <v>298</v>
      </c>
      <c r="F780" s="35" t="s">
        <v>255</v>
      </c>
      <c r="G780" s="36">
        <v>41729</v>
      </c>
      <c r="H780" s="82">
        <v>87626</v>
      </c>
      <c r="I780" s="37">
        <v>8763</v>
      </c>
      <c r="K780">
        <f t="shared" si="12"/>
        <v>1</v>
      </c>
    </row>
    <row r="781" spans="4:11" x14ac:dyDescent="0.25">
      <c r="D781" s="50" t="s">
        <v>1047</v>
      </c>
      <c r="E781" s="31" t="s">
        <v>309</v>
      </c>
      <c r="F781" s="35" t="s">
        <v>255</v>
      </c>
      <c r="G781" s="36">
        <v>41729</v>
      </c>
      <c r="H781" s="82">
        <v>138364</v>
      </c>
      <c r="I781" s="37">
        <v>13837</v>
      </c>
      <c r="K781">
        <f t="shared" si="12"/>
        <v>1</v>
      </c>
    </row>
    <row r="782" spans="4:11" x14ac:dyDescent="0.25">
      <c r="D782" s="50" t="s">
        <v>935</v>
      </c>
      <c r="E782" s="31" t="s">
        <v>289</v>
      </c>
      <c r="F782" s="35" t="s">
        <v>255</v>
      </c>
      <c r="G782" s="36">
        <v>41729</v>
      </c>
      <c r="H782" s="82">
        <v>43712</v>
      </c>
      <c r="I782" s="37">
        <v>4372</v>
      </c>
      <c r="K782">
        <f t="shared" si="12"/>
        <v>1</v>
      </c>
    </row>
    <row r="783" spans="4:11" x14ac:dyDescent="0.25">
      <c r="D783" s="50" t="s">
        <v>1035</v>
      </c>
      <c r="E783" s="31" t="s">
        <v>266</v>
      </c>
      <c r="F783" s="35" t="s">
        <v>255</v>
      </c>
      <c r="G783" s="36">
        <v>41729</v>
      </c>
      <c r="H783" s="82">
        <v>27708</v>
      </c>
      <c r="I783" s="37">
        <v>2771</v>
      </c>
      <c r="K783">
        <f t="shared" si="12"/>
        <v>1</v>
      </c>
    </row>
    <row r="784" spans="4:11" x14ac:dyDescent="0.25">
      <c r="D784" s="50" t="s">
        <v>812</v>
      </c>
      <c r="E784" s="31" t="s">
        <v>286</v>
      </c>
      <c r="F784" s="35" t="s">
        <v>255</v>
      </c>
      <c r="G784" s="36">
        <v>41729</v>
      </c>
      <c r="H784" s="82">
        <v>18786</v>
      </c>
      <c r="I784" s="37">
        <v>1879</v>
      </c>
      <c r="K784">
        <f t="shared" si="12"/>
        <v>1</v>
      </c>
    </row>
    <row r="785" spans="4:11" x14ac:dyDescent="0.25">
      <c r="D785" s="50" t="s">
        <v>943</v>
      </c>
      <c r="E785" s="31" t="s">
        <v>318</v>
      </c>
      <c r="F785" s="35" t="s">
        <v>255</v>
      </c>
      <c r="G785" s="36">
        <v>41729</v>
      </c>
      <c r="H785" s="82">
        <v>30232</v>
      </c>
      <c r="I785" s="37">
        <v>3024</v>
      </c>
      <c r="K785">
        <f t="shared" si="12"/>
        <v>2</v>
      </c>
    </row>
    <row r="786" spans="4:11" x14ac:dyDescent="0.25">
      <c r="D786" s="50" t="s">
        <v>943</v>
      </c>
      <c r="E786" s="31" t="s">
        <v>318</v>
      </c>
      <c r="F786" s="35" t="s">
        <v>255</v>
      </c>
      <c r="G786" s="36">
        <v>41729</v>
      </c>
      <c r="H786" s="82">
        <v>27628</v>
      </c>
      <c r="I786" s="37">
        <v>2763</v>
      </c>
      <c r="K786">
        <f t="shared" si="12"/>
        <v>1</v>
      </c>
    </row>
    <row r="787" spans="4:11" x14ac:dyDescent="0.25">
      <c r="D787" s="50" t="s">
        <v>815</v>
      </c>
      <c r="E787" s="31" t="s">
        <v>297</v>
      </c>
      <c r="F787" s="35" t="s">
        <v>255</v>
      </c>
      <c r="G787" s="36">
        <v>41729</v>
      </c>
      <c r="H787" s="82">
        <v>31242</v>
      </c>
      <c r="I787" s="37">
        <v>3125</v>
      </c>
      <c r="K787">
        <f t="shared" si="12"/>
        <v>1</v>
      </c>
    </row>
    <row r="788" spans="4:11" x14ac:dyDescent="0.25">
      <c r="D788" s="50" t="s">
        <v>809</v>
      </c>
      <c r="E788" s="31" t="s">
        <v>276</v>
      </c>
      <c r="F788" s="35" t="s">
        <v>255</v>
      </c>
      <c r="G788" s="36">
        <v>41729</v>
      </c>
      <c r="H788" s="82">
        <v>63468</v>
      </c>
      <c r="I788" s="37">
        <v>6347</v>
      </c>
      <c r="K788">
        <f t="shared" si="12"/>
        <v>1</v>
      </c>
    </row>
    <row r="789" spans="4:11" x14ac:dyDescent="0.25">
      <c r="D789" s="50" t="s">
        <v>808</v>
      </c>
      <c r="E789" s="31" t="s">
        <v>273</v>
      </c>
      <c r="F789" s="35" t="s">
        <v>255</v>
      </c>
      <c r="G789" s="36">
        <v>41729</v>
      </c>
      <c r="H789" s="82">
        <v>56621</v>
      </c>
      <c r="I789" s="37">
        <v>5663</v>
      </c>
      <c r="K789">
        <f t="shared" si="12"/>
        <v>1</v>
      </c>
    </row>
    <row r="790" spans="4:11" x14ac:dyDescent="0.25">
      <c r="D790" s="50" t="s">
        <v>1040</v>
      </c>
      <c r="E790" s="31" t="s">
        <v>291</v>
      </c>
      <c r="F790" s="35" t="s">
        <v>255</v>
      </c>
      <c r="G790" s="36">
        <v>41729</v>
      </c>
      <c r="H790" s="82">
        <v>33311</v>
      </c>
      <c r="I790" s="37">
        <v>3332</v>
      </c>
      <c r="K790">
        <f t="shared" si="12"/>
        <v>1</v>
      </c>
    </row>
    <row r="791" spans="4:11" x14ac:dyDescent="0.25">
      <c r="D791" s="50" t="s">
        <v>810</v>
      </c>
      <c r="E791" s="31" t="s">
        <v>277</v>
      </c>
      <c r="F791" s="35" t="s">
        <v>255</v>
      </c>
      <c r="G791" s="36">
        <v>41729</v>
      </c>
      <c r="H791" s="82">
        <v>28930</v>
      </c>
      <c r="I791" s="37">
        <v>2893</v>
      </c>
      <c r="K791">
        <f t="shared" si="12"/>
        <v>1</v>
      </c>
    </row>
    <row r="792" spans="4:11" x14ac:dyDescent="0.25">
      <c r="D792" s="50" t="s">
        <v>942</v>
      </c>
      <c r="E792" s="31" t="s">
        <v>312</v>
      </c>
      <c r="F792" s="35" t="s">
        <v>255</v>
      </c>
      <c r="G792" s="36">
        <v>41729</v>
      </c>
      <c r="H792" s="82">
        <v>6853</v>
      </c>
      <c r="I792" s="37">
        <v>686</v>
      </c>
      <c r="K792">
        <f t="shared" si="12"/>
        <v>1</v>
      </c>
    </row>
    <row r="793" spans="4:11" x14ac:dyDescent="0.25">
      <c r="D793" s="50" t="s">
        <v>1036</v>
      </c>
      <c r="E793" s="31" t="s">
        <v>271</v>
      </c>
      <c r="F793" s="35" t="s">
        <v>255</v>
      </c>
      <c r="G793" s="36">
        <v>41729</v>
      </c>
      <c r="H793" s="82">
        <v>71851</v>
      </c>
      <c r="I793" s="37">
        <v>7186</v>
      </c>
      <c r="K793">
        <f t="shared" si="12"/>
        <v>1</v>
      </c>
    </row>
    <row r="794" spans="4:11" x14ac:dyDescent="0.25">
      <c r="D794" s="50" t="s">
        <v>1049</v>
      </c>
      <c r="E794" s="31" t="s">
        <v>313</v>
      </c>
      <c r="F794" s="35" t="s">
        <v>255</v>
      </c>
      <c r="G794" s="36">
        <v>41729</v>
      </c>
      <c r="H794" s="82">
        <v>1990</v>
      </c>
      <c r="I794" s="37">
        <v>199</v>
      </c>
      <c r="K794">
        <f t="shared" si="12"/>
        <v>1</v>
      </c>
    </row>
    <row r="795" spans="4:11" x14ac:dyDescent="0.25">
      <c r="D795" s="50" t="s">
        <v>813</v>
      </c>
      <c r="E795" s="31" t="s">
        <v>287</v>
      </c>
      <c r="F795" s="35" t="s">
        <v>255</v>
      </c>
      <c r="G795" s="36">
        <v>41729</v>
      </c>
      <c r="H795" s="82">
        <v>7483</v>
      </c>
      <c r="I795" s="37">
        <v>749</v>
      </c>
      <c r="K795">
        <f t="shared" si="12"/>
        <v>1</v>
      </c>
    </row>
    <row r="796" spans="4:11" x14ac:dyDescent="0.25">
      <c r="D796" s="50" t="s">
        <v>929</v>
      </c>
      <c r="E796" s="31" t="s">
        <v>272</v>
      </c>
      <c r="F796" s="35" t="s">
        <v>255</v>
      </c>
      <c r="G796" s="36">
        <v>41729</v>
      </c>
      <c r="H796" s="82">
        <v>37897</v>
      </c>
      <c r="I796" s="37">
        <v>3790</v>
      </c>
      <c r="K796">
        <f t="shared" si="12"/>
        <v>1</v>
      </c>
    </row>
    <row r="797" spans="4:11" x14ac:dyDescent="0.25">
      <c r="D797" s="50" t="s">
        <v>1042</v>
      </c>
      <c r="E797" s="66" t="s">
        <v>294</v>
      </c>
      <c r="F797" s="35" t="s">
        <v>255</v>
      </c>
      <c r="G797" s="36">
        <v>41729</v>
      </c>
      <c r="H797" s="82">
        <v>43608</v>
      </c>
      <c r="I797" s="37">
        <v>4362</v>
      </c>
      <c r="K797">
        <f t="shared" si="12"/>
        <v>1</v>
      </c>
    </row>
    <row r="798" spans="4:11" x14ac:dyDescent="0.25">
      <c r="D798" s="50" t="s">
        <v>936</v>
      </c>
      <c r="E798" s="31" t="s">
        <v>290</v>
      </c>
      <c r="F798" s="35" t="s">
        <v>255</v>
      </c>
      <c r="G798" s="36">
        <v>41729</v>
      </c>
      <c r="H798" s="82">
        <v>35880</v>
      </c>
      <c r="I798" s="37">
        <v>3589</v>
      </c>
      <c r="K798">
        <f t="shared" si="12"/>
        <v>1</v>
      </c>
    </row>
    <row r="799" spans="4:11" x14ac:dyDescent="0.25">
      <c r="D799" s="50" t="s">
        <v>1052</v>
      </c>
      <c r="E799" s="31" t="s">
        <v>325</v>
      </c>
      <c r="F799" s="35" t="s">
        <v>255</v>
      </c>
      <c r="G799" s="36">
        <v>41704</v>
      </c>
      <c r="H799" s="82">
        <v>7258</v>
      </c>
      <c r="I799" s="37">
        <v>726</v>
      </c>
      <c r="K799">
        <f t="shared" si="12"/>
        <v>3</v>
      </c>
    </row>
    <row r="800" spans="4:11" x14ac:dyDescent="0.25">
      <c r="D800" s="50" t="s">
        <v>820</v>
      </c>
      <c r="E800" s="31" t="s">
        <v>326</v>
      </c>
      <c r="F800" s="35" t="s">
        <v>255</v>
      </c>
      <c r="G800" s="36">
        <v>41704</v>
      </c>
      <c r="H800" s="82">
        <v>21448</v>
      </c>
      <c r="I800" s="37">
        <v>2145</v>
      </c>
      <c r="K800">
        <f t="shared" si="12"/>
        <v>3</v>
      </c>
    </row>
    <row r="801" spans="4:11" x14ac:dyDescent="0.25">
      <c r="D801" s="50" t="s">
        <v>327</v>
      </c>
      <c r="E801" s="31" t="s">
        <v>328</v>
      </c>
      <c r="F801" s="35" t="s">
        <v>255</v>
      </c>
      <c r="G801" s="36">
        <v>41704</v>
      </c>
      <c r="H801" s="82">
        <v>17721</v>
      </c>
      <c r="I801" s="37">
        <v>1772</v>
      </c>
      <c r="K801">
        <f t="shared" si="12"/>
        <v>3</v>
      </c>
    </row>
    <row r="802" spans="4:11" x14ac:dyDescent="0.25">
      <c r="D802" s="50" t="s">
        <v>1053</v>
      </c>
      <c r="E802" s="31" t="s">
        <v>329</v>
      </c>
      <c r="F802" s="35" t="s">
        <v>255</v>
      </c>
      <c r="G802" s="36">
        <v>41704</v>
      </c>
      <c r="H802" s="82">
        <v>7245</v>
      </c>
      <c r="I802" s="37">
        <v>725</v>
      </c>
      <c r="K802">
        <f t="shared" si="12"/>
        <v>3</v>
      </c>
    </row>
    <row r="803" spans="4:11" x14ac:dyDescent="0.25">
      <c r="D803" s="50" t="s">
        <v>945</v>
      </c>
      <c r="E803" s="31" t="s">
        <v>330</v>
      </c>
      <c r="F803" s="35" t="s">
        <v>255</v>
      </c>
      <c r="G803" s="36">
        <v>41704</v>
      </c>
      <c r="H803" s="82">
        <v>13958</v>
      </c>
      <c r="I803" s="37">
        <v>1396</v>
      </c>
      <c r="K803">
        <f t="shared" si="12"/>
        <v>3</v>
      </c>
    </row>
    <row r="804" spans="4:11" x14ac:dyDescent="0.25">
      <c r="D804" s="50" t="s">
        <v>331</v>
      </c>
      <c r="E804" s="31" t="s">
        <v>332</v>
      </c>
      <c r="F804" s="35" t="s">
        <v>255</v>
      </c>
      <c r="G804" s="36">
        <v>41704</v>
      </c>
      <c r="H804" s="82">
        <v>5607</v>
      </c>
      <c r="I804" s="37">
        <v>561</v>
      </c>
      <c r="K804">
        <f t="shared" si="12"/>
        <v>2</v>
      </c>
    </row>
    <row r="805" spans="4:11" x14ac:dyDescent="0.25">
      <c r="D805" s="50" t="s">
        <v>1054</v>
      </c>
      <c r="E805" s="31" t="s">
        <v>333</v>
      </c>
      <c r="F805" s="35" t="s">
        <v>255</v>
      </c>
      <c r="G805" s="36">
        <v>41704</v>
      </c>
      <c r="H805" s="82">
        <v>16400</v>
      </c>
      <c r="I805" s="37">
        <v>1640</v>
      </c>
      <c r="K805">
        <f t="shared" si="12"/>
        <v>4</v>
      </c>
    </row>
    <row r="806" spans="4:11" x14ac:dyDescent="0.25">
      <c r="D806" s="50" t="s">
        <v>821</v>
      </c>
      <c r="E806" s="31" t="s">
        <v>334</v>
      </c>
      <c r="F806" s="35" t="s">
        <v>255</v>
      </c>
      <c r="G806" s="36">
        <v>41704</v>
      </c>
      <c r="H806" s="82">
        <v>13607</v>
      </c>
      <c r="I806" s="37">
        <v>1361</v>
      </c>
      <c r="K806">
        <f t="shared" si="12"/>
        <v>3</v>
      </c>
    </row>
    <row r="807" spans="4:11" x14ac:dyDescent="0.25">
      <c r="D807" s="50" t="s">
        <v>1055</v>
      </c>
      <c r="E807" s="31" t="s">
        <v>335</v>
      </c>
      <c r="F807" s="35" t="s">
        <v>255</v>
      </c>
      <c r="G807" s="36">
        <v>41704</v>
      </c>
      <c r="H807" s="82">
        <v>3162</v>
      </c>
      <c r="I807" s="37">
        <v>316</v>
      </c>
      <c r="K807">
        <f t="shared" si="12"/>
        <v>4</v>
      </c>
    </row>
    <row r="808" spans="4:11" x14ac:dyDescent="0.25">
      <c r="D808" s="50" t="s">
        <v>822</v>
      </c>
      <c r="E808" s="31" t="s">
        <v>336</v>
      </c>
      <c r="F808" s="35" t="s">
        <v>255</v>
      </c>
      <c r="G808" s="36">
        <v>41704</v>
      </c>
      <c r="H808" s="82">
        <v>20188</v>
      </c>
      <c r="I808" s="37">
        <v>2019</v>
      </c>
      <c r="K808">
        <f t="shared" si="12"/>
        <v>4</v>
      </c>
    </row>
    <row r="809" spans="4:11" x14ac:dyDescent="0.25">
      <c r="D809" s="50" t="s">
        <v>1056</v>
      </c>
      <c r="E809" s="31" t="s">
        <v>715</v>
      </c>
      <c r="F809" s="35" t="s">
        <v>255</v>
      </c>
      <c r="G809" s="36">
        <v>41704</v>
      </c>
      <c r="H809" s="82">
        <v>18357</v>
      </c>
      <c r="I809" s="37">
        <v>1836</v>
      </c>
      <c r="K809">
        <f t="shared" si="12"/>
        <v>5</v>
      </c>
    </row>
    <row r="810" spans="4:11" x14ac:dyDescent="0.25">
      <c r="D810" s="50" t="s">
        <v>1057</v>
      </c>
      <c r="E810" s="31" t="s">
        <v>338</v>
      </c>
      <c r="F810" s="35" t="s">
        <v>255</v>
      </c>
      <c r="G810" s="36">
        <v>41704</v>
      </c>
      <c r="H810" s="82">
        <v>31762</v>
      </c>
      <c r="I810" s="37">
        <v>3176</v>
      </c>
      <c r="K810">
        <f t="shared" si="12"/>
        <v>4</v>
      </c>
    </row>
    <row r="811" spans="4:11" x14ac:dyDescent="0.25">
      <c r="D811" s="50" t="s">
        <v>339</v>
      </c>
      <c r="E811" s="31" t="s">
        <v>340</v>
      </c>
      <c r="F811" s="35" t="s">
        <v>255</v>
      </c>
      <c r="G811" s="36">
        <v>41704</v>
      </c>
      <c r="H811" s="82">
        <v>22058</v>
      </c>
      <c r="I811" s="37">
        <v>2206</v>
      </c>
      <c r="K811">
        <f t="shared" si="12"/>
        <v>3</v>
      </c>
    </row>
    <row r="812" spans="4:11" x14ac:dyDescent="0.25">
      <c r="D812" s="50" t="s">
        <v>1058</v>
      </c>
      <c r="E812" s="31" t="s">
        <v>341</v>
      </c>
      <c r="F812" s="35" t="s">
        <v>255</v>
      </c>
      <c r="G812" s="36">
        <v>41704</v>
      </c>
      <c r="H812" s="82">
        <v>12371</v>
      </c>
      <c r="I812" s="37">
        <v>1237</v>
      </c>
      <c r="K812">
        <f t="shared" si="12"/>
        <v>3</v>
      </c>
    </row>
    <row r="813" spans="4:11" x14ac:dyDescent="0.25">
      <c r="D813" s="50" t="s">
        <v>946</v>
      </c>
      <c r="E813" s="31" t="s">
        <v>716</v>
      </c>
      <c r="F813" s="35" t="s">
        <v>255</v>
      </c>
      <c r="G813" s="36">
        <v>41704</v>
      </c>
      <c r="H813" s="82">
        <v>13798</v>
      </c>
      <c r="I813" s="37">
        <v>1380</v>
      </c>
      <c r="K813">
        <f t="shared" si="12"/>
        <v>3</v>
      </c>
    </row>
    <row r="814" spans="4:11" x14ac:dyDescent="0.25">
      <c r="D814" s="50" t="s">
        <v>823</v>
      </c>
      <c r="E814" s="31" t="s">
        <v>717</v>
      </c>
      <c r="F814" s="35" t="s">
        <v>255</v>
      </c>
      <c r="G814" s="36">
        <v>41704</v>
      </c>
      <c r="H814" s="82">
        <v>10486</v>
      </c>
      <c r="I814" s="37">
        <v>1049</v>
      </c>
      <c r="K814">
        <f t="shared" si="12"/>
        <v>4</v>
      </c>
    </row>
    <row r="815" spans="4:11" x14ac:dyDescent="0.25">
      <c r="D815" s="50" t="s">
        <v>947</v>
      </c>
      <c r="E815" s="31" t="s">
        <v>344</v>
      </c>
      <c r="F815" s="35" t="s">
        <v>255</v>
      </c>
      <c r="G815" s="36">
        <v>41704</v>
      </c>
      <c r="H815" s="82">
        <v>18976</v>
      </c>
      <c r="I815" s="37">
        <v>1898</v>
      </c>
      <c r="K815">
        <f t="shared" si="12"/>
        <v>4</v>
      </c>
    </row>
    <row r="816" spans="4:11" x14ac:dyDescent="0.25">
      <c r="D816" s="50" t="s">
        <v>948</v>
      </c>
      <c r="E816" s="31" t="s">
        <v>345</v>
      </c>
      <c r="F816" s="35" t="s">
        <v>255</v>
      </c>
      <c r="G816" s="36">
        <v>41704</v>
      </c>
      <c r="H816" s="82">
        <v>19019</v>
      </c>
      <c r="I816" s="37">
        <v>1902</v>
      </c>
      <c r="K816">
        <f t="shared" si="12"/>
        <v>3</v>
      </c>
    </row>
    <row r="817" spans="4:11" x14ac:dyDescent="0.25">
      <c r="D817" s="50" t="s">
        <v>346</v>
      </c>
      <c r="E817" s="31" t="s">
        <v>347</v>
      </c>
      <c r="F817" s="35" t="s">
        <v>255</v>
      </c>
      <c r="G817" s="36">
        <v>41704</v>
      </c>
      <c r="H817" s="82">
        <v>10933</v>
      </c>
      <c r="I817" s="37">
        <v>1093</v>
      </c>
      <c r="K817">
        <f t="shared" si="12"/>
        <v>4</v>
      </c>
    </row>
    <row r="818" spans="4:11" x14ac:dyDescent="0.25">
      <c r="D818" s="50" t="s">
        <v>1059</v>
      </c>
      <c r="E818" s="31" t="s">
        <v>348</v>
      </c>
      <c r="F818" s="35" t="s">
        <v>255</v>
      </c>
      <c r="G818" s="36">
        <v>41704</v>
      </c>
      <c r="H818" s="82">
        <v>28199</v>
      </c>
      <c r="I818" s="37">
        <v>2820</v>
      </c>
      <c r="K818">
        <f t="shared" si="12"/>
        <v>3</v>
      </c>
    </row>
    <row r="819" spans="4:11" x14ac:dyDescent="0.25">
      <c r="D819" s="50" t="s">
        <v>949</v>
      </c>
      <c r="E819" s="31" t="s">
        <v>349</v>
      </c>
      <c r="F819" s="35" t="s">
        <v>255</v>
      </c>
      <c r="G819" s="36">
        <v>41704</v>
      </c>
      <c r="H819" s="82">
        <v>21036</v>
      </c>
      <c r="I819" s="37">
        <v>2104</v>
      </c>
      <c r="K819">
        <f t="shared" si="12"/>
        <v>4</v>
      </c>
    </row>
    <row r="820" spans="4:11" x14ac:dyDescent="0.25">
      <c r="D820" s="50" t="s">
        <v>950</v>
      </c>
      <c r="E820" s="31" t="s">
        <v>350</v>
      </c>
      <c r="F820" s="35" t="s">
        <v>255</v>
      </c>
      <c r="G820" s="36">
        <v>41704</v>
      </c>
      <c r="H820" s="82">
        <v>4022</v>
      </c>
      <c r="I820" s="37">
        <v>402</v>
      </c>
      <c r="K820">
        <f t="shared" si="12"/>
        <v>2</v>
      </c>
    </row>
    <row r="821" spans="4:11" x14ac:dyDescent="0.25">
      <c r="D821" s="50" t="s">
        <v>824</v>
      </c>
      <c r="E821" s="31" t="s">
        <v>351</v>
      </c>
      <c r="F821" s="35" t="s">
        <v>255</v>
      </c>
      <c r="G821" s="36">
        <v>41704</v>
      </c>
      <c r="H821" s="82">
        <v>20563</v>
      </c>
      <c r="I821" s="37">
        <v>2056</v>
      </c>
      <c r="K821">
        <f t="shared" si="12"/>
        <v>3</v>
      </c>
    </row>
    <row r="822" spans="4:11" x14ac:dyDescent="0.25">
      <c r="D822" s="50" t="s">
        <v>1060</v>
      </c>
      <c r="E822" s="31" t="s">
        <v>352</v>
      </c>
      <c r="F822" s="35" t="s">
        <v>255</v>
      </c>
      <c r="G822" s="36">
        <v>41704</v>
      </c>
      <c r="H822" s="82">
        <v>8979</v>
      </c>
      <c r="I822" s="37">
        <v>898</v>
      </c>
      <c r="K822">
        <f t="shared" si="12"/>
        <v>3</v>
      </c>
    </row>
    <row r="823" spans="4:11" x14ac:dyDescent="0.25">
      <c r="D823" s="50" t="s">
        <v>951</v>
      </c>
      <c r="E823" s="31" t="s">
        <v>353</v>
      </c>
      <c r="F823" s="35" t="s">
        <v>255</v>
      </c>
      <c r="G823" s="36">
        <v>41704</v>
      </c>
      <c r="H823" s="82">
        <v>7696</v>
      </c>
      <c r="I823" s="37">
        <v>770</v>
      </c>
      <c r="K823">
        <f t="shared" si="12"/>
        <v>4</v>
      </c>
    </row>
    <row r="824" spans="4:11" x14ac:dyDescent="0.25">
      <c r="D824" s="50" t="s">
        <v>825</v>
      </c>
      <c r="E824" s="31" t="s">
        <v>354</v>
      </c>
      <c r="F824" s="35" t="s">
        <v>255</v>
      </c>
      <c r="G824" s="36">
        <v>41704</v>
      </c>
      <c r="H824" s="82">
        <v>11862</v>
      </c>
      <c r="I824" s="37">
        <v>1186</v>
      </c>
      <c r="K824">
        <f t="shared" si="12"/>
        <v>3</v>
      </c>
    </row>
    <row r="825" spans="4:11" x14ac:dyDescent="0.25">
      <c r="D825" s="50" t="s">
        <v>1061</v>
      </c>
      <c r="E825" s="31" t="s">
        <v>355</v>
      </c>
      <c r="F825" s="35" t="s">
        <v>255</v>
      </c>
      <c r="G825" s="36">
        <v>41704</v>
      </c>
      <c r="H825" s="82">
        <v>5515</v>
      </c>
      <c r="I825" s="37">
        <v>552</v>
      </c>
      <c r="K825">
        <f t="shared" si="12"/>
        <v>3</v>
      </c>
    </row>
    <row r="826" spans="4:11" x14ac:dyDescent="0.25">
      <c r="D826" s="50" t="s">
        <v>952</v>
      </c>
      <c r="E826" s="31" t="s">
        <v>356</v>
      </c>
      <c r="F826" s="35" t="s">
        <v>255</v>
      </c>
      <c r="G826" s="36">
        <v>41704</v>
      </c>
      <c r="H826" s="82">
        <v>19691</v>
      </c>
      <c r="I826" s="37">
        <v>1969</v>
      </c>
      <c r="K826">
        <f t="shared" si="12"/>
        <v>4</v>
      </c>
    </row>
    <row r="827" spans="4:11" x14ac:dyDescent="0.25">
      <c r="D827" s="50" t="s">
        <v>953</v>
      </c>
      <c r="E827" s="31" t="s">
        <v>357</v>
      </c>
      <c r="F827" s="35" t="s">
        <v>255</v>
      </c>
      <c r="G827" s="36">
        <v>41704</v>
      </c>
      <c r="H827" s="82">
        <v>17277</v>
      </c>
      <c r="I827" s="37">
        <v>1728</v>
      </c>
      <c r="K827">
        <f t="shared" si="12"/>
        <v>3</v>
      </c>
    </row>
    <row r="828" spans="4:11" x14ac:dyDescent="0.25">
      <c r="D828" s="50" t="s">
        <v>826</v>
      </c>
      <c r="E828" s="31" t="s">
        <v>358</v>
      </c>
      <c r="F828" s="35" t="s">
        <v>255</v>
      </c>
      <c r="G828" s="36">
        <v>41704</v>
      </c>
      <c r="H828" s="82">
        <v>3126</v>
      </c>
      <c r="I828" s="37">
        <v>313</v>
      </c>
      <c r="K828">
        <f t="shared" si="12"/>
        <v>3</v>
      </c>
    </row>
    <row r="829" spans="4:11" x14ac:dyDescent="0.25">
      <c r="D829" s="50" t="s">
        <v>1062</v>
      </c>
      <c r="E829" s="31" t="s">
        <v>359</v>
      </c>
      <c r="F829" s="35" t="s">
        <v>255</v>
      </c>
      <c r="G829" s="36">
        <v>41704</v>
      </c>
      <c r="H829" s="82">
        <v>16404</v>
      </c>
      <c r="I829" s="37">
        <v>1640</v>
      </c>
      <c r="K829">
        <f t="shared" si="12"/>
        <v>3</v>
      </c>
    </row>
    <row r="830" spans="4:11" x14ac:dyDescent="0.25">
      <c r="D830" s="50" t="s">
        <v>1063</v>
      </c>
      <c r="E830" s="31" t="s">
        <v>360</v>
      </c>
      <c r="F830" s="35" t="s">
        <v>255</v>
      </c>
      <c r="G830" s="36">
        <v>41704</v>
      </c>
      <c r="H830" s="82">
        <v>10949</v>
      </c>
      <c r="I830" s="37">
        <v>1095</v>
      </c>
      <c r="K830">
        <f t="shared" si="12"/>
        <v>3</v>
      </c>
    </row>
    <row r="831" spans="4:11" x14ac:dyDescent="0.25">
      <c r="D831" s="50" t="s">
        <v>954</v>
      </c>
      <c r="E831" s="31" t="s">
        <v>361</v>
      </c>
      <c r="F831" s="35" t="s">
        <v>255</v>
      </c>
      <c r="G831" s="36">
        <v>41704</v>
      </c>
      <c r="H831" s="82">
        <v>16137</v>
      </c>
      <c r="I831" s="37">
        <v>1614</v>
      </c>
      <c r="K831">
        <f t="shared" si="12"/>
        <v>4</v>
      </c>
    </row>
    <row r="832" spans="4:11" x14ac:dyDescent="0.25">
      <c r="D832" s="50" t="s">
        <v>1064</v>
      </c>
      <c r="E832" s="31" t="s">
        <v>718</v>
      </c>
      <c r="F832" s="35" t="s">
        <v>255</v>
      </c>
      <c r="G832" s="36">
        <v>41704</v>
      </c>
      <c r="H832" s="82">
        <v>34855</v>
      </c>
      <c r="I832" s="37">
        <v>3486</v>
      </c>
      <c r="K832">
        <f t="shared" si="12"/>
        <v>4</v>
      </c>
    </row>
    <row r="833" spans="4:11" x14ac:dyDescent="0.25">
      <c r="D833" s="50" t="s">
        <v>1065</v>
      </c>
      <c r="E833" s="31" t="s">
        <v>363</v>
      </c>
      <c r="F833" s="35" t="s">
        <v>255</v>
      </c>
      <c r="G833" s="36">
        <v>41704</v>
      </c>
      <c r="H833" s="82">
        <v>31808</v>
      </c>
      <c r="I833" s="37">
        <v>3181</v>
      </c>
      <c r="K833">
        <f t="shared" si="12"/>
        <v>4</v>
      </c>
    </row>
    <row r="834" spans="4:11" x14ac:dyDescent="0.25">
      <c r="D834" s="50" t="s">
        <v>955</v>
      </c>
      <c r="E834" s="31" t="s">
        <v>364</v>
      </c>
      <c r="F834" s="35" t="s">
        <v>255</v>
      </c>
      <c r="G834" s="36">
        <v>41704</v>
      </c>
      <c r="H834" s="82">
        <v>35032</v>
      </c>
      <c r="I834" s="37">
        <v>3503</v>
      </c>
      <c r="K834">
        <f t="shared" si="12"/>
        <v>4</v>
      </c>
    </row>
    <row r="835" spans="4:11" x14ac:dyDescent="0.25">
      <c r="D835" s="50" t="s">
        <v>827</v>
      </c>
      <c r="E835" s="31" t="s">
        <v>365</v>
      </c>
      <c r="F835" s="35" t="s">
        <v>255</v>
      </c>
      <c r="G835" s="36">
        <v>41704</v>
      </c>
      <c r="H835" s="82">
        <v>16978</v>
      </c>
      <c r="I835" s="37">
        <v>1698</v>
      </c>
      <c r="K835">
        <f t="shared" si="12"/>
        <v>4</v>
      </c>
    </row>
    <row r="836" spans="4:11" x14ac:dyDescent="0.25">
      <c r="D836" s="50" t="s">
        <v>956</v>
      </c>
      <c r="E836" s="31" t="s">
        <v>366</v>
      </c>
      <c r="F836" s="35" t="s">
        <v>255</v>
      </c>
      <c r="G836" s="36">
        <v>41704</v>
      </c>
      <c r="H836" s="82">
        <v>14926</v>
      </c>
      <c r="I836" s="37">
        <v>1493</v>
      </c>
      <c r="K836">
        <f t="shared" si="12"/>
        <v>4</v>
      </c>
    </row>
    <row r="837" spans="4:11" x14ac:dyDescent="0.25">
      <c r="D837" s="50" t="s">
        <v>957</v>
      </c>
      <c r="E837" s="31" t="s">
        <v>719</v>
      </c>
      <c r="F837" s="35" t="s">
        <v>255</v>
      </c>
      <c r="G837" s="36">
        <v>41704</v>
      </c>
      <c r="H837" s="82">
        <v>21734</v>
      </c>
      <c r="I837" s="37">
        <v>2173</v>
      </c>
      <c r="K837">
        <f t="shared" si="12"/>
        <v>9</v>
      </c>
    </row>
    <row r="838" spans="4:11" x14ac:dyDescent="0.25">
      <c r="D838" s="50" t="s">
        <v>368</v>
      </c>
      <c r="E838" s="31" t="s">
        <v>719</v>
      </c>
      <c r="F838" s="35" t="s">
        <v>255</v>
      </c>
      <c r="G838" s="36">
        <v>41704</v>
      </c>
      <c r="H838" s="82">
        <v>10769</v>
      </c>
      <c r="I838" s="37">
        <v>1077</v>
      </c>
      <c r="K838">
        <f t="shared" si="12"/>
        <v>3</v>
      </c>
    </row>
    <row r="839" spans="4:11" x14ac:dyDescent="0.25">
      <c r="D839" s="50" t="s">
        <v>828</v>
      </c>
      <c r="E839" s="31" t="s">
        <v>370</v>
      </c>
      <c r="F839" s="35" t="s">
        <v>255</v>
      </c>
      <c r="G839" s="36">
        <v>41704</v>
      </c>
      <c r="H839" s="82">
        <v>13218</v>
      </c>
      <c r="I839" s="37">
        <v>1322</v>
      </c>
      <c r="K839">
        <f t="shared" si="12"/>
        <v>3</v>
      </c>
    </row>
    <row r="840" spans="4:11" x14ac:dyDescent="0.25">
      <c r="D840" s="50" t="s">
        <v>1066</v>
      </c>
      <c r="E840" s="31" t="s">
        <v>371</v>
      </c>
      <c r="F840" s="35" t="s">
        <v>255</v>
      </c>
      <c r="G840" s="36">
        <v>41704</v>
      </c>
      <c r="H840" s="82">
        <v>19795</v>
      </c>
      <c r="I840" s="37">
        <v>1980</v>
      </c>
      <c r="K840">
        <f t="shared" ref="K840:K903" si="13">COUNTIF(D840:D2478,D840)</f>
        <v>3</v>
      </c>
    </row>
    <row r="841" spans="4:11" x14ac:dyDescent="0.25">
      <c r="D841" s="50" t="s">
        <v>958</v>
      </c>
      <c r="E841" s="31" t="s">
        <v>372</v>
      </c>
      <c r="F841" s="35" t="s">
        <v>255</v>
      </c>
      <c r="G841" s="36">
        <v>41704</v>
      </c>
      <c r="H841" s="82">
        <v>12466</v>
      </c>
      <c r="I841" s="37">
        <v>1247</v>
      </c>
      <c r="K841">
        <f t="shared" si="13"/>
        <v>4</v>
      </c>
    </row>
    <row r="842" spans="4:11" x14ac:dyDescent="0.25">
      <c r="D842" s="50" t="s">
        <v>829</v>
      </c>
      <c r="E842" s="31" t="s">
        <v>373</v>
      </c>
      <c r="F842" s="35" t="s">
        <v>255</v>
      </c>
      <c r="G842" s="36">
        <v>41704</v>
      </c>
      <c r="H842" s="82">
        <v>7066</v>
      </c>
      <c r="I842" s="37">
        <v>707</v>
      </c>
      <c r="K842">
        <f t="shared" si="13"/>
        <v>3</v>
      </c>
    </row>
    <row r="843" spans="4:11" x14ac:dyDescent="0.25">
      <c r="D843" s="50" t="s">
        <v>1142</v>
      </c>
      <c r="E843" s="31" t="s">
        <v>720</v>
      </c>
      <c r="F843" s="35" t="s">
        <v>255</v>
      </c>
      <c r="G843" s="36">
        <v>41704</v>
      </c>
      <c r="H843" s="82">
        <v>9835</v>
      </c>
      <c r="I843" s="37">
        <v>984</v>
      </c>
      <c r="K843">
        <f t="shared" si="13"/>
        <v>3</v>
      </c>
    </row>
    <row r="844" spans="4:11" x14ac:dyDescent="0.25">
      <c r="D844" s="50" t="s">
        <v>830</v>
      </c>
      <c r="E844" s="31" t="s">
        <v>374</v>
      </c>
      <c r="F844" s="35" t="s">
        <v>255</v>
      </c>
      <c r="G844" s="36">
        <v>41704</v>
      </c>
      <c r="H844" s="82">
        <v>7012</v>
      </c>
      <c r="I844" s="37">
        <v>701</v>
      </c>
      <c r="K844">
        <f t="shared" si="13"/>
        <v>3</v>
      </c>
    </row>
    <row r="845" spans="4:11" x14ac:dyDescent="0.25">
      <c r="D845" s="50" t="s">
        <v>831</v>
      </c>
      <c r="E845" s="31" t="s">
        <v>721</v>
      </c>
      <c r="F845" s="35" t="s">
        <v>255</v>
      </c>
      <c r="G845" s="36">
        <v>41704</v>
      </c>
      <c r="H845" s="82">
        <v>8308</v>
      </c>
      <c r="I845" s="37">
        <v>831</v>
      </c>
      <c r="K845">
        <f t="shared" si="13"/>
        <v>4</v>
      </c>
    </row>
    <row r="846" spans="4:11" x14ac:dyDescent="0.25">
      <c r="D846" s="50" t="s">
        <v>959</v>
      </c>
      <c r="E846" s="31" t="s">
        <v>376</v>
      </c>
      <c r="F846" s="35" t="s">
        <v>255</v>
      </c>
      <c r="G846" s="36">
        <v>41704</v>
      </c>
      <c r="H846" s="82">
        <v>19410</v>
      </c>
      <c r="I846" s="37">
        <v>1941</v>
      </c>
      <c r="K846">
        <f t="shared" si="13"/>
        <v>3</v>
      </c>
    </row>
    <row r="847" spans="4:11" x14ac:dyDescent="0.25">
      <c r="D847" s="50" t="s">
        <v>832</v>
      </c>
      <c r="E847" s="31" t="s">
        <v>377</v>
      </c>
      <c r="F847" s="35" t="s">
        <v>255</v>
      </c>
      <c r="G847" s="36">
        <v>41704</v>
      </c>
      <c r="H847" s="82">
        <v>16185</v>
      </c>
      <c r="I847" s="37">
        <v>1619</v>
      </c>
      <c r="K847">
        <f t="shared" si="13"/>
        <v>4</v>
      </c>
    </row>
    <row r="848" spans="4:11" x14ac:dyDescent="0.25">
      <c r="D848" s="50" t="s">
        <v>833</v>
      </c>
      <c r="E848" s="31" t="s">
        <v>378</v>
      </c>
      <c r="F848" s="35" t="s">
        <v>255</v>
      </c>
      <c r="G848" s="36">
        <v>41704</v>
      </c>
      <c r="H848" s="82">
        <v>11637</v>
      </c>
      <c r="I848" s="37">
        <v>1164</v>
      </c>
      <c r="K848">
        <f t="shared" si="13"/>
        <v>3</v>
      </c>
    </row>
    <row r="849" spans="4:11" x14ac:dyDescent="0.25">
      <c r="D849" s="50" t="s">
        <v>960</v>
      </c>
      <c r="E849" s="31" t="s">
        <v>379</v>
      </c>
      <c r="F849" s="35" t="s">
        <v>255</v>
      </c>
      <c r="G849" s="36">
        <v>41704</v>
      </c>
      <c r="H849" s="82">
        <v>4232</v>
      </c>
      <c r="I849" s="37">
        <v>423</v>
      </c>
      <c r="K849">
        <f t="shared" si="13"/>
        <v>3</v>
      </c>
    </row>
    <row r="850" spans="4:11" x14ac:dyDescent="0.25">
      <c r="D850" s="50" t="s">
        <v>1067</v>
      </c>
      <c r="E850" s="31" t="s">
        <v>380</v>
      </c>
      <c r="F850" s="35" t="s">
        <v>255</v>
      </c>
      <c r="G850" s="36">
        <v>41704</v>
      </c>
      <c r="H850" s="82">
        <v>5419</v>
      </c>
      <c r="I850" s="37">
        <v>542</v>
      </c>
      <c r="K850">
        <f t="shared" si="13"/>
        <v>3</v>
      </c>
    </row>
    <row r="851" spans="4:11" x14ac:dyDescent="0.25">
      <c r="D851" s="50" t="s">
        <v>1068</v>
      </c>
      <c r="E851" s="31" t="s">
        <v>381</v>
      </c>
      <c r="F851" s="35" t="s">
        <v>255</v>
      </c>
      <c r="G851" s="36">
        <v>41704</v>
      </c>
      <c r="H851" s="82">
        <v>43598</v>
      </c>
      <c r="I851" s="37">
        <v>4360</v>
      </c>
      <c r="K851">
        <f t="shared" si="13"/>
        <v>4</v>
      </c>
    </row>
    <row r="852" spans="4:11" x14ac:dyDescent="0.25">
      <c r="D852" s="50" t="s">
        <v>834</v>
      </c>
      <c r="E852" s="31" t="s">
        <v>382</v>
      </c>
      <c r="F852" s="35" t="s">
        <v>255</v>
      </c>
      <c r="G852" s="36">
        <v>41704</v>
      </c>
      <c r="H852" s="82">
        <v>12524</v>
      </c>
      <c r="I852" s="37">
        <v>1252</v>
      </c>
      <c r="K852">
        <f t="shared" si="13"/>
        <v>3</v>
      </c>
    </row>
    <row r="853" spans="4:11" x14ac:dyDescent="0.25">
      <c r="D853" s="50" t="s">
        <v>1069</v>
      </c>
      <c r="E853" s="31" t="s">
        <v>383</v>
      </c>
      <c r="F853" s="35" t="s">
        <v>255</v>
      </c>
      <c r="G853" s="36">
        <v>41704</v>
      </c>
      <c r="H853" s="82">
        <v>16869</v>
      </c>
      <c r="I853" s="37">
        <v>1687</v>
      </c>
      <c r="K853">
        <f t="shared" si="13"/>
        <v>3</v>
      </c>
    </row>
    <row r="854" spans="4:11" x14ac:dyDescent="0.25">
      <c r="D854" s="50" t="s">
        <v>1070</v>
      </c>
      <c r="E854" s="31" t="s">
        <v>384</v>
      </c>
      <c r="F854" s="35" t="s">
        <v>255</v>
      </c>
      <c r="G854" s="36">
        <v>41704</v>
      </c>
      <c r="H854" s="82">
        <v>59134</v>
      </c>
      <c r="I854" s="37">
        <v>5913</v>
      </c>
      <c r="K854">
        <f t="shared" si="13"/>
        <v>5</v>
      </c>
    </row>
    <row r="855" spans="4:11" x14ac:dyDescent="0.25">
      <c r="D855" s="50" t="s">
        <v>835</v>
      </c>
      <c r="E855" s="31" t="s">
        <v>722</v>
      </c>
      <c r="F855" s="35" t="s">
        <v>255</v>
      </c>
      <c r="G855" s="36">
        <v>41704</v>
      </c>
      <c r="H855" s="82">
        <v>45750</v>
      </c>
      <c r="I855" s="37">
        <v>4575</v>
      </c>
      <c r="K855">
        <f t="shared" si="13"/>
        <v>5</v>
      </c>
    </row>
    <row r="856" spans="4:11" x14ac:dyDescent="0.25">
      <c r="D856" s="50" t="s">
        <v>836</v>
      </c>
      <c r="E856" s="31" t="s">
        <v>386</v>
      </c>
      <c r="F856" s="35" t="s">
        <v>255</v>
      </c>
      <c r="G856" s="36">
        <v>41704</v>
      </c>
      <c r="H856" s="82">
        <v>11091</v>
      </c>
      <c r="I856" s="37">
        <v>1109</v>
      </c>
      <c r="K856">
        <f t="shared" si="13"/>
        <v>4</v>
      </c>
    </row>
    <row r="857" spans="4:11" x14ac:dyDescent="0.25">
      <c r="D857" s="50" t="s">
        <v>912</v>
      </c>
      <c r="E857" s="31" t="s">
        <v>723</v>
      </c>
      <c r="F857" s="35" t="s">
        <v>255</v>
      </c>
      <c r="G857" s="36">
        <v>41704</v>
      </c>
      <c r="H857" s="82">
        <v>21249</v>
      </c>
      <c r="I857" s="37">
        <v>2125</v>
      </c>
      <c r="K857">
        <f t="shared" si="13"/>
        <v>4</v>
      </c>
    </row>
    <row r="858" spans="4:11" x14ac:dyDescent="0.25">
      <c r="D858" s="50" t="s">
        <v>962</v>
      </c>
      <c r="E858" s="31" t="s">
        <v>388</v>
      </c>
      <c r="F858" s="35" t="s">
        <v>255</v>
      </c>
      <c r="G858" s="36">
        <v>41704</v>
      </c>
      <c r="H858" s="82">
        <v>12437</v>
      </c>
      <c r="I858" s="37">
        <v>1244</v>
      </c>
      <c r="K858">
        <f t="shared" si="13"/>
        <v>3</v>
      </c>
    </row>
    <row r="859" spans="4:11" x14ac:dyDescent="0.25">
      <c r="D859" s="50" t="s">
        <v>837</v>
      </c>
      <c r="E859" s="31" t="s">
        <v>389</v>
      </c>
      <c r="F859" s="35" t="s">
        <v>255</v>
      </c>
      <c r="G859" s="36">
        <v>41704</v>
      </c>
      <c r="H859" s="82">
        <v>9350</v>
      </c>
      <c r="I859" s="37">
        <v>935</v>
      </c>
      <c r="K859">
        <f t="shared" si="13"/>
        <v>4</v>
      </c>
    </row>
    <row r="860" spans="4:11" x14ac:dyDescent="0.25">
      <c r="D860" s="50" t="s">
        <v>963</v>
      </c>
      <c r="E860" s="31" t="s">
        <v>390</v>
      </c>
      <c r="F860" s="35" t="s">
        <v>255</v>
      </c>
      <c r="G860" s="36">
        <v>41704</v>
      </c>
      <c r="H860" s="82">
        <v>5254</v>
      </c>
      <c r="I860" s="37">
        <v>525</v>
      </c>
      <c r="K860">
        <f t="shared" si="13"/>
        <v>3</v>
      </c>
    </row>
    <row r="861" spans="4:11" x14ac:dyDescent="0.25">
      <c r="D861" s="50" t="s">
        <v>1071</v>
      </c>
      <c r="E861" s="31" t="s">
        <v>391</v>
      </c>
      <c r="F861" s="35" t="s">
        <v>255</v>
      </c>
      <c r="G861" s="36">
        <v>41704</v>
      </c>
      <c r="H861" s="82">
        <v>10076</v>
      </c>
      <c r="I861" s="37">
        <v>1008</v>
      </c>
      <c r="K861">
        <f t="shared" si="13"/>
        <v>4</v>
      </c>
    </row>
    <row r="862" spans="4:11" x14ac:dyDescent="0.25">
      <c r="D862" s="50" t="s">
        <v>838</v>
      </c>
      <c r="E862" s="31" t="s">
        <v>724</v>
      </c>
      <c r="F862" s="35" t="s">
        <v>255</v>
      </c>
      <c r="G862" s="36">
        <v>41704</v>
      </c>
      <c r="H862" s="82">
        <v>25336</v>
      </c>
      <c r="I862" s="37">
        <v>2534</v>
      </c>
      <c r="K862">
        <f t="shared" si="13"/>
        <v>4</v>
      </c>
    </row>
    <row r="863" spans="4:11" x14ac:dyDescent="0.25">
      <c r="D863" s="50" t="s">
        <v>964</v>
      </c>
      <c r="E863" s="31" t="s">
        <v>393</v>
      </c>
      <c r="F863" s="35" t="s">
        <v>255</v>
      </c>
      <c r="G863" s="36">
        <v>41704</v>
      </c>
      <c r="H863" s="82">
        <v>11506</v>
      </c>
      <c r="I863" s="37">
        <v>1151</v>
      </c>
      <c r="K863">
        <f t="shared" si="13"/>
        <v>3</v>
      </c>
    </row>
    <row r="864" spans="4:11" x14ac:dyDescent="0.25">
      <c r="D864" s="50" t="s">
        <v>839</v>
      </c>
      <c r="E864" s="31" t="s">
        <v>394</v>
      </c>
      <c r="F864" s="35" t="s">
        <v>255</v>
      </c>
      <c r="G864" s="36">
        <v>41704</v>
      </c>
      <c r="H864" s="82">
        <v>11659</v>
      </c>
      <c r="I864" s="37">
        <v>1166</v>
      </c>
      <c r="K864">
        <f t="shared" si="13"/>
        <v>3</v>
      </c>
    </row>
    <row r="865" spans="4:11" x14ac:dyDescent="0.25">
      <c r="D865" s="50" t="s">
        <v>1127</v>
      </c>
      <c r="E865" s="45" t="s">
        <v>725</v>
      </c>
      <c r="F865" s="35" t="s">
        <v>255</v>
      </c>
      <c r="G865" s="36">
        <v>41704</v>
      </c>
      <c r="H865" s="82">
        <v>21534</v>
      </c>
      <c r="I865" s="37">
        <v>2153</v>
      </c>
      <c r="K865">
        <f t="shared" si="13"/>
        <v>3</v>
      </c>
    </row>
    <row r="866" spans="4:11" x14ac:dyDescent="0.25">
      <c r="D866" s="50" t="s">
        <v>840</v>
      </c>
      <c r="E866" s="45" t="s">
        <v>396</v>
      </c>
      <c r="F866" s="35" t="s">
        <v>255</v>
      </c>
      <c r="G866" s="36">
        <v>41704</v>
      </c>
      <c r="H866" s="82">
        <v>20616</v>
      </c>
      <c r="I866" s="37">
        <v>2062</v>
      </c>
      <c r="K866">
        <f t="shared" si="13"/>
        <v>4</v>
      </c>
    </row>
    <row r="867" spans="4:11" x14ac:dyDescent="0.25">
      <c r="D867" s="50" t="s">
        <v>966</v>
      </c>
      <c r="E867" s="45" t="s">
        <v>397</v>
      </c>
      <c r="F867" s="35" t="s">
        <v>255</v>
      </c>
      <c r="G867" s="36">
        <v>41704</v>
      </c>
      <c r="H867" s="82">
        <v>10588</v>
      </c>
      <c r="I867" s="37">
        <v>1059</v>
      </c>
      <c r="K867">
        <f t="shared" si="13"/>
        <v>3</v>
      </c>
    </row>
    <row r="868" spans="4:11" x14ac:dyDescent="0.25">
      <c r="D868" s="50" t="s">
        <v>398</v>
      </c>
      <c r="E868" s="45" t="s">
        <v>399</v>
      </c>
      <c r="F868" s="35" t="s">
        <v>255</v>
      </c>
      <c r="G868" s="36">
        <v>41704</v>
      </c>
      <c r="H868" s="82">
        <v>67610</v>
      </c>
      <c r="I868" s="37">
        <v>6761</v>
      </c>
      <c r="K868">
        <f t="shared" si="13"/>
        <v>4</v>
      </c>
    </row>
    <row r="869" spans="4:11" x14ac:dyDescent="0.25">
      <c r="D869" s="50" t="s">
        <v>1072</v>
      </c>
      <c r="E869" s="45" t="s">
        <v>400</v>
      </c>
      <c r="F869" s="35" t="s">
        <v>255</v>
      </c>
      <c r="G869" s="36">
        <v>41704</v>
      </c>
      <c r="H869" s="82">
        <v>17775</v>
      </c>
      <c r="I869" s="37">
        <v>1778</v>
      </c>
      <c r="K869">
        <f t="shared" si="13"/>
        <v>3</v>
      </c>
    </row>
    <row r="870" spans="4:11" x14ac:dyDescent="0.25">
      <c r="D870" s="50" t="s">
        <v>967</v>
      </c>
      <c r="E870" s="45" t="s">
        <v>401</v>
      </c>
      <c r="F870" s="35" t="s">
        <v>255</v>
      </c>
      <c r="G870" s="36">
        <v>41704</v>
      </c>
      <c r="H870" s="82">
        <v>7699</v>
      </c>
      <c r="I870" s="37">
        <v>770</v>
      </c>
      <c r="K870">
        <f t="shared" si="13"/>
        <v>3</v>
      </c>
    </row>
    <row r="871" spans="4:11" x14ac:dyDescent="0.25">
      <c r="D871" s="50" t="s">
        <v>1073</v>
      </c>
      <c r="E871" s="45" t="s">
        <v>718</v>
      </c>
      <c r="F871" s="35" t="s">
        <v>255</v>
      </c>
      <c r="G871" s="36">
        <v>41704</v>
      </c>
      <c r="H871" s="82">
        <v>11402</v>
      </c>
      <c r="I871" s="37">
        <v>1140</v>
      </c>
      <c r="K871">
        <f t="shared" si="13"/>
        <v>3</v>
      </c>
    </row>
    <row r="872" spans="4:11" x14ac:dyDescent="0.25">
      <c r="D872" s="50" t="s">
        <v>1011</v>
      </c>
      <c r="E872" s="45" t="s">
        <v>726</v>
      </c>
      <c r="F872" s="35" t="s">
        <v>255</v>
      </c>
      <c r="G872" s="36">
        <v>41704</v>
      </c>
      <c r="H872" s="82">
        <v>3447</v>
      </c>
      <c r="I872" s="37">
        <v>345</v>
      </c>
      <c r="K872">
        <f t="shared" si="13"/>
        <v>2</v>
      </c>
    </row>
    <row r="873" spans="4:11" x14ac:dyDescent="0.25">
      <c r="D873" s="50" t="s">
        <v>913</v>
      </c>
      <c r="E873" s="45" t="s">
        <v>727</v>
      </c>
      <c r="F873" s="35" t="s">
        <v>255</v>
      </c>
      <c r="G873" s="36">
        <v>41704</v>
      </c>
      <c r="H873" s="82">
        <v>2359</v>
      </c>
      <c r="I873" s="37">
        <v>236</v>
      </c>
      <c r="K873">
        <f t="shared" si="13"/>
        <v>3</v>
      </c>
    </row>
    <row r="874" spans="4:11" x14ac:dyDescent="0.25">
      <c r="D874" s="50" t="s">
        <v>968</v>
      </c>
      <c r="E874" s="45" t="s">
        <v>728</v>
      </c>
      <c r="F874" s="35" t="s">
        <v>255</v>
      </c>
      <c r="G874" s="36">
        <v>41704</v>
      </c>
      <c r="H874" s="82">
        <v>39730</v>
      </c>
      <c r="I874" s="37">
        <v>3973</v>
      </c>
      <c r="K874">
        <f t="shared" si="13"/>
        <v>4</v>
      </c>
    </row>
    <row r="875" spans="4:11" x14ac:dyDescent="0.25">
      <c r="D875" s="50" t="s">
        <v>841</v>
      </c>
      <c r="E875" s="45" t="s">
        <v>729</v>
      </c>
      <c r="F875" s="35" t="s">
        <v>255</v>
      </c>
      <c r="G875" s="36">
        <v>41704</v>
      </c>
      <c r="H875" s="82">
        <v>20250</v>
      </c>
      <c r="I875" s="37">
        <v>2025</v>
      </c>
      <c r="K875">
        <f t="shared" si="13"/>
        <v>4</v>
      </c>
    </row>
    <row r="876" spans="4:11" x14ac:dyDescent="0.25">
      <c r="D876" s="50" t="s">
        <v>405</v>
      </c>
      <c r="E876" s="45" t="s">
        <v>406</v>
      </c>
      <c r="F876" s="35" t="s">
        <v>255</v>
      </c>
      <c r="G876" s="36">
        <v>41704</v>
      </c>
      <c r="H876" s="82">
        <v>22686</v>
      </c>
      <c r="I876" s="37">
        <v>2269</v>
      </c>
      <c r="K876">
        <f t="shared" si="13"/>
        <v>4</v>
      </c>
    </row>
    <row r="877" spans="4:11" x14ac:dyDescent="0.25">
      <c r="D877" s="50" t="s">
        <v>969</v>
      </c>
      <c r="E877" s="45" t="s">
        <v>407</v>
      </c>
      <c r="F877" s="35" t="s">
        <v>255</v>
      </c>
      <c r="G877" s="36">
        <v>41704</v>
      </c>
      <c r="H877" s="82">
        <v>10442</v>
      </c>
      <c r="I877" s="37">
        <v>1044</v>
      </c>
      <c r="K877">
        <f t="shared" si="13"/>
        <v>3</v>
      </c>
    </row>
    <row r="878" spans="4:11" x14ac:dyDescent="0.25">
      <c r="D878" s="50" t="s">
        <v>1074</v>
      </c>
      <c r="E878" s="45" t="s">
        <v>408</v>
      </c>
      <c r="F878" s="35" t="s">
        <v>255</v>
      </c>
      <c r="G878" s="36">
        <v>41704</v>
      </c>
      <c r="H878" s="82">
        <v>15277</v>
      </c>
      <c r="I878" s="37">
        <v>1528</v>
      </c>
      <c r="K878">
        <f t="shared" si="13"/>
        <v>3</v>
      </c>
    </row>
    <row r="879" spans="4:11" x14ac:dyDescent="0.25">
      <c r="D879" s="50" t="s">
        <v>842</v>
      </c>
      <c r="E879" s="45" t="s">
        <v>409</v>
      </c>
      <c r="F879" s="35" t="s">
        <v>255</v>
      </c>
      <c r="G879" s="36">
        <v>41704</v>
      </c>
      <c r="H879" s="82">
        <v>15513</v>
      </c>
      <c r="I879" s="37">
        <v>1551</v>
      </c>
      <c r="K879">
        <f t="shared" si="13"/>
        <v>3</v>
      </c>
    </row>
    <row r="880" spans="4:11" x14ac:dyDescent="0.25">
      <c r="D880" s="50" t="s">
        <v>843</v>
      </c>
      <c r="E880" s="45" t="s">
        <v>410</v>
      </c>
      <c r="F880" s="35" t="s">
        <v>255</v>
      </c>
      <c r="G880" s="36">
        <v>41704</v>
      </c>
      <c r="H880" s="82">
        <v>18600</v>
      </c>
      <c r="I880" s="37">
        <v>1860</v>
      </c>
      <c r="K880">
        <f t="shared" si="13"/>
        <v>3</v>
      </c>
    </row>
    <row r="881" spans="4:11" x14ac:dyDescent="0.25">
      <c r="D881" s="50" t="s">
        <v>1075</v>
      </c>
      <c r="E881" s="45" t="s">
        <v>411</v>
      </c>
      <c r="F881" s="35" t="s">
        <v>255</v>
      </c>
      <c r="G881" s="36">
        <v>41704</v>
      </c>
      <c r="H881" s="82">
        <v>22190</v>
      </c>
      <c r="I881" s="37">
        <v>2219</v>
      </c>
      <c r="K881">
        <f t="shared" si="13"/>
        <v>3</v>
      </c>
    </row>
    <row r="882" spans="4:11" x14ac:dyDescent="0.25">
      <c r="D882" s="50" t="s">
        <v>844</v>
      </c>
      <c r="E882" s="45" t="s">
        <v>412</v>
      </c>
      <c r="F882" s="35" t="s">
        <v>255</v>
      </c>
      <c r="G882" s="36">
        <v>41704</v>
      </c>
      <c r="H882" s="82">
        <v>42422</v>
      </c>
      <c r="I882" s="37">
        <v>4242</v>
      </c>
      <c r="K882">
        <f t="shared" si="13"/>
        <v>4</v>
      </c>
    </row>
    <row r="883" spans="4:11" x14ac:dyDescent="0.25">
      <c r="D883" s="50" t="s">
        <v>845</v>
      </c>
      <c r="E883" s="45" t="s">
        <v>413</v>
      </c>
      <c r="F883" s="35" t="s">
        <v>255</v>
      </c>
      <c r="G883" s="36">
        <v>41704</v>
      </c>
      <c r="H883" s="82">
        <v>9309</v>
      </c>
      <c r="I883" s="37">
        <v>931</v>
      </c>
      <c r="K883">
        <f t="shared" si="13"/>
        <v>3</v>
      </c>
    </row>
    <row r="884" spans="4:11" x14ac:dyDescent="0.25">
      <c r="D884" s="50" t="s">
        <v>1076</v>
      </c>
      <c r="E884" s="45" t="s">
        <v>730</v>
      </c>
      <c r="F884" s="35" t="s">
        <v>255</v>
      </c>
      <c r="G884" s="36">
        <v>41704</v>
      </c>
      <c r="H884" s="82">
        <v>61356</v>
      </c>
      <c r="I884" s="37">
        <v>6136</v>
      </c>
      <c r="K884">
        <f t="shared" si="13"/>
        <v>7</v>
      </c>
    </row>
    <row r="885" spans="4:11" x14ac:dyDescent="0.25">
      <c r="D885" s="50" t="s">
        <v>846</v>
      </c>
      <c r="E885" s="45" t="s">
        <v>415</v>
      </c>
      <c r="F885" s="35" t="s">
        <v>255</v>
      </c>
      <c r="G885" s="36">
        <v>41704</v>
      </c>
      <c r="H885" s="82">
        <v>31026</v>
      </c>
      <c r="I885" s="37">
        <v>3103</v>
      </c>
      <c r="K885">
        <f t="shared" si="13"/>
        <v>4</v>
      </c>
    </row>
    <row r="886" spans="4:11" x14ac:dyDescent="0.25">
      <c r="D886" s="50" t="s">
        <v>416</v>
      </c>
      <c r="E886" s="45" t="s">
        <v>417</v>
      </c>
      <c r="F886" s="35" t="s">
        <v>255</v>
      </c>
      <c r="G886" s="36">
        <v>41704</v>
      </c>
      <c r="H886" s="82">
        <v>67417</v>
      </c>
      <c r="I886" s="37">
        <v>6742</v>
      </c>
      <c r="K886">
        <f t="shared" si="13"/>
        <v>4</v>
      </c>
    </row>
    <row r="887" spans="4:11" x14ac:dyDescent="0.25">
      <c r="D887" s="50" t="s">
        <v>970</v>
      </c>
      <c r="E887" s="45" t="s">
        <v>418</v>
      </c>
      <c r="F887" s="35" t="s">
        <v>255</v>
      </c>
      <c r="G887" s="36">
        <v>41704</v>
      </c>
      <c r="H887" s="82">
        <v>10286</v>
      </c>
      <c r="I887" s="37">
        <v>1029</v>
      </c>
      <c r="K887">
        <f t="shared" si="13"/>
        <v>3</v>
      </c>
    </row>
    <row r="888" spans="4:11" x14ac:dyDescent="0.25">
      <c r="D888" s="50" t="s">
        <v>1077</v>
      </c>
      <c r="E888" s="45" t="s">
        <v>419</v>
      </c>
      <c r="F888" s="35" t="s">
        <v>255</v>
      </c>
      <c r="G888" s="36">
        <v>41704</v>
      </c>
      <c r="H888" s="82">
        <v>22110</v>
      </c>
      <c r="I888" s="37">
        <v>2211</v>
      </c>
      <c r="K888">
        <f t="shared" si="13"/>
        <v>3</v>
      </c>
    </row>
    <row r="889" spans="4:11" x14ac:dyDescent="0.25">
      <c r="D889" s="50" t="s">
        <v>902</v>
      </c>
      <c r="E889" s="45" t="s">
        <v>420</v>
      </c>
      <c r="F889" s="35" t="s">
        <v>255</v>
      </c>
      <c r="G889" s="36">
        <v>41704</v>
      </c>
      <c r="H889" s="82">
        <v>43641</v>
      </c>
      <c r="I889" s="37">
        <v>4364</v>
      </c>
      <c r="K889">
        <f t="shared" si="13"/>
        <v>4</v>
      </c>
    </row>
    <row r="890" spans="4:11" x14ac:dyDescent="0.25">
      <c r="D890" s="50" t="s">
        <v>848</v>
      </c>
      <c r="E890" s="45" t="s">
        <v>421</v>
      </c>
      <c r="F890" s="35" t="s">
        <v>255</v>
      </c>
      <c r="G890" s="36">
        <v>41704</v>
      </c>
      <c r="H890" s="82">
        <v>15366</v>
      </c>
      <c r="I890" s="37">
        <v>1537</v>
      </c>
      <c r="K890">
        <f t="shared" si="13"/>
        <v>3</v>
      </c>
    </row>
    <row r="891" spans="4:11" x14ac:dyDescent="0.25">
      <c r="D891" s="50" t="s">
        <v>422</v>
      </c>
      <c r="E891" s="45" t="s">
        <v>423</v>
      </c>
      <c r="F891" s="35" t="s">
        <v>255</v>
      </c>
      <c r="G891" s="36">
        <v>41704</v>
      </c>
      <c r="H891" s="82">
        <v>10754</v>
      </c>
      <c r="I891" s="37">
        <v>1075</v>
      </c>
      <c r="K891">
        <f t="shared" si="13"/>
        <v>3</v>
      </c>
    </row>
    <row r="892" spans="4:11" x14ac:dyDescent="0.25">
      <c r="D892" s="50" t="s">
        <v>849</v>
      </c>
      <c r="E892" s="45" t="s">
        <v>424</v>
      </c>
      <c r="F892" s="35" t="s">
        <v>255</v>
      </c>
      <c r="G892" s="36">
        <v>41704</v>
      </c>
      <c r="H892" s="82">
        <v>9632</v>
      </c>
      <c r="I892" s="37">
        <v>963</v>
      </c>
      <c r="K892">
        <f t="shared" si="13"/>
        <v>3</v>
      </c>
    </row>
    <row r="893" spans="4:11" x14ac:dyDescent="0.25">
      <c r="D893" s="50" t="s">
        <v>850</v>
      </c>
      <c r="E893" s="45" t="s">
        <v>425</v>
      </c>
      <c r="F893" s="35" t="s">
        <v>255</v>
      </c>
      <c r="G893" s="36">
        <v>41704</v>
      </c>
      <c r="H893" s="82">
        <v>14713</v>
      </c>
      <c r="I893" s="37">
        <v>1471</v>
      </c>
      <c r="K893">
        <f t="shared" si="13"/>
        <v>3</v>
      </c>
    </row>
    <row r="894" spans="4:11" x14ac:dyDescent="0.25">
      <c r="D894" s="50" t="s">
        <v>914</v>
      </c>
      <c r="E894" s="45" t="s">
        <v>426</v>
      </c>
      <c r="F894" s="35" t="s">
        <v>255</v>
      </c>
      <c r="G894" s="36">
        <v>41704</v>
      </c>
      <c r="H894" s="82">
        <v>1954</v>
      </c>
      <c r="I894" s="37">
        <v>195</v>
      </c>
      <c r="K894">
        <f t="shared" si="13"/>
        <v>1</v>
      </c>
    </row>
    <row r="895" spans="4:11" x14ac:dyDescent="0.25">
      <c r="D895" s="50" t="s">
        <v>1078</v>
      </c>
      <c r="E895" s="45" t="s">
        <v>427</v>
      </c>
      <c r="F895" s="35" t="s">
        <v>255</v>
      </c>
      <c r="G895" s="36">
        <v>41704</v>
      </c>
      <c r="H895" s="82">
        <v>2930</v>
      </c>
      <c r="I895" s="37">
        <v>293</v>
      </c>
      <c r="K895">
        <f t="shared" si="13"/>
        <v>3</v>
      </c>
    </row>
    <row r="896" spans="4:11" x14ac:dyDescent="0.25">
      <c r="D896" s="50" t="s">
        <v>1079</v>
      </c>
      <c r="E896" s="45" t="s">
        <v>428</v>
      </c>
      <c r="F896" s="35" t="s">
        <v>255</v>
      </c>
      <c r="G896" s="36">
        <v>41704</v>
      </c>
      <c r="H896" s="82">
        <v>24882</v>
      </c>
      <c r="I896" s="37">
        <v>2488</v>
      </c>
      <c r="K896">
        <f t="shared" si="13"/>
        <v>3</v>
      </c>
    </row>
    <row r="897" spans="4:11" x14ac:dyDescent="0.25">
      <c r="D897" s="50" t="s">
        <v>971</v>
      </c>
      <c r="E897" s="45" t="s">
        <v>715</v>
      </c>
      <c r="F897" s="35" t="s">
        <v>255</v>
      </c>
      <c r="G897" s="36">
        <v>41704</v>
      </c>
      <c r="H897" s="82">
        <v>17422</v>
      </c>
      <c r="I897" s="37">
        <v>1742</v>
      </c>
      <c r="K897">
        <f t="shared" si="13"/>
        <v>4</v>
      </c>
    </row>
    <row r="898" spans="4:11" x14ac:dyDescent="0.25">
      <c r="D898" s="50" t="s">
        <v>852</v>
      </c>
      <c r="E898" s="45" t="s">
        <v>731</v>
      </c>
      <c r="F898" s="35" t="s">
        <v>255</v>
      </c>
      <c r="G898" s="36">
        <v>41704</v>
      </c>
      <c r="H898" s="82">
        <v>15290</v>
      </c>
      <c r="I898" s="37">
        <v>1529</v>
      </c>
      <c r="K898">
        <f t="shared" si="13"/>
        <v>3</v>
      </c>
    </row>
    <row r="899" spans="4:11" x14ac:dyDescent="0.25">
      <c r="D899" s="50" t="s">
        <v>1012</v>
      </c>
      <c r="E899" s="45" t="s">
        <v>732</v>
      </c>
      <c r="F899" s="35" t="s">
        <v>255</v>
      </c>
      <c r="G899" s="36">
        <v>41704</v>
      </c>
      <c r="H899" s="82">
        <v>8388</v>
      </c>
      <c r="I899" s="37">
        <v>839</v>
      </c>
      <c r="K899">
        <f t="shared" si="13"/>
        <v>4</v>
      </c>
    </row>
    <row r="900" spans="4:11" x14ac:dyDescent="0.25">
      <c r="D900" s="50" t="s">
        <v>1081</v>
      </c>
      <c r="E900" s="45" t="s">
        <v>433</v>
      </c>
      <c r="F900" s="35" t="s">
        <v>255</v>
      </c>
      <c r="G900" s="36">
        <v>41704</v>
      </c>
      <c r="H900" s="82">
        <v>3947</v>
      </c>
      <c r="I900" s="37">
        <v>395</v>
      </c>
      <c r="K900">
        <f t="shared" si="13"/>
        <v>3</v>
      </c>
    </row>
    <row r="901" spans="4:11" x14ac:dyDescent="0.25">
      <c r="D901" s="50" t="s">
        <v>1082</v>
      </c>
      <c r="E901" s="45" t="s">
        <v>434</v>
      </c>
      <c r="F901" s="35" t="s">
        <v>255</v>
      </c>
      <c r="G901" s="36">
        <v>41704</v>
      </c>
      <c r="H901" s="82">
        <v>6253</v>
      </c>
      <c r="I901" s="37">
        <v>625</v>
      </c>
      <c r="K901">
        <f t="shared" si="13"/>
        <v>3</v>
      </c>
    </row>
    <row r="902" spans="4:11" x14ac:dyDescent="0.25">
      <c r="D902" s="50" t="s">
        <v>853</v>
      </c>
      <c r="E902" s="45" t="s">
        <v>435</v>
      </c>
      <c r="F902" s="35" t="s">
        <v>255</v>
      </c>
      <c r="G902" s="36">
        <v>41704</v>
      </c>
      <c r="H902" s="82">
        <v>10840</v>
      </c>
      <c r="I902" s="37">
        <v>1084</v>
      </c>
      <c r="K902">
        <f t="shared" si="13"/>
        <v>3</v>
      </c>
    </row>
    <row r="903" spans="4:11" x14ac:dyDescent="0.25">
      <c r="D903" s="50" t="s">
        <v>972</v>
      </c>
      <c r="E903" s="45" t="s">
        <v>436</v>
      </c>
      <c r="F903" s="35" t="s">
        <v>255</v>
      </c>
      <c r="G903" s="36">
        <v>41704</v>
      </c>
      <c r="H903" s="82">
        <v>11461</v>
      </c>
      <c r="I903" s="37">
        <v>1146</v>
      </c>
      <c r="K903">
        <f t="shared" si="13"/>
        <v>3</v>
      </c>
    </row>
    <row r="904" spans="4:11" x14ac:dyDescent="0.25">
      <c r="D904" s="50" t="s">
        <v>854</v>
      </c>
      <c r="E904" s="45" t="s">
        <v>437</v>
      </c>
      <c r="F904" s="35" t="s">
        <v>255</v>
      </c>
      <c r="G904" s="36">
        <v>41704</v>
      </c>
      <c r="H904" s="82">
        <v>28575</v>
      </c>
      <c r="I904" s="37">
        <v>2858</v>
      </c>
      <c r="K904">
        <f t="shared" ref="K904:K967" si="14">COUNTIF(D904:D2542,D904)</f>
        <v>4</v>
      </c>
    </row>
    <row r="905" spans="4:11" x14ac:dyDescent="0.25">
      <c r="D905" s="50" t="s">
        <v>855</v>
      </c>
      <c r="E905" s="45" t="s">
        <v>438</v>
      </c>
      <c r="F905" s="35" t="s">
        <v>255</v>
      </c>
      <c r="G905" s="36">
        <v>41704</v>
      </c>
      <c r="H905" s="82">
        <v>7206</v>
      </c>
      <c r="I905" s="37">
        <v>721</v>
      </c>
      <c r="K905">
        <f t="shared" si="14"/>
        <v>3</v>
      </c>
    </row>
    <row r="906" spans="4:11" x14ac:dyDescent="0.25">
      <c r="D906" s="50" t="s">
        <v>439</v>
      </c>
      <c r="E906" s="45" t="s">
        <v>733</v>
      </c>
      <c r="F906" s="35" t="s">
        <v>255</v>
      </c>
      <c r="G906" s="36">
        <v>41704</v>
      </c>
      <c r="H906" s="82">
        <v>5266</v>
      </c>
      <c r="I906" s="37">
        <v>527</v>
      </c>
      <c r="K906">
        <f t="shared" si="14"/>
        <v>3</v>
      </c>
    </row>
    <row r="907" spans="4:11" x14ac:dyDescent="0.25">
      <c r="D907" s="50" t="s">
        <v>856</v>
      </c>
      <c r="E907" s="45" t="s">
        <v>441</v>
      </c>
      <c r="F907" s="35" t="s">
        <v>255</v>
      </c>
      <c r="G907" s="36">
        <v>41704</v>
      </c>
      <c r="H907" s="82">
        <v>5050</v>
      </c>
      <c r="I907" s="37">
        <v>505</v>
      </c>
      <c r="K907">
        <f t="shared" si="14"/>
        <v>3</v>
      </c>
    </row>
    <row r="908" spans="4:11" x14ac:dyDescent="0.25">
      <c r="D908" s="50" t="s">
        <v>857</v>
      </c>
      <c r="E908" s="45" t="s">
        <v>442</v>
      </c>
      <c r="F908" s="35" t="s">
        <v>255</v>
      </c>
      <c r="G908" s="36">
        <v>41704</v>
      </c>
      <c r="H908" s="82">
        <v>8539</v>
      </c>
      <c r="I908" s="37">
        <v>854</v>
      </c>
      <c r="K908">
        <f t="shared" si="14"/>
        <v>3</v>
      </c>
    </row>
    <row r="909" spans="4:11" x14ac:dyDescent="0.25">
      <c r="D909" s="50" t="s">
        <v>973</v>
      </c>
      <c r="E909" s="45" t="s">
        <v>443</v>
      </c>
      <c r="F909" s="35" t="s">
        <v>255</v>
      </c>
      <c r="G909" s="36">
        <v>41704</v>
      </c>
      <c r="H909" s="82">
        <v>28712</v>
      </c>
      <c r="I909" s="37">
        <v>2871</v>
      </c>
      <c r="K909">
        <f t="shared" si="14"/>
        <v>3</v>
      </c>
    </row>
    <row r="910" spans="4:11" x14ac:dyDescent="0.25">
      <c r="D910" s="50" t="s">
        <v>444</v>
      </c>
      <c r="E910" s="45" t="s">
        <v>445</v>
      </c>
      <c r="F910" s="35" t="s">
        <v>255</v>
      </c>
      <c r="G910" s="36">
        <v>41704</v>
      </c>
      <c r="H910" s="82">
        <v>29229</v>
      </c>
      <c r="I910" s="37">
        <v>2923</v>
      </c>
      <c r="K910">
        <f t="shared" si="14"/>
        <v>4</v>
      </c>
    </row>
    <row r="911" spans="4:11" x14ac:dyDescent="0.25">
      <c r="D911" s="50" t="s">
        <v>446</v>
      </c>
      <c r="E911" s="45" t="s">
        <v>447</v>
      </c>
      <c r="F911" s="35" t="s">
        <v>255</v>
      </c>
      <c r="G911" s="36">
        <v>41704</v>
      </c>
      <c r="H911" s="82">
        <v>3603</v>
      </c>
      <c r="I911" s="37">
        <v>360</v>
      </c>
      <c r="K911">
        <f t="shared" si="14"/>
        <v>3</v>
      </c>
    </row>
    <row r="912" spans="4:11" x14ac:dyDescent="0.25">
      <c r="D912" s="50" t="s">
        <v>858</v>
      </c>
      <c r="E912" s="45" t="s">
        <v>448</v>
      </c>
      <c r="F912" s="35" t="s">
        <v>255</v>
      </c>
      <c r="G912" s="36">
        <v>41704</v>
      </c>
      <c r="H912" s="82">
        <v>24755</v>
      </c>
      <c r="I912" s="37">
        <v>2476</v>
      </c>
      <c r="K912">
        <f t="shared" si="14"/>
        <v>4</v>
      </c>
    </row>
    <row r="913" spans="4:11" x14ac:dyDescent="0.25">
      <c r="D913" s="50" t="s">
        <v>1083</v>
      </c>
      <c r="E913" s="45" t="s">
        <v>449</v>
      </c>
      <c r="F913" s="35" t="s">
        <v>255</v>
      </c>
      <c r="G913" s="36">
        <v>41704</v>
      </c>
      <c r="H913" s="82">
        <v>31649</v>
      </c>
      <c r="I913" s="37">
        <v>3165</v>
      </c>
      <c r="K913">
        <f t="shared" si="14"/>
        <v>4</v>
      </c>
    </row>
    <row r="914" spans="4:11" x14ac:dyDescent="0.25">
      <c r="D914" s="50" t="s">
        <v>1084</v>
      </c>
      <c r="E914" s="45" t="s">
        <v>734</v>
      </c>
      <c r="F914" s="35" t="s">
        <v>255</v>
      </c>
      <c r="G914" s="36">
        <v>41704</v>
      </c>
      <c r="H914" s="82">
        <v>32985</v>
      </c>
      <c r="I914" s="37">
        <v>3299</v>
      </c>
      <c r="K914">
        <f t="shared" si="14"/>
        <v>4</v>
      </c>
    </row>
    <row r="915" spans="4:11" x14ac:dyDescent="0.25">
      <c r="D915" s="50" t="s">
        <v>859</v>
      </c>
      <c r="E915" s="45" t="s">
        <v>451</v>
      </c>
      <c r="F915" s="35" t="s">
        <v>255</v>
      </c>
      <c r="G915" s="36">
        <v>41704</v>
      </c>
      <c r="H915" s="82">
        <v>10797</v>
      </c>
      <c r="I915" s="37">
        <v>1080</v>
      </c>
      <c r="K915">
        <f t="shared" si="14"/>
        <v>3</v>
      </c>
    </row>
    <row r="916" spans="4:11" x14ac:dyDescent="0.25">
      <c r="D916" s="50" t="s">
        <v>452</v>
      </c>
      <c r="E916" s="45" t="s">
        <v>453</v>
      </c>
      <c r="F916" s="35" t="s">
        <v>255</v>
      </c>
      <c r="G916" s="36">
        <v>41704</v>
      </c>
      <c r="H916" s="82">
        <v>7830</v>
      </c>
      <c r="I916" s="37">
        <v>783</v>
      </c>
      <c r="K916">
        <f t="shared" si="14"/>
        <v>3</v>
      </c>
    </row>
    <row r="917" spans="4:11" x14ac:dyDescent="0.25">
      <c r="D917" s="50" t="s">
        <v>1085</v>
      </c>
      <c r="E917" s="45" t="s">
        <v>454</v>
      </c>
      <c r="F917" s="35" t="s">
        <v>255</v>
      </c>
      <c r="G917" s="36">
        <v>41704</v>
      </c>
      <c r="H917" s="82">
        <v>5859</v>
      </c>
      <c r="I917" s="37">
        <v>586</v>
      </c>
      <c r="K917">
        <f t="shared" si="14"/>
        <v>3</v>
      </c>
    </row>
    <row r="918" spans="4:11" x14ac:dyDescent="0.25">
      <c r="D918" s="50" t="s">
        <v>860</v>
      </c>
      <c r="E918" s="45" t="s">
        <v>455</v>
      </c>
      <c r="F918" s="35" t="s">
        <v>255</v>
      </c>
      <c r="G918" s="36">
        <v>41704</v>
      </c>
      <c r="H918" s="82">
        <v>7671</v>
      </c>
      <c r="I918" s="37">
        <v>767</v>
      </c>
      <c r="K918">
        <f t="shared" si="14"/>
        <v>3</v>
      </c>
    </row>
    <row r="919" spans="4:11" x14ac:dyDescent="0.25">
      <c r="D919" s="50" t="s">
        <v>456</v>
      </c>
      <c r="E919" s="45" t="s">
        <v>457</v>
      </c>
      <c r="F919" s="35" t="s">
        <v>255</v>
      </c>
      <c r="G919" s="36">
        <v>41704</v>
      </c>
      <c r="H919" s="82">
        <v>14087</v>
      </c>
      <c r="I919" s="37">
        <v>1409</v>
      </c>
      <c r="K919">
        <f t="shared" si="14"/>
        <v>3</v>
      </c>
    </row>
    <row r="920" spans="4:11" x14ac:dyDescent="0.25">
      <c r="D920" s="50" t="s">
        <v>1086</v>
      </c>
      <c r="E920" s="45" t="s">
        <v>458</v>
      </c>
      <c r="F920" s="35" t="s">
        <v>255</v>
      </c>
      <c r="G920" s="36">
        <v>41704</v>
      </c>
      <c r="H920" s="82">
        <v>8180</v>
      </c>
      <c r="I920" s="37">
        <v>818</v>
      </c>
      <c r="K920">
        <f t="shared" si="14"/>
        <v>3</v>
      </c>
    </row>
    <row r="921" spans="4:11" x14ac:dyDescent="0.25">
      <c r="D921" s="50" t="s">
        <v>459</v>
      </c>
      <c r="E921" s="45" t="s">
        <v>460</v>
      </c>
      <c r="F921" s="35" t="s">
        <v>255</v>
      </c>
      <c r="G921" s="36">
        <v>41704</v>
      </c>
      <c r="H921" s="82">
        <v>18241</v>
      </c>
      <c r="I921" s="37">
        <v>1824</v>
      </c>
      <c r="K921">
        <f t="shared" si="14"/>
        <v>4</v>
      </c>
    </row>
    <row r="922" spans="4:11" x14ac:dyDescent="0.25">
      <c r="D922" s="50" t="s">
        <v>1087</v>
      </c>
      <c r="E922" s="45" t="s">
        <v>461</v>
      </c>
      <c r="F922" s="35" t="s">
        <v>255</v>
      </c>
      <c r="G922" s="36">
        <v>41704</v>
      </c>
      <c r="H922" s="82">
        <v>12670</v>
      </c>
      <c r="I922" s="37">
        <v>1267</v>
      </c>
      <c r="K922">
        <f t="shared" si="14"/>
        <v>3</v>
      </c>
    </row>
    <row r="923" spans="4:11" x14ac:dyDescent="0.25">
      <c r="D923" s="50" t="s">
        <v>915</v>
      </c>
      <c r="E923" s="45" t="s">
        <v>735</v>
      </c>
      <c r="F923" s="35" t="s">
        <v>255</v>
      </c>
      <c r="G923" s="36">
        <v>41704</v>
      </c>
      <c r="H923" s="82">
        <v>13453</v>
      </c>
      <c r="I923" s="37">
        <v>1345</v>
      </c>
      <c r="K923">
        <f t="shared" si="14"/>
        <v>4</v>
      </c>
    </row>
    <row r="924" spans="4:11" x14ac:dyDescent="0.25">
      <c r="D924" s="50" t="s">
        <v>1013</v>
      </c>
      <c r="E924" s="45" t="s">
        <v>462</v>
      </c>
      <c r="F924" s="35" t="s">
        <v>255</v>
      </c>
      <c r="G924" s="36">
        <v>41704</v>
      </c>
      <c r="H924" s="82">
        <v>4594</v>
      </c>
      <c r="I924" s="37">
        <v>459</v>
      </c>
      <c r="K924">
        <f t="shared" si="14"/>
        <v>3</v>
      </c>
    </row>
    <row r="925" spans="4:11" x14ac:dyDescent="0.25">
      <c r="D925" s="50" t="s">
        <v>1088</v>
      </c>
      <c r="E925" s="45" t="s">
        <v>463</v>
      </c>
      <c r="F925" s="35" t="s">
        <v>255</v>
      </c>
      <c r="G925" s="36">
        <v>41704</v>
      </c>
      <c r="H925" s="82">
        <v>6465</v>
      </c>
      <c r="I925" s="37">
        <v>647</v>
      </c>
      <c r="K925">
        <f t="shared" si="14"/>
        <v>4</v>
      </c>
    </row>
    <row r="926" spans="4:11" x14ac:dyDescent="0.25">
      <c r="D926" s="50" t="s">
        <v>1089</v>
      </c>
      <c r="E926" s="45" t="s">
        <v>464</v>
      </c>
      <c r="F926" s="35" t="s">
        <v>255</v>
      </c>
      <c r="G926" s="36">
        <v>41704</v>
      </c>
      <c r="H926" s="82">
        <v>38529</v>
      </c>
      <c r="I926" s="37">
        <v>3853</v>
      </c>
      <c r="K926">
        <f t="shared" si="14"/>
        <v>3</v>
      </c>
    </row>
    <row r="927" spans="4:11" x14ac:dyDescent="0.25">
      <c r="D927" s="50" t="s">
        <v>916</v>
      </c>
      <c r="E927" s="45" t="s">
        <v>736</v>
      </c>
      <c r="F927" s="35" t="s">
        <v>255</v>
      </c>
      <c r="G927" s="36">
        <v>41704</v>
      </c>
      <c r="H927" s="82">
        <v>3286</v>
      </c>
      <c r="I927" s="37">
        <v>329</v>
      </c>
      <c r="K927">
        <f t="shared" si="14"/>
        <v>3</v>
      </c>
    </row>
    <row r="928" spans="4:11" x14ac:dyDescent="0.25">
      <c r="D928" s="50" t="s">
        <v>1090</v>
      </c>
      <c r="E928" s="45" t="s">
        <v>465</v>
      </c>
      <c r="F928" s="35" t="s">
        <v>255</v>
      </c>
      <c r="G928" s="36">
        <v>41704</v>
      </c>
      <c r="H928" s="82">
        <v>21480</v>
      </c>
      <c r="I928" s="37">
        <v>2148</v>
      </c>
      <c r="K928">
        <f t="shared" si="14"/>
        <v>3</v>
      </c>
    </row>
    <row r="929" spans="4:11" x14ac:dyDescent="0.25">
      <c r="D929" s="50" t="s">
        <v>975</v>
      </c>
      <c r="E929" s="45" t="s">
        <v>466</v>
      </c>
      <c r="F929" s="35" t="s">
        <v>255</v>
      </c>
      <c r="G929" s="36">
        <v>41704</v>
      </c>
      <c r="H929" s="82">
        <v>15313</v>
      </c>
      <c r="I929" s="37">
        <v>1531</v>
      </c>
      <c r="K929">
        <f t="shared" si="14"/>
        <v>3</v>
      </c>
    </row>
    <row r="930" spans="4:11" x14ac:dyDescent="0.25">
      <c r="D930" s="50" t="s">
        <v>861</v>
      </c>
      <c r="E930" s="45" t="s">
        <v>467</v>
      </c>
      <c r="F930" s="35" t="s">
        <v>255</v>
      </c>
      <c r="G930" s="36">
        <v>41704</v>
      </c>
      <c r="H930" s="82">
        <v>19759</v>
      </c>
      <c r="I930" s="37">
        <v>1976</v>
      </c>
      <c r="K930">
        <f t="shared" si="14"/>
        <v>3</v>
      </c>
    </row>
    <row r="931" spans="4:11" x14ac:dyDescent="0.25">
      <c r="D931" s="50" t="s">
        <v>976</v>
      </c>
      <c r="E931" s="45" t="s">
        <v>737</v>
      </c>
      <c r="F931" s="35" t="s">
        <v>255</v>
      </c>
      <c r="G931" s="36">
        <v>41704</v>
      </c>
      <c r="H931" s="82">
        <v>29761</v>
      </c>
      <c r="I931" s="37">
        <v>2976</v>
      </c>
      <c r="K931">
        <f t="shared" si="14"/>
        <v>4</v>
      </c>
    </row>
    <row r="932" spans="4:11" x14ac:dyDescent="0.25">
      <c r="D932" s="50" t="s">
        <v>977</v>
      </c>
      <c r="E932" s="45" t="s">
        <v>469</v>
      </c>
      <c r="F932" s="35" t="s">
        <v>255</v>
      </c>
      <c r="G932" s="36">
        <v>41704</v>
      </c>
      <c r="H932" s="82">
        <v>11697</v>
      </c>
      <c r="I932" s="37">
        <v>1170</v>
      </c>
      <c r="K932">
        <f t="shared" si="14"/>
        <v>3</v>
      </c>
    </row>
    <row r="933" spans="4:11" x14ac:dyDescent="0.25">
      <c r="D933" s="50" t="s">
        <v>978</v>
      </c>
      <c r="E933" s="45" t="s">
        <v>470</v>
      </c>
      <c r="F933" s="35" t="s">
        <v>255</v>
      </c>
      <c r="G933" s="36">
        <v>41704</v>
      </c>
      <c r="H933" s="82">
        <v>15876</v>
      </c>
      <c r="I933" s="37">
        <v>1588</v>
      </c>
      <c r="K933">
        <f t="shared" si="14"/>
        <v>6</v>
      </c>
    </row>
    <row r="934" spans="4:11" x14ac:dyDescent="0.25">
      <c r="D934" s="50" t="s">
        <v>862</v>
      </c>
      <c r="E934" s="45" t="s">
        <v>471</v>
      </c>
      <c r="F934" s="35" t="s">
        <v>255</v>
      </c>
      <c r="G934" s="36">
        <v>41704</v>
      </c>
      <c r="H934" s="82">
        <v>10350</v>
      </c>
      <c r="I934" s="37">
        <v>1035</v>
      </c>
      <c r="K934">
        <f t="shared" si="14"/>
        <v>4</v>
      </c>
    </row>
    <row r="935" spans="4:11" x14ac:dyDescent="0.25">
      <c r="D935" s="50" t="s">
        <v>1091</v>
      </c>
      <c r="E935" s="45" t="s">
        <v>472</v>
      </c>
      <c r="F935" s="35" t="s">
        <v>255</v>
      </c>
      <c r="G935" s="36">
        <v>41704</v>
      </c>
      <c r="H935" s="82">
        <v>35724</v>
      </c>
      <c r="I935" s="37">
        <v>3572</v>
      </c>
      <c r="K935">
        <f t="shared" si="14"/>
        <v>4</v>
      </c>
    </row>
    <row r="936" spans="4:11" x14ac:dyDescent="0.25">
      <c r="D936" s="50" t="s">
        <v>863</v>
      </c>
      <c r="E936" s="45" t="s">
        <v>473</v>
      </c>
      <c r="F936" s="35" t="s">
        <v>255</v>
      </c>
      <c r="G936" s="36">
        <v>41704</v>
      </c>
      <c r="H936" s="82">
        <v>9354</v>
      </c>
      <c r="I936" s="37">
        <v>935</v>
      </c>
      <c r="K936">
        <f t="shared" si="14"/>
        <v>6</v>
      </c>
    </row>
    <row r="937" spans="4:11" x14ac:dyDescent="0.25">
      <c r="D937" s="50" t="s">
        <v>1092</v>
      </c>
      <c r="E937" s="45" t="s">
        <v>474</v>
      </c>
      <c r="F937" s="35" t="s">
        <v>255</v>
      </c>
      <c r="G937" s="36">
        <v>41704</v>
      </c>
      <c r="H937" s="82">
        <v>9423</v>
      </c>
      <c r="I937" s="37">
        <v>942</v>
      </c>
      <c r="K937">
        <f t="shared" si="14"/>
        <v>3</v>
      </c>
    </row>
    <row r="938" spans="4:11" x14ac:dyDescent="0.25">
      <c r="D938" s="50" t="s">
        <v>979</v>
      </c>
      <c r="E938" s="45" t="s">
        <v>475</v>
      </c>
      <c r="F938" s="35" t="s">
        <v>255</v>
      </c>
      <c r="G938" s="36">
        <v>41704</v>
      </c>
      <c r="H938" s="82">
        <v>35686</v>
      </c>
      <c r="I938" s="37">
        <v>3569</v>
      </c>
      <c r="K938">
        <f t="shared" si="14"/>
        <v>5</v>
      </c>
    </row>
    <row r="939" spans="4:11" x14ac:dyDescent="0.25">
      <c r="D939" s="50" t="s">
        <v>980</v>
      </c>
      <c r="E939" s="45" t="s">
        <v>734</v>
      </c>
      <c r="F939" s="35" t="s">
        <v>255</v>
      </c>
      <c r="G939" s="36">
        <v>41704</v>
      </c>
      <c r="H939" s="82">
        <v>24329</v>
      </c>
      <c r="I939" s="37">
        <v>2433</v>
      </c>
      <c r="K939">
        <f t="shared" si="14"/>
        <v>3</v>
      </c>
    </row>
    <row r="940" spans="4:11" x14ac:dyDescent="0.25">
      <c r="D940" s="50" t="s">
        <v>477</v>
      </c>
      <c r="E940" s="45" t="s">
        <v>478</v>
      </c>
      <c r="F940" s="35" t="s">
        <v>255</v>
      </c>
      <c r="G940" s="36">
        <v>41704</v>
      </c>
      <c r="H940" s="82">
        <v>6358</v>
      </c>
      <c r="I940" s="37">
        <v>636</v>
      </c>
      <c r="K940">
        <f t="shared" si="14"/>
        <v>2</v>
      </c>
    </row>
    <row r="941" spans="4:11" x14ac:dyDescent="0.25">
      <c r="D941" s="50" t="s">
        <v>1093</v>
      </c>
      <c r="E941" s="45" t="s">
        <v>479</v>
      </c>
      <c r="F941" s="35" t="s">
        <v>255</v>
      </c>
      <c r="G941" s="36">
        <v>41704</v>
      </c>
      <c r="H941" s="82">
        <v>4977</v>
      </c>
      <c r="I941" s="37">
        <v>498</v>
      </c>
      <c r="K941">
        <f t="shared" si="14"/>
        <v>2</v>
      </c>
    </row>
    <row r="942" spans="4:11" x14ac:dyDescent="0.25">
      <c r="D942" s="50" t="s">
        <v>480</v>
      </c>
      <c r="E942" s="45" t="s">
        <v>728</v>
      </c>
      <c r="F942" s="35" t="s">
        <v>255</v>
      </c>
      <c r="G942" s="36">
        <v>41704</v>
      </c>
      <c r="H942" s="82">
        <v>8829</v>
      </c>
      <c r="I942" s="37">
        <v>883</v>
      </c>
      <c r="K942">
        <f t="shared" si="14"/>
        <v>3</v>
      </c>
    </row>
    <row r="943" spans="4:11" x14ac:dyDescent="0.25">
      <c r="D943" s="50" t="s">
        <v>981</v>
      </c>
      <c r="E943" s="45" t="s">
        <v>482</v>
      </c>
      <c r="F943" s="35" t="s">
        <v>255</v>
      </c>
      <c r="G943" s="36">
        <v>41704</v>
      </c>
      <c r="H943" s="82">
        <v>8539</v>
      </c>
      <c r="I943" s="37">
        <v>854</v>
      </c>
      <c r="K943">
        <f t="shared" si="14"/>
        <v>3</v>
      </c>
    </row>
    <row r="944" spans="4:11" x14ac:dyDescent="0.25">
      <c r="D944" s="50" t="s">
        <v>1094</v>
      </c>
      <c r="E944" s="45" t="s">
        <v>722</v>
      </c>
      <c r="F944" s="35" t="s">
        <v>255</v>
      </c>
      <c r="G944" s="36">
        <v>41704</v>
      </c>
      <c r="H944" s="82">
        <v>2308</v>
      </c>
      <c r="I944" s="37">
        <v>231</v>
      </c>
      <c r="K944">
        <f t="shared" si="14"/>
        <v>3</v>
      </c>
    </row>
    <row r="945" spans="4:11" x14ac:dyDescent="0.25">
      <c r="D945" s="50" t="s">
        <v>864</v>
      </c>
      <c r="E945" s="45" t="s">
        <v>484</v>
      </c>
      <c r="F945" s="35" t="s">
        <v>255</v>
      </c>
      <c r="G945" s="36">
        <v>41704</v>
      </c>
      <c r="H945" s="82">
        <v>14160</v>
      </c>
      <c r="I945" s="37">
        <v>1416</v>
      </c>
      <c r="K945">
        <f t="shared" si="14"/>
        <v>3</v>
      </c>
    </row>
    <row r="946" spans="4:11" x14ac:dyDescent="0.25">
      <c r="D946" s="50" t="s">
        <v>982</v>
      </c>
      <c r="E946" s="45" t="s">
        <v>485</v>
      </c>
      <c r="F946" s="35" t="s">
        <v>255</v>
      </c>
      <c r="G946" s="36">
        <v>41704</v>
      </c>
      <c r="H946" s="82">
        <v>11985</v>
      </c>
      <c r="I946" s="37">
        <v>1199</v>
      </c>
      <c r="K946">
        <f t="shared" si="14"/>
        <v>3</v>
      </c>
    </row>
    <row r="947" spans="4:11" x14ac:dyDescent="0.25">
      <c r="D947" s="50" t="s">
        <v>1095</v>
      </c>
      <c r="E947" s="45" t="s">
        <v>486</v>
      </c>
      <c r="F947" s="35" t="s">
        <v>255</v>
      </c>
      <c r="G947" s="36">
        <v>41704</v>
      </c>
      <c r="H947" s="82">
        <v>9285</v>
      </c>
      <c r="I947" s="37">
        <v>929</v>
      </c>
      <c r="K947">
        <f t="shared" si="14"/>
        <v>3</v>
      </c>
    </row>
    <row r="948" spans="4:11" x14ac:dyDescent="0.25">
      <c r="D948" s="50" t="s">
        <v>1096</v>
      </c>
      <c r="E948" s="45" t="s">
        <v>738</v>
      </c>
      <c r="F948" s="35" t="s">
        <v>255</v>
      </c>
      <c r="G948" s="36">
        <v>41704</v>
      </c>
      <c r="H948" s="82">
        <v>3499</v>
      </c>
      <c r="I948" s="37">
        <v>350</v>
      </c>
      <c r="K948">
        <f t="shared" si="14"/>
        <v>2</v>
      </c>
    </row>
    <row r="949" spans="4:11" x14ac:dyDescent="0.25">
      <c r="D949" s="50" t="s">
        <v>983</v>
      </c>
      <c r="E949" s="45" t="s">
        <v>488</v>
      </c>
      <c r="F949" s="35" t="s">
        <v>255</v>
      </c>
      <c r="G949" s="36">
        <v>41704</v>
      </c>
      <c r="H949" s="82">
        <v>7097</v>
      </c>
      <c r="I949" s="37">
        <v>710</v>
      </c>
      <c r="K949">
        <f t="shared" si="14"/>
        <v>3</v>
      </c>
    </row>
    <row r="950" spans="4:11" x14ac:dyDescent="0.25">
      <c r="D950" s="50" t="s">
        <v>865</v>
      </c>
      <c r="E950" s="45" t="s">
        <v>489</v>
      </c>
      <c r="F950" s="35" t="s">
        <v>255</v>
      </c>
      <c r="G950" s="36">
        <v>41704</v>
      </c>
      <c r="H950" s="82">
        <v>21864</v>
      </c>
      <c r="I950" s="37">
        <v>2186</v>
      </c>
      <c r="K950">
        <f t="shared" si="14"/>
        <v>5</v>
      </c>
    </row>
    <row r="951" spans="4:11" x14ac:dyDescent="0.25">
      <c r="D951" s="45" t="s">
        <v>1097</v>
      </c>
      <c r="E951" s="45" t="s">
        <v>490</v>
      </c>
      <c r="F951" s="35" t="s">
        <v>255</v>
      </c>
      <c r="G951" s="36">
        <v>41704</v>
      </c>
      <c r="H951" s="82">
        <v>2093</v>
      </c>
      <c r="I951" s="37">
        <v>209</v>
      </c>
      <c r="K951">
        <f t="shared" si="14"/>
        <v>3</v>
      </c>
    </row>
    <row r="952" spans="4:11" x14ac:dyDescent="0.25">
      <c r="D952" s="45" t="s">
        <v>866</v>
      </c>
      <c r="E952" s="45" t="s">
        <v>491</v>
      </c>
      <c r="F952" s="35" t="s">
        <v>255</v>
      </c>
      <c r="G952" s="36">
        <v>41704</v>
      </c>
      <c r="H952" s="82">
        <v>13055</v>
      </c>
      <c r="I952" s="37">
        <v>1306</v>
      </c>
      <c r="K952">
        <f t="shared" si="14"/>
        <v>4</v>
      </c>
    </row>
    <row r="953" spans="4:11" x14ac:dyDescent="0.25">
      <c r="D953" s="45" t="s">
        <v>867</v>
      </c>
      <c r="E953" s="45" t="s">
        <v>492</v>
      </c>
      <c r="F953" s="35" t="s">
        <v>255</v>
      </c>
      <c r="G953" s="36">
        <v>41704</v>
      </c>
      <c r="H953" s="82">
        <v>12112</v>
      </c>
      <c r="I953" s="37">
        <v>1211</v>
      </c>
      <c r="K953">
        <f t="shared" si="14"/>
        <v>3</v>
      </c>
    </row>
    <row r="954" spans="4:11" x14ac:dyDescent="0.25">
      <c r="D954" s="45" t="s">
        <v>1098</v>
      </c>
      <c r="E954" s="45" t="s">
        <v>493</v>
      </c>
      <c r="F954" s="35" t="s">
        <v>255</v>
      </c>
      <c r="G954" s="36">
        <v>41704</v>
      </c>
      <c r="H954" s="82">
        <v>12879</v>
      </c>
      <c r="I954" s="37">
        <v>1288</v>
      </c>
      <c r="K954">
        <f t="shared" si="14"/>
        <v>3</v>
      </c>
    </row>
    <row r="955" spans="4:11" x14ac:dyDescent="0.25">
      <c r="D955" s="45" t="s">
        <v>494</v>
      </c>
      <c r="E955" s="45" t="s">
        <v>716</v>
      </c>
      <c r="F955" s="35" t="s">
        <v>255</v>
      </c>
      <c r="G955" s="36">
        <v>41704</v>
      </c>
      <c r="H955" s="82">
        <v>13466</v>
      </c>
      <c r="I955" s="37">
        <v>1347</v>
      </c>
      <c r="K955">
        <f t="shared" si="14"/>
        <v>3</v>
      </c>
    </row>
    <row r="956" spans="4:11" x14ac:dyDescent="0.25">
      <c r="D956" s="45" t="s">
        <v>868</v>
      </c>
      <c r="E956" s="45" t="s">
        <v>496</v>
      </c>
      <c r="F956" s="35" t="s">
        <v>255</v>
      </c>
      <c r="G956" s="36">
        <v>41704</v>
      </c>
      <c r="H956" s="82">
        <v>11957</v>
      </c>
      <c r="I956" s="37">
        <v>1196</v>
      </c>
      <c r="K956">
        <f t="shared" si="14"/>
        <v>3</v>
      </c>
    </row>
    <row r="957" spans="4:11" x14ac:dyDescent="0.25">
      <c r="D957" s="45" t="s">
        <v>869</v>
      </c>
      <c r="E957" s="45" t="s">
        <v>497</v>
      </c>
      <c r="F957" s="35" t="s">
        <v>255</v>
      </c>
      <c r="G957" s="36">
        <v>41704</v>
      </c>
      <c r="H957" s="82">
        <v>7521</v>
      </c>
      <c r="I957" s="37">
        <v>752</v>
      </c>
      <c r="K957">
        <f t="shared" si="14"/>
        <v>3</v>
      </c>
    </row>
    <row r="958" spans="4:11" x14ac:dyDescent="0.25">
      <c r="D958" s="45" t="s">
        <v>498</v>
      </c>
      <c r="E958" s="45" t="s">
        <v>499</v>
      </c>
      <c r="F958" s="35" t="s">
        <v>255</v>
      </c>
      <c r="G958" s="36">
        <v>41704</v>
      </c>
      <c r="H958" s="82">
        <v>7194</v>
      </c>
      <c r="I958" s="37">
        <v>719</v>
      </c>
      <c r="K958">
        <f t="shared" si="14"/>
        <v>3</v>
      </c>
    </row>
    <row r="959" spans="4:11" x14ac:dyDescent="0.25">
      <c r="D959" s="45" t="s">
        <v>870</v>
      </c>
      <c r="E959" s="45" t="s">
        <v>500</v>
      </c>
      <c r="F959" s="35" t="s">
        <v>255</v>
      </c>
      <c r="G959" s="36">
        <v>41704</v>
      </c>
      <c r="H959" s="82">
        <v>18334</v>
      </c>
      <c r="I959" s="37">
        <v>1833</v>
      </c>
      <c r="K959">
        <f t="shared" si="14"/>
        <v>3</v>
      </c>
    </row>
    <row r="960" spans="4:11" x14ac:dyDescent="0.25">
      <c r="D960" s="45" t="s">
        <v>1099</v>
      </c>
      <c r="E960" s="45" t="s">
        <v>501</v>
      </c>
      <c r="F960" s="35" t="s">
        <v>255</v>
      </c>
      <c r="G960" s="36">
        <v>41704</v>
      </c>
      <c r="H960" s="82">
        <v>19444</v>
      </c>
      <c r="I960" s="37">
        <v>1944</v>
      </c>
      <c r="K960">
        <f t="shared" si="14"/>
        <v>4</v>
      </c>
    </row>
    <row r="961" spans="4:11" x14ac:dyDescent="0.25">
      <c r="D961" s="45" t="s">
        <v>1100</v>
      </c>
      <c r="E961" s="45" t="s">
        <v>502</v>
      </c>
      <c r="F961" s="35" t="s">
        <v>255</v>
      </c>
      <c r="G961" s="36">
        <v>41704</v>
      </c>
      <c r="H961" s="82">
        <v>41134</v>
      </c>
      <c r="I961" s="37">
        <v>4113</v>
      </c>
      <c r="K961">
        <f t="shared" si="14"/>
        <v>4</v>
      </c>
    </row>
    <row r="962" spans="4:11" x14ac:dyDescent="0.25">
      <c r="D962" s="45" t="s">
        <v>1101</v>
      </c>
      <c r="E962" s="45" t="s">
        <v>734</v>
      </c>
      <c r="F962" s="35" t="s">
        <v>255</v>
      </c>
      <c r="G962" s="36">
        <v>41704</v>
      </c>
      <c r="H962" s="82">
        <v>11107</v>
      </c>
      <c r="I962" s="37">
        <v>1111</v>
      </c>
      <c r="K962">
        <f t="shared" si="14"/>
        <v>4</v>
      </c>
    </row>
    <row r="963" spans="4:11" x14ac:dyDescent="0.25">
      <c r="D963" s="45" t="s">
        <v>1102</v>
      </c>
      <c r="E963" s="45" t="s">
        <v>504</v>
      </c>
      <c r="F963" s="35" t="s">
        <v>255</v>
      </c>
      <c r="G963" s="36">
        <v>41704</v>
      </c>
      <c r="H963" s="82">
        <v>7072</v>
      </c>
      <c r="I963" s="37">
        <v>707</v>
      </c>
      <c r="K963">
        <f t="shared" si="14"/>
        <v>3</v>
      </c>
    </row>
    <row r="964" spans="4:11" x14ac:dyDescent="0.25">
      <c r="D964" s="45" t="s">
        <v>1103</v>
      </c>
      <c r="E964" s="45" t="s">
        <v>505</v>
      </c>
      <c r="F964" s="35" t="s">
        <v>255</v>
      </c>
      <c r="G964" s="36">
        <v>41704</v>
      </c>
      <c r="H964" s="82">
        <v>6798</v>
      </c>
      <c r="I964" s="37">
        <v>680</v>
      </c>
      <c r="K964">
        <f t="shared" si="14"/>
        <v>3</v>
      </c>
    </row>
    <row r="965" spans="4:11" x14ac:dyDescent="0.25">
      <c r="D965" s="45" t="s">
        <v>506</v>
      </c>
      <c r="E965" s="45" t="s">
        <v>507</v>
      </c>
      <c r="F965" s="35" t="s">
        <v>255</v>
      </c>
      <c r="G965" s="36">
        <v>41704</v>
      </c>
      <c r="H965" s="82">
        <v>42426</v>
      </c>
      <c r="I965" s="37">
        <v>4243</v>
      </c>
      <c r="K965">
        <f t="shared" si="14"/>
        <v>4</v>
      </c>
    </row>
    <row r="966" spans="4:11" x14ac:dyDescent="0.25">
      <c r="D966" s="45" t="s">
        <v>984</v>
      </c>
      <c r="E966" s="45" t="s">
        <v>508</v>
      </c>
      <c r="F966" s="35" t="s">
        <v>255</v>
      </c>
      <c r="G966" s="36">
        <v>41704</v>
      </c>
      <c r="H966" s="82">
        <v>42712</v>
      </c>
      <c r="I966" s="37">
        <v>4271</v>
      </c>
      <c r="K966">
        <f t="shared" si="14"/>
        <v>4</v>
      </c>
    </row>
    <row r="967" spans="4:11" x14ac:dyDescent="0.25">
      <c r="D967" s="45" t="s">
        <v>863</v>
      </c>
      <c r="E967" s="45" t="s">
        <v>509</v>
      </c>
      <c r="F967" s="35" t="s">
        <v>255</v>
      </c>
      <c r="G967" s="36">
        <v>41704</v>
      </c>
      <c r="H967" s="82">
        <v>12856</v>
      </c>
      <c r="I967" s="37">
        <v>1286</v>
      </c>
      <c r="K967">
        <f t="shared" si="14"/>
        <v>5</v>
      </c>
    </row>
    <row r="968" spans="4:11" x14ac:dyDescent="0.25">
      <c r="D968" s="45" t="s">
        <v>986</v>
      </c>
      <c r="E968" s="45" t="s">
        <v>511</v>
      </c>
      <c r="F968" s="35" t="s">
        <v>255</v>
      </c>
      <c r="G968" s="36">
        <v>41704</v>
      </c>
      <c r="H968" s="82">
        <v>5394</v>
      </c>
      <c r="I968" s="37">
        <v>539</v>
      </c>
      <c r="K968">
        <f t="shared" ref="K968:K1031" si="15">COUNTIF(D968:D2606,D968)</f>
        <v>3</v>
      </c>
    </row>
    <row r="969" spans="4:11" x14ac:dyDescent="0.25">
      <c r="D969" s="45" t="s">
        <v>871</v>
      </c>
      <c r="E969" s="45" t="s">
        <v>512</v>
      </c>
      <c r="F969" s="35" t="s">
        <v>255</v>
      </c>
      <c r="G969" s="36">
        <v>41704</v>
      </c>
      <c r="H969" s="82">
        <v>16757</v>
      </c>
      <c r="I969" s="37">
        <v>1676</v>
      </c>
      <c r="K969">
        <f t="shared" si="15"/>
        <v>3</v>
      </c>
    </row>
    <row r="970" spans="4:11" x14ac:dyDescent="0.25">
      <c r="D970" s="45" t="s">
        <v>872</v>
      </c>
      <c r="E970" s="45" t="s">
        <v>514</v>
      </c>
      <c r="F970" s="35" t="s">
        <v>255</v>
      </c>
      <c r="G970" s="36">
        <v>41704</v>
      </c>
      <c r="H970" s="82">
        <v>3430</v>
      </c>
      <c r="I970" s="37">
        <v>343</v>
      </c>
      <c r="K970">
        <f t="shared" si="15"/>
        <v>3</v>
      </c>
    </row>
    <row r="971" spans="4:11" x14ac:dyDescent="0.25">
      <c r="D971" s="45" t="s">
        <v>1104</v>
      </c>
      <c r="E971" s="45" t="s">
        <v>515</v>
      </c>
      <c r="F971" s="35" t="s">
        <v>255</v>
      </c>
      <c r="G971" s="36">
        <v>41704</v>
      </c>
      <c r="H971" s="82">
        <v>9516</v>
      </c>
      <c r="I971" s="37">
        <v>952</v>
      </c>
      <c r="K971">
        <f t="shared" si="15"/>
        <v>3</v>
      </c>
    </row>
    <row r="972" spans="4:11" x14ac:dyDescent="0.25">
      <c r="D972" s="45" t="s">
        <v>873</v>
      </c>
      <c r="E972" s="45" t="s">
        <v>516</v>
      </c>
      <c r="F972" s="35" t="s">
        <v>255</v>
      </c>
      <c r="G972" s="36">
        <v>41704</v>
      </c>
      <c r="H972" s="82">
        <v>10699</v>
      </c>
      <c r="I972" s="37">
        <v>1070</v>
      </c>
      <c r="K972">
        <f t="shared" si="15"/>
        <v>3</v>
      </c>
    </row>
    <row r="973" spans="4:11" x14ac:dyDescent="0.25">
      <c r="D973" s="45" t="s">
        <v>874</v>
      </c>
      <c r="E973" s="45" t="s">
        <v>739</v>
      </c>
      <c r="F973" s="35" t="s">
        <v>255</v>
      </c>
      <c r="G973" s="36">
        <v>41704</v>
      </c>
      <c r="H973" s="82">
        <v>25170</v>
      </c>
      <c r="I973" s="37">
        <v>2517</v>
      </c>
      <c r="K973">
        <f t="shared" si="15"/>
        <v>4</v>
      </c>
    </row>
    <row r="974" spans="4:11" x14ac:dyDescent="0.25">
      <c r="D974" s="45" t="s">
        <v>988</v>
      </c>
      <c r="E974" s="45" t="s">
        <v>518</v>
      </c>
      <c r="F974" s="35" t="s">
        <v>255</v>
      </c>
      <c r="G974" s="36">
        <v>41704</v>
      </c>
      <c r="H974" s="82">
        <v>9500</v>
      </c>
      <c r="I974" s="37">
        <v>950</v>
      </c>
      <c r="K974">
        <f t="shared" si="15"/>
        <v>4</v>
      </c>
    </row>
    <row r="975" spans="4:11" x14ac:dyDescent="0.25">
      <c r="D975" s="45" t="s">
        <v>875</v>
      </c>
      <c r="E975" s="45" t="s">
        <v>519</v>
      </c>
      <c r="F975" s="35" t="s">
        <v>255</v>
      </c>
      <c r="G975" s="36">
        <v>41704</v>
      </c>
      <c r="H975" s="82">
        <v>15015</v>
      </c>
      <c r="I975" s="37">
        <v>1502</v>
      </c>
      <c r="K975">
        <f t="shared" si="15"/>
        <v>4</v>
      </c>
    </row>
    <row r="976" spans="4:11" x14ac:dyDescent="0.25">
      <c r="D976" s="45" t="s">
        <v>989</v>
      </c>
      <c r="E976" s="45" t="s">
        <v>522</v>
      </c>
      <c r="F976" s="35" t="s">
        <v>255</v>
      </c>
      <c r="G976" s="36">
        <v>41704</v>
      </c>
      <c r="H976" s="82">
        <v>25544</v>
      </c>
      <c r="I976" s="37">
        <v>2554</v>
      </c>
      <c r="K976">
        <f t="shared" si="15"/>
        <v>4</v>
      </c>
    </row>
    <row r="977" spans="4:11" x14ac:dyDescent="0.25">
      <c r="D977" s="45" t="s">
        <v>876</v>
      </c>
      <c r="E977" s="45" t="s">
        <v>523</v>
      </c>
      <c r="F977" s="35" t="s">
        <v>255</v>
      </c>
      <c r="G977" s="36">
        <v>41704</v>
      </c>
      <c r="H977" s="82">
        <v>8656</v>
      </c>
      <c r="I977" s="37">
        <v>866</v>
      </c>
      <c r="K977">
        <f t="shared" si="15"/>
        <v>4</v>
      </c>
    </row>
    <row r="978" spans="4:11" x14ac:dyDescent="0.25">
      <c r="D978" s="45" t="s">
        <v>877</v>
      </c>
      <c r="E978" s="45" t="s">
        <v>524</v>
      </c>
      <c r="F978" s="35" t="s">
        <v>255</v>
      </c>
      <c r="G978" s="36">
        <v>41704</v>
      </c>
      <c r="H978" s="82">
        <v>30514</v>
      </c>
      <c r="I978" s="37">
        <v>3051</v>
      </c>
      <c r="K978">
        <f t="shared" si="15"/>
        <v>4</v>
      </c>
    </row>
    <row r="979" spans="4:11" x14ac:dyDescent="0.25">
      <c r="D979" s="45" t="s">
        <v>878</v>
      </c>
      <c r="E979" s="45" t="s">
        <v>525</v>
      </c>
      <c r="F979" s="35" t="s">
        <v>255</v>
      </c>
      <c r="G979" s="36">
        <v>41704</v>
      </c>
      <c r="H979" s="82">
        <v>15442</v>
      </c>
      <c r="I979" s="37">
        <v>1544</v>
      </c>
      <c r="K979">
        <f t="shared" si="15"/>
        <v>4</v>
      </c>
    </row>
    <row r="980" spans="4:11" x14ac:dyDescent="0.25">
      <c r="D980" s="45" t="s">
        <v>879</v>
      </c>
      <c r="E980" s="45" t="s">
        <v>526</v>
      </c>
      <c r="F980" s="35" t="s">
        <v>255</v>
      </c>
      <c r="G980" s="36">
        <v>41704</v>
      </c>
      <c r="H980" s="82">
        <v>17854</v>
      </c>
      <c r="I980" s="37">
        <v>1785</v>
      </c>
      <c r="K980">
        <f t="shared" si="15"/>
        <v>4</v>
      </c>
    </row>
    <row r="981" spans="4:11" x14ac:dyDescent="0.25">
      <c r="D981" s="45" t="s">
        <v>1014</v>
      </c>
      <c r="E981" s="45" t="s">
        <v>527</v>
      </c>
      <c r="F981" s="35" t="s">
        <v>255</v>
      </c>
      <c r="G981" s="36">
        <v>41704</v>
      </c>
      <c r="H981" s="82">
        <v>8124</v>
      </c>
      <c r="I981" s="37">
        <v>812</v>
      </c>
      <c r="K981">
        <f t="shared" si="15"/>
        <v>3</v>
      </c>
    </row>
    <row r="982" spans="4:11" x14ac:dyDescent="0.25">
      <c r="D982" s="45" t="s">
        <v>528</v>
      </c>
      <c r="E982" s="45" t="s">
        <v>529</v>
      </c>
      <c r="F982" s="35" t="s">
        <v>255</v>
      </c>
      <c r="G982" s="36">
        <v>41704</v>
      </c>
      <c r="H982" s="82">
        <v>13921</v>
      </c>
      <c r="I982" s="37">
        <v>1392</v>
      </c>
      <c r="K982">
        <f t="shared" si="15"/>
        <v>3</v>
      </c>
    </row>
    <row r="983" spans="4:11" x14ac:dyDescent="0.25">
      <c r="D983" s="45" t="s">
        <v>1105</v>
      </c>
      <c r="E983" s="45" t="s">
        <v>530</v>
      </c>
      <c r="F983" s="35" t="s">
        <v>255</v>
      </c>
      <c r="G983" s="36">
        <v>41704</v>
      </c>
      <c r="H983" s="82">
        <v>8039</v>
      </c>
      <c r="I983" s="37">
        <v>804</v>
      </c>
      <c r="K983">
        <f t="shared" si="15"/>
        <v>3</v>
      </c>
    </row>
    <row r="984" spans="4:11" x14ac:dyDescent="0.25">
      <c r="D984" s="45" t="s">
        <v>1106</v>
      </c>
      <c r="E984" s="45" t="s">
        <v>531</v>
      </c>
      <c r="F984" s="35" t="s">
        <v>255</v>
      </c>
      <c r="G984" s="36">
        <v>41704</v>
      </c>
      <c r="H984" s="82">
        <v>16679</v>
      </c>
      <c r="I984" s="37">
        <v>1668</v>
      </c>
      <c r="K984">
        <f t="shared" si="15"/>
        <v>3</v>
      </c>
    </row>
    <row r="985" spans="4:11" x14ac:dyDescent="0.25">
      <c r="D985" s="45" t="s">
        <v>1107</v>
      </c>
      <c r="E985" s="45" t="s">
        <v>532</v>
      </c>
      <c r="F985" s="35" t="s">
        <v>255</v>
      </c>
      <c r="G985" s="36">
        <v>41704</v>
      </c>
      <c r="H985" s="82">
        <v>12899</v>
      </c>
      <c r="I985" s="37">
        <v>1290</v>
      </c>
      <c r="K985">
        <f t="shared" si="15"/>
        <v>3</v>
      </c>
    </row>
    <row r="986" spans="4:11" x14ac:dyDescent="0.25">
      <c r="D986" s="45" t="s">
        <v>991</v>
      </c>
      <c r="E986" s="45" t="s">
        <v>533</v>
      </c>
      <c r="F986" s="35" t="s">
        <v>255</v>
      </c>
      <c r="G986" s="36">
        <v>41704</v>
      </c>
      <c r="H986" s="82">
        <v>10282</v>
      </c>
      <c r="I986" s="37">
        <v>1028</v>
      </c>
      <c r="K986">
        <f t="shared" si="15"/>
        <v>4</v>
      </c>
    </row>
    <row r="987" spans="4:11" x14ac:dyDescent="0.25">
      <c r="D987" s="45" t="s">
        <v>1108</v>
      </c>
      <c r="E987" s="45" t="s">
        <v>534</v>
      </c>
      <c r="F987" s="35" t="s">
        <v>255</v>
      </c>
      <c r="G987" s="36">
        <v>41704</v>
      </c>
      <c r="H987" s="82">
        <v>22623</v>
      </c>
      <c r="I987" s="37">
        <v>2262</v>
      </c>
      <c r="K987">
        <f t="shared" si="15"/>
        <v>4</v>
      </c>
    </row>
    <row r="988" spans="4:11" x14ac:dyDescent="0.25">
      <c r="D988" s="45" t="s">
        <v>992</v>
      </c>
      <c r="E988" s="45" t="s">
        <v>535</v>
      </c>
      <c r="F988" s="35" t="s">
        <v>255</v>
      </c>
      <c r="G988" s="36">
        <v>41704</v>
      </c>
      <c r="H988" s="82">
        <v>14549</v>
      </c>
      <c r="I988" s="37">
        <v>1455</v>
      </c>
      <c r="K988">
        <f t="shared" si="15"/>
        <v>4</v>
      </c>
    </row>
    <row r="989" spans="4:11" x14ac:dyDescent="0.25">
      <c r="D989" s="45" t="s">
        <v>880</v>
      </c>
      <c r="E989" s="45" t="s">
        <v>536</v>
      </c>
      <c r="F989" s="35" t="s">
        <v>255</v>
      </c>
      <c r="G989" s="36">
        <v>41704</v>
      </c>
      <c r="H989" s="82">
        <v>7886</v>
      </c>
      <c r="I989" s="37">
        <v>789</v>
      </c>
      <c r="K989">
        <f t="shared" si="15"/>
        <v>3</v>
      </c>
    </row>
    <row r="990" spans="4:11" x14ac:dyDescent="0.25">
      <c r="D990" s="45" t="s">
        <v>1109</v>
      </c>
      <c r="E990" s="45" t="s">
        <v>537</v>
      </c>
      <c r="F990" s="35" t="s">
        <v>255</v>
      </c>
      <c r="G990" s="36">
        <v>41704</v>
      </c>
      <c r="H990" s="82">
        <v>20761</v>
      </c>
      <c r="I990" s="37">
        <v>2076</v>
      </c>
      <c r="K990">
        <f t="shared" si="15"/>
        <v>4</v>
      </c>
    </row>
    <row r="991" spans="4:11" x14ac:dyDescent="0.25">
      <c r="D991" s="45" t="s">
        <v>993</v>
      </c>
      <c r="E991" s="45" t="s">
        <v>538</v>
      </c>
      <c r="F991" s="35" t="s">
        <v>255</v>
      </c>
      <c r="G991" s="36">
        <v>41704</v>
      </c>
      <c r="H991" s="82">
        <v>11951</v>
      </c>
      <c r="I991" s="37">
        <v>1195</v>
      </c>
      <c r="K991">
        <f t="shared" si="15"/>
        <v>4</v>
      </c>
    </row>
    <row r="992" spans="4:11" x14ac:dyDescent="0.25">
      <c r="D992" s="45" t="s">
        <v>1110</v>
      </c>
      <c r="E992" s="45" t="s">
        <v>539</v>
      </c>
      <c r="F992" s="35" t="s">
        <v>255</v>
      </c>
      <c r="G992" s="36">
        <v>41704</v>
      </c>
      <c r="H992" s="82">
        <v>660</v>
      </c>
      <c r="I992" s="37">
        <v>66</v>
      </c>
      <c r="K992">
        <f t="shared" si="15"/>
        <v>2</v>
      </c>
    </row>
    <row r="993" spans="4:11" x14ac:dyDescent="0.25">
      <c r="D993" s="45" t="s">
        <v>994</v>
      </c>
      <c r="E993" s="45" t="s">
        <v>540</v>
      </c>
      <c r="F993" s="35" t="s">
        <v>255</v>
      </c>
      <c r="G993" s="36">
        <v>41704</v>
      </c>
      <c r="H993" s="82">
        <v>10153</v>
      </c>
      <c r="I993" s="37">
        <v>1015</v>
      </c>
      <c r="K993">
        <f t="shared" si="15"/>
        <v>4</v>
      </c>
    </row>
    <row r="994" spans="4:11" x14ac:dyDescent="0.25">
      <c r="D994" s="45" t="s">
        <v>995</v>
      </c>
      <c r="E994" s="45" t="s">
        <v>541</v>
      </c>
      <c r="F994" s="35" t="s">
        <v>255</v>
      </c>
      <c r="G994" s="36">
        <v>41704</v>
      </c>
      <c r="H994" s="82">
        <v>22420</v>
      </c>
      <c r="I994" s="37">
        <v>2242</v>
      </c>
      <c r="K994">
        <f t="shared" si="15"/>
        <v>4</v>
      </c>
    </row>
    <row r="995" spans="4:11" x14ac:dyDescent="0.25">
      <c r="D995" s="45" t="s">
        <v>1111</v>
      </c>
      <c r="E995" s="45" t="s">
        <v>542</v>
      </c>
      <c r="F995" s="35" t="s">
        <v>255</v>
      </c>
      <c r="G995" s="36">
        <v>41704</v>
      </c>
      <c r="H995" s="82">
        <v>7648</v>
      </c>
      <c r="I995" s="37">
        <v>765</v>
      </c>
      <c r="K995">
        <f t="shared" si="15"/>
        <v>3</v>
      </c>
    </row>
    <row r="996" spans="4:11" x14ac:dyDescent="0.25">
      <c r="D996" s="45" t="s">
        <v>996</v>
      </c>
      <c r="E996" s="45" t="s">
        <v>544</v>
      </c>
      <c r="F996" s="35" t="s">
        <v>255</v>
      </c>
      <c r="G996" s="36">
        <v>41704</v>
      </c>
      <c r="H996" s="82">
        <v>10170</v>
      </c>
      <c r="I996" s="37">
        <v>1017</v>
      </c>
      <c r="K996">
        <f t="shared" si="15"/>
        <v>3</v>
      </c>
    </row>
    <row r="997" spans="4:11" x14ac:dyDescent="0.25">
      <c r="D997" s="45" t="s">
        <v>1015</v>
      </c>
      <c r="E997" s="45" t="s">
        <v>545</v>
      </c>
      <c r="F997" s="35" t="s">
        <v>255</v>
      </c>
      <c r="G997" s="36">
        <v>41704</v>
      </c>
      <c r="H997" s="82">
        <v>19938</v>
      </c>
      <c r="I997" s="37">
        <v>1994</v>
      </c>
      <c r="K997">
        <f t="shared" si="15"/>
        <v>3</v>
      </c>
    </row>
    <row r="998" spans="4:11" x14ac:dyDescent="0.25">
      <c r="D998" s="45" t="s">
        <v>998</v>
      </c>
      <c r="E998" s="45" t="s">
        <v>546</v>
      </c>
      <c r="F998" s="35" t="s">
        <v>255</v>
      </c>
      <c r="G998" s="36">
        <v>41704</v>
      </c>
      <c r="H998" s="82">
        <v>16768</v>
      </c>
      <c r="I998" s="37">
        <v>1677</v>
      </c>
      <c r="K998">
        <f t="shared" si="15"/>
        <v>3</v>
      </c>
    </row>
    <row r="999" spans="4:11" x14ac:dyDescent="0.25">
      <c r="D999" s="45" t="s">
        <v>882</v>
      </c>
      <c r="E999" s="45" t="s">
        <v>547</v>
      </c>
      <c r="F999" s="35" t="s">
        <v>255</v>
      </c>
      <c r="G999" s="36">
        <v>41704</v>
      </c>
      <c r="H999" s="82">
        <v>8070</v>
      </c>
      <c r="I999" s="37">
        <v>807</v>
      </c>
      <c r="K999">
        <f t="shared" si="15"/>
        <v>3</v>
      </c>
    </row>
    <row r="1000" spans="4:11" x14ac:dyDescent="0.25">
      <c r="D1000" s="45" t="s">
        <v>1112</v>
      </c>
      <c r="E1000" s="45" t="s">
        <v>740</v>
      </c>
      <c r="F1000" s="35" t="s">
        <v>255</v>
      </c>
      <c r="G1000" s="36">
        <v>41704</v>
      </c>
      <c r="H1000" s="82">
        <v>11435</v>
      </c>
      <c r="I1000" s="37">
        <v>1144</v>
      </c>
      <c r="K1000">
        <f t="shared" si="15"/>
        <v>3</v>
      </c>
    </row>
    <row r="1001" spans="4:11" x14ac:dyDescent="0.25">
      <c r="D1001" s="45" t="s">
        <v>883</v>
      </c>
      <c r="E1001" s="45" t="s">
        <v>549</v>
      </c>
      <c r="F1001" s="35" t="s">
        <v>255</v>
      </c>
      <c r="G1001" s="36">
        <v>41704</v>
      </c>
      <c r="H1001" s="82">
        <v>15664</v>
      </c>
      <c r="I1001" s="37">
        <v>1566</v>
      </c>
      <c r="K1001">
        <f t="shared" si="15"/>
        <v>3</v>
      </c>
    </row>
    <row r="1002" spans="4:11" x14ac:dyDescent="0.25">
      <c r="D1002" s="45" t="s">
        <v>550</v>
      </c>
      <c r="E1002" s="45" t="s">
        <v>551</v>
      </c>
      <c r="F1002" s="35" t="s">
        <v>255</v>
      </c>
      <c r="G1002" s="36">
        <v>41704</v>
      </c>
      <c r="H1002" s="82">
        <v>41663</v>
      </c>
      <c r="I1002" s="37">
        <v>4166</v>
      </c>
      <c r="K1002">
        <f t="shared" si="15"/>
        <v>4</v>
      </c>
    </row>
    <row r="1003" spans="4:11" x14ac:dyDescent="0.25">
      <c r="D1003" s="45" t="s">
        <v>884</v>
      </c>
      <c r="E1003" s="45" t="s">
        <v>552</v>
      </c>
      <c r="F1003" s="35" t="s">
        <v>255</v>
      </c>
      <c r="G1003" s="36">
        <v>41704</v>
      </c>
      <c r="H1003" s="82">
        <v>10348</v>
      </c>
      <c r="I1003" s="37">
        <v>1035</v>
      </c>
      <c r="K1003">
        <f t="shared" si="15"/>
        <v>3</v>
      </c>
    </row>
    <row r="1004" spans="4:11" x14ac:dyDescent="0.25">
      <c r="D1004" s="45" t="s">
        <v>1113</v>
      </c>
      <c r="E1004" s="45" t="s">
        <v>553</v>
      </c>
      <c r="F1004" s="35" t="s">
        <v>255</v>
      </c>
      <c r="G1004" s="36">
        <v>41704</v>
      </c>
      <c r="H1004" s="82">
        <v>12880</v>
      </c>
      <c r="I1004" s="37">
        <v>1288</v>
      </c>
      <c r="K1004">
        <f t="shared" si="15"/>
        <v>3</v>
      </c>
    </row>
    <row r="1005" spans="4:11" x14ac:dyDescent="0.25">
      <c r="D1005" s="45" t="s">
        <v>885</v>
      </c>
      <c r="E1005" s="45" t="s">
        <v>554</v>
      </c>
      <c r="F1005" s="35" t="s">
        <v>255</v>
      </c>
      <c r="G1005" s="36">
        <v>41704</v>
      </c>
      <c r="H1005" s="82">
        <v>8959</v>
      </c>
      <c r="I1005" s="37">
        <v>896</v>
      </c>
      <c r="K1005">
        <f t="shared" si="15"/>
        <v>3</v>
      </c>
    </row>
    <row r="1006" spans="4:11" x14ac:dyDescent="0.25">
      <c r="D1006" s="45" t="s">
        <v>886</v>
      </c>
      <c r="E1006" s="45" t="s">
        <v>555</v>
      </c>
      <c r="F1006" s="35" t="s">
        <v>255</v>
      </c>
      <c r="G1006" s="36">
        <v>41704</v>
      </c>
      <c r="H1006" s="82">
        <v>20370</v>
      </c>
      <c r="I1006" s="37">
        <v>2037</v>
      </c>
      <c r="K1006">
        <f t="shared" si="15"/>
        <v>3</v>
      </c>
    </row>
    <row r="1007" spans="4:11" x14ac:dyDescent="0.25">
      <c r="D1007" s="45" t="s">
        <v>1016</v>
      </c>
      <c r="E1007" s="45" t="s">
        <v>741</v>
      </c>
      <c r="F1007" s="35" t="s">
        <v>255</v>
      </c>
      <c r="G1007" s="36">
        <v>41704</v>
      </c>
      <c r="H1007" s="82">
        <v>17409</v>
      </c>
      <c r="I1007" s="37">
        <v>1741</v>
      </c>
      <c r="K1007">
        <f t="shared" si="15"/>
        <v>4</v>
      </c>
    </row>
    <row r="1008" spans="4:11" x14ac:dyDescent="0.25">
      <c r="D1008" s="45" t="s">
        <v>887</v>
      </c>
      <c r="E1008" s="45" t="s">
        <v>556</v>
      </c>
      <c r="F1008" s="35" t="s">
        <v>255</v>
      </c>
      <c r="G1008" s="36">
        <v>41704</v>
      </c>
      <c r="H1008" s="82">
        <v>20015</v>
      </c>
      <c r="I1008" s="37">
        <v>2002</v>
      </c>
      <c r="K1008">
        <f t="shared" si="15"/>
        <v>4</v>
      </c>
    </row>
    <row r="1009" spans="4:11" x14ac:dyDescent="0.25">
      <c r="D1009" s="45" t="s">
        <v>1114</v>
      </c>
      <c r="E1009" s="45" t="s">
        <v>557</v>
      </c>
      <c r="F1009" s="35" t="s">
        <v>255</v>
      </c>
      <c r="G1009" s="36">
        <v>41704</v>
      </c>
      <c r="H1009" s="82">
        <v>24959</v>
      </c>
      <c r="I1009" s="37">
        <v>2496</v>
      </c>
      <c r="K1009">
        <f t="shared" si="15"/>
        <v>4</v>
      </c>
    </row>
    <row r="1010" spans="4:11" x14ac:dyDescent="0.25">
      <c r="D1010" s="45" t="s">
        <v>888</v>
      </c>
      <c r="E1010" s="45" t="s">
        <v>558</v>
      </c>
      <c r="F1010" s="35" t="s">
        <v>255</v>
      </c>
      <c r="G1010" s="36">
        <v>41704</v>
      </c>
      <c r="H1010" s="82">
        <v>16717</v>
      </c>
      <c r="I1010" s="37">
        <v>1672</v>
      </c>
      <c r="K1010">
        <f t="shared" si="15"/>
        <v>3</v>
      </c>
    </row>
    <row r="1011" spans="4:11" x14ac:dyDescent="0.25">
      <c r="D1011" s="45" t="s">
        <v>917</v>
      </c>
      <c r="E1011" s="45" t="s">
        <v>521</v>
      </c>
      <c r="F1011" s="35" t="s">
        <v>255</v>
      </c>
      <c r="G1011" s="36">
        <v>41704</v>
      </c>
      <c r="H1011" s="82">
        <v>39079</v>
      </c>
      <c r="I1011" s="37">
        <v>3908</v>
      </c>
      <c r="K1011">
        <f t="shared" si="15"/>
        <v>4</v>
      </c>
    </row>
    <row r="1012" spans="4:11" x14ac:dyDescent="0.25">
      <c r="D1012" s="45" t="s">
        <v>957</v>
      </c>
      <c r="E1012" s="45" t="s">
        <v>719</v>
      </c>
      <c r="F1012" s="35" t="s">
        <v>255</v>
      </c>
      <c r="G1012" s="36">
        <v>41704</v>
      </c>
      <c r="H1012" s="82">
        <v>7234</v>
      </c>
      <c r="I1012" s="37">
        <v>723</v>
      </c>
      <c r="K1012">
        <f t="shared" si="15"/>
        <v>8</v>
      </c>
    </row>
    <row r="1013" spans="4:11" x14ac:dyDescent="0.25">
      <c r="D1013" s="45" t="s">
        <v>978</v>
      </c>
      <c r="E1013" s="45" t="s">
        <v>742</v>
      </c>
      <c r="F1013" s="35" t="s">
        <v>255</v>
      </c>
      <c r="G1013" s="36">
        <v>41704</v>
      </c>
      <c r="H1013" s="82">
        <v>5091</v>
      </c>
      <c r="I1013" s="37">
        <v>509</v>
      </c>
      <c r="K1013">
        <f t="shared" si="15"/>
        <v>5</v>
      </c>
    </row>
    <row r="1014" spans="4:11" x14ac:dyDescent="0.25">
      <c r="D1014" s="45" t="s">
        <v>1143</v>
      </c>
      <c r="E1014" s="45" t="s">
        <v>715</v>
      </c>
      <c r="F1014" s="35" t="s">
        <v>255</v>
      </c>
      <c r="G1014" s="36">
        <v>41704</v>
      </c>
      <c r="H1014" s="82">
        <v>1468</v>
      </c>
      <c r="I1014" s="37">
        <v>147</v>
      </c>
      <c r="K1014">
        <f t="shared" si="15"/>
        <v>3</v>
      </c>
    </row>
    <row r="1015" spans="4:11" x14ac:dyDescent="0.25">
      <c r="D1015" s="45" t="s">
        <v>1017</v>
      </c>
      <c r="E1015" s="45" t="s">
        <v>743</v>
      </c>
      <c r="F1015" s="35" t="s">
        <v>255</v>
      </c>
      <c r="G1015" s="36">
        <v>41704</v>
      </c>
      <c r="H1015" s="82">
        <v>2443</v>
      </c>
      <c r="I1015" s="37">
        <v>244</v>
      </c>
      <c r="K1015">
        <f t="shared" si="15"/>
        <v>3</v>
      </c>
    </row>
    <row r="1016" spans="4:11" x14ac:dyDescent="0.25">
      <c r="D1016" s="45" t="s">
        <v>944</v>
      </c>
      <c r="E1016" s="45" t="s">
        <v>744</v>
      </c>
      <c r="F1016" s="35" t="s">
        <v>255</v>
      </c>
      <c r="G1016" s="36">
        <v>41708</v>
      </c>
      <c r="H1016" s="82">
        <v>20400</v>
      </c>
      <c r="I1016" s="37">
        <v>2040</v>
      </c>
      <c r="K1016">
        <f t="shared" si="15"/>
        <v>7</v>
      </c>
    </row>
    <row r="1017" spans="4:11" x14ac:dyDescent="0.25">
      <c r="D1017" s="45" t="s">
        <v>944</v>
      </c>
      <c r="E1017" s="45" t="s">
        <v>744</v>
      </c>
      <c r="F1017" s="35" t="s">
        <v>255</v>
      </c>
      <c r="G1017" s="36">
        <v>41709</v>
      </c>
      <c r="H1017" s="82">
        <v>18000</v>
      </c>
      <c r="I1017" s="37">
        <v>1800</v>
      </c>
      <c r="K1017">
        <f t="shared" si="15"/>
        <v>6</v>
      </c>
    </row>
    <row r="1018" spans="4:11" x14ac:dyDescent="0.25">
      <c r="D1018" s="45" t="s">
        <v>944</v>
      </c>
      <c r="E1018" s="45" t="s">
        <v>744</v>
      </c>
      <c r="F1018" s="35" t="s">
        <v>255</v>
      </c>
      <c r="G1018" s="36">
        <v>41711</v>
      </c>
      <c r="H1018" s="82">
        <v>21600</v>
      </c>
      <c r="I1018" s="37">
        <v>2160</v>
      </c>
      <c r="K1018">
        <f t="shared" si="15"/>
        <v>5</v>
      </c>
    </row>
    <row r="1019" spans="4:11" x14ac:dyDescent="0.25">
      <c r="D1019" s="45" t="s">
        <v>944</v>
      </c>
      <c r="E1019" s="45" t="s">
        <v>744</v>
      </c>
      <c r="F1019" s="35" t="s">
        <v>255</v>
      </c>
      <c r="G1019" s="36">
        <v>41712</v>
      </c>
      <c r="H1019" s="82">
        <v>24000</v>
      </c>
      <c r="I1019" s="37">
        <v>2400</v>
      </c>
      <c r="K1019">
        <f t="shared" si="15"/>
        <v>4</v>
      </c>
    </row>
    <row r="1020" spans="4:11" x14ac:dyDescent="0.25">
      <c r="D1020" s="45" t="s">
        <v>944</v>
      </c>
      <c r="E1020" s="45" t="s">
        <v>744</v>
      </c>
      <c r="F1020" s="35" t="s">
        <v>255</v>
      </c>
      <c r="G1020" s="36">
        <v>41716</v>
      </c>
      <c r="H1020" s="82">
        <v>12000</v>
      </c>
      <c r="I1020" s="37">
        <v>1200</v>
      </c>
      <c r="K1020">
        <f t="shared" si="15"/>
        <v>3</v>
      </c>
    </row>
    <row r="1021" spans="4:11" x14ac:dyDescent="0.25">
      <c r="D1021" s="45" t="s">
        <v>944</v>
      </c>
      <c r="E1021" s="45" t="s">
        <v>744</v>
      </c>
      <c r="F1021" s="35" t="s">
        <v>255</v>
      </c>
      <c r="G1021" s="36">
        <v>41718</v>
      </c>
      <c r="H1021" s="82">
        <v>30000</v>
      </c>
      <c r="I1021" s="37">
        <v>3000</v>
      </c>
      <c r="K1021">
        <f t="shared" si="15"/>
        <v>2</v>
      </c>
    </row>
    <row r="1022" spans="4:11" x14ac:dyDescent="0.25">
      <c r="D1022" s="45" t="s">
        <v>944</v>
      </c>
      <c r="E1022" s="45" t="s">
        <v>744</v>
      </c>
      <c r="F1022" s="35" t="s">
        <v>255</v>
      </c>
      <c r="G1022" s="36">
        <v>41718</v>
      </c>
      <c r="H1022" s="82">
        <v>12000</v>
      </c>
      <c r="I1022" s="37">
        <v>1200</v>
      </c>
      <c r="K1022">
        <f t="shared" si="15"/>
        <v>1</v>
      </c>
    </row>
    <row r="1023" spans="4:11" x14ac:dyDescent="0.25">
      <c r="D1023" s="45" t="s">
        <v>951</v>
      </c>
      <c r="E1023" s="45" t="s">
        <v>745</v>
      </c>
      <c r="F1023" s="35" t="s">
        <v>255</v>
      </c>
      <c r="G1023" s="36">
        <v>41729</v>
      </c>
      <c r="H1023" s="82">
        <v>50000</v>
      </c>
      <c r="I1023" s="37">
        <v>5000</v>
      </c>
      <c r="K1023">
        <f t="shared" si="15"/>
        <v>3</v>
      </c>
    </row>
    <row r="1024" spans="4:11" x14ac:dyDescent="0.25">
      <c r="D1024" s="45" t="s">
        <v>1109</v>
      </c>
      <c r="E1024" s="45" t="s">
        <v>746</v>
      </c>
      <c r="F1024" s="35" t="s">
        <v>255</v>
      </c>
      <c r="G1024" s="36">
        <v>41729</v>
      </c>
      <c r="H1024" s="82">
        <v>50000</v>
      </c>
      <c r="I1024" s="37">
        <v>5000</v>
      </c>
      <c r="K1024">
        <f t="shared" si="15"/>
        <v>3</v>
      </c>
    </row>
    <row r="1025" spans="4:11" x14ac:dyDescent="0.25">
      <c r="D1025" s="45" t="s">
        <v>865</v>
      </c>
      <c r="E1025" s="45" t="s">
        <v>747</v>
      </c>
      <c r="F1025" s="35" t="s">
        <v>255</v>
      </c>
      <c r="G1025" s="36">
        <v>41729</v>
      </c>
      <c r="H1025" s="82">
        <v>50000</v>
      </c>
      <c r="I1025" s="37">
        <v>5000</v>
      </c>
      <c r="K1025">
        <f t="shared" si="15"/>
        <v>4</v>
      </c>
    </row>
    <row r="1026" spans="4:11" x14ac:dyDescent="0.25">
      <c r="D1026" s="45" t="s">
        <v>835</v>
      </c>
      <c r="E1026" s="45" t="s">
        <v>748</v>
      </c>
      <c r="F1026" s="35" t="s">
        <v>255</v>
      </c>
      <c r="G1026" s="36">
        <v>41729</v>
      </c>
      <c r="H1026" s="82">
        <v>60000</v>
      </c>
      <c r="I1026" s="37">
        <v>6000</v>
      </c>
      <c r="K1026">
        <f t="shared" si="15"/>
        <v>4</v>
      </c>
    </row>
    <row r="1027" spans="4:11" x14ac:dyDescent="0.25">
      <c r="D1027" s="45" t="s">
        <v>979</v>
      </c>
      <c r="E1027" s="45" t="s">
        <v>665</v>
      </c>
      <c r="F1027" s="35" t="s">
        <v>255</v>
      </c>
      <c r="G1027" s="36">
        <v>41729</v>
      </c>
      <c r="H1027" s="82">
        <v>50000</v>
      </c>
      <c r="I1027" s="37">
        <v>5000</v>
      </c>
      <c r="K1027">
        <f t="shared" si="15"/>
        <v>4</v>
      </c>
    </row>
    <row r="1028" spans="4:11" x14ac:dyDescent="0.25">
      <c r="D1028" s="45" t="s">
        <v>1070</v>
      </c>
      <c r="E1028" s="45" t="s">
        <v>749</v>
      </c>
      <c r="F1028" s="35" t="s">
        <v>255</v>
      </c>
      <c r="G1028" s="36">
        <v>41729</v>
      </c>
      <c r="H1028" s="82">
        <v>50000</v>
      </c>
      <c r="I1028" s="37">
        <v>5000</v>
      </c>
      <c r="K1028">
        <f t="shared" si="15"/>
        <v>4</v>
      </c>
    </row>
    <row r="1029" spans="4:11" x14ac:dyDescent="0.25">
      <c r="D1029" s="45" t="s">
        <v>346</v>
      </c>
      <c r="E1029" s="45" t="s">
        <v>347</v>
      </c>
      <c r="F1029" s="35" t="s">
        <v>255</v>
      </c>
      <c r="G1029" s="36">
        <v>41729</v>
      </c>
      <c r="H1029" s="82">
        <v>1987</v>
      </c>
      <c r="I1029" s="37">
        <v>199</v>
      </c>
      <c r="K1029">
        <f t="shared" si="15"/>
        <v>3</v>
      </c>
    </row>
    <row r="1030" spans="4:11" x14ac:dyDescent="0.25">
      <c r="D1030" s="45" t="s">
        <v>1096</v>
      </c>
      <c r="E1030" s="45" t="s">
        <v>487</v>
      </c>
      <c r="F1030" s="35" t="s">
        <v>255</v>
      </c>
      <c r="G1030" s="36">
        <v>41729</v>
      </c>
      <c r="H1030" s="82">
        <v>6111</v>
      </c>
      <c r="I1030" s="37">
        <v>611</v>
      </c>
      <c r="K1030">
        <f t="shared" si="15"/>
        <v>1</v>
      </c>
    </row>
    <row r="1031" spans="4:11" x14ac:dyDescent="0.25">
      <c r="D1031" s="45" t="s">
        <v>994</v>
      </c>
      <c r="E1031" s="45" t="s">
        <v>540</v>
      </c>
      <c r="F1031" s="35" t="s">
        <v>255</v>
      </c>
      <c r="G1031" s="36">
        <v>41729</v>
      </c>
      <c r="H1031" s="82">
        <v>300</v>
      </c>
      <c r="I1031" s="37">
        <v>30</v>
      </c>
      <c r="K1031">
        <f t="shared" si="15"/>
        <v>3</v>
      </c>
    </row>
    <row r="1032" spans="4:11" x14ac:dyDescent="0.25">
      <c r="D1032" s="45" t="s">
        <v>1059</v>
      </c>
      <c r="E1032" s="45" t="s">
        <v>348</v>
      </c>
      <c r="F1032" s="35" t="s">
        <v>255</v>
      </c>
      <c r="G1032" s="36">
        <v>41729</v>
      </c>
      <c r="H1032" s="82">
        <v>21057</v>
      </c>
      <c r="I1032" s="37">
        <v>2106</v>
      </c>
      <c r="K1032">
        <f t="shared" ref="K1032:K1095" si="16">COUNTIF(D1032:D2670,D1032)</f>
        <v>2</v>
      </c>
    </row>
    <row r="1033" spans="4:11" x14ac:dyDescent="0.25">
      <c r="D1033" s="45" t="s">
        <v>1079</v>
      </c>
      <c r="E1033" s="45" t="s">
        <v>428</v>
      </c>
      <c r="F1033" s="35" t="s">
        <v>255</v>
      </c>
      <c r="G1033" s="36">
        <v>41729</v>
      </c>
      <c r="H1033" s="82">
        <v>17665</v>
      </c>
      <c r="I1033" s="37">
        <v>1766</v>
      </c>
      <c r="K1033">
        <f t="shared" si="16"/>
        <v>2</v>
      </c>
    </row>
    <row r="1034" spans="4:11" x14ac:dyDescent="0.25">
      <c r="D1034" s="45" t="s">
        <v>971</v>
      </c>
      <c r="E1034" s="45" t="s">
        <v>430</v>
      </c>
      <c r="F1034" s="35" t="s">
        <v>255</v>
      </c>
      <c r="G1034" s="36">
        <v>41729</v>
      </c>
      <c r="H1034" s="82">
        <v>17352</v>
      </c>
      <c r="I1034" s="37">
        <v>1735</v>
      </c>
      <c r="K1034">
        <f t="shared" si="16"/>
        <v>3</v>
      </c>
    </row>
    <row r="1035" spans="4:11" x14ac:dyDescent="0.25">
      <c r="D1035" s="45" t="s">
        <v>916</v>
      </c>
      <c r="E1035" s="45" t="s">
        <v>736</v>
      </c>
      <c r="F1035" s="35" t="s">
        <v>255</v>
      </c>
      <c r="G1035" s="36">
        <v>41729</v>
      </c>
      <c r="H1035" s="82">
        <v>8141</v>
      </c>
      <c r="I1035" s="37">
        <v>814</v>
      </c>
      <c r="K1035">
        <f t="shared" si="16"/>
        <v>2</v>
      </c>
    </row>
    <row r="1036" spans="4:11" x14ac:dyDescent="0.25">
      <c r="D1036" s="45" t="s">
        <v>861</v>
      </c>
      <c r="E1036" s="45" t="s">
        <v>467</v>
      </c>
      <c r="F1036" s="35" t="s">
        <v>255</v>
      </c>
      <c r="G1036" s="36">
        <v>41729</v>
      </c>
      <c r="H1036" s="82">
        <v>11370</v>
      </c>
      <c r="I1036" s="37">
        <v>1137</v>
      </c>
      <c r="K1036">
        <f t="shared" si="16"/>
        <v>2</v>
      </c>
    </row>
    <row r="1037" spans="4:11" x14ac:dyDescent="0.25">
      <c r="D1037" s="45" t="s">
        <v>480</v>
      </c>
      <c r="E1037" s="45" t="s">
        <v>481</v>
      </c>
      <c r="F1037" s="35" t="s">
        <v>255</v>
      </c>
      <c r="G1037" s="36">
        <v>41729</v>
      </c>
      <c r="H1037" s="82">
        <v>2229</v>
      </c>
      <c r="I1037" s="37">
        <v>223</v>
      </c>
      <c r="K1037">
        <f t="shared" si="16"/>
        <v>2</v>
      </c>
    </row>
    <row r="1038" spans="4:11" x14ac:dyDescent="0.25">
      <c r="D1038" s="45" t="s">
        <v>868</v>
      </c>
      <c r="E1038" s="45" t="s">
        <v>496</v>
      </c>
      <c r="F1038" s="35" t="s">
        <v>255</v>
      </c>
      <c r="G1038" s="36">
        <v>41729</v>
      </c>
      <c r="H1038" s="82">
        <v>10507</v>
      </c>
      <c r="I1038" s="37">
        <v>1051</v>
      </c>
      <c r="K1038">
        <f t="shared" si="16"/>
        <v>2</v>
      </c>
    </row>
    <row r="1039" spans="4:11" x14ac:dyDescent="0.25">
      <c r="D1039" s="45" t="s">
        <v>989</v>
      </c>
      <c r="E1039" s="45" t="s">
        <v>522</v>
      </c>
      <c r="F1039" s="35" t="s">
        <v>255</v>
      </c>
      <c r="G1039" s="36">
        <v>41729</v>
      </c>
      <c r="H1039" s="82">
        <v>30100</v>
      </c>
      <c r="I1039" s="37">
        <v>3010</v>
      </c>
      <c r="K1039">
        <f t="shared" si="16"/>
        <v>3</v>
      </c>
    </row>
    <row r="1040" spans="4:11" x14ac:dyDescent="0.25">
      <c r="D1040" s="45" t="s">
        <v>1111</v>
      </c>
      <c r="E1040" s="45" t="s">
        <v>542</v>
      </c>
      <c r="F1040" s="35" t="s">
        <v>255</v>
      </c>
      <c r="G1040" s="36">
        <v>41729</v>
      </c>
      <c r="H1040" s="82">
        <v>4110</v>
      </c>
      <c r="I1040" s="37">
        <v>411</v>
      </c>
      <c r="K1040">
        <f t="shared" si="16"/>
        <v>2</v>
      </c>
    </row>
    <row r="1041" spans="4:11" x14ac:dyDescent="0.25">
      <c r="D1041" s="45" t="s">
        <v>883</v>
      </c>
      <c r="E1041" s="45" t="s">
        <v>549</v>
      </c>
      <c r="F1041" s="35" t="s">
        <v>255</v>
      </c>
      <c r="G1041" s="36">
        <v>41729</v>
      </c>
      <c r="H1041" s="82">
        <v>13934</v>
      </c>
      <c r="I1041" s="37">
        <v>1393</v>
      </c>
      <c r="K1041">
        <f t="shared" si="16"/>
        <v>2</v>
      </c>
    </row>
    <row r="1042" spans="4:11" x14ac:dyDescent="0.25">
      <c r="D1042" s="45" t="s">
        <v>1102</v>
      </c>
      <c r="E1042" s="45" t="s">
        <v>504</v>
      </c>
      <c r="F1042" s="35" t="s">
        <v>255</v>
      </c>
      <c r="G1042" s="36">
        <v>41729</v>
      </c>
      <c r="H1042" s="82">
        <v>7809</v>
      </c>
      <c r="I1042" s="37">
        <v>781</v>
      </c>
      <c r="K1042">
        <f t="shared" si="16"/>
        <v>2</v>
      </c>
    </row>
    <row r="1043" spans="4:11" x14ac:dyDescent="0.25">
      <c r="D1043" s="45" t="s">
        <v>825</v>
      </c>
      <c r="E1043" s="45" t="s">
        <v>354</v>
      </c>
      <c r="F1043" s="35" t="s">
        <v>255</v>
      </c>
      <c r="G1043" s="36">
        <v>41729</v>
      </c>
      <c r="H1043" s="82">
        <v>7721</v>
      </c>
      <c r="I1043" s="37">
        <v>772</v>
      </c>
      <c r="K1043">
        <f t="shared" si="16"/>
        <v>2</v>
      </c>
    </row>
    <row r="1044" spans="4:11" x14ac:dyDescent="0.25">
      <c r="D1044" s="45" t="s">
        <v>856</v>
      </c>
      <c r="E1044" s="45" t="s">
        <v>441</v>
      </c>
      <c r="F1044" s="35" t="s">
        <v>255</v>
      </c>
      <c r="G1044" s="36">
        <v>41729</v>
      </c>
      <c r="H1044" s="82">
        <v>1774</v>
      </c>
      <c r="I1044" s="37">
        <v>177</v>
      </c>
      <c r="K1044">
        <f t="shared" si="16"/>
        <v>2</v>
      </c>
    </row>
    <row r="1045" spans="4:11" x14ac:dyDescent="0.25">
      <c r="D1045" s="45" t="s">
        <v>826</v>
      </c>
      <c r="E1045" s="45" t="s">
        <v>358</v>
      </c>
      <c r="F1045" s="35" t="s">
        <v>255</v>
      </c>
      <c r="G1045" s="36">
        <v>41729</v>
      </c>
      <c r="H1045" s="82">
        <v>1783</v>
      </c>
      <c r="I1045" s="37">
        <v>178</v>
      </c>
      <c r="K1045">
        <f t="shared" si="16"/>
        <v>2</v>
      </c>
    </row>
    <row r="1046" spans="4:11" x14ac:dyDescent="0.25">
      <c r="D1046" s="45" t="s">
        <v>824</v>
      </c>
      <c r="E1046" s="45" t="s">
        <v>351</v>
      </c>
      <c r="F1046" s="35" t="s">
        <v>255</v>
      </c>
      <c r="G1046" s="36">
        <v>41729</v>
      </c>
      <c r="H1046" s="82">
        <v>10896</v>
      </c>
      <c r="I1046" s="37">
        <v>1090</v>
      </c>
      <c r="K1046">
        <f t="shared" si="16"/>
        <v>2</v>
      </c>
    </row>
    <row r="1047" spans="4:11" x14ac:dyDescent="0.25">
      <c r="D1047" s="45" t="s">
        <v>859</v>
      </c>
      <c r="E1047" s="45" t="s">
        <v>451</v>
      </c>
      <c r="F1047" s="35" t="s">
        <v>255</v>
      </c>
      <c r="G1047" s="36">
        <v>41729</v>
      </c>
      <c r="H1047" s="82">
        <v>5157</v>
      </c>
      <c r="I1047" s="37">
        <v>516</v>
      </c>
      <c r="K1047">
        <f t="shared" si="16"/>
        <v>2</v>
      </c>
    </row>
    <row r="1048" spans="4:11" x14ac:dyDescent="0.25">
      <c r="D1048" s="45" t="s">
        <v>869</v>
      </c>
      <c r="E1048" s="45" t="s">
        <v>497</v>
      </c>
      <c r="F1048" s="35" t="s">
        <v>255</v>
      </c>
      <c r="G1048" s="36">
        <v>41729</v>
      </c>
      <c r="H1048" s="82">
        <v>6194</v>
      </c>
      <c r="I1048" s="37">
        <v>619</v>
      </c>
      <c r="K1048">
        <f t="shared" si="16"/>
        <v>2</v>
      </c>
    </row>
    <row r="1049" spans="4:11" x14ac:dyDescent="0.25">
      <c r="D1049" s="45" t="s">
        <v>854</v>
      </c>
      <c r="E1049" s="45" t="s">
        <v>437</v>
      </c>
      <c r="F1049" s="35" t="s">
        <v>255</v>
      </c>
      <c r="G1049" s="36">
        <v>41729</v>
      </c>
      <c r="H1049" s="82">
        <v>29172</v>
      </c>
      <c r="I1049" s="37">
        <v>2917</v>
      </c>
      <c r="K1049">
        <f t="shared" si="16"/>
        <v>3</v>
      </c>
    </row>
    <row r="1050" spans="4:11" x14ac:dyDescent="0.25">
      <c r="D1050" s="45" t="s">
        <v>339</v>
      </c>
      <c r="E1050" s="45" t="s">
        <v>340</v>
      </c>
      <c r="F1050" s="35" t="s">
        <v>255</v>
      </c>
      <c r="G1050" s="36">
        <v>41729</v>
      </c>
      <c r="H1050" s="82">
        <v>10156</v>
      </c>
      <c r="I1050" s="37">
        <v>1016</v>
      </c>
      <c r="K1050">
        <f t="shared" si="16"/>
        <v>2</v>
      </c>
    </row>
    <row r="1051" spans="4:11" x14ac:dyDescent="0.25">
      <c r="D1051" s="45" t="s">
        <v>1061</v>
      </c>
      <c r="E1051" s="45" t="s">
        <v>355</v>
      </c>
      <c r="F1051" s="35" t="s">
        <v>255</v>
      </c>
      <c r="G1051" s="36">
        <v>41729</v>
      </c>
      <c r="H1051" s="82">
        <v>5001</v>
      </c>
      <c r="I1051" s="37">
        <v>500</v>
      </c>
      <c r="K1051">
        <f t="shared" si="16"/>
        <v>2</v>
      </c>
    </row>
    <row r="1052" spans="4:11" x14ac:dyDescent="0.25">
      <c r="D1052" s="45" t="s">
        <v>947</v>
      </c>
      <c r="E1052" s="45" t="s">
        <v>344</v>
      </c>
      <c r="F1052" s="35" t="s">
        <v>255</v>
      </c>
      <c r="G1052" s="36">
        <v>41729</v>
      </c>
      <c r="H1052" s="82">
        <v>18951</v>
      </c>
      <c r="I1052" s="37">
        <v>1895</v>
      </c>
      <c r="K1052">
        <f t="shared" si="16"/>
        <v>3</v>
      </c>
    </row>
    <row r="1053" spans="4:11" x14ac:dyDescent="0.25">
      <c r="D1053" s="45" t="s">
        <v>948</v>
      </c>
      <c r="E1053" s="45" t="s">
        <v>345</v>
      </c>
      <c r="F1053" s="35" t="s">
        <v>255</v>
      </c>
      <c r="G1053" s="36">
        <v>41729</v>
      </c>
      <c r="H1053" s="82">
        <v>20769</v>
      </c>
      <c r="I1053" s="37">
        <v>2077</v>
      </c>
      <c r="K1053">
        <f t="shared" si="16"/>
        <v>2</v>
      </c>
    </row>
    <row r="1054" spans="4:11" x14ac:dyDescent="0.25">
      <c r="D1054" s="45" t="s">
        <v>972</v>
      </c>
      <c r="E1054" s="45" t="s">
        <v>436</v>
      </c>
      <c r="F1054" s="35" t="s">
        <v>255</v>
      </c>
      <c r="G1054" s="36">
        <v>41729</v>
      </c>
      <c r="H1054" s="82">
        <v>9146</v>
      </c>
      <c r="I1054" s="37">
        <v>915</v>
      </c>
      <c r="K1054">
        <f t="shared" si="16"/>
        <v>2</v>
      </c>
    </row>
    <row r="1055" spans="4:11" x14ac:dyDescent="0.25">
      <c r="D1055" s="45" t="s">
        <v>528</v>
      </c>
      <c r="E1055" s="45" t="s">
        <v>529</v>
      </c>
      <c r="F1055" s="35" t="s">
        <v>255</v>
      </c>
      <c r="G1055" s="36">
        <v>41729</v>
      </c>
      <c r="H1055" s="82">
        <v>10113</v>
      </c>
      <c r="I1055" s="37">
        <v>1011</v>
      </c>
      <c r="K1055">
        <f t="shared" si="16"/>
        <v>2</v>
      </c>
    </row>
    <row r="1056" spans="4:11" x14ac:dyDescent="0.25">
      <c r="D1056" s="45" t="s">
        <v>951</v>
      </c>
      <c r="E1056" s="45" t="s">
        <v>353</v>
      </c>
      <c r="F1056" s="35" t="s">
        <v>255</v>
      </c>
      <c r="G1056" s="36">
        <v>41729</v>
      </c>
      <c r="H1056" s="82">
        <v>931</v>
      </c>
      <c r="I1056" s="37">
        <v>93</v>
      </c>
      <c r="K1056">
        <f t="shared" si="16"/>
        <v>2</v>
      </c>
    </row>
    <row r="1057" spans="4:11" x14ac:dyDescent="0.25">
      <c r="D1057" s="45" t="s">
        <v>865</v>
      </c>
      <c r="E1057" s="45" t="s">
        <v>489</v>
      </c>
      <c r="F1057" s="35" t="s">
        <v>255</v>
      </c>
      <c r="G1057" s="36">
        <v>41729</v>
      </c>
      <c r="H1057" s="82">
        <v>18345</v>
      </c>
      <c r="I1057" s="37">
        <v>1834</v>
      </c>
      <c r="K1057">
        <f t="shared" si="16"/>
        <v>3</v>
      </c>
    </row>
    <row r="1058" spans="4:11" x14ac:dyDescent="0.25">
      <c r="D1058" s="45" t="s">
        <v>875</v>
      </c>
      <c r="E1058" s="45" t="s">
        <v>519</v>
      </c>
      <c r="F1058" s="35" t="s">
        <v>255</v>
      </c>
      <c r="G1058" s="36">
        <v>41729</v>
      </c>
      <c r="H1058" s="82">
        <v>6487</v>
      </c>
      <c r="I1058" s="37">
        <v>649</v>
      </c>
      <c r="K1058">
        <f t="shared" si="16"/>
        <v>3</v>
      </c>
    </row>
    <row r="1059" spans="4:11" x14ac:dyDescent="0.25">
      <c r="D1059" s="45" t="s">
        <v>1109</v>
      </c>
      <c r="E1059" s="45" t="s">
        <v>537</v>
      </c>
      <c r="F1059" s="35" t="s">
        <v>255</v>
      </c>
      <c r="G1059" s="36">
        <v>41729</v>
      </c>
      <c r="H1059" s="82">
        <v>15381</v>
      </c>
      <c r="I1059" s="37">
        <v>1538</v>
      </c>
      <c r="K1059">
        <f t="shared" si="16"/>
        <v>2</v>
      </c>
    </row>
    <row r="1060" spans="4:11" x14ac:dyDescent="0.25">
      <c r="D1060" s="45" t="s">
        <v>1018</v>
      </c>
      <c r="E1060" s="45" t="s">
        <v>750</v>
      </c>
      <c r="F1060" s="35" t="s">
        <v>255</v>
      </c>
      <c r="G1060" s="36">
        <v>41729</v>
      </c>
      <c r="H1060" s="82">
        <v>252</v>
      </c>
      <c r="I1060" s="37">
        <v>25</v>
      </c>
      <c r="K1060">
        <f t="shared" si="16"/>
        <v>2</v>
      </c>
    </row>
    <row r="1061" spans="4:11" x14ac:dyDescent="0.25">
      <c r="D1061" s="45" t="s">
        <v>498</v>
      </c>
      <c r="E1061" s="45" t="s">
        <v>499</v>
      </c>
      <c r="F1061" s="35" t="s">
        <v>255</v>
      </c>
      <c r="G1061" s="36">
        <v>41729</v>
      </c>
      <c r="H1061" s="82">
        <v>5298</v>
      </c>
      <c r="I1061" s="37">
        <v>530</v>
      </c>
      <c r="K1061">
        <f t="shared" si="16"/>
        <v>2</v>
      </c>
    </row>
    <row r="1062" spans="4:11" x14ac:dyDescent="0.25">
      <c r="D1062" s="45" t="s">
        <v>949</v>
      </c>
      <c r="E1062" s="45" t="s">
        <v>349</v>
      </c>
      <c r="F1062" s="35" t="s">
        <v>255</v>
      </c>
      <c r="G1062" s="36">
        <v>41729</v>
      </c>
      <c r="H1062" s="82">
        <v>17119</v>
      </c>
      <c r="I1062" s="37">
        <v>1712</v>
      </c>
      <c r="K1062">
        <f t="shared" si="16"/>
        <v>3</v>
      </c>
    </row>
    <row r="1063" spans="4:11" x14ac:dyDescent="0.25">
      <c r="D1063" s="45" t="s">
        <v>950</v>
      </c>
      <c r="E1063" s="45" t="s">
        <v>350</v>
      </c>
      <c r="F1063" s="35" t="s">
        <v>255</v>
      </c>
      <c r="G1063" s="36">
        <v>41729</v>
      </c>
      <c r="H1063" s="82">
        <v>1580</v>
      </c>
      <c r="I1063" s="37">
        <v>158</v>
      </c>
      <c r="K1063">
        <f t="shared" si="16"/>
        <v>1</v>
      </c>
    </row>
    <row r="1064" spans="4:11" x14ac:dyDescent="0.25">
      <c r="D1064" s="45" t="s">
        <v>953</v>
      </c>
      <c r="E1064" s="45" t="s">
        <v>357</v>
      </c>
      <c r="F1064" s="35" t="s">
        <v>255</v>
      </c>
      <c r="G1064" s="36">
        <v>41729</v>
      </c>
      <c r="H1064" s="82">
        <v>11775</v>
      </c>
      <c r="I1064" s="37">
        <v>1178</v>
      </c>
      <c r="K1064">
        <f t="shared" si="16"/>
        <v>2</v>
      </c>
    </row>
    <row r="1065" spans="4:11" x14ac:dyDescent="0.25">
      <c r="D1065" s="45" t="s">
        <v>952</v>
      </c>
      <c r="E1065" s="45" t="s">
        <v>356</v>
      </c>
      <c r="F1065" s="35" t="s">
        <v>255</v>
      </c>
      <c r="G1065" s="36">
        <v>41729</v>
      </c>
      <c r="H1065" s="82">
        <v>14418</v>
      </c>
      <c r="I1065" s="37">
        <v>1442</v>
      </c>
      <c r="K1065">
        <f t="shared" si="16"/>
        <v>3</v>
      </c>
    </row>
    <row r="1066" spans="4:11" x14ac:dyDescent="0.25">
      <c r="D1066" s="45" t="s">
        <v>1015</v>
      </c>
      <c r="E1066" s="45" t="s">
        <v>545</v>
      </c>
      <c r="F1066" s="35" t="s">
        <v>255</v>
      </c>
      <c r="G1066" s="36">
        <v>41729</v>
      </c>
      <c r="H1066" s="82">
        <v>17667</v>
      </c>
      <c r="I1066" s="37">
        <v>1767</v>
      </c>
      <c r="K1066">
        <f t="shared" si="16"/>
        <v>2</v>
      </c>
    </row>
    <row r="1067" spans="4:11" x14ac:dyDescent="0.25">
      <c r="D1067" s="45" t="s">
        <v>1060</v>
      </c>
      <c r="E1067" s="45" t="s">
        <v>352</v>
      </c>
      <c r="F1067" s="35" t="s">
        <v>255</v>
      </c>
      <c r="G1067" s="36">
        <v>41729</v>
      </c>
      <c r="H1067" s="82">
        <v>8876</v>
      </c>
      <c r="I1067" s="37">
        <v>888</v>
      </c>
      <c r="K1067">
        <f t="shared" si="16"/>
        <v>2</v>
      </c>
    </row>
    <row r="1068" spans="4:11" x14ac:dyDescent="0.25">
      <c r="D1068" s="45" t="s">
        <v>1085</v>
      </c>
      <c r="E1068" s="45" t="s">
        <v>454</v>
      </c>
      <c r="F1068" s="35" t="s">
        <v>255</v>
      </c>
      <c r="G1068" s="36">
        <v>41729</v>
      </c>
      <c r="H1068" s="82">
        <v>5180</v>
      </c>
      <c r="I1068" s="37">
        <v>518</v>
      </c>
      <c r="K1068">
        <f t="shared" si="16"/>
        <v>2</v>
      </c>
    </row>
    <row r="1069" spans="4:11" x14ac:dyDescent="0.25">
      <c r="D1069" s="45" t="s">
        <v>821</v>
      </c>
      <c r="E1069" s="45" t="s">
        <v>334</v>
      </c>
      <c r="F1069" s="35" t="s">
        <v>255</v>
      </c>
      <c r="G1069" s="36">
        <v>41729</v>
      </c>
      <c r="H1069" s="82">
        <v>3343</v>
      </c>
      <c r="I1069" s="37">
        <v>334</v>
      </c>
      <c r="K1069">
        <f t="shared" si="16"/>
        <v>2</v>
      </c>
    </row>
    <row r="1070" spans="4:11" x14ac:dyDescent="0.25">
      <c r="D1070" s="45" t="s">
        <v>1057</v>
      </c>
      <c r="E1070" s="45" t="s">
        <v>338</v>
      </c>
      <c r="F1070" s="35" t="s">
        <v>255</v>
      </c>
      <c r="G1070" s="36">
        <v>41729</v>
      </c>
      <c r="H1070" s="82">
        <v>17006</v>
      </c>
      <c r="I1070" s="37">
        <v>1701</v>
      </c>
      <c r="K1070">
        <f t="shared" si="16"/>
        <v>3</v>
      </c>
    </row>
    <row r="1071" spans="4:11" x14ac:dyDescent="0.25">
      <c r="D1071" s="45" t="s">
        <v>1114</v>
      </c>
      <c r="E1071" s="45" t="s">
        <v>557</v>
      </c>
      <c r="F1071" s="35" t="s">
        <v>255</v>
      </c>
      <c r="G1071" s="36">
        <v>41729</v>
      </c>
      <c r="H1071" s="82">
        <v>24974</v>
      </c>
      <c r="I1071" s="37">
        <v>2497</v>
      </c>
      <c r="K1071">
        <f t="shared" si="16"/>
        <v>3</v>
      </c>
    </row>
    <row r="1072" spans="4:11" x14ac:dyDescent="0.25">
      <c r="D1072" s="45" t="s">
        <v>820</v>
      </c>
      <c r="E1072" s="45" t="s">
        <v>326</v>
      </c>
      <c r="F1072" s="35" t="s">
        <v>255</v>
      </c>
      <c r="G1072" s="36">
        <v>41729</v>
      </c>
      <c r="H1072" s="82">
        <v>5592</v>
      </c>
      <c r="I1072" s="37">
        <v>559</v>
      </c>
      <c r="K1072">
        <f t="shared" si="16"/>
        <v>2</v>
      </c>
    </row>
    <row r="1073" spans="4:11" x14ac:dyDescent="0.25">
      <c r="D1073" s="45" t="s">
        <v>439</v>
      </c>
      <c r="E1073" s="45" t="s">
        <v>440</v>
      </c>
      <c r="F1073" s="35" t="s">
        <v>255</v>
      </c>
      <c r="G1073" s="36">
        <v>41729</v>
      </c>
      <c r="H1073" s="82">
        <v>3375</v>
      </c>
      <c r="I1073" s="37">
        <v>337</v>
      </c>
      <c r="K1073">
        <f t="shared" si="16"/>
        <v>2</v>
      </c>
    </row>
    <row r="1074" spans="4:11" x14ac:dyDescent="0.25">
      <c r="D1074" s="45" t="s">
        <v>945</v>
      </c>
      <c r="E1074" s="45" t="s">
        <v>330</v>
      </c>
      <c r="F1074" s="35" t="s">
        <v>255</v>
      </c>
      <c r="G1074" s="36">
        <v>41729</v>
      </c>
      <c r="H1074" s="82">
        <v>10791</v>
      </c>
      <c r="I1074" s="37">
        <v>1079</v>
      </c>
      <c r="K1074">
        <f t="shared" si="16"/>
        <v>2</v>
      </c>
    </row>
    <row r="1075" spans="4:11" x14ac:dyDescent="0.25">
      <c r="D1075" s="45" t="s">
        <v>881</v>
      </c>
      <c r="E1075" s="45" t="s">
        <v>543</v>
      </c>
      <c r="F1075" s="35" t="s">
        <v>255</v>
      </c>
      <c r="G1075" s="36">
        <v>41729</v>
      </c>
      <c r="H1075" s="82">
        <v>523</v>
      </c>
      <c r="I1075" s="37">
        <v>52</v>
      </c>
      <c r="K1075">
        <f t="shared" si="16"/>
        <v>2</v>
      </c>
    </row>
    <row r="1076" spans="4:11" x14ac:dyDescent="0.25">
      <c r="D1076" s="45" t="s">
        <v>852</v>
      </c>
      <c r="E1076" s="45" t="s">
        <v>431</v>
      </c>
      <c r="F1076" s="35" t="s">
        <v>255</v>
      </c>
      <c r="G1076" s="36">
        <v>41729</v>
      </c>
      <c r="H1076" s="82">
        <v>9732</v>
      </c>
      <c r="I1076" s="37">
        <v>973</v>
      </c>
      <c r="K1076">
        <f t="shared" si="16"/>
        <v>2</v>
      </c>
    </row>
    <row r="1077" spans="4:11" x14ac:dyDescent="0.25">
      <c r="D1077" s="45" t="s">
        <v>880</v>
      </c>
      <c r="E1077" s="45" t="s">
        <v>536</v>
      </c>
      <c r="F1077" s="35" t="s">
        <v>255</v>
      </c>
      <c r="G1077" s="36">
        <v>41729</v>
      </c>
      <c r="H1077" s="82">
        <v>3796</v>
      </c>
      <c r="I1077" s="37">
        <v>380</v>
      </c>
      <c r="K1077">
        <f t="shared" si="16"/>
        <v>2</v>
      </c>
    </row>
    <row r="1078" spans="4:11" x14ac:dyDescent="0.25">
      <c r="D1078" s="45" t="s">
        <v>1056</v>
      </c>
      <c r="E1078" s="45" t="s">
        <v>337</v>
      </c>
      <c r="F1078" s="35" t="s">
        <v>255</v>
      </c>
      <c r="G1078" s="36">
        <v>41729</v>
      </c>
      <c r="H1078" s="82">
        <v>20708</v>
      </c>
      <c r="I1078" s="37">
        <v>2071</v>
      </c>
      <c r="K1078">
        <f t="shared" si="16"/>
        <v>4</v>
      </c>
    </row>
    <row r="1079" spans="4:11" x14ac:dyDescent="0.25">
      <c r="D1079" s="45" t="s">
        <v>1052</v>
      </c>
      <c r="E1079" s="45" t="s">
        <v>325</v>
      </c>
      <c r="F1079" s="35" t="s">
        <v>255</v>
      </c>
      <c r="G1079" s="36">
        <v>41729</v>
      </c>
      <c r="H1079" s="82">
        <v>13883</v>
      </c>
      <c r="I1079" s="37">
        <v>1388</v>
      </c>
      <c r="K1079">
        <f t="shared" si="16"/>
        <v>2</v>
      </c>
    </row>
    <row r="1080" spans="4:11" x14ac:dyDescent="0.25">
      <c r="D1080" s="45" t="s">
        <v>331</v>
      </c>
      <c r="E1080" s="45" t="s">
        <v>332</v>
      </c>
      <c r="F1080" s="35" t="s">
        <v>255</v>
      </c>
      <c r="G1080" s="36">
        <v>41729</v>
      </c>
      <c r="H1080" s="82">
        <v>6767</v>
      </c>
      <c r="I1080" s="37">
        <v>677</v>
      </c>
      <c r="K1080">
        <f t="shared" si="16"/>
        <v>1</v>
      </c>
    </row>
    <row r="1081" spans="4:11" x14ac:dyDescent="0.25">
      <c r="D1081" s="45" t="s">
        <v>879</v>
      </c>
      <c r="E1081" s="45" t="s">
        <v>526</v>
      </c>
      <c r="F1081" s="35" t="s">
        <v>255</v>
      </c>
      <c r="G1081" s="36">
        <v>41729</v>
      </c>
      <c r="H1081" s="82">
        <v>12167</v>
      </c>
      <c r="I1081" s="37">
        <v>1217</v>
      </c>
      <c r="K1081">
        <f t="shared" si="16"/>
        <v>3</v>
      </c>
    </row>
    <row r="1082" spans="4:11" x14ac:dyDescent="0.25">
      <c r="D1082" s="45" t="s">
        <v>823</v>
      </c>
      <c r="E1082" s="45" t="s">
        <v>343</v>
      </c>
      <c r="F1082" s="35" t="s">
        <v>255</v>
      </c>
      <c r="G1082" s="36">
        <v>41729</v>
      </c>
      <c r="H1082" s="82">
        <v>8061</v>
      </c>
      <c r="I1082" s="37">
        <v>806</v>
      </c>
      <c r="K1082">
        <f t="shared" si="16"/>
        <v>3</v>
      </c>
    </row>
    <row r="1083" spans="4:11" x14ac:dyDescent="0.25">
      <c r="D1083" s="45" t="s">
        <v>822</v>
      </c>
      <c r="E1083" s="45" t="s">
        <v>336</v>
      </c>
      <c r="F1083" s="35" t="s">
        <v>255</v>
      </c>
      <c r="G1083" s="36">
        <v>41729</v>
      </c>
      <c r="H1083" s="82">
        <v>24998</v>
      </c>
      <c r="I1083" s="37">
        <v>2500</v>
      </c>
      <c r="K1083">
        <f t="shared" si="16"/>
        <v>3</v>
      </c>
    </row>
    <row r="1084" spans="4:11" x14ac:dyDescent="0.25">
      <c r="D1084" s="45" t="s">
        <v>946</v>
      </c>
      <c r="E1084" s="45" t="s">
        <v>342</v>
      </c>
      <c r="F1084" s="35" t="s">
        <v>255</v>
      </c>
      <c r="G1084" s="36">
        <v>41729</v>
      </c>
      <c r="H1084" s="82">
        <v>6609</v>
      </c>
      <c r="I1084" s="37">
        <v>661</v>
      </c>
      <c r="K1084">
        <f t="shared" si="16"/>
        <v>2</v>
      </c>
    </row>
    <row r="1085" spans="4:11" x14ac:dyDescent="0.25">
      <c r="D1085" s="45" t="s">
        <v>1143</v>
      </c>
      <c r="E1085" s="45" t="s">
        <v>751</v>
      </c>
      <c r="F1085" s="35" t="s">
        <v>255</v>
      </c>
      <c r="G1085" s="36">
        <v>41729</v>
      </c>
      <c r="H1085" s="82">
        <v>3150</v>
      </c>
      <c r="I1085" s="37">
        <v>315</v>
      </c>
      <c r="K1085">
        <f t="shared" si="16"/>
        <v>2</v>
      </c>
    </row>
    <row r="1086" spans="4:11" x14ac:dyDescent="0.25">
      <c r="D1086" s="45" t="s">
        <v>1053</v>
      </c>
      <c r="E1086" s="45" t="s">
        <v>329</v>
      </c>
      <c r="F1086" s="35" t="s">
        <v>255</v>
      </c>
      <c r="G1086" s="36">
        <v>41729</v>
      </c>
      <c r="H1086" s="82">
        <v>6289</v>
      </c>
      <c r="I1086" s="37">
        <v>629</v>
      </c>
      <c r="K1086">
        <f t="shared" si="16"/>
        <v>2</v>
      </c>
    </row>
    <row r="1087" spans="4:11" x14ac:dyDescent="0.25">
      <c r="D1087" s="45" t="s">
        <v>1054</v>
      </c>
      <c r="E1087" s="45" t="s">
        <v>333</v>
      </c>
      <c r="F1087" s="35" t="s">
        <v>255</v>
      </c>
      <c r="G1087" s="36">
        <v>41729</v>
      </c>
      <c r="H1087" s="82">
        <v>10181</v>
      </c>
      <c r="I1087" s="37">
        <v>1018</v>
      </c>
      <c r="K1087">
        <f t="shared" si="16"/>
        <v>3</v>
      </c>
    </row>
    <row r="1088" spans="4:11" x14ac:dyDescent="0.25">
      <c r="D1088" s="45" t="s">
        <v>980</v>
      </c>
      <c r="E1088" s="45" t="s">
        <v>476</v>
      </c>
      <c r="F1088" s="35" t="s">
        <v>255</v>
      </c>
      <c r="G1088" s="36">
        <v>41729</v>
      </c>
      <c r="H1088" s="82">
        <v>18475</v>
      </c>
      <c r="I1088" s="37">
        <v>1847</v>
      </c>
      <c r="K1088">
        <f t="shared" si="16"/>
        <v>2</v>
      </c>
    </row>
    <row r="1089" spans="4:11" x14ac:dyDescent="0.25">
      <c r="D1089" s="45" t="s">
        <v>917</v>
      </c>
      <c r="E1089" s="45" t="s">
        <v>521</v>
      </c>
      <c r="F1089" s="35" t="s">
        <v>255</v>
      </c>
      <c r="G1089" s="36">
        <v>41729</v>
      </c>
      <c r="H1089" s="82">
        <v>35630</v>
      </c>
      <c r="I1089" s="37">
        <v>3563</v>
      </c>
      <c r="K1089">
        <f t="shared" si="16"/>
        <v>3</v>
      </c>
    </row>
    <row r="1090" spans="4:11" x14ac:dyDescent="0.25">
      <c r="D1090" s="45" t="s">
        <v>1013</v>
      </c>
      <c r="E1090" s="45" t="s">
        <v>462</v>
      </c>
      <c r="F1090" s="35" t="s">
        <v>255</v>
      </c>
      <c r="G1090" s="36">
        <v>41729</v>
      </c>
      <c r="H1090" s="82">
        <v>9668</v>
      </c>
      <c r="I1090" s="37">
        <v>967</v>
      </c>
      <c r="K1090">
        <f t="shared" si="16"/>
        <v>2</v>
      </c>
    </row>
    <row r="1091" spans="4:11" x14ac:dyDescent="0.25">
      <c r="D1091" s="45" t="s">
        <v>1058</v>
      </c>
      <c r="E1091" s="45" t="s">
        <v>341</v>
      </c>
      <c r="F1091" s="35" t="s">
        <v>255</v>
      </c>
      <c r="G1091" s="36">
        <v>41729</v>
      </c>
      <c r="H1091" s="82">
        <v>10137</v>
      </c>
      <c r="I1091" s="37">
        <v>1014</v>
      </c>
      <c r="K1091">
        <f t="shared" si="16"/>
        <v>2</v>
      </c>
    </row>
    <row r="1092" spans="4:11" x14ac:dyDescent="0.25">
      <c r="D1092" s="45" t="s">
        <v>456</v>
      </c>
      <c r="E1092" s="45" t="s">
        <v>457</v>
      </c>
      <c r="F1092" s="35" t="s">
        <v>255</v>
      </c>
      <c r="G1092" s="36">
        <v>41729</v>
      </c>
      <c r="H1092" s="82">
        <v>7034</v>
      </c>
      <c r="I1092" s="37">
        <v>703</v>
      </c>
      <c r="K1092">
        <f t="shared" si="16"/>
        <v>2</v>
      </c>
    </row>
    <row r="1093" spans="4:11" x14ac:dyDescent="0.25">
      <c r="D1093" s="45" t="s">
        <v>327</v>
      </c>
      <c r="E1093" s="45" t="s">
        <v>328</v>
      </c>
      <c r="F1093" s="35" t="s">
        <v>255</v>
      </c>
      <c r="G1093" s="36">
        <v>41729</v>
      </c>
      <c r="H1093" s="82">
        <v>6339</v>
      </c>
      <c r="I1093" s="37">
        <v>634</v>
      </c>
      <c r="K1093">
        <f t="shared" si="16"/>
        <v>2</v>
      </c>
    </row>
    <row r="1094" spans="4:11" x14ac:dyDescent="0.25">
      <c r="D1094" s="45" t="s">
        <v>1112</v>
      </c>
      <c r="E1094" s="45" t="s">
        <v>548</v>
      </c>
      <c r="F1094" s="35" t="s">
        <v>255</v>
      </c>
      <c r="G1094" s="36">
        <v>41729</v>
      </c>
      <c r="H1094" s="82">
        <v>12830</v>
      </c>
      <c r="I1094" s="37">
        <v>1283</v>
      </c>
      <c r="K1094">
        <f t="shared" si="16"/>
        <v>2</v>
      </c>
    </row>
    <row r="1095" spans="4:11" x14ac:dyDescent="0.25">
      <c r="D1095" s="45" t="s">
        <v>1081</v>
      </c>
      <c r="E1095" s="45" t="s">
        <v>433</v>
      </c>
      <c r="F1095" s="35" t="s">
        <v>255</v>
      </c>
      <c r="G1095" s="36">
        <v>41729</v>
      </c>
      <c r="H1095" s="82">
        <v>2598</v>
      </c>
      <c r="I1095" s="37">
        <v>260</v>
      </c>
      <c r="K1095">
        <f t="shared" si="16"/>
        <v>2</v>
      </c>
    </row>
    <row r="1096" spans="4:11" x14ac:dyDescent="0.25">
      <c r="D1096" s="45" t="s">
        <v>1014</v>
      </c>
      <c r="E1096" s="45" t="s">
        <v>527</v>
      </c>
      <c r="F1096" s="35" t="s">
        <v>255</v>
      </c>
      <c r="G1096" s="36">
        <v>41729</v>
      </c>
      <c r="H1096" s="82">
        <v>5279</v>
      </c>
      <c r="I1096" s="37">
        <v>528</v>
      </c>
      <c r="K1096">
        <f t="shared" ref="K1096:K1159" si="17">COUNTIF(D1096:D2734,D1096)</f>
        <v>2</v>
      </c>
    </row>
    <row r="1097" spans="4:11" x14ac:dyDescent="0.25">
      <c r="D1097" s="45" t="s">
        <v>1055</v>
      </c>
      <c r="E1097" s="45" t="s">
        <v>335</v>
      </c>
      <c r="F1097" s="35" t="s">
        <v>255</v>
      </c>
      <c r="G1097" s="36">
        <v>41729</v>
      </c>
      <c r="H1097" s="82">
        <v>2319</v>
      </c>
      <c r="I1097" s="37">
        <v>232</v>
      </c>
      <c r="K1097">
        <f t="shared" si="17"/>
        <v>3</v>
      </c>
    </row>
    <row r="1098" spans="4:11" x14ac:dyDescent="0.25">
      <c r="D1098" s="45" t="s">
        <v>1082</v>
      </c>
      <c r="E1098" s="45" t="s">
        <v>434</v>
      </c>
      <c r="F1098" s="35" t="s">
        <v>255</v>
      </c>
      <c r="G1098" s="36">
        <v>41729</v>
      </c>
      <c r="H1098" s="82">
        <v>2211</v>
      </c>
      <c r="I1098" s="37">
        <v>221</v>
      </c>
      <c r="K1098">
        <f t="shared" si="17"/>
        <v>2</v>
      </c>
    </row>
    <row r="1099" spans="4:11" x14ac:dyDescent="0.25">
      <c r="D1099" s="45" t="s">
        <v>1064</v>
      </c>
      <c r="E1099" s="45" t="s">
        <v>362</v>
      </c>
      <c r="F1099" s="35" t="s">
        <v>255</v>
      </c>
      <c r="G1099" s="36">
        <v>41729</v>
      </c>
      <c r="H1099" s="82">
        <v>17461</v>
      </c>
      <c r="I1099" s="37">
        <v>1746</v>
      </c>
      <c r="K1099">
        <f t="shared" si="17"/>
        <v>3</v>
      </c>
    </row>
    <row r="1100" spans="4:11" x14ac:dyDescent="0.25">
      <c r="D1100" s="45" t="s">
        <v>1065</v>
      </c>
      <c r="E1100" s="45" t="s">
        <v>363</v>
      </c>
      <c r="F1100" s="35" t="s">
        <v>255</v>
      </c>
      <c r="G1100" s="36">
        <v>41729</v>
      </c>
      <c r="H1100" s="82">
        <v>26205</v>
      </c>
      <c r="I1100" s="37">
        <v>2621</v>
      </c>
      <c r="K1100">
        <f t="shared" si="17"/>
        <v>3</v>
      </c>
    </row>
    <row r="1101" spans="4:11" x14ac:dyDescent="0.25">
      <c r="D1101" s="45" t="s">
        <v>1084</v>
      </c>
      <c r="E1101" s="45" t="s">
        <v>450</v>
      </c>
      <c r="F1101" s="35" t="s">
        <v>255</v>
      </c>
      <c r="G1101" s="36">
        <v>41729</v>
      </c>
      <c r="H1101" s="82">
        <v>31174</v>
      </c>
      <c r="I1101" s="37">
        <v>3117</v>
      </c>
      <c r="K1101">
        <f t="shared" si="17"/>
        <v>3</v>
      </c>
    </row>
    <row r="1102" spans="4:11" x14ac:dyDescent="0.25">
      <c r="D1102" s="45" t="s">
        <v>1086</v>
      </c>
      <c r="E1102" s="45" t="s">
        <v>458</v>
      </c>
      <c r="F1102" s="35" t="s">
        <v>255</v>
      </c>
      <c r="G1102" s="36">
        <v>41729</v>
      </c>
      <c r="H1102" s="82">
        <v>12762</v>
      </c>
      <c r="I1102" s="37">
        <v>1276</v>
      </c>
      <c r="K1102">
        <f t="shared" si="17"/>
        <v>2</v>
      </c>
    </row>
    <row r="1103" spans="4:11" x14ac:dyDescent="0.25">
      <c r="D1103" s="45" t="s">
        <v>877</v>
      </c>
      <c r="E1103" s="45" t="s">
        <v>524</v>
      </c>
      <c r="F1103" s="35" t="s">
        <v>255</v>
      </c>
      <c r="G1103" s="36">
        <v>41729</v>
      </c>
      <c r="H1103" s="82">
        <v>31781</v>
      </c>
      <c r="I1103" s="37">
        <v>3178</v>
      </c>
      <c r="K1103">
        <f t="shared" si="17"/>
        <v>3</v>
      </c>
    </row>
    <row r="1104" spans="4:11" x14ac:dyDescent="0.25">
      <c r="D1104" s="45" t="s">
        <v>878</v>
      </c>
      <c r="E1104" s="45" t="s">
        <v>525</v>
      </c>
      <c r="F1104" s="35" t="s">
        <v>255</v>
      </c>
      <c r="G1104" s="36">
        <v>41729</v>
      </c>
      <c r="H1104" s="82">
        <v>8678</v>
      </c>
      <c r="I1104" s="37">
        <v>868</v>
      </c>
      <c r="K1104">
        <f t="shared" si="17"/>
        <v>3</v>
      </c>
    </row>
    <row r="1105" spans="4:11" x14ac:dyDescent="0.25">
      <c r="D1105" s="45" t="s">
        <v>992</v>
      </c>
      <c r="E1105" s="45" t="s">
        <v>535</v>
      </c>
      <c r="F1105" s="35" t="s">
        <v>255</v>
      </c>
      <c r="G1105" s="36">
        <v>41729</v>
      </c>
      <c r="H1105" s="82">
        <v>14583</v>
      </c>
      <c r="I1105" s="37">
        <v>1458</v>
      </c>
      <c r="K1105">
        <f t="shared" si="17"/>
        <v>3</v>
      </c>
    </row>
    <row r="1106" spans="4:11" x14ac:dyDescent="0.25">
      <c r="D1106" s="45" t="s">
        <v>1016</v>
      </c>
      <c r="E1106" s="45" t="s">
        <v>741</v>
      </c>
      <c r="F1106" s="35" t="s">
        <v>255</v>
      </c>
      <c r="G1106" s="36">
        <v>41729</v>
      </c>
      <c r="H1106" s="82">
        <v>27440</v>
      </c>
      <c r="I1106" s="37">
        <v>2744</v>
      </c>
      <c r="K1106">
        <f t="shared" si="17"/>
        <v>3</v>
      </c>
    </row>
    <row r="1107" spans="4:11" x14ac:dyDescent="0.25">
      <c r="D1107" s="45" t="s">
        <v>827</v>
      </c>
      <c r="E1107" s="45" t="s">
        <v>365</v>
      </c>
      <c r="F1107" s="35" t="s">
        <v>255</v>
      </c>
      <c r="G1107" s="36">
        <v>41729</v>
      </c>
      <c r="H1107" s="82">
        <v>25247</v>
      </c>
      <c r="I1107" s="37">
        <v>2525</v>
      </c>
      <c r="K1107">
        <f t="shared" si="17"/>
        <v>3</v>
      </c>
    </row>
    <row r="1108" spans="4:11" x14ac:dyDescent="0.25">
      <c r="D1108" s="45" t="s">
        <v>1094</v>
      </c>
      <c r="E1108" s="45" t="s">
        <v>483</v>
      </c>
      <c r="F1108" s="35" t="s">
        <v>255</v>
      </c>
      <c r="G1108" s="36">
        <v>41729</v>
      </c>
      <c r="H1108" s="82">
        <v>6136</v>
      </c>
      <c r="I1108" s="37">
        <v>614</v>
      </c>
      <c r="K1108">
        <f t="shared" si="17"/>
        <v>2</v>
      </c>
    </row>
    <row r="1109" spans="4:11" x14ac:dyDescent="0.25">
      <c r="D1109" s="45" t="s">
        <v>1090</v>
      </c>
      <c r="E1109" s="45" t="s">
        <v>465</v>
      </c>
      <c r="F1109" s="35" t="s">
        <v>255</v>
      </c>
      <c r="G1109" s="36">
        <v>41729</v>
      </c>
      <c r="H1109" s="82">
        <v>16502</v>
      </c>
      <c r="I1109" s="37">
        <v>1650</v>
      </c>
      <c r="K1109">
        <f t="shared" si="17"/>
        <v>2</v>
      </c>
    </row>
    <row r="1110" spans="4:11" x14ac:dyDescent="0.25">
      <c r="D1110" s="45" t="s">
        <v>955</v>
      </c>
      <c r="E1110" s="45" t="s">
        <v>364</v>
      </c>
      <c r="F1110" s="35" t="s">
        <v>255</v>
      </c>
      <c r="G1110" s="36">
        <v>41729</v>
      </c>
      <c r="H1110" s="82">
        <v>29266</v>
      </c>
      <c r="I1110" s="37">
        <v>2927</v>
      </c>
      <c r="K1110">
        <f t="shared" si="17"/>
        <v>3</v>
      </c>
    </row>
    <row r="1111" spans="4:11" x14ac:dyDescent="0.25">
      <c r="D1111" s="45" t="s">
        <v>1091</v>
      </c>
      <c r="E1111" s="45" t="s">
        <v>472</v>
      </c>
      <c r="F1111" s="35" t="s">
        <v>255</v>
      </c>
      <c r="G1111" s="36">
        <v>41729</v>
      </c>
      <c r="H1111" s="82">
        <v>20163</v>
      </c>
      <c r="I1111" s="37">
        <v>2016</v>
      </c>
      <c r="K1111">
        <f t="shared" si="17"/>
        <v>3</v>
      </c>
    </row>
    <row r="1112" spans="4:11" x14ac:dyDescent="0.25">
      <c r="D1112" s="45" t="s">
        <v>1068</v>
      </c>
      <c r="E1112" s="45" t="s">
        <v>381</v>
      </c>
      <c r="F1112" s="35" t="s">
        <v>255</v>
      </c>
      <c r="G1112" s="36">
        <v>41729</v>
      </c>
      <c r="H1112" s="82">
        <v>46436</v>
      </c>
      <c r="I1112" s="37">
        <v>4644</v>
      </c>
      <c r="K1112">
        <f t="shared" si="17"/>
        <v>3</v>
      </c>
    </row>
    <row r="1113" spans="4:11" x14ac:dyDescent="0.25">
      <c r="D1113" s="45" t="s">
        <v>834</v>
      </c>
      <c r="E1113" s="45" t="s">
        <v>382</v>
      </c>
      <c r="F1113" s="35" t="s">
        <v>255</v>
      </c>
      <c r="G1113" s="36">
        <v>41729</v>
      </c>
      <c r="H1113" s="82">
        <v>19149</v>
      </c>
      <c r="I1113" s="37">
        <v>1915</v>
      </c>
      <c r="K1113">
        <f t="shared" si="17"/>
        <v>2</v>
      </c>
    </row>
    <row r="1114" spans="4:11" x14ac:dyDescent="0.25">
      <c r="D1114" s="45" t="s">
        <v>1069</v>
      </c>
      <c r="E1114" s="45" t="s">
        <v>383</v>
      </c>
      <c r="F1114" s="35" t="s">
        <v>255</v>
      </c>
      <c r="G1114" s="36">
        <v>41729</v>
      </c>
      <c r="H1114" s="82">
        <v>17936</v>
      </c>
      <c r="I1114" s="37">
        <v>1794</v>
      </c>
      <c r="K1114">
        <f t="shared" si="17"/>
        <v>2</v>
      </c>
    </row>
    <row r="1115" spans="4:11" x14ac:dyDescent="0.25">
      <c r="D1115" s="45" t="s">
        <v>835</v>
      </c>
      <c r="E1115" s="45" t="s">
        <v>385</v>
      </c>
      <c r="F1115" s="35" t="s">
        <v>255</v>
      </c>
      <c r="G1115" s="36">
        <v>41729</v>
      </c>
      <c r="H1115" s="82">
        <v>41828</v>
      </c>
      <c r="I1115" s="37">
        <v>4183</v>
      </c>
      <c r="K1115">
        <f t="shared" si="17"/>
        <v>3</v>
      </c>
    </row>
    <row r="1116" spans="4:11" x14ac:dyDescent="0.25">
      <c r="D1116" s="45" t="s">
        <v>1099</v>
      </c>
      <c r="E1116" s="45" t="s">
        <v>501</v>
      </c>
      <c r="F1116" s="35" t="s">
        <v>255</v>
      </c>
      <c r="G1116" s="36">
        <v>41729</v>
      </c>
      <c r="H1116" s="82">
        <v>21882</v>
      </c>
      <c r="I1116" s="37">
        <v>2188</v>
      </c>
      <c r="K1116">
        <f t="shared" si="17"/>
        <v>3</v>
      </c>
    </row>
    <row r="1117" spans="4:11" x14ac:dyDescent="0.25">
      <c r="D1117" s="45" t="s">
        <v>886</v>
      </c>
      <c r="E1117" s="45" t="s">
        <v>555</v>
      </c>
      <c r="F1117" s="35" t="s">
        <v>255</v>
      </c>
      <c r="G1117" s="36">
        <v>41729</v>
      </c>
      <c r="H1117" s="82">
        <v>11167</v>
      </c>
      <c r="I1117" s="37">
        <v>1117</v>
      </c>
      <c r="K1117">
        <f t="shared" si="17"/>
        <v>2</v>
      </c>
    </row>
    <row r="1118" spans="4:11" x14ac:dyDescent="0.25">
      <c r="D1118" s="45" t="s">
        <v>1070</v>
      </c>
      <c r="E1118" s="45" t="s">
        <v>384</v>
      </c>
      <c r="F1118" s="35" t="s">
        <v>255</v>
      </c>
      <c r="G1118" s="36">
        <v>41729</v>
      </c>
      <c r="H1118" s="82">
        <v>30918</v>
      </c>
      <c r="I1118" s="37">
        <v>3092</v>
      </c>
      <c r="K1118">
        <f t="shared" si="17"/>
        <v>3</v>
      </c>
    </row>
    <row r="1119" spans="4:11" x14ac:dyDescent="0.25">
      <c r="D1119" s="45" t="s">
        <v>1098</v>
      </c>
      <c r="E1119" s="45" t="s">
        <v>493</v>
      </c>
      <c r="F1119" s="35" t="s">
        <v>255</v>
      </c>
      <c r="G1119" s="36">
        <v>41729</v>
      </c>
      <c r="H1119" s="82">
        <v>8018</v>
      </c>
      <c r="I1119" s="37">
        <v>802</v>
      </c>
      <c r="K1119">
        <f t="shared" si="17"/>
        <v>2</v>
      </c>
    </row>
    <row r="1120" spans="4:11" x14ac:dyDescent="0.25">
      <c r="D1120" s="45" t="s">
        <v>1113</v>
      </c>
      <c r="E1120" s="45" t="s">
        <v>553</v>
      </c>
      <c r="F1120" s="35" t="s">
        <v>255</v>
      </c>
      <c r="G1120" s="36">
        <v>41729</v>
      </c>
      <c r="H1120" s="82">
        <v>14177</v>
      </c>
      <c r="I1120" s="37">
        <v>1418</v>
      </c>
      <c r="K1120">
        <f t="shared" si="17"/>
        <v>2</v>
      </c>
    </row>
    <row r="1121" spans="4:11" x14ac:dyDescent="0.25">
      <c r="D1121" s="45" t="s">
        <v>836</v>
      </c>
      <c r="E1121" s="45" t="s">
        <v>386</v>
      </c>
      <c r="F1121" s="35" t="s">
        <v>255</v>
      </c>
      <c r="G1121" s="36">
        <v>41729</v>
      </c>
      <c r="H1121" s="82">
        <v>9508</v>
      </c>
      <c r="I1121" s="37">
        <v>951</v>
      </c>
      <c r="K1121">
        <f t="shared" si="17"/>
        <v>3</v>
      </c>
    </row>
    <row r="1122" spans="4:11" x14ac:dyDescent="0.25">
      <c r="D1122" s="45" t="s">
        <v>864</v>
      </c>
      <c r="E1122" s="45" t="s">
        <v>484</v>
      </c>
      <c r="F1122" s="35" t="s">
        <v>255</v>
      </c>
      <c r="G1122" s="36">
        <v>41729</v>
      </c>
      <c r="H1122" s="82">
        <v>16612</v>
      </c>
      <c r="I1122" s="37">
        <v>1661</v>
      </c>
      <c r="K1122">
        <f t="shared" si="17"/>
        <v>2</v>
      </c>
    </row>
    <row r="1123" spans="4:11" x14ac:dyDescent="0.25">
      <c r="D1123" s="45" t="s">
        <v>979</v>
      </c>
      <c r="E1123" s="45" t="s">
        <v>475</v>
      </c>
      <c r="F1123" s="35" t="s">
        <v>255</v>
      </c>
      <c r="G1123" s="36">
        <v>41729</v>
      </c>
      <c r="H1123" s="82">
        <v>30070</v>
      </c>
      <c r="I1123" s="37">
        <v>3007</v>
      </c>
      <c r="K1123">
        <f t="shared" si="17"/>
        <v>3</v>
      </c>
    </row>
    <row r="1124" spans="4:11" x14ac:dyDescent="0.25">
      <c r="D1124" s="45" t="s">
        <v>1067</v>
      </c>
      <c r="E1124" s="45" t="s">
        <v>380</v>
      </c>
      <c r="F1124" s="35" t="s">
        <v>255</v>
      </c>
      <c r="G1124" s="36">
        <v>41729</v>
      </c>
      <c r="H1124" s="82">
        <v>2675</v>
      </c>
      <c r="I1124" s="37">
        <v>268</v>
      </c>
      <c r="K1124">
        <f t="shared" si="17"/>
        <v>2</v>
      </c>
    </row>
    <row r="1125" spans="4:11" x14ac:dyDescent="0.25">
      <c r="D1125" s="45" t="s">
        <v>1092</v>
      </c>
      <c r="E1125" s="45" t="s">
        <v>474</v>
      </c>
      <c r="F1125" s="35" t="s">
        <v>255</v>
      </c>
      <c r="G1125" s="36">
        <v>41729</v>
      </c>
      <c r="H1125" s="82">
        <v>4651</v>
      </c>
      <c r="I1125" s="37">
        <v>465</v>
      </c>
      <c r="K1125">
        <f t="shared" si="17"/>
        <v>2</v>
      </c>
    </row>
    <row r="1126" spans="4:11" x14ac:dyDescent="0.25">
      <c r="D1126" s="45" t="s">
        <v>1063</v>
      </c>
      <c r="E1126" s="45" t="s">
        <v>360</v>
      </c>
      <c r="F1126" s="35" t="s">
        <v>255</v>
      </c>
      <c r="G1126" s="36">
        <v>41729</v>
      </c>
      <c r="H1126" s="82">
        <v>10478</v>
      </c>
      <c r="I1126" s="37">
        <v>1048</v>
      </c>
      <c r="K1126">
        <f t="shared" si="17"/>
        <v>2</v>
      </c>
    </row>
    <row r="1127" spans="4:11" x14ac:dyDescent="0.25">
      <c r="D1127" s="45" t="s">
        <v>1062</v>
      </c>
      <c r="E1127" s="45" t="s">
        <v>359</v>
      </c>
      <c r="F1127" s="35" t="s">
        <v>255</v>
      </c>
      <c r="G1127" s="36">
        <v>41729</v>
      </c>
      <c r="H1127" s="82">
        <v>10268</v>
      </c>
      <c r="I1127" s="37">
        <v>1027</v>
      </c>
      <c r="K1127">
        <f t="shared" si="17"/>
        <v>2</v>
      </c>
    </row>
    <row r="1128" spans="4:11" x14ac:dyDescent="0.25">
      <c r="D1128" s="45" t="s">
        <v>1103</v>
      </c>
      <c r="E1128" s="45" t="s">
        <v>505</v>
      </c>
      <c r="F1128" s="35" t="s">
        <v>255</v>
      </c>
      <c r="G1128" s="36">
        <v>41729</v>
      </c>
      <c r="H1128" s="82">
        <v>7944</v>
      </c>
      <c r="I1128" s="37">
        <v>794</v>
      </c>
      <c r="K1128">
        <f t="shared" si="17"/>
        <v>2</v>
      </c>
    </row>
    <row r="1129" spans="4:11" x14ac:dyDescent="0.25">
      <c r="D1129" s="45" t="s">
        <v>956</v>
      </c>
      <c r="E1129" s="45" t="s">
        <v>366</v>
      </c>
      <c r="F1129" s="35" t="s">
        <v>255</v>
      </c>
      <c r="G1129" s="36">
        <v>41729</v>
      </c>
      <c r="H1129" s="82">
        <v>7551</v>
      </c>
      <c r="I1129" s="37">
        <v>755</v>
      </c>
      <c r="K1129">
        <f t="shared" si="17"/>
        <v>3</v>
      </c>
    </row>
    <row r="1130" spans="4:11" x14ac:dyDescent="0.25">
      <c r="D1130" s="45" t="s">
        <v>833</v>
      </c>
      <c r="E1130" s="45" t="s">
        <v>378</v>
      </c>
      <c r="F1130" s="35" t="s">
        <v>255</v>
      </c>
      <c r="G1130" s="36">
        <v>41729</v>
      </c>
      <c r="H1130" s="82">
        <v>10096</v>
      </c>
      <c r="I1130" s="37">
        <v>1010</v>
      </c>
      <c r="K1130">
        <f t="shared" si="17"/>
        <v>2</v>
      </c>
    </row>
    <row r="1131" spans="4:11" x14ac:dyDescent="0.25">
      <c r="D1131" s="45" t="s">
        <v>863</v>
      </c>
      <c r="E1131" s="45" t="s">
        <v>473</v>
      </c>
      <c r="F1131" s="35" t="s">
        <v>255</v>
      </c>
      <c r="G1131" s="36">
        <v>41729</v>
      </c>
      <c r="H1131" s="82">
        <v>10797</v>
      </c>
      <c r="I1131" s="37">
        <v>1080</v>
      </c>
      <c r="K1131">
        <f t="shared" si="17"/>
        <v>4</v>
      </c>
    </row>
    <row r="1132" spans="4:11" x14ac:dyDescent="0.25">
      <c r="D1132" s="45" t="s">
        <v>863</v>
      </c>
      <c r="E1132" s="45" t="s">
        <v>509</v>
      </c>
      <c r="F1132" s="35" t="s">
        <v>255</v>
      </c>
      <c r="G1132" s="36">
        <v>41729</v>
      </c>
      <c r="H1132" s="82">
        <v>12271</v>
      </c>
      <c r="I1132" s="37">
        <v>1227</v>
      </c>
      <c r="K1132">
        <f t="shared" si="17"/>
        <v>3</v>
      </c>
    </row>
    <row r="1133" spans="4:11" x14ac:dyDescent="0.25">
      <c r="D1133" s="45" t="s">
        <v>874</v>
      </c>
      <c r="E1133" s="45" t="s">
        <v>517</v>
      </c>
      <c r="F1133" s="35" t="s">
        <v>255</v>
      </c>
      <c r="G1133" s="36">
        <v>41729</v>
      </c>
      <c r="H1133" s="82">
        <v>12531</v>
      </c>
      <c r="I1133" s="37">
        <v>1253</v>
      </c>
      <c r="K1133">
        <f t="shared" si="17"/>
        <v>3</v>
      </c>
    </row>
    <row r="1134" spans="4:11" x14ac:dyDescent="0.25">
      <c r="D1134" s="45" t="s">
        <v>1106</v>
      </c>
      <c r="E1134" s="45" t="s">
        <v>531</v>
      </c>
      <c r="F1134" s="35" t="s">
        <v>255</v>
      </c>
      <c r="G1134" s="36">
        <v>41729</v>
      </c>
      <c r="H1134" s="82">
        <v>7450</v>
      </c>
      <c r="I1134" s="37">
        <v>745</v>
      </c>
      <c r="K1134">
        <f t="shared" si="17"/>
        <v>2</v>
      </c>
    </row>
    <row r="1135" spans="4:11" x14ac:dyDescent="0.25">
      <c r="D1135" s="45" t="s">
        <v>957</v>
      </c>
      <c r="E1135" s="45" t="s">
        <v>367</v>
      </c>
      <c r="F1135" s="35" t="s">
        <v>255</v>
      </c>
      <c r="G1135" s="36">
        <v>41729</v>
      </c>
      <c r="H1135" s="82">
        <v>15841</v>
      </c>
      <c r="I1135" s="37">
        <v>1584</v>
      </c>
      <c r="K1135">
        <f t="shared" si="17"/>
        <v>7</v>
      </c>
    </row>
    <row r="1136" spans="4:11" x14ac:dyDescent="0.25">
      <c r="D1136" s="45" t="s">
        <v>368</v>
      </c>
      <c r="E1136" s="45" t="s">
        <v>369</v>
      </c>
      <c r="F1136" s="35" t="s">
        <v>255</v>
      </c>
      <c r="G1136" s="36">
        <v>41729</v>
      </c>
      <c r="H1136" s="82">
        <v>9397</v>
      </c>
      <c r="I1136" s="37">
        <v>940</v>
      </c>
      <c r="K1136">
        <f t="shared" si="17"/>
        <v>2</v>
      </c>
    </row>
    <row r="1137" spans="4:11" x14ac:dyDescent="0.25">
      <c r="D1137" s="45" t="s">
        <v>1066</v>
      </c>
      <c r="E1137" s="45" t="s">
        <v>371</v>
      </c>
      <c r="F1137" s="35" t="s">
        <v>255</v>
      </c>
      <c r="G1137" s="36">
        <v>41729</v>
      </c>
      <c r="H1137" s="82">
        <v>12794</v>
      </c>
      <c r="I1137" s="37">
        <v>1279</v>
      </c>
      <c r="K1137">
        <f t="shared" si="17"/>
        <v>2</v>
      </c>
    </row>
    <row r="1138" spans="4:11" x14ac:dyDescent="0.25">
      <c r="D1138" s="45" t="s">
        <v>876</v>
      </c>
      <c r="E1138" s="45" t="s">
        <v>523</v>
      </c>
      <c r="F1138" s="35" t="s">
        <v>255</v>
      </c>
      <c r="G1138" s="36">
        <v>41729</v>
      </c>
      <c r="H1138" s="82">
        <v>13947</v>
      </c>
      <c r="I1138" s="37">
        <v>1395</v>
      </c>
      <c r="K1138">
        <f t="shared" si="17"/>
        <v>3</v>
      </c>
    </row>
    <row r="1139" spans="4:11" x14ac:dyDescent="0.25">
      <c r="D1139" s="45" t="s">
        <v>957</v>
      </c>
      <c r="E1139" s="45" t="s">
        <v>559</v>
      </c>
      <c r="F1139" s="35" t="s">
        <v>255</v>
      </c>
      <c r="G1139" s="36">
        <v>41729</v>
      </c>
      <c r="H1139" s="82">
        <v>4326</v>
      </c>
      <c r="I1139" s="37">
        <v>433</v>
      </c>
      <c r="K1139">
        <f t="shared" si="17"/>
        <v>6</v>
      </c>
    </row>
    <row r="1140" spans="4:11" x14ac:dyDescent="0.25">
      <c r="D1140" s="45" t="s">
        <v>1142</v>
      </c>
      <c r="E1140" s="45" t="s">
        <v>720</v>
      </c>
      <c r="F1140" s="35" t="s">
        <v>255</v>
      </c>
      <c r="G1140" s="36">
        <v>41729</v>
      </c>
      <c r="H1140" s="82">
        <v>6050</v>
      </c>
      <c r="I1140" s="37">
        <v>605</v>
      </c>
      <c r="K1140">
        <f t="shared" si="17"/>
        <v>2</v>
      </c>
    </row>
    <row r="1141" spans="4:11" x14ac:dyDescent="0.25">
      <c r="D1141" s="45" t="s">
        <v>978</v>
      </c>
      <c r="E1141" s="45" t="s">
        <v>470</v>
      </c>
      <c r="F1141" s="35" t="s">
        <v>255</v>
      </c>
      <c r="G1141" s="36">
        <v>41729</v>
      </c>
      <c r="H1141" s="82">
        <v>6390</v>
      </c>
      <c r="I1141" s="37">
        <v>639</v>
      </c>
      <c r="K1141">
        <f t="shared" si="17"/>
        <v>4</v>
      </c>
    </row>
    <row r="1142" spans="4:11" x14ac:dyDescent="0.25">
      <c r="D1142" s="45" t="s">
        <v>978</v>
      </c>
      <c r="E1142" s="45" t="s">
        <v>742</v>
      </c>
      <c r="F1142" s="35" t="s">
        <v>255</v>
      </c>
      <c r="G1142" s="36">
        <v>41729</v>
      </c>
      <c r="H1142" s="82">
        <v>1005</v>
      </c>
      <c r="I1142" s="37">
        <v>100</v>
      </c>
      <c r="K1142">
        <f t="shared" si="17"/>
        <v>3</v>
      </c>
    </row>
    <row r="1143" spans="4:11" x14ac:dyDescent="0.25">
      <c r="D1143" s="45" t="s">
        <v>991</v>
      </c>
      <c r="E1143" s="45" t="s">
        <v>533</v>
      </c>
      <c r="F1143" s="35" t="s">
        <v>255</v>
      </c>
      <c r="G1143" s="36">
        <v>41729</v>
      </c>
      <c r="H1143" s="82">
        <v>9786</v>
      </c>
      <c r="I1143" s="37">
        <v>979</v>
      </c>
      <c r="K1143">
        <f t="shared" si="17"/>
        <v>3</v>
      </c>
    </row>
    <row r="1144" spans="4:11" x14ac:dyDescent="0.25">
      <c r="D1144" s="45" t="s">
        <v>959</v>
      </c>
      <c r="E1144" s="45" t="s">
        <v>376</v>
      </c>
      <c r="F1144" s="35" t="s">
        <v>255</v>
      </c>
      <c r="G1144" s="36">
        <v>41729</v>
      </c>
      <c r="H1144" s="82">
        <v>13418</v>
      </c>
      <c r="I1144" s="37">
        <v>1342</v>
      </c>
      <c r="K1144">
        <f t="shared" si="17"/>
        <v>2</v>
      </c>
    </row>
    <row r="1145" spans="4:11" x14ac:dyDescent="0.25">
      <c r="D1145" s="45" t="s">
        <v>830</v>
      </c>
      <c r="E1145" s="45" t="s">
        <v>374</v>
      </c>
      <c r="F1145" s="35" t="s">
        <v>255</v>
      </c>
      <c r="G1145" s="36">
        <v>41729</v>
      </c>
      <c r="H1145" s="82">
        <v>2894</v>
      </c>
      <c r="I1145" s="37">
        <v>289</v>
      </c>
      <c r="K1145">
        <f t="shared" si="17"/>
        <v>2</v>
      </c>
    </row>
    <row r="1146" spans="4:11" x14ac:dyDescent="0.25">
      <c r="D1146" s="45" t="s">
        <v>828</v>
      </c>
      <c r="E1146" s="45" t="s">
        <v>370</v>
      </c>
      <c r="F1146" s="35" t="s">
        <v>255</v>
      </c>
      <c r="G1146" s="36">
        <v>41729</v>
      </c>
      <c r="H1146" s="82">
        <v>8316</v>
      </c>
      <c r="I1146" s="37">
        <v>832</v>
      </c>
      <c r="K1146">
        <f t="shared" si="17"/>
        <v>2</v>
      </c>
    </row>
    <row r="1147" spans="4:11" x14ac:dyDescent="0.25">
      <c r="D1147" s="45" t="s">
        <v>960</v>
      </c>
      <c r="E1147" s="45" t="s">
        <v>379</v>
      </c>
      <c r="F1147" s="35" t="s">
        <v>255</v>
      </c>
      <c r="G1147" s="36">
        <v>41729</v>
      </c>
      <c r="H1147" s="82">
        <v>3568</v>
      </c>
      <c r="I1147" s="37">
        <v>357</v>
      </c>
      <c r="K1147">
        <f t="shared" si="17"/>
        <v>2</v>
      </c>
    </row>
    <row r="1148" spans="4:11" x14ac:dyDescent="0.25">
      <c r="D1148" s="45" t="s">
        <v>831</v>
      </c>
      <c r="E1148" s="45" t="s">
        <v>375</v>
      </c>
      <c r="F1148" s="35" t="s">
        <v>255</v>
      </c>
      <c r="G1148" s="36">
        <v>41729</v>
      </c>
      <c r="H1148" s="82">
        <v>8949</v>
      </c>
      <c r="I1148" s="37">
        <v>895</v>
      </c>
      <c r="K1148">
        <f t="shared" si="17"/>
        <v>3</v>
      </c>
    </row>
    <row r="1149" spans="4:11" x14ac:dyDescent="0.25">
      <c r="D1149" s="45" t="s">
        <v>1012</v>
      </c>
      <c r="E1149" s="45" t="s">
        <v>432</v>
      </c>
      <c r="F1149" s="35" t="s">
        <v>255</v>
      </c>
      <c r="G1149" s="36">
        <v>41729</v>
      </c>
      <c r="H1149" s="82">
        <v>7174</v>
      </c>
      <c r="I1149" s="37">
        <v>717</v>
      </c>
      <c r="K1149">
        <f t="shared" si="17"/>
        <v>3</v>
      </c>
    </row>
    <row r="1150" spans="4:11" x14ac:dyDescent="0.25">
      <c r="D1150" s="45" t="s">
        <v>446</v>
      </c>
      <c r="E1150" s="45" t="s">
        <v>447</v>
      </c>
      <c r="F1150" s="35" t="s">
        <v>255</v>
      </c>
      <c r="G1150" s="36">
        <v>41729</v>
      </c>
      <c r="H1150" s="82">
        <v>2441</v>
      </c>
      <c r="I1150" s="37">
        <v>244</v>
      </c>
      <c r="K1150">
        <f t="shared" si="17"/>
        <v>2</v>
      </c>
    </row>
    <row r="1151" spans="4:11" x14ac:dyDescent="0.25">
      <c r="D1151" s="45" t="s">
        <v>977</v>
      </c>
      <c r="E1151" s="45" t="s">
        <v>469</v>
      </c>
      <c r="F1151" s="35" t="s">
        <v>255</v>
      </c>
      <c r="G1151" s="36">
        <v>41729</v>
      </c>
      <c r="H1151" s="82">
        <v>11784</v>
      </c>
      <c r="I1151" s="37">
        <v>1178</v>
      </c>
      <c r="K1151">
        <f t="shared" si="17"/>
        <v>2</v>
      </c>
    </row>
    <row r="1152" spans="4:11" x14ac:dyDescent="0.25">
      <c r="D1152" s="45" t="s">
        <v>829</v>
      </c>
      <c r="E1152" s="45" t="s">
        <v>373</v>
      </c>
      <c r="F1152" s="35" t="s">
        <v>255</v>
      </c>
      <c r="G1152" s="36">
        <v>41729</v>
      </c>
      <c r="H1152" s="82">
        <v>6184</v>
      </c>
      <c r="I1152" s="37">
        <v>618</v>
      </c>
      <c r="K1152">
        <f t="shared" si="17"/>
        <v>2</v>
      </c>
    </row>
    <row r="1153" spans="4:11" x14ac:dyDescent="0.25">
      <c r="D1153" s="45" t="s">
        <v>459</v>
      </c>
      <c r="E1153" s="45" t="s">
        <v>460</v>
      </c>
      <c r="F1153" s="35" t="s">
        <v>255</v>
      </c>
      <c r="G1153" s="36">
        <v>41729</v>
      </c>
      <c r="H1153" s="82">
        <v>11442</v>
      </c>
      <c r="I1153" s="37">
        <v>1144</v>
      </c>
      <c r="K1153">
        <f t="shared" si="17"/>
        <v>3</v>
      </c>
    </row>
    <row r="1154" spans="4:11" x14ac:dyDescent="0.25">
      <c r="D1154" s="45" t="s">
        <v>954</v>
      </c>
      <c r="E1154" s="45" t="s">
        <v>361</v>
      </c>
      <c r="F1154" s="35" t="s">
        <v>255</v>
      </c>
      <c r="G1154" s="36">
        <v>41729</v>
      </c>
      <c r="H1154" s="82">
        <v>16585</v>
      </c>
      <c r="I1154" s="37">
        <v>1658</v>
      </c>
      <c r="K1154">
        <f t="shared" si="17"/>
        <v>3</v>
      </c>
    </row>
    <row r="1155" spans="4:11" x14ac:dyDescent="0.25">
      <c r="D1155" s="45" t="s">
        <v>975</v>
      </c>
      <c r="E1155" s="45" t="s">
        <v>466</v>
      </c>
      <c r="F1155" s="35" t="s">
        <v>255</v>
      </c>
      <c r="G1155" s="36">
        <v>41729</v>
      </c>
      <c r="H1155" s="82">
        <v>11091</v>
      </c>
      <c r="I1155" s="37">
        <v>1109</v>
      </c>
      <c r="K1155">
        <f t="shared" si="17"/>
        <v>2</v>
      </c>
    </row>
    <row r="1156" spans="4:11" x14ac:dyDescent="0.25">
      <c r="D1156" s="45" t="s">
        <v>1105</v>
      </c>
      <c r="E1156" s="45" t="s">
        <v>530</v>
      </c>
      <c r="F1156" s="35" t="s">
        <v>255</v>
      </c>
      <c r="G1156" s="36">
        <v>41729</v>
      </c>
      <c r="H1156" s="82">
        <v>5693</v>
      </c>
      <c r="I1156" s="37">
        <v>569</v>
      </c>
      <c r="K1156">
        <f t="shared" si="17"/>
        <v>2</v>
      </c>
    </row>
    <row r="1157" spans="4:11" x14ac:dyDescent="0.25">
      <c r="D1157" s="45" t="s">
        <v>832</v>
      </c>
      <c r="E1157" s="45" t="s">
        <v>377</v>
      </c>
      <c r="F1157" s="35" t="s">
        <v>255</v>
      </c>
      <c r="G1157" s="36">
        <v>41729</v>
      </c>
      <c r="H1157" s="82">
        <v>16617</v>
      </c>
      <c r="I1157" s="37">
        <v>1662</v>
      </c>
      <c r="K1157">
        <f t="shared" si="17"/>
        <v>3</v>
      </c>
    </row>
    <row r="1158" spans="4:11" x14ac:dyDescent="0.25">
      <c r="D1158" s="45" t="s">
        <v>1087</v>
      </c>
      <c r="E1158" s="45" t="s">
        <v>461</v>
      </c>
      <c r="F1158" s="35" t="s">
        <v>255</v>
      </c>
      <c r="G1158" s="36">
        <v>41729</v>
      </c>
      <c r="H1158" s="82">
        <v>7148</v>
      </c>
      <c r="I1158" s="37">
        <v>715</v>
      </c>
      <c r="K1158">
        <f t="shared" si="17"/>
        <v>2</v>
      </c>
    </row>
    <row r="1159" spans="4:11" x14ac:dyDescent="0.25">
      <c r="D1159" s="45" t="s">
        <v>958</v>
      </c>
      <c r="E1159" s="45" t="s">
        <v>372</v>
      </c>
      <c r="F1159" s="35" t="s">
        <v>255</v>
      </c>
      <c r="G1159" s="36">
        <v>41729</v>
      </c>
      <c r="H1159" s="82">
        <v>4330</v>
      </c>
      <c r="I1159" s="37">
        <v>433</v>
      </c>
      <c r="K1159">
        <f t="shared" si="17"/>
        <v>3</v>
      </c>
    </row>
    <row r="1160" spans="4:11" x14ac:dyDescent="0.25">
      <c r="D1160" s="45" t="s">
        <v>988</v>
      </c>
      <c r="E1160" s="45" t="s">
        <v>518</v>
      </c>
      <c r="F1160" s="35" t="s">
        <v>255</v>
      </c>
      <c r="G1160" s="36">
        <v>41729</v>
      </c>
      <c r="H1160" s="82">
        <v>8966</v>
      </c>
      <c r="I1160" s="37">
        <v>897</v>
      </c>
      <c r="K1160">
        <f t="shared" ref="K1160:K1223" si="18">COUNTIF(D1160:D2798,D1160)</f>
        <v>3</v>
      </c>
    </row>
    <row r="1161" spans="4:11" x14ac:dyDescent="0.25">
      <c r="D1161" s="45" t="s">
        <v>853</v>
      </c>
      <c r="E1161" s="45" t="s">
        <v>435</v>
      </c>
      <c r="F1161" s="35" t="s">
        <v>255</v>
      </c>
      <c r="G1161" s="36">
        <v>41729</v>
      </c>
      <c r="H1161" s="82">
        <v>13728</v>
      </c>
      <c r="I1161" s="37">
        <v>1373</v>
      </c>
      <c r="K1161">
        <f t="shared" si="18"/>
        <v>2</v>
      </c>
    </row>
    <row r="1162" spans="4:11" x14ac:dyDescent="0.25">
      <c r="D1162" s="45" t="s">
        <v>970</v>
      </c>
      <c r="E1162" s="45" t="s">
        <v>418</v>
      </c>
      <c r="F1162" s="35" t="s">
        <v>255</v>
      </c>
      <c r="G1162" s="36">
        <v>41729</v>
      </c>
      <c r="H1162" s="82">
        <v>8818</v>
      </c>
      <c r="I1162" s="37">
        <v>882</v>
      </c>
      <c r="K1162">
        <f t="shared" si="18"/>
        <v>2</v>
      </c>
    </row>
    <row r="1163" spans="4:11" x14ac:dyDescent="0.25">
      <c r="D1163" s="45" t="s">
        <v>1089</v>
      </c>
      <c r="E1163" s="45" t="s">
        <v>464</v>
      </c>
      <c r="F1163" s="35" t="s">
        <v>255</v>
      </c>
      <c r="G1163" s="36">
        <v>41729</v>
      </c>
      <c r="H1163" s="82">
        <v>13792</v>
      </c>
      <c r="I1163" s="37">
        <v>1379</v>
      </c>
      <c r="K1163">
        <f t="shared" si="18"/>
        <v>2</v>
      </c>
    </row>
    <row r="1164" spans="4:11" x14ac:dyDescent="0.25">
      <c r="D1164" s="45" t="s">
        <v>846</v>
      </c>
      <c r="E1164" s="45" t="s">
        <v>415</v>
      </c>
      <c r="F1164" s="35" t="s">
        <v>255</v>
      </c>
      <c r="G1164" s="36">
        <v>41729</v>
      </c>
      <c r="H1164" s="82">
        <v>9847</v>
      </c>
      <c r="I1164" s="37">
        <v>985</v>
      </c>
      <c r="K1164">
        <f t="shared" si="18"/>
        <v>3</v>
      </c>
    </row>
    <row r="1165" spans="4:11" x14ac:dyDescent="0.25">
      <c r="D1165" s="45" t="s">
        <v>844</v>
      </c>
      <c r="E1165" s="45" t="s">
        <v>412</v>
      </c>
      <c r="F1165" s="35" t="s">
        <v>255</v>
      </c>
      <c r="G1165" s="36">
        <v>41729</v>
      </c>
      <c r="H1165" s="82">
        <v>32425</v>
      </c>
      <c r="I1165" s="37">
        <v>3243</v>
      </c>
      <c r="K1165">
        <f t="shared" si="18"/>
        <v>3</v>
      </c>
    </row>
    <row r="1166" spans="4:11" x14ac:dyDescent="0.25">
      <c r="D1166" s="45" t="s">
        <v>902</v>
      </c>
      <c r="E1166" s="45" t="s">
        <v>420</v>
      </c>
      <c r="F1166" s="35" t="s">
        <v>255</v>
      </c>
      <c r="G1166" s="36">
        <v>41729</v>
      </c>
      <c r="H1166" s="82">
        <v>25229</v>
      </c>
      <c r="I1166" s="37">
        <v>2523</v>
      </c>
      <c r="K1166">
        <f t="shared" si="18"/>
        <v>3</v>
      </c>
    </row>
    <row r="1167" spans="4:11" x14ac:dyDescent="0.25">
      <c r="D1167" s="45" t="s">
        <v>850</v>
      </c>
      <c r="E1167" s="45" t="s">
        <v>425</v>
      </c>
      <c r="F1167" s="35" t="s">
        <v>255</v>
      </c>
      <c r="G1167" s="36">
        <v>41729</v>
      </c>
      <c r="H1167" s="82">
        <v>7900</v>
      </c>
      <c r="I1167" s="37">
        <v>790</v>
      </c>
      <c r="K1167">
        <f t="shared" si="18"/>
        <v>2</v>
      </c>
    </row>
    <row r="1168" spans="4:11" x14ac:dyDescent="0.25">
      <c r="D1168" s="45" t="s">
        <v>1093</v>
      </c>
      <c r="E1168" s="45" t="s">
        <v>479</v>
      </c>
      <c r="F1168" s="35" t="s">
        <v>255</v>
      </c>
      <c r="G1168" s="36">
        <v>41729</v>
      </c>
      <c r="H1168" s="82">
        <v>233</v>
      </c>
      <c r="I1168" s="37">
        <v>23</v>
      </c>
      <c r="K1168">
        <f t="shared" si="18"/>
        <v>1</v>
      </c>
    </row>
    <row r="1169" spans="4:11" x14ac:dyDescent="0.25">
      <c r="D1169" s="45" t="s">
        <v>1083</v>
      </c>
      <c r="E1169" s="45" t="s">
        <v>449</v>
      </c>
      <c r="F1169" s="35" t="s">
        <v>255</v>
      </c>
      <c r="G1169" s="36">
        <v>41729</v>
      </c>
      <c r="H1169" s="82">
        <v>24469</v>
      </c>
      <c r="I1169" s="37">
        <v>2447</v>
      </c>
      <c r="K1169">
        <f t="shared" si="18"/>
        <v>3</v>
      </c>
    </row>
    <row r="1170" spans="4:11" x14ac:dyDescent="0.25">
      <c r="D1170" s="45" t="s">
        <v>1101</v>
      </c>
      <c r="E1170" s="45" t="s">
        <v>503</v>
      </c>
      <c r="F1170" s="35" t="s">
        <v>255</v>
      </c>
      <c r="G1170" s="36">
        <v>41729</v>
      </c>
      <c r="H1170" s="82">
        <v>17172</v>
      </c>
      <c r="I1170" s="37">
        <v>1717</v>
      </c>
      <c r="K1170">
        <f t="shared" si="18"/>
        <v>3</v>
      </c>
    </row>
    <row r="1171" spans="4:11" x14ac:dyDescent="0.25">
      <c r="D1171" s="45" t="s">
        <v>986</v>
      </c>
      <c r="E1171" s="45" t="s">
        <v>511</v>
      </c>
      <c r="F1171" s="35" t="s">
        <v>255</v>
      </c>
      <c r="G1171" s="36">
        <v>41729</v>
      </c>
      <c r="H1171" s="82">
        <v>3974</v>
      </c>
      <c r="I1171" s="37">
        <v>397</v>
      </c>
      <c r="K1171">
        <f t="shared" si="18"/>
        <v>2</v>
      </c>
    </row>
    <row r="1172" spans="4:11" x14ac:dyDescent="0.25">
      <c r="D1172" s="45" t="s">
        <v>882</v>
      </c>
      <c r="E1172" s="45" t="s">
        <v>547</v>
      </c>
      <c r="F1172" s="35" t="s">
        <v>255</v>
      </c>
      <c r="G1172" s="36">
        <v>41729</v>
      </c>
      <c r="H1172" s="82">
        <v>9795</v>
      </c>
      <c r="I1172" s="37">
        <v>979</v>
      </c>
      <c r="K1172">
        <f t="shared" si="18"/>
        <v>2</v>
      </c>
    </row>
    <row r="1173" spans="4:11" x14ac:dyDescent="0.25">
      <c r="D1173" s="45" t="s">
        <v>858</v>
      </c>
      <c r="E1173" s="45" t="s">
        <v>448</v>
      </c>
      <c r="F1173" s="35" t="s">
        <v>255</v>
      </c>
      <c r="G1173" s="36">
        <v>41729</v>
      </c>
      <c r="H1173" s="82">
        <v>12844</v>
      </c>
      <c r="I1173" s="37">
        <v>1284</v>
      </c>
      <c r="K1173">
        <f t="shared" si="18"/>
        <v>3</v>
      </c>
    </row>
    <row r="1174" spans="4:11" x14ac:dyDescent="0.25">
      <c r="D1174" s="45" t="s">
        <v>871</v>
      </c>
      <c r="E1174" s="45" t="s">
        <v>512</v>
      </c>
      <c r="F1174" s="35" t="s">
        <v>255</v>
      </c>
      <c r="G1174" s="36">
        <v>41729</v>
      </c>
      <c r="H1174" s="82">
        <v>5101</v>
      </c>
      <c r="I1174" s="37">
        <v>510</v>
      </c>
      <c r="K1174">
        <f t="shared" si="18"/>
        <v>2</v>
      </c>
    </row>
    <row r="1175" spans="4:11" x14ac:dyDescent="0.25">
      <c r="D1175" s="45" t="s">
        <v>998</v>
      </c>
      <c r="E1175" s="45" t="s">
        <v>546</v>
      </c>
      <c r="F1175" s="35" t="s">
        <v>255</v>
      </c>
      <c r="G1175" s="36">
        <v>41729</v>
      </c>
      <c r="H1175" s="82">
        <v>10779</v>
      </c>
      <c r="I1175" s="37">
        <v>1078</v>
      </c>
      <c r="K1175">
        <f t="shared" si="18"/>
        <v>2</v>
      </c>
    </row>
    <row r="1176" spans="4:11" x14ac:dyDescent="0.25">
      <c r="D1176" s="45" t="s">
        <v>452</v>
      </c>
      <c r="E1176" s="45" t="s">
        <v>453</v>
      </c>
      <c r="F1176" s="35" t="s">
        <v>255</v>
      </c>
      <c r="G1176" s="36">
        <v>41729</v>
      </c>
      <c r="H1176" s="82">
        <v>2249</v>
      </c>
      <c r="I1176" s="37">
        <v>225</v>
      </c>
      <c r="K1176">
        <f t="shared" si="18"/>
        <v>2</v>
      </c>
    </row>
    <row r="1177" spans="4:11" x14ac:dyDescent="0.25">
      <c r="D1177" s="45" t="s">
        <v>995</v>
      </c>
      <c r="E1177" s="45" t="s">
        <v>541</v>
      </c>
      <c r="F1177" s="35" t="s">
        <v>255</v>
      </c>
      <c r="G1177" s="36">
        <v>41729</v>
      </c>
      <c r="H1177" s="82">
        <v>19283</v>
      </c>
      <c r="I1177" s="37">
        <v>1928</v>
      </c>
      <c r="K1177">
        <f t="shared" si="18"/>
        <v>3</v>
      </c>
    </row>
    <row r="1178" spans="4:11" x14ac:dyDescent="0.25">
      <c r="D1178" s="45" t="s">
        <v>849</v>
      </c>
      <c r="E1178" s="45" t="s">
        <v>424</v>
      </c>
      <c r="F1178" s="35" t="s">
        <v>255</v>
      </c>
      <c r="G1178" s="36">
        <v>41729</v>
      </c>
      <c r="H1178" s="82">
        <v>6372</v>
      </c>
      <c r="I1178" s="37">
        <v>637</v>
      </c>
      <c r="K1178">
        <f t="shared" si="18"/>
        <v>2</v>
      </c>
    </row>
    <row r="1179" spans="4:11" x14ac:dyDescent="0.25">
      <c r="D1179" s="45" t="s">
        <v>973</v>
      </c>
      <c r="E1179" s="45" t="s">
        <v>443</v>
      </c>
      <c r="F1179" s="35" t="s">
        <v>255</v>
      </c>
      <c r="G1179" s="36">
        <v>41729</v>
      </c>
      <c r="H1179" s="82">
        <v>17647</v>
      </c>
      <c r="I1179" s="37">
        <v>1765</v>
      </c>
      <c r="K1179">
        <f t="shared" si="18"/>
        <v>2</v>
      </c>
    </row>
    <row r="1180" spans="4:11" x14ac:dyDescent="0.25">
      <c r="D1180" s="45" t="s">
        <v>873</v>
      </c>
      <c r="E1180" s="45" t="s">
        <v>516</v>
      </c>
      <c r="F1180" s="35" t="s">
        <v>255</v>
      </c>
      <c r="G1180" s="36">
        <v>41729</v>
      </c>
      <c r="H1180" s="82">
        <v>7618</v>
      </c>
      <c r="I1180" s="37">
        <v>762</v>
      </c>
      <c r="K1180">
        <f t="shared" si="18"/>
        <v>2</v>
      </c>
    </row>
    <row r="1181" spans="4:11" x14ac:dyDescent="0.25">
      <c r="D1181" s="45" t="s">
        <v>885</v>
      </c>
      <c r="E1181" s="45" t="s">
        <v>554</v>
      </c>
      <c r="F1181" s="35" t="s">
        <v>255</v>
      </c>
      <c r="G1181" s="36">
        <v>41729</v>
      </c>
      <c r="H1181" s="82">
        <v>1575</v>
      </c>
      <c r="I1181" s="37">
        <v>158</v>
      </c>
      <c r="K1181">
        <f t="shared" si="18"/>
        <v>2</v>
      </c>
    </row>
    <row r="1182" spans="4:11" x14ac:dyDescent="0.25">
      <c r="D1182" s="45" t="s">
        <v>845</v>
      </c>
      <c r="E1182" s="45" t="s">
        <v>413</v>
      </c>
      <c r="F1182" s="35" t="s">
        <v>255</v>
      </c>
      <c r="G1182" s="36">
        <v>41729</v>
      </c>
      <c r="H1182" s="82">
        <v>7881</v>
      </c>
      <c r="I1182" s="37">
        <v>788</v>
      </c>
      <c r="K1182">
        <f t="shared" si="18"/>
        <v>2</v>
      </c>
    </row>
    <row r="1183" spans="4:11" x14ac:dyDescent="0.25">
      <c r="D1183" s="45" t="s">
        <v>494</v>
      </c>
      <c r="E1183" s="45" t="s">
        <v>495</v>
      </c>
      <c r="F1183" s="35" t="s">
        <v>255</v>
      </c>
      <c r="G1183" s="36">
        <v>41729</v>
      </c>
      <c r="H1183" s="82">
        <v>13926</v>
      </c>
      <c r="I1183" s="37">
        <v>1393</v>
      </c>
      <c r="K1183">
        <f t="shared" si="18"/>
        <v>2</v>
      </c>
    </row>
    <row r="1184" spans="4:11" x14ac:dyDescent="0.25">
      <c r="D1184" s="45" t="s">
        <v>1076</v>
      </c>
      <c r="E1184" s="45" t="s">
        <v>414</v>
      </c>
      <c r="F1184" s="35" t="s">
        <v>255</v>
      </c>
      <c r="G1184" s="36">
        <v>41729</v>
      </c>
      <c r="H1184" s="82">
        <v>13992</v>
      </c>
      <c r="I1184" s="37">
        <v>1399</v>
      </c>
      <c r="K1184">
        <f t="shared" si="18"/>
        <v>6</v>
      </c>
    </row>
    <row r="1185" spans="4:11" x14ac:dyDescent="0.25">
      <c r="D1185" s="45" t="s">
        <v>842</v>
      </c>
      <c r="E1185" s="45" t="s">
        <v>409</v>
      </c>
      <c r="F1185" s="35" t="s">
        <v>255</v>
      </c>
      <c r="G1185" s="36">
        <v>41729</v>
      </c>
      <c r="H1185" s="82">
        <v>11468</v>
      </c>
      <c r="I1185" s="37">
        <v>1147</v>
      </c>
      <c r="K1185">
        <f t="shared" si="18"/>
        <v>2</v>
      </c>
    </row>
    <row r="1186" spans="4:11" x14ac:dyDescent="0.25">
      <c r="D1186" s="45" t="s">
        <v>843</v>
      </c>
      <c r="E1186" s="45" t="s">
        <v>410</v>
      </c>
      <c r="F1186" s="35" t="s">
        <v>255</v>
      </c>
      <c r="G1186" s="36">
        <v>41729</v>
      </c>
      <c r="H1186" s="82">
        <v>7153</v>
      </c>
      <c r="I1186" s="37">
        <v>715</v>
      </c>
      <c r="K1186">
        <f t="shared" si="18"/>
        <v>2</v>
      </c>
    </row>
    <row r="1187" spans="4:11" x14ac:dyDescent="0.25">
      <c r="D1187" s="45" t="s">
        <v>870</v>
      </c>
      <c r="E1187" s="45" t="s">
        <v>500</v>
      </c>
      <c r="F1187" s="35" t="s">
        <v>255</v>
      </c>
      <c r="G1187" s="36">
        <v>41729</v>
      </c>
      <c r="H1187" s="82">
        <v>13021</v>
      </c>
      <c r="I1187" s="37">
        <v>1302</v>
      </c>
      <c r="K1187">
        <f t="shared" si="18"/>
        <v>2</v>
      </c>
    </row>
    <row r="1188" spans="4:11" x14ac:dyDescent="0.25">
      <c r="D1188" s="45" t="s">
        <v>857</v>
      </c>
      <c r="E1188" s="45" t="s">
        <v>442</v>
      </c>
      <c r="F1188" s="35" t="s">
        <v>255</v>
      </c>
      <c r="G1188" s="36">
        <v>41729</v>
      </c>
      <c r="H1188" s="82">
        <v>10789</v>
      </c>
      <c r="I1188" s="37">
        <v>1079</v>
      </c>
      <c r="K1188">
        <f t="shared" si="18"/>
        <v>2</v>
      </c>
    </row>
    <row r="1189" spans="4:11" x14ac:dyDescent="0.25">
      <c r="D1189" s="45" t="s">
        <v>1077</v>
      </c>
      <c r="E1189" s="45" t="s">
        <v>419</v>
      </c>
      <c r="F1189" s="35" t="s">
        <v>255</v>
      </c>
      <c r="G1189" s="36">
        <v>41729</v>
      </c>
      <c r="H1189" s="82">
        <v>12513</v>
      </c>
      <c r="I1189" s="37">
        <v>1251</v>
      </c>
      <c r="K1189">
        <f t="shared" si="18"/>
        <v>2</v>
      </c>
    </row>
    <row r="1190" spans="4:11" x14ac:dyDescent="0.25">
      <c r="D1190" s="45" t="s">
        <v>1074</v>
      </c>
      <c r="E1190" s="45" t="s">
        <v>408</v>
      </c>
      <c r="F1190" s="35" t="s">
        <v>255</v>
      </c>
      <c r="G1190" s="36">
        <v>41729</v>
      </c>
      <c r="H1190" s="82">
        <v>7014</v>
      </c>
      <c r="I1190" s="37">
        <v>701</v>
      </c>
      <c r="K1190">
        <f t="shared" si="18"/>
        <v>2</v>
      </c>
    </row>
    <row r="1191" spans="4:11" x14ac:dyDescent="0.25">
      <c r="D1191" s="45" t="s">
        <v>1075</v>
      </c>
      <c r="E1191" s="45" t="s">
        <v>411</v>
      </c>
      <c r="F1191" s="35" t="s">
        <v>255</v>
      </c>
      <c r="G1191" s="36">
        <v>41729</v>
      </c>
      <c r="H1191" s="82">
        <v>17796</v>
      </c>
      <c r="I1191" s="37">
        <v>1780</v>
      </c>
      <c r="K1191">
        <f t="shared" si="18"/>
        <v>2</v>
      </c>
    </row>
    <row r="1192" spans="4:11" x14ac:dyDescent="0.25">
      <c r="D1192" s="45" t="s">
        <v>1095</v>
      </c>
      <c r="E1192" s="45" t="s">
        <v>486</v>
      </c>
      <c r="F1192" s="35" t="s">
        <v>255</v>
      </c>
      <c r="G1192" s="36">
        <v>41729</v>
      </c>
      <c r="H1192" s="82">
        <v>12772</v>
      </c>
      <c r="I1192" s="37">
        <v>1277</v>
      </c>
      <c r="K1192">
        <f t="shared" si="18"/>
        <v>2</v>
      </c>
    </row>
    <row r="1193" spans="4:11" x14ac:dyDescent="0.25">
      <c r="D1193" s="45" t="s">
        <v>1100</v>
      </c>
      <c r="E1193" s="45" t="s">
        <v>502</v>
      </c>
      <c r="F1193" s="35" t="s">
        <v>255</v>
      </c>
      <c r="G1193" s="36">
        <v>41729</v>
      </c>
      <c r="H1193" s="82">
        <v>36494</v>
      </c>
      <c r="I1193" s="37">
        <v>3649</v>
      </c>
      <c r="K1193">
        <f t="shared" si="18"/>
        <v>3</v>
      </c>
    </row>
    <row r="1194" spans="4:11" x14ac:dyDescent="0.25">
      <c r="D1194" s="45" t="s">
        <v>851</v>
      </c>
      <c r="E1194" s="45" t="s">
        <v>426</v>
      </c>
      <c r="F1194" s="35" t="s">
        <v>255</v>
      </c>
      <c r="G1194" s="36">
        <v>41729</v>
      </c>
      <c r="H1194" s="82">
        <v>1788</v>
      </c>
      <c r="I1194" s="37">
        <v>179</v>
      </c>
      <c r="K1194">
        <f t="shared" si="18"/>
        <v>2</v>
      </c>
    </row>
    <row r="1195" spans="4:11" x14ac:dyDescent="0.25">
      <c r="D1195" s="45" t="s">
        <v>422</v>
      </c>
      <c r="E1195" s="45" t="s">
        <v>423</v>
      </c>
      <c r="F1195" s="35" t="s">
        <v>255</v>
      </c>
      <c r="G1195" s="36">
        <v>41729</v>
      </c>
      <c r="H1195" s="82">
        <v>9721</v>
      </c>
      <c r="I1195" s="37">
        <v>972</v>
      </c>
      <c r="K1195">
        <f t="shared" si="18"/>
        <v>2</v>
      </c>
    </row>
    <row r="1196" spans="4:11" x14ac:dyDescent="0.25">
      <c r="D1196" s="45" t="s">
        <v>855</v>
      </c>
      <c r="E1196" s="45" t="s">
        <v>438</v>
      </c>
      <c r="F1196" s="35" t="s">
        <v>255</v>
      </c>
      <c r="G1196" s="36">
        <v>41729</v>
      </c>
      <c r="H1196" s="82">
        <v>9731</v>
      </c>
      <c r="I1196" s="37">
        <v>973</v>
      </c>
      <c r="K1196">
        <f t="shared" si="18"/>
        <v>2</v>
      </c>
    </row>
    <row r="1197" spans="4:11" x14ac:dyDescent="0.25">
      <c r="D1197" s="45" t="s">
        <v>887</v>
      </c>
      <c r="E1197" s="45" t="s">
        <v>556</v>
      </c>
      <c r="F1197" s="35" t="s">
        <v>255</v>
      </c>
      <c r="G1197" s="36">
        <v>41729</v>
      </c>
      <c r="H1197" s="82">
        <v>20476</v>
      </c>
      <c r="I1197" s="37">
        <v>2048</v>
      </c>
      <c r="K1197">
        <f t="shared" si="18"/>
        <v>3</v>
      </c>
    </row>
    <row r="1198" spans="4:11" x14ac:dyDescent="0.25">
      <c r="D1198" s="45" t="s">
        <v>416</v>
      </c>
      <c r="E1198" s="45" t="s">
        <v>417</v>
      </c>
      <c r="F1198" s="35" t="s">
        <v>255</v>
      </c>
      <c r="G1198" s="36">
        <v>41729</v>
      </c>
      <c r="H1198" s="82">
        <v>46196</v>
      </c>
      <c r="I1198" s="37">
        <v>4620</v>
      </c>
      <c r="K1198">
        <f t="shared" si="18"/>
        <v>3</v>
      </c>
    </row>
    <row r="1199" spans="4:11" x14ac:dyDescent="0.25">
      <c r="D1199" s="45" t="s">
        <v>1076</v>
      </c>
      <c r="E1199" s="45" t="s">
        <v>414</v>
      </c>
      <c r="F1199" s="35" t="s">
        <v>255</v>
      </c>
      <c r="G1199" s="36">
        <v>41729</v>
      </c>
      <c r="H1199" s="82">
        <v>31797</v>
      </c>
      <c r="I1199" s="37">
        <v>3180</v>
      </c>
      <c r="K1199">
        <f t="shared" si="18"/>
        <v>5</v>
      </c>
    </row>
    <row r="1200" spans="4:11" x14ac:dyDescent="0.25">
      <c r="D1200" s="45" t="s">
        <v>984</v>
      </c>
      <c r="E1200" s="45" t="s">
        <v>508</v>
      </c>
      <c r="F1200" s="35" t="s">
        <v>255</v>
      </c>
      <c r="G1200" s="36">
        <v>41729</v>
      </c>
      <c r="H1200" s="82">
        <v>38765</v>
      </c>
      <c r="I1200" s="37">
        <v>3876</v>
      </c>
      <c r="K1200">
        <f t="shared" si="18"/>
        <v>3</v>
      </c>
    </row>
    <row r="1201" spans="4:11" x14ac:dyDescent="0.25">
      <c r="D1201" s="45" t="s">
        <v>1104</v>
      </c>
      <c r="E1201" s="45" t="s">
        <v>515</v>
      </c>
      <c r="F1201" s="35" t="s">
        <v>255</v>
      </c>
      <c r="G1201" s="36">
        <v>41729</v>
      </c>
      <c r="H1201" s="82">
        <v>6740</v>
      </c>
      <c r="I1201" s="37">
        <v>674</v>
      </c>
      <c r="K1201">
        <f t="shared" si="18"/>
        <v>2</v>
      </c>
    </row>
    <row r="1202" spans="4:11" x14ac:dyDescent="0.25">
      <c r="D1202" s="45" t="s">
        <v>1078</v>
      </c>
      <c r="E1202" s="45" t="s">
        <v>427</v>
      </c>
      <c r="F1202" s="35" t="s">
        <v>255</v>
      </c>
      <c r="G1202" s="36">
        <v>41729</v>
      </c>
      <c r="H1202" s="82">
        <v>3276</v>
      </c>
      <c r="I1202" s="37">
        <v>328</v>
      </c>
      <c r="K1202">
        <f t="shared" si="18"/>
        <v>2</v>
      </c>
    </row>
    <row r="1203" spans="4:11" x14ac:dyDescent="0.25">
      <c r="D1203" s="45" t="s">
        <v>506</v>
      </c>
      <c r="E1203" s="45" t="s">
        <v>507</v>
      </c>
      <c r="F1203" s="35" t="s">
        <v>255</v>
      </c>
      <c r="G1203" s="36">
        <v>41729</v>
      </c>
      <c r="H1203" s="82">
        <v>44312</v>
      </c>
      <c r="I1203" s="37">
        <v>4431</v>
      </c>
      <c r="K1203">
        <f t="shared" si="18"/>
        <v>3</v>
      </c>
    </row>
    <row r="1204" spans="4:11" x14ac:dyDescent="0.25">
      <c r="D1204" s="45" t="s">
        <v>860</v>
      </c>
      <c r="E1204" s="45" t="s">
        <v>455</v>
      </c>
      <c r="F1204" s="35" t="s">
        <v>255</v>
      </c>
      <c r="G1204" s="36">
        <v>41729</v>
      </c>
      <c r="H1204" s="82">
        <v>3973</v>
      </c>
      <c r="I1204" s="37">
        <v>397</v>
      </c>
      <c r="K1204">
        <f t="shared" si="18"/>
        <v>2</v>
      </c>
    </row>
    <row r="1205" spans="4:11" x14ac:dyDescent="0.25">
      <c r="D1205" s="45" t="s">
        <v>848</v>
      </c>
      <c r="E1205" s="45" t="s">
        <v>421</v>
      </c>
      <c r="F1205" s="35" t="s">
        <v>255</v>
      </c>
      <c r="G1205" s="36">
        <v>41729</v>
      </c>
      <c r="H1205" s="82">
        <v>11291</v>
      </c>
      <c r="I1205" s="37">
        <v>1129</v>
      </c>
      <c r="K1205">
        <f t="shared" si="18"/>
        <v>2</v>
      </c>
    </row>
    <row r="1206" spans="4:11" x14ac:dyDescent="0.25">
      <c r="D1206" s="45" t="s">
        <v>966</v>
      </c>
      <c r="E1206" s="45" t="s">
        <v>397</v>
      </c>
      <c r="F1206" s="35" t="s">
        <v>255</v>
      </c>
      <c r="G1206" s="36">
        <v>41729</v>
      </c>
      <c r="H1206" s="82">
        <v>8336</v>
      </c>
      <c r="I1206" s="37">
        <v>834</v>
      </c>
      <c r="K1206">
        <f t="shared" si="18"/>
        <v>2</v>
      </c>
    </row>
    <row r="1207" spans="4:11" x14ac:dyDescent="0.25">
      <c r="D1207" s="45" t="s">
        <v>969</v>
      </c>
      <c r="E1207" s="45" t="s">
        <v>407</v>
      </c>
      <c r="F1207" s="35" t="s">
        <v>255</v>
      </c>
      <c r="G1207" s="36">
        <v>41729</v>
      </c>
      <c r="H1207" s="82">
        <v>5445</v>
      </c>
      <c r="I1207" s="37">
        <v>544</v>
      </c>
      <c r="K1207">
        <f t="shared" si="18"/>
        <v>2</v>
      </c>
    </row>
    <row r="1208" spans="4:11" x14ac:dyDescent="0.25">
      <c r="D1208" s="45" t="s">
        <v>915</v>
      </c>
      <c r="E1208" s="45" t="s">
        <v>735</v>
      </c>
      <c r="F1208" s="35" t="s">
        <v>255</v>
      </c>
      <c r="G1208" s="36">
        <v>41729</v>
      </c>
      <c r="H1208" s="82">
        <v>18533</v>
      </c>
      <c r="I1208" s="37">
        <v>1853</v>
      </c>
      <c r="K1208">
        <f t="shared" si="18"/>
        <v>3</v>
      </c>
    </row>
    <row r="1209" spans="4:11" x14ac:dyDescent="0.25">
      <c r="D1209" s="45" t="s">
        <v>862</v>
      </c>
      <c r="E1209" s="45" t="s">
        <v>471</v>
      </c>
      <c r="F1209" s="35" t="s">
        <v>255</v>
      </c>
      <c r="G1209" s="36">
        <v>41729</v>
      </c>
      <c r="H1209" s="82">
        <v>17215</v>
      </c>
      <c r="I1209" s="37">
        <v>1721</v>
      </c>
      <c r="K1209">
        <f t="shared" si="18"/>
        <v>3</v>
      </c>
    </row>
    <row r="1210" spans="4:11" x14ac:dyDescent="0.25">
      <c r="D1210" s="45" t="s">
        <v>982</v>
      </c>
      <c r="E1210" s="45" t="s">
        <v>485</v>
      </c>
      <c r="F1210" s="35" t="s">
        <v>255</v>
      </c>
      <c r="G1210" s="36">
        <v>41729</v>
      </c>
      <c r="H1210" s="82">
        <v>7745</v>
      </c>
      <c r="I1210" s="37">
        <v>774</v>
      </c>
      <c r="K1210">
        <f t="shared" si="18"/>
        <v>2</v>
      </c>
    </row>
    <row r="1211" spans="4:11" x14ac:dyDescent="0.25">
      <c r="D1211" s="45" t="s">
        <v>888</v>
      </c>
      <c r="E1211" s="45" t="s">
        <v>558</v>
      </c>
      <c r="F1211" s="35" t="s">
        <v>255</v>
      </c>
      <c r="G1211" s="36">
        <v>41729</v>
      </c>
      <c r="H1211" s="82">
        <v>13914</v>
      </c>
      <c r="I1211" s="37">
        <v>1391</v>
      </c>
      <c r="K1211">
        <f t="shared" si="18"/>
        <v>2</v>
      </c>
    </row>
    <row r="1212" spans="4:11" x14ac:dyDescent="0.25">
      <c r="D1212" s="45" t="s">
        <v>1017</v>
      </c>
      <c r="E1212" s="45" t="s">
        <v>743</v>
      </c>
      <c r="F1212" s="35" t="s">
        <v>255</v>
      </c>
      <c r="G1212" s="36">
        <v>41729</v>
      </c>
      <c r="H1212" s="82">
        <v>2743</v>
      </c>
      <c r="I1212" s="37">
        <v>274</v>
      </c>
      <c r="K1212">
        <f t="shared" si="18"/>
        <v>2</v>
      </c>
    </row>
    <row r="1213" spans="4:11" x14ac:dyDescent="0.25">
      <c r="D1213" s="45" t="s">
        <v>963</v>
      </c>
      <c r="E1213" s="45" t="s">
        <v>390</v>
      </c>
      <c r="F1213" s="35" t="s">
        <v>255</v>
      </c>
      <c r="G1213" s="36">
        <v>41729</v>
      </c>
      <c r="H1213" s="82">
        <v>2617</v>
      </c>
      <c r="I1213" s="37">
        <v>262</v>
      </c>
      <c r="K1213">
        <f t="shared" si="18"/>
        <v>2</v>
      </c>
    </row>
    <row r="1214" spans="4:11" x14ac:dyDescent="0.25">
      <c r="D1214" s="45" t="s">
        <v>1071</v>
      </c>
      <c r="E1214" s="45" t="s">
        <v>391</v>
      </c>
      <c r="F1214" s="35" t="s">
        <v>255</v>
      </c>
      <c r="G1214" s="36">
        <v>41729</v>
      </c>
      <c r="H1214" s="82">
        <v>8524</v>
      </c>
      <c r="I1214" s="37">
        <v>852</v>
      </c>
      <c r="K1214">
        <f t="shared" si="18"/>
        <v>3</v>
      </c>
    </row>
    <row r="1215" spans="4:11" x14ac:dyDescent="0.25">
      <c r="D1215" s="45" t="s">
        <v>872</v>
      </c>
      <c r="E1215" s="45" t="s">
        <v>514</v>
      </c>
      <c r="F1215" s="35" t="s">
        <v>255</v>
      </c>
      <c r="G1215" s="36">
        <v>41729</v>
      </c>
      <c r="H1215" s="82">
        <v>3337</v>
      </c>
      <c r="I1215" s="37">
        <v>334</v>
      </c>
      <c r="K1215">
        <f t="shared" si="18"/>
        <v>2</v>
      </c>
    </row>
    <row r="1216" spans="4:11" x14ac:dyDescent="0.25">
      <c r="D1216" s="45" t="s">
        <v>1073</v>
      </c>
      <c r="E1216" s="45" t="s">
        <v>402</v>
      </c>
      <c r="F1216" s="35" t="s">
        <v>255</v>
      </c>
      <c r="G1216" s="36">
        <v>41729</v>
      </c>
      <c r="H1216" s="82">
        <v>7711</v>
      </c>
      <c r="I1216" s="37">
        <v>771</v>
      </c>
      <c r="K1216">
        <f t="shared" si="18"/>
        <v>2</v>
      </c>
    </row>
    <row r="1217" spans="4:11" x14ac:dyDescent="0.25">
      <c r="D1217" s="45" t="s">
        <v>840</v>
      </c>
      <c r="E1217" s="45" t="s">
        <v>396</v>
      </c>
      <c r="F1217" s="35" t="s">
        <v>255</v>
      </c>
      <c r="G1217" s="36">
        <v>41729</v>
      </c>
      <c r="H1217" s="82">
        <v>22890</v>
      </c>
      <c r="I1217" s="37">
        <v>2289</v>
      </c>
      <c r="K1217">
        <f t="shared" si="18"/>
        <v>3</v>
      </c>
    </row>
    <row r="1218" spans="4:11" x14ac:dyDescent="0.25">
      <c r="D1218" s="45" t="s">
        <v>405</v>
      </c>
      <c r="E1218" s="45" t="s">
        <v>406</v>
      </c>
      <c r="F1218" s="35" t="s">
        <v>255</v>
      </c>
      <c r="G1218" s="36">
        <v>41729</v>
      </c>
      <c r="H1218" s="82">
        <v>13698</v>
      </c>
      <c r="I1218" s="37">
        <v>1370</v>
      </c>
      <c r="K1218">
        <f t="shared" si="18"/>
        <v>3</v>
      </c>
    </row>
    <row r="1219" spans="4:11" x14ac:dyDescent="0.25">
      <c r="D1219" s="45" t="s">
        <v>867</v>
      </c>
      <c r="E1219" s="45" t="s">
        <v>492</v>
      </c>
      <c r="F1219" s="35" t="s">
        <v>255</v>
      </c>
      <c r="G1219" s="36">
        <v>41729</v>
      </c>
      <c r="H1219" s="82">
        <v>7658</v>
      </c>
      <c r="I1219" s="37">
        <v>766</v>
      </c>
      <c r="K1219">
        <f t="shared" si="18"/>
        <v>2</v>
      </c>
    </row>
    <row r="1220" spans="4:11" x14ac:dyDescent="0.25">
      <c r="D1220" s="45" t="s">
        <v>981</v>
      </c>
      <c r="E1220" s="45" t="s">
        <v>482</v>
      </c>
      <c r="F1220" s="35" t="s">
        <v>255</v>
      </c>
      <c r="G1220" s="36">
        <v>41729</v>
      </c>
      <c r="H1220" s="82">
        <v>9897</v>
      </c>
      <c r="I1220" s="37">
        <v>990</v>
      </c>
      <c r="K1220">
        <f t="shared" si="18"/>
        <v>2</v>
      </c>
    </row>
    <row r="1221" spans="4:11" x14ac:dyDescent="0.25">
      <c r="D1221" s="45" t="s">
        <v>884</v>
      </c>
      <c r="E1221" s="45" t="s">
        <v>552</v>
      </c>
      <c r="F1221" s="35" t="s">
        <v>255</v>
      </c>
      <c r="G1221" s="36">
        <v>41729</v>
      </c>
      <c r="H1221" s="82">
        <v>7900</v>
      </c>
      <c r="I1221" s="37">
        <v>790</v>
      </c>
      <c r="K1221">
        <f t="shared" si="18"/>
        <v>2</v>
      </c>
    </row>
    <row r="1222" spans="4:11" x14ac:dyDescent="0.25">
      <c r="D1222" s="45" t="s">
        <v>976</v>
      </c>
      <c r="E1222" s="45" t="s">
        <v>468</v>
      </c>
      <c r="F1222" s="35" t="s">
        <v>255</v>
      </c>
      <c r="G1222" s="36">
        <v>41729</v>
      </c>
      <c r="H1222" s="82">
        <v>25518</v>
      </c>
      <c r="I1222" s="37">
        <v>2552</v>
      </c>
      <c r="K1222">
        <f t="shared" si="18"/>
        <v>3</v>
      </c>
    </row>
    <row r="1223" spans="4:11" x14ac:dyDescent="0.25">
      <c r="D1223" s="45" t="s">
        <v>1088</v>
      </c>
      <c r="E1223" s="45" t="s">
        <v>463</v>
      </c>
      <c r="F1223" s="35" t="s">
        <v>255</v>
      </c>
      <c r="G1223" s="36">
        <v>41729</v>
      </c>
      <c r="H1223" s="82">
        <v>14957</v>
      </c>
      <c r="I1223" s="37">
        <v>1496</v>
      </c>
      <c r="K1223">
        <f t="shared" si="18"/>
        <v>3</v>
      </c>
    </row>
    <row r="1224" spans="4:11" x14ac:dyDescent="0.25">
      <c r="D1224" s="45" t="s">
        <v>1017</v>
      </c>
      <c r="E1224" s="45" t="s">
        <v>743</v>
      </c>
      <c r="F1224" s="35" t="s">
        <v>255</v>
      </c>
      <c r="G1224" s="36">
        <v>41729</v>
      </c>
      <c r="H1224" s="82">
        <v>814</v>
      </c>
      <c r="I1224" s="37">
        <v>81</v>
      </c>
      <c r="K1224">
        <f t="shared" ref="K1224:K1287" si="19">COUNTIF(D1224:D2862,D1224)</f>
        <v>1</v>
      </c>
    </row>
    <row r="1225" spans="4:11" x14ac:dyDescent="0.25">
      <c r="D1225" s="45" t="s">
        <v>1011</v>
      </c>
      <c r="E1225" s="45" t="s">
        <v>726</v>
      </c>
      <c r="F1225" s="35" t="s">
        <v>255</v>
      </c>
      <c r="G1225" s="36">
        <v>41729</v>
      </c>
      <c r="H1225" s="82">
        <v>6766</v>
      </c>
      <c r="I1225" s="37">
        <v>677</v>
      </c>
      <c r="K1225">
        <f t="shared" si="19"/>
        <v>1</v>
      </c>
    </row>
    <row r="1226" spans="4:11" x14ac:dyDescent="0.25">
      <c r="D1226" s="45" t="s">
        <v>912</v>
      </c>
      <c r="E1226" s="45" t="s">
        <v>387</v>
      </c>
      <c r="F1226" s="35" t="s">
        <v>255</v>
      </c>
      <c r="G1226" s="36">
        <v>41729</v>
      </c>
      <c r="H1226" s="82">
        <v>26106</v>
      </c>
      <c r="I1226" s="37">
        <v>2611</v>
      </c>
      <c r="K1226">
        <f t="shared" si="19"/>
        <v>3</v>
      </c>
    </row>
    <row r="1227" spans="4:11" x14ac:dyDescent="0.25">
      <c r="D1227" s="45" t="s">
        <v>838</v>
      </c>
      <c r="E1227" s="45" t="s">
        <v>392</v>
      </c>
      <c r="F1227" s="35" t="s">
        <v>255</v>
      </c>
      <c r="G1227" s="36">
        <v>41729</v>
      </c>
      <c r="H1227" s="82">
        <v>12062</v>
      </c>
      <c r="I1227" s="37">
        <v>1206</v>
      </c>
      <c r="K1227">
        <f t="shared" si="19"/>
        <v>3</v>
      </c>
    </row>
    <row r="1228" spans="4:11" x14ac:dyDescent="0.25">
      <c r="D1228" s="45" t="s">
        <v>1127</v>
      </c>
      <c r="E1228" s="45" t="s">
        <v>395</v>
      </c>
      <c r="F1228" s="35" t="s">
        <v>255</v>
      </c>
      <c r="G1228" s="36">
        <v>41729</v>
      </c>
      <c r="H1228" s="82">
        <v>19827</v>
      </c>
      <c r="I1228" s="37">
        <v>1983</v>
      </c>
      <c r="K1228">
        <f t="shared" si="19"/>
        <v>2</v>
      </c>
    </row>
    <row r="1229" spans="4:11" x14ac:dyDescent="0.25">
      <c r="D1229" s="45" t="s">
        <v>962</v>
      </c>
      <c r="E1229" s="45" t="s">
        <v>388</v>
      </c>
      <c r="F1229" s="35" t="s">
        <v>255</v>
      </c>
      <c r="G1229" s="36">
        <v>41729</v>
      </c>
      <c r="H1229" s="82">
        <v>8244</v>
      </c>
      <c r="I1229" s="37">
        <v>824</v>
      </c>
      <c r="K1229">
        <f t="shared" si="19"/>
        <v>2</v>
      </c>
    </row>
    <row r="1230" spans="4:11" x14ac:dyDescent="0.25">
      <c r="D1230" s="45" t="s">
        <v>839</v>
      </c>
      <c r="E1230" s="45" t="s">
        <v>394</v>
      </c>
      <c r="F1230" s="35" t="s">
        <v>255</v>
      </c>
      <c r="G1230" s="36">
        <v>41729</v>
      </c>
      <c r="H1230" s="82">
        <v>9894</v>
      </c>
      <c r="I1230" s="37">
        <v>989</v>
      </c>
      <c r="K1230">
        <f t="shared" si="19"/>
        <v>2</v>
      </c>
    </row>
    <row r="1231" spans="4:11" x14ac:dyDescent="0.25">
      <c r="D1231" s="45" t="s">
        <v>993</v>
      </c>
      <c r="E1231" s="45" t="s">
        <v>538</v>
      </c>
      <c r="F1231" s="35" t="s">
        <v>255</v>
      </c>
      <c r="G1231" s="36">
        <v>41729</v>
      </c>
      <c r="H1231" s="82">
        <v>15493</v>
      </c>
      <c r="I1231" s="37">
        <v>1549</v>
      </c>
      <c r="K1231">
        <f t="shared" si="19"/>
        <v>3</v>
      </c>
    </row>
    <row r="1232" spans="4:11" x14ac:dyDescent="0.25">
      <c r="D1232" s="45" t="s">
        <v>550</v>
      </c>
      <c r="E1232" s="45" t="s">
        <v>551</v>
      </c>
      <c r="F1232" s="35" t="s">
        <v>255</v>
      </c>
      <c r="G1232" s="36">
        <v>41729</v>
      </c>
      <c r="H1232" s="82">
        <v>55793</v>
      </c>
      <c r="I1232" s="37">
        <v>5579</v>
      </c>
      <c r="K1232">
        <f t="shared" si="19"/>
        <v>3</v>
      </c>
    </row>
    <row r="1233" spans="4:11" x14ac:dyDescent="0.25">
      <c r="D1233" s="45" t="s">
        <v>1097</v>
      </c>
      <c r="E1233" s="45" t="s">
        <v>490</v>
      </c>
      <c r="F1233" s="35" t="s">
        <v>255</v>
      </c>
      <c r="G1233" s="36">
        <v>41729</v>
      </c>
      <c r="H1233" s="82">
        <v>2655</v>
      </c>
      <c r="I1233" s="37">
        <v>266</v>
      </c>
      <c r="K1233">
        <f t="shared" si="19"/>
        <v>2</v>
      </c>
    </row>
    <row r="1234" spans="4:11" x14ac:dyDescent="0.25">
      <c r="D1234" s="45" t="s">
        <v>913</v>
      </c>
      <c r="E1234" s="45" t="s">
        <v>727</v>
      </c>
      <c r="F1234" s="35" t="s">
        <v>255</v>
      </c>
      <c r="G1234" s="36">
        <v>41729</v>
      </c>
      <c r="H1234" s="82">
        <v>7269</v>
      </c>
      <c r="I1234" s="37">
        <v>727</v>
      </c>
      <c r="K1234">
        <f t="shared" si="19"/>
        <v>2</v>
      </c>
    </row>
    <row r="1235" spans="4:11" x14ac:dyDescent="0.25">
      <c r="D1235" s="45" t="s">
        <v>968</v>
      </c>
      <c r="E1235" s="45" t="s">
        <v>403</v>
      </c>
      <c r="F1235" s="35" t="s">
        <v>255</v>
      </c>
      <c r="G1235" s="36">
        <v>41729</v>
      </c>
      <c r="H1235" s="82">
        <v>29249</v>
      </c>
      <c r="I1235" s="37">
        <v>2925</v>
      </c>
      <c r="K1235">
        <f t="shared" si="19"/>
        <v>3</v>
      </c>
    </row>
    <row r="1236" spans="4:11" x14ac:dyDescent="0.25">
      <c r="D1236" s="45" t="s">
        <v>398</v>
      </c>
      <c r="E1236" s="45" t="s">
        <v>399</v>
      </c>
      <c r="F1236" s="35" t="s">
        <v>255</v>
      </c>
      <c r="G1236" s="36">
        <v>41729</v>
      </c>
      <c r="H1236" s="82">
        <v>85209</v>
      </c>
      <c r="I1236" s="37">
        <v>8521</v>
      </c>
      <c r="K1236">
        <f t="shared" si="19"/>
        <v>3</v>
      </c>
    </row>
    <row r="1237" spans="4:11" x14ac:dyDescent="0.25">
      <c r="D1237" s="45" t="s">
        <v>1072</v>
      </c>
      <c r="E1237" s="45" t="s">
        <v>400</v>
      </c>
      <c r="F1237" s="35" t="s">
        <v>255</v>
      </c>
      <c r="G1237" s="36">
        <v>41729</v>
      </c>
      <c r="H1237" s="82">
        <v>7226</v>
      </c>
      <c r="I1237" s="37">
        <v>723</v>
      </c>
      <c r="K1237">
        <f t="shared" si="19"/>
        <v>2</v>
      </c>
    </row>
    <row r="1238" spans="4:11" x14ac:dyDescent="0.25">
      <c r="D1238" s="45" t="s">
        <v>983</v>
      </c>
      <c r="E1238" s="45" t="s">
        <v>488</v>
      </c>
      <c r="F1238" s="35" t="s">
        <v>255</v>
      </c>
      <c r="G1238" s="36">
        <v>41729</v>
      </c>
      <c r="H1238" s="82">
        <v>10607</v>
      </c>
      <c r="I1238" s="37">
        <v>1061</v>
      </c>
      <c r="K1238">
        <f t="shared" si="19"/>
        <v>2</v>
      </c>
    </row>
    <row r="1239" spans="4:11" x14ac:dyDescent="0.25">
      <c r="D1239" s="45" t="s">
        <v>1107</v>
      </c>
      <c r="E1239" s="45" t="s">
        <v>532</v>
      </c>
      <c r="F1239" s="35" t="s">
        <v>255</v>
      </c>
      <c r="G1239" s="36">
        <v>41729</v>
      </c>
      <c r="H1239" s="82">
        <v>11224</v>
      </c>
      <c r="I1239" s="37">
        <v>1122</v>
      </c>
      <c r="K1239">
        <f t="shared" si="19"/>
        <v>2</v>
      </c>
    </row>
    <row r="1240" spans="4:11" x14ac:dyDescent="0.25">
      <c r="D1240" s="45" t="s">
        <v>1108</v>
      </c>
      <c r="E1240" s="45" t="s">
        <v>534</v>
      </c>
      <c r="F1240" s="35" t="s">
        <v>255</v>
      </c>
      <c r="G1240" s="36">
        <v>41729</v>
      </c>
      <c r="H1240" s="82">
        <v>17246</v>
      </c>
      <c r="I1240" s="37">
        <v>1725</v>
      </c>
      <c r="K1240">
        <f t="shared" si="19"/>
        <v>3</v>
      </c>
    </row>
    <row r="1241" spans="4:11" x14ac:dyDescent="0.25">
      <c r="D1241" s="45" t="s">
        <v>996</v>
      </c>
      <c r="E1241" s="45" t="s">
        <v>544</v>
      </c>
      <c r="F1241" s="35" t="s">
        <v>255</v>
      </c>
      <c r="G1241" s="36">
        <v>41729</v>
      </c>
      <c r="H1241" s="82">
        <v>5079</v>
      </c>
      <c r="I1241" s="37">
        <v>508</v>
      </c>
      <c r="K1241">
        <f t="shared" si="19"/>
        <v>2</v>
      </c>
    </row>
    <row r="1242" spans="4:11" x14ac:dyDescent="0.25">
      <c r="D1242" s="45" t="s">
        <v>1019</v>
      </c>
      <c r="E1242" s="45" t="s">
        <v>752</v>
      </c>
      <c r="F1242" s="35" t="s">
        <v>255</v>
      </c>
      <c r="G1242" s="36">
        <v>41729</v>
      </c>
      <c r="H1242" s="82">
        <v>2026</v>
      </c>
      <c r="I1242" s="37">
        <v>203</v>
      </c>
      <c r="K1242">
        <f t="shared" si="19"/>
        <v>2</v>
      </c>
    </row>
    <row r="1243" spans="4:11" x14ac:dyDescent="0.25">
      <c r="D1243" s="45" t="s">
        <v>444</v>
      </c>
      <c r="E1243" s="45" t="s">
        <v>445</v>
      </c>
      <c r="F1243" s="35" t="s">
        <v>255</v>
      </c>
      <c r="G1243" s="36">
        <v>41729</v>
      </c>
      <c r="H1243" s="82">
        <v>12310</v>
      </c>
      <c r="I1243" s="37">
        <v>1231</v>
      </c>
      <c r="K1243">
        <f t="shared" si="19"/>
        <v>3</v>
      </c>
    </row>
    <row r="1244" spans="4:11" x14ac:dyDescent="0.25">
      <c r="D1244" s="45" t="s">
        <v>837</v>
      </c>
      <c r="E1244" s="45" t="s">
        <v>389</v>
      </c>
      <c r="F1244" s="35" t="s">
        <v>255</v>
      </c>
      <c r="G1244" s="36">
        <v>41729</v>
      </c>
      <c r="H1244" s="82">
        <v>2253</v>
      </c>
      <c r="I1244" s="37">
        <v>225</v>
      </c>
      <c r="K1244">
        <f t="shared" si="19"/>
        <v>3</v>
      </c>
    </row>
    <row r="1245" spans="4:11" x14ac:dyDescent="0.25">
      <c r="D1245" s="45" t="s">
        <v>964</v>
      </c>
      <c r="E1245" s="45" t="s">
        <v>393</v>
      </c>
      <c r="F1245" s="35" t="s">
        <v>255</v>
      </c>
      <c r="G1245" s="36">
        <v>41729</v>
      </c>
      <c r="H1245" s="82">
        <v>12428</v>
      </c>
      <c r="I1245" s="37">
        <v>1243</v>
      </c>
      <c r="K1245">
        <f t="shared" si="19"/>
        <v>2</v>
      </c>
    </row>
    <row r="1246" spans="4:11" x14ac:dyDescent="0.25">
      <c r="D1246" s="45" t="s">
        <v>866</v>
      </c>
      <c r="E1246" s="45" t="s">
        <v>491</v>
      </c>
      <c r="F1246" s="35" t="s">
        <v>255</v>
      </c>
      <c r="G1246" s="36">
        <v>41729</v>
      </c>
      <c r="H1246" s="82">
        <v>11909</v>
      </c>
      <c r="I1246" s="37">
        <v>1191</v>
      </c>
      <c r="K1246">
        <f t="shared" si="19"/>
        <v>3</v>
      </c>
    </row>
    <row r="1247" spans="4:11" x14ac:dyDescent="0.25">
      <c r="D1247" s="45" t="s">
        <v>967</v>
      </c>
      <c r="E1247" s="45" t="s">
        <v>401</v>
      </c>
      <c r="F1247" s="35" t="s">
        <v>255</v>
      </c>
      <c r="G1247" s="36">
        <v>41729</v>
      </c>
      <c r="H1247" s="82">
        <v>16390</v>
      </c>
      <c r="I1247" s="37">
        <v>1639</v>
      </c>
      <c r="K1247">
        <f t="shared" si="19"/>
        <v>2</v>
      </c>
    </row>
    <row r="1248" spans="4:11" x14ac:dyDescent="0.25">
      <c r="D1248" s="45" t="s">
        <v>841</v>
      </c>
      <c r="E1248" s="45" t="s">
        <v>404</v>
      </c>
      <c r="F1248" s="35" t="s">
        <v>255</v>
      </c>
      <c r="G1248" s="36">
        <v>41729</v>
      </c>
      <c r="H1248" s="82">
        <v>15676</v>
      </c>
      <c r="I1248" s="37">
        <v>1568</v>
      </c>
      <c r="K1248">
        <f t="shared" si="19"/>
        <v>3</v>
      </c>
    </row>
    <row r="1249" spans="4:11" x14ac:dyDescent="0.25">
      <c r="D1249" s="45" t="s">
        <v>821</v>
      </c>
      <c r="E1249" s="45" t="s">
        <v>334</v>
      </c>
      <c r="F1249" s="35" t="s">
        <v>255</v>
      </c>
      <c r="G1249" s="36">
        <v>41729</v>
      </c>
      <c r="H1249" s="82">
        <v>1143</v>
      </c>
      <c r="I1249" s="37">
        <v>115</v>
      </c>
      <c r="K1249">
        <f t="shared" si="19"/>
        <v>1</v>
      </c>
    </row>
    <row r="1250" spans="4:11" x14ac:dyDescent="0.25">
      <c r="D1250" s="45" t="s">
        <v>346</v>
      </c>
      <c r="E1250" s="45" t="s">
        <v>347</v>
      </c>
      <c r="F1250" s="35" t="s">
        <v>255</v>
      </c>
      <c r="G1250" s="36">
        <v>41729</v>
      </c>
      <c r="H1250" s="82">
        <v>4090</v>
      </c>
      <c r="I1250" s="37">
        <v>409</v>
      </c>
      <c r="K1250">
        <f t="shared" si="19"/>
        <v>2</v>
      </c>
    </row>
    <row r="1251" spans="4:11" x14ac:dyDescent="0.25">
      <c r="D1251" s="45" t="s">
        <v>994</v>
      </c>
      <c r="E1251" s="45" t="s">
        <v>540</v>
      </c>
      <c r="F1251" s="35" t="s">
        <v>255</v>
      </c>
      <c r="G1251" s="36">
        <v>41729</v>
      </c>
      <c r="H1251" s="82">
        <v>6370</v>
      </c>
      <c r="I1251" s="37">
        <v>637</v>
      </c>
      <c r="K1251">
        <f t="shared" si="19"/>
        <v>2</v>
      </c>
    </row>
    <row r="1252" spans="4:11" x14ac:dyDescent="0.25">
      <c r="D1252" s="45" t="s">
        <v>966</v>
      </c>
      <c r="E1252" s="45" t="s">
        <v>397</v>
      </c>
      <c r="F1252" s="35" t="s">
        <v>255</v>
      </c>
      <c r="G1252" s="36">
        <v>41729</v>
      </c>
      <c r="H1252" s="82">
        <v>11947</v>
      </c>
      <c r="I1252" s="37">
        <v>1195</v>
      </c>
      <c r="K1252">
        <f t="shared" si="19"/>
        <v>1</v>
      </c>
    </row>
    <row r="1253" spans="4:11" x14ac:dyDescent="0.25">
      <c r="D1253" s="45" t="s">
        <v>969</v>
      </c>
      <c r="E1253" s="45" t="s">
        <v>407</v>
      </c>
      <c r="F1253" s="35" t="s">
        <v>255</v>
      </c>
      <c r="G1253" s="36">
        <v>41729</v>
      </c>
      <c r="H1253" s="82">
        <v>2665</v>
      </c>
      <c r="I1253" s="37">
        <v>267</v>
      </c>
      <c r="K1253">
        <f t="shared" si="19"/>
        <v>1</v>
      </c>
    </row>
    <row r="1254" spans="4:11" x14ac:dyDescent="0.25">
      <c r="D1254" s="45" t="s">
        <v>915</v>
      </c>
      <c r="E1254" s="45" t="s">
        <v>735</v>
      </c>
      <c r="F1254" s="35" t="s">
        <v>255</v>
      </c>
      <c r="G1254" s="36">
        <v>41729</v>
      </c>
      <c r="H1254" s="82">
        <v>18159</v>
      </c>
      <c r="I1254" s="37">
        <v>1816</v>
      </c>
      <c r="K1254">
        <f t="shared" si="19"/>
        <v>2</v>
      </c>
    </row>
    <row r="1255" spans="4:11" x14ac:dyDescent="0.25">
      <c r="D1255" s="45" t="s">
        <v>862</v>
      </c>
      <c r="E1255" s="45" t="s">
        <v>471</v>
      </c>
      <c r="F1255" s="35" t="s">
        <v>255</v>
      </c>
      <c r="G1255" s="36">
        <v>41729</v>
      </c>
      <c r="H1255" s="82">
        <v>10944</v>
      </c>
      <c r="I1255" s="37">
        <v>1095</v>
      </c>
      <c r="K1255">
        <f t="shared" si="19"/>
        <v>2</v>
      </c>
    </row>
    <row r="1256" spans="4:11" x14ac:dyDescent="0.25">
      <c r="D1256" s="45" t="s">
        <v>982</v>
      </c>
      <c r="E1256" s="45" t="s">
        <v>485</v>
      </c>
      <c r="F1256" s="35" t="s">
        <v>255</v>
      </c>
      <c r="G1256" s="36">
        <v>41729</v>
      </c>
      <c r="H1256" s="82">
        <v>9101</v>
      </c>
      <c r="I1256" s="37">
        <v>911</v>
      </c>
      <c r="K1256">
        <f t="shared" si="19"/>
        <v>1</v>
      </c>
    </row>
    <row r="1257" spans="4:11" x14ac:dyDescent="0.25">
      <c r="D1257" s="45" t="s">
        <v>888</v>
      </c>
      <c r="E1257" s="45" t="s">
        <v>558</v>
      </c>
      <c r="F1257" s="35" t="s">
        <v>255</v>
      </c>
      <c r="G1257" s="36">
        <v>41729</v>
      </c>
      <c r="H1257" s="82">
        <v>10797</v>
      </c>
      <c r="I1257" s="37">
        <v>1080</v>
      </c>
      <c r="K1257">
        <f t="shared" si="19"/>
        <v>1</v>
      </c>
    </row>
    <row r="1258" spans="4:11" x14ac:dyDescent="0.25">
      <c r="D1258" s="45" t="s">
        <v>853</v>
      </c>
      <c r="E1258" s="45" t="s">
        <v>435</v>
      </c>
      <c r="F1258" s="35" t="s">
        <v>255</v>
      </c>
      <c r="G1258" s="36">
        <v>41729</v>
      </c>
      <c r="H1258" s="82">
        <v>7677</v>
      </c>
      <c r="I1258" s="37">
        <v>768</v>
      </c>
      <c r="K1258">
        <f t="shared" si="19"/>
        <v>1</v>
      </c>
    </row>
    <row r="1259" spans="4:11" x14ac:dyDescent="0.25">
      <c r="D1259" s="45" t="s">
        <v>963</v>
      </c>
      <c r="E1259" s="45" t="s">
        <v>390</v>
      </c>
      <c r="F1259" s="35" t="s">
        <v>255</v>
      </c>
      <c r="G1259" s="36">
        <v>41729</v>
      </c>
      <c r="H1259" s="82">
        <v>1677</v>
      </c>
      <c r="I1259" s="37">
        <v>168</v>
      </c>
      <c r="K1259">
        <f t="shared" si="19"/>
        <v>1</v>
      </c>
    </row>
    <row r="1260" spans="4:11" x14ac:dyDescent="0.25">
      <c r="D1260" s="45" t="s">
        <v>970</v>
      </c>
      <c r="E1260" s="45" t="s">
        <v>418</v>
      </c>
      <c r="F1260" s="35" t="s">
        <v>255</v>
      </c>
      <c r="G1260" s="36">
        <v>41729</v>
      </c>
      <c r="H1260" s="82">
        <v>16381</v>
      </c>
      <c r="I1260" s="37">
        <v>1639</v>
      </c>
      <c r="K1260">
        <f t="shared" si="19"/>
        <v>1</v>
      </c>
    </row>
    <row r="1261" spans="4:11" x14ac:dyDescent="0.25">
      <c r="D1261" s="45" t="s">
        <v>1089</v>
      </c>
      <c r="E1261" s="45" t="s">
        <v>464</v>
      </c>
      <c r="F1261" s="35" t="s">
        <v>255</v>
      </c>
      <c r="G1261" s="36">
        <v>41729</v>
      </c>
      <c r="H1261" s="82">
        <v>16925</v>
      </c>
      <c r="I1261" s="37">
        <v>1693</v>
      </c>
      <c r="K1261">
        <f t="shared" si="19"/>
        <v>1</v>
      </c>
    </row>
    <row r="1262" spans="4:11" x14ac:dyDescent="0.25">
      <c r="D1262" s="45" t="s">
        <v>1063</v>
      </c>
      <c r="E1262" s="45" t="s">
        <v>360</v>
      </c>
      <c r="F1262" s="35" t="s">
        <v>255</v>
      </c>
      <c r="G1262" s="36">
        <v>41729</v>
      </c>
      <c r="H1262" s="82">
        <v>5277</v>
      </c>
      <c r="I1262" s="37">
        <v>528</v>
      </c>
      <c r="K1262">
        <f t="shared" si="19"/>
        <v>1</v>
      </c>
    </row>
    <row r="1263" spans="4:11" x14ac:dyDescent="0.25">
      <c r="D1263" s="45" t="s">
        <v>1071</v>
      </c>
      <c r="E1263" s="45" t="s">
        <v>391</v>
      </c>
      <c r="F1263" s="35" t="s">
        <v>255</v>
      </c>
      <c r="G1263" s="36">
        <v>41729</v>
      </c>
      <c r="H1263" s="82">
        <v>8801</v>
      </c>
      <c r="I1263" s="37">
        <v>881</v>
      </c>
      <c r="K1263">
        <f t="shared" si="19"/>
        <v>2</v>
      </c>
    </row>
    <row r="1264" spans="4:11" x14ac:dyDescent="0.25">
      <c r="D1264" s="45" t="s">
        <v>872</v>
      </c>
      <c r="E1264" s="45" t="s">
        <v>514</v>
      </c>
      <c r="F1264" s="35" t="s">
        <v>255</v>
      </c>
      <c r="G1264" s="36">
        <v>41729</v>
      </c>
      <c r="H1264" s="82">
        <v>6896</v>
      </c>
      <c r="I1264" s="37">
        <v>690</v>
      </c>
      <c r="K1264">
        <f t="shared" si="19"/>
        <v>1</v>
      </c>
    </row>
    <row r="1265" spans="4:11" x14ac:dyDescent="0.25">
      <c r="D1265" s="45" t="s">
        <v>1057</v>
      </c>
      <c r="E1265" s="45" t="s">
        <v>338</v>
      </c>
      <c r="F1265" s="35" t="s">
        <v>255</v>
      </c>
      <c r="G1265" s="36">
        <v>41729</v>
      </c>
      <c r="H1265" s="82">
        <v>21410</v>
      </c>
      <c r="I1265" s="37">
        <v>2141</v>
      </c>
      <c r="K1265">
        <f t="shared" si="19"/>
        <v>2</v>
      </c>
    </row>
    <row r="1266" spans="4:11" x14ac:dyDescent="0.25">
      <c r="D1266" s="45" t="s">
        <v>1114</v>
      </c>
      <c r="E1266" s="45" t="s">
        <v>557</v>
      </c>
      <c r="F1266" s="35" t="s">
        <v>255</v>
      </c>
      <c r="G1266" s="36">
        <v>41729</v>
      </c>
      <c r="H1266" s="82">
        <v>19752</v>
      </c>
      <c r="I1266" s="37">
        <v>1976</v>
      </c>
      <c r="K1266">
        <f t="shared" si="19"/>
        <v>2</v>
      </c>
    </row>
    <row r="1267" spans="4:11" x14ac:dyDescent="0.25">
      <c r="D1267" s="45" t="s">
        <v>846</v>
      </c>
      <c r="E1267" s="45" t="s">
        <v>415</v>
      </c>
      <c r="F1267" s="35" t="s">
        <v>255</v>
      </c>
      <c r="G1267" s="36">
        <v>41729</v>
      </c>
      <c r="H1267" s="82">
        <v>22293</v>
      </c>
      <c r="I1267" s="37">
        <v>2230</v>
      </c>
      <c r="K1267">
        <f t="shared" si="19"/>
        <v>2</v>
      </c>
    </row>
    <row r="1268" spans="4:11" x14ac:dyDescent="0.25">
      <c r="D1268" s="45" t="s">
        <v>820</v>
      </c>
      <c r="E1268" s="45" t="s">
        <v>326</v>
      </c>
      <c r="F1268" s="35" t="s">
        <v>255</v>
      </c>
      <c r="G1268" s="36">
        <v>41729</v>
      </c>
      <c r="H1268" s="82">
        <v>22360</v>
      </c>
      <c r="I1268" s="37">
        <v>2236</v>
      </c>
      <c r="K1268">
        <f t="shared" si="19"/>
        <v>1</v>
      </c>
    </row>
    <row r="1269" spans="4:11" x14ac:dyDescent="0.25">
      <c r="D1269" s="45" t="s">
        <v>439</v>
      </c>
      <c r="E1269" s="45" t="s">
        <v>440</v>
      </c>
      <c r="F1269" s="35" t="s">
        <v>255</v>
      </c>
      <c r="G1269" s="36">
        <v>41729</v>
      </c>
      <c r="H1269" s="82">
        <v>3887</v>
      </c>
      <c r="I1269" s="37">
        <v>389</v>
      </c>
      <c r="K1269">
        <f t="shared" si="19"/>
        <v>1</v>
      </c>
    </row>
    <row r="1270" spans="4:11" x14ac:dyDescent="0.25">
      <c r="D1270" s="45" t="s">
        <v>1073</v>
      </c>
      <c r="E1270" s="45" t="s">
        <v>402</v>
      </c>
      <c r="F1270" s="35" t="s">
        <v>255</v>
      </c>
      <c r="G1270" s="36">
        <v>41729</v>
      </c>
      <c r="H1270" s="82">
        <v>10090</v>
      </c>
      <c r="I1270" s="37">
        <v>1009</v>
      </c>
      <c r="K1270">
        <f t="shared" si="19"/>
        <v>1</v>
      </c>
    </row>
    <row r="1271" spans="4:11" x14ac:dyDescent="0.25">
      <c r="D1271" s="45" t="s">
        <v>844</v>
      </c>
      <c r="E1271" s="45" t="s">
        <v>412</v>
      </c>
      <c r="F1271" s="35" t="s">
        <v>255</v>
      </c>
      <c r="G1271" s="36">
        <v>41729</v>
      </c>
      <c r="H1271" s="82">
        <v>45813</v>
      </c>
      <c r="I1271" s="37">
        <v>4582</v>
      </c>
      <c r="K1271">
        <f t="shared" si="19"/>
        <v>2</v>
      </c>
    </row>
    <row r="1272" spans="4:11" x14ac:dyDescent="0.25">
      <c r="D1272" s="45" t="s">
        <v>1064</v>
      </c>
      <c r="E1272" s="45" t="s">
        <v>362</v>
      </c>
      <c r="F1272" s="35" t="s">
        <v>255</v>
      </c>
      <c r="G1272" s="36">
        <v>41729</v>
      </c>
      <c r="H1272" s="82">
        <v>21025</v>
      </c>
      <c r="I1272" s="37">
        <v>2103</v>
      </c>
      <c r="K1272">
        <f t="shared" si="19"/>
        <v>2</v>
      </c>
    </row>
    <row r="1273" spans="4:11" x14ac:dyDescent="0.25">
      <c r="D1273" s="45" t="s">
        <v>1065</v>
      </c>
      <c r="E1273" s="45" t="s">
        <v>363</v>
      </c>
      <c r="F1273" s="35" t="s">
        <v>255</v>
      </c>
      <c r="G1273" s="36">
        <v>41729</v>
      </c>
      <c r="H1273" s="82">
        <v>37477</v>
      </c>
      <c r="I1273" s="37">
        <v>3748</v>
      </c>
      <c r="K1273">
        <f t="shared" si="19"/>
        <v>2</v>
      </c>
    </row>
    <row r="1274" spans="4:11" x14ac:dyDescent="0.25">
      <c r="D1274" s="45" t="s">
        <v>1084</v>
      </c>
      <c r="E1274" s="45" t="s">
        <v>450</v>
      </c>
      <c r="F1274" s="35" t="s">
        <v>255</v>
      </c>
      <c r="G1274" s="36">
        <v>41729</v>
      </c>
      <c r="H1274" s="82">
        <v>27594</v>
      </c>
      <c r="I1274" s="37">
        <v>2760</v>
      </c>
      <c r="K1274">
        <f t="shared" si="19"/>
        <v>2</v>
      </c>
    </row>
    <row r="1275" spans="4:11" x14ac:dyDescent="0.25">
      <c r="D1275" s="45" t="s">
        <v>1086</v>
      </c>
      <c r="E1275" s="45" t="s">
        <v>458</v>
      </c>
      <c r="F1275" s="35" t="s">
        <v>255</v>
      </c>
      <c r="G1275" s="36">
        <v>41729</v>
      </c>
      <c r="H1275" s="82">
        <v>12253</v>
      </c>
      <c r="I1275" s="37">
        <v>1226</v>
      </c>
      <c r="K1275">
        <f t="shared" si="19"/>
        <v>1</v>
      </c>
    </row>
    <row r="1276" spans="4:11" x14ac:dyDescent="0.25">
      <c r="D1276" s="45" t="s">
        <v>877</v>
      </c>
      <c r="E1276" s="45" t="s">
        <v>524</v>
      </c>
      <c r="F1276" s="35" t="s">
        <v>255</v>
      </c>
      <c r="G1276" s="36">
        <v>41729</v>
      </c>
      <c r="H1276" s="82">
        <v>38768</v>
      </c>
      <c r="I1276" s="37">
        <v>3877</v>
      </c>
      <c r="K1276">
        <f t="shared" si="19"/>
        <v>2</v>
      </c>
    </row>
    <row r="1277" spans="4:11" x14ac:dyDescent="0.25">
      <c r="D1277" s="45" t="s">
        <v>878</v>
      </c>
      <c r="E1277" s="45" t="s">
        <v>525</v>
      </c>
      <c r="F1277" s="35" t="s">
        <v>255</v>
      </c>
      <c r="G1277" s="36">
        <v>41729</v>
      </c>
      <c r="H1277" s="82">
        <v>16401</v>
      </c>
      <c r="I1277" s="37">
        <v>1641</v>
      </c>
      <c r="K1277">
        <f t="shared" si="19"/>
        <v>2</v>
      </c>
    </row>
    <row r="1278" spans="4:11" x14ac:dyDescent="0.25">
      <c r="D1278" s="45" t="s">
        <v>992</v>
      </c>
      <c r="E1278" s="45" t="s">
        <v>535</v>
      </c>
      <c r="F1278" s="35" t="s">
        <v>255</v>
      </c>
      <c r="G1278" s="36">
        <v>41729</v>
      </c>
      <c r="H1278" s="82">
        <v>31312</v>
      </c>
      <c r="I1278" s="37">
        <v>3132</v>
      </c>
      <c r="K1278">
        <f t="shared" si="19"/>
        <v>2</v>
      </c>
    </row>
    <row r="1279" spans="4:11" x14ac:dyDescent="0.25">
      <c r="D1279" s="45" t="s">
        <v>1016</v>
      </c>
      <c r="E1279" s="45" t="s">
        <v>741</v>
      </c>
      <c r="F1279" s="35" t="s">
        <v>255</v>
      </c>
      <c r="G1279" s="36">
        <v>41729</v>
      </c>
      <c r="H1279" s="82">
        <v>23775</v>
      </c>
      <c r="I1279" s="37">
        <v>2378</v>
      </c>
      <c r="K1279">
        <f t="shared" si="19"/>
        <v>2</v>
      </c>
    </row>
    <row r="1280" spans="4:11" x14ac:dyDescent="0.25">
      <c r="D1280" s="45" t="s">
        <v>840</v>
      </c>
      <c r="E1280" s="45" t="s">
        <v>396</v>
      </c>
      <c r="F1280" s="35" t="s">
        <v>255</v>
      </c>
      <c r="G1280" s="36">
        <v>41729</v>
      </c>
      <c r="H1280" s="82">
        <v>10070</v>
      </c>
      <c r="I1280" s="37">
        <v>1007</v>
      </c>
      <c r="K1280">
        <f t="shared" si="19"/>
        <v>2</v>
      </c>
    </row>
    <row r="1281" spans="4:11" x14ac:dyDescent="0.25">
      <c r="D1281" s="45" t="s">
        <v>405</v>
      </c>
      <c r="E1281" s="45" t="s">
        <v>406</v>
      </c>
      <c r="F1281" s="35" t="s">
        <v>255</v>
      </c>
      <c r="G1281" s="36">
        <v>41729</v>
      </c>
      <c r="H1281" s="82">
        <v>20810</v>
      </c>
      <c r="I1281" s="37">
        <v>2081</v>
      </c>
      <c r="K1281">
        <f t="shared" si="19"/>
        <v>2</v>
      </c>
    </row>
    <row r="1282" spans="4:11" x14ac:dyDescent="0.25">
      <c r="D1282" s="45" t="s">
        <v>867</v>
      </c>
      <c r="E1282" s="45" t="s">
        <v>492</v>
      </c>
      <c r="F1282" s="35" t="s">
        <v>255</v>
      </c>
      <c r="G1282" s="36">
        <v>41729</v>
      </c>
      <c r="H1282" s="82">
        <v>6550</v>
      </c>
      <c r="I1282" s="37">
        <v>656</v>
      </c>
      <c r="K1282">
        <f t="shared" si="19"/>
        <v>1</v>
      </c>
    </row>
    <row r="1283" spans="4:11" x14ac:dyDescent="0.25">
      <c r="D1283" s="45" t="s">
        <v>902</v>
      </c>
      <c r="E1283" s="45" t="s">
        <v>420</v>
      </c>
      <c r="F1283" s="35" t="s">
        <v>255</v>
      </c>
      <c r="G1283" s="36">
        <v>41729</v>
      </c>
      <c r="H1283" s="82">
        <v>36914</v>
      </c>
      <c r="I1283" s="37">
        <v>3692</v>
      </c>
      <c r="K1283">
        <f t="shared" si="19"/>
        <v>2</v>
      </c>
    </row>
    <row r="1284" spans="4:11" x14ac:dyDescent="0.25">
      <c r="D1284" s="45" t="s">
        <v>827</v>
      </c>
      <c r="E1284" s="45" t="s">
        <v>365</v>
      </c>
      <c r="F1284" s="35" t="s">
        <v>255</v>
      </c>
      <c r="G1284" s="36">
        <v>41729</v>
      </c>
      <c r="H1284" s="82">
        <v>21618</v>
      </c>
      <c r="I1284" s="37">
        <v>2162</v>
      </c>
      <c r="K1284">
        <f t="shared" si="19"/>
        <v>2</v>
      </c>
    </row>
    <row r="1285" spans="4:11" x14ac:dyDescent="0.25">
      <c r="D1285" s="45" t="s">
        <v>945</v>
      </c>
      <c r="E1285" s="45" t="s">
        <v>330</v>
      </c>
      <c r="F1285" s="35" t="s">
        <v>255</v>
      </c>
      <c r="G1285" s="36">
        <v>41729</v>
      </c>
      <c r="H1285" s="82">
        <v>11813</v>
      </c>
      <c r="I1285" s="37">
        <v>1182</v>
      </c>
      <c r="K1285">
        <f t="shared" si="19"/>
        <v>1</v>
      </c>
    </row>
    <row r="1286" spans="4:11" x14ac:dyDescent="0.25">
      <c r="D1286" s="45" t="s">
        <v>881</v>
      </c>
      <c r="E1286" s="45" t="s">
        <v>543</v>
      </c>
      <c r="F1286" s="35" t="s">
        <v>255</v>
      </c>
      <c r="G1286" s="36">
        <v>41729</v>
      </c>
      <c r="H1286" s="82">
        <v>363</v>
      </c>
      <c r="I1286" s="37">
        <v>37</v>
      </c>
      <c r="K1286">
        <f t="shared" si="19"/>
        <v>1</v>
      </c>
    </row>
    <row r="1287" spans="4:11" x14ac:dyDescent="0.25">
      <c r="D1287" s="45" t="s">
        <v>850</v>
      </c>
      <c r="E1287" s="45" t="s">
        <v>425</v>
      </c>
      <c r="F1287" s="35" t="s">
        <v>255</v>
      </c>
      <c r="G1287" s="36">
        <v>41729</v>
      </c>
      <c r="H1287" s="82">
        <v>7805</v>
      </c>
      <c r="I1287" s="37">
        <v>781</v>
      </c>
      <c r="K1287">
        <f t="shared" si="19"/>
        <v>1</v>
      </c>
    </row>
    <row r="1288" spans="4:11" x14ac:dyDescent="0.25">
      <c r="D1288" s="45" t="s">
        <v>981</v>
      </c>
      <c r="E1288" s="45" t="s">
        <v>482</v>
      </c>
      <c r="F1288" s="35" t="s">
        <v>255</v>
      </c>
      <c r="G1288" s="36">
        <v>41729</v>
      </c>
      <c r="H1288" s="82">
        <v>10522</v>
      </c>
      <c r="I1288" s="37">
        <v>1053</v>
      </c>
      <c r="K1288">
        <f t="shared" ref="K1288:K1351" si="20">COUNTIF(D1288:D2926,D1288)</f>
        <v>1</v>
      </c>
    </row>
    <row r="1289" spans="4:11" x14ac:dyDescent="0.25">
      <c r="D1289" s="45" t="s">
        <v>884</v>
      </c>
      <c r="E1289" s="45" t="s">
        <v>552</v>
      </c>
      <c r="F1289" s="35" t="s">
        <v>255</v>
      </c>
      <c r="G1289" s="36">
        <v>41729</v>
      </c>
      <c r="H1289" s="82">
        <v>7819</v>
      </c>
      <c r="I1289" s="37">
        <v>782</v>
      </c>
      <c r="K1289">
        <f t="shared" si="20"/>
        <v>1</v>
      </c>
    </row>
    <row r="1290" spans="4:11" x14ac:dyDescent="0.25">
      <c r="D1290" s="45" t="s">
        <v>1083</v>
      </c>
      <c r="E1290" s="45" t="s">
        <v>449</v>
      </c>
      <c r="F1290" s="35" t="s">
        <v>255</v>
      </c>
      <c r="G1290" s="36">
        <v>41729</v>
      </c>
      <c r="H1290" s="82">
        <v>14716</v>
      </c>
      <c r="I1290" s="37">
        <v>1472</v>
      </c>
      <c r="K1290">
        <f t="shared" si="20"/>
        <v>2</v>
      </c>
    </row>
    <row r="1291" spans="4:11" x14ac:dyDescent="0.25">
      <c r="D1291" s="45" t="s">
        <v>1101</v>
      </c>
      <c r="E1291" s="45" t="s">
        <v>503</v>
      </c>
      <c r="F1291" s="35" t="s">
        <v>255</v>
      </c>
      <c r="G1291" s="36">
        <v>41729</v>
      </c>
      <c r="H1291" s="82">
        <v>18980</v>
      </c>
      <c r="I1291" s="37">
        <v>1898</v>
      </c>
      <c r="K1291">
        <f t="shared" si="20"/>
        <v>2</v>
      </c>
    </row>
    <row r="1292" spans="4:11" x14ac:dyDescent="0.25">
      <c r="D1292" s="45" t="s">
        <v>986</v>
      </c>
      <c r="E1292" s="45" t="s">
        <v>511</v>
      </c>
      <c r="F1292" s="35" t="s">
        <v>255</v>
      </c>
      <c r="G1292" s="36">
        <v>41729</v>
      </c>
      <c r="H1292" s="82">
        <v>2675</v>
      </c>
      <c r="I1292" s="37">
        <v>268</v>
      </c>
      <c r="K1292">
        <f t="shared" si="20"/>
        <v>1</v>
      </c>
    </row>
    <row r="1293" spans="4:11" x14ac:dyDescent="0.25">
      <c r="D1293" s="45" t="s">
        <v>882</v>
      </c>
      <c r="E1293" s="45" t="s">
        <v>547</v>
      </c>
      <c r="F1293" s="35" t="s">
        <v>255</v>
      </c>
      <c r="G1293" s="36">
        <v>41729</v>
      </c>
      <c r="H1293" s="82">
        <v>8004</v>
      </c>
      <c r="I1293" s="37">
        <v>801</v>
      </c>
      <c r="K1293">
        <f t="shared" si="20"/>
        <v>1</v>
      </c>
    </row>
    <row r="1294" spans="4:11" x14ac:dyDescent="0.25">
      <c r="D1294" s="45" t="s">
        <v>987</v>
      </c>
      <c r="E1294" s="45" t="s">
        <v>513</v>
      </c>
      <c r="F1294" s="35" t="s">
        <v>255</v>
      </c>
      <c r="G1294" s="36">
        <v>41729</v>
      </c>
      <c r="H1294" s="82">
        <v>733</v>
      </c>
      <c r="I1294" s="37">
        <v>74</v>
      </c>
      <c r="K1294">
        <f t="shared" si="20"/>
        <v>1</v>
      </c>
    </row>
    <row r="1295" spans="4:11" x14ac:dyDescent="0.25">
      <c r="D1295" s="45" t="s">
        <v>858</v>
      </c>
      <c r="E1295" s="45" t="s">
        <v>448</v>
      </c>
      <c r="F1295" s="35" t="s">
        <v>255</v>
      </c>
      <c r="G1295" s="36">
        <v>41729</v>
      </c>
      <c r="H1295" s="82">
        <v>9009</v>
      </c>
      <c r="I1295" s="37">
        <v>901</v>
      </c>
      <c r="K1295">
        <f t="shared" si="20"/>
        <v>2</v>
      </c>
    </row>
    <row r="1296" spans="4:11" x14ac:dyDescent="0.25">
      <c r="D1296" s="45" t="s">
        <v>871</v>
      </c>
      <c r="E1296" s="45" t="s">
        <v>512</v>
      </c>
      <c r="F1296" s="35" t="s">
        <v>255</v>
      </c>
      <c r="G1296" s="36">
        <v>41729</v>
      </c>
      <c r="H1296" s="82">
        <v>4797</v>
      </c>
      <c r="I1296" s="37">
        <v>480</v>
      </c>
      <c r="K1296">
        <f t="shared" si="20"/>
        <v>1</v>
      </c>
    </row>
    <row r="1297" spans="4:11" x14ac:dyDescent="0.25">
      <c r="D1297" s="45" t="s">
        <v>1062</v>
      </c>
      <c r="E1297" s="45" t="s">
        <v>359</v>
      </c>
      <c r="F1297" s="35" t="s">
        <v>255</v>
      </c>
      <c r="G1297" s="36">
        <v>41729</v>
      </c>
      <c r="H1297" s="82">
        <v>16912</v>
      </c>
      <c r="I1297" s="37">
        <v>1692</v>
      </c>
      <c r="K1297">
        <f t="shared" si="20"/>
        <v>1</v>
      </c>
    </row>
    <row r="1298" spans="4:11" x14ac:dyDescent="0.25">
      <c r="D1298" s="45" t="s">
        <v>852</v>
      </c>
      <c r="E1298" s="45" t="s">
        <v>431</v>
      </c>
      <c r="F1298" s="35" t="s">
        <v>255</v>
      </c>
      <c r="G1298" s="36">
        <v>41729</v>
      </c>
      <c r="H1298" s="82">
        <v>7615</v>
      </c>
      <c r="I1298" s="37">
        <v>762</v>
      </c>
      <c r="K1298">
        <f t="shared" si="20"/>
        <v>1</v>
      </c>
    </row>
    <row r="1299" spans="4:11" x14ac:dyDescent="0.25">
      <c r="D1299" s="45" t="s">
        <v>880</v>
      </c>
      <c r="E1299" s="45" t="s">
        <v>536</v>
      </c>
      <c r="F1299" s="35" t="s">
        <v>255</v>
      </c>
      <c r="G1299" s="36">
        <v>41729</v>
      </c>
      <c r="H1299" s="82">
        <v>6398</v>
      </c>
      <c r="I1299" s="37">
        <v>640</v>
      </c>
      <c r="K1299">
        <f t="shared" si="20"/>
        <v>1</v>
      </c>
    </row>
    <row r="1300" spans="4:11" x14ac:dyDescent="0.25">
      <c r="D1300" s="45" t="s">
        <v>1103</v>
      </c>
      <c r="E1300" s="45" t="s">
        <v>505</v>
      </c>
      <c r="F1300" s="35" t="s">
        <v>255</v>
      </c>
      <c r="G1300" s="36">
        <v>41729</v>
      </c>
      <c r="H1300" s="82">
        <v>9578</v>
      </c>
      <c r="I1300" s="37">
        <v>958</v>
      </c>
      <c r="K1300">
        <f t="shared" si="20"/>
        <v>1</v>
      </c>
    </row>
    <row r="1301" spans="4:11" x14ac:dyDescent="0.25">
      <c r="D1301" s="45" t="s">
        <v>956</v>
      </c>
      <c r="E1301" s="45" t="s">
        <v>366</v>
      </c>
      <c r="F1301" s="35" t="s">
        <v>255</v>
      </c>
      <c r="G1301" s="36">
        <v>41729</v>
      </c>
      <c r="H1301" s="82">
        <v>14239</v>
      </c>
      <c r="I1301" s="37">
        <v>1424</v>
      </c>
      <c r="K1301">
        <f t="shared" si="20"/>
        <v>2</v>
      </c>
    </row>
    <row r="1302" spans="4:11" x14ac:dyDescent="0.25">
      <c r="D1302" s="45" t="s">
        <v>833</v>
      </c>
      <c r="E1302" s="45" t="s">
        <v>378</v>
      </c>
      <c r="F1302" s="35" t="s">
        <v>255</v>
      </c>
      <c r="G1302" s="36">
        <v>41729</v>
      </c>
      <c r="H1302" s="82">
        <v>12861</v>
      </c>
      <c r="I1302" s="37">
        <v>1287</v>
      </c>
      <c r="K1302">
        <f t="shared" si="20"/>
        <v>1</v>
      </c>
    </row>
    <row r="1303" spans="4:11" x14ac:dyDescent="0.25">
      <c r="D1303" s="45" t="s">
        <v>863</v>
      </c>
      <c r="E1303" s="45" t="s">
        <v>473</v>
      </c>
      <c r="F1303" s="35" t="s">
        <v>255</v>
      </c>
      <c r="G1303" s="36">
        <v>41729</v>
      </c>
      <c r="H1303" s="82">
        <v>10977</v>
      </c>
      <c r="I1303" s="37">
        <v>1098</v>
      </c>
      <c r="K1303">
        <f t="shared" si="20"/>
        <v>2</v>
      </c>
    </row>
    <row r="1304" spans="4:11" x14ac:dyDescent="0.25">
      <c r="D1304" s="45" t="s">
        <v>863</v>
      </c>
      <c r="E1304" s="45" t="s">
        <v>509</v>
      </c>
      <c r="F1304" s="35" t="s">
        <v>255</v>
      </c>
      <c r="G1304" s="36">
        <v>41729</v>
      </c>
      <c r="H1304" s="82">
        <v>6964</v>
      </c>
      <c r="I1304" s="37">
        <v>697</v>
      </c>
      <c r="K1304">
        <f t="shared" si="20"/>
        <v>1</v>
      </c>
    </row>
    <row r="1305" spans="4:11" x14ac:dyDescent="0.25">
      <c r="D1305" s="45" t="s">
        <v>874</v>
      </c>
      <c r="E1305" s="45" t="s">
        <v>517</v>
      </c>
      <c r="F1305" s="35" t="s">
        <v>255</v>
      </c>
      <c r="G1305" s="36">
        <v>41729</v>
      </c>
      <c r="H1305" s="82">
        <v>15483</v>
      </c>
      <c r="I1305" s="37">
        <v>1549</v>
      </c>
      <c r="K1305">
        <f t="shared" si="20"/>
        <v>2</v>
      </c>
    </row>
    <row r="1306" spans="4:11" x14ac:dyDescent="0.25">
      <c r="D1306" s="45" t="s">
        <v>1106</v>
      </c>
      <c r="E1306" s="45" t="s">
        <v>531</v>
      </c>
      <c r="F1306" s="35" t="s">
        <v>255</v>
      </c>
      <c r="G1306" s="36">
        <v>41729</v>
      </c>
      <c r="H1306" s="82">
        <v>9853</v>
      </c>
      <c r="I1306" s="37">
        <v>986</v>
      </c>
      <c r="K1306">
        <f t="shared" si="20"/>
        <v>1</v>
      </c>
    </row>
    <row r="1307" spans="4:11" x14ac:dyDescent="0.25">
      <c r="D1307" s="45" t="s">
        <v>1020</v>
      </c>
      <c r="E1307" s="45" t="s">
        <v>753</v>
      </c>
      <c r="F1307" s="35" t="s">
        <v>255</v>
      </c>
      <c r="G1307" s="36">
        <v>41729</v>
      </c>
      <c r="H1307" s="82">
        <v>5041</v>
      </c>
      <c r="I1307" s="37">
        <v>505</v>
      </c>
      <c r="K1307">
        <f t="shared" si="20"/>
        <v>1</v>
      </c>
    </row>
    <row r="1308" spans="4:11" x14ac:dyDescent="0.25">
      <c r="D1308" s="45" t="s">
        <v>976</v>
      </c>
      <c r="E1308" s="45" t="s">
        <v>468</v>
      </c>
      <c r="F1308" s="35" t="s">
        <v>255</v>
      </c>
      <c r="G1308" s="36">
        <v>41729</v>
      </c>
      <c r="H1308" s="82">
        <v>43412</v>
      </c>
      <c r="I1308" s="37">
        <v>4342</v>
      </c>
      <c r="K1308">
        <f t="shared" si="20"/>
        <v>2</v>
      </c>
    </row>
    <row r="1309" spans="4:11" x14ac:dyDescent="0.25">
      <c r="D1309" s="45" t="s">
        <v>1110</v>
      </c>
      <c r="E1309" s="45" t="s">
        <v>539</v>
      </c>
      <c r="F1309" s="35" t="s">
        <v>255</v>
      </c>
      <c r="G1309" s="36">
        <v>41729</v>
      </c>
      <c r="H1309" s="82">
        <v>645</v>
      </c>
      <c r="I1309" s="37">
        <v>65</v>
      </c>
      <c r="K1309">
        <f t="shared" si="20"/>
        <v>1</v>
      </c>
    </row>
    <row r="1310" spans="4:11" x14ac:dyDescent="0.25">
      <c r="D1310" s="45" t="s">
        <v>998</v>
      </c>
      <c r="E1310" s="45" t="s">
        <v>546</v>
      </c>
      <c r="F1310" s="35" t="s">
        <v>255</v>
      </c>
      <c r="G1310" s="36">
        <v>41729</v>
      </c>
      <c r="H1310" s="82">
        <v>19311</v>
      </c>
      <c r="I1310" s="37">
        <v>1932</v>
      </c>
      <c r="K1310">
        <f t="shared" si="20"/>
        <v>1</v>
      </c>
    </row>
    <row r="1311" spans="4:11" x14ac:dyDescent="0.25">
      <c r="D1311" s="45" t="s">
        <v>957</v>
      </c>
      <c r="E1311" s="45" t="s">
        <v>367</v>
      </c>
      <c r="F1311" s="35" t="s">
        <v>255</v>
      </c>
      <c r="G1311" s="36">
        <v>41729</v>
      </c>
      <c r="H1311" s="82">
        <v>26329</v>
      </c>
      <c r="I1311" s="37">
        <v>2633</v>
      </c>
      <c r="K1311">
        <f t="shared" si="20"/>
        <v>5</v>
      </c>
    </row>
    <row r="1312" spans="4:11" x14ac:dyDescent="0.25">
      <c r="D1312" s="45" t="s">
        <v>368</v>
      </c>
      <c r="E1312" s="45" t="s">
        <v>369</v>
      </c>
      <c r="F1312" s="35" t="s">
        <v>255</v>
      </c>
      <c r="G1312" s="36">
        <v>41729</v>
      </c>
      <c r="H1312" s="82">
        <v>16949</v>
      </c>
      <c r="I1312" s="37">
        <v>1695</v>
      </c>
      <c r="K1312">
        <f t="shared" si="20"/>
        <v>1</v>
      </c>
    </row>
    <row r="1313" spans="4:11" x14ac:dyDescent="0.25">
      <c r="D1313" s="45" t="s">
        <v>1066</v>
      </c>
      <c r="E1313" s="45" t="s">
        <v>371</v>
      </c>
      <c r="F1313" s="35" t="s">
        <v>255</v>
      </c>
      <c r="G1313" s="36">
        <v>41729</v>
      </c>
      <c r="H1313" s="82">
        <v>13945</v>
      </c>
      <c r="I1313" s="37">
        <v>1395</v>
      </c>
      <c r="K1313">
        <f t="shared" si="20"/>
        <v>1</v>
      </c>
    </row>
    <row r="1314" spans="4:11" x14ac:dyDescent="0.25">
      <c r="D1314" s="45" t="s">
        <v>831</v>
      </c>
      <c r="E1314" s="45" t="s">
        <v>375</v>
      </c>
      <c r="F1314" s="35" t="s">
        <v>255</v>
      </c>
      <c r="G1314" s="36">
        <v>41729</v>
      </c>
      <c r="H1314" s="82">
        <v>989</v>
      </c>
      <c r="I1314" s="37">
        <v>99</v>
      </c>
      <c r="K1314">
        <f t="shared" si="20"/>
        <v>2</v>
      </c>
    </row>
    <row r="1315" spans="4:11" x14ac:dyDescent="0.25">
      <c r="D1315" s="45" t="s">
        <v>876</v>
      </c>
      <c r="E1315" s="45" t="s">
        <v>523</v>
      </c>
      <c r="F1315" s="35" t="s">
        <v>255</v>
      </c>
      <c r="G1315" s="36">
        <v>41729</v>
      </c>
      <c r="H1315" s="82">
        <v>15369</v>
      </c>
      <c r="I1315" s="37">
        <v>1537</v>
      </c>
      <c r="K1315">
        <f t="shared" si="20"/>
        <v>2</v>
      </c>
    </row>
    <row r="1316" spans="4:11" x14ac:dyDescent="0.25">
      <c r="D1316" s="45" t="s">
        <v>957</v>
      </c>
      <c r="E1316" s="45" t="s">
        <v>559</v>
      </c>
      <c r="F1316" s="35" t="s">
        <v>255</v>
      </c>
      <c r="G1316" s="36">
        <v>41729</v>
      </c>
      <c r="H1316" s="82">
        <v>1431</v>
      </c>
      <c r="I1316" s="37">
        <v>144</v>
      </c>
      <c r="K1316">
        <f t="shared" si="20"/>
        <v>4</v>
      </c>
    </row>
    <row r="1317" spans="4:11" x14ac:dyDescent="0.25">
      <c r="D1317" s="45" t="s">
        <v>1088</v>
      </c>
      <c r="E1317" s="45" t="s">
        <v>463</v>
      </c>
      <c r="F1317" s="35" t="s">
        <v>255</v>
      </c>
      <c r="G1317" s="36">
        <v>41729</v>
      </c>
      <c r="H1317" s="82">
        <v>10201</v>
      </c>
      <c r="I1317" s="37">
        <v>1021</v>
      </c>
      <c r="K1317">
        <f t="shared" si="20"/>
        <v>2</v>
      </c>
    </row>
    <row r="1318" spans="4:11" x14ac:dyDescent="0.25">
      <c r="D1318" s="45" t="s">
        <v>1059</v>
      </c>
      <c r="E1318" s="45" t="s">
        <v>348</v>
      </c>
      <c r="F1318" s="35" t="s">
        <v>255</v>
      </c>
      <c r="G1318" s="36">
        <v>41729</v>
      </c>
      <c r="H1318" s="82">
        <v>20134</v>
      </c>
      <c r="I1318" s="37">
        <v>2014</v>
      </c>
      <c r="K1318">
        <f t="shared" si="20"/>
        <v>1</v>
      </c>
    </row>
    <row r="1319" spans="4:11" x14ac:dyDescent="0.25">
      <c r="D1319" s="45" t="s">
        <v>1079</v>
      </c>
      <c r="E1319" s="45" t="s">
        <v>428</v>
      </c>
      <c r="F1319" s="35" t="s">
        <v>255</v>
      </c>
      <c r="G1319" s="36">
        <v>41729</v>
      </c>
      <c r="H1319" s="82">
        <v>23304</v>
      </c>
      <c r="I1319" s="37">
        <v>2331</v>
      </c>
      <c r="K1319">
        <f t="shared" si="20"/>
        <v>1</v>
      </c>
    </row>
    <row r="1320" spans="4:11" x14ac:dyDescent="0.25">
      <c r="D1320" s="45" t="s">
        <v>971</v>
      </c>
      <c r="E1320" s="45" t="s">
        <v>429</v>
      </c>
      <c r="F1320" s="35" t="s">
        <v>255</v>
      </c>
      <c r="G1320" s="36">
        <v>41729</v>
      </c>
      <c r="H1320" s="82">
        <v>2462</v>
      </c>
      <c r="I1320" s="37">
        <v>247</v>
      </c>
      <c r="K1320">
        <f t="shared" si="20"/>
        <v>2</v>
      </c>
    </row>
    <row r="1321" spans="4:11" x14ac:dyDescent="0.25">
      <c r="D1321" s="45" t="s">
        <v>971</v>
      </c>
      <c r="E1321" s="45" t="s">
        <v>430</v>
      </c>
      <c r="F1321" s="35" t="s">
        <v>255</v>
      </c>
      <c r="G1321" s="36">
        <v>41729</v>
      </c>
      <c r="H1321" s="82">
        <v>14573</v>
      </c>
      <c r="I1321" s="37">
        <v>1458</v>
      </c>
      <c r="K1321">
        <f t="shared" si="20"/>
        <v>1</v>
      </c>
    </row>
    <row r="1322" spans="4:11" x14ac:dyDescent="0.25">
      <c r="D1322" s="45" t="s">
        <v>916</v>
      </c>
      <c r="E1322" s="45" t="s">
        <v>736</v>
      </c>
      <c r="F1322" s="35" t="s">
        <v>255</v>
      </c>
      <c r="G1322" s="36">
        <v>41729</v>
      </c>
      <c r="H1322" s="82">
        <v>10806</v>
      </c>
      <c r="I1322" s="37">
        <v>1081</v>
      </c>
      <c r="K1322">
        <f t="shared" si="20"/>
        <v>1</v>
      </c>
    </row>
    <row r="1323" spans="4:11" x14ac:dyDescent="0.25">
      <c r="D1323" s="45" t="s">
        <v>861</v>
      </c>
      <c r="E1323" s="45" t="s">
        <v>467</v>
      </c>
      <c r="F1323" s="35" t="s">
        <v>255</v>
      </c>
      <c r="G1323" s="36">
        <v>41729</v>
      </c>
      <c r="H1323" s="82">
        <v>7851</v>
      </c>
      <c r="I1323" s="37">
        <v>786</v>
      </c>
      <c r="K1323">
        <f t="shared" si="20"/>
        <v>1</v>
      </c>
    </row>
    <row r="1324" spans="4:11" x14ac:dyDescent="0.25">
      <c r="D1324" s="45" t="s">
        <v>480</v>
      </c>
      <c r="E1324" s="45" t="s">
        <v>481</v>
      </c>
      <c r="F1324" s="35" t="s">
        <v>255</v>
      </c>
      <c r="G1324" s="36">
        <v>41729</v>
      </c>
      <c r="H1324" s="82">
        <v>1155</v>
      </c>
      <c r="I1324" s="37">
        <v>116</v>
      </c>
      <c r="K1324">
        <f t="shared" si="20"/>
        <v>1</v>
      </c>
    </row>
    <row r="1325" spans="4:11" x14ac:dyDescent="0.25">
      <c r="D1325" s="45" t="s">
        <v>868</v>
      </c>
      <c r="E1325" s="45" t="s">
        <v>496</v>
      </c>
      <c r="F1325" s="35" t="s">
        <v>255</v>
      </c>
      <c r="G1325" s="36">
        <v>41729</v>
      </c>
      <c r="H1325" s="82">
        <v>8083</v>
      </c>
      <c r="I1325" s="37">
        <v>809</v>
      </c>
      <c r="K1325">
        <f t="shared" si="20"/>
        <v>1</v>
      </c>
    </row>
    <row r="1326" spans="4:11" x14ac:dyDescent="0.25">
      <c r="D1326" s="45" t="s">
        <v>989</v>
      </c>
      <c r="E1326" s="45" t="s">
        <v>522</v>
      </c>
      <c r="F1326" s="35" t="s">
        <v>255</v>
      </c>
      <c r="G1326" s="36">
        <v>41729</v>
      </c>
      <c r="H1326" s="82">
        <v>29462</v>
      </c>
      <c r="I1326" s="37">
        <v>2947</v>
      </c>
      <c r="K1326">
        <f t="shared" si="20"/>
        <v>2</v>
      </c>
    </row>
    <row r="1327" spans="4:11" x14ac:dyDescent="0.25">
      <c r="D1327" s="45" t="s">
        <v>1111</v>
      </c>
      <c r="E1327" s="45" t="s">
        <v>542</v>
      </c>
      <c r="F1327" s="35" t="s">
        <v>255</v>
      </c>
      <c r="G1327" s="36">
        <v>41729</v>
      </c>
      <c r="H1327" s="82">
        <v>3586</v>
      </c>
      <c r="I1327" s="37">
        <v>359</v>
      </c>
      <c r="K1327">
        <f t="shared" si="20"/>
        <v>1</v>
      </c>
    </row>
    <row r="1328" spans="4:11" x14ac:dyDescent="0.25">
      <c r="D1328" s="45" t="s">
        <v>883</v>
      </c>
      <c r="E1328" s="45" t="s">
        <v>549</v>
      </c>
      <c r="F1328" s="35" t="s">
        <v>255</v>
      </c>
      <c r="G1328" s="36">
        <v>41729</v>
      </c>
      <c r="H1328" s="82">
        <v>13142</v>
      </c>
      <c r="I1328" s="37">
        <v>1315</v>
      </c>
      <c r="K1328">
        <f t="shared" si="20"/>
        <v>1</v>
      </c>
    </row>
    <row r="1329" spans="4:11" x14ac:dyDescent="0.25">
      <c r="D1329" s="45" t="s">
        <v>1102</v>
      </c>
      <c r="E1329" s="45" t="s">
        <v>504</v>
      </c>
      <c r="F1329" s="35" t="s">
        <v>255</v>
      </c>
      <c r="G1329" s="36">
        <v>41729</v>
      </c>
      <c r="H1329" s="82">
        <v>13897</v>
      </c>
      <c r="I1329" s="37">
        <v>1390</v>
      </c>
      <c r="K1329">
        <f t="shared" si="20"/>
        <v>1</v>
      </c>
    </row>
    <row r="1330" spans="4:11" x14ac:dyDescent="0.25">
      <c r="D1330" s="45" t="s">
        <v>452</v>
      </c>
      <c r="E1330" s="45" t="s">
        <v>453</v>
      </c>
      <c r="F1330" s="35" t="s">
        <v>255</v>
      </c>
      <c r="G1330" s="36">
        <v>41729</v>
      </c>
      <c r="H1330" s="82">
        <v>4991</v>
      </c>
      <c r="I1330" s="37">
        <v>500</v>
      </c>
      <c r="K1330">
        <f t="shared" si="20"/>
        <v>1</v>
      </c>
    </row>
    <row r="1331" spans="4:11" x14ac:dyDescent="0.25">
      <c r="D1331" s="45" t="s">
        <v>1142</v>
      </c>
      <c r="E1331" s="45" t="s">
        <v>720</v>
      </c>
      <c r="F1331" s="35" t="s">
        <v>255</v>
      </c>
      <c r="G1331" s="36">
        <v>41729</v>
      </c>
      <c r="H1331" s="82">
        <v>1793</v>
      </c>
      <c r="I1331" s="37">
        <v>180</v>
      </c>
      <c r="K1331">
        <f t="shared" si="20"/>
        <v>1</v>
      </c>
    </row>
    <row r="1332" spans="4:11" x14ac:dyDescent="0.25">
      <c r="D1332" s="45" t="s">
        <v>978</v>
      </c>
      <c r="E1332" s="45" t="s">
        <v>470</v>
      </c>
      <c r="F1332" s="35" t="s">
        <v>255</v>
      </c>
      <c r="G1332" s="36">
        <v>41729</v>
      </c>
      <c r="H1332" s="82">
        <v>10081</v>
      </c>
      <c r="I1332" s="37">
        <v>1009</v>
      </c>
      <c r="K1332">
        <f t="shared" si="20"/>
        <v>2</v>
      </c>
    </row>
    <row r="1333" spans="4:11" x14ac:dyDescent="0.25">
      <c r="D1333" s="45" t="s">
        <v>978</v>
      </c>
      <c r="E1333" s="45" t="s">
        <v>742</v>
      </c>
      <c r="F1333" s="35" t="s">
        <v>255</v>
      </c>
      <c r="G1333" s="36">
        <v>41729</v>
      </c>
      <c r="H1333" s="82">
        <v>1628</v>
      </c>
      <c r="I1333" s="37">
        <v>163</v>
      </c>
      <c r="K1333">
        <f t="shared" si="20"/>
        <v>1</v>
      </c>
    </row>
    <row r="1334" spans="4:11" x14ac:dyDescent="0.25">
      <c r="D1334" s="45" t="s">
        <v>825</v>
      </c>
      <c r="E1334" s="45" t="s">
        <v>354</v>
      </c>
      <c r="F1334" s="35" t="s">
        <v>255</v>
      </c>
      <c r="G1334" s="36">
        <v>41729</v>
      </c>
      <c r="H1334" s="82">
        <v>16898</v>
      </c>
      <c r="I1334" s="37">
        <v>1690</v>
      </c>
      <c r="K1334">
        <f t="shared" si="20"/>
        <v>1</v>
      </c>
    </row>
    <row r="1335" spans="4:11" x14ac:dyDescent="0.25">
      <c r="D1335" s="45" t="s">
        <v>856</v>
      </c>
      <c r="E1335" s="45" t="s">
        <v>441</v>
      </c>
      <c r="F1335" s="35" t="s">
        <v>255</v>
      </c>
      <c r="G1335" s="36">
        <v>41729</v>
      </c>
      <c r="H1335" s="82">
        <v>4061</v>
      </c>
      <c r="I1335" s="37">
        <v>407</v>
      </c>
      <c r="K1335">
        <f t="shared" si="20"/>
        <v>1</v>
      </c>
    </row>
    <row r="1336" spans="4:11" x14ac:dyDescent="0.25">
      <c r="D1336" s="45" t="s">
        <v>826</v>
      </c>
      <c r="E1336" s="45" t="s">
        <v>358</v>
      </c>
      <c r="F1336" s="35" t="s">
        <v>255</v>
      </c>
      <c r="G1336" s="36">
        <v>41729</v>
      </c>
      <c r="H1336" s="82">
        <v>3963</v>
      </c>
      <c r="I1336" s="37">
        <v>397</v>
      </c>
      <c r="K1336">
        <f t="shared" si="20"/>
        <v>1</v>
      </c>
    </row>
    <row r="1337" spans="4:11" x14ac:dyDescent="0.25">
      <c r="D1337" s="45" t="s">
        <v>824</v>
      </c>
      <c r="E1337" s="45" t="s">
        <v>351</v>
      </c>
      <c r="F1337" s="35" t="s">
        <v>255</v>
      </c>
      <c r="G1337" s="36">
        <v>41729</v>
      </c>
      <c r="H1337" s="82">
        <v>11912</v>
      </c>
      <c r="I1337" s="37">
        <v>1192</v>
      </c>
      <c r="K1337">
        <f t="shared" si="20"/>
        <v>1</v>
      </c>
    </row>
    <row r="1338" spans="4:11" x14ac:dyDescent="0.25">
      <c r="D1338" s="45" t="s">
        <v>859</v>
      </c>
      <c r="E1338" s="45" t="s">
        <v>451</v>
      </c>
      <c r="F1338" s="35" t="s">
        <v>255</v>
      </c>
      <c r="G1338" s="36">
        <v>41729</v>
      </c>
      <c r="H1338" s="82">
        <v>11118</v>
      </c>
      <c r="I1338" s="37">
        <v>1112</v>
      </c>
      <c r="K1338">
        <f t="shared" si="20"/>
        <v>1</v>
      </c>
    </row>
    <row r="1339" spans="4:11" x14ac:dyDescent="0.25">
      <c r="D1339" s="45" t="s">
        <v>869</v>
      </c>
      <c r="E1339" s="45" t="s">
        <v>497</v>
      </c>
      <c r="F1339" s="35" t="s">
        <v>255</v>
      </c>
      <c r="G1339" s="36">
        <v>41729</v>
      </c>
      <c r="H1339" s="82">
        <v>3257</v>
      </c>
      <c r="I1339" s="37">
        <v>326</v>
      </c>
      <c r="K1339">
        <f t="shared" si="20"/>
        <v>1</v>
      </c>
    </row>
    <row r="1340" spans="4:11" x14ac:dyDescent="0.25">
      <c r="D1340" s="45" t="s">
        <v>854</v>
      </c>
      <c r="E1340" s="45" t="s">
        <v>437</v>
      </c>
      <c r="F1340" s="35" t="s">
        <v>255</v>
      </c>
      <c r="G1340" s="36">
        <v>41729</v>
      </c>
      <c r="H1340" s="82">
        <v>38206</v>
      </c>
      <c r="I1340" s="37">
        <v>3821</v>
      </c>
      <c r="K1340">
        <f t="shared" si="20"/>
        <v>2</v>
      </c>
    </row>
    <row r="1341" spans="4:11" x14ac:dyDescent="0.25">
      <c r="D1341" s="45" t="s">
        <v>1094</v>
      </c>
      <c r="E1341" s="45" t="s">
        <v>483</v>
      </c>
      <c r="F1341" s="35" t="s">
        <v>255</v>
      </c>
      <c r="G1341" s="36">
        <v>41729</v>
      </c>
      <c r="H1341" s="82">
        <v>9168</v>
      </c>
      <c r="I1341" s="37">
        <v>917</v>
      </c>
      <c r="K1341">
        <f t="shared" si="20"/>
        <v>1</v>
      </c>
    </row>
    <row r="1342" spans="4:11" x14ac:dyDescent="0.25">
      <c r="D1342" s="45" t="s">
        <v>1090</v>
      </c>
      <c r="E1342" s="45" t="s">
        <v>465</v>
      </c>
      <c r="F1342" s="35" t="s">
        <v>255</v>
      </c>
      <c r="G1342" s="36">
        <v>41729</v>
      </c>
      <c r="H1342" s="82">
        <v>16307</v>
      </c>
      <c r="I1342" s="37">
        <v>1631</v>
      </c>
      <c r="K1342">
        <f t="shared" si="20"/>
        <v>1</v>
      </c>
    </row>
    <row r="1343" spans="4:11" x14ac:dyDescent="0.25">
      <c r="D1343" s="45" t="s">
        <v>339</v>
      </c>
      <c r="E1343" s="45" t="s">
        <v>340</v>
      </c>
      <c r="F1343" s="35" t="s">
        <v>255</v>
      </c>
      <c r="G1343" s="36">
        <v>41729</v>
      </c>
      <c r="H1343" s="82">
        <v>10397</v>
      </c>
      <c r="I1343" s="37">
        <v>1040</v>
      </c>
      <c r="K1343">
        <f t="shared" si="20"/>
        <v>1</v>
      </c>
    </row>
    <row r="1344" spans="4:11" x14ac:dyDescent="0.25">
      <c r="D1344" s="45" t="s">
        <v>1061</v>
      </c>
      <c r="E1344" s="45" t="s">
        <v>355</v>
      </c>
      <c r="F1344" s="35" t="s">
        <v>255</v>
      </c>
      <c r="G1344" s="36">
        <v>41729</v>
      </c>
      <c r="H1344" s="82">
        <v>8197</v>
      </c>
      <c r="I1344" s="37">
        <v>820</v>
      </c>
      <c r="K1344">
        <f t="shared" si="20"/>
        <v>1</v>
      </c>
    </row>
    <row r="1345" spans="4:11" x14ac:dyDescent="0.25">
      <c r="D1345" s="45" t="s">
        <v>955</v>
      </c>
      <c r="E1345" s="45" t="s">
        <v>364</v>
      </c>
      <c r="F1345" s="35" t="s">
        <v>255</v>
      </c>
      <c r="G1345" s="36">
        <v>41729</v>
      </c>
      <c r="H1345" s="82">
        <v>29173</v>
      </c>
      <c r="I1345" s="37">
        <v>2918</v>
      </c>
      <c r="K1345">
        <f t="shared" si="20"/>
        <v>2</v>
      </c>
    </row>
    <row r="1346" spans="4:11" x14ac:dyDescent="0.25">
      <c r="D1346" s="45" t="s">
        <v>1091</v>
      </c>
      <c r="E1346" s="45" t="s">
        <v>472</v>
      </c>
      <c r="F1346" s="35" t="s">
        <v>255</v>
      </c>
      <c r="G1346" s="36">
        <v>41729</v>
      </c>
      <c r="H1346" s="82">
        <v>26474</v>
      </c>
      <c r="I1346" s="37">
        <v>2648</v>
      </c>
      <c r="K1346">
        <f t="shared" si="20"/>
        <v>2</v>
      </c>
    </row>
    <row r="1347" spans="4:11" x14ac:dyDescent="0.25">
      <c r="D1347" s="45" t="s">
        <v>1068</v>
      </c>
      <c r="E1347" s="45" t="s">
        <v>381</v>
      </c>
      <c r="F1347" s="35" t="s">
        <v>255</v>
      </c>
      <c r="G1347" s="36">
        <v>41729</v>
      </c>
      <c r="H1347" s="82">
        <v>51663</v>
      </c>
      <c r="I1347" s="37">
        <v>5167</v>
      </c>
      <c r="K1347">
        <f t="shared" si="20"/>
        <v>2</v>
      </c>
    </row>
    <row r="1348" spans="4:11" x14ac:dyDescent="0.25">
      <c r="D1348" s="45" t="s">
        <v>834</v>
      </c>
      <c r="E1348" s="45" t="s">
        <v>382</v>
      </c>
      <c r="F1348" s="35" t="s">
        <v>255</v>
      </c>
      <c r="G1348" s="36">
        <v>41729</v>
      </c>
      <c r="H1348" s="82">
        <v>22938</v>
      </c>
      <c r="I1348" s="37">
        <v>2294</v>
      </c>
      <c r="K1348">
        <f t="shared" si="20"/>
        <v>1</v>
      </c>
    </row>
    <row r="1349" spans="4:11" x14ac:dyDescent="0.25">
      <c r="D1349" s="45" t="s">
        <v>1069</v>
      </c>
      <c r="E1349" s="45" t="s">
        <v>383</v>
      </c>
      <c r="F1349" s="35" t="s">
        <v>255</v>
      </c>
      <c r="G1349" s="36">
        <v>41729</v>
      </c>
      <c r="H1349" s="82">
        <v>20204</v>
      </c>
      <c r="I1349" s="37">
        <v>2021</v>
      </c>
      <c r="K1349">
        <f t="shared" si="20"/>
        <v>1</v>
      </c>
    </row>
    <row r="1350" spans="4:11" x14ac:dyDescent="0.25">
      <c r="D1350" s="45" t="s">
        <v>835</v>
      </c>
      <c r="E1350" s="45" t="s">
        <v>385</v>
      </c>
      <c r="F1350" s="35" t="s">
        <v>255</v>
      </c>
      <c r="G1350" s="36">
        <v>41729</v>
      </c>
      <c r="H1350" s="82">
        <v>40445</v>
      </c>
      <c r="I1350" s="37">
        <v>4045</v>
      </c>
      <c r="K1350">
        <f t="shared" si="20"/>
        <v>2</v>
      </c>
    </row>
    <row r="1351" spans="4:11" x14ac:dyDescent="0.25">
      <c r="D1351" s="45" t="s">
        <v>1099</v>
      </c>
      <c r="E1351" s="45" t="s">
        <v>501</v>
      </c>
      <c r="F1351" s="35" t="s">
        <v>255</v>
      </c>
      <c r="G1351" s="36">
        <v>41729</v>
      </c>
      <c r="H1351" s="82">
        <v>28007</v>
      </c>
      <c r="I1351" s="37">
        <v>2801</v>
      </c>
      <c r="K1351">
        <f t="shared" si="20"/>
        <v>2</v>
      </c>
    </row>
    <row r="1352" spans="4:11" x14ac:dyDescent="0.25">
      <c r="D1352" s="45" t="s">
        <v>886</v>
      </c>
      <c r="E1352" s="45" t="s">
        <v>555</v>
      </c>
      <c r="F1352" s="35" t="s">
        <v>255</v>
      </c>
      <c r="G1352" s="36">
        <v>41729</v>
      </c>
      <c r="H1352" s="82">
        <v>25749</v>
      </c>
      <c r="I1352" s="37">
        <v>2575</v>
      </c>
      <c r="K1352">
        <f t="shared" ref="K1352:K1415" si="21">COUNTIF(D1352:D2990,D1352)</f>
        <v>1</v>
      </c>
    </row>
    <row r="1353" spans="4:11" x14ac:dyDescent="0.25">
      <c r="D1353" s="45" t="s">
        <v>995</v>
      </c>
      <c r="E1353" s="45" t="s">
        <v>541</v>
      </c>
      <c r="F1353" s="35" t="s">
        <v>255</v>
      </c>
      <c r="G1353" s="36">
        <v>41729</v>
      </c>
      <c r="H1353" s="82">
        <v>19262</v>
      </c>
      <c r="I1353" s="37">
        <v>1927</v>
      </c>
      <c r="K1353">
        <f t="shared" si="21"/>
        <v>2</v>
      </c>
    </row>
    <row r="1354" spans="4:11" x14ac:dyDescent="0.25">
      <c r="D1354" s="45" t="s">
        <v>849</v>
      </c>
      <c r="E1354" s="45" t="s">
        <v>424</v>
      </c>
      <c r="F1354" s="35" t="s">
        <v>255</v>
      </c>
      <c r="G1354" s="36">
        <v>41729</v>
      </c>
      <c r="H1354" s="82">
        <v>3607</v>
      </c>
      <c r="I1354" s="37">
        <v>361</v>
      </c>
      <c r="K1354">
        <f t="shared" si="21"/>
        <v>1</v>
      </c>
    </row>
    <row r="1355" spans="4:11" x14ac:dyDescent="0.25">
      <c r="D1355" s="45" t="s">
        <v>973</v>
      </c>
      <c r="E1355" s="45" t="s">
        <v>443</v>
      </c>
      <c r="F1355" s="35" t="s">
        <v>255</v>
      </c>
      <c r="G1355" s="36">
        <v>41729</v>
      </c>
      <c r="H1355" s="82">
        <v>14190</v>
      </c>
      <c r="I1355" s="37">
        <v>1420</v>
      </c>
      <c r="K1355">
        <f t="shared" si="21"/>
        <v>1</v>
      </c>
    </row>
    <row r="1356" spans="4:11" x14ac:dyDescent="0.25">
      <c r="D1356" s="45" t="s">
        <v>873</v>
      </c>
      <c r="E1356" s="45" t="s">
        <v>516</v>
      </c>
      <c r="F1356" s="35" t="s">
        <v>255</v>
      </c>
      <c r="G1356" s="36">
        <v>41729</v>
      </c>
      <c r="H1356" s="82">
        <v>3893</v>
      </c>
      <c r="I1356" s="37">
        <v>390</v>
      </c>
      <c r="K1356">
        <f t="shared" si="21"/>
        <v>1</v>
      </c>
    </row>
    <row r="1357" spans="4:11" x14ac:dyDescent="0.25">
      <c r="D1357" s="45" t="s">
        <v>885</v>
      </c>
      <c r="E1357" s="45" t="s">
        <v>554</v>
      </c>
      <c r="F1357" s="35" t="s">
        <v>255</v>
      </c>
      <c r="G1357" s="36">
        <v>41729</v>
      </c>
      <c r="H1357" s="82">
        <v>1374</v>
      </c>
      <c r="I1357" s="37">
        <v>138</v>
      </c>
      <c r="K1357">
        <f t="shared" si="21"/>
        <v>1</v>
      </c>
    </row>
    <row r="1358" spans="4:11" x14ac:dyDescent="0.25">
      <c r="D1358" s="45" t="s">
        <v>1056</v>
      </c>
      <c r="E1358" s="45" t="s">
        <v>337</v>
      </c>
      <c r="F1358" s="35" t="s">
        <v>255</v>
      </c>
      <c r="G1358" s="36">
        <v>41729</v>
      </c>
      <c r="H1358" s="82">
        <v>19957</v>
      </c>
      <c r="I1358" s="37">
        <v>1996</v>
      </c>
      <c r="K1358">
        <f t="shared" si="21"/>
        <v>3</v>
      </c>
    </row>
    <row r="1359" spans="4:11" x14ac:dyDescent="0.25">
      <c r="D1359" s="45" t="s">
        <v>912</v>
      </c>
      <c r="E1359" s="45" t="s">
        <v>387</v>
      </c>
      <c r="F1359" s="35" t="s">
        <v>255</v>
      </c>
      <c r="G1359" s="36">
        <v>41729</v>
      </c>
      <c r="H1359" s="82">
        <v>22018</v>
      </c>
      <c r="I1359" s="37">
        <v>2202</v>
      </c>
      <c r="K1359">
        <f t="shared" si="21"/>
        <v>2</v>
      </c>
    </row>
    <row r="1360" spans="4:11" x14ac:dyDescent="0.25">
      <c r="D1360" s="45" t="s">
        <v>838</v>
      </c>
      <c r="E1360" s="45" t="s">
        <v>392</v>
      </c>
      <c r="F1360" s="35" t="s">
        <v>255</v>
      </c>
      <c r="G1360" s="36">
        <v>41729</v>
      </c>
      <c r="H1360" s="82">
        <v>21655</v>
      </c>
      <c r="I1360" s="37">
        <v>2166</v>
      </c>
      <c r="K1360">
        <f t="shared" si="21"/>
        <v>2</v>
      </c>
    </row>
    <row r="1361" spans="4:11" x14ac:dyDescent="0.25">
      <c r="D1361" s="45" t="s">
        <v>1127</v>
      </c>
      <c r="E1361" s="45" t="s">
        <v>395</v>
      </c>
      <c r="F1361" s="35" t="s">
        <v>255</v>
      </c>
      <c r="G1361" s="36">
        <v>41729</v>
      </c>
      <c r="H1361" s="82">
        <v>15110</v>
      </c>
      <c r="I1361" s="37">
        <v>1512</v>
      </c>
      <c r="K1361">
        <f t="shared" si="21"/>
        <v>1</v>
      </c>
    </row>
    <row r="1362" spans="4:11" x14ac:dyDescent="0.25">
      <c r="D1362" s="45" t="s">
        <v>1052</v>
      </c>
      <c r="E1362" s="45" t="s">
        <v>325</v>
      </c>
      <c r="F1362" s="35" t="s">
        <v>255</v>
      </c>
      <c r="G1362" s="36">
        <v>41729</v>
      </c>
      <c r="H1362" s="82">
        <v>2640</v>
      </c>
      <c r="I1362" s="37">
        <v>265</v>
      </c>
      <c r="K1362">
        <f t="shared" si="21"/>
        <v>1</v>
      </c>
    </row>
    <row r="1363" spans="4:11" x14ac:dyDescent="0.25">
      <c r="D1363" s="45" t="s">
        <v>879</v>
      </c>
      <c r="E1363" s="45" t="s">
        <v>526</v>
      </c>
      <c r="F1363" s="35" t="s">
        <v>255</v>
      </c>
      <c r="G1363" s="36">
        <v>41729</v>
      </c>
      <c r="H1363" s="82">
        <v>12422</v>
      </c>
      <c r="I1363" s="37">
        <v>1243</v>
      </c>
      <c r="K1363">
        <f t="shared" si="21"/>
        <v>2</v>
      </c>
    </row>
    <row r="1364" spans="4:11" x14ac:dyDescent="0.25">
      <c r="D1364" s="45" t="s">
        <v>962</v>
      </c>
      <c r="E1364" s="45" t="s">
        <v>388</v>
      </c>
      <c r="F1364" s="35" t="s">
        <v>255</v>
      </c>
      <c r="G1364" s="36">
        <v>41729</v>
      </c>
      <c r="H1364" s="82">
        <v>4210</v>
      </c>
      <c r="I1364" s="37">
        <v>421</v>
      </c>
      <c r="K1364">
        <f t="shared" si="21"/>
        <v>1</v>
      </c>
    </row>
    <row r="1365" spans="4:11" x14ac:dyDescent="0.25">
      <c r="D1365" s="45" t="s">
        <v>839</v>
      </c>
      <c r="E1365" s="45" t="s">
        <v>394</v>
      </c>
      <c r="F1365" s="35" t="s">
        <v>255</v>
      </c>
      <c r="G1365" s="36">
        <v>41729</v>
      </c>
      <c r="H1365" s="82">
        <v>5374</v>
      </c>
      <c r="I1365" s="37">
        <v>538</v>
      </c>
      <c r="K1365">
        <f t="shared" si="21"/>
        <v>1</v>
      </c>
    </row>
    <row r="1366" spans="4:11" x14ac:dyDescent="0.25">
      <c r="D1366" s="45" t="s">
        <v>993</v>
      </c>
      <c r="E1366" s="45" t="s">
        <v>538</v>
      </c>
      <c r="F1366" s="35" t="s">
        <v>255</v>
      </c>
      <c r="G1366" s="36">
        <v>41729</v>
      </c>
      <c r="H1366" s="82">
        <v>13224</v>
      </c>
      <c r="I1366" s="37">
        <v>1323</v>
      </c>
      <c r="K1366">
        <f t="shared" si="21"/>
        <v>2</v>
      </c>
    </row>
    <row r="1367" spans="4:11" x14ac:dyDescent="0.25">
      <c r="D1367" s="45" t="s">
        <v>823</v>
      </c>
      <c r="E1367" s="45" t="s">
        <v>343</v>
      </c>
      <c r="F1367" s="35" t="s">
        <v>255</v>
      </c>
      <c r="G1367" s="36">
        <v>41729</v>
      </c>
      <c r="H1367" s="82">
        <v>11672</v>
      </c>
      <c r="I1367" s="37">
        <v>1168</v>
      </c>
      <c r="K1367">
        <f t="shared" si="21"/>
        <v>2</v>
      </c>
    </row>
    <row r="1368" spans="4:11" x14ac:dyDescent="0.25">
      <c r="D1368" s="45" t="s">
        <v>1070</v>
      </c>
      <c r="E1368" s="45" t="s">
        <v>384</v>
      </c>
      <c r="F1368" s="35" t="s">
        <v>255</v>
      </c>
      <c r="G1368" s="36">
        <v>41729</v>
      </c>
      <c r="H1368" s="82">
        <v>18075</v>
      </c>
      <c r="I1368" s="37">
        <v>1808</v>
      </c>
      <c r="K1368">
        <f t="shared" si="21"/>
        <v>2</v>
      </c>
    </row>
    <row r="1369" spans="4:11" x14ac:dyDescent="0.25">
      <c r="D1369" s="45" t="s">
        <v>1098</v>
      </c>
      <c r="E1369" s="45" t="s">
        <v>493</v>
      </c>
      <c r="F1369" s="35" t="s">
        <v>255</v>
      </c>
      <c r="G1369" s="36">
        <v>41729</v>
      </c>
      <c r="H1369" s="82">
        <v>5245</v>
      </c>
      <c r="I1369" s="37">
        <v>525</v>
      </c>
      <c r="K1369">
        <f t="shared" si="21"/>
        <v>1</v>
      </c>
    </row>
    <row r="1370" spans="4:11" x14ac:dyDescent="0.25">
      <c r="D1370" s="45" t="s">
        <v>991</v>
      </c>
      <c r="E1370" s="45" t="s">
        <v>533</v>
      </c>
      <c r="F1370" s="35" t="s">
        <v>255</v>
      </c>
      <c r="G1370" s="36">
        <v>41729</v>
      </c>
      <c r="H1370" s="82">
        <v>12494</v>
      </c>
      <c r="I1370" s="37">
        <v>1250</v>
      </c>
      <c r="K1370">
        <f t="shared" si="21"/>
        <v>2</v>
      </c>
    </row>
    <row r="1371" spans="4:11" x14ac:dyDescent="0.25">
      <c r="D1371" s="45" t="s">
        <v>947</v>
      </c>
      <c r="E1371" s="45" t="s">
        <v>344</v>
      </c>
      <c r="F1371" s="35" t="s">
        <v>255</v>
      </c>
      <c r="G1371" s="36">
        <v>41729</v>
      </c>
      <c r="H1371" s="82">
        <v>21131</v>
      </c>
      <c r="I1371" s="37">
        <v>2114</v>
      </c>
      <c r="K1371">
        <f t="shared" si="21"/>
        <v>2</v>
      </c>
    </row>
    <row r="1372" spans="4:11" x14ac:dyDescent="0.25">
      <c r="D1372" s="45" t="s">
        <v>948</v>
      </c>
      <c r="E1372" s="45" t="s">
        <v>345</v>
      </c>
      <c r="F1372" s="35" t="s">
        <v>255</v>
      </c>
      <c r="G1372" s="36">
        <v>41729</v>
      </c>
      <c r="H1372" s="82">
        <v>10855</v>
      </c>
      <c r="I1372" s="37">
        <v>1086</v>
      </c>
      <c r="K1372">
        <f t="shared" si="21"/>
        <v>1</v>
      </c>
    </row>
    <row r="1373" spans="4:11" x14ac:dyDescent="0.25">
      <c r="D1373" s="45" t="s">
        <v>972</v>
      </c>
      <c r="E1373" s="45" t="s">
        <v>436</v>
      </c>
      <c r="F1373" s="35" t="s">
        <v>255</v>
      </c>
      <c r="G1373" s="36">
        <v>41729</v>
      </c>
      <c r="H1373" s="82">
        <v>7521</v>
      </c>
      <c r="I1373" s="37">
        <v>753</v>
      </c>
      <c r="K1373">
        <f t="shared" si="21"/>
        <v>1</v>
      </c>
    </row>
    <row r="1374" spans="4:11" x14ac:dyDescent="0.25">
      <c r="D1374" s="45" t="s">
        <v>959</v>
      </c>
      <c r="E1374" s="45" t="s">
        <v>376</v>
      </c>
      <c r="F1374" s="35" t="s">
        <v>255</v>
      </c>
      <c r="G1374" s="36">
        <v>41729</v>
      </c>
      <c r="H1374" s="82">
        <v>6611</v>
      </c>
      <c r="I1374" s="37">
        <v>662</v>
      </c>
      <c r="K1374">
        <f t="shared" si="21"/>
        <v>1</v>
      </c>
    </row>
    <row r="1375" spans="4:11" x14ac:dyDescent="0.25">
      <c r="D1375" s="45" t="s">
        <v>822</v>
      </c>
      <c r="E1375" s="45" t="s">
        <v>336</v>
      </c>
      <c r="F1375" s="35" t="s">
        <v>255</v>
      </c>
      <c r="G1375" s="36">
        <v>41729</v>
      </c>
      <c r="H1375" s="82">
        <v>29666</v>
      </c>
      <c r="I1375" s="37">
        <v>2967</v>
      </c>
      <c r="K1375">
        <f t="shared" si="21"/>
        <v>2</v>
      </c>
    </row>
    <row r="1376" spans="4:11" x14ac:dyDescent="0.25">
      <c r="D1376" s="45" t="s">
        <v>830</v>
      </c>
      <c r="E1376" s="45" t="s">
        <v>374</v>
      </c>
      <c r="F1376" s="35" t="s">
        <v>255</v>
      </c>
      <c r="G1376" s="36">
        <v>41729</v>
      </c>
      <c r="H1376" s="82">
        <v>3301</v>
      </c>
      <c r="I1376" s="37">
        <v>331</v>
      </c>
      <c r="K1376">
        <f t="shared" si="21"/>
        <v>1</v>
      </c>
    </row>
    <row r="1377" spans="4:11" x14ac:dyDescent="0.25">
      <c r="D1377" s="45" t="s">
        <v>528</v>
      </c>
      <c r="E1377" s="45" t="s">
        <v>529</v>
      </c>
      <c r="F1377" s="35" t="s">
        <v>255</v>
      </c>
      <c r="G1377" s="36">
        <v>41729</v>
      </c>
      <c r="H1377" s="82">
        <v>5291</v>
      </c>
      <c r="I1377" s="37">
        <v>530</v>
      </c>
      <c r="K1377">
        <f t="shared" si="21"/>
        <v>1</v>
      </c>
    </row>
    <row r="1378" spans="4:11" x14ac:dyDescent="0.25">
      <c r="D1378" s="45" t="s">
        <v>845</v>
      </c>
      <c r="E1378" s="45" t="s">
        <v>413</v>
      </c>
      <c r="F1378" s="35" t="s">
        <v>255</v>
      </c>
      <c r="G1378" s="36">
        <v>41729</v>
      </c>
      <c r="H1378" s="82">
        <v>5583</v>
      </c>
      <c r="I1378" s="37">
        <v>559</v>
      </c>
      <c r="K1378">
        <f t="shared" si="21"/>
        <v>1</v>
      </c>
    </row>
    <row r="1379" spans="4:11" x14ac:dyDescent="0.25">
      <c r="D1379" s="45" t="s">
        <v>550</v>
      </c>
      <c r="E1379" s="45" t="s">
        <v>551</v>
      </c>
      <c r="F1379" s="35" t="s">
        <v>255</v>
      </c>
      <c r="G1379" s="36">
        <v>41729</v>
      </c>
      <c r="H1379" s="82">
        <v>34567</v>
      </c>
      <c r="I1379" s="37">
        <v>3457</v>
      </c>
      <c r="K1379">
        <f t="shared" si="21"/>
        <v>2</v>
      </c>
    </row>
    <row r="1380" spans="4:11" x14ac:dyDescent="0.25">
      <c r="D1380" s="45" t="s">
        <v>946</v>
      </c>
      <c r="E1380" s="45" t="s">
        <v>342</v>
      </c>
      <c r="F1380" s="35" t="s">
        <v>255</v>
      </c>
      <c r="G1380" s="36">
        <v>41729</v>
      </c>
      <c r="H1380" s="82">
        <v>7516</v>
      </c>
      <c r="I1380" s="37">
        <v>752</v>
      </c>
      <c r="K1380">
        <f t="shared" si="21"/>
        <v>1</v>
      </c>
    </row>
    <row r="1381" spans="4:11" x14ac:dyDescent="0.25">
      <c r="D1381" s="45" t="s">
        <v>1143</v>
      </c>
      <c r="E1381" s="45" t="s">
        <v>751</v>
      </c>
      <c r="F1381" s="35" t="s">
        <v>255</v>
      </c>
      <c r="G1381" s="36">
        <v>41729</v>
      </c>
      <c r="H1381" s="82">
        <v>4098</v>
      </c>
      <c r="I1381" s="37">
        <v>410</v>
      </c>
      <c r="K1381">
        <f t="shared" si="21"/>
        <v>1</v>
      </c>
    </row>
    <row r="1382" spans="4:11" x14ac:dyDescent="0.25">
      <c r="D1382" s="45" t="s">
        <v>951</v>
      </c>
      <c r="E1382" s="45" t="s">
        <v>353</v>
      </c>
      <c r="F1382" s="35" t="s">
        <v>255</v>
      </c>
      <c r="G1382" s="36">
        <v>41729</v>
      </c>
      <c r="H1382" s="82">
        <v>3218</v>
      </c>
      <c r="I1382" s="37">
        <v>322</v>
      </c>
      <c r="K1382">
        <f t="shared" si="21"/>
        <v>1</v>
      </c>
    </row>
    <row r="1383" spans="4:11" x14ac:dyDescent="0.25">
      <c r="D1383" s="45" t="s">
        <v>865</v>
      </c>
      <c r="E1383" s="45" t="s">
        <v>489</v>
      </c>
      <c r="F1383" s="35" t="s">
        <v>255</v>
      </c>
      <c r="G1383" s="36">
        <v>41729</v>
      </c>
      <c r="H1383" s="82">
        <v>19831</v>
      </c>
      <c r="I1383" s="37">
        <v>1984</v>
      </c>
      <c r="K1383">
        <f t="shared" si="21"/>
        <v>2</v>
      </c>
    </row>
    <row r="1384" spans="4:11" x14ac:dyDescent="0.25">
      <c r="D1384" s="45" t="s">
        <v>875</v>
      </c>
      <c r="E1384" s="45" t="s">
        <v>519</v>
      </c>
      <c r="F1384" s="35" t="s">
        <v>255</v>
      </c>
      <c r="G1384" s="36">
        <v>41729</v>
      </c>
      <c r="H1384" s="82">
        <v>13570</v>
      </c>
      <c r="I1384" s="37">
        <v>1358</v>
      </c>
      <c r="K1384">
        <f t="shared" si="21"/>
        <v>2</v>
      </c>
    </row>
    <row r="1385" spans="4:11" x14ac:dyDescent="0.25">
      <c r="D1385" s="45" t="s">
        <v>1109</v>
      </c>
      <c r="E1385" s="45" t="s">
        <v>537</v>
      </c>
      <c r="F1385" s="35" t="s">
        <v>255</v>
      </c>
      <c r="G1385" s="36">
        <v>41729</v>
      </c>
      <c r="H1385" s="82">
        <v>19772</v>
      </c>
      <c r="I1385" s="37">
        <v>1978</v>
      </c>
      <c r="K1385">
        <f t="shared" si="21"/>
        <v>1</v>
      </c>
    </row>
    <row r="1386" spans="4:11" x14ac:dyDescent="0.25">
      <c r="D1386" s="45" t="s">
        <v>1018</v>
      </c>
      <c r="E1386" s="45" t="s">
        <v>750</v>
      </c>
      <c r="F1386" s="35" t="s">
        <v>255</v>
      </c>
      <c r="G1386" s="36">
        <v>41729</v>
      </c>
      <c r="H1386" s="82">
        <v>7037</v>
      </c>
      <c r="I1386" s="37">
        <v>704</v>
      </c>
      <c r="K1386">
        <f t="shared" si="21"/>
        <v>1</v>
      </c>
    </row>
    <row r="1387" spans="4:11" x14ac:dyDescent="0.25">
      <c r="D1387" s="45" t="s">
        <v>1053</v>
      </c>
      <c r="E1387" s="45" t="s">
        <v>329</v>
      </c>
      <c r="F1387" s="35" t="s">
        <v>255</v>
      </c>
      <c r="G1387" s="36">
        <v>41729</v>
      </c>
      <c r="H1387" s="82">
        <v>1996</v>
      </c>
      <c r="I1387" s="37">
        <v>200</v>
      </c>
      <c r="K1387">
        <f t="shared" si="21"/>
        <v>1</v>
      </c>
    </row>
    <row r="1388" spans="4:11" x14ac:dyDescent="0.25">
      <c r="D1388" s="45" t="s">
        <v>1054</v>
      </c>
      <c r="E1388" s="45" t="s">
        <v>333</v>
      </c>
      <c r="F1388" s="35" t="s">
        <v>255</v>
      </c>
      <c r="G1388" s="36">
        <v>41729</v>
      </c>
      <c r="H1388" s="82">
        <v>10391</v>
      </c>
      <c r="I1388" s="37">
        <v>1040</v>
      </c>
      <c r="K1388">
        <f t="shared" si="21"/>
        <v>2</v>
      </c>
    </row>
    <row r="1389" spans="4:11" x14ac:dyDescent="0.25">
      <c r="D1389" s="45" t="s">
        <v>980</v>
      </c>
      <c r="E1389" s="45" t="s">
        <v>476</v>
      </c>
      <c r="F1389" s="35" t="s">
        <v>255</v>
      </c>
      <c r="G1389" s="36">
        <v>41729</v>
      </c>
      <c r="H1389" s="82">
        <v>15417</v>
      </c>
      <c r="I1389" s="37">
        <v>1542</v>
      </c>
      <c r="K1389">
        <f t="shared" si="21"/>
        <v>1</v>
      </c>
    </row>
    <row r="1390" spans="4:11" x14ac:dyDescent="0.25">
      <c r="D1390" s="45" t="s">
        <v>917</v>
      </c>
      <c r="E1390" s="45" t="s">
        <v>521</v>
      </c>
      <c r="F1390" s="35" t="s">
        <v>255</v>
      </c>
      <c r="G1390" s="36">
        <v>41729</v>
      </c>
      <c r="H1390" s="82">
        <v>40261</v>
      </c>
      <c r="I1390" s="37">
        <v>4027</v>
      </c>
      <c r="K1390">
        <f t="shared" si="21"/>
        <v>2</v>
      </c>
    </row>
    <row r="1391" spans="4:11" x14ac:dyDescent="0.25">
      <c r="D1391" s="45" t="s">
        <v>828</v>
      </c>
      <c r="E1391" s="45" t="s">
        <v>370</v>
      </c>
      <c r="F1391" s="35" t="s">
        <v>255</v>
      </c>
      <c r="G1391" s="36">
        <v>41729</v>
      </c>
      <c r="H1391" s="82">
        <v>15433</v>
      </c>
      <c r="I1391" s="37">
        <v>1544</v>
      </c>
      <c r="K1391">
        <f t="shared" si="21"/>
        <v>1</v>
      </c>
    </row>
    <row r="1392" spans="4:11" x14ac:dyDescent="0.25">
      <c r="D1392" s="45" t="s">
        <v>1097</v>
      </c>
      <c r="E1392" s="45" t="s">
        <v>490</v>
      </c>
      <c r="F1392" s="35" t="s">
        <v>255</v>
      </c>
      <c r="G1392" s="36">
        <v>41729</v>
      </c>
      <c r="H1392" s="82">
        <v>2898</v>
      </c>
      <c r="I1392" s="37">
        <v>290</v>
      </c>
      <c r="K1392">
        <f t="shared" si="21"/>
        <v>1</v>
      </c>
    </row>
    <row r="1393" spans="4:11" x14ac:dyDescent="0.25">
      <c r="D1393" s="45" t="s">
        <v>498</v>
      </c>
      <c r="E1393" s="45" t="s">
        <v>499</v>
      </c>
      <c r="F1393" s="35" t="s">
        <v>255</v>
      </c>
      <c r="G1393" s="36">
        <v>41729</v>
      </c>
      <c r="H1393" s="82">
        <v>5617</v>
      </c>
      <c r="I1393" s="37">
        <v>562</v>
      </c>
      <c r="K1393">
        <f t="shared" si="21"/>
        <v>1</v>
      </c>
    </row>
    <row r="1394" spans="4:11" x14ac:dyDescent="0.25">
      <c r="D1394" s="45" t="s">
        <v>913</v>
      </c>
      <c r="E1394" s="45" t="s">
        <v>727</v>
      </c>
      <c r="F1394" s="35" t="s">
        <v>255</v>
      </c>
      <c r="G1394" s="36">
        <v>41729</v>
      </c>
      <c r="H1394" s="82">
        <v>8742</v>
      </c>
      <c r="I1394" s="37">
        <v>875</v>
      </c>
      <c r="K1394">
        <f t="shared" si="21"/>
        <v>1</v>
      </c>
    </row>
    <row r="1395" spans="4:11" x14ac:dyDescent="0.25">
      <c r="D1395" s="45" t="s">
        <v>494</v>
      </c>
      <c r="E1395" s="45" t="s">
        <v>495</v>
      </c>
      <c r="F1395" s="35" t="s">
        <v>255</v>
      </c>
      <c r="G1395" s="36">
        <v>41729</v>
      </c>
      <c r="H1395" s="82">
        <v>13279</v>
      </c>
      <c r="I1395" s="37">
        <v>1328</v>
      </c>
      <c r="K1395">
        <f t="shared" si="21"/>
        <v>1</v>
      </c>
    </row>
    <row r="1396" spans="4:11" x14ac:dyDescent="0.25">
      <c r="D1396" s="45" t="s">
        <v>1013</v>
      </c>
      <c r="E1396" s="45" t="s">
        <v>462</v>
      </c>
      <c r="F1396" s="35" t="s">
        <v>255</v>
      </c>
      <c r="G1396" s="36">
        <v>41729</v>
      </c>
      <c r="H1396" s="82">
        <v>2636</v>
      </c>
      <c r="I1396" s="37">
        <v>264</v>
      </c>
      <c r="K1396">
        <f t="shared" si="21"/>
        <v>1</v>
      </c>
    </row>
    <row r="1397" spans="4:11" x14ac:dyDescent="0.25">
      <c r="D1397" s="45" t="s">
        <v>1076</v>
      </c>
      <c r="E1397" s="45" t="s">
        <v>414</v>
      </c>
      <c r="F1397" s="35" t="s">
        <v>255</v>
      </c>
      <c r="G1397" s="36">
        <v>41729</v>
      </c>
      <c r="H1397" s="82">
        <v>25455</v>
      </c>
      <c r="I1397" s="37">
        <v>2546</v>
      </c>
      <c r="K1397">
        <f t="shared" si="21"/>
        <v>4</v>
      </c>
    </row>
    <row r="1398" spans="4:11" x14ac:dyDescent="0.25">
      <c r="D1398" s="45" t="s">
        <v>949</v>
      </c>
      <c r="E1398" s="45" t="s">
        <v>349</v>
      </c>
      <c r="F1398" s="35" t="s">
        <v>255</v>
      </c>
      <c r="G1398" s="36">
        <v>41729</v>
      </c>
      <c r="H1398" s="82">
        <v>21868</v>
      </c>
      <c r="I1398" s="37">
        <v>2187</v>
      </c>
      <c r="K1398">
        <f t="shared" si="21"/>
        <v>2</v>
      </c>
    </row>
    <row r="1399" spans="4:11" x14ac:dyDescent="0.25">
      <c r="D1399" s="45" t="s">
        <v>1113</v>
      </c>
      <c r="E1399" s="45" t="s">
        <v>553</v>
      </c>
      <c r="F1399" s="35" t="s">
        <v>255</v>
      </c>
      <c r="G1399" s="36">
        <v>41729</v>
      </c>
      <c r="H1399" s="82">
        <v>11936</v>
      </c>
      <c r="I1399" s="37">
        <v>1194</v>
      </c>
      <c r="K1399">
        <f t="shared" si="21"/>
        <v>1</v>
      </c>
    </row>
    <row r="1400" spans="4:11" x14ac:dyDescent="0.25">
      <c r="D1400" s="45" t="s">
        <v>842</v>
      </c>
      <c r="E1400" s="45" t="s">
        <v>409</v>
      </c>
      <c r="F1400" s="35" t="s">
        <v>255</v>
      </c>
      <c r="G1400" s="36">
        <v>41729</v>
      </c>
      <c r="H1400" s="82">
        <v>11542</v>
      </c>
      <c r="I1400" s="37">
        <v>1155</v>
      </c>
      <c r="K1400">
        <f t="shared" si="21"/>
        <v>1</v>
      </c>
    </row>
    <row r="1401" spans="4:11" x14ac:dyDescent="0.25">
      <c r="D1401" s="45" t="s">
        <v>843</v>
      </c>
      <c r="E1401" s="45" t="s">
        <v>410</v>
      </c>
      <c r="F1401" s="35" t="s">
        <v>255</v>
      </c>
      <c r="G1401" s="36">
        <v>41729</v>
      </c>
      <c r="H1401" s="82">
        <v>18905</v>
      </c>
      <c r="I1401" s="37">
        <v>1891</v>
      </c>
      <c r="K1401">
        <f t="shared" si="21"/>
        <v>1</v>
      </c>
    </row>
    <row r="1402" spans="4:11" x14ac:dyDescent="0.25">
      <c r="D1402" s="45" t="s">
        <v>870</v>
      </c>
      <c r="E1402" s="45" t="s">
        <v>500</v>
      </c>
      <c r="F1402" s="35" t="s">
        <v>255</v>
      </c>
      <c r="G1402" s="36">
        <v>41729</v>
      </c>
      <c r="H1402" s="82">
        <v>15057</v>
      </c>
      <c r="I1402" s="37">
        <v>1506</v>
      </c>
      <c r="K1402">
        <f t="shared" si="21"/>
        <v>1</v>
      </c>
    </row>
    <row r="1403" spans="4:11" x14ac:dyDescent="0.25">
      <c r="D1403" s="45" t="s">
        <v>960</v>
      </c>
      <c r="E1403" s="45" t="s">
        <v>379</v>
      </c>
      <c r="F1403" s="35" t="s">
        <v>255</v>
      </c>
      <c r="G1403" s="36">
        <v>41729</v>
      </c>
      <c r="H1403" s="82">
        <v>4184</v>
      </c>
      <c r="I1403" s="37">
        <v>419</v>
      </c>
      <c r="K1403">
        <f t="shared" si="21"/>
        <v>1</v>
      </c>
    </row>
    <row r="1404" spans="4:11" x14ac:dyDescent="0.25">
      <c r="D1404" s="45" t="s">
        <v>968</v>
      </c>
      <c r="E1404" s="45" t="s">
        <v>403</v>
      </c>
      <c r="F1404" s="35" t="s">
        <v>255</v>
      </c>
      <c r="G1404" s="36">
        <v>41729</v>
      </c>
      <c r="H1404" s="82">
        <v>28766</v>
      </c>
      <c r="I1404" s="37">
        <v>2877</v>
      </c>
      <c r="K1404">
        <f t="shared" si="21"/>
        <v>2</v>
      </c>
    </row>
    <row r="1405" spans="4:11" x14ac:dyDescent="0.25">
      <c r="D1405" s="45" t="s">
        <v>857</v>
      </c>
      <c r="E1405" s="45" t="s">
        <v>442</v>
      </c>
      <c r="F1405" s="35" t="s">
        <v>255</v>
      </c>
      <c r="G1405" s="36">
        <v>41729</v>
      </c>
      <c r="H1405" s="82">
        <v>9840</v>
      </c>
      <c r="I1405" s="37">
        <v>984</v>
      </c>
      <c r="K1405">
        <f t="shared" si="21"/>
        <v>1</v>
      </c>
    </row>
    <row r="1406" spans="4:11" x14ac:dyDescent="0.25">
      <c r="D1406" s="45" t="s">
        <v>1058</v>
      </c>
      <c r="E1406" s="45" t="s">
        <v>341</v>
      </c>
      <c r="F1406" s="35" t="s">
        <v>255</v>
      </c>
      <c r="G1406" s="36">
        <v>41729</v>
      </c>
      <c r="H1406" s="82">
        <v>9212</v>
      </c>
      <c r="I1406" s="37">
        <v>922</v>
      </c>
      <c r="K1406">
        <f t="shared" si="21"/>
        <v>1</v>
      </c>
    </row>
    <row r="1407" spans="4:11" x14ac:dyDescent="0.25">
      <c r="D1407" s="45" t="s">
        <v>456</v>
      </c>
      <c r="E1407" s="45" t="s">
        <v>457</v>
      </c>
      <c r="F1407" s="35" t="s">
        <v>255</v>
      </c>
      <c r="G1407" s="36">
        <v>41729</v>
      </c>
      <c r="H1407" s="82">
        <v>7458</v>
      </c>
      <c r="I1407" s="37">
        <v>746</v>
      </c>
      <c r="K1407">
        <f t="shared" si="21"/>
        <v>1</v>
      </c>
    </row>
    <row r="1408" spans="4:11" x14ac:dyDescent="0.25">
      <c r="D1408" s="45" t="s">
        <v>327</v>
      </c>
      <c r="E1408" s="45" t="s">
        <v>328</v>
      </c>
      <c r="F1408" s="35" t="s">
        <v>255</v>
      </c>
      <c r="G1408" s="36">
        <v>41729</v>
      </c>
      <c r="H1408" s="82">
        <v>9769</v>
      </c>
      <c r="I1408" s="37">
        <v>977</v>
      </c>
      <c r="K1408">
        <f t="shared" si="21"/>
        <v>1</v>
      </c>
    </row>
    <row r="1409" spans="4:11" x14ac:dyDescent="0.25">
      <c r="D1409" s="45" t="s">
        <v>1112</v>
      </c>
      <c r="E1409" s="45" t="s">
        <v>548</v>
      </c>
      <c r="F1409" s="35" t="s">
        <v>255</v>
      </c>
      <c r="G1409" s="36">
        <v>41729</v>
      </c>
      <c r="H1409" s="82">
        <v>6931</v>
      </c>
      <c r="I1409" s="37">
        <v>694</v>
      </c>
      <c r="K1409">
        <f t="shared" si="21"/>
        <v>1</v>
      </c>
    </row>
    <row r="1410" spans="4:11" x14ac:dyDescent="0.25">
      <c r="D1410" s="45" t="s">
        <v>1081</v>
      </c>
      <c r="E1410" s="45" t="s">
        <v>433</v>
      </c>
      <c r="F1410" s="35" t="s">
        <v>255</v>
      </c>
      <c r="G1410" s="36">
        <v>41729</v>
      </c>
      <c r="H1410" s="82">
        <v>4175</v>
      </c>
      <c r="I1410" s="37">
        <v>418</v>
      </c>
      <c r="K1410">
        <f t="shared" si="21"/>
        <v>1</v>
      </c>
    </row>
    <row r="1411" spans="4:11" x14ac:dyDescent="0.25">
      <c r="D1411" s="45" t="s">
        <v>1077</v>
      </c>
      <c r="E1411" s="45" t="s">
        <v>419</v>
      </c>
      <c r="F1411" s="35" t="s">
        <v>255</v>
      </c>
      <c r="G1411" s="36">
        <v>41729</v>
      </c>
      <c r="H1411" s="82">
        <v>9734</v>
      </c>
      <c r="I1411" s="37">
        <v>974</v>
      </c>
      <c r="K1411">
        <f t="shared" si="21"/>
        <v>1</v>
      </c>
    </row>
    <row r="1412" spans="4:11" x14ac:dyDescent="0.25">
      <c r="D1412" s="45" t="s">
        <v>957</v>
      </c>
      <c r="E1412" s="45" t="s">
        <v>367</v>
      </c>
      <c r="F1412" s="35" t="s">
        <v>255</v>
      </c>
      <c r="G1412" s="36">
        <v>41729</v>
      </c>
      <c r="H1412" s="82">
        <v>2152</v>
      </c>
      <c r="I1412" s="37">
        <v>216</v>
      </c>
      <c r="K1412">
        <f t="shared" si="21"/>
        <v>3</v>
      </c>
    </row>
    <row r="1413" spans="4:11" x14ac:dyDescent="0.25">
      <c r="D1413" s="45" t="s">
        <v>831</v>
      </c>
      <c r="E1413" s="45" t="s">
        <v>375</v>
      </c>
      <c r="F1413" s="35" t="s">
        <v>255</v>
      </c>
      <c r="G1413" s="36">
        <v>41729</v>
      </c>
      <c r="H1413" s="82">
        <v>4575</v>
      </c>
      <c r="I1413" s="37">
        <v>458</v>
      </c>
      <c r="K1413">
        <f t="shared" si="21"/>
        <v>1</v>
      </c>
    </row>
    <row r="1414" spans="4:11" x14ac:dyDescent="0.25">
      <c r="D1414" s="45" t="s">
        <v>1012</v>
      </c>
      <c r="E1414" s="45" t="s">
        <v>432</v>
      </c>
      <c r="F1414" s="35" t="s">
        <v>255</v>
      </c>
      <c r="G1414" s="36">
        <v>41729</v>
      </c>
      <c r="H1414" s="82">
        <v>6315</v>
      </c>
      <c r="I1414" s="37">
        <v>632</v>
      </c>
      <c r="K1414">
        <f t="shared" si="21"/>
        <v>2</v>
      </c>
    </row>
    <row r="1415" spans="4:11" x14ac:dyDescent="0.25">
      <c r="D1415" s="45" t="s">
        <v>477</v>
      </c>
      <c r="E1415" s="45" t="s">
        <v>478</v>
      </c>
      <c r="F1415" s="35" t="s">
        <v>255</v>
      </c>
      <c r="G1415" s="36">
        <v>41729</v>
      </c>
      <c r="H1415" s="82">
        <v>795</v>
      </c>
      <c r="I1415" s="37">
        <v>80</v>
      </c>
      <c r="K1415">
        <f t="shared" si="21"/>
        <v>1</v>
      </c>
    </row>
    <row r="1416" spans="4:11" x14ac:dyDescent="0.25">
      <c r="D1416" s="45" t="s">
        <v>446</v>
      </c>
      <c r="E1416" s="45" t="s">
        <v>447</v>
      </c>
      <c r="F1416" s="35" t="s">
        <v>255</v>
      </c>
      <c r="G1416" s="36">
        <v>41729</v>
      </c>
      <c r="H1416" s="82">
        <v>3277</v>
      </c>
      <c r="I1416" s="37">
        <v>328</v>
      </c>
      <c r="K1416">
        <f t="shared" ref="K1416:K1479" si="22">COUNTIF(D1416:D3054,D1416)</f>
        <v>1</v>
      </c>
    </row>
    <row r="1417" spans="4:11" x14ac:dyDescent="0.25">
      <c r="D1417" s="45" t="s">
        <v>1074</v>
      </c>
      <c r="E1417" s="45" t="s">
        <v>408</v>
      </c>
      <c r="F1417" s="35" t="s">
        <v>255</v>
      </c>
      <c r="G1417" s="36">
        <v>41729</v>
      </c>
      <c r="H1417" s="82">
        <v>8016</v>
      </c>
      <c r="I1417" s="37">
        <v>802</v>
      </c>
      <c r="K1417">
        <f t="shared" si="22"/>
        <v>1</v>
      </c>
    </row>
    <row r="1418" spans="4:11" x14ac:dyDescent="0.25">
      <c r="D1418" s="45" t="s">
        <v>1075</v>
      </c>
      <c r="E1418" s="45" t="s">
        <v>411</v>
      </c>
      <c r="F1418" s="35" t="s">
        <v>255</v>
      </c>
      <c r="G1418" s="36">
        <v>41729</v>
      </c>
      <c r="H1418" s="82">
        <v>21556</v>
      </c>
      <c r="I1418" s="37">
        <v>2156</v>
      </c>
      <c r="K1418">
        <f t="shared" si="22"/>
        <v>1</v>
      </c>
    </row>
    <row r="1419" spans="4:11" x14ac:dyDescent="0.25">
      <c r="D1419" s="45" t="s">
        <v>1095</v>
      </c>
      <c r="E1419" s="45" t="s">
        <v>486</v>
      </c>
      <c r="F1419" s="35" t="s">
        <v>255</v>
      </c>
      <c r="G1419" s="36">
        <v>41729</v>
      </c>
      <c r="H1419" s="82">
        <v>25884</v>
      </c>
      <c r="I1419" s="37">
        <v>2589</v>
      </c>
      <c r="K1419">
        <f t="shared" si="22"/>
        <v>1</v>
      </c>
    </row>
    <row r="1420" spans="4:11" x14ac:dyDescent="0.25">
      <c r="D1420" s="45" t="s">
        <v>1100</v>
      </c>
      <c r="E1420" s="45" t="s">
        <v>502</v>
      </c>
      <c r="F1420" s="35" t="s">
        <v>255</v>
      </c>
      <c r="G1420" s="36">
        <v>41729</v>
      </c>
      <c r="H1420" s="82">
        <v>39287</v>
      </c>
      <c r="I1420" s="37">
        <v>3929</v>
      </c>
      <c r="K1420">
        <f t="shared" si="22"/>
        <v>2</v>
      </c>
    </row>
    <row r="1421" spans="4:11" x14ac:dyDescent="0.25">
      <c r="D1421" s="45" t="s">
        <v>754</v>
      </c>
      <c r="E1421" s="45" t="s">
        <v>755</v>
      </c>
      <c r="F1421" s="35" t="s">
        <v>255</v>
      </c>
      <c r="G1421" s="36">
        <v>41729</v>
      </c>
      <c r="H1421" s="82">
        <v>2697</v>
      </c>
      <c r="I1421" s="37">
        <v>270</v>
      </c>
      <c r="K1421">
        <f t="shared" si="22"/>
        <v>1</v>
      </c>
    </row>
    <row r="1422" spans="4:11" x14ac:dyDescent="0.25">
      <c r="D1422" s="45" t="s">
        <v>851</v>
      </c>
      <c r="E1422" s="45" t="s">
        <v>426</v>
      </c>
      <c r="F1422" s="35" t="s">
        <v>255</v>
      </c>
      <c r="G1422" s="36">
        <v>41729</v>
      </c>
      <c r="H1422" s="82">
        <v>4726</v>
      </c>
      <c r="I1422" s="37">
        <v>473</v>
      </c>
      <c r="K1422">
        <f t="shared" si="22"/>
        <v>1</v>
      </c>
    </row>
    <row r="1423" spans="4:11" x14ac:dyDescent="0.25">
      <c r="D1423" s="45" t="s">
        <v>422</v>
      </c>
      <c r="E1423" s="45" t="s">
        <v>423</v>
      </c>
      <c r="F1423" s="35" t="s">
        <v>255</v>
      </c>
      <c r="G1423" s="36">
        <v>41729</v>
      </c>
      <c r="H1423" s="82">
        <v>14448</v>
      </c>
      <c r="I1423" s="37">
        <v>1445</v>
      </c>
      <c r="K1423">
        <f t="shared" si="22"/>
        <v>1</v>
      </c>
    </row>
    <row r="1424" spans="4:11" x14ac:dyDescent="0.25">
      <c r="D1424" s="45" t="s">
        <v>855</v>
      </c>
      <c r="E1424" s="45" t="s">
        <v>438</v>
      </c>
      <c r="F1424" s="35" t="s">
        <v>255</v>
      </c>
      <c r="G1424" s="36">
        <v>41729</v>
      </c>
      <c r="H1424" s="82">
        <v>5377</v>
      </c>
      <c r="I1424" s="37">
        <v>538</v>
      </c>
      <c r="K1424">
        <f t="shared" si="22"/>
        <v>1</v>
      </c>
    </row>
    <row r="1425" spans="4:11" x14ac:dyDescent="0.25">
      <c r="D1425" s="45" t="s">
        <v>887</v>
      </c>
      <c r="E1425" s="45" t="s">
        <v>556</v>
      </c>
      <c r="F1425" s="35" t="s">
        <v>255</v>
      </c>
      <c r="G1425" s="36">
        <v>41729</v>
      </c>
      <c r="H1425" s="82">
        <v>22583</v>
      </c>
      <c r="I1425" s="37">
        <v>2259</v>
      </c>
      <c r="K1425">
        <f t="shared" si="22"/>
        <v>2</v>
      </c>
    </row>
    <row r="1426" spans="4:11" x14ac:dyDescent="0.25">
      <c r="D1426" s="45" t="s">
        <v>836</v>
      </c>
      <c r="E1426" s="45" t="s">
        <v>386</v>
      </c>
      <c r="F1426" s="35" t="s">
        <v>255</v>
      </c>
      <c r="G1426" s="36">
        <v>41729</v>
      </c>
      <c r="H1426" s="82">
        <v>3075</v>
      </c>
      <c r="I1426" s="37">
        <v>308</v>
      </c>
      <c r="K1426">
        <f t="shared" si="22"/>
        <v>2</v>
      </c>
    </row>
    <row r="1427" spans="4:11" x14ac:dyDescent="0.25">
      <c r="D1427" s="45" t="s">
        <v>864</v>
      </c>
      <c r="E1427" s="45" t="s">
        <v>484</v>
      </c>
      <c r="F1427" s="35" t="s">
        <v>255</v>
      </c>
      <c r="G1427" s="36">
        <v>41729</v>
      </c>
      <c r="H1427" s="82">
        <v>7813</v>
      </c>
      <c r="I1427" s="37">
        <v>782</v>
      </c>
      <c r="K1427">
        <f t="shared" si="22"/>
        <v>1</v>
      </c>
    </row>
    <row r="1428" spans="4:11" x14ac:dyDescent="0.25">
      <c r="D1428" s="45" t="s">
        <v>1014</v>
      </c>
      <c r="E1428" s="45" t="s">
        <v>527</v>
      </c>
      <c r="F1428" s="35" t="s">
        <v>255</v>
      </c>
      <c r="G1428" s="36">
        <v>41729</v>
      </c>
      <c r="H1428" s="82">
        <v>1890</v>
      </c>
      <c r="I1428" s="37">
        <v>189</v>
      </c>
      <c r="K1428">
        <f t="shared" si="22"/>
        <v>1</v>
      </c>
    </row>
    <row r="1429" spans="4:11" x14ac:dyDescent="0.25">
      <c r="D1429" s="45" t="s">
        <v>977</v>
      </c>
      <c r="E1429" s="45" t="s">
        <v>469</v>
      </c>
      <c r="F1429" s="35" t="s">
        <v>255</v>
      </c>
      <c r="G1429" s="36">
        <v>41729</v>
      </c>
      <c r="H1429" s="82">
        <v>11504</v>
      </c>
      <c r="I1429" s="37">
        <v>1151</v>
      </c>
      <c r="K1429">
        <f t="shared" si="22"/>
        <v>1</v>
      </c>
    </row>
    <row r="1430" spans="4:11" x14ac:dyDescent="0.25">
      <c r="D1430" s="45" t="s">
        <v>1055</v>
      </c>
      <c r="E1430" s="45" t="s">
        <v>335</v>
      </c>
      <c r="F1430" s="35" t="s">
        <v>255</v>
      </c>
      <c r="G1430" s="36">
        <v>41729</v>
      </c>
      <c r="H1430" s="82">
        <v>4631</v>
      </c>
      <c r="I1430" s="37">
        <v>464</v>
      </c>
      <c r="K1430">
        <f t="shared" si="22"/>
        <v>2</v>
      </c>
    </row>
    <row r="1431" spans="4:11" x14ac:dyDescent="0.25">
      <c r="D1431" s="45" t="s">
        <v>953</v>
      </c>
      <c r="E1431" s="45" t="s">
        <v>357</v>
      </c>
      <c r="F1431" s="35" t="s">
        <v>255</v>
      </c>
      <c r="G1431" s="36">
        <v>41729</v>
      </c>
      <c r="H1431" s="82">
        <v>17605</v>
      </c>
      <c r="I1431" s="37">
        <v>1761</v>
      </c>
      <c r="K1431">
        <f t="shared" si="22"/>
        <v>1</v>
      </c>
    </row>
    <row r="1432" spans="4:11" x14ac:dyDescent="0.25">
      <c r="D1432" s="45" t="s">
        <v>952</v>
      </c>
      <c r="E1432" s="45" t="s">
        <v>356</v>
      </c>
      <c r="F1432" s="35" t="s">
        <v>255</v>
      </c>
      <c r="G1432" s="36">
        <v>41729</v>
      </c>
      <c r="H1432" s="82">
        <v>23768</v>
      </c>
      <c r="I1432" s="37">
        <v>2377</v>
      </c>
      <c r="K1432">
        <f t="shared" si="22"/>
        <v>2</v>
      </c>
    </row>
    <row r="1433" spans="4:11" x14ac:dyDescent="0.25">
      <c r="D1433" s="45" t="s">
        <v>1015</v>
      </c>
      <c r="E1433" s="45" t="s">
        <v>545</v>
      </c>
      <c r="F1433" s="35" t="s">
        <v>255</v>
      </c>
      <c r="G1433" s="36">
        <v>41729</v>
      </c>
      <c r="H1433" s="82">
        <v>19719</v>
      </c>
      <c r="I1433" s="37">
        <v>1972</v>
      </c>
      <c r="K1433">
        <f t="shared" si="22"/>
        <v>1</v>
      </c>
    </row>
    <row r="1434" spans="4:11" x14ac:dyDescent="0.25">
      <c r="D1434" s="45" t="s">
        <v>829</v>
      </c>
      <c r="E1434" s="45" t="s">
        <v>373</v>
      </c>
      <c r="F1434" s="35" t="s">
        <v>255</v>
      </c>
      <c r="G1434" s="36">
        <v>41729</v>
      </c>
      <c r="H1434" s="82">
        <v>3448</v>
      </c>
      <c r="I1434" s="37">
        <v>345</v>
      </c>
      <c r="K1434">
        <f t="shared" si="22"/>
        <v>1</v>
      </c>
    </row>
    <row r="1435" spans="4:11" x14ac:dyDescent="0.25">
      <c r="D1435" s="45" t="s">
        <v>459</v>
      </c>
      <c r="E1435" s="45" t="s">
        <v>460</v>
      </c>
      <c r="F1435" s="35" t="s">
        <v>255</v>
      </c>
      <c r="G1435" s="36">
        <v>41729</v>
      </c>
      <c r="H1435" s="82">
        <v>19042</v>
      </c>
      <c r="I1435" s="37">
        <v>1905</v>
      </c>
      <c r="K1435">
        <f t="shared" si="22"/>
        <v>2</v>
      </c>
    </row>
    <row r="1436" spans="4:11" x14ac:dyDescent="0.25">
      <c r="D1436" s="45" t="s">
        <v>416</v>
      </c>
      <c r="E1436" s="45" t="s">
        <v>417</v>
      </c>
      <c r="F1436" s="35" t="s">
        <v>255</v>
      </c>
      <c r="G1436" s="36">
        <v>41729</v>
      </c>
      <c r="H1436" s="82">
        <v>61181</v>
      </c>
      <c r="I1436" s="37">
        <v>6119</v>
      </c>
      <c r="K1436">
        <f t="shared" si="22"/>
        <v>2</v>
      </c>
    </row>
    <row r="1437" spans="4:11" x14ac:dyDescent="0.25">
      <c r="D1437" s="45" t="s">
        <v>1060</v>
      </c>
      <c r="E1437" s="45" t="s">
        <v>352</v>
      </c>
      <c r="F1437" s="35" t="s">
        <v>255</v>
      </c>
      <c r="G1437" s="36">
        <v>41729</v>
      </c>
      <c r="H1437" s="82">
        <v>12467</v>
      </c>
      <c r="I1437" s="37">
        <v>1247</v>
      </c>
      <c r="K1437">
        <f t="shared" si="22"/>
        <v>1</v>
      </c>
    </row>
    <row r="1438" spans="4:11" x14ac:dyDescent="0.25">
      <c r="D1438" s="45" t="s">
        <v>1076</v>
      </c>
      <c r="E1438" s="45" t="s">
        <v>414</v>
      </c>
      <c r="F1438" s="35" t="s">
        <v>255</v>
      </c>
      <c r="G1438" s="36">
        <v>41729</v>
      </c>
      <c r="H1438" s="82">
        <v>24976</v>
      </c>
      <c r="I1438" s="37">
        <v>2498</v>
      </c>
      <c r="K1438">
        <f t="shared" si="22"/>
        <v>3</v>
      </c>
    </row>
    <row r="1439" spans="4:11" x14ac:dyDescent="0.25">
      <c r="D1439" s="45" t="s">
        <v>984</v>
      </c>
      <c r="E1439" s="45" t="s">
        <v>508</v>
      </c>
      <c r="F1439" s="35" t="s">
        <v>255</v>
      </c>
      <c r="G1439" s="36">
        <v>41729</v>
      </c>
      <c r="H1439" s="82">
        <v>36943</v>
      </c>
      <c r="I1439" s="37">
        <v>3695</v>
      </c>
      <c r="K1439">
        <f t="shared" si="22"/>
        <v>2</v>
      </c>
    </row>
    <row r="1440" spans="4:11" x14ac:dyDescent="0.25">
      <c r="D1440" s="45" t="s">
        <v>398</v>
      </c>
      <c r="E1440" s="45" t="s">
        <v>399</v>
      </c>
      <c r="F1440" s="35" t="s">
        <v>255</v>
      </c>
      <c r="G1440" s="36">
        <v>41729</v>
      </c>
      <c r="H1440" s="82">
        <v>92783</v>
      </c>
      <c r="I1440" s="37">
        <v>9279</v>
      </c>
      <c r="K1440">
        <f t="shared" si="22"/>
        <v>2</v>
      </c>
    </row>
    <row r="1441" spans="4:11" x14ac:dyDescent="0.25">
      <c r="D1441" s="45" t="s">
        <v>1072</v>
      </c>
      <c r="E1441" s="45" t="s">
        <v>400</v>
      </c>
      <c r="F1441" s="35" t="s">
        <v>255</v>
      </c>
      <c r="G1441" s="36">
        <v>41729</v>
      </c>
      <c r="H1441" s="82">
        <v>4604</v>
      </c>
      <c r="I1441" s="37">
        <v>461</v>
      </c>
      <c r="K1441">
        <f t="shared" si="22"/>
        <v>1</v>
      </c>
    </row>
    <row r="1442" spans="4:11" x14ac:dyDescent="0.25">
      <c r="D1442" s="45" t="s">
        <v>983</v>
      </c>
      <c r="E1442" s="45" t="s">
        <v>488</v>
      </c>
      <c r="F1442" s="35" t="s">
        <v>255</v>
      </c>
      <c r="G1442" s="36">
        <v>41729</v>
      </c>
      <c r="H1442" s="82">
        <v>10850</v>
      </c>
      <c r="I1442" s="37">
        <v>1085</v>
      </c>
      <c r="K1442">
        <f t="shared" si="22"/>
        <v>1</v>
      </c>
    </row>
    <row r="1443" spans="4:11" x14ac:dyDescent="0.25">
      <c r="D1443" s="45" t="s">
        <v>1107</v>
      </c>
      <c r="E1443" s="45" t="s">
        <v>532</v>
      </c>
      <c r="F1443" s="35" t="s">
        <v>255</v>
      </c>
      <c r="G1443" s="36">
        <v>41729</v>
      </c>
      <c r="H1443" s="82">
        <v>10235</v>
      </c>
      <c r="I1443" s="37">
        <v>1024</v>
      </c>
      <c r="K1443">
        <f t="shared" si="22"/>
        <v>1</v>
      </c>
    </row>
    <row r="1444" spans="4:11" x14ac:dyDescent="0.25">
      <c r="D1444" s="45" t="s">
        <v>1108</v>
      </c>
      <c r="E1444" s="45" t="s">
        <v>534</v>
      </c>
      <c r="F1444" s="35" t="s">
        <v>255</v>
      </c>
      <c r="G1444" s="36">
        <v>41729</v>
      </c>
      <c r="H1444" s="82">
        <v>23145</v>
      </c>
      <c r="I1444" s="37">
        <v>2315</v>
      </c>
      <c r="K1444">
        <f t="shared" si="22"/>
        <v>2</v>
      </c>
    </row>
    <row r="1445" spans="4:11" x14ac:dyDescent="0.25">
      <c r="D1445" s="45" t="s">
        <v>996</v>
      </c>
      <c r="E1445" s="45" t="s">
        <v>544</v>
      </c>
      <c r="F1445" s="35" t="s">
        <v>255</v>
      </c>
      <c r="G1445" s="36">
        <v>41729</v>
      </c>
      <c r="H1445" s="82">
        <v>843</v>
      </c>
      <c r="I1445" s="37">
        <v>85</v>
      </c>
      <c r="K1445">
        <f t="shared" si="22"/>
        <v>1</v>
      </c>
    </row>
    <row r="1446" spans="4:11" x14ac:dyDescent="0.25">
      <c r="D1446" s="45" t="s">
        <v>1019</v>
      </c>
      <c r="E1446" s="45" t="s">
        <v>752</v>
      </c>
      <c r="F1446" s="35" t="s">
        <v>255</v>
      </c>
      <c r="G1446" s="36">
        <v>41729</v>
      </c>
      <c r="H1446" s="82">
        <v>2384</v>
      </c>
      <c r="I1446" s="37">
        <v>239</v>
      </c>
      <c r="K1446">
        <f t="shared" si="22"/>
        <v>1</v>
      </c>
    </row>
    <row r="1447" spans="4:11" x14ac:dyDescent="0.25">
      <c r="D1447" s="45" t="s">
        <v>954</v>
      </c>
      <c r="E1447" s="45" t="s">
        <v>361</v>
      </c>
      <c r="F1447" s="35" t="s">
        <v>255</v>
      </c>
      <c r="G1447" s="36">
        <v>41729</v>
      </c>
      <c r="H1447" s="82">
        <v>26740</v>
      </c>
      <c r="I1447" s="37">
        <v>2675</v>
      </c>
      <c r="K1447">
        <f t="shared" si="22"/>
        <v>2</v>
      </c>
    </row>
    <row r="1448" spans="4:11" x14ac:dyDescent="0.25">
      <c r="D1448" s="45" t="s">
        <v>975</v>
      </c>
      <c r="E1448" s="45" t="s">
        <v>466</v>
      </c>
      <c r="F1448" s="35" t="s">
        <v>255</v>
      </c>
      <c r="G1448" s="36">
        <v>41729</v>
      </c>
      <c r="H1448" s="82">
        <v>15906</v>
      </c>
      <c r="I1448" s="37">
        <v>1591</v>
      </c>
      <c r="K1448">
        <f t="shared" si="22"/>
        <v>1</v>
      </c>
    </row>
    <row r="1449" spans="4:11" x14ac:dyDescent="0.25">
      <c r="D1449" s="45" t="s">
        <v>1105</v>
      </c>
      <c r="E1449" s="45" t="s">
        <v>530</v>
      </c>
      <c r="F1449" s="35" t="s">
        <v>255</v>
      </c>
      <c r="G1449" s="36">
        <v>41729</v>
      </c>
      <c r="H1449" s="82">
        <v>3116</v>
      </c>
      <c r="I1449" s="37">
        <v>312</v>
      </c>
      <c r="K1449">
        <f t="shared" si="22"/>
        <v>1</v>
      </c>
    </row>
    <row r="1450" spans="4:11" x14ac:dyDescent="0.25">
      <c r="D1450" s="45" t="s">
        <v>832</v>
      </c>
      <c r="E1450" s="45" t="s">
        <v>377</v>
      </c>
      <c r="F1450" s="35" t="s">
        <v>255</v>
      </c>
      <c r="G1450" s="36">
        <v>41729</v>
      </c>
      <c r="H1450" s="82">
        <v>11993</v>
      </c>
      <c r="I1450" s="37">
        <v>1200</v>
      </c>
      <c r="K1450">
        <f t="shared" si="22"/>
        <v>2</v>
      </c>
    </row>
    <row r="1451" spans="4:11" x14ac:dyDescent="0.25">
      <c r="D1451" s="45" t="s">
        <v>1087</v>
      </c>
      <c r="E1451" s="45" t="s">
        <v>461</v>
      </c>
      <c r="F1451" s="35" t="s">
        <v>255</v>
      </c>
      <c r="G1451" s="36">
        <v>41729</v>
      </c>
      <c r="H1451" s="82">
        <v>5098</v>
      </c>
      <c r="I1451" s="37">
        <v>510</v>
      </c>
      <c r="K1451">
        <f t="shared" si="22"/>
        <v>1</v>
      </c>
    </row>
    <row r="1452" spans="4:11" x14ac:dyDescent="0.25">
      <c r="D1452" s="45" t="s">
        <v>444</v>
      </c>
      <c r="E1452" s="45" t="s">
        <v>445</v>
      </c>
      <c r="F1452" s="35" t="s">
        <v>255</v>
      </c>
      <c r="G1452" s="36">
        <v>41729</v>
      </c>
      <c r="H1452" s="82">
        <v>12886</v>
      </c>
      <c r="I1452" s="37">
        <v>1289</v>
      </c>
      <c r="K1452">
        <f t="shared" si="22"/>
        <v>2</v>
      </c>
    </row>
    <row r="1453" spans="4:11" x14ac:dyDescent="0.25">
      <c r="D1453" s="45" t="s">
        <v>958</v>
      </c>
      <c r="E1453" s="45" t="s">
        <v>372</v>
      </c>
      <c r="F1453" s="35" t="s">
        <v>255</v>
      </c>
      <c r="G1453" s="36">
        <v>41729</v>
      </c>
      <c r="H1453" s="82">
        <v>17030</v>
      </c>
      <c r="I1453" s="37">
        <v>1703</v>
      </c>
      <c r="K1453">
        <f t="shared" si="22"/>
        <v>2</v>
      </c>
    </row>
    <row r="1454" spans="4:11" x14ac:dyDescent="0.25">
      <c r="D1454" s="45" t="s">
        <v>837</v>
      </c>
      <c r="E1454" s="45" t="s">
        <v>389</v>
      </c>
      <c r="F1454" s="35" t="s">
        <v>255</v>
      </c>
      <c r="G1454" s="36">
        <v>41729</v>
      </c>
      <c r="H1454" s="82">
        <v>11423</v>
      </c>
      <c r="I1454" s="37">
        <v>1143</v>
      </c>
      <c r="K1454">
        <f t="shared" si="22"/>
        <v>2</v>
      </c>
    </row>
    <row r="1455" spans="4:11" x14ac:dyDescent="0.25">
      <c r="D1455" s="45" t="s">
        <v>964</v>
      </c>
      <c r="E1455" s="45" t="s">
        <v>393</v>
      </c>
      <c r="F1455" s="35" t="s">
        <v>255</v>
      </c>
      <c r="G1455" s="36">
        <v>41729</v>
      </c>
      <c r="H1455" s="82">
        <v>7615</v>
      </c>
      <c r="I1455" s="37">
        <v>762</v>
      </c>
      <c r="K1455">
        <f t="shared" si="22"/>
        <v>1</v>
      </c>
    </row>
    <row r="1456" spans="4:11" x14ac:dyDescent="0.25">
      <c r="D1456" s="45" t="s">
        <v>866</v>
      </c>
      <c r="E1456" s="45" t="s">
        <v>491</v>
      </c>
      <c r="F1456" s="35" t="s">
        <v>255</v>
      </c>
      <c r="G1456" s="36">
        <v>41729</v>
      </c>
      <c r="H1456" s="82">
        <v>11946</v>
      </c>
      <c r="I1456" s="37">
        <v>1195</v>
      </c>
      <c r="K1456">
        <f t="shared" si="22"/>
        <v>2</v>
      </c>
    </row>
    <row r="1457" spans="4:11" x14ac:dyDescent="0.25">
      <c r="D1457" s="45" t="s">
        <v>1104</v>
      </c>
      <c r="E1457" s="45" t="s">
        <v>515</v>
      </c>
      <c r="F1457" s="35" t="s">
        <v>255</v>
      </c>
      <c r="G1457" s="36">
        <v>41729</v>
      </c>
      <c r="H1457" s="82">
        <v>3955</v>
      </c>
      <c r="I1457" s="37">
        <v>396</v>
      </c>
      <c r="K1457">
        <f t="shared" si="22"/>
        <v>1</v>
      </c>
    </row>
    <row r="1458" spans="4:11" x14ac:dyDescent="0.25">
      <c r="D1458" s="45" t="s">
        <v>1085</v>
      </c>
      <c r="E1458" s="45" t="s">
        <v>454</v>
      </c>
      <c r="F1458" s="35" t="s">
        <v>255</v>
      </c>
      <c r="G1458" s="36">
        <v>41729</v>
      </c>
      <c r="H1458" s="82">
        <v>11617</v>
      </c>
      <c r="I1458" s="37">
        <v>1162</v>
      </c>
      <c r="K1458">
        <f t="shared" si="22"/>
        <v>1</v>
      </c>
    </row>
    <row r="1459" spans="4:11" x14ac:dyDescent="0.25">
      <c r="D1459" s="45" t="s">
        <v>967</v>
      </c>
      <c r="E1459" s="45" t="s">
        <v>401</v>
      </c>
      <c r="F1459" s="35" t="s">
        <v>255</v>
      </c>
      <c r="G1459" s="36">
        <v>41729</v>
      </c>
      <c r="H1459" s="82">
        <v>11158</v>
      </c>
      <c r="I1459" s="37">
        <v>1116</v>
      </c>
      <c r="K1459">
        <f t="shared" si="22"/>
        <v>1</v>
      </c>
    </row>
    <row r="1460" spans="4:11" x14ac:dyDescent="0.25">
      <c r="D1460" s="45" t="s">
        <v>841</v>
      </c>
      <c r="E1460" s="45" t="s">
        <v>404</v>
      </c>
      <c r="F1460" s="35" t="s">
        <v>255</v>
      </c>
      <c r="G1460" s="36">
        <v>41729</v>
      </c>
      <c r="H1460" s="82">
        <v>22099</v>
      </c>
      <c r="I1460" s="37">
        <v>2210</v>
      </c>
      <c r="K1460">
        <f t="shared" si="22"/>
        <v>2</v>
      </c>
    </row>
    <row r="1461" spans="4:11" x14ac:dyDescent="0.25">
      <c r="D1461" s="45" t="s">
        <v>1078</v>
      </c>
      <c r="E1461" s="45" t="s">
        <v>427</v>
      </c>
      <c r="F1461" s="35" t="s">
        <v>255</v>
      </c>
      <c r="G1461" s="36">
        <v>41729</v>
      </c>
      <c r="H1461" s="82">
        <v>4518</v>
      </c>
      <c r="I1461" s="37">
        <v>452</v>
      </c>
      <c r="K1461">
        <f t="shared" si="22"/>
        <v>1</v>
      </c>
    </row>
    <row r="1462" spans="4:11" x14ac:dyDescent="0.25">
      <c r="D1462" s="45" t="s">
        <v>979</v>
      </c>
      <c r="E1462" s="45" t="s">
        <v>475</v>
      </c>
      <c r="F1462" s="35" t="s">
        <v>255</v>
      </c>
      <c r="G1462" s="36">
        <v>41729</v>
      </c>
      <c r="H1462" s="82">
        <v>22411</v>
      </c>
      <c r="I1462" s="37">
        <v>2242</v>
      </c>
      <c r="K1462">
        <f t="shared" si="22"/>
        <v>2</v>
      </c>
    </row>
    <row r="1463" spans="4:11" x14ac:dyDescent="0.25">
      <c r="D1463" s="45" t="s">
        <v>988</v>
      </c>
      <c r="E1463" s="45" t="s">
        <v>518</v>
      </c>
      <c r="F1463" s="35" t="s">
        <v>255</v>
      </c>
      <c r="G1463" s="36">
        <v>41729</v>
      </c>
      <c r="H1463" s="82">
        <v>4090</v>
      </c>
      <c r="I1463" s="37">
        <v>409</v>
      </c>
      <c r="K1463">
        <f t="shared" si="22"/>
        <v>2</v>
      </c>
    </row>
    <row r="1464" spans="4:11" x14ac:dyDescent="0.25">
      <c r="D1464" s="45" t="s">
        <v>1067</v>
      </c>
      <c r="E1464" s="45" t="s">
        <v>380</v>
      </c>
      <c r="F1464" s="35" t="s">
        <v>255</v>
      </c>
      <c r="G1464" s="36">
        <v>41729</v>
      </c>
      <c r="H1464" s="82">
        <v>14951</v>
      </c>
      <c r="I1464" s="37">
        <v>1496</v>
      </c>
      <c r="K1464">
        <f t="shared" si="22"/>
        <v>1</v>
      </c>
    </row>
    <row r="1465" spans="4:11" x14ac:dyDescent="0.25">
      <c r="D1465" s="45" t="s">
        <v>1092</v>
      </c>
      <c r="E1465" s="45" t="s">
        <v>474</v>
      </c>
      <c r="F1465" s="35" t="s">
        <v>255</v>
      </c>
      <c r="G1465" s="36">
        <v>41729</v>
      </c>
      <c r="H1465" s="82">
        <v>5000</v>
      </c>
      <c r="I1465" s="37">
        <v>501</v>
      </c>
      <c r="K1465">
        <f t="shared" si="22"/>
        <v>1</v>
      </c>
    </row>
    <row r="1466" spans="4:11" x14ac:dyDescent="0.25">
      <c r="D1466" s="45" t="s">
        <v>506</v>
      </c>
      <c r="E1466" s="45" t="s">
        <v>507</v>
      </c>
      <c r="F1466" s="35" t="s">
        <v>255</v>
      </c>
      <c r="G1466" s="36">
        <v>41729</v>
      </c>
      <c r="H1466" s="82">
        <v>43312</v>
      </c>
      <c r="I1466" s="37">
        <v>4332</v>
      </c>
      <c r="K1466">
        <f t="shared" si="22"/>
        <v>2</v>
      </c>
    </row>
    <row r="1467" spans="4:11" x14ac:dyDescent="0.25">
      <c r="D1467" s="45" t="s">
        <v>860</v>
      </c>
      <c r="E1467" s="45" t="s">
        <v>455</v>
      </c>
      <c r="F1467" s="35" t="s">
        <v>255</v>
      </c>
      <c r="G1467" s="36">
        <v>41729</v>
      </c>
      <c r="H1467" s="82">
        <v>5700</v>
      </c>
      <c r="I1467" s="37">
        <v>571</v>
      </c>
      <c r="K1467">
        <f t="shared" si="22"/>
        <v>1</v>
      </c>
    </row>
    <row r="1468" spans="4:11" x14ac:dyDescent="0.25">
      <c r="D1468" s="45" t="s">
        <v>1082</v>
      </c>
      <c r="E1468" s="45" t="s">
        <v>434</v>
      </c>
      <c r="F1468" s="35" t="s">
        <v>255</v>
      </c>
      <c r="G1468" s="36">
        <v>41729</v>
      </c>
      <c r="H1468" s="82">
        <v>3993</v>
      </c>
      <c r="I1468" s="37">
        <v>400</v>
      </c>
      <c r="K1468">
        <f t="shared" si="22"/>
        <v>1</v>
      </c>
    </row>
    <row r="1469" spans="4:11" x14ac:dyDescent="0.25">
      <c r="D1469" s="45" t="s">
        <v>848</v>
      </c>
      <c r="E1469" s="45" t="s">
        <v>421</v>
      </c>
      <c r="F1469" s="35" t="s">
        <v>255</v>
      </c>
      <c r="G1469" s="36">
        <v>41729</v>
      </c>
      <c r="H1469" s="82">
        <v>15570</v>
      </c>
      <c r="I1469" s="37">
        <v>1558</v>
      </c>
      <c r="K1469">
        <f t="shared" si="22"/>
        <v>1</v>
      </c>
    </row>
    <row r="1470" spans="4:11" x14ac:dyDescent="0.25">
      <c r="D1470" s="45" t="s">
        <v>346</v>
      </c>
      <c r="E1470" s="45" t="s">
        <v>347</v>
      </c>
      <c r="F1470" s="35" t="s">
        <v>255</v>
      </c>
      <c r="G1470" s="36">
        <v>41729</v>
      </c>
      <c r="H1470" s="82">
        <v>12183</v>
      </c>
      <c r="I1470" s="37">
        <v>1219</v>
      </c>
      <c r="K1470">
        <f t="shared" si="22"/>
        <v>1</v>
      </c>
    </row>
    <row r="1471" spans="4:11" x14ac:dyDescent="0.25">
      <c r="D1471" s="45" t="s">
        <v>994</v>
      </c>
      <c r="E1471" s="45" t="s">
        <v>540</v>
      </c>
      <c r="F1471" s="35" t="s">
        <v>255</v>
      </c>
      <c r="G1471" s="36">
        <v>41729</v>
      </c>
      <c r="H1471" s="82">
        <v>11820</v>
      </c>
      <c r="I1471" s="37">
        <v>1182</v>
      </c>
      <c r="K1471">
        <f t="shared" si="22"/>
        <v>1</v>
      </c>
    </row>
    <row r="1472" spans="4:11" x14ac:dyDescent="0.25">
      <c r="D1472" s="45" t="s">
        <v>989</v>
      </c>
      <c r="E1472" s="45" t="s">
        <v>522</v>
      </c>
      <c r="F1472" s="35" t="s">
        <v>255</v>
      </c>
      <c r="G1472" s="36">
        <v>41729</v>
      </c>
      <c r="H1472" s="82">
        <v>39043</v>
      </c>
      <c r="I1472" s="37">
        <v>3905</v>
      </c>
      <c r="K1472">
        <f t="shared" si="22"/>
        <v>1</v>
      </c>
    </row>
    <row r="1473" spans="4:11" x14ac:dyDescent="0.25">
      <c r="D1473" s="45" t="s">
        <v>854</v>
      </c>
      <c r="E1473" s="45" t="s">
        <v>437</v>
      </c>
      <c r="F1473" s="35" t="s">
        <v>255</v>
      </c>
      <c r="G1473" s="36">
        <v>41729</v>
      </c>
      <c r="H1473" s="82">
        <v>85152</v>
      </c>
      <c r="I1473" s="37">
        <v>8516</v>
      </c>
      <c r="K1473">
        <f t="shared" si="22"/>
        <v>1</v>
      </c>
    </row>
    <row r="1474" spans="4:11" x14ac:dyDescent="0.25">
      <c r="D1474" s="45" t="s">
        <v>947</v>
      </c>
      <c r="E1474" s="45" t="s">
        <v>344</v>
      </c>
      <c r="F1474" s="35" t="s">
        <v>255</v>
      </c>
      <c r="G1474" s="36">
        <v>41729</v>
      </c>
      <c r="H1474" s="82">
        <v>52355</v>
      </c>
      <c r="I1474" s="37">
        <v>5236</v>
      </c>
      <c r="K1474">
        <f t="shared" si="22"/>
        <v>1</v>
      </c>
    </row>
    <row r="1475" spans="4:11" x14ac:dyDescent="0.25">
      <c r="D1475" s="45" t="s">
        <v>865</v>
      </c>
      <c r="E1475" s="45" t="s">
        <v>489</v>
      </c>
      <c r="F1475" s="35" t="s">
        <v>255</v>
      </c>
      <c r="G1475" s="36">
        <v>41729</v>
      </c>
      <c r="H1475" s="82">
        <v>53621</v>
      </c>
      <c r="I1475" s="37">
        <v>5363</v>
      </c>
      <c r="K1475">
        <f t="shared" si="22"/>
        <v>1</v>
      </c>
    </row>
    <row r="1476" spans="4:11" x14ac:dyDescent="0.25">
      <c r="D1476" s="45" t="s">
        <v>875</v>
      </c>
      <c r="E1476" s="45" t="s">
        <v>519</v>
      </c>
      <c r="F1476" s="35" t="s">
        <v>255</v>
      </c>
      <c r="G1476" s="36">
        <v>41729</v>
      </c>
      <c r="H1476" s="82">
        <v>31355</v>
      </c>
      <c r="I1476" s="37">
        <v>3136</v>
      </c>
      <c r="K1476">
        <f t="shared" si="22"/>
        <v>1</v>
      </c>
    </row>
    <row r="1477" spans="4:11" x14ac:dyDescent="0.25">
      <c r="D1477" s="45" t="s">
        <v>949</v>
      </c>
      <c r="E1477" s="45" t="s">
        <v>349</v>
      </c>
      <c r="F1477" s="35" t="s">
        <v>255</v>
      </c>
      <c r="G1477" s="36">
        <v>41729</v>
      </c>
      <c r="H1477" s="82">
        <v>49662</v>
      </c>
      <c r="I1477" s="37">
        <v>4967</v>
      </c>
      <c r="K1477">
        <f t="shared" si="22"/>
        <v>1</v>
      </c>
    </row>
    <row r="1478" spans="4:11" x14ac:dyDescent="0.25">
      <c r="D1478" s="45" t="s">
        <v>952</v>
      </c>
      <c r="E1478" s="45" t="s">
        <v>356</v>
      </c>
      <c r="F1478" s="35" t="s">
        <v>255</v>
      </c>
      <c r="G1478" s="36">
        <v>41729</v>
      </c>
      <c r="H1478" s="82">
        <v>40286</v>
      </c>
      <c r="I1478" s="37">
        <v>4029</v>
      </c>
      <c r="K1478">
        <f t="shared" si="22"/>
        <v>1</v>
      </c>
    </row>
    <row r="1479" spans="4:11" x14ac:dyDescent="0.25">
      <c r="D1479" s="45" t="s">
        <v>1057</v>
      </c>
      <c r="E1479" s="45" t="s">
        <v>338</v>
      </c>
      <c r="F1479" s="35" t="s">
        <v>255</v>
      </c>
      <c r="G1479" s="36">
        <v>41729</v>
      </c>
      <c r="H1479" s="82">
        <v>30670</v>
      </c>
      <c r="I1479" s="37">
        <v>3067</v>
      </c>
      <c r="K1479">
        <f t="shared" si="22"/>
        <v>1</v>
      </c>
    </row>
    <row r="1480" spans="4:11" x14ac:dyDescent="0.25">
      <c r="D1480" s="45" t="s">
        <v>1114</v>
      </c>
      <c r="E1480" s="45" t="s">
        <v>557</v>
      </c>
      <c r="F1480" s="35" t="s">
        <v>255</v>
      </c>
      <c r="G1480" s="36">
        <v>41729</v>
      </c>
      <c r="H1480" s="82">
        <v>28572</v>
      </c>
      <c r="I1480" s="37">
        <v>2858</v>
      </c>
      <c r="K1480">
        <f t="shared" ref="K1480:K1543" si="23">COUNTIF(D1480:D3118,D1480)</f>
        <v>1</v>
      </c>
    </row>
    <row r="1481" spans="4:11" x14ac:dyDescent="0.25">
      <c r="D1481" s="45" t="s">
        <v>1056</v>
      </c>
      <c r="E1481" s="45" t="s">
        <v>337</v>
      </c>
      <c r="F1481" s="35" t="s">
        <v>255</v>
      </c>
      <c r="G1481" s="36">
        <v>41729</v>
      </c>
      <c r="H1481" s="82">
        <v>16063</v>
      </c>
      <c r="I1481" s="37">
        <v>1607</v>
      </c>
      <c r="K1481">
        <f t="shared" si="23"/>
        <v>2</v>
      </c>
    </row>
    <row r="1482" spans="4:11" x14ac:dyDescent="0.25">
      <c r="D1482" s="45" t="s">
        <v>1056</v>
      </c>
      <c r="E1482" s="45" t="s">
        <v>337</v>
      </c>
      <c r="F1482" s="35" t="s">
        <v>255</v>
      </c>
      <c r="G1482" s="36">
        <v>41729</v>
      </c>
      <c r="H1482" s="82">
        <v>28586</v>
      </c>
      <c r="I1482" s="37">
        <v>2859</v>
      </c>
      <c r="K1482">
        <f t="shared" si="23"/>
        <v>1</v>
      </c>
    </row>
    <row r="1483" spans="4:11" x14ac:dyDescent="0.25">
      <c r="D1483" s="45" t="s">
        <v>879</v>
      </c>
      <c r="E1483" s="45" t="s">
        <v>526</v>
      </c>
      <c r="F1483" s="35" t="s">
        <v>255</v>
      </c>
      <c r="G1483" s="36">
        <v>41729</v>
      </c>
      <c r="H1483" s="82">
        <v>40151</v>
      </c>
      <c r="I1483" s="37">
        <v>4016</v>
      </c>
      <c r="K1483">
        <f t="shared" si="23"/>
        <v>1</v>
      </c>
    </row>
    <row r="1484" spans="4:11" x14ac:dyDescent="0.25">
      <c r="D1484" s="45" t="s">
        <v>823</v>
      </c>
      <c r="E1484" s="45" t="s">
        <v>343</v>
      </c>
      <c r="F1484" s="35" t="s">
        <v>255</v>
      </c>
      <c r="G1484" s="36">
        <v>41729</v>
      </c>
      <c r="H1484" s="82">
        <v>8663</v>
      </c>
      <c r="I1484" s="37">
        <v>867</v>
      </c>
      <c r="K1484">
        <f t="shared" si="23"/>
        <v>1</v>
      </c>
    </row>
    <row r="1485" spans="4:11" x14ac:dyDescent="0.25">
      <c r="D1485" s="45" t="s">
        <v>822</v>
      </c>
      <c r="E1485" s="45" t="s">
        <v>336</v>
      </c>
      <c r="F1485" s="35" t="s">
        <v>255</v>
      </c>
      <c r="G1485" s="36">
        <v>41729</v>
      </c>
      <c r="H1485" s="82">
        <v>67188</v>
      </c>
      <c r="I1485" s="37">
        <v>6719</v>
      </c>
      <c r="K1485">
        <f t="shared" si="23"/>
        <v>1</v>
      </c>
    </row>
    <row r="1486" spans="4:11" x14ac:dyDescent="0.25">
      <c r="D1486" s="45" t="s">
        <v>1054</v>
      </c>
      <c r="E1486" s="45" t="s">
        <v>333</v>
      </c>
      <c r="F1486" s="35" t="s">
        <v>255</v>
      </c>
      <c r="G1486" s="36">
        <v>41729</v>
      </c>
      <c r="H1486" s="82">
        <v>16542</v>
      </c>
      <c r="I1486" s="37">
        <v>1655</v>
      </c>
      <c r="K1486">
        <f t="shared" si="23"/>
        <v>1</v>
      </c>
    </row>
    <row r="1487" spans="4:11" x14ac:dyDescent="0.25">
      <c r="D1487" s="45" t="s">
        <v>917</v>
      </c>
      <c r="E1487" s="45" t="s">
        <v>521</v>
      </c>
      <c r="F1487" s="35" t="s">
        <v>255</v>
      </c>
      <c r="G1487" s="36">
        <v>41729</v>
      </c>
      <c r="H1487" s="82">
        <v>110243</v>
      </c>
      <c r="I1487" s="37">
        <v>11025</v>
      </c>
      <c r="K1487">
        <f t="shared" si="23"/>
        <v>1</v>
      </c>
    </row>
    <row r="1488" spans="4:11" x14ac:dyDescent="0.25">
      <c r="D1488" s="45" t="s">
        <v>1055</v>
      </c>
      <c r="E1488" s="45" t="s">
        <v>335</v>
      </c>
      <c r="F1488" s="35" t="s">
        <v>255</v>
      </c>
      <c r="G1488" s="36">
        <v>41729</v>
      </c>
      <c r="H1488" s="82">
        <v>1403</v>
      </c>
      <c r="I1488" s="37">
        <v>141</v>
      </c>
      <c r="K1488">
        <f t="shared" si="23"/>
        <v>1</v>
      </c>
    </row>
    <row r="1489" spans="4:11" x14ac:dyDescent="0.25">
      <c r="D1489" s="45" t="s">
        <v>1064</v>
      </c>
      <c r="E1489" s="45" t="s">
        <v>362</v>
      </c>
      <c r="F1489" s="35" t="s">
        <v>255</v>
      </c>
      <c r="G1489" s="36">
        <v>41729</v>
      </c>
      <c r="H1489" s="82">
        <v>52735</v>
      </c>
      <c r="I1489" s="37">
        <v>5274</v>
      </c>
      <c r="K1489">
        <f t="shared" si="23"/>
        <v>1</v>
      </c>
    </row>
    <row r="1490" spans="4:11" x14ac:dyDescent="0.25">
      <c r="D1490" s="45" t="s">
        <v>1065</v>
      </c>
      <c r="E1490" s="45" t="s">
        <v>363</v>
      </c>
      <c r="F1490" s="35" t="s">
        <v>255</v>
      </c>
      <c r="G1490" s="36">
        <v>41729</v>
      </c>
      <c r="H1490" s="82">
        <v>90699</v>
      </c>
      <c r="I1490" s="37">
        <v>9070</v>
      </c>
      <c r="K1490">
        <f t="shared" si="23"/>
        <v>1</v>
      </c>
    </row>
    <row r="1491" spans="4:11" x14ac:dyDescent="0.25">
      <c r="D1491" s="45" t="s">
        <v>1084</v>
      </c>
      <c r="E1491" s="45" t="s">
        <v>450</v>
      </c>
      <c r="F1491" s="35" t="s">
        <v>255</v>
      </c>
      <c r="G1491" s="36">
        <v>41729</v>
      </c>
      <c r="H1491" s="82">
        <v>81791</v>
      </c>
      <c r="I1491" s="37">
        <v>8180</v>
      </c>
      <c r="K1491">
        <f t="shared" si="23"/>
        <v>1</v>
      </c>
    </row>
    <row r="1492" spans="4:11" x14ac:dyDescent="0.25">
      <c r="D1492" s="45" t="s">
        <v>877</v>
      </c>
      <c r="E1492" s="45" t="s">
        <v>524</v>
      </c>
      <c r="F1492" s="35" t="s">
        <v>255</v>
      </c>
      <c r="G1492" s="36">
        <v>41729</v>
      </c>
      <c r="H1492" s="82">
        <v>83709</v>
      </c>
      <c r="I1492" s="37">
        <v>8371</v>
      </c>
      <c r="K1492">
        <f t="shared" si="23"/>
        <v>1</v>
      </c>
    </row>
    <row r="1493" spans="4:11" x14ac:dyDescent="0.25">
      <c r="D1493" s="45" t="s">
        <v>878</v>
      </c>
      <c r="E1493" s="45" t="s">
        <v>525</v>
      </c>
      <c r="F1493" s="35" t="s">
        <v>255</v>
      </c>
      <c r="G1493" s="36">
        <v>41729</v>
      </c>
      <c r="H1493" s="82">
        <v>25305</v>
      </c>
      <c r="I1493" s="37">
        <v>2531</v>
      </c>
      <c r="K1493">
        <f t="shared" si="23"/>
        <v>1</v>
      </c>
    </row>
    <row r="1494" spans="4:11" x14ac:dyDescent="0.25">
      <c r="D1494" s="45" t="s">
        <v>992</v>
      </c>
      <c r="E1494" s="45" t="s">
        <v>535</v>
      </c>
      <c r="F1494" s="35" t="s">
        <v>255</v>
      </c>
      <c r="G1494" s="36">
        <v>41729</v>
      </c>
      <c r="H1494" s="82">
        <v>36677</v>
      </c>
      <c r="I1494" s="37">
        <v>3668</v>
      </c>
      <c r="K1494">
        <f t="shared" si="23"/>
        <v>1</v>
      </c>
    </row>
    <row r="1495" spans="4:11" x14ac:dyDescent="0.25">
      <c r="D1495" s="45" t="s">
        <v>1016</v>
      </c>
      <c r="E1495" s="45" t="s">
        <v>741</v>
      </c>
      <c r="F1495" s="35" t="s">
        <v>255</v>
      </c>
      <c r="G1495" s="36">
        <v>41729</v>
      </c>
      <c r="H1495" s="82">
        <v>43179</v>
      </c>
      <c r="I1495" s="37">
        <v>4318</v>
      </c>
      <c r="K1495">
        <f t="shared" si="23"/>
        <v>1</v>
      </c>
    </row>
    <row r="1496" spans="4:11" x14ac:dyDescent="0.25">
      <c r="D1496" s="45" t="s">
        <v>827</v>
      </c>
      <c r="E1496" s="45" t="s">
        <v>365</v>
      </c>
      <c r="F1496" s="35" t="s">
        <v>255</v>
      </c>
      <c r="G1496" s="36">
        <v>41729</v>
      </c>
      <c r="H1496" s="82">
        <v>29516</v>
      </c>
      <c r="I1496" s="37">
        <v>2952</v>
      </c>
      <c r="K1496">
        <f t="shared" si="23"/>
        <v>1</v>
      </c>
    </row>
    <row r="1497" spans="4:11" x14ac:dyDescent="0.25">
      <c r="D1497" s="45" t="s">
        <v>955</v>
      </c>
      <c r="E1497" s="45" t="s">
        <v>364</v>
      </c>
      <c r="F1497" s="35" t="s">
        <v>255</v>
      </c>
      <c r="G1497" s="36">
        <v>41729</v>
      </c>
      <c r="H1497" s="82">
        <v>76527</v>
      </c>
      <c r="I1497" s="37">
        <v>7653</v>
      </c>
      <c r="K1497">
        <f t="shared" si="23"/>
        <v>1</v>
      </c>
    </row>
    <row r="1498" spans="4:11" x14ac:dyDescent="0.25">
      <c r="D1498" s="45" t="s">
        <v>1091</v>
      </c>
      <c r="E1498" s="45" t="s">
        <v>472</v>
      </c>
      <c r="F1498" s="35" t="s">
        <v>255</v>
      </c>
      <c r="G1498" s="36">
        <v>41729</v>
      </c>
      <c r="H1498" s="82">
        <v>65408</v>
      </c>
      <c r="I1498" s="37">
        <v>6541</v>
      </c>
      <c r="K1498">
        <f t="shared" si="23"/>
        <v>1</v>
      </c>
    </row>
    <row r="1499" spans="4:11" x14ac:dyDescent="0.25">
      <c r="D1499" s="45" t="s">
        <v>1068</v>
      </c>
      <c r="E1499" s="45" t="s">
        <v>381</v>
      </c>
      <c r="F1499" s="35" t="s">
        <v>255</v>
      </c>
      <c r="G1499" s="36">
        <v>41729</v>
      </c>
      <c r="H1499" s="82">
        <v>131875</v>
      </c>
      <c r="I1499" s="37">
        <v>13188</v>
      </c>
      <c r="K1499">
        <f t="shared" si="23"/>
        <v>1</v>
      </c>
    </row>
    <row r="1500" spans="4:11" x14ac:dyDescent="0.25">
      <c r="D1500" s="45" t="s">
        <v>835</v>
      </c>
      <c r="E1500" s="45" t="s">
        <v>385</v>
      </c>
      <c r="F1500" s="35" t="s">
        <v>255</v>
      </c>
      <c r="G1500" s="36">
        <v>41729</v>
      </c>
      <c r="H1500" s="82">
        <v>116181</v>
      </c>
      <c r="I1500" s="37">
        <v>11619</v>
      </c>
      <c r="K1500">
        <f t="shared" si="23"/>
        <v>1</v>
      </c>
    </row>
    <row r="1501" spans="4:11" x14ac:dyDescent="0.25">
      <c r="D1501" s="45" t="s">
        <v>1099</v>
      </c>
      <c r="E1501" s="45" t="s">
        <v>501</v>
      </c>
      <c r="F1501" s="35" t="s">
        <v>255</v>
      </c>
      <c r="G1501" s="36">
        <v>41729</v>
      </c>
      <c r="H1501" s="82">
        <v>48106</v>
      </c>
      <c r="I1501" s="37">
        <v>4811</v>
      </c>
      <c r="K1501">
        <f t="shared" si="23"/>
        <v>1</v>
      </c>
    </row>
    <row r="1502" spans="4:11" x14ac:dyDescent="0.25">
      <c r="D1502" s="45" t="s">
        <v>1070</v>
      </c>
      <c r="E1502" s="45" t="s">
        <v>384</v>
      </c>
      <c r="F1502" s="35" t="s">
        <v>255</v>
      </c>
      <c r="G1502" s="36">
        <v>41729</v>
      </c>
      <c r="H1502" s="82">
        <v>3315</v>
      </c>
      <c r="I1502" s="37">
        <v>332</v>
      </c>
      <c r="K1502">
        <f t="shared" si="23"/>
        <v>1</v>
      </c>
    </row>
    <row r="1503" spans="4:11" x14ac:dyDescent="0.25">
      <c r="D1503" s="45" t="s">
        <v>836</v>
      </c>
      <c r="E1503" s="45" t="s">
        <v>386</v>
      </c>
      <c r="F1503" s="35" t="s">
        <v>255</v>
      </c>
      <c r="G1503" s="36">
        <v>41729</v>
      </c>
      <c r="H1503" s="82">
        <v>577</v>
      </c>
      <c r="I1503" s="37">
        <v>58</v>
      </c>
      <c r="K1503">
        <f t="shared" si="23"/>
        <v>1</v>
      </c>
    </row>
    <row r="1504" spans="4:11" x14ac:dyDescent="0.25">
      <c r="D1504" s="45" t="s">
        <v>979</v>
      </c>
      <c r="E1504" s="45" t="s">
        <v>475</v>
      </c>
      <c r="F1504" s="35" t="s">
        <v>255</v>
      </c>
      <c r="G1504" s="36">
        <v>41729</v>
      </c>
      <c r="H1504" s="82">
        <v>71091</v>
      </c>
      <c r="I1504" s="37">
        <v>7110</v>
      </c>
      <c r="K1504">
        <f t="shared" si="23"/>
        <v>1</v>
      </c>
    </row>
    <row r="1505" spans="4:11" x14ac:dyDescent="0.25">
      <c r="D1505" s="45" t="s">
        <v>956</v>
      </c>
      <c r="E1505" s="45" t="s">
        <v>366</v>
      </c>
      <c r="F1505" s="35" t="s">
        <v>255</v>
      </c>
      <c r="G1505" s="36">
        <v>41729</v>
      </c>
      <c r="H1505" s="82">
        <v>16418</v>
      </c>
      <c r="I1505" s="37">
        <v>1642</v>
      </c>
      <c r="K1505">
        <f t="shared" si="23"/>
        <v>1</v>
      </c>
    </row>
    <row r="1506" spans="4:11" x14ac:dyDescent="0.25">
      <c r="D1506" s="45" t="s">
        <v>874</v>
      </c>
      <c r="E1506" s="45" t="s">
        <v>517</v>
      </c>
      <c r="F1506" s="35" t="s">
        <v>255</v>
      </c>
      <c r="G1506" s="36">
        <v>41729</v>
      </c>
      <c r="H1506" s="82">
        <v>25023</v>
      </c>
      <c r="I1506" s="37">
        <v>2503</v>
      </c>
      <c r="K1506">
        <f t="shared" si="23"/>
        <v>1</v>
      </c>
    </row>
    <row r="1507" spans="4:11" x14ac:dyDescent="0.25">
      <c r="D1507" s="45" t="s">
        <v>957</v>
      </c>
      <c r="E1507" s="45" t="s">
        <v>367</v>
      </c>
      <c r="F1507" s="35" t="s">
        <v>255</v>
      </c>
      <c r="G1507" s="36">
        <v>41729</v>
      </c>
      <c r="H1507" s="82">
        <v>46035</v>
      </c>
      <c r="I1507" s="37">
        <v>4604</v>
      </c>
      <c r="K1507">
        <f t="shared" si="23"/>
        <v>2</v>
      </c>
    </row>
    <row r="1508" spans="4:11" x14ac:dyDescent="0.25">
      <c r="D1508" s="45" t="s">
        <v>876</v>
      </c>
      <c r="E1508" s="45" t="s">
        <v>523</v>
      </c>
      <c r="F1508" s="35" t="s">
        <v>255</v>
      </c>
      <c r="G1508" s="36">
        <v>41729</v>
      </c>
      <c r="H1508" s="82">
        <v>16327</v>
      </c>
      <c r="I1508" s="37">
        <v>1633</v>
      </c>
      <c r="K1508">
        <f t="shared" si="23"/>
        <v>1</v>
      </c>
    </row>
    <row r="1509" spans="4:11" x14ac:dyDescent="0.25">
      <c r="D1509" s="45" t="s">
        <v>991</v>
      </c>
      <c r="E1509" s="45" t="s">
        <v>533</v>
      </c>
      <c r="F1509" s="35" t="s">
        <v>255</v>
      </c>
      <c r="G1509" s="36">
        <v>41729</v>
      </c>
      <c r="H1509" s="82">
        <v>18079</v>
      </c>
      <c r="I1509" s="37">
        <v>1808</v>
      </c>
      <c r="K1509">
        <f t="shared" si="23"/>
        <v>1</v>
      </c>
    </row>
    <row r="1510" spans="4:11" x14ac:dyDescent="0.25">
      <c r="D1510" s="45" t="s">
        <v>957</v>
      </c>
      <c r="E1510" s="45" t="s">
        <v>367</v>
      </c>
      <c r="F1510" s="35" t="s">
        <v>255</v>
      </c>
      <c r="G1510" s="36">
        <v>41729</v>
      </c>
      <c r="H1510" s="82">
        <v>1614</v>
      </c>
      <c r="I1510" s="37">
        <v>162</v>
      </c>
      <c r="K1510">
        <f t="shared" si="23"/>
        <v>1</v>
      </c>
    </row>
    <row r="1511" spans="4:11" x14ac:dyDescent="0.25">
      <c r="D1511" s="45" t="s">
        <v>1012</v>
      </c>
      <c r="E1511" s="45" t="s">
        <v>432</v>
      </c>
      <c r="F1511" s="35" t="s">
        <v>255</v>
      </c>
      <c r="G1511" s="36">
        <v>41729</v>
      </c>
      <c r="H1511" s="82">
        <v>17364</v>
      </c>
      <c r="I1511" s="37">
        <v>1737</v>
      </c>
      <c r="K1511">
        <f t="shared" si="23"/>
        <v>1</v>
      </c>
    </row>
    <row r="1512" spans="4:11" x14ac:dyDescent="0.25">
      <c r="D1512" s="45" t="s">
        <v>459</v>
      </c>
      <c r="E1512" s="45" t="s">
        <v>460</v>
      </c>
      <c r="F1512" s="35" t="s">
        <v>255</v>
      </c>
      <c r="G1512" s="36">
        <v>41729</v>
      </c>
      <c r="H1512" s="82">
        <v>32803</v>
      </c>
      <c r="I1512" s="37">
        <v>3281</v>
      </c>
      <c r="K1512">
        <f t="shared" si="23"/>
        <v>1</v>
      </c>
    </row>
    <row r="1513" spans="4:11" x14ac:dyDescent="0.25">
      <c r="D1513" s="45" t="s">
        <v>954</v>
      </c>
      <c r="E1513" s="45" t="s">
        <v>361</v>
      </c>
      <c r="F1513" s="35" t="s">
        <v>255</v>
      </c>
      <c r="G1513" s="36">
        <v>41729</v>
      </c>
      <c r="H1513" s="82">
        <v>29566</v>
      </c>
      <c r="I1513" s="37">
        <v>2957</v>
      </c>
      <c r="K1513">
        <f t="shared" si="23"/>
        <v>1</v>
      </c>
    </row>
    <row r="1514" spans="4:11" x14ac:dyDescent="0.25">
      <c r="D1514" s="45" t="s">
        <v>832</v>
      </c>
      <c r="E1514" s="45" t="s">
        <v>377</v>
      </c>
      <c r="F1514" s="35" t="s">
        <v>255</v>
      </c>
      <c r="G1514" s="36">
        <v>41729</v>
      </c>
      <c r="H1514" s="82">
        <v>20385</v>
      </c>
      <c r="I1514" s="37">
        <v>2039</v>
      </c>
      <c r="K1514">
        <f t="shared" si="23"/>
        <v>1</v>
      </c>
    </row>
    <row r="1515" spans="4:11" x14ac:dyDescent="0.25">
      <c r="D1515" s="45" t="s">
        <v>958</v>
      </c>
      <c r="E1515" s="45" t="s">
        <v>372</v>
      </c>
      <c r="F1515" s="35" t="s">
        <v>255</v>
      </c>
      <c r="G1515" s="36">
        <v>41729</v>
      </c>
      <c r="H1515" s="82">
        <v>15324</v>
      </c>
      <c r="I1515" s="37">
        <v>1533</v>
      </c>
      <c r="K1515">
        <f t="shared" si="23"/>
        <v>1</v>
      </c>
    </row>
    <row r="1516" spans="4:11" x14ac:dyDescent="0.25">
      <c r="D1516" s="45" t="s">
        <v>988</v>
      </c>
      <c r="E1516" s="45" t="s">
        <v>518</v>
      </c>
      <c r="F1516" s="35" t="s">
        <v>255</v>
      </c>
      <c r="G1516" s="36">
        <v>41729</v>
      </c>
      <c r="H1516" s="82">
        <v>6953</v>
      </c>
      <c r="I1516" s="37">
        <v>696</v>
      </c>
      <c r="K1516">
        <f t="shared" si="23"/>
        <v>1</v>
      </c>
    </row>
    <row r="1517" spans="4:11" x14ac:dyDescent="0.25">
      <c r="D1517" s="45" t="s">
        <v>846</v>
      </c>
      <c r="E1517" s="45" t="s">
        <v>415</v>
      </c>
      <c r="F1517" s="35" t="s">
        <v>255</v>
      </c>
      <c r="G1517" s="36">
        <v>41729</v>
      </c>
      <c r="H1517" s="82">
        <v>29760</v>
      </c>
      <c r="I1517" s="37">
        <v>2976</v>
      </c>
      <c r="K1517">
        <f t="shared" si="23"/>
        <v>1</v>
      </c>
    </row>
    <row r="1518" spans="4:11" x14ac:dyDescent="0.25">
      <c r="D1518" s="45" t="s">
        <v>844</v>
      </c>
      <c r="E1518" s="45" t="s">
        <v>412</v>
      </c>
      <c r="F1518" s="35" t="s">
        <v>255</v>
      </c>
      <c r="G1518" s="36">
        <v>41729</v>
      </c>
      <c r="H1518" s="82">
        <v>52748</v>
      </c>
      <c r="I1518" s="37">
        <v>5275</v>
      </c>
      <c r="K1518">
        <f t="shared" si="23"/>
        <v>1</v>
      </c>
    </row>
    <row r="1519" spans="4:11" x14ac:dyDescent="0.25">
      <c r="D1519" s="45" t="s">
        <v>902</v>
      </c>
      <c r="E1519" s="45" t="s">
        <v>420</v>
      </c>
      <c r="F1519" s="35" t="s">
        <v>255</v>
      </c>
      <c r="G1519" s="36">
        <v>41729</v>
      </c>
      <c r="H1519" s="82">
        <v>92846</v>
      </c>
      <c r="I1519" s="37">
        <v>9285</v>
      </c>
      <c r="K1519">
        <f t="shared" si="23"/>
        <v>1</v>
      </c>
    </row>
    <row r="1520" spans="4:11" x14ac:dyDescent="0.25">
      <c r="D1520" s="45" t="s">
        <v>1083</v>
      </c>
      <c r="E1520" s="45" t="s">
        <v>449</v>
      </c>
      <c r="F1520" s="35" t="s">
        <v>255</v>
      </c>
      <c r="G1520" s="36">
        <v>41729</v>
      </c>
      <c r="H1520" s="82">
        <v>32076</v>
      </c>
      <c r="I1520" s="37">
        <v>3208</v>
      </c>
      <c r="K1520">
        <f t="shared" si="23"/>
        <v>1</v>
      </c>
    </row>
    <row r="1521" spans="4:11" x14ac:dyDescent="0.25">
      <c r="D1521" s="45" t="s">
        <v>1101</v>
      </c>
      <c r="E1521" s="45" t="s">
        <v>503</v>
      </c>
      <c r="F1521" s="35" t="s">
        <v>255</v>
      </c>
      <c r="G1521" s="36">
        <v>41729</v>
      </c>
      <c r="H1521" s="82">
        <v>22547</v>
      </c>
      <c r="I1521" s="37">
        <v>2255</v>
      </c>
      <c r="K1521">
        <f t="shared" si="23"/>
        <v>1</v>
      </c>
    </row>
    <row r="1522" spans="4:11" x14ac:dyDescent="0.25">
      <c r="D1522" s="45" t="s">
        <v>858</v>
      </c>
      <c r="E1522" s="45" t="s">
        <v>448</v>
      </c>
      <c r="F1522" s="35" t="s">
        <v>255</v>
      </c>
      <c r="G1522" s="36">
        <v>41729</v>
      </c>
      <c r="H1522" s="82">
        <v>19805</v>
      </c>
      <c r="I1522" s="37">
        <v>1981</v>
      </c>
      <c r="K1522">
        <f t="shared" si="23"/>
        <v>1</v>
      </c>
    </row>
    <row r="1523" spans="4:11" x14ac:dyDescent="0.25">
      <c r="D1523" s="45" t="s">
        <v>995</v>
      </c>
      <c r="E1523" s="45" t="s">
        <v>541</v>
      </c>
      <c r="F1523" s="35" t="s">
        <v>255</v>
      </c>
      <c r="G1523" s="36">
        <v>41729</v>
      </c>
      <c r="H1523" s="82">
        <v>29879</v>
      </c>
      <c r="I1523" s="37">
        <v>2988</v>
      </c>
      <c r="K1523">
        <f t="shared" si="23"/>
        <v>1</v>
      </c>
    </row>
    <row r="1524" spans="4:11" x14ac:dyDescent="0.25">
      <c r="D1524" s="45" t="s">
        <v>1076</v>
      </c>
      <c r="E1524" s="45" t="s">
        <v>414</v>
      </c>
      <c r="F1524" s="35" t="s">
        <v>255</v>
      </c>
      <c r="G1524" s="36">
        <v>41729</v>
      </c>
      <c r="H1524" s="82">
        <v>34737</v>
      </c>
      <c r="I1524" s="37">
        <v>3474</v>
      </c>
      <c r="K1524">
        <f t="shared" si="23"/>
        <v>2</v>
      </c>
    </row>
    <row r="1525" spans="4:11" x14ac:dyDescent="0.25">
      <c r="D1525" s="45" t="s">
        <v>1100</v>
      </c>
      <c r="E1525" s="45" t="s">
        <v>502</v>
      </c>
      <c r="F1525" s="35" t="s">
        <v>255</v>
      </c>
      <c r="G1525" s="36">
        <v>41729</v>
      </c>
      <c r="H1525" s="82">
        <v>52037</v>
      </c>
      <c r="I1525" s="37">
        <v>5204</v>
      </c>
      <c r="K1525">
        <f t="shared" si="23"/>
        <v>1</v>
      </c>
    </row>
    <row r="1526" spans="4:11" x14ac:dyDescent="0.25">
      <c r="D1526" s="45" t="s">
        <v>887</v>
      </c>
      <c r="E1526" s="45" t="s">
        <v>556</v>
      </c>
      <c r="F1526" s="35" t="s">
        <v>255</v>
      </c>
      <c r="G1526" s="36">
        <v>41729</v>
      </c>
      <c r="H1526" s="82">
        <v>24147</v>
      </c>
      <c r="I1526" s="37">
        <v>2415</v>
      </c>
      <c r="K1526">
        <f t="shared" si="23"/>
        <v>1</v>
      </c>
    </row>
    <row r="1527" spans="4:11" x14ac:dyDescent="0.25">
      <c r="D1527" s="45" t="s">
        <v>416</v>
      </c>
      <c r="E1527" s="45" t="s">
        <v>417</v>
      </c>
      <c r="F1527" s="35" t="s">
        <v>255</v>
      </c>
      <c r="G1527" s="36">
        <v>41729</v>
      </c>
      <c r="H1527" s="82">
        <v>163241</v>
      </c>
      <c r="I1527" s="37">
        <v>16325</v>
      </c>
      <c r="K1527">
        <f t="shared" si="23"/>
        <v>1</v>
      </c>
    </row>
    <row r="1528" spans="4:11" x14ac:dyDescent="0.25">
      <c r="D1528" s="45" t="s">
        <v>1076</v>
      </c>
      <c r="E1528" s="45" t="s">
        <v>414</v>
      </c>
      <c r="F1528" s="35" t="s">
        <v>255</v>
      </c>
      <c r="G1528" s="36">
        <v>41729</v>
      </c>
      <c r="H1528" s="82">
        <v>42263</v>
      </c>
      <c r="I1528" s="37">
        <v>4227</v>
      </c>
      <c r="K1528">
        <f t="shared" si="23"/>
        <v>1</v>
      </c>
    </row>
    <row r="1529" spans="4:11" x14ac:dyDescent="0.25">
      <c r="D1529" s="45" t="s">
        <v>984</v>
      </c>
      <c r="E1529" s="45" t="s">
        <v>508</v>
      </c>
      <c r="F1529" s="35" t="s">
        <v>255</v>
      </c>
      <c r="G1529" s="36">
        <v>41729</v>
      </c>
      <c r="H1529" s="82">
        <v>57131</v>
      </c>
      <c r="I1529" s="37">
        <v>5714</v>
      </c>
      <c r="K1529">
        <f t="shared" si="23"/>
        <v>1</v>
      </c>
    </row>
    <row r="1530" spans="4:11" x14ac:dyDescent="0.25">
      <c r="D1530" s="45" t="s">
        <v>506</v>
      </c>
      <c r="E1530" s="45" t="s">
        <v>507</v>
      </c>
      <c r="F1530" s="35" t="s">
        <v>255</v>
      </c>
      <c r="G1530" s="36">
        <v>41729</v>
      </c>
      <c r="H1530" s="82">
        <v>54964</v>
      </c>
      <c r="I1530" s="37">
        <v>5497</v>
      </c>
      <c r="K1530">
        <f t="shared" si="23"/>
        <v>1</v>
      </c>
    </row>
    <row r="1531" spans="4:11" x14ac:dyDescent="0.25">
      <c r="D1531" s="45" t="s">
        <v>915</v>
      </c>
      <c r="E1531" s="45" t="s">
        <v>735</v>
      </c>
      <c r="F1531" s="35" t="s">
        <v>255</v>
      </c>
      <c r="G1531" s="36">
        <v>41729</v>
      </c>
      <c r="H1531" s="82">
        <v>21425</v>
      </c>
      <c r="I1531" s="37">
        <v>2143</v>
      </c>
      <c r="K1531">
        <f t="shared" si="23"/>
        <v>1</v>
      </c>
    </row>
    <row r="1532" spans="4:11" x14ac:dyDescent="0.25">
      <c r="D1532" s="45" t="s">
        <v>862</v>
      </c>
      <c r="E1532" s="45" t="s">
        <v>471</v>
      </c>
      <c r="F1532" s="35" t="s">
        <v>255</v>
      </c>
      <c r="G1532" s="36">
        <v>41729</v>
      </c>
      <c r="H1532" s="82">
        <v>16353</v>
      </c>
      <c r="I1532" s="37">
        <v>1636</v>
      </c>
      <c r="K1532">
        <f t="shared" si="23"/>
        <v>1</v>
      </c>
    </row>
    <row r="1533" spans="4:11" x14ac:dyDescent="0.25">
      <c r="D1533" s="45" t="s">
        <v>1071</v>
      </c>
      <c r="E1533" s="45" t="s">
        <v>391</v>
      </c>
      <c r="F1533" s="35" t="s">
        <v>255</v>
      </c>
      <c r="G1533" s="36">
        <v>41729</v>
      </c>
      <c r="H1533" s="82">
        <v>4292</v>
      </c>
      <c r="I1533" s="37">
        <v>430</v>
      </c>
      <c r="K1533">
        <f t="shared" si="23"/>
        <v>1</v>
      </c>
    </row>
    <row r="1534" spans="4:11" x14ac:dyDescent="0.25">
      <c r="D1534" s="45" t="s">
        <v>840</v>
      </c>
      <c r="E1534" s="45" t="s">
        <v>396</v>
      </c>
      <c r="F1534" s="35" t="s">
        <v>255</v>
      </c>
      <c r="G1534" s="36">
        <v>41729</v>
      </c>
      <c r="H1534" s="82">
        <v>24178</v>
      </c>
      <c r="I1534" s="37">
        <v>2418</v>
      </c>
      <c r="K1534">
        <f t="shared" si="23"/>
        <v>1</v>
      </c>
    </row>
    <row r="1535" spans="4:11" x14ac:dyDescent="0.25">
      <c r="D1535" s="45" t="s">
        <v>405</v>
      </c>
      <c r="E1535" s="45" t="s">
        <v>406</v>
      </c>
      <c r="F1535" s="35" t="s">
        <v>255</v>
      </c>
      <c r="G1535" s="36">
        <v>41729</v>
      </c>
      <c r="H1535" s="82">
        <v>54363</v>
      </c>
      <c r="I1535" s="37">
        <v>5437</v>
      </c>
      <c r="K1535">
        <f t="shared" si="23"/>
        <v>1</v>
      </c>
    </row>
    <row r="1536" spans="4:11" x14ac:dyDescent="0.25">
      <c r="D1536" s="45" t="s">
        <v>976</v>
      </c>
      <c r="E1536" s="45" t="s">
        <v>468</v>
      </c>
      <c r="F1536" s="35" t="s">
        <v>255</v>
      </c>
      <c r="G1536" s="36">
        <v>41729</v>
      </c>
      <c r="H1536" s="82">
        <v>90175</v>
      </c>
      <c r="I1536" s="37">
        <v>9018</v>
      </c>
      <c r="K1536">
        <f t="shared" si="23"/>
        <v>1</v>
      </c>
    </row>
    <row r="1537" spans="4:11" x14ac:dyDescent="0.25">
      <c r="D1537" s="45" t="s">
        <v>1088</v>
      </c>
      <c r="E1537" s="45" t="s">
        <v>463</v>
      </c>
      <c r="F1537" s="35" t="s">
        <v>255</v>
      </c>
      <c r="G1537" s="36">
        <v>41729</v>
      </c>
      <c r="H1537" s="82">
        <v>8461</v>
      </c>
      <c r="I1537" s="37">
        <v>847</v>
      </c>
      <c r="K1537">
        <f t="shared" si="23"/>
        <v>1</v>
      </c>
    </row>
    <row r="1538" spans="4:11" x14ac:dyDescent="0.25">
      <c r="D1538" s="45" t="s">
        <v>912</v>
      </c>
      <c r="E1538" s="45" t="s">
        <v>387</v>
      </c>
      <c r="F1538" s="35" t="s">
        <v>255</v>
      </c>
      <c r="G1538" s="36">
        <v>41729</v>
      </c>
      <c r="H1538" s="82">
        <v>28785</v>
      </c>
      <c r="I1538" s="37">
        <v>2879</v>
      </c>
      <c r="K1538">
        <f t="shared" si="23"/>
        <v>1</v>
      </c>
    </row>
    <row r="1539" spans="4:11" x14ac:dyDescent="0.25">
      <c r="D1539" s="45" t="s">
        <v>838</v>
      </c>
      <c r="E1539" s="45" t="s">
        <v>392</v>
      </c>
      <c r="F1539" s="35" t="s">
        <v>255</v>
      </c>
      <c r="G1539" s="36">
        <v>41729</v>
      </c>
      <c r="H1539" s="82">
        <v>26470</v>
      </c>
      <c r="I1539" s="37">
        <v>2648</v>
      </c>
      <c r="K1539">
        <f t="shared" si="23"/>
        <v>1</v>
      </c>
    </row>
    <row r="1540" spans="4:11" x14ac:dyDescent="0.25">
      <c r="D1540" s="45" t="s">
        <v>993</v>
      </c>
      <c r="E1540" s="45" t="s">
        <v>538</v>
      </c>
      <c r="F1540" s="35" t="s">
        <v>255</v>
      </c>
      <c r="G1540" s="36">
        <v>41729</v>
      </c>
      <c r="H1540" s="82">
        <v>24974</v>
      </c>
      <c r="I1540" s="37">
        <v>2499</v>
      </c>
      <c r="K1540">
        <f t="shared" si="23"/>
        <v>1</v>
      </c>
    </row>
    <row r="1541" spans="4:11" x14ac:dyDescent="0.25">
      <c r="D1541" s="45" t="s">
        <v>550</v>
      </c>
      <c r="E1541" s="45" t="s">
        <v>551</v>
      </c>
      <c r="F1541" s="35" t="s">
        <v>255</v>
      </c>
      <c r="G1541" s="36">
        <v>41729</v>
      </c>
      <c r="H1541" s="82">
        <v>88628</v>
      </c>
      <c r="I1541" s="37">
        <v>8864</v>
      </c>
      <c r="K1541">
        <f t="shared" si="23"/>
        <v>1</v>
      </c>
    </row>
    <row r="1542" spans="4:11" x14ac:dyDescent="0.25">
      <c r="D1542" s="45" t="s">
        <v>968</v>
      </c>
      <c r="E1542" s="45" t="s">
        <v>403</v>
      </c>
      <c r="F1542" s="35" t="s">
        <v>255</v>
      </c>
      <c r="G1542" s="36">
        <v>41729</v>
      </c>
      <c r="H1542" s="82">
        <v>89214</v>
      </c>
      <c r="I1542" s="37">
        <v>8923</v>
      </c>
      <c r="K1542">
        <f t="shared" si="23"/>
        <v>1</v>
      </c>
    </row>
    <row r="1543" spans="4:11" x14ac:dyDescent="0.25">
      <c r="D1543" s="45" t="s">
        <v>398</v>
      </c>
      <c r="E1543" s="45" t="s">
        <v>399</v>
      </c>
      <c r="F1543" s="35" t="s">
        <v>255</v>
      </c>
      <c r="G1543" s="36">
        <v>41729</v>
      </c>
      <c r="H1543" s="82">
        <v>219885</v>
      </c>
      <c r="I1543" s="37">
        <v>21990</v>
      </c>
      <c r="K1543">
        <f t="shared" si="23"/>
        <v>1</v>
      </c>
    </row>
    <row r="1544" spans="4:11" x14ac:dyDescent="0.25">
      <c r="D1544" s="45" t="s">
        <v>1108</v>
      </c>
      <c r="E1544" s="45" t="s">
        <v>534</v>
      </c>
      <c r="F1544" s="35" t="s">
        <v>255</v>
      </c>
      <c r="G1544" s="36">
        <v>41729</v>
      </c>
      <c r="H1544" s="82">
        <v>54749</v>
      </c>
      <c r="I1544" s="37">
        <v>5476</v>
      </c>
      <c r="K1544">
        <f t="shared" ref="K1544:K1607" si="24">COUNTIF(D1544:D3182,D1544)</f>
        <v>1</v>
      </c>
    </row>
    <row r="1545" spans="4:11" x14ac:dyDescent="0.25">
      <c r="D1545" s="45" t="s">
        <v>444</v>
      </c>
      <c r="E1545" s="45" t="s">
        <v>445</v>
      </c>
      <c r="F1545" s="35" t="s">
        <v>255</v>
      </c>
      <c r="G1545" s="36">
        <v>41729</v>
      </c>
      <c r="H1545" s="82">
        <v>30749</v>
      </c>
      <c r="I1545" s="37">
        <v>3076</v>
      </c>
      <c r="K1545">
        <f t="shared" si="24"/>
        <v>1</v>
      </c>
    </row>
    <row r="1546" spans="4:11" x14ac:dyDescent="0.25">
      <c r="D1546" s="45" t="s">
        <v>837</v>
      </c>
      <c r="E1546" s="45" t="s">
        <v>389</v>
      </c>
      <c r="F1546" s="35" t="s">
        <v>255</v>
      </c>
      <c r="G1546" s="36">
        <v>41729</v>
      </c>
      <c r="H1546" s="82">
        <v>9305</v>
      </c>
      <c r="I1546" s="37">
        <v>932</v>
      </c>
      <c r="K1546">
        <f t="shared" si="24"/>
        <v>1</v>
      </c>
    </row>
    <row r="1547" spans="4:11" x14ac:dyDescent="0.25">
      <c r="D1547" s="45" t="s">
        <v>866</v>
      </c>
      <c r="E1547" s="45" t="s">
        <v>491</v>
      </c>
      <c r="F1547" s="35" t="s">
        <v>255</v>
      </c>
      <c r="G1547" s="36">
        <v>41729</v>
      </c>
      <c r="H1547" s="82">
        <v>33326</v>
      </c>
      <c r="I1547" s="37">
        <v>3334</v>
      </c>
      <c r="K1547">
        <f t="shared" si="24"/>
        <v>1</v>
      </c>
    </row>
    <row r="1548" spans="4:11" x14ac:dyDescent="0.25">
      <c r="D1548" s="45" t="s">
        <v>841</v>
      </c>
      <c r="E1548" s="45" t="s">
        <v>404</v>
      </c>
      <c r="F1548" s="35" t="s">
        <v>255</v>
      </c>
      <c r="G1548" s="36">
        <v>41729</v>
      </c>
      <c r="H1548" s="82">
        <v>48923</v>
      </c>
      <c r="I1548" s="37">
        <v>4894</v>
      </c>
      <c r="K1548">
        <f t="shared" si="24"/>
        <v>1</v>
      </c>
    </row>
    <row r="1549" spans="4:11" x14ac:dyDescent="0.25">
      <c r="D1549" s="45" t="s">
        <v>800</v>
      </c>
      <c r="E1549" s="45" t="s">
        <v>756</v>
      </c>
      <c r="F1549" s="35" t="s">
        <v>252</v>
      </c>
      <c r="G1549" s="36">
        <v>41699</v>
      </c>
      <c r="H1549" s="82">
        <v>1080000</v>
      </c>
      <c r="I1549" s="37">
        <v>108000</v>
      </c>
      <c r="K1549">
        <f t="shared" si="24"/>
        <v>2</v>
      </c>
    </row>
    <row r="1550" spans="4:11" x14ac:dyDescent="0.25">
      <c r="D1550" s="45" t="s">
        <v>800</v>
      </c>
      <c r="E1550" s="45" t="s">
        <v>756</v>
      </c>
      <c r="F1550" s="35" t="s">
        <v>252</v>
      </c>
      <c r="G1550" s="36">
        <v>41729</v>
      </c>
      <c r="H1550" s="82">
        <v>1906180</v>
      </c>
      <c r="I1550" s="37">
        <v>190618</v>
      </c>
      <c r="K1550">
        <f t="shared" si="24"/>
        <v>1</v>
      </c>
    </row>
    <row r="1551" spans="4:11" x14ac:dyDescent="0.25">
      <c r="D1551" s="112" t="s">
        <v>1144</v>
      </c>
      <c r="E1551" s="112" t="s">
        <v>757</v>
      </c>
      <c r="F1551" s="35" t="s">
        <v>561</v>
      </c>
      <c r="G1551" s="94">
        <v>41486</v>
      </c>
      <c r="H1551" s="95">
        <v>146290</v>
      </c>
      <c r="I1551" s="37">
        <v>14629</v>
      </c>
      <c r="K1551">
        <f t="shared" si="24"/>
        <v>1</v>
      </c>
    </row>
    <row r="1552" spans="4:11" x14ac:dyDescent="0.25">
      <c r="D1552" s="45" t="s">
        <v>1118</v>
      </c>
      <c r="E1552" s="45" t="s">
        <v>574</v>
      </c>
      <c r="F1552" s="35" t="s">
        <v>561</v>
      </c>
      <c r="G1552" s="36">
        <v>41699</v>
      </c>
      <c r="H1552" s="82">
        <v>16210</v>
      </c>
      <c r="I1552" s="37">
        <v>1621</v>
      </c>
      <c r="K1552">
        <f t="shared" si="24"/>
        <v>2</v>
      </c>
    </row>
    <row r="1553" spans="4:11" x14ac:dyDescent="0.25">
      <c r="D1553" s="45" t="s">
        <v>1116</v>
      </c>
      <c r="E1553" s="45" t="s">
        <v>564</v>
      </c>
      <c r="F1553" s="35" t="s">
        <v>561</v>
      </c>
      <c r="G1553" s="36">
        <v>41701</v>
      </c>
      <c r="H1553" s="82">
        <v>943820</v>
      </c>
      <c r="I1553" s="37">
        <v>94382</v>
      </c>
      <c r="K1553">
        <f t="shared" si="24"/>
        <v>3</v>
      </c>
    </row>
    <row r="1554" spans="4:11" x14ac:dyDescent="0.25">
      <c r="D1554" s="45" t="s">
        <v>1021</v>
      </c>
      <c r="E1554" s="45" t="s">
        <v>758</v>
      </c>
      <c r="F1554" s="35" t="s">
        <v>561</v>
      </c>
      <c r="G1554" s="36">
        <v>41702</v>
      </c>
      <c r="H1554" s="82">
        <v>121460</v>
      </c>
      <c r="I1554" s="37">
        <v>12146</v>
      </c>
      <c r="K1554">
        <f t="shared" si="24"/>
        <v>2</v>
      </c>
    </row>
    <row r="1555" spans="4:11" x14ac:dyDescent="0.25">
      <c r="D1555" s="45" t="s">
        <v>1021</v>
      </c>
      <c r="E1555" s="45" t="s">
        <v>758</v>
      </c>
      <c r="F1555" s="35" t="s">
        <v>561</v>
      </c>
      <c r="G1555" s="36">
        <v>41702</v>
      </c>
      <c r="H1555" s="82">
        <v>108090</v>
      </c>
      <c r="I1555" s="37">
        <v>10809</v>
      </c>
      <c r="K1555">
        <f t="shared" si="24"/>
        <v>1</v>
      </c>
    </row>
    <row r="1556" spans="4:11" x14ac:dyDescent="0.25">
      <c r="D1556" s="45" t="s">
        <v>1002</v>
      </c>
      <c r="E1556" s="45" t="s">
        <v>578</v>
      </c>
      <c r="F1556" s="35" t="s">
        <v>561</v>
      </c>
      <c r="G1556" s="36">
        <v>41702</v>
      </c>
      <c r="H1556" s="82">
        <v>11250</v>
      </c>
      <c r="I1556" s="37">
        <v>1125</v>
      </c>
      <c r="K1556">
        <f t="shared" si="24"/>
        <v>2</v>
      </c>
    </row>
    <row r="1557" spans="4:11" x14ac:dyDescent="0.25">
      <c r="D1557" s="45" t="s">
        <v>918</v>
      </c>
      <c r="E1557" s="45" t="s">
        <v>759</v>
      </c>
      <c r="F1557" s="35" t="s">
        <v>561</v>
      </c>
      <c r="G1557" s="36">
        <v>41703</v>
      </c>
      <c r="H1557" s="82">
        <v>50840</v>
      </c>
      <c r="I1557" s="37">
        <v>5084</v>
      </c>
      <c r="K1557">
        <f t="shared" si="24"/>
        <v>2</v>
      </c>
    </row>
    <row r="1558" spans="4:11" x14ac:dyDescent="0.25">
      <c r="D1558" s="45" t="s">
        <v>1129</v>
      </c>
      <c r="E1558" s="45" t="s">
        <v>760</v>
      </c>
      <c r="F1558" s="35" t="s">
        <v>561</v>
      </c>
      <c r="G1558" s="36">
        <v>41705</v>
      </c>
      <c r="H1558" s="82">
        <v>923480</v>
      </c>
      <c r="I1558" s="37">
        <v>92348</v>
      </c>
      <c r="K1558">
        <f t="shared" si="24"/>
        <v>8</v>
      </c>
    </row>
    <row r="1559" spans="4:11" x14ac:dyDescent="0.25">
      <c r="D1559" s="45" t="s">
        <v>1129</v>
      </c>
      <c r="E1559" s="45" t="s">
        <v>760</v>
      </c>
      <c r="F1559" s="35" t="s">
        <v>561</v>
      </c>
      <c r="G1559" s="36">
        <v>41705</v>
      </c>
      <c r="H1559" s="82">
        <v>907040</v>
      </c>
      <c r="I1559" s="37">
        <v>90704</v>
      </c>
      <c r="K1559">
        <f t="shared" si="24"/>
        <v>7</v>
      </c>
    </row>
    <row r="1560" spans="4:11" x14ac:dyDescent="0.25">
      <c r="D1560" s="45" t="s">
        <v>1001</v>
      </c>
      <c r="E1560" s="45" t="s">
        <v>573</v>
      </c>
      <c r="F1560" s="35" t="s">
        <v>561</v>
      </c>
      <c r="G1560" s="36">
        <v>41705</v>
      </c>
      <c r="H1560" s="82">
        <v>319240</v>
      </c>
      <c r="I1560" s="37">
        <v>31924</v>
      </c>
      <c r="K1560">
        <f t="shared" si="24"/>
        <v>6</v>
      </c>
    </row>
    <row r="1561" spans="4:11" x14ac:dyDescent="0.25">
      <c r="D1561" s="45" t="s">
        <v>1001</v>
      </c>
      <c r="E1561" s="45" t="s">
        <v>573</v>
      </c>
      <c r="F1561" s="35" t="s">
        <v>561</v>
      </c>
      <c r="G1561" s="36">
        <v>41705</v>
      </c>
      <c r="H1561" s="82">
        <v>444320</v>
      </c>
      <c r="I1561" s="37">
        <v>44432</v>
      </c>
      <c r="K1561">
        <f t="shared" si="24"/>
        <v>5</v>
      </c>
    </row>
    <row r="1562" spans="4:11" x14ac:dyDescent="0.25">
      <c r="D1562" s="45" t="s">
        <v>1001</v>
      </c>
      <c r="E1562" s="45" t="s">
        <v>573</v>
      </c>
      <c r="F1562" s="35" t="s">
        <v>561</v>
      </c>
      <c r="G1562" s="36">
        <v>41705</v>
      </c>
      <c r="H1562" s="82">
        <v>374200</v>
      </c>
      <c r="I1562" s="37">
        <v>37420</v>
      </c>
      <c r="K1562">
        <f t="shared" si="24"/>
        <v>4</v>
      </c>
    </row>
    <row r="1563" spans="4:11" x14ac:dyDescent="0.25">
      <c r="D1563" s="45" t="s">
        <v>1001</v>
      </c>
      <c r="E1563" s="45" t="s">
        <v>573</v>
      </c>
      <c r="F1563" s="35" t="s">
        <v>561</v>
      </c>
      <c r="G1563" s="36">
        <v>41705</v>
      </c>
      <c r="H1563" s="82">
        <v>331950</v>
      </c>
      <c r="I1563" s="37">
        <v>33195</v>
      </c>
      <c r="K1563">
        <f t="shared" si="24"/>
        <v>3</v>
      </c>
    </row>
    <row r="1564" spans="4:11" x14ac:dyDescent="0.25">
      <c r="D1564" s="45" t="s">
        <v>1000</v>
      </c>
      <c r="E1564" s="45" t="s">
        <v>572</v>
      </c>
      <c r="F1564" s="35" t="s">
        <v>561</v>
      </c>
      <c r="G1564" s="36">
        <v>41705</v>
      </c>
      <c r="H1564" s="82">
        <v>417930</v>
      </c>
      <c r="I1564" s="37">
        <v>41793</v>
      </c>
      <c r="K1564">
        <f t="shared" si="24"/>
        <v>3</v>
      </c>
    </row>
    <row r="1565" spans="4:11" x14ac:dyDescent="0.25">
      <c r="D1565" s="45" t="s">
        <v>1145</v>
      </c>
      <c r="E1565" s="45" t="s">
        <v>761</v>
      </c>
      <c r="F1565" s="35" t="s">
        <v>561</v>
      </c>
      <c r="G1565" s="36">
        <v>41708</v>
      </c>
      <c r="H1565" s="82">
        <v>958200</v>
      </c>
      <c r="I1565" s="37">
        <v>95820</v>
      </c>
      <c r="K1565">
        <f t="shared" si="24"/>
        <v>2</v>
      </c>
    </row>
    <row r="1566" spans="4:11" x14ac:dyDescent="0.25">
      <c r="D1566" s="45" t="s">
        <v>1145</v>
      </c>
      <c r="E1566" s="45" t="s">
        <v>761</v>
      </c>
      <c r="F1566" s="35" t="s">
        <v>561</v>
      </c>
      <c r="G1566" s="36">
        <v>41708</v>
      </c>
      <c r="H1566" s="82">
        <v>227530</v>
      </c>
      <c r="I1566" s="37">
        <v>22753</v>
      </c>
      <c r="K1566">
        <f t="shared" si="24"/>
        <v>1</v>
      </c>
    </row>
    <row r="1567" spans="4:11" x14ac:dyDescent="0.25">
      <c r="D1567" s="45" t="s">
        <v>1117</v>
      </c>
      <c r="E1567" s="45" t="s">
        <v>565</v>
      </c>
      <c r="F1567" s="35" t="s">
        <v>561</v>
      </c>
      <c r="G1567" s="36">
        <v>41718</v>
      </c>
      <c r="H1567" s="82">
        <v>8267290</v>
      </c>
      <c r="I1567" s="37">
        <v>826729</v>
      </c>
      <c r="K1567">
        <f t="shared" si="24"/>
        <v>4</v>
      </c>
    </row>
    <row r="1568" spans="4:11" x14ac:dyDescent="0.25">
      <c r="D1568" s="45" t="s">
        <v>1118</v>
      </c>
      <c r="E1568" s="45" t="s">
        <v>574</v>
      </c>
      <c r="F1568" s="35" t="s">
        <v>561</v>
      </c>
      <c r="G1568" s="36">
        <v>41718</v>
      </c>
      <c r="H1568" s="82">
        <v>77980</v>
      </c>
      <c r="I1568" s="37">
        <v>7798</v>
      </c>
      <c r="K1568">
        <f t="shared" si="24"/>
        <v>1</v>
      </c>
    </row>
    <row r="1569" spans="4:11" x14ac:dyDescent="0.25">
      <c r="D1569" s="45" t="s">
        <v>999</v>
      </c>
      <c r="E1569" s="45" t="s">
        <v>562</v>
      </c>
      <c r="F1569" s="35" t="s">
        <v>561</v>
      </c>
      <c r="G1569" s="36">
        <v>41718</v>
      </c>
      <c r="H1569" s="82">
        <v>86150</v>
      </c>
      <c r="I1569" s="37">
        <v>8615</v>
      </c>
      <c r="K1569">
        <f t="shared" si="24"/>
        <v>4</v>
      </c>
    </row>
    <row r="1570" spans="4:11" x14ac:dyDescent="0.25">
      <c r="D1570" s="45" t="s">
        <v>569</v>
      </c>
      <c r="E1570" s="45" t="s">
        <v>570</v>
      </c>
      <c r="F1570" s="35" t="s">
        <v>561</v>
      </c>
      <c r="G1570" s="36">
        <v>41718</v>
      </c>
      <c r="H1570" s="82">
        <v>16550</v>
      </c>
      <c r="I1570" s="37">
        <v>1655</v>
      </c>
      <c r="K1570">
        <f t="shared" si="24"/>
        <v>2</v>
      </c>
    </row>
    <row r="1571" spans="4:11" x14ac:dyDescent="0.25">
      <c r="D1571" s="45" t="s">
        <v>569</v>
      </c>
      <c r="E1571" s="45" t="s">
        <v>570</v>
      </c>
      <c r="F1571" s="35" t="s">
        <v>561</v>
      </c>
      <c r="G1571" s="36">
        <v>41718</v>
      </c>
      <c r="H1571" s="82">
        <v>35190</v>
      </c>
      <c r="I1571" s="37">
        <v>3519</v>
      </c>
      <c r="K1571">
        <f t="shared" si="24"/>
        <v>1</v>
      </c>
    </row>
    <row r="1572" spans="4:11" x14ac:dyDescent="0.25">
      <c r="D1572" s="45" t="s">
        <v>919</v>
      </c>
      <c r="E1572" s="45" t="s">
        <v>762</v>
      </c>
      <c r="F1572" s="35" t="s">
        <v>561</v>
      </c>
      <c r="G1572" s="36">
        <v>41718</v>
      </c>
      <c r="H1572" s="82">
        <v>325890</v>
      </c>
      <c r="I1572" s="37">
        <v>32589</v>
      </c>
      <c r="K1572">
        <f t="shared" si="24"/>
        <v>3</v>
      </c>
    </row>
    <row r="1573" spans="4:11" x14ac:dyDescent="0.25">
      <c r="D1573" s="45" t="s">
        <v>999</v>
      </c>
      <c r="E1573" s="45" t="s">
        <v>562</v>
      </c>
      <c r="F1573" s="35" t="s">
        <v>561</v>
      </c>
      <c r="G1573" s="36">
        <v>41719</v>
      </c>
      <c r="H1573" s="82">
        <v>4070</v>
      </c>
      <c r="I1573" s="37">
        <v>407</v>
      </c>
      <c r="K1573">
        <f t="shared" si="24"/>
        <v>3</v>
      </c>
    </row>
    <row r="1574" spans="4:11" x14ac:dyDescent="0.25">
      <c r="D1574" s="45" t="s">
        <v>763</v>
      </c>
      <c r="E1574" s="45" t="s">
        <v>764</v>
      </c>
      <c r="F1574" s="35" t="s">
        <v>561</v>
      </c>
      <c r="G1574" s="36">
        <v>41719</v>
      </c>
      <c r="H1574" s="82">
        <v>126740</v>
      </c>
      <c r="I1574" s="37">
        <v>12674</v>
      </c>
      <c r="K1574">
        <f t="shared" si="24"/>
        <v>2</v>
      </c>
    </row>
    <row r="1575" spans="4:11" x14ac:dyDescent="0.25">
      <c r="D1575" s="45" t="s">
        <v>1128</v>
      </c>
      <c r="E1575" s="45" t="s">
        <v>643</v>
      </c>
      <c r="F1575" s="35" t="s">
        <v>561</v>
      </c>
      <c r="G1575" s="36">
        <v>41719</v>
      </c>
      <c r="H1575" s="82">
        <v>149100</v>
      </c>
      <c r="I1575" s="37">
        <v>14910</v>
      </c>
      <c r="K1575">
        <f t="shared" si="24"/>
        <v>4</v>
      </c>
    </row>
    <row r="1576" spans="4:11" x14ac:dyDescent="0.25">
      <c r="D1576" s="45" t="s">
        <v>1128</v>
      </c>
      <c r="E1576" s="45" t="s">
        <v>643</v>
      </c>
      <c r="F1576" s="35" t="s">
        <v>561</v>
      </c>
      <c r="G1576" s="36">
        <v>41719</v>
      </c>
      <c r="H1576" s="82">
        <v>178270</v>
      </c>
      <c r="I1576" s="37">
        <v>17827</v>
      </c>
      <c r="K1576">
        <f t="shared" si="24"/>
        <v>3</v>
      </c>
    </row>
    <row r="1577" spans="4:11" x14ac:dyDescent="0.25">
      <c r="D1577" s="45" t="s">
        <v>1002</v>
      </c>
      <c r="E1577" s="45" t="s">
        <v>578</v>
      </c>
      <c r="F1577" s="35" t="s">
        <v>561</v>
      </c>
      <c r="G1577" s="36">
        <v>41722</v>
      </c>
      <c r="H1577" s="82">
        <v>3740</v>
      </c>
      <c r="I1577" s="37">
        <v>374</v>
      </c>
      <c r="K1577">
        <f t="shared" si="24"/>
        <v>1</v>
      </c>
    </row>
    <row r="1578" spans="4:11" x14ac:dyDescent="0.25">
      <c r="D1578" s="45" t="s">
        <v>890</v>
      </c>
      <c r="E1578" s="45" t="s">
        <v>566</v>
      </c>
      <c r="F1578" s="35" t="s">
        <v>561</v>
      </c>
      <c r="G1578" s="36">
        <v>41722</v>
      </c>
      <c r="H1578" s="82">
        <v>2703950</v>
      </c>
      <c r="I1578" s="37">
        <v>270395</v>
      </c>
      <c r="K1578">
        <f t="shared" si="24"/>
        <v>3</v>
      </c>
    </row>
    <row r="1579" spans="4:11" x14ac:dyDescent="0.25">
      <c r="D1579" s="45" t="s">
        <v>890</v>
      </c>
      <c r="E1579" s="45" t="s">
        <v>566</v>
      </c>
      <c r="F1579" s="35" t="s">
        <v>561</v>
      </c>
      <c r="G1579" s="36">
        <v>41722</v>
      </c>
      <c r="H1579" s="82">
        <v>3075250</v>
      </c>
      <c r="I1579" s="37">
        <v>307525</v>
      </c>
      <c r="K1579">
        <f t="shared" si="24"/>
        <v>2</v>
      </c>
    </row>
    <row r="1580" spans="4:11" x14ac:dyDescent="0.25">
      <c r="D1580" s="45" t="s">
        <v>892</v>
      </c>
      <c r="E1580" s="45" t="s">
        <v>568</v>
      </c>
      <c r="F1580" s="35" t="s">
        <v>561</v>
      </c>
      <c r="G1580" s="36">
        <v>41722</v>
      </c>
      <c r="H1580" s="82">
        <v>1241710</v>
      </c>
      <c r="I1580" s="37">
        <v>124171</v>
      </c>
      <c r="K1580">
        <f t="shared" si="24"/>
        <v>3</v>
      </c>
    </row>
    <row r="1581" spans="4:11" x14ac:dyDescent="0.25">
      <c r="D1581" s="45" t="s">
        <v>919</v>
      </c>
      <c r="E1581" s="45" t="s">
        <v>762</v>
      </c>
      <c r="F1581" s="35" t="s">
        <v>561</v>
      </c>
      <c r="G1581" s="36">
        <v>41722</v>
      </c>
      <c r="H1581" s="82">
        <v>159580</v>
      </c>
      <c r="I1581" s="37">
        <v>15958</v>
      </c>
      <c r="K1581">
        <f t="shared" si="24"/>
        <v>2</v>
      </c>
    </row>
    <row r="1582" spans="4:11" x14ac:dyDescent="0.25">
      <c r="D1582" s="45" t="s">
        <v>891</v>
      </c>
      <c r="E1582" s="45" t="s">
        <v>567</v>
      </c>
      <c r="F1582" s="35" t="s">
        <v>561</v>
      </c>
      <c r="G1582" s="36">
        <v>41722</v>
      </c>
      <c r="H1582" s="82">
        <v>60800</v>
      </c>
      <c r="I1582" s="37">
        <v>6080</v>
      </c>
      <c r="K1582">
        <f t="shared" si="24"/>
        <v>2</v>
      </c>
    </row>
    <row r="1583" spans="4:11" x14ac:dyDescent="0.25">
      <c r="D1583" s="45" t="s">
        <v>1128</v>
      </c>
      <c r="E1583" s="45" t="s">
        <v>643</v>
      </c>
      <c r="F1583" s="35" t="s">
        <v>561</v>
      </c>
      <c r="G1583" s="36">
        <v>41723</v>
      </c>
      <c r="H1583" s="82">
        <v>14210</v>
      </c>
      <c r="I1583" s="37">
        <v>1421</v>
      </c>
      <c r="K1583">
        <f t="shared" si="24"/>
        <v>2</v>
      </c>
    </row>
    <row r="1584" spans="4:11" x14ac:dyDescent="0.25">
      <c r="D1584" s="45" t="s">
        <v>1116</v>
      </c>
      <c r="E1584" s="45" t="s">
        <v>564</v>
      </c>
      <c r="F1584" s="35" t="s">
        <v>561</v>
      </c>
      <c r="G1584" s="36">
        <v>41724</v>
      </c>
      <c r="H1584" s="82">
        <v>174670</v>
      </c>
      <c r="I1584" s="37">
        <v>17467</v>
      </c>
      <c r="K1584">
        <f t="shared" si="24"/>
        <v>2</v>
      </c>
    </row>
    <row r="1585" spans="4:11" x14ac:dyDescent="0.25">
      <c r="D1585" s="45" t="s">
        <v>1120</v>
      </c>
      <c r="E1585" s="45" t="s">
        <v>577</v>
      </c>
      <c r="F1585" s="35" t="s">
        <v>561</v>
      </c>
      <c r="G1585" s="36">
        <v>41725</v>
      </c>
      <c r="H1585" s="82">
        <v>30000</v>
      </c>
      <c r="I1585" s="37">
        <v>3000</v>
      </c>
      <c r="K1585">
        <f t="shared" si="24"/>
        <v>1</v>
      </c>
    </row>
    <row r="1586" spans="4:11" x14ac:dyDescent="0.25">
      <c r="D1586" s="45" t="s">
        <v>1146</v>
      </c>
      <c r="E1586" s="45" t="s">
        <v>765</v>
      </c>
      <c r="F1586" s="35" t="s">
        <v>561</v>
      </c>
      <c r="G1586" s="36">
        <v>41725</v>
      </c>
      <c r="H1586" s="82">
        <v>325840</v>
      </c>
      <c r="I1586" s="37">
        <v>32584</v>
      </c>
      <c r="K1586">
        <f t="shared" si="24"/>
        <v>1</v>
      </c>
    </row>
    <row r="1587" spans="4:11" x14ac:dyDescent="0.25">
      <c r="D1587" s="45" t="s">
        <v>1022</v>
      </c>
      <c r="E1587" s="45" t="s">
        <v>766</v>
      </c>
      <c r="F1587" s="35" t="s">
        <v>561</v>
      </c>
      <c r="G1587" s="36">
        <v>41725</v>
      </c>
      <c r="H1587" s="82">
        <v>170680</v>
      </c>
      <c r="I1587" s="37">
        <v>17068</v>
      </c>
      <c r="K1587">
        <f t="shared" si="24"/>
        <v>1</v>
      </c>
    </row>
    <row r="1588" spans="4:11" x14ac:dyDescent="0.25">
      <c r="D1588" s="45" t="s">
        <v>1117</v>
      </c>
      <c r="E1588" s="45" t="s">
        <v>565</v>
      </c>
      <c r="F1588" s="35" t="s">
        <v>561</v>
      </c>
      <c r="G1588" s="36">
        <v>41729</v>
      </c>
      <c r="H1588" s="82">
        <v>45640</v>
      </c>
      <c r="I1588" s="37">
        <v>4564</v>
      </c>
      <c r="K1588">
        <f t="shared" si="24"/>
        <v>3</v>
      </c>
    </row>
    <row r="1589" spans="4:11" x14ac:dyDescent="0.25">
      <c r="D1589" s="45" t="s">
        <v>1117</v>
      </c>
      <c r="E1589" s="45" t="s">
        <v>565</v>
      </c>
      <c r="F1589" s="35" t="s">
        <v>561</v>
      </c>
      <c r="G1589" s="36">
        <v>41729</v>
      </c>
      <c r="H1589" s="82">
        <v>20570</v>
      </c>
      <c r="I1589" s="37">
        <v>2057</v>
      </c>
      <c r="K1589">
        <f t="shared" si="24"/>
        <v>2</v>
      </c>
    </row>
    <row r="1590" spans="4:11" x14ac:dyDescent="0.25">
      <c r="D1590" s="45" t="s">
        <v>999</v>
      </c>
      <c r="E1590" s="45" t="s">
        <v>562</v>
      </c>
      <c r="F1590" s="35" t="s">
        <v>561</v>
      </c>
      <c r="G1590" s="36">
        <v>41729</v>
      </c>
      <c r="H1590" s="82">
        <v>44920</v>
      </c>
      <c r="I1590" s="37">
        <v>4492</v>
      </c>
      <c r="K1590">
        <f t="shared" si="24"/>
        <v>2</v>
      </c>
    </row>
    <row r="1591" spans="4:11" x14ac:dyDescent="0.25">
      <c r="D1591" s="45" t="s">
        <v>1001</v>
      </c>
      <c r="E1591" s="45" t="s">
        <v>573</v>
      </c>
      <c r="F1591" s="35" t="s">
        <v>561</v>
      </c>
      <c r="G1591" s="36">
        <v>41729</v>
      </c>
      <c r="H1591" s="82">
        <v>613470</v>
      </c>
      <c r="I1591" s="37">
        <v>61347</v>
      </c>
      <c r="K1591">
        <f t="shared" si="24"/>
        <v>2</v>
      </c>
    </row>
    <row r="1592" spans="4:11" x14ac:dyDescent="0.25">
      <c r="D1592" s="45" t="s">
        <v>918</v>
      </c>
      <c r="E1592" s="45" t="s">
        <v>759</v>
      </c>
      <c r="F1592" s="35" t="s">
        <v>561</v>
      </c>
      <c r="G1592" s="36">
        <v>41729</v>
      </c>
      <c r="H1592" s="82">
        <v>18270</v>
      </c>
      <c r="I1592" s="37">
        <v>1827</v>
      </c>
      <c r="K1592">
        <f t="shared" si="24"/>
        <v>1</v>
      </c>
    </row>
    <row r="1593" spans="4:11" x14ac:dyDescent="0.25">
      <c r="D1593" s="45" t="s">
        <v>919</v>
      </c>
      <c r="E1593" s="45" t="s">
        <v>762</v>
      </c>
      <c r="F1593" s="35" t="s">
        <v>561</v>
      </c>
      <c r="G1593" s="36">
        <v>41729</v>
      </c>
      <c r="H1593" s="82">
        <v>130150</v>
      </c>
      <c r="I1593" s="37">
        <v>13015</v>
      </c>
      <c r="K1593">
        <f t="shared" si="24"/>
        <v>1</v>
      </c>
    </row>
    <row r="1594" spans="4:11" x14ac:dyDescent="0.25">
      <c r="D1594" s="45" t="s">
        <v>1000</v>
      </c>
      <c r="E1594" s="45" t="s">
        <v>572</v>
      </c>
      <c r="F1594" s="35" t="s">
        <v>561</v>
      </c>
      <c r="G1594" s="36">
        <v>41729</v>
      </c>
      <c r="H1594" s="82">
        <v>443870</v>
      </c>
      <c r="I1594" s="37">
        <v>44387</v>
      </c>
      <c r="K1594">
        <f t="shared" si="24"/>
        <v>2</v>
      </c>
    </row>
    <row r="1595" spans="4:11" x14ac:dyDescent="0.25">
      <c r="D1595" s="45" t="s">
        <v>1000</v>
      </c>
      <c r="E1595" s="45" t="s">
        <v>572</v>
      </c>
      <c r="F1595" s="35" t="s">
        <v>561</v>
      </c>
      <c r="G1595" s="36">
        <v>41729</v>
      </c>
      <c r="H1595" s="82">
        <v>4200</v>
      </c>
      <c r="I1595" s="37">
        <v>420</v>
      </c>
      <c r="K1595">
        <f t="shared" si="24"/>
        <v>1</v>
      </c>
    </row>
    <row r="1596" spans="4:11" x14ac:dyDescent="0.25">
      <c r="D1596" s="45" t="s">
        <v>1128</v>
      </c>
      <c r="E1596" s="45" t="s">
        <v>643</v>
      </c>
      <c r="F1596" s="35" t="s">
        <v>561</v>
      </c>
      <c r="G1596" s="36">
        <v>41729</v>
      </c>
      <c r="H1596" s="82">
        <v>242895</v>
      </c>
      <c r="I1596" s="37">
        <v>24290</v>
      </c>
      <c r="K1596">
        <f t="shared" si="24"/>
        <v>1</v>
      </c>
    </row>
    <row r="1597" spans="4:11" x14ac:dyDescent="0.25">
      <c r="D1597" s="45" t="s">
        <v>1129</v>
      </c>
      <c r="E1597" s="45" t="s">
        <v>760</v>
      </c>
      <c r="F1597" s="35" t="s">
        <v>561</v>
      </c>
      <c r="G1597" s="36">
        <v>41729</v>
      </c>
      <c r="H1597" s="82">
        <v>1090768</v>
      </c>
      <c r="I1597" s="37">
        <v>109077</v>
      </c>
      <c r="K1597">
        <f t="shared" si="24"/>
        <v>6</v>
      </c>
    </row>
    <row r="1598" spans="4:11" x14ac:dyDescent="0.25">
      <c r="D1598" s="45" t="s">
        <v>1129</v>
      </c>
      <c r="E1598" s="45" t="s">
        <v>760</v>
      </c>
      <c r="F1598" s="35" t="s">
        <v>561</v>
      </c>
      <c r="G1598" s="36">
        <v>41729</v>
      </c>
      <c r="H1598" s="82">
        <v>102626</v>
      </c>
      <c r="I1598" s="37">
        <v>10263</v>
      </c>
      <c r="K1598">
        <f t="shared" si="24"/>
        <v>5</v>
      </c>
    </row>
    <row r="1599" spans="4:11" x14ac:dyDescent="0.25">
      <c r="D1599" s="45" t="s">
        <v>1129</v>
      </c>
      <c r="E1599" s="45" t="s">
        <v>760</v>
      </c>
      <c r="F1599" s="35" t="s">
        <v>561</v>
      </c>
      <c r="G1599" s="36">
        <v>41729</v>
      </c>
      <c r="H1599" s="82">
        <v>236230</v>
      </c>
      <c r="I1599" s="37">
        <v>23623</v>
      </c>
      <c r="K1599">
        <f t="shared" si="24"/>
        <v>4</v>
      </c>
    </row>
    <row r="1600" spans="4:11" x14ac:dyDescent="0.25">
      <c r="D1600" s="45" t="s">
        <v>1129</v>
      </c>
      <c r="E1600" s="45" t="s">
        <v>760</v>
      </c>
      <c r="F1600" s="35" t="s">
        <v>561</v>
      </c>
      <c r="G1600" s="36">
        <v>41729</v>
      </c>
      <c r="H1600" s="82">
        <v>267902</v>
      </c>
      <c r="I1600" s="37">
        <v>26790</v>
      </c>
      <c r="K1600">
        <f t="shared" si="24"/>
        <v>3</v>
      </c>
    </row>
    <row r="1601" spans="4:11" x14ac:dyDescent="0.25">
      <c r="D1601" s="45" t="s">
        <v>1129</v>
      </c>
      <c r="E1601" s="45" t="s">
        <v>760</v>
      </c>
      <c r="F1601" s="35" t="s">
        <v>561</v>
      </c>
      <c r="G1601" s="36">
        <v>41729</v>
      </c>
      <c r="H1601" s="82">
        <v>185590</v>
      </c>
      <c r="I1601" s="37">
        <v>18559</v>
      </c>
      <c r="K1601">
        <f t="shared" si="24"/>
        <v>2</v>
      </c>
    </row>
    <row r="1602" spans="4:11" x14ac:dyDescent="0.25">
      <c r="D1602" s="45" t="s">
        <v>1129</v>
      </c>
      <c r="E1602" s="45" t="s">
        <v>760</v>
      </c>
      <c r="F1602" s="35" t="s">
        <v>561</v>
      </c>
      <c r="G1602" s="36">
        <v>41729</v>
      </c>
      <c r="H1602" s="82">
        <v>34348</v>
      </c>
      <c r="I1602" s="37">
        <v>3435</v>
      </c>
      <c r="K1602">
        <f t="shared" si="24"/>
        <v>1</v>
      </c>
    </row>
    <row r="1603" spans="4:11" x14ac:dyDescent="0.25">
      <c r="D1603" s="45" t="s">
        <v>1001</v>
      </c>
      <c r="E1603" s="45" t="s">
        <v>573</v>
      </c>
      <c r="F1603" s="35" t="s">
        <v>561</v>
      </c>
      <c r="G1603" s="36">
        <v>41729</v>
      </c>
      <c r="H1603" s="82">
        <v>403831</v>
      </c>
      <c r="I1603" s="37">
        <v>40383</v>
      </c>
      <c r="K1603">
        <f t="shared" si="24"/>
        <v>1</v>
      </c>
    </row>
    <row r="1604" spans="4:11" x14ac:dyDescent="0.25">
      <c r="D1604" s="45" t="s">
        <v>892</v>
      </c>
      <c r="E1604" s="45" t="s">
        <v>568</v>
      </c>
      <c r="F1604" s="35" t="s">
        <v>561</v>
      </c>
      <c r="G1604" s="36">
        <v>41729</v>
      </c>
      <c r="H1604" s="82">
        <v>961038</v>
      </c>
      <c r="I1604" s="37">
        <v>96104</v>
      </c>
      <c r="K1604">
        <f t="shared" si="24"/>
        <v>2</v>
      </c>
    </row>
    <row r="1605" spans="4:11" x14ac:dyDescent="0.25">
      <c r="D1605" s="45" t="s">
        <v>920</v>
      </c>
      <c r="E1605" s="45" t="s">
        <v>767</v>
      </c>
      <c r="F1605" s="35" t="s">
        <v>561</v>
      </c>
      <c r="G1605" s="36">
        <v>41729</v>
      </c>
      <c r="H1605" s="82">
        <v>10197</v>
      </c>
      <c r="I1605" s="37">
        <v>1020</v>
      </c>
      <c r="K1605">
        <f t="shared" si="24"/>
        <v>1</v>
      </c>
    </row>
    <row r="1606" spans="4:11" x14ac:dyDescent="0.25">
      <c r="D1606" s="45" t="s">
        <v>1115</v>
      </c>
      <c r="E1606" s="45" t="s">
        <v>768</v>
      </c>
      <c r="F1606" s="35" t="s">
        <v>561</v>
      </c>
      <c r="G1606" s="36">
        <v>41729</v>
      </c>
      <c r="H1606" s="82">
        <v>93259</v>
      </c>
      <c r="I1606" s="37">
        <v>9326</v>
      </c>
      <c r="K1606">
        <f t="shared" si="24"/>
        <v>1</v>
      </c>
    </row>
    <row r="1607" spans="4:11" x14ac:dyDescent="0.25">
      <c r="D1607" s="45" t="s">
        <v>891</v>
      </c>
      <c r="E1607" s="45" t="s">
        <v>769</v>
      </c>
      <c r="F1607" s="35" t="s">
        <v>561</v>
      </c>
      <c r="G1607" s="36">
        <v>41729</v>
      </c>
      <c r="H1607" s="82">
        <v>51450</v>
      </c>
      <c r="I1607" s="37">
        <v>5145</v>
      </c>
      <c r="K1607">
        <f t="shared" si="24"/>
        <v>1</v>
      </c>
    </row>
    <row r="1608" spans="4:11" x14ac:dyDescent="0.25">
      <c r="D1608" s="45" t="s">
        <v>890</v>
      </c>
      <c r="E1608" s="45" t="s">
        <v>770</v>
      </c>
      <c r="F1608" s="35" t="s">
        <v>561</v>
      </c>
      <c r="G1608" s="36">
        <v>41729</v>
      </c>
      <c r="H1608" s="82">
        <v>3955852</v>
      </c>
      <c r="I1608" s="37">
        <v>395585</v>
      </c>
      <c r="K1608">
        <f t="shared" ref="K1608:K1645" si="25">COUNTIF(D1608:D3246,D1608)</f>
        <v>1</v>
      </c>
    </row>
    <row r="1609" spans="4:11" x14ac:dyDescent="0.25">
      <c r="D1609" s="45" t="s">
        <v>763</v>
      </c>
      <c r="E1609" s="45" t="s">
        <v>771</v>
      </c>
      <c r="F1609" s="35" t="s">
        <v>561</v>
      </c>
      <c r="G1609" s="36">
        <v>41729</v>
      </c>
      <c r="H1609" s="82">
        <v>48035</v>
      </c>
      <c r="I1609" s="37">
        <v>4804</v>
      </c>
      <c r="K1609">
        <f t="shared" si="25"/>
        <v>1</v>
      </c>
    </row>
    <row r="1610" spans="4:11" x14ac:dyDescent="0.25">
      <c r="D1610" s="45" t="s">
        <v>1135</v>
      </c>
      <c r="E1610" s="45" t="s">
        <v>669</v>
      </c>
      <c r="F1610" s="35" t="s">
        <v>561</v>
      </c>
      <c r="G1610" s="36">
        <v>41729</v>
      </c>
      <c r="H1610" s="82">
        <v>34605</v>
      </c>
      <c r="I1610" s="37">
        <v>3460</v>
      </c>
      <c r="K1610">
        <f t="shared" si="25"/>
        <v>1</v>
      </c>
    </row>
    <row r="1611" spans="4:11" x14ac:dyDescent="0.25">
      <c r="D1611" s="45" t="s">
        <v>1117</v>
      </c>
      <c r="E1611" s="45" t="s">
        <v>565</v>
      </c>
      <c r="F1611" s="35" t="s">
        <v>561</v>
      </c>
      <c r="G1611" s="36">
        <v>41729</v>
      </c>
      <c r="H1611" s="82">
        <v>9566590</v>
      </c>
      <c r="I1611" s="37">
        <v>956659</v>
      </c>
      <c r="K1611">
        <f t="shared" si="25"/>
        <v>1</v>
      </c>
    </row>
    <row r="1612" spans="4:11" x14ac:dyDescent="0.25">
      <c r="D1612" s="45" t="s">
        <v>1121</v>
      </c>
      <c r="E1612" s="45" t="s">
        <v>579</v>
      </c>
      <c r="F1612" s="35" t="s">
        <v>561</v>
      </c>
      <c r="G1612" s="36">
        <v>41729</v>
      </c>
      <c r="H1612" s="82">
        <v>1000000</v>
      </c>
      <c r="I1612" s="37">
        <v>100000</v>
      </c>
      <c r="K1612">
        <f t="shared" si="25"/>
        <v>2</v>
      </c>
    </row>
    <row r="1613" spans="4:11" x14ac:dyDescent="0.25">
      <c r="D1613" s="45" t="s">
        <v>1023</v>
      </c>
      <c r="E1613" s="45" t="s">
        <v>772</v>
      </c>
      <c r="F1613" s="35" t="s">
        <v>561</v>
      </c>
      <c r="G1613" s="36">
        <v>41729</v>
      </c>
      <c r="H1613" s="82">
        <v>16854</v>
      </c>
      <c r="I1613" s="37">
        <v>1685</v>
      </c>
      <c r="K1613">
        <f t="shared" si="25"/>
        <v>1</v>
      </c>
    </row>
    <row r="1614" spans="4:11" x14ac:dyDescent="0.25">
      <c r="D1614" s="45" t="s">
        <v>999</v>
      </c>
      <c r="E1614" s="45" t="s">
        <v>773</v>
      </c>
      <c r="F1614" s="35" t="s">
        <v>561</v>
      </c>
      <c r="G1614" s="36">
        <v>41729</v>
      </c>
      <c r="H1614" s="82">
        <v>95000</v>
      </c>
      <c r="I1614" s="37">
        <v>9500</v>
      </c>
      <c r="K1614">
        <f t="shared" si="25"/>
        <v>1</v>
      </c>
    </row>
    <row r="1615" spans="4:11" x14ac:dyDescent="0.25">
      <c r="D1615" s="45" t="s">
        <v>892</v>
      </c>
      <c r="E1615" s="45" t="s">
        <v>568</v>
      </c>
      <c r="F1615" s="35" t="s">
        <v>561</v>
      </c>
      <c r="G1615" s="36">
        <v>41729</v>
      </c>
      <c r="H1615" s="82">
        <v>1025000</v>
      </c>
      <c r="I1615" s="37">
        <v>102500</v>
      </c>
      <c r="K1615">
        <f t="shared" si="25"/>
        <v>1</v>
      </c>
    </row>
    <row r="1616" spans="4:11" x14ac:dyDescent="0.25">
      <c r="D1616" s="45" t="s">
        <v>1116</v>
      </c>
      <c r="E1616" s="45" t="s">
        <v>774</v>
      </c>
      <c r="F1616" s="35" t="s">
        <v>561</v>
      </c>
      <c r="G1616" s="36">
        <v>41729</v>
      </c>
      <c r="H1616" s="82">
        <v>213484</v>
      </c>
      <c r="I1616" s="37">
        <v>21348</v>
      </c>
      <c r="K1616">
        <f t="shared" si="25"/>
        <v>1</v>
      </c>
    </row>
    <row r="1617" spans="4:11" x14ac:dyDescent="0.25">
      <c r="D1617" s="45" t="s">
        <v>904</v>
      </c>
      <c r="E1617" s="45" t="s">
        <v>651</v>
      </c>
      <c r="F1617" s="35" t="s">
        <v>561</v>
      </c>
      <c r="G1617" s="36">
        <v>41703</v>
      </c>
      <c r="H1617" s="82">
        <v>112360</v>
      </c>
      <c r="I1617" s="37">
        <v>11236</v>
      </c>
      <c r="K1617">
        <f t="shared" si="25"/>
        <v>6</v>
      </c>
    </row>
    <row r="1618" spans="4:11" x14ac:dyDescent="0.25">
      <c r="D1618" s="45" t="s">
        <v>904</v>
      </c>
      <c r="E1618" s="45" t="s">
        <v>651</v>
      </c>
      <c r="F1618" s="35" t="s">
        <v>561</v>
      </c>
      <c r="G1618" s="36">
        <v>41704</v>
      </c>
      <c r="H1618" s="82">
        <v>120000</v>
      </c>
      <c r="I1618" s="37">
        <v>12000</v>
      </c>
      <c r="K1618">
        <f t="shared" si="25"/>
        <v>5</v>
      </c>
    </row>
    <row r="1619" spans="4:11" x14ac:dyDescent="0.25">
      <c r="D1619" s="45" t="s">
        <v>1024</v>
      </c>
      <c r="E1619" s="45" t="s">
        <v>775</v>
      </c>
      <c r="F1619" s="35" t="s">
        <v>561</v>
      </c>
      <c r="G1619" s="36">
        <v>41705</v>
      </c>
      <c r="H1619" s="82">
        <v>20000</v>
      </c>
      <c r="I1619" s="37">
        <v>2000</v>
      </c>
      <c r="K1619">
        <f t="shared" si="25"/>
        <v>1</v>
      </c>
    </row>
    <row r="1620" spans="4:11" x14ac:dyDescent="0.25">
      <c r="D1620" s="45" t="s">
        <v>903</v>
      </c>
      <c r="E1620" s="45" t="s">
        <v>649</v>
      </c>
      <c r="F1620" s="35" t="s">
        <v>561</v>
      </c>
      <c r="G1620" s="36">
        <v>41705</v>
      </c>
      <c r="H1620" s="82">
        <v>15240</v>
      </c>
      <c r="I1620" s="37">
        <v>1524</v>
      </c>
      <c r="K1620">
        <f t="shared" si="25"/>
        <v>2</v>
      </c>
    </row>
    <row r="1621" spans="4:11" x14ac:dyDescent="0.25">
      <c r="D1621" s="45" t="s">
        <v>1121</v>
      </c>
      <c r="E1621" s="45" t="s">
        <v>579</v>
      </c>
      <c r="F1621" s="35" t="s">
        <v>561</v>
      </c>
      <c r="G1621" s="36">
        <v>41705</v>
      </c>
      <c r="H1621" s="82">
        <v>11240</v>
      </c>
      <c r="I1621" s="37">
        <v>1124</v>
      </c>
      <c r="K1621">
        <f t="shared" si="25"/>
        <v>1</v>
      </c>
    </row>
    <row r="1622" spans="4:11" x14ac:dyDescent="0.25">
      <c r="D1622" s="45" t="s">
        <v>1147</v>
      </c>
      <c r="E1622" s="45" t="s">
        <v>776</v>
      </c>
      <c r="F1622" s="35" t="s">
        <v>561</v>
      </c>
      <c r="G1622" s="36">
        <v>41709</v>
      </c>
      <c r="H1622" s="82">
        <v>128000</v>
      </c>
      <c r="I1622" s="37">
        <v>12800</v>
      </c>
      <c r="K1622">
        <f t="shared" si="25"/>
        <v>1</v>
      </c>
    </row>
    <row r="1623" spans="4:11" x14ac:dyDescent="0.25">
      <c r="D1623" s="45" t="s">
        <v>1123</v>
      </c>
      <c r="E1623" s="45" t="s">
        <v>583</v>
      </c>
      <c r="F1623" s="35" t="s">
        <v>561</v>
      </c>
      <c r="G1623" s="36">
        <v>41711</v>
      </c>
      <c r="H1623" s="82">
        <v>124680</v>
      </c>
      <c r="I1623" s="37">
        <v>12468</v>
      </c>
      <c r="K1623">
        <f t="shared" si="25"/>
        <v>2</v>
      </c>
    </row>
    <row r="1624" spans="4:11" x14ac:dyDescent="0.25">
      <c r="D1624" s="45" t="s">
        <v>1003</v>
      </c>
      <c r="E1624" s="45" t="s">
        <v>581</v>
      </c>
      <c r="F1624" s="35" t="s">
        <v>561</v>
      </c>
      <c r="G1624" s="36">
        <v>41716</v>
      </c>
      <c r="H1624" s="82">
        <v>452860</v>
      </c>
      <c r="I1624" s="37">
        <v>45286</v>
      </c>
      <c r="K1624">
        <f t="shared" si="25"/>
        <v>2</v>
      </c>
    </row>
    <row r="1625" spans="4:11" x14ac:dyDescent="0.25">
      <c r="D1625" s="45" t="s">
        <v>895</v>
      </c>
      <c r="E1625" s="45" t="s">
        <v>580</v>
      </c>
      <c r="F1625" s="35" t="s">
        <v>561</v>
      </c>
      <c r="G1625" s="36">
        <v>41722</v>
      </c>
      <c r="H1625" s="82">
        <v>20000</v>
      </c>
      <c r="I1625" s="37">
        <v>2000</v>
      </c>
      <c r="K1625">
        <f t="shared" si="25"/>
        <v>2</v>
      </c>
    </row>
    <row r="1626" spans="4:11" x14ac:dyDescent="0.25">
      <c r="D1626" s="45" t="s">
        <v>921</v>
      </c>
      <c r="E1626" s="45" t="s">
        <v>777</v>
      </c>
      <c r="F1626" s="35" t="s">
        <v>561</v>
      </c>
      <c r="G1626" s="36">
        <v>41722</v>
      </c>
      <c r="H1626" s="82">
        <v>11840</v>
      </c>
      <c r="I1626" s="37">
        <v>1184</v>
      </c>
      <c r="K1626">
        <f t="shared" si="25"/>
        <v>3</v>
      </c>
    </row>
    <row r="1627" spans="4:11" x14ac:dyDescent="0.25">
      <c r="D1627" s="45" t="s">
        <v>1148</v>
      </c>
      <c r="E1627" s="45" t="s">
        <v>778</v>
      </c>
      <c r="F1627" s="35" t="s">
        <v>561</v>
      </c>
      <c r="G1627" s="36">
        <v>41722</v>
      </c>
      <c r="H1627" s="82">
        <v>7460</v>
      </c>
      <c r="I1627" s="37">
        <v>746</v>
      </c>
      <c r="K1627">
        <f t="shared" si="25"/>
        <v>3</v>
      </c>
    </row>
    <row r="1628" spans="4:11" x14ac:dyDescent="0.25">
      <c r="D1628" s="45" t="s">
        <v>1148</v>
      </c>
      <c r="E1628" s="45" t="s">
        <v>778</v>
      </c>
      <c r="F1628" s="35" t="s">
        <v>561</v>
      </c>
      <c r="G1628" s="36">
        <v>41722</v>
      </c>
      <c r="H1628" s="82">
        <v>40720</v>
      </c>
      <c r="I1628" s="37">
        <v>4072</v>
      </c>
      <c r="K1628">
        <f t="shared" si="25"/>
        <v>2</v>
      </c>
    </row>
    <row r="1629" spans="4:11" x14ac:dyDescent="0.25">
      <c r="D1629" s="45" t="s">
        <v>904</v>
      </c>
      <c r="E1629" s="45" t="s">
        <v>651</v>
      </c>
      <c r="F1629" s="35" t="s">
        <v>561</v>
      </c>
      <c r="G1629" s="36">
        <v>41724</v>
      </c>
      <c r="H1629" s="82">
        <v>84270</v>
      </c>
      <c r="I1629" s="37">
        <v>8427</v>
      </c>
      <c r="K1629">
        <f t="shared" si="25"/>
        <v>4</v>
      </c>
    </row>
    <row r="1630" spans="4:11" x14ac:dyDescent="0.25">
      <c r="D1630" s="45" t="s">
        <v>1149</v>
      </c>
      <c r="E1630" s="45" t="s">
        <v>779</v>
      </c>
      <c r="F1630" s="35" t="s">
        <v>561</v>
      </c>
      <c r="G1630" s="36">
        <v>41726</v>
      </c>
      <c r="H1630" s="82">
        <v>42000</v>
      </c>
      <c r="I1630" s="37">
        <v>4200</v>
      </c>
      <c r="K1630">
        <f t="shared" si="25"/>
        <v>2</v>
      </c>
    </row>
    <row r="1631" spans="4:11" x14ac:dyDescent="0.25">
      <c r="D1631" s="45" t="s">
        <v>1149</v>
      </c>
      <c r="E1631" s="45" t="s">
        <v>779</v>
      </c>
      <c r="F1631" s="35" t="s">
        <v>561</v>
      </c>
      <c r="G1631" s="36">
        <v>41729</v>
      </c>
      <c r="H1631" s="82">
        <v>242500</v>
      </c>
      <c r="I1631" s="37">
        <v>24250</v>
      </c>
      <c r="K1631">
        <f t="shared" si="25"/>
        <v>1</v>
      </c>
    </row>
    <row r="1632" spans="4:11" x14ac:dyDescent="0.25">
      <c r="D1632" s="45" t="s">
        <v>1122</v>
      </c>
      <c r="E1632" s="45" t="s">
        <v>582</v>
      </c>
      <c r="F1632" s="35" t="s">
        <v>561</v>
      </c>
      <c r="G1632" s="36">
        <v>41729</v>
      </c>
      <c r="H1632" s="82">
        <v>27470</v>
      </c>
      <c r="I1632" s="37">
        <v>2747</v>
      </c>
      <c r="K1632">
        <f t="shared" si="25"/>
        <v>2</v>
      </c>
    </row>
    <row r="1633" spans="4:11" x14ac:dyDescent="0.25">
      <c r="D1633" s="45" t="s">
        <v>1025</v>
      </c>
      <c r="E1633" s="45" t="s">
        <v>780</v>
      </c>
      <c r="F1633" s="35" t="s">
        <v>561</v>
      </c>
      <c r="G1633" s="36">
        <v>41729</v>
      </c>
      <c r="H1633" s="82">
        <v>9000</v>
      </c>
      <c r="I1633" s="37">
        <v>900</v>
      </c>
      <c r="K1633">
        <f t="shared" si="25"/>
        <v>1</v>
      </c>
    </row>
    <row r="1634" spans="4:11" x14ac:dyDescent="0.25">
      <c r="D1634" s="45" t="s">
        <v>903</v>
      </c>
      <c r="E1634" s="45" t="s">
        <v>649</v>
      </c>
      <c r="F1634" s="35" t="s">
        <v>561</v>
      </c>
      <c r="G1634" s="36">
        <v>41729</v>
      </c>
      <c r="H1634" s="82">
        <v>11240</v>
      </c>
      <c r="I1634" s="37">
        <v>1124</v>
      </c>
      <c r="K1634">
        <f t="shared" si="25"/>
        <v>1</v>
      </c>
    </row>
    <row r="1635" spans="4:11" x14ac:dyDescent="0.25">
      <c r="D1635" s="45" t="s">
        <v>1148</v>
      </c>
      <c r="E1635" s="45" t="s">
        <v>781</v>
      </c>
      <c r="F1635" s="35" t="s">
        <v>561</v>
      </c>
      <c r="G1635" s="36">
        <v>41729</v>
      </c>
      <c r="H1635" s="82">
        <v>97618</v>
      </c>
      <c r="I1635" s="37">
        <v>9762</v>
      </c>
      <c r="K1635">
        <f t="shared" si="25"/>
        <v>1</v>
      </c>
    </row>
    <row r="1636" spans="4:11" x14ac:dyDescent="0.25">
      <c r="D1636" s="45" t="s">
        <v>921</v>
      </c>
      <c r="E1636" s="45" t="s">
        <v>782</v>
      </c>
      <c r="F1636" s="35" t="s">
        <v>561</v>
      </c>
      <c r="G1636" s="36">
        <v>41729</v>
      </c>
      <c r="H1636" s="82">
        <v>24540</v>
      </c>
      <c r="I1636" s="37">
        <v>2454</v>
      </c>
      <c r="K1636">
        <f t="shared" si="25"/>
        <v>2</v>
      </c>
    </row>
    <row r="1637" spans="4:11" x14ac:dyDescent="0.25">
      <c r="D1637" s="45" t="s">
        <v>1122</v>
      </c>
      <c r="E1637" s="45" t="s">
        <v>783</v>
      </c>
      <c r="F1637" s="35" t="s">
        <v>561</v>
      </c>
      <c r="G1637" s="36">
        <v>41729</v>
      </c>
      <c r="H1637" s="82">
        <v>38933</v>
      </c>
      <c r="I1637" s="37">
        <v>3893</v>
      </c>
      <c r="K1637">
        <f t="shared" si="25"/>
        <v>1</v>
      </c>
    </row>
    <row r="1638" spans="4:11" x14ac:dyDescent="0.25">
      <c r="D1638" s="45" t="s">
        <v>1123</v>
      </c>
      <c r="E1638" s="45" t="s">
        <v>784</v>
      </c>
      <c r="F1638" s="35" t="s">
        <v>561</v>
      </c>
      <c r="G1638" s="36">
        <v>41729</v>
      </c>
      <c r="H1638" s="82">
        <v>93663</v>
      </c>
      <c r="I1638" s="37">
        <v>9366</v>
      </c>
      <c r="K1638">
        <f t="shared" si="25"/>
        <v>1</v>
      </c>
    </row>
    <row r="1639" spans="4:11" x14ac:dyDescent="0.25">
      <c r="D1639" s="45" t="s">
        <v>895</v>
      </c>
      <c r="E1639" s="45" t="s">
        <v>785</v>
      </c>
      <c r="F1639" s="35" t="s">
        <v>561</v>
      </c>
      <c r="G1639" s="36">
        <v>41729</v>
      </c>
      <c r="H1639" s="82">
        <v>20000</v>
      </c>
      <c r="I1639" s="37">
        <v>2000</v>
      </c>
      <c r="K1639">
        <f t="shared" si="25"/>
        <v>1</v>
      </c>
    </row>
    <row r="1640" spans="4:11" x14ac:dyDescent="0.25">
      <c r="D1640" s="45" t="s">
        <v>1003</v>
      </c>
      <c r="E1640" s="45" t="s">
        <v>786</v>
      </c>
      <c r="F1640" s="35" t="s">
        <v>561</v>
      </c>
      <c r="G1640" s="36">
        <v>41729</v>
      </c>
      <c r="H1640" s="82">
        <v>449440</v>
      </c>
      <c r="I1640" s="37">
        <v>44944</v>
      </c>
      <c r="K1640">
        <f t="shared" si="25"/>
        <v>1</v>
      </c>
    </row>
    <row r="1641" spans="4:11" x14ac:dyDescent="0.25">
      <c r="D1641" s="45" t="s">
        <v>904</v>
      </c>
      <c r="E1641" s="45" t="s">
        <v>651</v>
      </c>
      <c r="F1641" s="35" t="s">
        <v>561</v>
      </c>
      <c r="G1641" s="36">
        <v>41729</v>
      </c>
      <c r="H1641" s="82">
        <v>112360</v>
      </c>
      <c r="I1641" s="37">
        <v>11236</v>
      </c>
      <c r="K1641">
        <f t="shared" si="25"/>
        <v>3</v>
      </c>
    </row>
    <row r="1642" spans="4:11" x14ac:dyDescent="0.25">
      <c r="D1642" s="45" t="s">
        <v>904</v>
      </c>
      <c r="E1642" s="45" t="s">
        <v>651</v>
      </c>
      <c r="F1642" s="35" t="s">
        <v>561</v>
      </c>
      <c r="G1642" s="36">
        <v>41729</v>
      </c>
      <c r="H1642" s="82">
        <v>291125</v>
      </c>
      <c r="I1642" s="37">
        <v>29112</v>
      </c>
      <c r="K1642">
        <f t="shared" si="25"/>
        <v>2</v>
      </c>
    </row>
    <row r="1643" spans="4:11" x14ac:dyDescent="0.25">
      <c r="D1643" s="45" t="s">
        <v>787</v>
      </c>
      <c r="E1643" s="45" t="s">
        <v>788</v>
      </c>
      <c r="F1643" s="35" t="s">
        <v>561</v>
      </c>
      <c r="G1643" s="36">
        <v>41729</v>
      </c>
      <c r="H1643" s="82">
        <v>41084</v>
      </c>
      <c r="I1643" s="37">
        <v>4108</v>
      </c>
      <c r="K1643">
        <f t="shared" si="25"/>
        <v>1</v>
      </c>
    </row>
    <row r="1644" spans="4:11" x14ac:dyDescent="0.25">
      <c r="D1644" s="45" t="s">
        <v>904</v>
      </c>
      <c r="E1644" s="45" t="s">
        <v>651</v>
      </c>
      <c r="F1644" s="35" t="s">
        <v>561</v>
      </c>
      <c r="G1644" s="36">
        <v>41729</v>
      </c>
      <c r="H1644" s="82">
        <v>224720</v>
      </c>
      <c r="I1644" s="37">
        <v>22472</v>
      </c>
      <c r="K1644">
        <f t="shared" si="25"/>
        <v>1</v>
      </c>
    </row>
    <row r="1645" spans="4:11" x14ac:dyDescent="0.25">
      <c r="D1645" s="45" t="s">
        <v>921</v>
      </c>
      <c r="E1645" s="45" t="s">
        <v>782</v>
      </c>
      <c r="F1645" s="35" t="s">
        <v>561</v>
      </c>
      <c r="G1645" s="36">
        <v>41729</v>
      </c>
      <c r="H1645" s="82">
        <v>33000</v>
      </c>
      <c r="I1645" s="37">
        <v>3300</v>
      </c>
      <c r="K1645">
        <f t="shared" si="25"/>
        <v>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86957-A430-45DD-A592-BB11B9088D39}">
  <sheetPr codeName="Sheet35"/>
  <dimension ref="A1"/>
  <sheetViews>
    <sheetView workbookViewId="0"/>
  </sheetViews>
  <sheetFormatPr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DDBC7-76AA-4681-B5E1-E8C16C5FAA60}">
  <sheetPr codeName="Sheet36"/>
  <dimension ref="A1:J354"/>
  <sheetViews>
    <sheetView topLeftCell="A83" workbookViewId="0">
      <selection activeCell="F102" sqref="F102"/>
    </sheetView>
  </sheetViews>
  <sheetFormatPr defaultRowHeight="15" x14ac:dyDescent="0.25"/>
  <cols>
    <col min="6" max="6" width="11.85546875" customWidth="1"/>
  </cols>
  <sheetData>
    <row r="1" spans="1:9" ht="36" x14ac:dyDescent="0.25">
      <c r="A1" s="18" t="s">
        <v>177</v>
      </c>
      <c r="B1" s="299" t="s">
        <v>178</v>
      </c>
      <c r="C1" s="300"/>
      <c r="D1" s="300"/>
      <c r="E1" s="300"/>
      <c r="F1" s="18" t="s">
        <v>179</v>
      </c>
      <c r="G1" s="18" t="s">
        <v>180</v>
      </c>
      <c r="H1" s="18" t="s">
        <v>181</v>
      </c>
      <c r="I1" s="18" t="s">
        <v>182</v>
      </c>
    </row>
    <row r="2" spans="1:9" x14ac:dyDescent="0.25">
      <c r="A2" s="19">
        <v>1</v>
      </c>
      <c r="B2" s="301" t="s">
        <v>1889</v>
      </c>
      <c r="C2" s="302"/>
      <c r="D2" s="302"/>
      <c r="E2" s="302"/>
      <c r="F2" s="21" t="s">
        <v>1890</v>
      </c>
      <c r="G2" s="22">
        <v>450558</v>
      </c>
      <c r="H2" s="22">
        <v>45056</v>
      </c>
      <c r="I2" s="22">
        <v>45056</v>
      </c>
    </row>
    <row r="3" spans="1:9" ht="27" x14ac:dyDescent="0.25">
      <c r="A3" s="23" t="s">
        <v>185</v>
      </c>
      <c r="B3" s="23" t="s">
        <v>186</v>
      </c>
      <c r="C3" s="23" t="s">
        <v>187</v>
      </c>
      <c r="D3" s="23" t="s">
        <v>188</v>
      </c>
      <c r="E3" s="23" t="s">
        <v>189</v>
      </c>
      <c r="F3" s="23" t="s">
        <v>190</v>
      </c>
      <c r="G3" s="23" t="s">
        <v>191</v>
      </c>
      <c r="H3" s="23" t="s">
        <v>192</v>
      </c>
      <c r="I3" s="23" t="s">
        <v>193</v>
      </c>
    </row>
    <row r="4" spans="1:9" x14ac:dyDescent="0.25">
      <c r="A4" s="19">
        <v>1</v>
      </c>
      <c r="B4" s="21" t="s">
        <v>194</v>
      </c>
      <c r="C4" s="24">
        <v>41364</v>
      </c>
      <c r="D4" s="20" t="s">
        <v>195</v>
      </c>
      <c r="E4" s="24">
        <v>41414</v>
      </c>
      <c r="F4" s="20" t="s">
        <v>196</v>
      </c>
      <c r="G4" s="22">
        <v>192328</v>
      </c>
      <c r="H4" s="22">
        <v>19233</v>
      </c>
      <c r="I4" s="22">
        <v>19233</v>
      </c>
    </row>
    <row r="5" spans="1:9" x14ac:dyDescent="0.25">
      <c r="A5" s="19">
        <v>2</v>
      </c>
      <c r="B5" s="21" t="s">
        <v>194</v>
      </c>
      <c r="C5" s="24">
        <v>41364</v>
      </c>
      <c r="D5" s="20" t="s">
        <v>195</v>
      </c>
      <c r="E5" s="24">
        <v>41414</v>
      </c>
      <c r="F5" s="20" t="s">
        <v>196</v>
      </c>
      <c r="G5" s="22">
        <v>233722</v>
      </c>
      <c r="H5" s="22">
        <v>23372</v>
      </c>
      <c r="I5" s="22">
        <v>23372</v>
      </c>
    </row>
    <row r="6" spans="1:9" x14ac:dyDescent="0.25">
      <c r="A6" s="19">
        <v>3</v>
      </c>
      <c r="B6" s="21" t="s">
        <v>194</v>
      </c>
      <c r="C6" s="24">
        <v>41333</v>
      </c>
      <c r="D6" s="20" t="s">
        <v>195</v>
      </c>
      <c r="E6" s="24">
        <v>41414</v>
      </c>
      <c r="F6" s="20" t="s">
        <v>196</v>
      </c>
      <c r="G6" s="22">
        <v>24508</v>
      </c>
      <c r="H6" s="22">
        <v>2451</v>
      </c>
      <c r="I6" s="22">
        <v>2451</v>
      </c>
    </row>
    <row r="7" spans="1:9" ht="36" x14ac:dyDescent="0.25">
      <c r="A7" s="18" t="s">
        <v>177</v>
      </c>
      <c r="B7" s="299" t="s">
        <v>178</v>
      </c>
      <c r="C7" s="300"/>
      <c r="D7" s="300"/>
      <c r="E7" s="300"/>
      <c r="F7" s="18" t="s">
        <v>179</v>
      </c>
      <c r="G7" s="18" t="s">
        <v>180</v>
      </c>
      <c r="H7" s="18" t="s">
        <v>181</v>
      </c>
      <c r="I7" s="18" t="s">
        <v>182</v>
      </c>
    </row>
    <row r="8" spans="1:9" x14ac:dyDescent="0.25">
      <c r="A8" s="19">
        <v>2</v>
      </c>
      <c r="B8" s="297" t="s">
        <v>1891</v>
      </c>
      <c r="C8" s="298"/>
      <c r="D8" s="298"/>
      <c r="E8" s="298"/>
      <c r="F8" s="21" t="s">
        <v>1892</v>
      </c>
      <c r="G8" s="22">
        <v>491034</v>
      </c>
      <c r="H8" s="22">
        <v>49104</v>
      </c>
      <c r="I8" s="22">
        <v>49104</v>
      </c>
    </row>
    <row r="9" spans="1:9" ht="27" x14ac:dyDescent="0.25">
      <c r="A9" s="23" t="s">
        <v>185</v>
      </c>
      <c r="B9" s="23" t="s">
        <v>186</v>
      </c>
      <c r="C9" s="23" t="s">
        <v>187</v>
      </c>
      <c r="D9" s="23" t="s">
        <v>188</v>
      </c>
      <c r="E9" s="23" t="s">
        <v>189</v>
      </c>
      <c r="F9" s="23" t="s">
        <v>190</v>
      </c>
      <c r="G9" s="23" t="s">
        <v>191</v>
      </c>
      <c r="H9" s="23" t="s">
        <v>192</v>
      </c>
      <c r="I9" s="23" t="s">
        <v>193</v>
      </c>
    </row>
    <row r="10" spans="1:9" x14ac:dyDescent="0.25">
      <c r="A10" s="19">
        <v>1</v>
      </c>
      <c r="B10" s="21" t="s">
        <v>194</v>
      </c>
      <c r="C10" s="24">
        <v>41362</v>
      </c>
      <c r="D10" s="20" t="s">
        <v>195</v>
      </c>
      <c r="E10" s="24">
        <v>41412</v>
      </c>
      <c r="F10" s="20" t="s">
        <v>196</v>
      </c>
      <c r="G10" s="22">
        <v>332877</v>
      </c>
      <c r="H10" s="22">
        <v>33288</v>
      </c>
      <c r="I10" s="22">
        <v>33288</v>
      </c>
    </row>
    <row r="11" spans="1:9" x14ac:dyDescent="0.25">
      <c r="A11" s="19">
        <v>2</v>
      </c>
      <c r="B11" s="21" t="s">
        <v>194</v>
      </c>
      <c r="C11" s="24">
        <v>41329</v>
      </c>
      <c r="D11" s="20" t="s">
        <v>195</v>
      </c>
      <c r="E11" s="24">
        <v>41412</v>
      </c>
      <c r="F11" s="20" t="s">
        <v>196</v>
      </c>
      <c r="G11" s="22">
        <v>158157</v>
      </c>
      <c r="H11" s="22">
        <v>15816</v>
      </c>
      <c r="I11" s="22">
        <v>15816</v>
      </c>
    </row>
    <row r="12" spans="1:9" ht="36" x14ac:dyDescent="0.25">
      <c r="A12" s="18" t="s">
        <v>177</v>
      </c>
      <c r="B12" s="299" t="s">
        <v>178</v>
      </c>
      <c r="C12" s="300"/>
      <c r="D12" s="300"/>
      <c r="E12" s="300"/>
      <c r="F12" s="18" t="s">
        <v>179</v>
      </c>
      <c r="G12" s="18" t="s">
        <v>180</v>
      </c>
      <c r="H12" s="18" t="s">
        <v>181</v>
      </c>
      <c r="I12" s="18" t="s">
        <v>182</v>
      </c>
    </row>
    <row r="13" spans="1:9" x14ac:dyDescent="0.25">
      <c r="A13" s="19">
        <v>3</v>
      </c>
      <c r="B13" s="297" t="s">
        <v>1893</v>
      </c>
      <c r="C13" s="298"/>
      <c r="D13" s="298"/>
      <c r="E13" s="298"/>
      <c r="F13" s="21" t="s">
        <v>1894</v>
      </c>
      <c r="G13" s="22">
        <v>427750</v>
      </c>
      <c r="H13" s="22">
        <v>42775</v>
      </c>
      <c r="I13" s="22">
        <v>42775</v>
      </c>
    </row>
    <row r="14" spans="1:9" ht="27" x14ac:dyDescent="0.25">
      <c r="A14" s="23" t="s">
        <v>185</v>
      </c>
      <c r="B14" s="23" t="s">
        <v>186</v>
      </c>
      <c r="C14" s="23" t="s">
        <v>187</v>
      </c>
      <c r="D14" s="23" t="s">
        <v>188</v>
      </c>
      <c r="E14" s="23" t="s">
        <v>189</v>
      </c>
      <c r="F14" s="23" t="s">
        <v>190</v>
      </c>
      <c r="G14" s="23" t="s">
        <v>191</v>
      </c>
      <c r="H14" s="23" t="s">
        <v>192</v>
      </c>
      <c r="I14" s="23" t="s">
        <v>193</v>
      </c>
    </row>
    <row r="15" spans="1:9" x14ac:dyDescent="0.25">
      <c r="A15" s="19">
        <v>1</v>
      </c>
      <c r="B15" s="21" t="s">
        <v>194</v>
      </c>
      <c r="C15" s="24">
        <v>41364</v>
      </c>
      <c r="D15" s="20" t="s">
        <v>195</v>
      </c>
      <c r="E15" s="24">
        <v>41403</v>
      </c>
      <c r="F15" s="20" t="s">
        <v>196</v>
      </c>
      <c r="G15" s="22">
        <v>155655</v>
      </c>
      <c r="H15" s="22">
        <v>15566</v>
      </c>
      <c r="I15" s="22">
        <v>15566</v>
      </c>
    </row>
    <row r="16" spans="1:9" x14ac:dyDescent="0.25">
      <c r="A16" s="19">
        <v>2</v>
      </c>
      <c r="B16" s="21" t="s">
        <v>194</v>
      </c>
      <c r="C16" s="24">
        <v>41274</v>
      </c>
      <c r="D16" s="20" t="s">
        <v>195</v>
      </c>
      <c r="E16" s="24">
        <v>41295</v>
      </c>
      <c r="F16" s="20" t="s">
        <v>196</v>
      </c>
      <c r="G16" s="22">
        <v>55717</v>
      </c>
      <c r="H16" s="22">
        <v>5572</v>
      </c>
      <c r="I16" s="22">
        <v>5572</v>
      </c>
    </row>
    <row r="17" spans="1:9" x14ac:dyDescent="0.25">
      <c r="A17" s="19">
        <v>3</v>
      </c>
      <c r="B17" s="21" t="s">
        <v>194</v>
      </c>
      <c r="C17" s="24">
        <v>41243</v>
      </c>
      <c r="D17" s="20" t="s">
        <v>195</v>
      </c>
      <c r="E17" s="24">
        <v>41295</v>
      </c>
      <c r="F17" s="20" t="s">
        <v>196</v>
      </c>
      <c r="G17" s="22">
        <v>56104</v>
      </c>
      <c r="H17" s="22">
        <v>5610</v>
      </c>
      <c r="I17" s="22">
        <v>5610</v>
      </c>
    </row>
    <row r="18" spans="1:9" x14ac:dyDescent="0.25">
      <c r="A18" s="19">
        <v>4</v>
      </c>
      <c r="B18" s="21" t="s">
        <v>194</v>
      </c>
      <c r="C18" s="24">
        <v>41213</v>
      </c>
      <c r="D18" s="20" t="s">
        <v>195</v>
      </c>
      <c r="E18" s="24">
        <v>41295</v>
      </c>
      <c r="F18" s="20" t="s">
        <v>196</v>
      </c>
      <c r="G18" s="22">
        <v>160274</v>
      </c>
      <c r="H18" s="22">
        <v>16027</v>
      </c>
      <c r="I18" s="22">
        <v>16027</v>
      </c>
    </row>
    <row r="19" spans="1:9" ht="36" x14ac:dyDescent="0.25">
      <c r="A19" s="18" t="s">
        <v>177</v>
      </c>
      <c r="B19" s="299" t="s">
        <v>178</v>
      </c>
      <c r="C19" s="300"/>
      <c r="D19" s="300"/>
      <c r="E19" s="300"/>
      <c r="F19" s="18" t="s">
        <v>179</v>
      </c>
      <c r="G19" s="18" t="s">
        <v>180</v>
      </c>
      <c r="H19" s="18" t="s">
        <v>181</v>
      </c>
      <c r="I19" s="18" t="s">
        <v>182</v>
      </c>
    </row>
    <row r="20" spans="1:9" ht="18" x14ac:dyDescent="0.25">
      <c r="A20" s="19">
        <v>4</v>
      </c>
      <c r="B20" s="297" t="s">
        <v>1895</v>
      </c>
      <c r="C20" s="298"/>
      <c r="D20" s="298"/>
      <c r="E20" s="298"/>
      <c r="F20" s="21" t="s">
        <v>1896</v>
      </c>
      <c r="G20" s="22">
        <v>649316</v>
      </c>
      <c r="H20" s="22">
        <v>64932</v>
      </c>
      <c r="I20" s="22">
        <v>64932</v>
      </c>
    </row>
    <row r="21" spans="1:9" ht="27" x14ac:dyDescent="0.25">
      <c r="A21" s="23" t="s">
        <v>185</v>
      </c>
      <c r="B21" s="23" t="s">
        <v>186</v>
      </c>
      <c r="C21" s="23" t="s">
        <v>187</v>
      </c>
      <c r="D21" s="23" t="s">
        <v>188</v>
      </c>
      <c r="E21" s="23" t="s">
        <v>189</v>
      </c>
      <c r="F21" s="23" t="s">
        <v>190</v>
      </c>
      <c r="G21" s="23" t="s">
        <v>191</v>
      </c>
      <c r="H21" s="23" t="s">
        <v>192</v>
      </c>
      <c r="I21" s="23" t="s">
        <v>193</v>
      </c>
    </row>
    <row r="22" spans="1:9" x14ac:dyDescent="0.25">
      <c r="A22" s="19">
        <v>1</v>
      </c>
      <c r="B22" s="21" t="s">
        <v>194</v>
      </c>
      <c r="C22" s="24">
        <v>41363</v>
      </c>
      <c r="D22" s="20" t="s">
        <v>195</v>
      </c>
      <c r="E22" s="24">
        <v>41410</v>
      </c>
      <c r="F22" s="20" t="s">
        <v>196</v>
      </c>
      <c r="G22" s="22">
        <v>221918</v>
      </c>
      <c r="H22" s="22">
        <v>22192</v>
      </c>
      <c r="I22" s="22">
        <v>22192</v>
      </c>
    </row>
    <row r="23" spans="1:9" x14ac:dyDescent="0.25">
      <c r="A23" s="19">
        <v>2</v>
      </c>
      <c r="B23" s="21" t="s">
        <v>194</v>
      </c>
      <c r="C23" s="24">
        <v>41177</v>
      </c>
      <c r="D23" s="20" t="s">
        <v>195</v>
      </c>
      <c r="E23" s="24">
        <v>41193</v>
      </c>
      <c r="F23" s="20" t="s">
        <v>196</v>
      </c>
      <c r="G23" s="22">
        <v>200877</v>
      </c>
      <c r="H23" s="22">
        <v>20088</v>
      </c>
      <c r="I23" s="22">
        <v>20088</v>
      </c>
    </row>
    <row r="24" spans="1:9" x14ac:dyDescent="0.25">
      <c r="A24" s="19">
        <v>3</v>
      </c>
      <c r="B24" s="21" t="s">
        <v>194</v>
      </c>
      <c r="C24" s="24">
        <v>41173</v>
      </c>
      <c r="D24" s="20" t="s">
        <v>195</v>
      </c>
      <c r="E24" s="24">
        <v>41193</v>
      </c>
      <c r="F24" s="20" t="s">
        <v>196</v>
      </c>
      <c r="G24" s="22">
        <v>226521</v>
      </c>
      <c r="H24" s="22">
        <v>22652</v>
      </c>
      <c r="I24" s="22">
        <v>22652</v>
      </c>
    </row>
    <row r="25" spans="1:9" ht="36" x14ac:dyDescent="0.25">
      <c r="A25" s="18" t="s">
        <v>177</v>
      </c>
      <c r="B25" s="299" t="s">
        <v>178</v>
      </c>
      <c r="C25" s="300"/>
      <c r="D25" s="300"/>
      <c r="E25" s="300"/>
      <c r="F25" s="18" t="s">
        <v>179</v>
      </c>
      <c r="G25" s="18" t="s">
        <v>180</v>
      </c>
      <c r="H25" s="18" t="s">
        <v>181</v>
      </c>
      <c r="I25" s="18" t="s">
        <v>182</v>
      </c>
    </row>
    <row r="26" spans="1:9" ht="18" x14ac:dyDescent="0.25">
      <c r="A26" s="19">
        <v>5</v>
      </c>
      <c r="B26" s="301" t="s">
        <v>1897</v>
      </c>
      <c r="C26" s="302"/>
      <c r="D26" s="302"/>
      <c r="E26" s="302"/>
      <c r="F26" s="21" t="s">
        <v>1898</v>
      </c>
      <c r="G26" s="22">
        <v>369041</v>
      </c>
      <c r="H26" s="22">
        <v>36904</v>
      </c>
      <c r="I26" s="22">
        <v>36904</v>
      </c>
    </row>
    <row r="27" spans="1:9" ht="27" x14ac:dyDescent="0.25">
      <c r="A27" s="23" t="s">
        <v>185</v>
      </c>
      <c r="B27" s="23" t="s">
        <v>186</v>
      </c>
      <c r="C27" s="23" t="s">
        <v>187</v>
      </c>
      <c r="D27" s="23" t="s">
        <v>188</v>
      </c>
      <c r="E27" s="23" t="s">
        <v>189</v>
      </c>
      <c r="F27" s="23" t="s">
        <v>190</v>
      </c>
      <c r="G27" s="23" t="s">
        <v>191</v>
      </c>
      <c r="H27" s="23" t="s">
        <v>192</v>
      </c>
      <c r="I27" s="23" t="s">
        <v>193</v>
      </c>
    </row>
    <row r="28" spans="1:9" x14ac:dyDescent="0.25">
      <c r="A28" s="19">
        <v>1</v>
      </c>
      <c r="B28" s="21" t="s">
        <v>194</v>
      </c>
      <c r="C28" s="24">
        <v>41361</v>
      </c>
      <c r="D28" s="20" t="s">
        <v>195</v>
      </c>
      <c r="E28" s="24">
        <v>41413</v>
      </c>
      <c r="F28" s="20" t="s">
        <v>196</v>
      </c>
      <c r="G28" s="22">
        <v>155342</v>
      </c>
      <c r="H28" s="22">
        <v>15534</v>
      </c>
      <c r="I28" s="22">
        <v>15534</v>
      </c>
    </row>
    <row r="29" spans="1:9" x14ac:dyDescent="0.25">
      <c r="A29" s="19">
        <v>2</v>
      </c>
      <c r="B29" s="21" t="s">
        <v>194</v>
      </c>
      <c r="C29" s="24">
        <v>41177</v>
      </c>
      <c r="D29" s="20" t="s">
        <v>195</v>
      </c>
      <c r="E29" s="24">
        <v>41194</v>
      </c>
      <c r="F29" s="20" t="s">
        <v>196</v>
      </c>
      <c r="G29" s="22">
        <v>40603</v>
      </c>
      <c r="H29" s="22">
        <v>4060</v>
      </c>
      <c r="I29" s="22">
        <v>4060</v>
      </c>
    </row>
    <row r="30" spans="1:9" x14ac:dyDescent="0.25">
      <c r="A30" s="19">
        <v>3</v>
      </c>
      <c r="B30" s="21" t="s">
        <v>194</v>
      </c>
      <c r="C30" s="24">
        <v>41173</v>
      </c>
      <c r="D30" s="20" t="s">
        <v>195</v>
      </c>
      <c r="E30" s="24">
        <v>41194</v>
      </c>
      <c r="F30" s="20" t="s">
        <v>196</v>
      </c>
      <c r="G30" s="22">
        <v>173096</v>
      </c>
      <c r="H30" s="22">
        <v>17310</v>
      </c>
      <c r="I30" s="22">
        <v>17310</v>
      </c>
    </row>
    <row r="31" spans="1:9" ht="36" x14ac:dyDescent="0.25">
      <c r="A31" s="18" t="s">
        <v>177</v>
      </c>
      <c r="B31" s="299" t="s">
        <v>178</v>
      </c>
      <c r="C31" s="300"/>
      <c r="D31" s="300"/>
      <c r="E31" s="300"/>
      <c r="F31" s="18" t="s">
        <v>179</v>
      </c>
      <c r="G31" s="18" t="s">
        <v>180</v>
      </c>
      <c r="H31" s="18" t="s">
        <v>181</v>
      </c>
      <c r="I31" s="18" t="s">
        <v>182</v>
      </c>
    </row>
    <row r="32" spans="1:9" ht="18" x14ac:dyDescent="0.25">
      <c r="A32" s="19">
        <v>6</v>
      </c>
      <c r="B32" s="297" t="s">
        <v>1899</v>
      </c>
      <c r="C32" s="298"/>
      <c r="D32" s="298"/>
      <c r="E32" s="298"/>
      <c r="F32" s="21" t="s">
        <v>1900</v>
      </c>
      <c r="G32" s="22">
        <v>106849</v>
      </c>
      <c r="H32" s="22">
        <v>10685</v>
      </c>
      <c r="I32" s="22">
        <v>10685</v>
      </c>
    </row>
    <row r="33" spans="1:9" ht="27" x14ac:dyDescent="0.25">
      <c r="A33" s="23" t="s">
        <v>185</v>
      </c>
      <c r="B33" s="23" t="s">
        <v>186</v>
      </c>
      <c r="C33" s="23" t="s">
        <v>187</v>
      </c>
      <c r="D33" s="23" t="s">
        <v>188</v>
      </c>
      <c r="E33" s="23" t="s">
        <v>189</v>
      </c>
      <c r="F33" s="23" t="s">
        <v>190</v>
      </c>
      <c r="G33" s="23" t="s">
        <v>191</v>
      </c>
      <c r="H33" s="23" t="s">
        <v>192</v>
      </c>
      <c r="I33" s="23" t="s">
        <v>193</v>
      </c>
    </row>
    <row r="34" spans="1:9" x14ac:dyDescent="0.25">
      <c r="A34" s="19">
        <v>1</v>
      </c>
      <c r="B34" s="21" t="s">
        <v>194</v>
      </c>
      <c r="C34" s="24">
        <v>41182</v>
      </c>
      <c r="D34" s="20" t="s">
        <v>195</v>
      </c>
      <c r="E34" s="24">
        <v>41264</v>
      </c>
      <c r="F34" s="20" t="s">
        <v>196</v>
      </c>
      <c r="G34" s="22">
        <v>106849</v>
      </c>
      <c r="H34" s="22">
        <v>10685</v>
      </c>
      <c r="I34" s="22">
        <v>10685</v>
      </c>
    </row>
    <row r="35" spans="1:9" ht="36" x14ac:dyDescent="0.25">
      <c r="A35" s="18" t="s">
        <v>177</v>
      </c>
      <c r="B35" s="299" t="s">
        <v>178</v>
      </c>
      <c r="C35" s="300"/>
      <c r="D35" s="300"/>
      <c r="E35" s="300"/>
      <c r="F35" s="18" t="s">
        <v>179</v>
      </c>
      <c r="G35" s="18" t="s">
        <v>180</v>
      </c>
      <c r="H35" s="18" t="s">
        <v>181</v>
      </c>
      <c r="I35" s="18" t="s">
        <v>182</v>
      </c>
    </row>
    <row r="36" spans="1:9" x14ac:dyDescent="0.25">
      <c r="A36" s="19">
        <v>7</v>
      </c>
      <c r="B36" s="301" t="s">
        <v>1901</v>
      </c>
      <c r="C36" s="302"/>
      <c r="D36" s="302"/>
      <c r="E36" s="302"/>
      <c r="F36" s="21" t="s">
        <v>1902</v>
      </c>
      <c r="G36" s="22">
        <v>130052</v>
      </c>
      <c r="H36" s="22">
        <v>26010</v>
      </c>
      <c r="I36" s="22">
        <v>26010</v>
      </c>
    </row>
    <row r="37" spans="1:9" ht="27" x14ac:dyDescent="0.25">
      <c r="A37" s="23" t="s">
        <v>185</v>
      </c>
      <c r="B37" s="23" t="s">
        <v>186</v>
      </c>
      <c r="C37" s="23" t="s">
        <v>187</v>
      </c>
      <c r="D37" s="23" t="s">
        <v>188</v>
      </c>
      <c r="E37" s="23" t="s">
        <v>189</v>
      </c>
      <c r="F37" s="23" t="s">
        <v>190</v>
      </c>
      <c r="G37" s="23" t="s">
        <v>191</v>
      </c>
      <c r="H37" s="23" t="s">
        <v>192</v>
      </c>
      <c r="I37" s="23" t="s">
        <v>193</v>
      </c>
    </row>
    <row r="38" spans="1:9" x14ac:dyDescent="0.25">
      <c r="A38" s="19">
        <v>1</v>
      </c>
      <c r="B38" s="21" t="s">
        <v>194</v>
      </c>
      <c r="C38" s="24">
        <v>41364</v>
      </c>
      <c r="D38" s="20" t="s">
        <v>195</v>
      </c>
      <c r="E38" s="24">
        <v>41416</v>
      </c>
      <c r="F38" s="20" t="s">
        <v>196</v>
      </c>
      <c r="G38" s="22">
        <v>21052</v>
      </c>
      <c r="H38" s="22">
        <v>4210</v>
      </c>
      <c r="I38" s="22">
        <v>4210</v>
      </c>
    </row>
    <row r="39" spans="1:9" x14ac:dyDescent="0.25">
      <c r="A39" s="19">
        <v>2</v>
      </c>
      <c r="B39" s="21" t="s">
        <v>194</v>
      </c>
      <c r="C39" s="24">
        <v>41364</v>
      </c>
      <c r="D39" s="20" t="s">
        <v>195</v>
      </c>
      <c r="E39" s="24">
        <v>41416</v>
      </c>
      <c r="F39" s="20" t="s">
        <v>196</v>
      </c>
      <c r="G39" s="22">
        <v>16480</v>
      </c>
      <c r="H39" s="22">
        <v>3296</v>
      </c>
      <c r="I39" s="22">
        <v>3296</v>
      </c>
    </row>
    <row r="40" spans="1:9" x14ac:dyDescent="0.25">
      <c r="A40" s="19">
        <v>3</v>
      </c>
      <c r="B40" s="21" t="s">
        <v>194</v>
      </c>
      <c r="C40" s="24">
        <v>41364</v>
      </c>
      <c r="D40" s="20" t="s">
        <v>195</v>
      </c>
      <c r="E40" s="24">
        <v>41416</v>
      </c>
      <c r="F40" s="20" t="s">
        <v>196</v>
      </c>
      <c r="G40" s="22">
        <v>21810</v>
      </c>
      <c r="H40" s="22">
        <v>4362</v>
      </c>
      <c r="I40" s="22">
        <v>4362</v>
      </c>
    </row>
    <row r="41" spans="1:9" x14ac:dyDescent="0.25">
      <c r="A41" s="19">
        <v>4</v>
      </c>
      <c r="B41" s="21" t="s">
        <v>194</v>
      </c>
      <c r="C41" s="24">
        <v>41364</v>
      </c>
      <c r="D41" s="20" t="s">
        <v>195</v>
      </c>
      <c r="E41" s="24">
        <v>41416</v>
      </c>
      <c r="F41" s="20" t="s">
        <v>196</v>
      </c>
      <c r="G41" s="22">
        <v>17105</v>
      </c>
      <c r="H41" s="22">
        <v>3421</v>
      </c>
      <c r="I41" s="22">
        <v>3421</v>
      </c>
    </row>
    <row r="42" spans="1:9" x14ac:dyDescent="0.25">
      <c r="A42" s="19">
        <v>5</v>
      </c>
      <c r="B42" s="21" t="s">
        <v>194</v>
      </c>
      <c r="C42" s="24">
        <v>41364</v>
      </c>
      <c r="D42" s="20" t="s">
        <v>195</v>
      </c>
      <c r="E42" s="24">
        <v>41416</v>
      </c>
      <c r="F42" s="20" t="s">
        <v>196</v>
      </c>
      <c r="G42" s="22">
        <v>13533</v>
      </c>
      <c r="H42" s="22">
        <v>2707</v>
      </c>
      <c r="I42" s="22">
        <v>2707</v>
      </c>
    </row>
    <row r="43" spans="1:9" x14ac:dyDescent="0.25">
      <c r="A43" s="19">
        <v>6</v>
      </c>
      <c r="B43" s="21" t="s">
        <v>194</v>
      </c>
      <c r="C43" s="24">
        <v>41364</v>
      </c>
      <c r="D43" s="20" t="s">
        <v>195</v>
      </c>
      <c r="E43" s="24">
        <v>41416</v>
      </c>
      <c r="F43" s="20" t="s">
        <v>196</v>
      </c>
      <c r="G43" s="25">
        <v>4002</v>
      </c>
      <c r="H43" s="25">
        <v>800</v>
      </c>
      <c r="I43" s="22">
        <v>800</v>
      </c>
    </row>
    <row r="44" spans="1:9" x14ac:dyDescent="0.25">
      <c r="A44" s="19">
        <v>7</v>
      </c>
      <c r="B44" s="21" t="s">
        <v>194</v>
      </c>
      <c r="C44" s="24">
        <v>41364</v>
      </c>
      <c r="D44" s="20" t="s">
        <v>195</v>
      </c>
      <c r="E44" s="24">
        <v>41416</v>
      </c>
      <c r="F44" s="20" t="s">
        <v>196</v>
      </c>
      <c r="G44" s="22">
        <v>28687</v>
      </c>
      <c r="H44" s="22">
        <v>5737</v>
      </c>
      <c r="I44" s="22">
        <v>5737</v>
      </c>
    </row>
    <row r="45" spans="1:9" x14ac:dyDescent="0.25">
      <c r="A45" s="19">
        <v>8</v>
      </c>
      <c r="B45" s="21" t="s">
        <v>194</v>
      </c>
      <c r="C45" s="24">
        <v>41364</v>
      </c>
      <c r="D45" s="20" t="s">
        <v>195</v>
      </c>
      <c r="E45" s="24">
        <v>41416</v>
      </c>
      <c r="F45" s="20" t="s">
        <v>196</v>
      </c>
      <c r="G45" s="25">
        <v>3864</v>
      </c>
      <c r="H45" s="25">
        <v>773</v>
      </c>
      <c r="I45" s="22">
        <v>773</v>
      </c>
    </row>
    <row r="46" spans="1:9" x14ac:dyDescent="0.25">
      <c r="A46" s="19">
        <v>9</v>
      </c>
      <c r="B46" s="21" t="s">
        <v>194</v>
      </c>
      <c r="C46" s="24">
        <v>41364</v>
      </c>
      <c r="D46" s="20" t="s">
        <v>195</v>
      </c>
      <c r="E46" s="24">
        <v>41416</v>
      </c>
      <c r="F46" s="20" t="s">
        <v>196</v>
      </c>
      <c r="G46" s="25">
        <v>3519</v>
      </c>
      <c r="H46" s="25">
        <v>704</v>
      </c>
      <c r="I46" s="22">
        <v>704</v>
      </c>
    </row>
    <row r="47" spans="1:9" ht="36" x14ac:dyDescent="0.25">
      <c r="A47" s="18" t="s">
        <v>177</v>
      </c>
      <c r="B47" s="299" t="s">
        <v>178</v>
      </c>
      <c r="C47" s="300"/>
      <c r="D47" s="300"/>
      <c r="E47" s="300"/>
      <c r="F47" s="18" t="s">
        <v>179</v>
      </c>
      <c r="G47" s="18" t="s">
        <v>180</v>
      </c>
      <c r="H47" s="18" t="s">
        <v>181</v>
      </c>
      <c r="I47" s="18" t="s">
        <v>182</v>
      </c>
    </row>
    <row r="48" spans="1:9" x14ac:dyDescent="0.25">
      <c r="A48" s="19">
        <v>8</v>
      </c>
      <c r="B48" s="297" t="s">
        <v>183</v>
      </c>
      <c r="C48" s="298"/>
      <c r="D48" s="298"/>
      <c r="E48" s="298"/>
      <c r="F48" s="21" t="s">
        <v>184</v>
      </c>
      <c r="G48" s="22">
        <v>418735</v>
      </c>
      <c r="H48" s="22">
        <v>41877</v>
      </c>
      <c r="I48" s="22">
        <v>41877</v>
      </c>
    </row>
    <row r="49" spans="1:9" ht="27" x14ac:dyDescent="0.25">
      <c r="A49" s="23" t="s">
        <v>185</v>
      </c>
      <c r="B49" s="23" t="s">
        <v>186</v>
      </c>
      <c r="C49" s="23" t="s">
        <v>187</v>
      </c>
      <c r="D49" s="23" t="s">
        <v>188</v>
      </c>
      <c r="E49" s="23" t="s">
        <v>189</v>
      </c>
      <c r="F49" s="23" t="s">
        <v>190</v>
      </c>
      <c r="G49" s="23" t="s">
        <v>191</v>
      </c>
      <c r="H49" s="23" t="s">
        <v>192</v>
      </c>
      <c r="I49" s="23" t="s">
        <v>193</v>
      </c>
    </row>
    <row r="50" spans="1:9" x14ac:dyDescent="0.25">
      <c r="A50" s="19">
        <v>1</v>
      </c>
      <c r="B50" s="21" t="s">
        <v>194</v>
      </c>
      <c r="C50" s="24">
        <v>41333</v>
      </c>
      <c r="D50" s="20" t="s">
        <v>195</v>
      </c>
      <c r="E50" s="24">
        <v>41413</v>
      </c>
      <c r="F50" s="20" t="s">
        <v>196</v>
      </c>
      <c r="G50" s="25">
        <v>9820</v>
      </c>
      <c r="H50" s="25">
        <v>982</v>
      </c>
      <c r="I50" s="22">
        <v>982</v>
      </c>
    </row>
    <row r="51" spans="1:9" x14ac:dyDescent="0.25">
      <c r="A51" s="19">
        <v>2</v>
      </c>
      <c r="B51" s="21" t="s">
        <v>194</v>
      </c>
      <c r="C51" s="24">
        <v>41305</v>
      </c>
      <c r="D51" s="20" t="s">
        <v>195</v>
      </c>
      <c r="E51" s="24">
        <v>41413</v>
      </c>
      <c r="F51" s="20" t="s">
        <v>196</v>
      </c>
      <c r="G51" s="22">
        <v>50850</v>
      </c>
      <c r="H51" s="22">
        <v>5085</v>
      </c>
      <c r="I51" s="22">
        <v>5085</v>
      </c>
    </row>
    <row r="52" spans="1:9" x14ac:dyDescent="0.25">
      <c r="A52" s="19">
        <v>3</v>
      </c>
      <c r="B52" s="21" t="s">
        <v>194</v>
      </c>
      <c r="C52" s="24">
        <v>41274</v>
      </c>
      <c r="D52" s="20" t="s">
        <v>195</v>
      </c>
      <c r="E52" s="24">
        <v>41301</v>
      </c>
      <c r="F52" s="20" t="s">
        <v>196</v>
      </c>
      <c r="G52" s="22">
        <v>30763</v>
      </c>
      <c r="H52" s="22">
        <v>3077</v>
      </c>
      <c r="I52" s="22">
        <v>3077</v>
      </c>
    </row>
    <row r="53" spans="1:9" x14ac:dyDescent="0.25">
      <c r="A53" s="19">
        <v>4</v>
      </c>
      <c r="B53" s="21" t="s">
        <v>194</v>
      </c>
      <c r="C53" s="24">
        <v>41243</v>
      </c>
      <c r="D53" s="20" t="s">
        <v>195</v>
      </c>
      <c r="E53" s="24">
        <v>41301</v>
      </c>
      <c r="F53" s="20" t="s">
        <v>196</v>
      </c>
      <c r="G53" s="22">
        <v>75064</v>
      </c>
      <c r="H53" s="22">
        <v>7507</v>
      </c>
      <c r="I53" s="22">
        <v>7507</v>
      </c>
    </row>
    <row r="54" spans="1:9" x14ac:dyDescent="0.25">
      <c r="A54" s="19">
        <v>5</v>
      </c>
      <c r="B54" s="21" t="s">
        <v>194</v>
      </c>
      <c r="C54" s="24">
        <v>41182</v>
      </c>
      <c r="D54" s="20" t="s">
        <v>195</v>
      </c>
      <c r="E54" s="24">
        <v>41205</v>
      </c>
      <c r="F54" s="20" t="s">
        <v>196</v>
      </c>
      <c r="G54" s="22">
        <v>74396</v>
      </c>
      <c r="H54" s="22">
        <v>7440</v>
      </c>
      <c r="I54" s="22">
        <v>7440</v>
      </c>
    </row>
    <row r="55" spans="1:9" x14ac:dyDescent="0.25">
      <c r="A55" s="19">
        <v>6</v>
      </c>
      <c r="B55" s="21" t="s">
        <v>194</v>
      </c>
      <c r="C55" s="24">
        <v>41152</v>
      </c>
      <c r="D55" s="20" t="s">
        <v>195</v>
      </c>
      <c r="E55" s="24">
        <v>41205</v>
      </c>
      <c r="F55" s="20" t="s">
        <v>196</v>
      </c>
      <c r="G55" s="22">
        <v>53923</v>
      </c>
      <c r="H55" s="22">
        <v>5393</v>
      </c>
      <c r="I55" s="22">
        <v>5393</v>
      </c>
    </row>
    <row r="56" spans="1:9" x14ac:dyDescent="0.25">
      <c r="A56" s="19">
        <v>7</v>
      </c>
      <c r="B56" s="21" t="s">
        <v>194</v>
      </c>
      <c r="C56" s="24">
        <v>41072</v>
      </c>
      <c r="D56" s="20" t="s">
        <v>195</v>
      </c>
      <c r="E56" s="24">
        <v>41109</v>
      </c>
      <c r="F56" s="20" t="s">
        <v>196</v>
      </c>
      <c r="G56" s="22">
        <v>56043</v>
      </c>
      <c r="H56" s="22">
        <v>5605</v>
      </c>
      <c r="I56" s="22">
        <v>5605</v>
      </c>
    </row>
    <row r="57" spans="1:9" x14ac:dyDescent="0.25">
      <c r="A57" s="19">
        <v>8</v>
      </c>
      <c r="B57" s="21" t="s">
        <v>194</v>
      </c>
      <c r="C57" s="24">
        <v>41041</v>
      </c>
      <c r="D57" s="20" t="s">
        <v>195</v>
      </c>
      <c r="E57" s="24">
        <v>41109</v>
      </c>
      <c r="F57" s="20" t="s">
        <v>196</v>
      </c>
      <c r="G57" s="22">
        <v>67876</v>
      </c>
      <c r="H57" s="22">
        <v>6788</v>
      </c>
      <c r="I57" s="22">
        <v>6788</v>
      </c>
    </row>
    <row r="58" spans="1:9" ht="36" x14ac:dyDescent="0.25">
      <c r="A58" s="18" t="s">
        <v>177</v>
      </c>
      <c r="B58" s="299" t="s">
        <v>178</v>
      </c>
      <c r="C58" s="300"/>
      <c r="D58" s="300"/>
      <c r="E58" s="300"/>
      <c r="F58" s="18" t="s">
        <v>179</v>
      </c>
      <c r="G58" s="18" t="s">
        <v>180</v>
      </c>
      <c r="H58" s="18" t="s">
        <v>181</v>
      </c>
      <c r="I58" s="18" t="s">
        <v>182</v>
      </c>
    </row>
    <row r="59" spans="1:9" ht="18" x14ac:dyDescent="0.25">
      <c r="A59" s="19">
        <v>9</v>
      </c>
      <c r="B59" s="301" t="s">
        <v>1903</v>
      </c>
      <c r="C59" s="302"/>
      <c r="D59" s="302"/>
      <c r="E59" s="302"/>
      <c r="F59" s="21" t="s">
        <v>1904</v>
      </c>
      <c r="G59" s="22">
        <v>215769</v>
      </c>
      <c r="H59" s="22">
        <v>21577</v>
      </c>
      <c r="I59" s="22">
        <v>21577</v>
      </c>
    </row>
    <row r="60" spans="1:9" ht="27" x14ac:dyDescent="0.25">
      <c r="A60" s="23" t="s">
        <v>185</v>
      </c>
      <c r="B60" s="23" t="s">
        <v>186</v>
      </c>
      <c r="C60" s="23" t="s">
        <v>187</v>
      </c>
      <c r="D60" s="23" t="s">
        <v>188</v>
      </c>
      <c r="E60" s="23" t="s">
        <v>189</v>
      </c>
      <c r="F60" s="23" t="s">
        <v>190</v>
      </c>
      <c r="G60" s="23" t="s">
        <v>191</v>
      </c>
      <c r="H60" s="23" t="s">
        <v>192</v>
      </c>
      <c r="I60" s="23" t="s">
        <v>193</v>
      </c>
    </row>
    <row r="61" spans="1:9" x14ac:dyDescent="0.25">
      <c r="A61" s="19">
        <v>1</v>
      </c>
      <c r="B61" s="21" t="s">
        <v>194</v>
      </c>
      <c r="C61" s="24">
        <v>41213</v>
      </c>
      <c r="D61" s="20" t="s">
        <v>195</v>
      </c>
      <c r="E61" s="24">
        <v>41294</v>
      </c>
      <c r="F61" s="20" t="s">
        <v>196</v>
      </c>
      <c r="G61" s="22">
        <v>215769</v>
      </c>
      <c r="H61" s="22">
        <v>21577</v>
      </c>
      <c r="I61" s="22">
        <v>21577</v>
      </c>
    </row>
    <row r="62" spans="1:9" ht="36" x14ac:dyDescent="0.25">
      <c r="A62" s="18" t="s">
        <v>177</v>
      </c>
      <c r="B62" s="299" t="s">
        <v>178</v>
      </c>
      <c r="C62" s="300"/>
      <c r="D62" s="300"/>
      <c r="E62" s="300"/>
      <c r="F62" s="18" t="s">
        <v>179</v>
      </c>
      <c r="G62" s="18" t="s">
        <v>180</v>
      </c>
      <c r="H62" s="18" t="s">
        <v>181</v>
      </c>
      <c r="I62" s="18" t="s">
        <v>182</v>
      </c>
    </row>
    <row r="63" spans="1:9" ht="18" x14ac:dyDescent="0.25">
      <c r="A63" s="26">
        <v>10</v>
      </c>
      <c r="B63" s="297" t="s">
        <v>1905</v>
      </c>
      <c r="C63" s="298"/>
      <c r="D63" s="298"/>
      <c r="E63" s="298"/>
      <c r="F63" s="21" t="s">
        <v>1906</v>
      </c>
      <c r="G63" s="22">
        <v>195214</v>
      </c>
      <c r="H63" s="22">
        <v>19522</v>
      </c>
      <c r="I63" s="22">
        <v>19522</v>
      </c>
    </row>
    <row r="64" spans="1:9" ht="27" x14ac:dyDescent="0.25">
      <c r="A64" s="23" t="s">
        <v>185</v>
      </c>
      <c r="B64" s="23" t="s">
        <v>186</v>
      </c>
      <c r="C64" s="23" t="s">
        <v>187</v>
      </c>
      <c r="D64" s="23" t="s">
        <v>188</v>
      </c>
      <c r="E64" s="23" t="s">
        <v>189</v>
      </c>
      <c r="F64" s="23" t="s">
        <v>190</v>
      </c>
      <c r="G64" s="23" t="s">
        <v>191</v>
      </c>
      <c r="H64" s="23" t="s">
        <v>192</v>
      </c>
      <c r="I64" s="23" t="s">
        <v>193</v>
      </c>
    </row>
    <row r="65" spans="1:9" x14ac:dyDescent="0.25">
      <c r="A65" s="19">
        <v>1</v>
      </c>
      <c r="B65" s="21" t="s">
        <v>194</v>
      </c>
      <c r="C65" s="24">
        <v>41364</v>
      </c>
      <c r="D65" s="20" t="s">
        <v>195</v>
      </c>
      <c r="E65" s="24">
        <v>41415</v>
      </c>
      <c r="F65" s="20" t="s">
        <v>196</v>
      </c>
      <c r="G65" s="22">
        <v>195214</v>
      </c>
      <c r="H65" s="22">
        <v>19522</v>
      </c>
      <c r="I65" s="22">
        <v>19522</v>
      </c>
    </row>
    <row r="66" spans="1:9" ht="36" x14ac:dyDescent="0.25">
      <c r="A66" s="18" t="s">
        <v>177</v>
      </c>
      <c r="B66" s="299" t="s">
        <v>178</v>
      </c>
      <c r="C66" s="300"/>
      <c r="D66" s="300"/>
      <c r="E66" s="300"/>
      <c r="F66" s="18" t="s">
        <v>179</v>
      </c>
      <c r="G66" s="18" t="s">
        <v>180</v>
      </c>
      <c r="H66" s="18" t="s">
        <v>181</v>
      </c>
      <c r="I66" s="18" t="s">
        <v>182</v>
      </c>
    </row>
    <row r="67" spans="1:9" ht="18" x14ac:dyDescent="0.25">
      <c r="A67" s="26">
        <v>11</v>
      </c>
      <c r="B67" s="301" t="s">
        <v>1907</v>
      </c>
      <c r="C67" s="302"/>
      <c r="D67" s="302"/>
      <c r="E67" s="302"/>
      <c r="F67" s="21" t="s">
        <v>1908</v>
      </c>
      <c r="G67" s="22">
        <v>195214</v>
      </c>
      <c r="H67" s="22">
        <v>19521</v>
      </c>
      <c r="I67" s="22">
        <v>19521</v>
      </c>
    </row>
    <row r="68" spans="1:9" ht="27" x14ac:dyDescent="0.25">
      <c r="A68" s="23" t="s">
        <v>185</v>
      </c>
      <c r="B68" s="23" t="s">
        <v>186</v>
      </c>
      <c r="C68" s="23" t="s">
        <v>187</v>
      </c>
      <c r="D68" s="23" t="s">
        <v>188</v>
      </c>
      <c r="E68" s="23" t="s">
        <v>189</v>
      </c>
      <c r="F68" s="23" t="s">
        <v>190</v>
      </c>
      <c r="G68" s="23" t="s">
        <v>191</v>
      </c>
      <c r="H68" s="23" t="s">
        <v>192</v>
      </c>
      <c r="I68" s="23" t="s">
        <v>193</v>
      </c>
    </row>
    <row r="69" spans="1:9" x14ac:dyDescent="0.25">
      <c r="A69" s="19">
        <v>1</v>
      </c>
      <c r="B69" s="21" t="s">
        <v>194</v>
      </c>
      <c r="C69" s="24">
        <v>41364</v>
      </c>
      <c r="D69" s="20" t="s">
        <v>195</v>
      </c>
      <c r="E69" s="24">
        <v>41410</v>
      </c>
      <c r="F69" s="20" t="s">
        <v>196</v>
      </c>
      <c r="G69" s="22">
        <v>195214</v>
      </c>
      <c r="H69" s="22">
        <v>19521</v>
      </c>
      <c r="I69" s="22">
        <v>19521</v>
      </c>
    </row>
    <row r="70" spans="1:9" ht="36" x14ac:dyDescent="0.25">
      <c r="A70" s="18" t="s">
        <v>177</v>
      </c>
      <c r="B70" s="299" t="s">
        <v>178</v>
      </c>
      <c r="C70" s="300"/>
      <c r="D70" s="300"/>
      <c r="E70" s="300"/>
      <c r="F70" s="18" t="s">
        <v>179</v>
      </c>
      <c r="G70" s="18" t="s">
        <v>180</v>
      </c>
      <c r="H70" s="18" t="s">
        <v>181</v>
      </c>
      <c r="I70" s="18" t="s">
        <v>182</v>
      </c>
    </row>
    <row r="71" spans="1:9" x14ac:dyDescent="0.25">
      <c r="A71" s="26">
        <v>12</v>
      </c>
      <c r="B71" s="301" t="s">
        <v>197</v>
      </c>
      <c r="C71" s="302"/>
      <c r="D71" s="302"/>
      <c r="E71" s="302"/>
      <c r="F71" s="21" t="s">
        <v>198</v>
      </c>
      <c r="G71" s="22">
        <v>424141</v>
      </c>
      <c r="H71" s="22">
        <v>42416</v>
      </c>
      <c r="I71" s="22">
        <v>42416</v>
      </c>
    </row>
    <row r="72" spans="1:9" ht="27" x14ac:dyDescent="0.25">
      <c r="A72" s="23" t="s">
        <v>185</v>
      </c>
      <c r="B72" s="23" t="s">
        <v>186</v>
      </c>
      <c r="C72" s="23" t="s">
        <v>187</v>
      </c>
      <c r="D72" s="23" t="s">
        <v>188</v>
      </c>
      <c r="E72" s="23" t="s">
        <v>189</v>
      </c>
      <c r="F72" s="23" t="s">
        <v>190</v>
      </c>
      <c r="G72" s="23" t="s">
        <v>191</v>
      </c>
      <c r="H72" s="23" t="s">
        <v>192</v>
      </c>
      <c r="I72" s="23" t="s">
        <v>193</v>
      </c>
    </row>
    <row r="73" spans="1:9" x14ac:dyDescent="0.25">
      <c r="A73" s="19">
        <v>1</v>
      </c>
      <c r="B73" s="21" t="s">
        <v>194</v>
      </c>
      <c r="C73" s="24">
        <v>41364</v>
      </c>
      <c r="D73" s="20" t="s">
        <v>195</v>
      </c>
      <c r="E73" s="24">
        <v>41466</v>
      </c>
      <c r="F73" s="20" t="s">
        <v>196</v>
      </c>
      <c r="G73" s="22">
        <v>155092</v>
      </c>
      <c r="H73" s="22">
        <v>15510</v>
      </c>
      <c r="I73" s="22">
        <v>15510</v>
      </c>
    </row>
    <row r="74" spans="1:9" x14ac:dyDescent="0.25">
      <c r="A74" s="19">
        <v>2</v>
      </c>
      <c r="B74" s="21" t="s">
        <v>194</v>
      </c>
      <c r="C74" s="24">
        <v>41274</v>
      </c>
      <c r="D74" s="20" t="s">
        <v>195</v>
      </c>
      <c r="E74" s="24">
        <v>41340</v>
      </c>
      <c r="F74" s="20" t="s">
        <v>196</v>
      </c>
      <c r="G74" s="22">
        <v>109944</v>
      </c>
      <c r="H74" s="22">
        <v>10995</v>
      </c>
      <c r="I74" s="22">
        <v>10995</v>
      </c>
    </row>
    <row r="75" spans="1:9" x14ac:dyDescent="0.25">
      <c r="A75" s="19">
        <v>3</v>
      </c>
      <c r="B75" s="21" t="s">
        <v>194</v>
      </c>
      <c r="C75" s="24">
        <v>41180</v>
      </c>
      <c r="D75" s="20" t="s">
        <v>195</v>
      </c>
      <c r="E75" s="24">
        <v>41264</v>
      </c>
      <c r="F75" s="20" t="s">
        <v>196</v>
      </c>
      <c r="G75" s="22">
        <v>94611</v>
      </c>
      <c r="H75" s="22">
        <v>9461</v>
      </c>
      <c r="I75" s="22">
        <v>9461</v>
      </c>
    </row>
    <row r="76" spans="1:9" x14ac:dyDescent="0.25">
      <c r="A76" s="19">
        <v>4</v>
      </c>
      <c r="B76" s="21" t="s">
        <v>194</v>
      </c>
      <c r="C76" s="24">
        <v>41090</v>
      </c>
      <c r="D76" s="20" t="s">
        <v>195</v>
      </c>
      <c r="E76" s="24">
        <v>41111</v>
      </c>
      <c r="F76" s="20" t="s">
        <v>196</v>
      </c>
      <c r="G76" s="22">
        <v>64494</v>
      </c>
      <c r="H76" s="22">
        <v>6450</v>
      </c>
      <c r="I76" s="22">
        <v>6450</v>
      </c>
    </row>
    <row r="77" spans="1:9" ht="36" x14ac:dyDescent="0.25">
      <c r="A77" s="18" t="s">
        <v>177</v>
      </c>
      <c r="B77" s="299" t="s">
        <v>178</v>
      </c>
      <c r="C77" s="300"/>
      <c r="D77" s="300"/>
      <c r="E77" s="300"/>
      <c r="F77" s="18" t="s">
        <v>179</v>
      </c>
      <c r="G77" s="18" t="s">
        <v>180</v>
      </c>
      <c r="H77" s="18" t="s">
        <v>181</v>
      </c>
      <c r="I77" s="18" t="s">
        <v>182</v>
      </c>
    </row>
    <row r="78" spans="1:9" x14ac:dyDescent="0.25">
      <c r="A78" s="26">
        <v>13</v>
      </c>
      <c r="B78" s="301" t="s">
        <v>1909</v>
      </c>
      <c r="C78" s="302"/>
      <c r="D78" s="302"/>
      <c r="E78" s="302"/>
      <c r="F78" s="21" t="s">
        <v>1910</v>
      </c>
      <c r="G78" s="22">
        <v>510126</v>
      </c>
      <c r="H78" s="22">
        <v>29413</v>
      </c>
      <c r="I78" s="22">
        <v>29413</v>
      </c>
    </row>
    <row r="79" spans="1:9" ht="27" x14ac:dyDescent="0.25">
      <c r="A79" s="23" t="s">
        <v>185</v>
      </c>
      <c r="B79" s="23" t="s">
        <v>186</v>
      </c>
      <c r="C79" s="23" t="s">
        <v>187</v>
      </c>
      <c r="D79" s="23" t="s">
        <v>188</v>
      </c>
      <c r="E79" s="23" t="s">
        <v>189</v>
      </c>
      <c r="F79" s="23" t="s">
        <v>190</v>
      </c>
      <c r="G79" s="23" t="s">
        <v>191</v>
      </c>
      <c r="H79" s="23" t="s">
        <v>192</v>
      </c>
      <c r="I79" s="23" t="s">
        <v>193</v>
      </c>
    </row>
    <row r="80" spans="1:9" x14ac:dyDescent="0.25">
      <c r="A80" s="19">
        <v>1</v>
      </c>
      <c r="B80" s="21" t="s">
        <v>201</v>
      </c>
      <c r="C80" s="24">
        <v>41364</v>
      </c>
      <c r="D80" s="20" t="s">
        <v>195</v>
      </c>
      <c r="E80" s="24">
        <v>41438</v>
      </c>
      <c r="F80" s="20" t="s">
        <v>196</v>
      </c>
      <c r="G80" s="22">
        <v>240000</v>
      </c>
      <c r="H80" s="22">
        <v>2400</v>
      </c>
      <c r="I80" s="22">
        <v>2400</v>
      </c>
    </row>
    <row r="81" spans="1:9" x14ac:dyDescent="0.25">
      <c r="A81" s="19">
        <v>2</v>
      </c>
      <c r="B81" s="21" t="s">
        <v>194</v>
      </c>
      <c r="C81" s="24">
        <v>41364</v>
      </c>
      <c r="D81" s="20" t="s">
        <v>195</v>
      </c>
      <c r="E81" s="24">
        <v>41438</v>
      </c>
      <c r="F81" s="20" t="s">
        <v>196</v>
      </c>
      <c r="G81" s="22">
        <v>270126</v>
      </c>
      <c r="H81" s="22">
        <v>27013</v>
      </c>
      <c r="I81" s="22">
        <v>27013</v>
      </c>
    </row>
    <row r="82" spans="1:9" ht="36" x14ac:dyDescent="0.25">
      <c r="A82" s="18" t="s">
        <v>177</v>
      </c>
      <c r="B82" s="299" t="s">
        <v>178</v>
      </c>
      <c r="C82" s="300"/>
      <c r="D82" s="300"/>
      <c r="E82" s="300"/>
      <c r="F82" s="18" t="s">
        <v>179</v>
      </c>
      <c r="G82" s="18" t="s">
        <v>180</v>
      </c>
      <c r="H82" s="18" t="s">
        <v>181</v>
      </c>
      <c r="I82" s="18" t="s">
        <v>182</v>
      </c>
    </row>
    <row r="83" spans="1:9" ht="18" x14ac:dyDescent="0.25">
      <c r="A83" s="26">
        <v>14</v>
      </c>
      <c r="B83" s="301" t="s">
        <v>1911</v>
      </c>
      <c r="C83" s="302"/>
      <c r="D83" s="302"/>
      <c r="E83" s="302"/>
      <c r="F83" s="21" t="s">
        <v>1912</v>
      </c>
      <c r="G83" s="22">
        <v>435616</v>
      </c>
      <c r="H83" s="22">
        <v>43562</v>
      </c>
      <c r="I83" s="22">
        <v>43562</v>
      </c>
    </row>
    <row r="84" spans="1:9" ht="27" x14ac:dyDescent="0.25">
      <c r="A84" s="23" t="s">
        <v>185</v>
      </c>
      <c r="B84" s="23" t="s">
        <v>186</v>
      </c>
      <c r="C84" s="23" t="s">
        <v>187</v>
      </c>
      <c r="D84" s="23" t="s">
        <v>188</v>
      </c>
      <c r="E84" s="23" t="s">
        <v>189</v>
      </c>
      <c r="F84" s="23" t="s">
        <v>190</v>
      </c>
      <c r="G84" s="23" t="s">
        <v>191</v>
      </c>
      <c r="H84" s="23" t="s">
        <v>192</v>
      </c>
      <c r="I84" s="23" t="s">
        <v>193</v>
      </c>
    </row>
    <row r="85" spans="1:9" x14ac:dyDescent="0.25">
      <c r="A85" s="19">
        <v>1</v>
      </c>
      <c r="B85" s="21" t="s">
        <v>194</v>
      </c>
      <c r="C85" s="24">
        <v>41364</v>
      </c>
      <c r="D85" s="20" t="s">
        <v>195</v>
      </c>
      <c r="E85" s="24">
        <v>41404</v>
      </c>
      <c r="F85" s="20" t="s">
        <v>196</v>
      </c>
      <c r="G85" s="22">
        <v>221918</v>
      </c>
      <c r="H85" s="22">
        <v>22192</v>
      </c>
      <c r="I85" s="22">
        <v>22192</v>
      </c>
    </row>
    <row r="86" spans="1:9" x14ac:dyDescent="0.25">
      <c r="A86" s="19">
        <v>2</v>
      </c>
      <c r="B86" s="21" t="s">
        <v>194</v>
      </c>
      <c r="C86" s="24">
        <v>41182</v>
      </c>
      <c r="D86" s="20" t="s">
        <v>195</v>
      </c>
      <c r="E86" s="24">
        <v>41496</v>
      </c>
      <c r="F86" s="20" t="s">
        <v>196</v>
      </c>
      <c r="G86" s="22">
        <v>213698</v>
      </c>
      <c r="H86" s="22">
        <v>21370</v>
      </c>
      <c r="I86" s="22">
        <v>21370</v>
      </c>
    </row>
    <row r="87" spans="1:9" ht="36" x14ac:dyDescent="0.25">
      <c r="A87" s="18" t="s">
        <v>177</v>
      </c>
      <c r="B87" s="299" t="s">
        <v>178</v>
      </c>
      <c r="C87" s="300"/>
      <c r="D87" s="300"/>
      <c r="E87" s="300"/>
      <c r="F87" s="18" t="s">
        <v>179</v>
      </c>
      <c r="G87" s="18" t="s">
        <v>180</v>
      </c>
      <c r="H87" s="18" t="s">
        <v>181</v>
      </c>
      <c r="I87" s="18" t="s">
        <v>182</v>
      </c>
    </row>
    <row r="88" spans="1:9" ht="18" x14ac:dyDescent="0.25">
      <c r="A88" s="26">
        <v>15</v>
      </c>
      <c r="B88" s="301" t="s">
        <v>1913</v>
      </c>
      <c r="C88" s="302"/>
      <c r="D88" s="302"/>
      <c r="E88" s="302"/>
      <c r="F88" s="21" t="s">
        <v>1914</v>
      </c>
      <c r="G88" s="22">
        <v>1147529</v>
      </c>
      <c r="H88" s="22">
        <v>114752</v>
      </c>
      <c r="I88" s="22">
        <v>114752</v>
      </c>
    </row>
    <row r="89" spans="1:9" ht="27" x14ac:dyDescent="0.25">
      <c r="A89" s="23" t="s">
        <v>185</v>
      </c>
      <c r="B89" s="23" t="s">
        <v>186</v>
      </c>
      <c r="C89" s="23" t="s">
        <v>187</v>
      </c>
      <c r="D89" s="23" t="s">
        <v>188</v>
      </c>
      <c r="E89" s="23" t="s">
        <v>189</v>
      </c>
      <c r="F89" s="23" t="s">
        <v>190</v>
      </c>
      <c r="G89" s="23" t="s">
        <v>191</v>
      </c>
      <c r="H89" s="23" t="s">
        <v>192</v>
      </c>
      <c r="I89" s="23" t="s">
        <v>193</v>
      </c>
    </row>
    <row r="90" spans="1:9" x14ac:dyDescent="0.25">
      <c r="A90" s="19">
        <v>1</v>
      </c>
      <c r="B90" s="21" t="s">
        <v>194</v>
      </c>
      <c r="C90" s="24">
        <v>41364</v>
      </c>
      <c r="D90" s="20" t="s">
        <v>195</v>
      </c>
      <c r="E90" s="24">
        <v>41397</v>
      </c>
      <c r="F90" s="20" t="s">
        <v>196</v>
      </c>
      <c r="G90" s="22">
        <v>105888</v>
      </c>
      <c r="H90" s="22">
        <v>10589</v>
      </c>
      <c r="I90" s="22">
        <v>10589</v>
      </c>
    </row>
    <row r="91" spans="1:9" x14ac:dyDescent="0.25">
      <c r="A91" s="19">
        <v>2</v>
      </c>
      <c r="B91" s="21" t="s">
        <v>194</v>
      </c>
      <c r="C91" s="24">
        <v>41364</v>
      </c>
      <c r="D91" s="20" t="s">
        <v>195</v>
      </c>
      <c r="E91" s="24">
        <v>41397</v>
      </c>
      <c r="F91" s="20" t="s">
        <v>196</v>
      </c>
      <c r="G91" s="22">
        <v>50901</v>
      </c>
      <c r="H91" s="22">
        <v>5090</v>
      </c>
      <c r="I91" s="22">
        <v>5090</v>
      </c>
    </row>
    <row r="92" spans="1:9" x14ac:dyDescent="0.25">
      <c r="A92" s="19">
        <v>3</v>
      </c>
      <c r="B92" s="21" t="s">
        <v>194</v>
      </c>
      <c r="C92" s="24">
        <v>41364</v>
      </c>
      <c r="D92" s="20" t="s">
        <v>195</v>
      </c>
      <c r="E92" s="24">
        <v>41397</v>
      </c>
      <c r="F92" s="20" t="s">
        <v>196</v>
      </c>
      <c r="G92" s="22">
        <v>107751</v>
      </c>
      <c r="H92" s="22">
        <v>10775</v>
      </c>
      <c r="I92" s="22">
        <v>10775</v>
      </c>
    </row>
    <row r="93" spans="1:9" x14ac:dyDescent="0.25">
      <c r="A93" s="19">
        <v>4</v>
      </c>
      <c r="B93" s="21" t="s">
        <v>194</v>
      </c>
      <c r="C93" s="24">
        <v>41364</v>
      </c>
      <c r="D93" s="20" t="s">
        <v>195</v>
      </c>
      <c r="E93" s="24">
        <v>41397</v>
      </c>
      <c r="F93" s="20" t="s">
        <v>196</v>
      </c>
      <c r="G93" s="22">
        <v>21692</v>
      </c>
      <c r="H93" s="22">
        <v>2169</v>
      </c>
      <c r="I93" s="22">
        <v>2169</v>
      </c>
    </row>
    <row r="94" spans="1:9" x14ac:dyDescent="0.25">
      <c r="A94" s="19">
        <v>5</v>
      </c>
      <c r="B94" s="21" t="s">
        <v>194</v>
      </c>
      <c r="C94" s="24">
        <v>41364</v>
      </c>
      <c r="D94" s="20" t="s">
        <v>195</v>
      </c>
      <c r="E94" s="24">
        <v>41397</v>
      </c>
      <c r="F94" s="20" t="s">
        <v>196</v>
      </c>
      <c r="G94" s="22">
        <v>36375</v>
      </c>
      <c r="H94" s="22">
        <v>3638</v>
      </c>
      <c r="I94" s="22">
        <v>3638</v>
      </c>
    </row>
    <row r="95" spans="1:9" x14ac:dyDescent="0.25">
      <c r="A95" s="19">
        <v>6</v>
      </c>
      <c r="B95" s="21" t="s">
        <v>194</v>
      </c>
      <c r="C95" s="24">
        <v>41364</v>
      </c>
      <c r="D95" s="20" t="s">
        <v>195</v>
      </c>
      <c r="E95" s="24">
        <v>41397</v>
      </c>
      <c r="F95" s="20" t="s">
        <v>196</v>
      </c>
      <c r="G95" s="22">
        <v>35584</v>
      </c>
      <c r="H95" s="22">
        <v>3558</v>
      </c>
      <c r="I95" s="22">
        <v>3558</v>
      </c>
    </row>
    <row r="96" spans="1:9" x14ac:dyDescent="0.25">
      <c r="A96" s="19">
        <v>7</v>
      </c>
      <c r="B96" s="21" t="s">
        <v>194</v>
      </c>
      <c r="C96" s="24">
        <v>41270</v>
      </c>
      <c r="D96" s="20" t="s">
        <v>195</v>
      </c>
      <c r="E96" s="24">
        <v>41345</v>
      </c>
      <c r="F96" s="20" t="s">
        <v>196</v>
      </c>
      <c r="G96" s="22">
        <v>96884</v>
      </c>
      <c r="H96" s="22">
        <v>9688</v>
      </c>
      <c r="I96" s="22">
        <v>9688</v>
      </c>
    </row>
    <row r="97" spans="1:9" x14ac:dyDescent="0.25">
      <c r="A97" s="19">
        <v>8</v>
      </c>
      <c r="B97" s="21" t="s">
        <v>194</v>
      </c>
      <c r="C97" s="24">
        <v>41270</v>
      </c>
      <c r="D97" s="20" t="s">
        <v>195</v>
      </c>
      <c r="E97" s="24">
        <v>41345</v>
      </c>
      <c r="F97" s="20" t="s">
        <v>196</v>
      </c>
      <c r="G97" s="22">
        <v>68971</v>
      </c>
      <c r="H97" s="22">
        <v>6897</v>
      </c>
      <c r="I97" s="22">
        <v>6897</v>
      </c>
    </row>
    <row r="98" spans="1:9" x14ac:dyDescent="0.25">
      <c r="A98" s="19">
        <v>9</v>
      </c>
      <c r="B98" s="21" t="s">
        <v>194</v>
      </c>
      <c r="C98" s="24">
        <v>41270</v>
      </c>
      <c r="D98" s="20" t="s">
        <v>195</v>
      </c>
      <c r="E98" s="24">
        <v>41345</v>
      </c>
      <c r="F98" s="20" t="s">
        <v>196</v>
      </c>
      <c r="G98" s="22">
        <v>25983</v>
      </c>
      <c r="H98" s="22">
        <v>2598</v>
      </c>
      <c r="I98" s="22">
        <v>2598</v>
      </c>
    </row>
    <row r="99" spans="1:9" x14ac:dyDescent="0.25">
      <c r="A99" s="26">
        <v>10</v>
      </c>
      <c r="B99" s="21" t="s">
        <v>194</v>
      </c>
      <c r="C99" s="24">
        <v>41270</v>
      </c>
      <c r="D99" s="20" t="s">
        <v>195</v>
      </c>
      <c r="E99" s="24">
        <v>41345</v>
      </c>
      <c r="F99" s="20" t="s">
        <v>196</v>
      </c>
      <c r="G99" s="22">
        <v>33602</v>
      </c>
      <c r="H99" s="22">
        <v>3360</v>
      </c>
      <c r="I99" s="22">
        <v>3360</v>
      </c>
    </row>
    <row r="100" spans="1:9" x14ac:dyDescent="0.25">
      <c r="A100" s="26">
        <v>11</v>
      </c>
      <c r="B100" s="21" t="s">
        <v>194</v>
      </c>
      <c r="C100" s="24">
        <v>41270</v>
      </c>
      <c r="D100" s="20" t="s">
        <v>195</v>
      </c>
      <c r="E100" s="24">
        <v>41345</v>
      </c>
      <c r="F100" s="20" t="s">
        <v>196</v>
      </c>
      <c r="G100" s="22">
        <v>19778</v>
      </c>
      <c r="H100" s="22">
        <v>1978</v>
      </c>
      <c r="I100" s="22">
        <v>1978</v>
      </c>
    </row>
    <row r="101" spans="1:9" x14ac:dyDescent="0.25">
      <c r="A101" s="26">
        <v>12</v>
      </c>
      <c r="B101" s="21" t="s">
        <v>194</v>
      </c>
      <c r="C101" s="24">
        <v>41270</v>
      </c>
      <c r="D101" s="20" t="s">
        <v>195</v>
      </c>
      <c r="E101" s="24">
        <v>41345</v>
      </c>
      <c r="F101" s="20" t="s">
        <v>196</v>
      </c>
      <c r="G101" s="22">
        <v>154718</v>
      </c>
      <c r="H101" s="22">
        <v>15472</v>
      </c>
      <c r="I101" s="22">
        <v>15472</v>
      </c>
    </row>
    <row r="102" spans="1:9" x14ac:dyDescent="0.25">
      <c r="A102" s="26">
        <v>13</v>
      </c>
      <c r="B102" s="21" t="s">
        <v>194</v>
      </c>
      <c r="C102" s="24">
        <v>41270</v>
      </c>
      <c r="D102" s="20" t="s">
        <v>195</v>
      </c>
      <c r="E102" s="24">
        <v>41345</v>
      </c>
      <c r="F102" s="20" t="s">
        <v>196</v>
      </c>
      <c r="G102" s="22">
        <v>36088</v>
      </c>
      <c r="H102" s="22">
        <v>3609</v>
      </c>
      <c r="I102" s="22">
        <v>3609</v>
      </c>
    </row>
    <row r="103" spans="1:9" x14ac:dyDescent="0.25">
      <c r="A103" s="26">
        <v>14</v>
      </c>
      <c r="B103" s="21" t="s">
        <v>194</v>
      </c>
      <c r="C103" s="24">
        <v>41270</v>
      </c>
      <c r="D103" s="20" t="s">
        <v>195</v>
      </c>
      <c r="E103" s="24">
        <v>41345</v>
      </c>
      <c r="F103" s="20" t="s">
        <v>196</v>
      </c>
      <c r="G103" s="22">
        <v>40413</v>
      </c>
      <c r="H103" s="22">
        <v>4041</v>
      </c>
      <c r="I103" s="22">
        <v>4041</v>
      </c>
    </row>
    <row r="104" spans="1:9" x14ac:dyDescent="0.25">
      <c r="A104" s="26">
        <v>15</v>
      </c>
      <c r="B104" s="21" t="s">
        <v>194</v>
      </c>
      <c r="C104" s="24">
        <v>41270</v>
      </c>
      <c r="D104" s="20" t="s">
        <v>195</v>
      </c>
      <c r="E104" s="24">
        <v>41345</v>
      </c>
      <c r="F104" s="20" t="s">
        <v>196</v>
      </c>
      <c r="G104" s="22">
        <v>38784</v>
      </c>
      <c r="H104" s="22">
        <v>3878</v>
      </c>
      <c r="I104" s="22">
        <v>3878</v>
      </c>
    </row>
    <row r="105" spans="1:9" x14ac:dyDescent="0.25">
      <c r="A105" s="26">
        <v>16</v>
      </c>
      <c r="B105" s="21" t="s">
        <v>194</v>
      </c>
      <c r="C105" s="24">
        <v>41270</v>
      </c>
      <c r="D105" s="20" t="s">
        <v>195</v>
      </c>
      <c r="E105" s="24">
        <v>41345</v>
      </c>
      <c r="F105" s="20" t="s">
        <v>196</v>
      </c>
      <c r="G105" s="22">
        <v>21746</v>
      </c>
      <c r="H105" s="22">
        <v>2175</v>
      </c>
      <c r="I105" s="22">
        <v>2175</v>
      </c>
    </row>
    <row r="106" spans="1:9" x14ac:dyDescent="0.25">
      <c r="A106" s="26">
        <v>17</v>
      </c>
      <c r="B106" s="21" t="s">
        <v>194</v>
      </c>
      <c r="C106" s="24">
        <v>41270</v>
      </c>
      <c r="D106" s="20" t="s">
        <v>195</v>
      </c>
      <c r="E106" s="24">
        <v>41345</v>
      </c>
      <c r="F106" s="20" t="s">
        <v>196</v>
      </c>
      <c r="G106" s="22">
        <v>51678</v>
      </c>
      <c r="H106" s="22">
        <v>5168</v>
      </c>
      <c r="I106" s="22">
        <v>5168</v>
      </c>
    </row>
    <row r="107" spans="1:9" x14ac:dyDescent="0.25">
      <c r="A107" s="26">
        <v>18</v>
      </c>
      <c r="B107" s="21" t="s">
        <v>194</v>
      </c>
      <c r="C107" s="24">
        <v>41270</v>
      </c>
      <c r="D107" s="20" t="s">
        <v>195</v>
      </c>
      <c r="E107" s="24">
        <v>41345</v>
      </c>
      <c r="F107" s="20" t="s">
        <v>196</v>
      </c>
      <c r="G107" s="22">
        <v>34544</v>
      </c>
      <c r="H107" s="22">
        <v>3454</v>
      </c>
      <c r="I107" s="22">
        <v>3454</v>
      </c>
    </row>
    <row r="108" spans="1:9" x14ac:dyDescent="0.25">
      <c r="A108" s="26">
        <v>19</v>
      </c>
      <c r="B108" s="21" t="s">
        <v>194</v>
      </c>
      <c r="C108" s="24">
        <v>41270</v>
      </c>
      <c r="D108" s="20" t="s">
        <v>195</v>
      </c>
      <c r="E108" s="24">
        <v>41345</v>
      </c>
      <c r="F108" s="20" t="s">
        <v>196</v>
      </c>
      <c r="G108" s="22">
        <v>17332</v>
      </c>
      <c r="H108" s="22">
        <v>1733</v>
      </c>
      <c r="I108" s="22">
        <v>1733</v>
      </c>
    </row>
    <row r="109" spans="1:9" x14ac:dyDescent="0.25">
      <c r="A109" s="26">
        <v>20</v>
      </c>
      <c r="B109" s="21" t="s">
        <v>194</v>
      </c>
      <c r="C109" s="24">
        <v>41270</v>
      </c>
      <c r="D109" s="20" t="s">
        <v>195</v>
      </c>
      <c r="E109" s="24">
        <v>41345</v>
      </c>
      <c r="F109" s="20" t="s">
        <v>196</v>
      </c>
      <c r="G109" s="22">
        <v>79719</v>
      </c>
      <c r="H109" s="22">
        <v>7972</v>
      </c>
      <c r="I109" s="22">
        <v>7972</v>
      </c>
    </row>
    <row r="110" spans="1:9" x14ac:dyDescent="0.25">
      <c r="A110" s="26">
        <v>21</v>
      </c>
      <c r="B110" s="21" t="s">
        <v>194</v>
      </c>
      <c r="C110" s="24">
        <v>41270</v>
      </c>
      <c r="D110" s="20" t="s">
        <v>195</v>
      </c>
      <c r="E110" s="24">
        <v>41345</v>
      </c>
      <c r="F110" s="20" t="s">
        <v>196</v>
      </c>
      <c r="G110" s="22">
        <v>69098</v>
      </c>
      <c r="H110" s="22">
        <v>6910</v>
      </c>
      <c r="I110" s="22">
        <v>6910</v>
      </c>
    </row>
    <row r="111" spans="1:9" ht="36" x14ac:dyDescent="0.25">
      <c r="A111" s="18" t="s">
        <v>177</v>
      </c>
      <c r="B111" s="299" t="s">
        <v>178</v>
      </c>
      <c r="C111" s="300"/>
      <c r="D111" s="300"/>
      <c r="E111" s="300"/>
      <c r="F111" s="18" t="s">
        <v>179</v>
      </c>
      <c r="G111" s="18" t="s">
        <v>180</v>
      </c>
      <c r="H111" s="18" t="s">
        <v>181</v>
      </c>
      <c r="I111" s="18" t="s">
        <v>182</v>
      </c>
    </row>
    <row r="112" spans="1:9" x14ac:dyDescent="0.25">
      <c r="A112" s="26">
        <v>16</v>
      </c>
      <c r="B112" s="297" t="s">
        <v>1915</v>
      </c>
      <c r="C112" s="298"/>
      <c r="D112" s="298"/>
      <c r="E112" s="298"/>
      <c r="F112" s="21" t="s">
        <v>1916</v>
      </c>
      <c r="G112" s="22">
        <v>186666</v>
      </c>
      <c r="H112" s="22">
        <v>18667</v>
      </c>
      <c r="I112" s="22">
        <v>18667</v>
      </c>
    </row>
    <row r="113" spans="1:9" ht="27" x14ac:dyDescent="0.25">
      <c r="A113" s="23" t="s">
        <v>185</v>
      </c>
      <c r="B113" s="23" t="s">
        <v>186</v>
      </c>
      <c r="C113" s="23" t="s">
        <v>187</v>
      </c>
      <c r="D113" s="23" t="s">
        <v>188</v>
      </c>
      <c r="E113" s="23" t="s">
        <v>189</v>
      </c>
      <c r="F113" s="23" t="s">
        <v>190</v>
      </c>
      <c r="G113" s="23" t="s">
        <v>191</v>
      </c>
      <c r="H113" s="23" t="s">
        <v>192</v>
      </c>
      <c r="I113" s="23" t="s">
        <v>193</v>
      </c>
    </row>
    <row r="114" spans="1:9" x14ac:dyDescent="0.25">
      <c r="A114" s="19">
        <v>1</v>
      </c>
      <c r="B114" s="21" t="s">
        <v>194</v>
      </c>
      <c r="C114" s="24">
        <v>41364</v>
      </c>
      <c r="D114" s="20" t="s">
        <v>195</v>
      </c>
      <c r="E114" s="24">
        <v>41431</v>
      </c>
      <c r="F114" s="20" t="s">
        <v>196</v>
      </c>
      <c r="G114" s="22">
        <v>186666</v>
      </c>
      <c r="H114" s="22">
        <v>18667</v>
      </c>
      <c r="I114" s="22">
        <v>18667</v>
      </c>
    </row>
    <row r="115" spans="1:9" ht="36" x14ac:dyDescent="0.25">
      <c r="A115" s="18" t="s">
        <v>177</v>
      </c>
      <c r="B115" s="299" t="s">
        <v>178</v>
      </c>
      <c r="C115" s="300"/>
      <c r="D115" s="300"/>
      <c r="E115" s="300"/>
      <c r="F115" s="18" t="s">
        <v>179</v>
      </c>
      <c r="G115" s="18" t="s">
        <v>180</v>
      </c>
      <c r="H115" s="18" t="s">
        <v>181</v>
      </c>
      <c r="I115" s="18" t="s">
        <v>182</v>
      </c>
    </row>
    <row r="116" spans="1:9" x14ac:dyDescent="0.25">
      <c r="A116" s="26">
        <v>17</v>
      </c>
      <c r="B116" s="297" t="s">
        <v>1917</v>
      </c>
      <c r="C116" s="298"/>
      <c r="D116" s="298"/>
      <c r="E116" s="298"/>
      <c r="F116" s="21" t="s">
        <v>1918</v>
      </c>
      <c r="G116" s="22">
        <v>110959</v>
      </c>
      <c r="H116" s="22">
        <v>11096</v>
      </c>
      <c r="I116" s="22">
        <v>11096</v>
      </c>
    </row>
    <row r="117" spans="1:9" ht="27" x14ac:dyDescent="0.25">
      <c r="A117" s="23" t="s">
        <v>185</v>
      </c>
      <c r="B117" s="23" t="s">
        <v>186</v>
      </c>
      <c r="C117" s="23" t="s">
        <v>187</v>
      </c>
      <c r="D117" s="23" t="s">
        <v>188</v>
      </c>
      <c r="E117" s="23" t="s">
        <v>189</v>
      </c>
      <c r="F117" s="23" t="s">
        <v>190</v>
      </c>
      <c r="G117" s="23" t="s">
        <v>191</v>
      </c>
      <c r="H117" s="23" t="s">
        <v>192</v>
      </c>
      <c r="I117" s="23" t="s">
        <v>193</v>
      </c>
    </row>
    <row r="118" spans="1:9" x14ac:dyDescent="0.25">
      <c r="A118" s="19">
        <v>1</v>
      </c>
      <c r="B118" s="21" t="s">
        <v>194</v>
      </c>
      <c r="C118" s="24">
        <v>41364</v>
      </c>
      <c r="D118" s="20" t="s">
        <v>195</v>
      </c>
      <c r="E118" s="24">
        <v>41430</v>
      </c>
      <c r="F118" s="20" t="s">
        <v>196</v>
      </c>
      <c r="G118" s="22">
        <v>110959</v>
      </c>
      <c r="H118" s="22">
        <v>11096</v>
      </c>
      <c r="I118" s="22">
        <v>11096</v>
      </c>
    </row>
    <row r="119" spans="1:9" ht="36" x14ac:dyDescent="0.25">
      <c r="A119" s="18" t="s">
        <v>177</v>
      </c>
      <c r="B119" s="299" t="s">
        <v>178</v>
      </c>
      <c r="C119" s="300"/>
      <c r="D119" s="300"/>
      <c r="E119" s="300"/>
      <c r="F119" s="18" t="s">
        <v>179</v>
      </c>
      <c r="G119" s="18" t="s">
        <v>180</v>
      </c>
      <c r="H119" s="18" t="s">
        <v>181</v>
      </c>
      <c r="I119" s="18" t="s">
        <v>182</v>
      </c>
    </row>
    <row r="120" spans="1:9" x14ac:dyDescent="0.25">
      <c r="A120" s="26">
        <v>18</v>
      </c>
      <c r="B120" s="297" t="s">
        <v>1919</v>
      </c>
      <c r="C120" s="298"/>
      <c r="D120" s="298"/>
      <c r="E120" s="298"/>
      <c r="F120" s="21" t="s">
        <v>1920</v>
      </c>
      <c r="G120" s="22">
        <v>135768</v>
      </c>
      <c r="H120" s="22">
        <v>13577</v>
      </c>
      <c r="I120" s="22">
        <v>13577</v>
      </c>
    </row>
    <row r="121" spans="1:9" ht="27" x14ac:dyDescent="0.25">
      <c r="A121" s="23" t="s">
        <v>185</v>
      </c>
      <c r="B121" s="23" t="s">
        <v>186</v>
      </c>
      <c r="C121" s="23" t="s">
        <v>187</v>
      </c>
      <c r="D121" s="23" t="s">
        <v>188</v>
      </c>
      <c r="E121" s="23" t="s">
        <v>189</v>
      </c>
      <c r="F121" s="23" t="s">
        <v>190</v>
      </c>
      <c r="G121" s="23" t="s">
        <v>191</v>
      </c>
      <c r="H121" s="23" t="s">
        <v>192</v>
      </c>
      <c r="I121" s="23" t="s">
        <v>193</v>
      </c>
    </row>
    <row r="122" spans="1:9" x14ac:dyDescent="0.25">
      <c r="A122" s="19">
        <v>1</v>
      </c>
      <c r="B122" s="21" t="s">
        <v>194</v>
      </c>
      <c r="C122" s="24">
        <v>41364</v>
      </c>
      <c r="D122" s="20" t="s">
        <v>195</v>
      </c>
      <c r="E122" s="24">
        <v>41412</v>
      </c>
      <c r="F122" s="20" t="s">
        <v>196</v>
      </c>
      <c r="G122" s="22">
        <v>27099</v>
      </c>
      <c r="H122" s="22">
        <v>2710</v>
      </c>
      <c r="I122" s="22">
        <v>2710</v>
      </c>
    </row>
    <row r="123" spans="1:9" x14ac:dyDescent="0.25">
      <c r="A123" s="19">
        <v>2</v>
      </c>
      <c r="B123" s="21" t="s">
        <v>194</v>
      </c>
      <c r="C123" s="24">
        <v>41364</v>
      </c>
      <c r="D123" s="20" t="s">
        <v>195</v>
      </c>
      <c r="E123" s="24">
        <v>41412</v>
      </c>
      <c r="F123" s="20" t="s">
        <v>196</v>
      </c>
      <c r="G123" s="22">
        <v>32577</v>
      </c>
      <c r="H123" s="22">
        <v>3258</v>
      </c>
      <c r="I123" s="22">
        <v>3258</v>
      </c>
    </row>
    <row r="124" spans="1:9" x14ac:dyDescent="0.25">
      <c r="A124" s="19">
        <v>3</v>
      </c>
      <c r="B124" s="21" t="s">
        <v>194</v>
      </c>
      <c r="C124" s="24">
        <v>41364</v>
      </c>
      <c r="D124" s="20" t="s">
        <v>195</v>
      </c>
      <c r="E124" s="24">
        <v>41412</v>
      </c>
      <c r="F124" s="20" t="s">
        <v>196</v>
      </c>
      <c r="G124" s="22">
        <v>24990</v>
      </c>
      <c r="H124" s="22">
        <v>2499</v>
      </c>
      <c r="I124" s="22">
        <v>2499</v>
      </c>
    </row>
    <row r="125" spans="1:9" x14ac:dyDescent="0.25">
      <c r="A125" s="19">
        <v>4</v>
      </c>
      <c r="B125" s="21" t="s">
        <v>194</v>
      </c>
      <c r="C125" s="24">
        <v>41364</v>
      </c>
      <c r="D125" s="20" t="s">
        <v>195</v>
      </c>
      <c r="E125" s="24">
        <v>41412</v>
      </c>
      <c r="F125" s="20" t="s">
        <v>196</v>
      </c>
      <c r="G125" s="25">
        <v>4440</v>
      </c>
      <c r="H125" s="25">
        <v>444</v>
      </c>
      <c r="I125" s="22">
        <v>444</v>
      </c>
    </row>
    <row r="126" spans="1:9" x14ac:dyDescent="0.25">
      <c r="A126" s="19">
        <v>5</v>
      </c>
      <c r="B126" s="21" t="s">
        <v>194</v>
      </c>
      <c r="C126" s="24">
        <v>41364</v>
      </c>
      <c r="D126" s="20" t="s">
        <v>195</v>
      </c>
      <c r="E126" s="24">
        <v>41412</v>
      </c>
      <c r="F126" s="20" t="s">
        <v>196</v>
      </c>
      <c r="G126" s="22">
        <v>25333</v>
      </c>
      <c r="H126" s="22">
        <v>2533</v>
      </c>
      <c r="I126" s="22">
        <v>2533</v>
      </c>
    </row>
    <row r="127" spans="1:9" x14ac:dyDescent="0.25">
      <c r="A127" s="19">
        <v>6</v>
      </c>
      <c r="B127" s="21" t="s">
        <v>194</v>
      </c>
      <c r="C127" s="24">
        <v>41364</v>
      </c>
      <c r="D127" s="20" t="s">
        <v>195</v>
      </c>
      <c r="E127" s="24">
        <v>41412</v>
      </c>
      <c r="F127" s="20" t="s">
        <v>196</v>
      </c>
      <c r="G127" s="22">
        <v>21329</v>
      </c>
      <c r="H127" s="22">
        <v>2133</v>
      </c>
      <c r="I127" s="22">
        <v>2133</v>
      </c>
    </row>
    <row r="128" spans="1:9" ht="36" x14ac:dyDescent="0.25">
      <c r="A128" s="18" t="s">
        <v>177</v>
      </c>
      <c r="B128" s="299" t="s">
        <v>178</v>
      </c>
      <c r="C128" s="300"/>
      <c r="D128" s="300"/>
      <c r="E128" s="300"/>
      <c r="F128" s="18" t="s">
        <v>179</v>
      </c>
      <c r="G128" s="18" t="s">
        <v>180</v>
      </c>
      <c r="H128" s="18" t="s">
        <v>181</v>
      </c>
      <c r="I128" s="18" t="s">
        <v>182</v>
      </c>
    </row>
    <row r="129" spans="1:9" x14ac:dyDescent="0.25">
      <c r="A129" s="26">
        <v>19</v>
      </c>
      <c r="B129" s="297" t="s">
        <v>1921</v>
      </c>
      <c r="C129" s="298"/>
      <c r="D129" s="298"/>
      <c r="E129" s="298"/>
      <c r="F129" s="21" t="s">
        <v>1922</v>
      </c>
      <c r="G129" s="22">
        <v>479369</v>
      </c>
      <c r="H129" s="22">
        <v>47937</v>
      </c>
      <c r="I129" s="22">
        <v>47937</v>
      </c>
    </row>
    <row r="130" spans="1:9" ht="27" x14ac:dyDescent="0.25">
      <c r="A130" s="23" t="s">
        <v>185</v>
      </c>
      <c r="B130" s="23" t="s">
        <v>186</v>
      </c>
      <c r="C130" s="23" t="s">
        <v>187</v>
      </c>
      <c r="D130" s="23" t="s">
        <v>188</v>
      </c>
      <c r="E130" s="23" t="s">
        <v>189</v>
      </c>
      <c r="F130" s="23" t="s">
        <v>190</v>
      </c>
      <c r="G130" s="23" t="s">
        <v>191</v>
      </c>
      <c r="H130" s="23" t="s">
        <v>192</v>
      </c>
      <c r="I130" s="23" t="s">
        <v>193</v>
      </c>
    </row>
    <row r="131" spans="1:9" x14ac:dyDescent="0.25">
      <c r="A131" s="19">
        <v>1</v>
      </c>
      <c r="B131" s="21" t="s">
        <v>194</v>
      </c>
      <c r="C131" s="24">
        <v>41364</v>
      </c>
      <c r="D131" s="20" t="s">
        <v>195</v>
      </c>
      <c r="E131" s="24">
        <v>41413</v>
      </c>
      <c r="F131" s="20" t="s">
        <v>196</v>
      </c>
      <c r="G131" s="22">
        <v>265670</v>
      </c>
      <c r="H131" s="22">
        <v>26567</v>
      </c>
      <c r="I131" s="22">
        <v>26567</v>
      </c>
    </row>
    <row r="132" spans="1:9" x14ac:dyDescent="0.25">
      <c r="A132" s="19">
        <v>2</v>
      </c>
      <c r="B132" s="21" t="s">
        <v>194</v>
      </c>
      <c r="C132" s="24">
        <v>41182</v>
      </c>
      <c r="D132" s="20" t="s">
        <v>195</v>
      </c>
      <c r="E132" s="24">
        <v>41194</v>
      </c>
      <c r="F132" s="20" t="s">
        <v>196</v>
      </c>
      <c r="G132" s="22">
        <v>213699</v>
      </c>
      <c r="H132" s="22">
        <v>21370</v>
      </c>
      <c r="I132" s="22">
        <v>21370</v>
      </c>
    </row>
    <row r="133" spans="1:9" ht="36" x14ac:dyDescent="0.25">
      <c r="A133" s="18" t="s">
        <v>177</v>
      </c>
      <c r="B133" s="299" t="s">
        <v>178</v>
      </c>
      <c r="C133" s="300"/>
      <c r="D133" s="300"/>
      <c r="E133" s="300"/>
      <c r="F133" s="18" t="s">
        <v>179</v>
      </c>
      <c r="G133" s="18" t="s">
        <v>180</v>
      </c>
      <c r="H133" s="18" t="s">
        <v>181</v>
      </c>
      <c r="I133" s="18" t="s">
        <v>182</v>
      </c>
    </row>
    <row r="134" spans="1:9" x14ac:dyDescent="0.25">
      <c r="A134" s="26">
        <v>20</v>
      </c>
      <c r="B134" s="301" t="s">
        <v>199</v>
      </c>
      <c r="C134" s="302"/>
      <c r="D134" s="302"/>
      <c r="E134" s="302"/>
      <c r="F134" s="21" t="s">
        <v>200</v>
      </c>
      <c r="G134" s="22">
        <v>450319</v>
      </c>
      <c r="H134" s="22">
        <v>45032</v>
      </c>
      <c r="I134" s="22">
        <v>45032</v>
      </c>
    </row>
    <row r="135" spans="1:9" ht="27" x14ac:dyDescent="0.25">
      <c r="A135" s="23" t="s">
        <v>185</v>
      </c>
      <c r="B135" s="23" t="s">
        <v>186</v>
      </c>
      <c r="C135" s="23" t="s">
        <v>187</v>
      </c>
      <c r="D135" s="23" t="s">
        <v>188</v>
      </c>
      <c r="E135" s="23" t="s">
        <v>189</v>
      </c>
      <c r="F135" s="23" t="s">
        <v>190</v>
      </c>
      <c r="G135" s="23" t="s">
        <v>191</v>
      </c>
      <c r="H135" s="23" t="s">
        <v>192</v>
      </c>
      <c r="I135" s="23" t="s">
        <v>193</v>
      </c>
    </row>
    <row r="136" spans="1:9" x14ac:dyDescent="0.25">
      <c r="A136" s="19">
        <v>1</v>
      </c>
      <c r="B136" s="21" t="s">
        <v>194</v>
      </c>
      <c r="C136" s="24">
        <v>41364</v>
      </c>
      <c r="D136" s="20" t="s">
        <v>195</v>
      </c>
      <c r="E136" s="24">
        <v>41412</v>
      </c>
      <c r="F136" s="20" t="s">
        <v>196</v>
      </c>
      <c r="G136" s="25">
        <v>8024</v>
      </c>
      <c r="H136" s="25">
        <v>802</v>
      </c>
      <c r="I136" s="22">
        <v>802</v>
      </c>
    </row>
    <row r="137" spans="1:9" x14ac:dyDescent="0.25">
      <c r="A137" s="19">
        <v>2</v>
      </c>
      <c r="B137" s="21" t="s">
        <v>194</v>
      </c>
      <c r="C137" s="24">
        <v>41355</v>
      </c>
      <c r="D137" s="20" t="s">
        <v>195</v>
      </c>
      <c r="E137" s="24">
        <v>41412</v>
      </c>
      <c r="F137" s="20" t="s">
        <v>196</v>
      </c>
      <c r="G137" s="22">
        <v>55479</v>
      </c>
      <c r="H137" s="22">
        <v>5548</v>
      </c>
      <c r="I137" s="22">
        <v>5548</v>
      </c>
    </row>
    <row r="138" spans="1:9" x14ac:dyDescent="0.25">
      <c r="A138" s="19">
        <v>3</v>
      </c>
      <c r="B138" s="21" t="s">
        <v>194</v>
      </c>
      <c r="C138" s="24">
        <v>41355</v>
      </c>
      <c r="D138" s="20" t="s">
        <v>195</v>
      </c>
      <c r="E138" s="24">
        <v>41412</v>
      </c>
      <c r="F138" s="20" t="s">
        <v>196</v>
      </c>
      <c r="G138" s="22">
        <v>13500</v>
      </c>
      <c r="H138" s="22">
        <v>1350</v>
      </c>
      <c r="I138" s="22">
        <v>1350</v>
      </c>
    </row>
    <row r="139" spans="1:9" x14ac:dyDescent="0.25">
      <c r="A139" s="19">
        <v>4</v>
      </c>
      <c r="B139" s="21" t="s">
        <v>194</v>
      </c>
      <c r="C139" s="24">
        <v>41334</v>
      </c>
      <c r="D139" s="20" t="s">
        <v>195</v>
      </c>
      <c r="E139" s="24">
        <v>41412</v>
      </c>
      <c r="F139" s="20" t="s">
        <v>196</v>
      </c>
      <c r="G139" s="25">
        <v>6820</v>
      </c>
      <c r="H139" s="25">
        <v>682</v>
      </c>
      <c r="I139" s="22">
        <v>682</v>
      </c>
    </row>
    <row r="140" spans="1:9" x14ac:dyDescent="0.25">
      <c r="A140" s="19">
        <v>5</v>
      </c>
      <c r="B140" s="21" t="s">
        <v>194</v>
      </c>
      <c r="C140" s="24">
        <v>41334</v>
      </c>
      <c r="D140" s="20" t="s">
        <v>195</v>
      </c>
      <c r="E140" s="24">
        <v>41412</v>
      </c>
      <c r="F140" s="20" t="s">
        <v>196</v>
      </c>
      <c r="G140" s="22">
        <v>15123</v>
      </c>
      <c r="H140" s="22">
        <v>1512</v>
      </c>
      <c r="I140" s="22">
        <v>1512</v>
      </c>
    </row>
    <row r="141" spans="1:9" x14ac:dyDescent="0.25">
      <c r="A141" s="19">
        <v>6</v>
      </c>
      <c r="B141" s="21" t="s">
        <v>194</v>
      </c>
      <c r="C141" s="24">
        <v>41304</v>
      </c>
      <c r="D141" s="20" t="s">
        <v>195</v>
      </c>
      <c r="E141" s="24">
        <v>41412</v>
      </c>
      <c r="F141" s="20" t="s">
        <v>196</v>
      </c>
      <c r="G141" s="22">
        <v>21343</v>
      </c>
      <c r="H141" s="22">
        <v>2134</v>
      </c>
      <c r="I141" s="22">
        <v>2134</v>
      </c>
    </row>
    <row r="142" spans="1:9" x14ac:dyDescent="0.25">
      <c r="A142" s="19">
        <v>7</v>
      </c>
      <c r="B142" s="21" t="s">
        <v>194</v>
      </c>
      <c r="C142" s="24">
        <v>41270</v>
      </c>
      <c r="D142" s="20" t="s">
        <v>195</v>
      </c>
      <c r="E142" s="24">
        <v>41293</v>
      </c>
      <c r="F142" s="20" t="s">
        <v>196</v>
      </c>
      <c r="G142" s="22">
        <v>20387</v>
      </c>
      <c r="H142" s="22">
        <v>2039</v>
      </c>
      <c r="I142" s="22">
        <v>2039</v>
      </c>
    </row>
    <row r="143" spans="1:9" x14ac:dyDescent="0.25">
      <c r="A143" s="19">
        <v>8</v>
      </c>
      <c r="B143" s="21" t="s">
        <v>194</v>
      </c>
      <c r="C143" s="24">
        <v>41261</v>
      </c>
      <c r="D143" s="20" t="s">
        <v>195</v>
      </c>
      <c r="E143" s="24">
        <v>41293</v>
      </c>
      <c r="F143" s="20" t="s">
        <v>196</v>
      </c>
      <c r="G143" s="22">
        <v>27688</v>
      </c>
      <c r="H143" s="22">
        <v>2769</v>
      </c>
      <c r="I143" s="22">
        <v>2769</v>
      </c>
    </row>
    <row r="144" spans="1:9" x14ac:dyDescent="0.25">
      <c r="A144" s="19">
        <v>9</v>
      </c>
      <c r="B144" s="21" t="s">
        <v>194</v>
      </c>
      <c r="C144" s="24">
        <v>41213</v>
      </c>
      <c r="D144" s="20" t="s">
        <v>195</v>
      </c>
      <c r="E144" s="24">
        <v>41293</v>
      </c>
      <c r="F144" s="20" t="s">
        <v>196</v>
      </c>
      <c r="G144" s="25">
        <v>9564</v>
      </c>
      <c r="H144" s="25">
        <v>956</v>
      </c>
      <c r="I144" s="22">
        <v>956</v>
      </c>
    </row>
    <row r="145" spans="1:9" x14ac:dyDescent="0.25">
      <c r="A145" s="26">
        <v>10</v>
      </c>
      <c r="B145" s="21" t="s">
        <v>194</v>
      </c>
      <c r="C145" s="24">
        <v>41205</v>
      </c>
      <c r="D145" s="20" t="s">
        <v>195</v>
      </c>
      <c r="E145" s="24">
        <v>41293</v>
      </c>
      <c r="F145" s="20" t="s">
        <v>196</v>
      </c>
      <c r="G145" s="22">
        <v>10797</v>
      </c>
      <c r="H145" s="22">
        <v>1080</v>
      </c>
      <c r="I145" s="22">
        <v>1080</v>
      </c>
    </row>
    <row r="146" spans="1:9" x14ac:dyDescent="0.25">
      <c r="A146" s="26">
        <v>11</v>
      </c>
      <c r="B146" s="21" t="s">
        <v>194</v>
      </c>
      <c r="C146" s="24">
        <v>41182</v>
      </c>
      <c r="D146" s="20" t="s">
        <v>195</v>
      </c>
      <c r="E146" s="24">
        <v>41199</v>
      </c>
      <c r="F146" s="20" t="s">
        <v>196</v>
      </c>
      <c r="G146" s="22">
        <v>160274</v>
      </c>
      <c r="H146" s="22">
        <v>16028</v>
      </c>
      <c r="I146" s="22">
        <v>16028</v>
      </c>
    </row>
    <row r="147" spans="1:9" x14ac:dyDescent="0.25">
      <c r="A147" s="26">
        <v>12</v>
      </c>
      <c r="B147" s="21" t="s">
        <v>194</v>
      </c>
      <c r="C147" s="24">
        <v>41173</v>
      </c>
      <c r="D147" s="20" t="s">
        <v>195</v>
      </c>
      <c r="E147" s="24">
        <v>41199</v>
      </c>
      <c r="F147" s="20" t="s">
        <v>196</v>
      </c>
      <c r="G147" s="22">
        <v>21723</v>
      </c>
      <c r="H147" s="22">
        <v>2172</v>
      </c>
      <c r="I147" s="22">
        <v>2172</v>
      </c>
    </row>
    <row r="148" spans="1:9" x14ac:dyDescent="0.25">
      <c r="A148" s="26">
        <v>13</v>
      </c>
      <c r="B148" s="21" t="s">
        <v>194</v>
      </c>
      <c r="C148" s="24">
        <v>41145</v>
      </c>
      <c r="D148" s="20" t="s">
        <v>195</v>
      </c>
      <c r="E148" s="24">
        <v>41199</v>
      </c>
      <c r="F148" s="20" t="s">
        <v>196</v>
      </c>
      <c r="G148" s="22">
        <v>20753</v>
      </c>
      <c r="H148" s="22">
        <v>2075</v>
      </c>
      <c r="I148" s="22">
        <v>2075</v>
      </c>
    </row>
    <row r="149" spans="1:9" x14ac:dyDescent="0.25">
      <c r="A149" s="26">
        <v>14</v>
      </c>
      <c r="B149" s="21" t="s">
        <v>194</v>
      </c>
      <c r="C149" s="24">
        <v>41089</v>
      </c>
      <c r="D149" s="20" t="s">
        <v>195</v>
      </c>
      <c r="E149" s="24">
        <v>41104</v>
      </c>
      <c r="F149" s="20" t="s">
        <v>196</v>
      </c>
      <c r="G149" s="22">
        <v>21717</v>
      </c>
      <c r="H149" s="22">
        <v>2172</v>
      </c>
      <c r="I149" s="22">
        <v>2172</v>
      </c>
    </row>
    <row r="150" spans="1:9" x14ac:dyDescent="0.25">
      <c r="A150" s="26">
        <v>15</v>
      </c>
      <c r="B150" s="21" t="s">
        <v>194</v>
      </c>
      <c r="C150" s="24">
        <v>41060</v>
      </c>
      <c r="D150" s="20" t="s">
        <v>195</v>
      </c>
      <c r="E150" s="24">
        <v>41104</v>
      </c>
      <c r="F150" s="20" t="s">
        <v>196</v>
      </c>
      <c r="G150" s="22">
        <v>18994</v>
      </c>
      <c r="H150" s="22">
        <v>1900</v>
      </c>
      <c r="I150" s="22">
        <v>1900</v>
      </c>
    </row>
    <row r="151" spans="1:9" x14ac:dyDescent="0.25">
      <c r="A151" s="26">
        <v>16</v>
      </c>
      <c r="B151" s="21" t="s">
        <v>194</v>
      </c>
      <c r="C151" s="24">
        <v>41032</v>
      </c>
      <c r="D151" s="20" t="s">
        <v>195</v>
      </c>
      <c r="E151" s="24">
        <v>41104</v>
      </c>
      <c r="F151" s="20" t="s">
        <v>196</v>
      </c>
      <c r="G151" s="22">
        <v>18133</v>
      </c>
      <c r="H151" s="22">
        <v>1813</v>
      </c>
      <c r="I151" s="22">
        <v>1813</v>
      </c>
    </row>
    <row r="152" spans="1:9" ht="36" x14ac:dyDescent="0.25">
      <c r="A152" s="18" t="s">
        <v>177</v>
      </c>
      <c r="B152" s="299" t="s">
        <v>178</v>
      </c>
      <c r="C152" s="300"/>
      <c r="D152" s="300"/>
      <c r="E152" s="300"/>
      <c r="F152" s="18" t="s">
        <v>179</v>
      </c>
      <c r="G152" s="18" t="s">
        <v>180</v>
      </c>
      <c r="H152" s="18" t="s">
        <v>181</v>
      </c>
      <c r="I152" s="18" t="s">
        <v>182</v>
      </c>
    </row>
    <row r="153" spans="1:9" x14ac:dyDescent="0.25">
      <c r="A153" s="26">
        <v>21</v>
      </c>
      <c r="B153" s="297" t="s">
        <v>1923</v>
      </c>
      <c r="C153" s="298"/>
      <c r="D153" s="298"/>
      <c r="E153" s="298"/>
      <c r="F153" s="21" t="s">
        <v>1924</v>
      </c>
      <c r="G153" s="22">
        <v>177196</v>
      </c>
      <c r="H153" s="22">
        <v>17720</v>
      </c>
      <c r="I153" s="22">
        <v>17720</v>
      </c>
    </row>
    <row r="154" spans="1:9" ht="27" x14ac:dyDescent="0.25">
      <c r="A154" s="23" t="s">
        <v>185</v>
      </c>
      <c r="B154" s="23" t="s">
        <v>186</v>
      </c>
      <c r="C154" s="23" t="s">
        <v>187</v>
      </c>
      <c r="D154" s="23" t="s">
        <v>188</v>
      </c>
      <c r="E154" s="23" t="s">
        <v>189</v>
      </c>
      <c r="F154" s="23" t="s">
        <v>190</v>
      </c>
      <c r="G154" s="23" t="s">
        <v>191</v>
      </c>
      <c r="H154" s="23" t="s">
        <v>192</v>
      </c>
      <c r="I154" s="23" t="s">
        <v>193</v>
      </c>
    </row>
    <row r="155" spans="1:9" x14ac:dyDescent="0.25">
      <c r="A155" s="19">
        <v>1</v>
      </c>
      <c r="B155" s="21" t="s">
        <v>194</v>
      </c>
      <c r="C155" s="24">
        <v>41364</v>
      </c>
      <c r="D155" s="20" t="s">
        <v>195</v>
      </c>
      <c r="E155" s="24">
        <v>41399</v>
      </c>
      <c r="F155" s="20" t="s">
        <v>196</v>
      </c>
      <c r="G155" s="22">
        <v>25239</v>
      </c>
      <c r="H155" s="22">
        <v>2524</v>
      </c>
      <c r="I155" s="22">
        <v>2524</v>
      </c>
    </row>
    <row r="156" spans="1:9" x14ac:dyDescent="0.25">
      <c r="A156" s="19">
        <v>2</v>
      </c>
      <c r="B156" s="21" t="s">
        <v>194</v>
      </c>
      <c r="C156" s="24">
        <v>41333</v>
      </c>
      <c r="D156" s="20" t="s">
        <v>195</v>
      </c>
      <c r="E156" s="24">
        <v>41399</v>
      </c>
      <c r="F156" s="20" t="s">
        <v>196</v>
      </c>
      <c r="G156" s="22">
        <v>22352</v>
      </c>
      <c r="H156" s="22">
        <v>2235</v>
      </c>
      <c r="I156" s="22">
        <v>2235</v>
      </c>
    </row>
    <row r="157" spans="1:9" x14ac:dyDescent="0.25">
      <c r="A157" s="19">
        <v>3</v>
      </c>
      <c r="B157" s="21" t="s">
        <v>194</v>
      </c>
      <c r="C157" s="24">
        <v>41305</v>
      </c>
      <c r="D157" s="20" t="s">
        <v>195</v>
      </c>
      <c r="E157" s="24">
        <v>41399</v>
      </c>
      <c r="F157" s="20" t="s">
        <v>196</v>
      </c>
      <c r="G157" s="22">
        <v>22000</v>
      </c>
      <c r="H157" s="22">
        <v>2200</v>
      </c>
      <c r="I157" s="22">
        <v>2200</v>
      </c>
    </row>
    <row r="158" spans="1:9" x14ac:dyDescent="0.25">
      <c r="A158" s="19">
        <v>4</v>
      </c>
      <c r="B158" s="21" t="s">
        <v>194</v>
      </c>
      <c r="C158" s="24">
        <v>41244</v>
      </c>
      <c r="D158" s="20" t="s">
        <v>195</v>
      </c>
      <c r="E158" s="24">
        <v>41293</v>
      </c>
      <c r="F158" s="20" t="s">
        <v>196</v>
      </c>
      <c r="G158" s="22">
        <v>25066</v>
      </c>
      <c r="H158" s="22">
        <v>2507</v>
      </c>
      <c r="I158" s="22">
        <v>2507</v>
      </c>
    </row>
    <row r="159" spans="1:9" x14ac:dyDescent="0.25">
      <c r="A159" s="19">
        <v>5</v>
      </c>
      <c r="B159" s="21" t="s">
        <v>194</v>
      </c>
      <c r="C159" s="24">
        <v>41214</v>
      </c>
      <c r="D159" s="20" t="s">
        <v>195</v>
      </c>
      <c r="E159" s="24">
        <v>41293</v>
      </c>
      <c r="F159" s="20" t="s">
        <v>196</v>
      </c>
      <c r="G159" s="25">
        <v>5499</v>
      </c>
      <c r="H159" s="25">
        <v>550</v>
      </c>
      <c r="I159" s="22">
        <v>550</v>
      </c>
    </row>
    <row r="160" spans="1:9" x14ac:dyDescent="0.25">
      <c r="A160" s="19">
        <v>6</v>
      </c>
      <c r="B160" s="21" t="s">
        <v>194</v>
      </c>
      <c r="C160" s="24">
        <v>41124</v>
      </c>
      <c r="D160" s="20" t="s">
        <v>195</v>
      </c>
      <c r="E160" s="24">
        <v>41199</v>
      </c>
      <c r="F160" s="20" t="s">
        <v>196</v>
      </c>
      <c r="G160" s="22">
        <v>26845</v>
      </c>
      <c r="H160" s="22">
        <v>2685</v>
      </c>
      <c r="I160" s="22">
        <v>2685</v>
      </c>
    </row>
    <row r="161" spans="1:9" x14ac:dyDescent="0.25">
      <c r="A161" s="19">
        <v>7</v>
      </c>
      <c r="B161" s="21" t="s">
        <v>194</v>
      </c>
      <c r="C161" s="24">
        <v>41090</v>
      </c>
      <c r="D161" s="20" t="s">
        <v>195</v>
      </c>
      <c r="E161" s="24">
        <v>41104</v>
      </c>
      <c r="F161" s="20" t="s">
        <v>196</v>
      </c>
      <c r="G161" s="22">
        <v>26113</v>
      </c>
      <c r="H161" s="22">
        <v>2611</v>
      </c>
      <c r="I161" s="22">
        <v>2611</v>
      </c>
    </row>
    <row r="162" spans="1:9" x14ac:dyDescent="0.25">
      <c r="A162" s="19">
        <v>8</v>
      </c>
      <c r="B162" s="21" t="s">
        <v>194</v>
      </c>
      <c r="C162" s="24">
        <v>41066</v>
      </c>
      <c r="D162" s="20" t="s">
        <v>195</v>
      </c>
      <c r="E162" s="24">
        <v>41104</v>
      </c>
      <c r="F162" s="20" t="s">
        <v>196</v>
      </c>
      <c r="G162" s="22">
        <v>24082</v>
      </c>
      <c r="H162" s="22">
        <v>2408</v>
      </c>
      <c r="I162" s="22">
        <v>2408</v>
      </c>
    </row>
    <row r="163" spans="1:9" ht="36" x14ac:dyDescent="0.25">
      <c r="A163" s="18" t="s">
        <v>177</v>
      </c>
      <c r="B163" s="299" t="s">
        <v>178</v>
      </c>
      <c r="C163" s="300"/>
      <c r="D163" s="300"/>
      <c r="E163" s="300"/>
      <c r="F163" s="18" t="s">
        <v>179</v>
      </c>
      <c r="G163" s="18" t="s">
        <v>180</v>
      </c>
      <c r="H163" s="18" t="s">
        <v>181</v>
      </c>
      <c r="I163" s="18" t="s">
        <v>182</v>
      </c>
    </row>
    <row r="164" spans="1:9" x14ac:dyDescent="0.25">
      <c r="A164" s="26">
        <v>22</v>
      </c>
      <c r="B164" s="301" t="s">
        <v>1925</v>
      </c>
      <c r="C164" s="302"/>
      <c r="D164" s="302"/>
      <c r="E164" s="302"/>
      <c r="F164" s="21" t="s">
        <v>1926</v>
      </c>
      <c r="G164" s="22">
        <v>48330</v>
      </c>
      <c r="H164" s="22">
        <v>4833</v>
      </c>
      <c r="I164" s="22">
        <v>4833</v>
      </c>
    </row>
    <row r="165" spans="1:9" ht="27" x14ac:dyDescent="0.25">
      <c r="A165" s="23" t="s">
        <v>185</v>
      </c>
      <c r="B165" s="23" t="s">
        <v>186</v>
      </c>
      <c r="C165" s="23" t="s">
        <v>187</v>
      </c>
      <c r="D165" s="23" t="s">
        <v>188</v>
      </c>
      <c r="E165" s="23" t="s">
        <v>189</v>
      </c>
      <c r="F165" s="23" t="s">
        <v>190</v>
      </c>
      <c r="G165" s="23" t="s">
        <v>191</v>
      </c>
      <c r="H165" s="23" t="s">
        <v>192</v>
      </c>
      <c r="I165" s="23" t="s">
        <v>193</v>
      </c>
    </row>
    <row r="166" spans="1:9" x14ac:dyDescent="0.25">
      <c r="A166" s="19">
        <v>1</v>
      </c>
      <c r="B166" s="21" t="s">
        <v>194</v>
      </c>
      <c r="C166" s="24">
        <v>41363</v>
      </c>
      <c r="D166" s="20" t="s">
        <v>195</v>
      </c>
      <c r="E166" s="24">
        <v>41434</v>
      </c>
      <c r="F166" s="20" t="s">
        <v>196</v>
      </c>
      <c r="G166" s="22">
        <v>48330</v>
      </c>
      <c r="H166" s="22">
        <v>4833</v>
      </c>
      <c r="I166" s="22">
        <v>4833</v>
      </c>
    </row>
    <row r="167" spans="1:9" ht="36" x14ac:dyDescent="0.25">
      <c r="A167" s="18" t="s">
        <v>177</v>
      </c>
      <c r="B167" s="299" t="s">
        <v>178</v>
      </c>
      <c r="C167" s="300"/>
      <c r="D167" s="300"/>
      <c r="E167" s="300"/>
      <c r="F167" s="18" t="s">
        <v>179</v>
      </c>
      <c r="G167" s="18" t="s">
        <v>180</v>
      </c>
      <c r="H167" s="18" t="s">
        <v>181</v>
      </c>
      <c r="I167" s="18" t="s">
        <v>182</v>
      </c>
    </row>
    <row r="168" spans="1:9" x14ac:dyDescent="0.25">
      <c r="A168" s="26">
        <v>23</v>
      </c>
      <c r="B168" s="301" t="s">
        <v>1927</v>
      </c>
      <c r="C168" s="302"/>
      <c r="D168" s="302"/>
      <c r="E168" s="302"/>
      <c r="F168" s="21" t="s">
        <v>1928</v>
      </c>
      <c r="G168" s="22">
        <v>110958</v>
      </c>
      <c r="H168" s="22">
        <v>11096</v>
      </c>
      <c r="I168" s="22">
        <v>11096</v>
      </c>
    </row>
    <row r="169" spans="1:9" ht="27" x14ac:dyDescent="0.25">
      <c r="A169" s="23" t="s">
        <v>185</v>
      </c>
      <c r="B169" s="23" t="s">
        <v>186</v>
      </c>
      <c r="C169" s="23" t="s">
        <v>187</v>
      </c>
      <c r="D169" s="23" t="s">
        <v>188</v>
      </c>
      <c r="E169" s="23" t="s">
        <v>189</v>
      </c>
      <c r="F169" s="23" t="s">
        <v>190</v>
      </c>
      <c r="G169" s="23" t="s">
        <v>191</v>
      </c>
      <c r="H169" s="23" t="s">
        <v>192</v>
      </c>
      <c r="I169" s="23" t="s">
        <v>193</v>
      </c>
    </row>
    <row r="170" spans="1:9" x14ac:dyDescent="0.25">
      <c r="A170" s="19">
        <v>1</v>
      </c>
      <c r="B170" s="21" t="s">
        <v>194</v>
      </c>
      <c r="C170" s="24">
        <v>41364</v>
      </c>
      <c r="D170" s="20" t="s">
        <v>195</v>
      </c>
      <c r="E170" s="24">
        <v>41405</v>
      </c>
      <c r="F170" s="20" t="s">
        <v>196</v>
      </c>
      <c r="G170" s="22">
        <v>110958</v>
      </c>
      <c r="H170" s="22">
        <v>11096</v>
      </c>
      <c r="I170" s="22">
        <v>11096</v>
      </c>
    </row>
    <row r="171" spans="1:9" ht="36" x14ac:dyDescent="0.25">
      <c r="A171" s="18" t="s">
        <v>177</v>
      </c>
      <c r="B171" s="299" t="s">
        <v>178</v>
      </c>
      <c r="C171" s="300"/>
      <c r="D171" s="300"/>
      <c r="E171" s="300"/>
      <c r="F171" s="18" t="s">
        <v>179</v>
      </c>
      <c r="G171" s="18" t="s">
        <v>180</v>
      </c>
      <c r="H171" s="18" t="s">
        <v>181</v>
      </c>
      <c r="I171" s="18" t="s">
        <v>182</v>
      </c>
    </row>
    <row r="172" spans="1:9" x14ac:dyDescent="0.25">
      <c r="A172" s="26">
        <v>24</v>
      </c>
      <c r="B172" s="297" t="s">
        <v>1929</v>
      </c>
      <c r="C172" s="298"/>
      <c r="D172" s="298"/>
      <c r="E172" s="298"/>
      <c r="F172" s="21" t="s">
        <v>1930</v>
      </c>
      <c r="G172" s="22">
        <v>105411</v>
      </c>
      <c r="H172" s="22">
        <v>10542</v>
      </c>
      <c r="I172" s="22">
        <v>10542</v>
      </c>
    </row>
    <row r="173" spans="1:9" ht="27" x14ac:dyDescent="0.25">
      <c r="A173" s="23" t="s">
        <v>185</v>
      </c>
      <c r="B173" s="23" t="s">
        <v>186</v>
      </c>
      <c r="C173" s="23" t="s">
        <v>187</v>
      </c>
      <c r="D173" s="23" t="s">
        <v>188</v>
      </c>
      <c r="E173" s="23" t="s">
        <v>189</v>
      </c>
      <c r="F173" s="23" t="s">
        <v>190</v>
      </c>
      <c r="G173" s="23" t="s">
        <v>191</v>
      </c>
      <c r="H173" s="23" t="s">
        <v>192</v>
      </c>
      <c r="I173" s="23" t="s">
        <v>193</v>
      </c>
    </row>
    <row r="174" spans="1:9" x14ac:dyDescent="0.25">
      <c r="A174" s="19">
        <v>1</v>
      </c>
      <c r="B174" s="21" t="s">
        <v>194</v>
      </c>
      <c r="C174" s="24">
        <v>41362</v>
      </c>
      <c r="D174" s="20" t="s">
        <v>195</v>
      </c>
      <c r="E174" s="24">
        <v>41415</v>
      </c>
      <c r="F174" s="20" t="s">
        <v>196</v>
      </c>
      <c r="G174" s="22">
        <v>38836</v>
      </c>
      <c r="H174" s="22">
        <v>3884</v>
      </c>
      <c r="I174" s="22">
        <v>3884</v>
      </c>
    </row>
    <row r="175" spans="1:9" x14ac:dyDescent="0.25">
      <c r="A175" s="19">
        <v>2</v>
      </c>
      <c r="B175" s="21" t="s">
        <v>194</v>
      </c>
      <c r="C175" s="24">
        <v>41355</v>
      </c>
      <c r="D175" s="20" t="s">
        <v>195</v>
      </c>
      <c r="E175" s="24">
        <v>41415</v>
      </c>
      <c r="F175" s="20" t="s">
        <v>196</v>
      </c>
      <c r="G175" s="22">
        <v>66575</v>
      </c>
      <c r="H175" s="22">
        <v>6658</v>
      </c>
      <c r="I175" s="22">
        <v>6658</v>
      </c>
    </row>
    <row r="176" spans="1:9" ht="36" x14ac:dyDescent="0.25">
      <c r="A176" s="18" t="s">
        <v>177</v>
      </c>
      <c r="B176" s="299" t="s">
        <v>178</v>
      </c>
      <c r="C176" s="300"/>
      <c r="D176" s="300"/>
      <c r="E176" s="300"/>
      <c r="F176" s="18" t="s">
        <v>179</v>
      </c>
      <c r="G176" s="18" t="s">
        <v>180</v>
      </c>
      <c r="H176" s="18" t="s">
        <v>181</v>
      </c>
      <c r="I176" s="18" t="s">
        <v>182</v>
      </c>
    </row>
    <row r="177" spans="1:9" x14ac:dyDescent="0.25">
      <c r="A177" s="26">
        <v>25</v>
      </c>
      <c r="B177" s="301" t="s">
        <v>1931</v>
      </c>
      <c r="C177" s="302"/>
      <c r="D177" s="302"/>
      <c r="E177" s="302"/>
      <c r="F177" s="21" t="s">
        <v>1932</v>
      </c>
      <c r="G177" s="22">
        <v>110959</v>
      </c>
      <c r="H177" s="22">
        <v>11096</v>
      </c>
      <c r="I177" s="22">
        <v>11096</v>
      </c>
    </row>
    <row r="178" spans="1:9" ht="27" x14ac:dyDescent="0.25">
      <c r="A178" s="23" t="s">
        <v>185</v>
      </c>
      <c r="B178" s="23" t="s">
        <v>186</v>
      </c>
      <c r="C178" s="23" t="s">
        <v>187</v>
      </c>
      <c r="D178" s="23" t="s">
        <v>188</v>
      </c>
      <c r="E178" s="23" t="s">
        <v>189</v>
      </c>
      <c r="F178" s="23" t="s">
        <v>190</v>
      </c>
      <c r="G178" s="23" t="s">
        <v>191</v>
      </c>
      <c r="H178" s="23" t="s">
        <v>192</v>
      </c>
      <c r="I178" s="23" t="s">
        <v>193</v>
      </c>
    </row>
    <row r="179" spans="1:9" x14ac:dyDescent="0.25">
      <c r="A179" s="19">
        <v>1</v>
      </c>
      <c r="B179" s="21" t="s">
        <v>194</v>
      </c>
      <c r="C179" s="24">
        <v>41363</v>
      </c>
      <c r="D179" s="20" t="s">
        <v>195</v>
      </c>
      <c r="E179" s="24">
        <v>41414</v>
      </c>
      <c r="F179" s="20" t="s">
        <v>196</v>
      </c>
      <c r="G179" s="22">
        <v>110959</v>
      </c>
      <c r="H179" s="22">
        <v>11096</v>
      </c>
      <c r="I179" s="22">
        <v>11096</v>
      </c>
    </row>
    <row r="180" spans="1:9" ht="36" x14ac:dyDescent="0.25">
      <c r="A180" s="18" t="s">
        <v>177</v>
      </c>
      <c r="B180" s="299" t="s">
        <v>178</v>
      </c>
      <c r="C180" s="300"/>
      <c r="D180" s="300"/>
      <c r="E180" s="300"/>
      <c r="F180" s="18" t="s">
        <v>179</v>
      </c>
      <c r="G180" s="18" t="s">
        <v>180</v>
      </c>
      <c r="H180" s="18" t="s">
        <v>181</v>
      </c>
      <c r="I180" s="18" t="s">
        <v>182</v>
      </c>
    </row>
    <row r="181" spans="1:9" x14ac:dyDescent="0.25">
      <c r="A181" s="26">
        <v>26</v>
      </c>
      <c r="B181" s="297" t="s">
        <v>1933</v>
      </c>
      <c r="C181" s="298"/>
      <c r="D181" s="298"/>
      <c r="E181" s="298"/>
      <c r="F181" s="21" t="s">
        <v>1934</v>
      </c>
      <c r="G181" s="22">
        <v>239163</v>
      </c>
      <c r="H181" s="22">
        <v>23916</v>
      </c>
      <c r="I181" s="22">
        <v>23916</v>
      </c>
    </row>
    <row r="182" spans="1:9" ht="27" x14ac:dyDescent="0.25">
      <c r="A182" s="23" t="s">
        <v>185</v>
      </c>
      <c r="B182" s="23" t="s">
        <v>186</v>
      </c>
      <c r="C182" s="23" t="s">
        <v>187</v>
      </c>
      <c r="D182" s="23" t="s">
        <v>188</v>
      </c>
      <c r="E182" s="23" t="s">
        <v>189</v>
      </c>
      <c r="F182" s="23" t="s">
        <v>190</v>
      </c>
      <c r="G182" s="23" t="s">
        <v>191</v>
      </c>
      <c r="H182" s="23" t="s">
        <v>192</v>
      </c>
      <c r="I182" s="23" t="s">
        <v>193</v>
      </c>
    </row>
    <row r="183" spans="1:9" x14ac:dyDescent="0.25">
      <c r="A183" s="19">
        <v>1</v>
      </c>
      <c r="B183" s="21" t="s">
        <v>194</v>
      </c>
      <c r="C183" s="24">
        <v>41364</v>
      </c>
      <c r="D183" s="20" t="s">
        <v>195</v>
      </c>
      <c r="E183" s="24">
        <v>41399</v>
      </c>
      <c r="F183" s="20" t="s">
        <v>196</v>
      </c>
      <c r="G183" s="22">
        <v>239163</v>
      </c>
      <c r="H183" s="22">
        <v>23916</v>
      </c>
      <c r="I183" s="22">
        <v>23916</v>
      </c>
    </row>
    <row r="184" spans="1:9" ht="36" x14ac:dyDescent="0.25">
      <c r="A184" s="18" t="s">
        <v>177</v>
      </c>
      <c r="B184" s="299" t="s">
        <v>178</v>
      </c>
      <c r="C184" s="300"/>
      <c r="D184" s="300"/>
      <c r="E184" s="300"/>
      <c r="F184" s="18" t="s">
        <v>179</v>
      </c>
      <c r="G184" s="18" t="s">
        <v>180</v>
      </c>
      <c r="H184" s="18" t="s">
        <v>181</v>
      </c>
      <c r="I184" s="18" t="s">
        <v>182</v>
      </c>
    </row>
    <row r="185" spans="1:9" x14ac:dyDescent="0.25">
      <c r="A185" s="26">
        <v>27</v>
      </c>
      <c r="B185" s="297" t="s">
        <v>1935</v>
      </c>
      <c r="C185" s="298"/>
      <c r="D185" s="298"/>
      <c r="E185" s="298"/>
      <c r="F185" s="21" t="s">
        <v>1936</v>
      </c>
      <c r="G185" s="22">
        <v>435617</v>
      </c>
      <c r="H185" s="22">
        <v>43562</v>
      </c>
      <c r="I185" s="22">
        <v>43562</v>
      </c>
    </row>
    <row r="186" spans="1:9" ht="27" x14ac:dyDescent="0.25">
      <c r="A186" s="23" t="s">
        <v>185</v>
      </c>
      <c r="B186" s="23" t="s">
        <v>186</v>
      </c>
      <c r="C186" s="23" t="s">
        <v>187</v>
      </c>
      <c r="D186" s="23" t="s">
        <v>188</v>
      </c>
      <c r="E186" s="23" t="s">
        <v>189</v>
      </c>
      <c r="F186" s="23" t="s">
        <v>190</v>
      </c>
      <c r="G186" s="23" t="s">
        <v>191</v>
      </c>
      <c r="H186" s="23" t="s">
        <v>192</v>
      </c>
      <c r="I186" s="23" t="s">
        <v>193</v>
      </c>
    </row>
    <row r="187" spans="1:9" x14ac:dyDescent="0.25">
      <c r="A187" s="19">
        <v>1</v>
      </c>
      <c r="B187" s="21" t="s">
        <v>194</v>
      </c>
      <c r="C187" s="24">
        <v>41355</v>
      </c>
      <c r="D187" s="20" t="s">
        <v>195</v>
      </c>
      <c r="E187" s="24">
        <v>41408</v>
      </c>
      <c r="F187" s="20" t="s">
        <v>196</v>
      </c>
      <c r="G187" s="22">
        <v>221918</v>
      </c>
      <c r="H187" s="22">
        <v>22192</v>
      </c>
      <c r="I187" s="22">
        <v>22192</v>
      </c>
    </row>
    <row r="188" spans="1:9" x14ac:dyDescent="0.25">
      <c r="A188" s="19">
        <v>2</v>
      </c>
      <c r="B188" s="21" t="s">
        <v>194</v>
      </c>
      <c r="C188" s="24">
        <v>41182</v>
      </c>
      <c r="D188" s="20" t="s">
        <v>195</v>
      </c>
      <c r="E188" s="24">
        <v>41197</v>
      </c>
      <c r="F188" s="20" t="s">
        <v>196</v>
      </c>
      <c r="G188" s="22">
        <v>213699</v>
      </c>
      <c r="H188" s="22">
        <v>21370</v>
      </c>
      <c r="I188" s="22">
        <v>21370</v>
      </c>
    </row>
    <row r="189" spans="1:9" ht="36" x14ac:dyDescent="0.25">
      <c r="A189" s="18" t="s">
        <v>177</v>
      </c>
      <c r="B189" s="299" t="s">
        <v>178</v>
      </c>
      <c r="C189" s="300"/>
      <c r="D189" s="300"/>
      <c r="E189" s="300"/>
      <c r="F189" s="18" t="s">
        <v>179</v>
      </c>
      <c r="G189" s="18" t="s">
        <v>180</v>
      </c>
      <c r="H189" s="18" t="s">
        <v>181</v>
      </c>
      <c r="I189" s="18" t="s">
        <v>182</v>
      </c>
    </row>
    <row r="190" spans="1:9" x14ac:dyDescent="0.25">
      <c r="A190" s="26">
        <v>28</v>
      </c>
      <c r="B190" s="297" t="s">
        <v>1937</v>
      </c>
      <c r="C190" s="298"/>
      <c r="D190" s="298"/>
      <c r="E190" s="298"/>
      <c r="F190" s="21" t="s">
        <v>1938</v>
      </c>
      <c r="G190" s="22">
        <v>166534</v>
      </c>
      <c r="H190" s="22">
        <v>16653</v>
      </c>
      <c r="I190" s="22">
        <v>16653</v>
      </c>
    </row>
    <row r="191" spans="1:9" ht="27" x14ac:dyDescent="0.25">
      <c r="A191" s="23" t="s">
        <v>185</v>
      </c>
      <c r="B191" s="23" t="s">
        <v>186</v>
      </c>
      <c r="C191" s="23" t="s">
        <v>187</v>
      </c>
      <c r="D191" s="23" t="s">
        <v>188</v>
      </c>
      <c r="E191" s="23" t="s">
        <v>189</v>
      </c>
      <c r="F191" s="23" t="s">
        <v>190</v>
      </c>
      <c r="G191" s="23" t="s">
        <v>191</v>
      </c>
      <c r="H191" s="23" t="s">
        <v>192</v>
      </c>
      <c r="I191" s="23" t="s">
        <v>193</v>
      </c>
    </row>
    <row r="192" spans="1:9" x14ac:dyDescent="0.25">
      <c r="A192" s="19">
        <v>1</v>
      </c>
      <c r="B192" s="21" t="s">
        <v>194</v>
      </c>
      <c r="C192" s="24">
        <v>41364</v>
      </c>
      <c r="D192" s="20" t="s">
        <v>195</v>
      </c>
      <c r="E192" s="24">
        <v>41412</v>
      </c>
      <c r="F192" s="20" t="s">
        <v>196</v>
      </c>
      <c r="G192" s="22">
        <v>166534</v>
      </c>
      <c r="H192" s="22">
        <v>16653</v>
      </c>
      <c r="I192" s="22">
        <v>16653</v>
      </c>
    </row>
    <row r="193" spans="1:9" ht="36" x14ac:dyDescent="0.25">
      <c r="A193" s="18" t="s">
        <v>177</v>
      </c>
      <c r="B193" s="299" t="s">
        <v>178</v>
      </c>
      <c r="C193" s="300"/>
      <c r="D193" s="300"/>
      <c r="E193" s="300"/>
      <c r="F193" s="18" t="s">
        <v>179</v>
      </c>
      <c r="G193" s="18" t="s">
        <v>180</v>
      </c>
      <c r="H193" s="18" t="s">
        <v>181</v>
      </c>
      <c r="I193" s="18" t="s">
        <v>182</v>
      </c>
    </row>
    <row r="194" spans="1:9" x14ac:dyDescent="0.25">
      <c r="A194" s="26">
        <v>29</v>
      </c>
      <c r="B194" s="297" t="s">
        <v>1939</v>
      </c>
      <c r="C194" s="298"/>
      <c r="D194" s="298"/>
      <c r="E194" s="298"/>
      <c r="F194" s="21" t="s">
        <v>1940</v>
      </c>
      <c r="G194" s="22">
        <v>913407</v>
      </c>
      <c r="H194" s="22">
        <v>91341</v>
      </c>
      <c r="I194" s="22">
        <v>91341</v>
      </c>
    </row>
    <row r="195" spans="1:9" ht="27" x14ac:dyDescent="0.25">
      <c r="A195" s="23" t="s">
        <v>185</v>
      </c>
      <c r="B195" s="23" t="s">
        <v>186</v>
      </c>
      <c r="C195" s="23" t="s">
        <v>187</v>
      </c>
      <c r="D195" s="23" t="s">
        <v>188</v>
      </c>
      <c r="E195" s="23" t="s">
        <v>189</v>
      </c>
      <c r="F195" s="23" t="s">
        <v>190</v>
      </c>
      <c r="G195" s="23" t="s">
        <v>191</v>
      </c>
      <c r="H195" s="23" t="s">
        <v>192</v>
      </c>
      <c r="I195" s="23" t="s">
        <v>193</v>
      </c>
    </row>
    <row r="196" spans="1:9" x14ac:dyDescent="0.25">
      <c r="A196" s="19">
        <v>1</v>
      </c>
      <c r="B196" s="21" t="s">
        <v>194</v>
      </c>
      <c r="C196" s="24">
        <v>41364</v>
      </c>
      <c r="D196" s="20" t="s">
        <v>195</v>
      </c>
      <c r="E196" s="24">
        <v>41412</v>
      </c>
      <c r="F196" s="20" t="s">
        <v>196</v>
      </c>
      <c r="G196" s="22">
        <v>462329</v>
      </c>
      <c r="H196" s="22">
        <v>46233</v>
      </c>
      <c r="I196" s="22">
        <v>46233</v>
      </c>
    </row>
    <row r="197" spans="1:9" x14ac:dyDescent="0.25">
      <c r="A197" s="19">
        <v>2</v>
      </c>
      <c r="B197" s="21" t="s">
        <v>194</v>
      </c>
      <c r="C197" s="24">
        <v>41343</v>
      </c>
      <c r="D197" s="20" t="s">
        <v>195</v>
      </c>
      <c r="E197" s="24">
        <v>41412</v>
      </c>
      <c r="F197" s="20" t="s">
        <v>196</v>
      </c>
      <c r="G197" s="22">
        <v>43546</v>
      </c>
      <c r="H197" s="22">
        <v>4355</v>
      </c>
      <c r="I197" s="22">
        <v>4355</v>
      </c>
    </row>
    <row r="198" spans="1:9" x14ac:dyDescent="0.25">
      <c r="A198" s="19">
        <v>3</v>
      </c>
      <c r="B198" s="21" t="s">
        <v>194</v>
      </c>
      <c r="C198" s="24">
        <v>41334</v>
      </c>
      <c r="D198" s="20" t="s">
        <v>195</v>
      </c>
      <c r="E198" s="24">
        <v>41412</v>
      </c>
      <c r="F198" s="20" t="s">
        <v>196</v>
      </c>
      <c r="G198" s="22">
        <v>26232</v>
      </c>
      <c r="H198" s="22">
        <v>2623</v>
      </c>
      <c r="I198" s="22">
        <v>2623</v>
      </c>
    </row>
    <row r="199" spans="1:9" x14ac:dyDescent="0.25">
      <c r="A199" s="19">
        <v>4</v>
      </c>
      <c r="B199" s="21" t="s">
        <v>194</v>
      </c>
      <c r="C199" s="24">
        <v>41334</v>
      </c>
      <c r="D199" s="20" t="s">
        <v>195</v>
      </c>
      <c r="E199" s="24">
        <v>41412</v>
      </c>
      <c r="F199" s="20" t="s">
        <v>196</v>
      </c>
      <c r="G199" s="22">
        <v>381300</v>
      </c>
      <c r="H199" s="22">
        <v>38130</v>
      </c>
      <c r="I199" s="22">
        <v>38130</v>
      </c>
    </row>
    <row r="211" spans="1:10" ht="12" customHeight="1" x14ac:dyDescent="0.25"/>
    <row r="212" spans="1:10" hidden="1" x14ac:dyDescent="0.25"/>
    <row r="213" spans="1:10" ht="39.75" customHeight="1" x14ac:dyDescent="0.25">
      <c r="A213" s="141" t="s">
        <v>1945</v>
      </c>
      <c r="B213" s="145" t="s">
        <v>1944</v>
      </c>
      <c r="C213" s="143" t="s">
        <v>1941</v>
      </c>
      <c r="D213" s="143" t="s">
        <v>1942</v>
      </c>
      <c r="E213" s="143" t="s">
        <v>1943</v>
      </c>
      <c r="F213" s="144" t="s">
        <v>1946</v>
      </c>
      <c r="G213" s="144" t="s">
        <v>1947</v>
      </c>
      <c r="H213" s="144" t="s">
        <v>1948</v>
      </c>
      <c r="I213" s="144" t="s">
        <v>1949</v>
      </c>
      <c r="J213" s="141" t="s">
        <v>42</v>
      </c>
    </row>
    <row r="214" spans="1:10" ht="15" customHeight="1" x14ac:dyDescent="0.25">
      <c r="A214" s="19">
        <v>1</v>
      </c>
      <c r="B214" s="138" t="s">
        <v>1889</v>
      </c>
      <c r="C214" s="139"/>
      <c r="D214" s="139"/>
      <c r="E214" s="139"/>
      <c r="F214" s="21" t="s">
        <v>1890</v>
      </c>
      <c r="G214" s="22">
        <v>450558</v>
      </c>
      <c r="H214" s="22">
        <v>45056</v>
      </c>
      <c r="I214" s="22">
        <v>45056</v>
      </c>
      <c r="J214" t="str">
        <f>B214</f>
        <v>ATMA RAM AUTO ENTERPRISES</v>
      </c>
    </row>
    <row r="215" spans="1:10" ht="15" customHeight="1" x14ac:dyDescent="0.25">
      <c r="A215" s="19">
        <v>1</v>
      </c>
      <c r="B215" s="21" t="s">
        <v>194</v>
      </c>
      <c r="C215" s="24">
        <v>41364</v>
      </c>
      <c r="D215" s="21" t="s">
        <v>195</v>
      </c>
      <c r="E215" s="24">
        <v>41414</v>
      </c>
      <c r="F215" s="137" t="str">
        <f t="shared" ref="F215:F217" si="0">F214</f>
        <v>AGRA10154E</v>
      </c>
      <c r="G215" s="22">
        <v>192328</v>
      </c>
      <c r="H215" s="22">
        <v>19233</v>
      </c>
      <c r="I215" s="22">
        <v>19233</v>
      </c>
      <c r="J215" s="142" t="str">
        <f t="shared" ref="J215:J217" si="1">J214</f>
        <v>ATMA RAM AUTO ENTERPRISES</v>
      </c>
    </row>
    <row r="216" spans="1:10" ht="15" customHeight="1" x14ac:dyDescent="0.25">
      <c r="A216" s="19">
        <v>2</v>
      </c>
      <c r="B216" s="21" t="s">
        <v>194</v>
      </c>
      <c r="C216" s="24">
        <v>41364</v>
      </c>
      <c r="D216" s="21" t="s">
        <v>195</v>
      </c>
      <c r="E216" s="24">
        <v>41414</v>
      </c>
      <c r="F216" s="137" t="str">
        <f t="shared" si="0"/>
        <v>AGRA10154E</v>
      </c>
      <c r="G216" s="22">
        <v>233722</v>
      </c>
      <c r="H216" s="22">
        <v>23372</v>
      </c>
      <c r="I216" s="22">
        <v>23372</v>
      </c>
      <c r="J216" s="142" t="str">
        <f t="shared" si="1"/>
        <v>ATMA RAM AUTO ENTERPRISES</v>
      </c>
    </row>
    <row r="217" spans="1:10" ht="15" customHeight="1" x14ac:dyDescent="0.25">
      <c r="A217" s="19">
        <v>3</v>
      </c>
      <c r="B217" s="21" t="s">
        <v>194</v>
      </c>
      <c r="C217" s="24">
        <v>41333</v>
      </c>
      <c r="D217" s="21" t="s">
        <v>195</v>
      </c>
      <c r="E217" s="24">
        <v>41414</v>
      </c>
      <c r="F217" s="137" t="str">
        <f t="shared" si="0"/>
        <v>AGRA10154E</v>
      </c>
      <c r="G217" s="22">
        <v>24508</v>
      </c>
      <c r="H217" s="22">
        <v>2451</v>
      </c>
      <c r="I217" s="22">
        <v>2451</v>
      </c>
      <c r="J217" s="142" t="str">
        <f t="shared" si="1"/>
        <v>ATMA RAM AUTO ENTERPRISES</v>
      </c>
    </row>
    <row r="218" spans="1:10" x14ac:dyDescent="0.25">
      <c r="A218" s="19">
        <v>2</v>
      </c>
      <c r="B218" s="138" t="s">
        <v>1891</v>
      </c>
      <c r="C218" s="139"/>
      <c r="D218" s="139"/>
      <c r="E218" s="139"/>
      <c r="F218" s="21" t="s">
        <v>1892</v>
      </c>
      <c r="G218" s="22">
        <v>491034</v>
      </c>
      <c r="H218" s="22">
        <v>49104</v>
      </c>
      <c r="I218" s="22">
        <v>49104</v>
      </c>
      <c r="J218" t="str">
        <f>B218</f>
        <v>LAXMI AUTO</v>
      </c>
    </row>
    <row r="219" spans="1:10" x14ac:dyDescent="0.25">
      <c r="A219" s="19">
        <v>1</v>
      </c>
      <c r="B219" s="138" t="s">
        <v>194</v>
      </c>
      <c r="C219" s="140">
        <v>41362</v>
      </c>
      <c r="D219" s="21" t="s">
        <v>195</v>
      </c>
      <c r="E219" s="140">
        <v>41412</v>
      </c>
      <c r="F219" s="137" t="str">
        <f t="shared" ref="F219:F220" si="2">F218</f>
        <v>AGRL10275G</v>
      </c>
      <c r="G219" s="22">
        <v>332877</v>
      </c>
      <c r="H219" s="22">
        <v>33288</v>
      </c>
      <c r="I219" s="22">
        <v>33288</v>
      </c>
      <c r="J219" s="142" t="str">
        <f t="shared" ref="J219:J220" si="3">J218</f>
        <v>LAXMI AUTO</v>
      </c>
    </row>
    <row r="220" spans="1:10" x14ac:dyDescent="0.25">
      <c r="A220" s="19">
        <v>2</v>
      </c>
      <c r="B220" s="21" t="s">
        <v>194</v>
      </c>
      <c r="C220" s="24">
        <v>41329</v>
      </c>
      <c r="D220" s="21" t="s">
        <v>195</v>
      </c>
      <c r="E220" s="24">
        <v>41412</v>
      </c>
      <c r="F220" s="137" t="str">
        <f t="shared" si="2"/>
        <v>AGRL10275G</v>
      </c>
      <c r="G220" s="22">
        <v>158157</v>
      </c>
      <c r="H220" s="22">
        <v>15816</v>
      </c>
      <c r="I220" s="22">
        <v>15816</v>
      </c>
      <c r="J220" s="142" t="str">
        <f t="shared" si="3"/>
        <v>LAXMI AUTO</v>
      </c>
    </row>
    <row r="221" spans="1:10" ht="15" customHeight="1" x14ac:dyDescent="0.25">
      <c r="A221" s="19">
        <v>3</v>
      </c>
      <c r="B221" s="138" t="s">
        <v>1893</v>
      </c>
      <c r="C221" s="139"/>
      <c r="D221" s="139"/>
      <c r="E221" s="139"/>
      <c r="F221" s="21" t="s">
        <v>1894</v>
      </c>
      <c r="G221" s="22">
        <v>427750</v>
      </c>
      <c r="H221" s="22">
        <v>42775</v>
      </c>
      <c r="I221" s="22">
        <v>42775</v>
      </c>
      <c r="J221" t="str">
        <f>B221</f>
        <v>VIKAS AUTO WHEELS</v>
      </c>
    </row>
    <row r="222" spans="1:10" ht="15" customHeight="1" x14ac:dyDescent="0.25">
      <c r="A222" s="19">
        <v>1</v>
      </c>
      <c r="B222" s="21" t="s">
        <v>194</v>
      </c>
      <c r="C222" s="24">
        <v>41364</v>
      </c>
      <c r="D222" s="21" t="s">
        <v>195</v>
      </c>
      <c r="E222" s="24">
        <v>41403</v>
      </c>
      <c r="F222" s="137" t="str">
        <f t="shared" ref="F222:F225" si="4">F221</f>
        <v>AGRV10319B</v>
      </c>
      <c r="G222" s="22">
        <v>155655</v>
      </c>
      <c r="H222" s="22">
        <v>15566</v>
      </c>
      <c r="I222" s="22">
        <v>15566</v>
      </c>
      <c r="J222" s="142" t="str">
        <f t="shared" ref="J222:J225" si="5">J221</f>
        <v>VIKAS AUTO WHEELS</v>
      </c>
    </row>
    <row r="223" spans="1:10" ht="15" customHeight="1" x14ac:dyDescent="0.25">
      <c r="A223" s="19">
        <v>2</v>
      </c>
      <c r="B223" s="21" t="s">
        <v>194</v>
      </c>
      <c r="C223" s="24">
        <v>41274</v>
      </c>
      <c r="D223" s="21" t="s">
        <v>195</v>
      </c>
      <c r="E223" s="24">
        <v>41295</v>
      </c>
      <c r="F223" s="137" t="str">
        <f t="shared" si="4"/>
        <v>AGRV10319B</v>
      </c>
      <c r="G223" s="22">
        <v>55717</v>
      </c>
      <c r="H223" s="22">
        <v>5572</v>
      </c>
      <c r="I223" s="22">
        <v>5572</v>
      </c>
      <c r="J223" s="142" t="str">
        <f t="shared" si="5"/>
        <v>VIKAS AUTO WHEELS</v>
      </c>
    </row>
    <row r="224" spans="1:10" ht="15" customHeight="1" x14ac:dyDescent="0.25">
      <c r="A224" s="19">
        <v>3</v>
      </c>
      <c r="B224" s="138" t="s">
        <v>194</v>
      </c>
      <c r="C224" s="140">
        <v>41243</v>
      </c>
      <c r="D224" s="21" t="s">
        <v>195</v>
      </c>
      <c r="E224" s="140">
        <v>41295</v>
      </c>
      <c r="F224" s="137" t="str">
        <f t="shared" si="4"/>
        <v>AGRV10319B</v>
      </c>
      <c r="G224" s="22">
        <v>56104</v>
      </c>
      <c r="H224" s="22">
        <v>5610</v>
      </c>
      <c r="I224" s="22">
        <v>5610</v>
      </c>
      <c r="J224" s="142" t="str">
        <f t="shared" si="5"/>
        <v>VIKAS AUTO WHEELS</v>
      </c>
    </row>
    <row r="225" spans="1:10" ht="15" customHeight="1" x14ac:dyDescent="0.25">
      <c r="A225" s="19">
        <v>4</v>
      </c>
      <c r="B225" s="21" t="s">
        <v>194</v>
      </c>
      <c r="C225" s="24">
        <v>41213</v>
      </c>
      <c r="D225" s="21" t="s">
        <v>195</v>
      </c>
      <c r="E225" s="24">
        <v>41295</v>
      </c>
      <c r="F225" s="137" t="str">
        <f t="shared" si="4"/>
        <v>AGRV10319B</v>
      </c>
      <c r="G225" s="22">
        <v>160274</v>
      </c>
      <c r="H225" s="22">
        <v>16027</v>
      </c>
      <c r="I225" s="22">
        <v>16027</v>
      </c>
      <c r="J225" s="142" t="str">
        <f t="shared" si="5"/>
        <v>VIKAS AUTO WHEELS</v>
      </c>
    </row>
    <row r="226" spans="1:10" ht="18" customHeight="1" x14ac:dyDescent="0.25">
      <c r="A226" s="19">
        <v>4</v>
      </c>
      <c r="B226" s="138" t="s">
        <v>1895</v>
      </c>
      <c r="C226" s="139"/>
      <c r="D226" s="139"/>
      <c r="E226" s="139"/>
      <c r="F226" s="21" t="s">
        <v>1896</v>
      </c>
      <c r="G226" s="22">
        <v>649316</v>
      </c>
      <c r="H226" s="22">
        <v>64932</v>
      </c>
      <c r="I226" s="22">
        <v>64932</v>
      </c>
      <c r="J226" t="str">
        <f>B226</f>
        <v>A.U. BHURAWALA</v>
      </c>
    </row>
    <row r="227" spans="1:10" ht="15" customHeight="1" x14ac:dyDescent="0.25">
      <c r="A227" s="19">
        <v>1</v>
      </c>
      <c r="B227" s="21" t="s">
        <v>194</v>
      </c>
      <c r="C227" s="24">
        <v>41363</v>
      </c>
      <c r="D227" s="21" t="s">
        <v>195</v>
      </c>
      <c r="E227" s="24">
        <v>41410</v>
      </c>
      <c r="F227" s="137" t="str">
        <f t="shared" ref="F227:F229" si="6">F226</f>
        <v>AHMA04429F</v>
      </c>
      <c r="G227" s="22">
        <v>221918</v>
      </c>
      <c r="H227" s="22">
        <v>22192</v>
      </c>
      <c r="I227" s="22">
        <v>22192</v>
      </c>
      <c r="J227" s="142" t="str">
        <f t="shared" ref="J227:J229" si="7">J226</f>
        <v>A.U. BHURAWALA</v>
      </c>
    </row>
    <row r="228" spans="1:10" ht="15" customHeight="1" x14ac:dyDescent="0.25">
      <c r="A228" s="19">
        <v>2</v>
      </c>
      <c r="B228" s="21" t="s">
        <v>194</v>
      </c>
      <c r="C228" s="24">
        <v>41177</v>
      </c>
      <c r="D228" s="21" t="s">
        <v>195</v>
      </c>
      <c r="E228" s="24">
        <v>41193</v>
      </c>
      <c r="F228" s="137" t="str">
        <f t="shared" si="6"/>
        <v>AHMA04429F</v>
      </c>
      <c r="G228" s="22">
        <v>200877</v>
      </c>
      <c r="H228" s="22">
        <v>20088</v>
      </c>
      <c r="I228" s="22">
        <v>20088</v>
      </c>
      <c r="J228" s="142" t="str">
        <f t="shared" si="7"/>
        <v>A.U. BHURAWALA</v>
      </c>
    </row>
    <row r="229" spans="1:10" ht="15" customHeight="1" x14ac:dyDescent="0.25">
      <c r="A229" s="19">
        <v>3</v>
      </c>
      <c r="B229" s="21" t="s">
        <v>194</v>
      </c>
      <c r="C229" s="24">
        <v>41173</v>
      </c>
      <c r="D229" s="21" t="s">
        <v>195</v>
      </c>
      <c r="E229" s="24">
        <v>41193</v>
      </c>
      <c r="F229" s="137" t="str">
        <f t="shared" si="6"/>
        <v>AHMA04429F</v>
      </c>
      <c r="G229" s="22">
        <v>226521</v>
      </c>
      <c r="H229" s="22">
        <v>22652</v>
      </c>
      <c r="I229" s="22">
        <v>22652</v>
      </c>
      <c r="J229" s="142" t="str">
        <f t="shared" si="7"/>
        <v>A.U. BHURAWALA</v>
      </c>
    </row>
    <row r="230" spans="1:10" ht="18" customHeight="1" x14ac:dyDescent="0.25">
      <c r="A230" s="19">
        <v>5</v>
      </c>
      <c r="B230" s="138" t="s">
        <v>1897</v>
      </c>
      <c r="C230" s="139"/>
      <c r="D230" s="139"/>
      <c r="E230" s="139"/>
      <c r="F230" s="21" t="s">
        <v>1898</v>
      </c>
      <c r="G230" s="22">
        <v>369041</v>
      </c>
      <c r="H230" s="22">
        <v>36904</v>
      </c>
      <c r="I230" s="22">
        <v>36904</v>
      </c>
      <c r="J230" t="str">
        <f>B230</f>
        <v>KALPANABEN KRUSHNAKANT GUPTA</v>
      </c>
    </row>
    <row r="231" spans="1:10" ht="15" customHeight="1" x14ac:dyDescent="0.25">
      <c r="A231" s="19">
        <v>1</v>
      </c>
      <c r="B231" s="138" t="s">
        <v>194</v>
      </c>
      <c r="C231" s="140">
        <v>41361</v>
      </c>
      <c r="D231" s="21" t="s">
        <v>195</v>
      </c>
      <c r="E231" s="140">
        <v>41413</v>
      </c>
      <c r="F231" s="137" t="str">
        <f t="shared" ref="F231:F233" si="8">F230</f>
        <v>AHMK01872D</v>
      </c>
      <c r="G231" s="22">
        <v>155342</v>
      </c>
      <c r="H231" s="22">
        <v>15534</v>
      </c>
      <c r="I231" s="22">
        <v>15534</v>
      </c>
      <c r="J231" s="142" t="str">
        <f t="shared" ref="J231:J233" si="9">J230</f>
        <v>KALPANABEN KRUSHNAKANT GUPTA</v>
      </c>
    </row>
    <row r="232" spans="1:10" ht="15" customHeight="1" x14ac:dyDescent="0.25">
      <c r="A232" s="19">
        <v>2</v>
      </c>
      <c r="B232" s="21" t="s">
        <v>194</v>
      </c>
      <c r="C232" s="24">
        <v>41177</v>
      </c>
      <c r="D232" s="21" t="s">
        <v>195</v>
      </c>
      <c r="E232" s="24">
        <v>41194</v>
      </c>
      <c r="F232" s="137" t="str">
        <f t="shared" si="8"/>
        <v>AHMK01872D</v>
      </c>
      <c r="G232" s="22">
        <v>40603</v>
      </c>
      <c r="H232" s="22">
        <v>4060</v>
      </c>
      <c r="I232" s="22">
        <v>4060</v>
      </c>
      <c r="J232" s="142" t="str">
        <f t="shared" si="9"/>
        <v>KALPANABEN KRUSHNAKANT GUPTA</v>
      </c>
    </row>
    <row r="233" spans="1:10" ht="15" customHeight="1" x14ac:dyDescent="0.25">
      <c r="A233" s="19">
        <v>3</v>
      </c>
      <c r="B233" s="21" t="s">
        <v>194</v>
      </c>
      <c r="C233" s="24">
        <v>41173</v>
      </c>
      <c r="D233" s="21" t="s">
        <v>195</v>
      </c>
      <c r="E233" s="24">
        <v>41194</v>
      </c>
      <c r="F233" s="137" t="str">
        <f t="shared" si="8"/>
        <v>AHMK01872D</v>
      </c>
      <c r="G233" s="22">
        <v>173096</v>
      </c>
      <c r="H233" s="22">
        <v>17310</v>
      </c>
      <c r="I233" s="22">
        <v>17310</v>
      </c>
      <c r="J233" s="142" t="str">
        <f t="shared" si="9"/>
        <v>KALPANABEN KRUSHNAKANT GUPTA</v>
      </c>
    </row>
    <row r="234" spans="1:10" ht="18" x14ac:dyDescent="0.25">
      <c r="A234" s="19">
        <v>6</v>
      </c>
      <c r="B234" s="138" t="s">
        <v>1899</v>
      </c>
      <c r="C234" s="139"/>
      <c r="D234" s="139"/>
      <c r="E234" s="139"/>
      <c r="F234" s="21" t="s">
        <v>1900</v>
      </c>
      <c r="G234" s="22">
        <v>106849</v>
      </c>
      <c r="H234" s="22">
        <v>10685</v>
      </c>
      <c r="I234" s="22">
        <v>10685</v>
      </c>
      <c r="J234" t="str">
        <f>B234</f>
        <v>PATEL AND COMPANY</v>
      </c>
    </row>
    <row r="235" spans="1:10" ht="15" customHeight="1" x14ac:dyDescent="0.25">
      <c r="A235" s="19">
        <v>1</v>
      </c>
      <c r="B235" s="21" t="s">
        <v>194</v>
      </c>
      <c r="C235" s="24">
        <v>41182</v>
      </c>
      <c r="D235" s="21" t="s">
        <v>195</v>
      </c>
      <c r="E235" s="24">
        <v>41264</v>
      </c>
      <c r="F235" s="137" t="str">
        <f>F234</f>
        <v>AHMP03399E</v>
      </c>
      <c r="G235" s="22">
        <v>106849</v>
      </c>
      <c r="H235" s="22">
        <v>10685</v>
      </c>
      <c r="I235" s="22">
        <v>10685</v>
      </c>
      <c r="J235" s="142" t="str">
        <f>J234</f>
        <v>PATEL AND COMPANY</v>
      </c>
    </row>
    <row r="236" spans="1:10" ht="15" customHeight="1" x14ac:dyDescent="0.25">
      <c r="A236" s="19">
        <v>7</v>
      </c>
      <c r="B236" s="138" t="s">
        <v>1901</v>
      </c>
      <c r="C236" s="139"/>
      <c r="D236" s="139"/>
      <c r="E236" s="139"/>
      <c r="F236" s="21" t="s">
        <v>1902</v>
      </c>
      <c r="G236" s="22">
        <v>130052</v>
      </c>
      <c r="H236" s="22">
        <v>26010</v>
      </c>
      <c r="I236" s="22">
        <v>26010</v>
      </c>
      <c r="J236" t="str">
        <f>B236</f>
        <v>UMA SHANKER AGRAWAL</v>
      </c>
    </row>
    <row r="237" spans="1:10" x14ac:dyDescent="0.25">
      <c r="A237" s="19">
        <v>1</v>
      </c>
      <c r="B237" s="138" t="s">
        <v>194</v>
      </c>
      <c r="C237" s="140">
        <v>41364</v>
      </c>
      <c r="D237" s="21" t="s">
        <v>195</v>
      </c>
      <c r="E237" s="140">
        <v>41416</v>
      </c>
      <c r="F237" s="137" t="str">
        <f t="shared" ref="F237:F245" si="10">F236</f>
        <v>ALDU01115C</v>
      </c>
      <c r="G237" s="22">
        <v>21052</v>
      </c>
      <c r="H237" s="22">
        <v>4210</v>
      </c>
      <c r="I237" s="22">
        <v>4210</v>
      </c>
      <c r="J237" s="142" t="str">
        <f t="shared" ref="J237:J245" si="11">J236</f>
        <v>UMA SHANKER AGRAWAL</v>
      </c>
    </row>
    <row r="238" spans="1:10" x14ac:dyDescent="0.25">
      <c r="A238" s="19">
        <v>2</v>
      </c>
      <c r="B238" s="21" t="s">
        <v>194</v>
      </c>
      <c r="C238" s="24">
        <v>41364</v>
      </c>
      <c r="D238" s="21" t="s">
        <v>195</v>
      </c>
      <c r="E238" s="24">
        <v>41416</v>
      </c>
      <c r="F238" s="137" t="str">
        <f t="shared" si="10"/>
        <v>ALDU01115C</v>
      </c>
      <c r="G238" s="22">
        <v>16480</v>
      </c>
      <c r="H238" s="22">
        <v>3296</v>
      </c>
      <c r="I238" s="22">
        <v>3296</v>
      </c>
      <c r="J238" s="142" t="str">
        <f t="shared" si="11"/>
        <v>UMA SHANKER AGRAWAL</v>
      </c>
    </row>
    <row r="239" spans="1:10" x14ac:dyDescent="0.25">
      <c r="A239" s="19">
        <v>3</v>
      </c>
      <c r="B239" s="21" t="s">
        <v>194</v>
      </c>
      <c r="C239" s="24">
        <v>41364</v>
      </c>
      <c r="D239" s="21" t="s">
        <v>195</v>
      </c>
      <c r="E239" s="24">
        <v>41416</v>
      </c>
      <c r="F239" s="137" t="str">
        <f t="shared" si="10"/>
        <v>ALDU01115C</v>
      </c>
      <c r="G239" s="22">
        <v>21810</v>
      </c>
      <c r="H239" s="22">
        <v>4362</v>
      </c>
      <c r="I239" s="22">
        <v>4362</v>
      </c>
      <c r="J239" s="142" t="str">
        <f t="shared" si="11"/>
        <v>UMA SHANKER AGRAWAL</v>
      </c>
    </row>
    <row r="240" spans="1:10" x14ac:dyDescent="0.25">
      <c r="A240" s="19">
        <v>4</v>
      </c>
      <c r="B240" s="21" t="s">
        <v>194</v>
      </c>
      <c r="C240" s="24">
        <v>41364</v>
      </c>
      <c r="D240" s="21" t="s">
        <v>195</v>
      </c>
      <c r="E240" s="24">
        <v>41416</v>
      </c>
      <c r="F240" s="137" t="str">
        <f t="shared" si="10"/>
        <v>ALDU01115C</v>
      </c>
      <c r="G240" s="22">
        <v>17105</v>
      </c>
      <c r="H240" s="22">
        <v>3421</v>
      </c>
      <c r="I240" s="22">
        <v>3421</v>
      </c>
      <c r="J240" s="142" t="str">
        <f t="shared" si="11"/>
        <v>UMA SHANKER AGRAWAL</v>
      </c>
    </row>
    <row r="241" spans="1:10" x14ac:dyDescent="0.25">
      <c r="A241" s="19">
        <v>5</v>
      </c>
      <c r="B241" s="21" t="s">
        <v>194</v>
      </c>
      <c r="C241" s="24">
        <v>41364</v>
      </c>
      <c r="D241" s="21" t="s">
        <v>195</v>
      </c>
      <c r="E241" s="24">
        <v>41416</v>
      </c>
      <c r="F241" s="137" t="str">
        <f t="shared" si="10"/>
        <v>ALDU01115C</v>
      </c>
      <c r="G241" s="22">
        <v>13533</v>
      </c>
      <c r="H241" s="22">
        <v>2707</v>
      </c>
      <c r="I241" s="22">
        <v>2707</v>
      </c>
      <c r="J241" s="142" t="str">
        <f t="shared" si="11"/>
        <v>UMA SHANKER AGRAWAL</v>
      </c>
    </row>
    <row r="242" spans="1:10" x14ac:dyDescent="0.25">
      <c r="A242" s="19">
        <v>6</v>
      </c>
      <c r="B242" s="21" t="s">
        <v>194</v>
      </c>
      <c r="C242" s="24">
        <v>41364</v>
      </c>
      <c r="D242" s="21" t="s">
        <v>195</v>
      </c>
      <c r="E242" s="24">
        <v>41416</v>
      </c>
      <c r="F242" s="137" t="str">
        <f t="shared" si="10"/>
        <v>ALDU01115C</v>
      </c>
      <c r="G242" s="25">
        <v>4002</v>
      </c>
      <c r="H242" s="25">
        <v>800</v>
      </c>
      <c r="I242" s="22">
        <v>800</v>
      </c>
      <c r="J242" s="142" t="str">
        <f t="shared" si="11"/>
        <v>UMA SHANKER AGRAWAL</v>
      </c>
    </row>
    <row r="243" spans="1:10" x14ac:dyDescent="0.25">
      <c r="A243" s="19">
        <v>7</v>
      </c>
      <c r="B243" s="138" t="s">
        <v>194</v>
      </c>
      <c r="C243" s="140">
        <v>41364</v>
      </c>
      <c r="D243" s="21" t="s">
        <v>195</v>
      </c>
      <c r="E243" s="140">
        <v>41416</v>
      </c>
      <c r="F243" s="137" t="str">
        <f t="shared" si="10"/>
        <v>ALDU01115C</v>
      </c>
      <c r="G243" s="22">
        <v>28687</v>
      </c>
      <c r="H243" s="22">
        <v>5737</v>
      </c>
      <c r="I243" s="22">
        <v>5737</v>
      </c>
      <c r="J243" s="142" t="str">
        <f t="shared" si="11"/>
        <v>UMA SHANKER AGRAWAL</v>
      </c>
    </row>
    <row r="244" spans="1:10" x14ac:dyDescent="0.25">
      <c r="A244" s="19">
        <v>8</v>
      </c>
      <c r="B244" s="21" t="s">
        <v>194</v>
      </c>
      <c r="C244" s="24">
        <v>41364</v>
      </c>
      <c r="D244" s="21" t="s">
        <v>195</v>
      </c>
      <c r="E244" s="24">
        <v>41416</v>
      </c>
      <c r="F244" s="137" t="str">
        <f t="shared" si="10"/>
        <v>ALDU01115C</v>
      </c>
      <c r="G244" s="25">
        <v>3864</v>
      </c>
      <c r="H244" s="25">
        <v>773</v>
      </c>
      <c r="I244" s="22">
        <v>773</v>
      </c>
      <c r="J244" s="142" t="str">
        <f t="shared" si="11"/>
        <v>UMA SHANKER AGRAWAL</v>
      </c>
    </row>
    <row r="245" spans="1:10" x14ac:dyDescent="0.25">
      <c r="A245" s="19">
        <v>9</v>
      </c>
      <c r="B245" s="21" t="s">
        <v>194</v>
      </c>
      <c r="C245" s="24">
        <v>41364</v>
      </c>
      <c r="D245" s="21" t="s">
        <v>195</v>
      </c>
      <c r="E245" s="24">
        <v>41416</v>
      </c>
      <c r="F245" s="137" t="str">
        <f t="shared" si="10"/>
        <v>ALDU01115C</v>
      </c>
      <c r="G245" s="25">
        <v>3519</v>
      </c>
      <c r="H245" s="25">
        <v>704</v>
      </c>
      <c r="I245" s="22">
        <v>704</v>
      </c>
      <c r="J245" s="142" t="str">
        <f t="shared" si="11"/>
        <v>UMA SHANKER AGRAWAL</v>
      </c>
    </row>
    <row r="246" spans="1:10" ht="15" customHeight="1" x14ac:dyDescent="0.25">
      <c r="A246" s="19">
        <v>8</v>
      </c>
      <c r="B246" s="138" t="s">
        <v>183</v>
      </c>
      <c r="C246" s="139"/>
      <c r="D246" s="139"/>
      <c r="E246" s="139"/>
      <c r="F246" s="21" t="s">
        <v>184</v>
      </c>
      <c r="G246" s="22">
        <v>418735</v>
      </c>
      <c r="H246" s="22">
        <v>41877</v>
      </c>
      <c r="I246" s="22">
        <v>41877</v>
      </c>
      <c r="J246" t="str">
        <f>B246</f>
        <v>B.M.ENTERPRISES</v>
      </c>
    </row>
    <row r="247" spans="1:10" ht="15" customHeight="1" x14ac:dyDescent="0.25">
      <c r="A247" s="19">
        <v>1</v>
      </c>
      <c r="B247" s="138" t="s">
        <v>194</v>
      </c>
      <c r="C247" s="140">
        <v>41333</v>
      </c>
      <c r="D247" s="21" t="s">
        <v>195</v>
      </c>
      <c r="E247" s="140">
        <v>41413</v>
      </c>
      <c r="F247" s="137" t="str">
        <f t="shared" ref="F247:F254" si="12">F246</f>
        <v>AMRB10091E</v>
      </c>
      <c r="G247" s="25">
        <v>9820</v>
      </c>
      <c r="H247" s="25">
        <v>982</v>
      </c>
      <c r="I247" s="22">
        <v>982</v>
      </c>
      <c r="J247" s="142" t="str">
        <f t="shared" ref="J247:J254" si="13">J246</f>
        <v>B.M.ENTERPRISES</v>
      </c>
    </row>
    <row r="248" spans="1:10" ht="15" customHeight="1" x14ac:dyDescent="0.25">
      <c r="A248" s="19">
        <v>2</v>
      </c>
      <c r="B248" s="21" t="s">
        <v>194</v>
      </c>
      <c r="C248" s="24">
        <v>41305</v>
      </c>
      <c r="D248" s="21" t="s">
        <v>195</v>
      </c>
      <c r="E248" s="24">
        <v>41413</v>
      </c>
      <c r="F248" s="137" t="str">
        <f t="shared" si="12"/>
        <v>AMRB10091E</v>
      </c>
      <c r="G248" s="22">
        <v>50850</v>
      </c>
      <c r="H248" s="22">
        <v>5085</v>
      </c>
      <c r="I248" s="22">
        <v>5085</v>
      </c>
      <c r="J248" s="142" t="str">
        <f t="shared" si="13"/>
        <v>B.M.ENTERPRISES</v>
      </c>
    </row>
    <row r="249" spans="1:10" ht="15" customHeight="1" x14ac:dyDescent="0.25">
      <c r="A249" s="19">
        <v>3</v>
      </c>
      <c r="B249" s="21" t="s">
        <v>194</v>
      </c>
      <c r="C249" s="24">
        <v>41274</v>
      </c>
      <c r="D249" s="21" t="s">
        <v>195</v>
      </c>
      <c r="E249" s="24">
        <v>41301</v>
      </c>
      <c r="F249" s="137" t="str">
        <f t="shared" si="12"/>
        <v>AMRB10091E</v>
      </c>
      <c r="G249" s="22">
        <v>30763</v>
      </c>
      <c r="H249" s="22">
        <v>3077</v>
      </c>
      <c r="I249" s="22">
        <v>3077</v>
      </c>
      <c r="J249" s="142" t="str">
        <f t="shared" si="13"/>
        <v>B.M.ENTERPRISES</v>
      </c>
    </row>
    <row r="250" spans="1:10" ht="15" customHeight="1" x14ac:dyDescent="0.25">
      <c r="A250" s="19">
        <v>4</v>
      </c>
      <c r="B250" s="21" t="s">
        <v>194</v>
      </c>
      <c r="C250" s="24">
        <v>41243</v>
      </c>
      <c r="D250" s="21" t="s">
        <v>195</v>
      </c>
      <c r="E250" s="24">
        <v>41301</v>
      </c>
      <c r="F250" s="137" t="str">
        <f t="shared" si="12"/>
        <v>AMRB10091E</v>
      </c>
      <c r="G250" s="22">
        <v>75064</v>
      </c>
      <c r="H250" s="22">
        <v>7507</v>
      </c>
      <c r="I250" s="22">
        <v>7507</v>
      </c>
      <c r="J250" s="142" t="str">
        <f t="shared" si="13"/>
        <v>B.M.ENTERPRISES</v>
      </c>
    </row>
    <row r="251" spans="1:10" ht="15" customHeight="1" x14ac:dyDescent="0.25">
      <c r="A251" s="19">
        <v>5</v>
      </c>
      <c r="B251" s="21" t="s">
        <v>194</v>
      </c>
      <c r="C251" s="24">
        <v>41182</v>
      </c>
      <c r="D251" s="21" t="s">
        <v>195</v>
      </c>
      <c r="E251" s="24">
        <v>41205</v>
      </c>
      <c r="F251" s="137" t="str">
        <f t="shared" si="12"/>
        <v>AMRB10091E</v>
      </c>
      <c r="G251" s="22">
        <v>74396</v>
      </c>
      <c r="H251" s="22">
        <v>7440</v>
      </c>
      <c r="I251" s="22">
        <v>7440</v>
      </c>
      <c r="J251" s="142" t="str">
        <f t="shared" si="13"/>
        <v>B.M.ENTERPRISES</v>
      </c>
    </row>
    <row r="252" spans="1:10" ht="15" customHeight="1" x14ac:dyDescent="0.25">
      <c r="A252" s="19">
        <v>6</v>
      </c>
      <c r="B252" s="21" t="s">
        <v>194</v>
      </c>
      <c r="C252" s="24">
        <v>41152</v>
      </c>
      <c r="D252" s="21" t="s">
        <v>195</v>
      </c>
      <c r="E252" s="24">
        <v>41205</v>
      </c>
      <c r="F252" s="137" t="str">
        <f t="shared" si="12"/>
        <v>AMRB10091E</v>
      </c>
      <c r="G252" s="22">
        <v>53923</v>
      </c>
      <c r="H252" s="22">
        <v>5393</v>
      </c>
      <c r="I252" s="22">
        <v>5393</v>
      </c>
      <c r="J252" s="142" t="str">
        <f t="shared" si="13"/>
        <v>B.M.ENTERPRISES</v>
      </c>
    </row>
    <row r="253" spans="1:10" ht="15" customHeight="1" x14ac:dyDescent="0.25">
      <c r="A253" s="19">
        <v>7</v>
      </c>
      <c r="B253" s="21" t="s">
        <v>194</v>
      </c>
      <c r="C253" s="24">
        <v>41072</v>
      </c>
      <c r="D253" s="21" t="s">
        <v>195</v>
      </c>
      <c r="E253" s="24">
        <v>41109</v>
      </c>
      <c r="F253" s="137" t="str">
        <f t="shared" si="12"/>
        <v>AMRB10091E</v>
      </c>
      <c r="G253" s="22">
        <v>56043</v>
      </c>
      <c r="H253" s="22">
        <v>5605</v>
      </c>
      <c r="I253" s="22">
        <v>5605</v>
      </c>
      <c r="J253" s="142" t="str">
        <f t="shared" si="13"/>
        <v>B.M.ENTERPRISES</v>
      </c>
    </row>
    <row r="254" spans="1:10" ht="15" customHeight="1" x14ac:dyDescent="0.25">
      <c r="A254" s="19">
        <v>8</v>
      </c>
      <c r="B254" s="21" t="s">
        <v>194</v>
      </c>
      <c r="C254" s="24">
        <v>41041</v>
      </c>
      <c r="D254" s="21" t="s">
        <v>195</v>
      </c>
      <c r="E254" s="24">
        <v>41109</v>
      </c>
      <c r="F254" s="137" t="str">
        <f t="shared" si="12"/>
        <v>AMRB10091E</v>
      </c>
      <c r="G254" s="22">
        <v>67876</v>
      </c>
      <c r="H254" s="22">
        <v>6788</v>
      </c>
      <c r="I254" s="22">
        <v>6788</v>
      </c>
      <c r="J254" s="142" t="str">
        <f t="shared" si="13"/>
        <v>B.M.ENTERPRISES</v>
      </c>
    </row>
    <row r="255" spans="1:10" ht="18" customHeight="1" x14ac:dyDescent="0.25">
      <c r="A255" s="19">
        <v>9</v>
      </c>
      <c r="B255" s="138" t="s">
        <v>1903</v>
      </c>
      <c r="C255" s="139"/>
      <c r="D255" s="139"/>
      <c r="E255" s="139"/>
      <c r="F255" s="21" t="s">
        <v>1904</v>
      </c>
      <c r="G255" s="22">
        <v>215769</v>
      </c>
      <c r="H255" s="22">
        <v>21577</v>
      </c>
      <c r="I255" s="22">
        <v>21577</v>
      </c>
      <c r="J255" t="str">
        <f>B255</f>
        <v>J AND K AUTOMOBILES PRIVATE LIMITED</v>
      </c>
    </row>
    <row r="256" spans="1:10" ht="15" customHeight="1" x14ac:dyDescent="0.25">
      <c r="A256" s="19">
        <v>1</v>
      </c>
      <c r="B256" s="21" t="s">
        <v>194</v>
      </c>
      <c r="C256" s="24">
        <v>41213</v>
      </c>
      <c r="D256" s="21" t="s">
        <v>195</v>
      </c>
      <c r="E256" s="24">
        <v>41294</v>
      </c>
      <c r="F256" s="137" t="str">
        <f>F255</f>
        <v>AMRJ10849G</v>
      </c>
      <c r="G256" s="22">
        <v>215769</v>
      </c>
      <c r="H256" s="22">
        <v>21577</v>
      </c>
      <c r="I256" s="22">
        <v>21577</v>
      </c>
      <c r="J256" s="142" t="str">
        <f>J255</f>
        <v>J AND K AUTOMOBILES PRIVATE LIMITED</v>
      </c>
    </row>
    <row r="257" spans="1:10" ht="18" x14ac:dyDescent="0.25">
      <c r="A257" s="26">
        <v>10</v>
      </c>
      <c r="B257" s="138" t="s">
        <v>1905</v>
      </c>
      <c r="C257" s="139"/>
      <c r="D257" s="139"/>
      <c r="E257" s="139"/>
      <c r="F257" s="21" t="s">
        <v>1906</v>
      </c>
      <c r="G257" s="22">
        <v>195214</v>
      </c>
      <c r="H257" s="22">
        <v>19522</v>
      </c>
      <c r="I257" s="22">
        <v>19522</v>
      </c>
      <c r="J257" t="str">
        <f>B257</f>
        <v>SURYA MOTORS</v>
      </c>
    </row>
    <row r="258" spans="1:10" ht="15" customHeight="1" x14ac:dyDescent="0.25">
      <c r="A258" s="19">
        <v>1</v>
      </c>
      <c r="B258" s="21" t="s">
        <v>194</v>
      </c>
      <c r="C258" s="24">
        <v>41364</v>
      </c>
      <c r="D258" s="21" t="s">
        <v>195</v>
      </c>
      <c r="E258" s="24">
        <v>41415</v>
      </c>
      <c r="F258" s="137" t="str">
        <f>F257</f>
        <v>AMRS12876D</v>
      </c>
      <c r="G258" s="22">
        <v>195214</v>
      </c>
      <c r="H258" s="22">
        <v>19522</v>
      </c>
      <c r="I258" s="22">
        <v>19522</v>
      </c>
      <c r="J258" s="142" t="str">
        <f>J257</f>
        <v>SURYA MOTORS</v>
      </c>
    </row>
    <row r="259" spans="1:10" ht="18" customHeight="1" x14ac:dyDescent="0.25">
      <c r="A259" s="26">
        <v>11</v>
      </c>
      <c r="B259" s="138" t="s">
        <v>1907</v>
      </c>
      <c r="C259" s="139"/>
      <c r="D259" s="139"/>
      <c r="E259" s="139"/>
      <c r="F259" s="21" t="s">
        <v>1908</v>
      </c>
      <c r="G259" s="22">
        <v>195214</v>
      </c>
      <c r="H259" s="22">
        <v>19521</v>
      </c>
      <c r="I259" s="22">
        <v>19521</v>
      </c>
      <c r="J259" t="str">
        <f>B259</f>
        <v>SURYA AUTOMOBILES P LTD</v>
      </c>
    </row>
    <row r="260" spans="1:10" ht="15" customHeight="1" x14ac:dyDescent="0.25">
      <c r="A260" s="19">
        <v>1</v>
      </c>
      <c r="B260" s="21" t="s">
        <v>194</v>
      </c>
      <c r="C260" s="24">
        <v>41364</v>
      </c>
      <c r="D260" s="21" t="s">
        <v>195</v>
      </c>
      <c r="E260" s="24">
        <v>41410</v>
      </c>
      <c r="F260" s="137" t="str">
        <f>F259</f>
        <v>AMRS12877E</v>
      </c>
      <c r="G260" s="22">
        <v>195214</v>
      </c>
      <c r="H260" s="22">
        <v>19521</v>
      </c>
      <c r="I260" s="22">
        <v>19521</v>
      </c>
      <c r="J260" s="142" t="str">
        <f>J259</f>
        <v>SURYA AUTOMOBILES P LTD</v>
      </c>
    </row>
    <row r="261" spans="1:10" ht="15" customHeight="1" x14ac:dyDescent="0.25">
      <c r="A261" s="26">
        <v>12</v>
      </c>
      <c r="B261" s="138" t="s">
        <v>197</v>
      </c>
      <c r="C261" s="139"/>
      <c r="D261" s="139"/>
      <c r="E261" s="139"/>
      <c r="F261" s="21" t="s">
        <v>198</v>
      </c>
      <c r="G261" s="22">
        <v>424141</v>
      </c>
      <c r="H261" s="22">
        <v>42416</v>
      </c>
      <c r="I261" s="22">
        <v>42416</v>
      </c>
      <c r="J261" t="str">
        <f>B261</f>
        <v>ANNAPOORNA MOTORS M/S,</v>
      </c>
    </row>
    <row r="262" spans="1:10" x14ac:dyDescent="0.25">
      <c r="A262" s="19">
        <v>1</v>
      </c>
      <c r="B262" s="21" t="s">
        <v>194</v>
      </c>
      <c r="C262" s="24">
        <v>41364</v>
      </c>
      <c r="D262" s="21" t="s">
        <v>195</v>
      </c>
      <c r="E262" s="24">
        <v>41466</v>
      </c>
      <c r="F262" s="137" t="str">
        <f t="shared" ref="F262:F265" si="14">F261</f>
        <v>BLRA02331A</v>
      </c>
      <c r="G262" s="22">
        <v>155092</v>
      </c>
      <c r="H262" s="22">
        <v>15510</v>
      </c>
      <c r="I262" s="22">
        <v>15510</v>
      </c>
      <c r="J262" s="142" t="str">
        <f t="shared" ref="J262:J265" si="15">J261</f>
        <v>ANNAPOORNA MOTORS M/S,</v>
      </c>
    </row>
    <row r="263" spans="1:10" x14ac:dyDescent="0.25">
      <c r="A263" s="19">
        <v>2</v>
      </c>
      <c r="B263" s="21" t="s">
        <v>194</v>
      </c>
      <c r="C263" s="24">
        <v>41274</v>
      </c>
      <c r="D263" s="21" t="s">
        <v>195</v>
      </c>
      <c r="E263" s="24">
        <v>41340</v>
      </c>
      <c r="F263" s="137" t="str">
        <f t="shared" si="14"/>
        <v>BLRA02331A</v>
      </c>
      <c r="G263" s="22">
        <v>109944</v>
      </c>
      <c r="H263" s="22">
        <v>10995</v>
      </c>
      <c r="I263" s="22">
        <v>10995</v>
      </c>
      <c r="J263" s="142" t="str">
        <f t="shared" si="15"/>
        <v>ANNAPOORNA MOTORS M/S,</v>
      </c>
    </row>
    <row r="264" spans="1:10" x14ac:dyDescent="0.25">
      <c r="A264" s="19">
        <v>3</v>
      </c>
      <c r="B264" s="21" t="s">
        <v>194</v>
      </c>
      <c r="C264" s="24">
        <v>41180</v>
      </c>
      <c r="D264" s="21" t="s">
        <v>195</v>
      </c>
      <c r="E264" s="24">
        <v>41264</v>
      </c>
      <c r="F264" s="137" t="str">
        <f t="shared" si="14"/>
        <v>BLRA02331A</v>
      </c>
      <c r="G264" s="22">
        <v>94611</v>
      </c>
      <c r="H264" s="22">
        <v>9461</v>
      </c>
      <c r="I264" s="22">
        <v>9461</v>
      </c>
      <c r="J264" s="142" t="str">
        <f t="shared" si="15"/>
        <v>ANNAPOORNA MOTORS M/S,</v>
      </c>
    </row>
    <row r="265" spans="1:10" x14ac:dyDescent="0.25">
      <c r="A265" s="19">
        <v>4</v>
      </c>
      <c r="B265" s="21" t="s">
        <v>194</v>
      </c>
      <c r="C265" s="24">
        <v>41090</v>
      </c>
      <c r="D265" s="21" t="s">
        <v>195</v>
      </c>
      <c r="E265" s="24">
        <v>41111</v>
      </c>
      <c r="F265" s="137" t="str">
        <f t="shared" si="14"/>
        <v>BLRA02331A</v>
      </c>
      <c r="G265" s="22">
        <v>64494</v>
      </c>
      <c r="H265" s="22">
        <v>6450</v>
      </c>
      <c r="I265" s="22">
        <v>6450</v>
      </c>
      <c r="J265" s="142" t="str">
        <f t="shared" si="15"/>
        <v>ANNAPOORNA MOTORS M/S,</v>
      </c>
    </row>
    <row r="266" spans="1:10" ht="15" customHeight="1" x14ac:dyDescent="0.25">
      <c r="A266" s="26">
        <v>13</v>
      </c>
      <c r="B266" s="138" t="s">
        <v>1909</v>
      </c>
      <c r="C266" s="139"/>
      <c r="D266" s="139"/>
      <c r="E266" s="139"/>
      <c r="F266" s="21" t="s">
        <v>1910</v>
      </c>
      <c r="G266" s="22">
        <v>510126</v>
      </c>
      <c r="H266" s="22">
        <v>29413</v>
      </c>
      <c r="I266" s="22">
        <v>29413</v>
      </c>
      <c r="J266" t="str">
        <f>B266</f>
        <v>CHANNABASAPPA GONCHIGAR MALLIKARJUNASWAMY</v>
      </c>
    </row>
    <row r="267" spans="1:10" x14ac:dyDescent="0.25">
      <c r="A267" s="19">
        <v>1</v>
      </c>
      <c r="B267" s="21" t="s">
        <v>201</v>
      </c>
      <c r="C267" s="24">
        <v>41364</v>
      </c>
      <c r="D267" s="21" t="s">
        <v>195</v>
      </c>
      <c r="E267" s="24">
        <v>41438</v>
      </c>
      <c r="F267" s="137" t="str">
        <f t="shared" ref="F267:F268" si="16">F266</f>
        <v>BLRC03869F</v>
      </c>
      <c r="G267" s="22">
        <v>240000</v>
      </c>
      <c r="H267" s="22">
        <v>2400</v>
      </c>
      <c r="I267" s="22">
        <v>2400</v>
      </c>
      <c r="J267" s="142" t="str">
        <f t="shared" ref="J267:J268" si="17">J266</f>
        <v>CHANNABASAPPA GONCHIGAR MALLIKARJUNASWAMY</v>
      </c>
    </row>
    <row r="268" spans="1:10" x14ac:dyDescent="0.25">
      <c r="A268" s="19">
        <v>2</v>
      </c>
      <c r="B268" s="21" t="s">
        <v>194</v>
      </c>
      <c r="C268" s="24">
        <v>41364</v>
      </c>
      <c r="D268" s="21" t="s">
        <v>195</v>
      </c>
      <c r="E268" s="24">
        <v>41438</v>
      </c>
      <c r="F268" s="137" t="str">
        <f t="shared" si="16"/>
        <v>BLRC03869F</v>
      </c>
      <c r="G268" s="22">
        <v>270126</v>
      </c>
      <c r="H268" s="22">
        <v>27013</v>
      </c>
      <c r="I268" s="22">
        <v>27013</v>
      </c>
      <c r="J268" s="142" t="str">
        <f t="shared" si="17"/>
        <v>CHANNABASAPPA GONCHIGAR MALLIKARJUNASWAMY</v>
      </c>
    </row>
    <row r="269" spans="1:10" ht="18" customHeight="1" x14ac:dyDescent="0.25">
      <c r="A269" s="26">
        <v>14</v>
      </c>
      <c r="B269" s="138" t="s">
        <v>1911</v>
      </c>
      <c r="C269" s="139"/>
      <c r="D269" s="139"/>
      <c r="E269" s="139"/>
      <c r="F269" s="21" t="s">
        <v>1912</v>
      </c>
      <c r="G269" s="22">
        <v>435616</v>
      </c>
      <c r="H269" s="22">
        <v>43562</v>
      </c>
      <c r="I269" s="22">
        <v>43562</v>
      </c>
      <c r="J269" t="str">
        <f>B269</f>
        <v>DYUTHI MOTORS PRIVATE LIMITED</v>
      </c>
    </row>
    <row r="270" spans="1:10" x14ac:dyDescent="0.25">
      <c r="A270" s="19">
        <v>1</v>
      </c>
      <c r="B270" s="138" t="s">
        <v>194</v>
      </c>
      <c r="C270" s="140">
        <v>41364</v>
      </c>
      <c r="D270" s="21" t="s">
        <v>195</v>
      </c>
      <c r="E270" s="140">
        <v>41404</v>
      </c>
      <c r="F270" s="137" t="str">
        <f t="shared" ref="F270:F271" si="18">F269</f>
        <v>BLRD03095B</v>
      </c>
      <c r="G270" s="22">
        <v>221918</v>
      </c>
      <c r="H270" s="22">
        <v>22192</v>
      </c>
      <c r="I270" s="22">
        <v>22192</v>
      </c>
      <c r="J270" s="142" t="str">
        <f t="shared" ref="J270:J271" si="19">J269</f>
        <v>DYUTHI MOTORS PRIVATE LIMITED</v>
      </c>
    </row>
    <row r="271" spans="1:10" x14ac:dyDescent="0.25">
      <c r="A271" s="19">
        <v>2</v>
      </c>
      <c r="B271" s="21" t="s">
        <v>194</v>
      </c>
      <c r="C271" s="24">
        <v>41182</v>
      </c>
      <c r="D271" s="21" t="s">
        <v>195</v>
      </c>
      <c r="E271" s="24">
        <v>41496</v>
      </c>
      <c r="F271" s="137" t="str">
        <f t="shared" si="18"/>
        <v>BLRD03095B</v>
      </c>
      <c r="G271" s="22">
        <v>213698</v>
      </c>
      <c r="H271" s="22">
        <v>21370</v>
      </c>
      <c r="I271" s="22">
        <v>21370</v>
      </c>
      <c r="J271" s="142" t="str">
        <f t="shared" si="19"/>
        <v>DYUTHI MOTORS PRIVATE LIMITED</v>
      </c>
    </row>
    <row r="272" spans="1:10" ht="18" customHeight="1" x14ac:dyDescent="0.25">
      <c r="A272" s="26">
        <v>15</v>
      </c>
      <c r="B272" s="138" t="s">
        <v>1913</v>
      </c>
      <c r="C272" s="139"/>
      <c r="D272" s="139"/>
      <c r="E272" s="139"/>
      <c r="F272" s="21" t="s">
        <v>1914</v>
      </c>
      <c r="G272" s="22">
        <v>1147529</v>
      </c>
      <c r="H272" s="22">
        <v>114752</v>
      </c>
      <c r="I272" s="22">
        <v>114752</v>
      </c>
      <c r="J272" t="str">
        <f>B272</f>
        <v>DAMODAR SHRIKRISHNA THAKUR</v>
      </c>
    </row>
    <row r="273" spans="1:10" x14ac:dyDescent="0.25">
      <c r="A273" s="19">
        <v>1</v>
      </c>
      <c r="B273" s="21" t="s">
        <v>194</v>
      </c>
      <c r="C273" s="24">
        <v>41364</v>
      </c>
      <c r="D273" s="21" t="s">
        <v>195</v>
      </c>
      <c r="E273" s="24">
        <v>41397</v>
      </c>
      <c r="F273" s="137" t="str">
        <f t="shared" ref="F273:F293" si="20">F272</f>
        <v>BLRD04699C</v>
      </c>
      <c r="G273" s="22">
        <v>105888</v>
      </c>
      <c r="H273" s="22">
        <v>10589</v>
      </c>
      <c r="I273" s="22">
        <v>10589</v>
      </c>
      <c r="J273" s="142" t="str">
        <f t="shared" ref="J273:J293" si="21">J272</f>
        <v>DAMODAR SHRIKRISHNA THAKUR</v>
      </c>
    </row>
    <row r="274" spans="1:10" x14ac:dyDescent="0.25">
      <c r="A274" s="19">
        <v>2</v>
      </c>
      <c r="B274" s="138" t="s">
        <v>194</v>
      </c>
      <c r="C274" s="140">
        <v>41364</v>
      </c>
      <c r="D274" s="21" t="s">
        <v>195</v>
      </c>
      <c r="E274" s="140">
        <v>41397</v>
      </c>
      <c r="F274" s="137" t="str">
        <f t="shared" si="20"/>
        <v>BLRD04699C</v>
      </c>
      <c r="G274" s="22">
        <v>50901</v>
      </c>
      <c r="H274" s="22">
        <v>5090</v>
      </c>
      <c r="I274" s="22">
        <v>5090</v>
      </c>
      <c r="J274" s="142" t="str">
        <f t="shared" si="21"/>
        <v>DAMODAR SHRIKRISHNA THAKUR</v>
      </c>
    </row>
    <row r="275" spans="1:10" x14ac:dyDescent="0.25">
      <c r="A275" s="19">
        <v>3</v>
      </c>
      <c r="B275" s="21" t="s">
        <v>194</v>
      </c>
      <c r="C275" s="24">
        <v>41364</v>
      </c>
      <c r="D275" s="21" t="s">
        <v>195</v>
      </c>
      <c r="E275" s="24">
        <v>41397</v>
      </c>
      <c r="F275" s="137" t="str">
        <f t="shared" si="20"/>
        <v>BLRD04699C</v>
      </c>
      <c r="G275" s="22">
        <v>107751</v>
      </c>
      <c r="H275" s="22">
        <v>10775</v>
      </c>
      <c r="I275" s="22">
        <v>10775</v>
      </c>
      <c r="J275" s="142" t="str">
        <f t="shared" si="21"/>
        <v>DAMODAR SHRIKRISHNA THAKUR</v>
      </c>
    </row>
    <row r="276" spans="1:10" x14ac:dyDescent="0.25">
      <c r="A276" s="19">
        <v>4</v>
      </c>
      <c r="B276" s="21" t="s">
        <v>194</v>
      </c>
      <c r="C276" s="24">
        <v>41364</v>
      </c>
      <c r="D276" s="21" t="s">
        <v>195</v>
      </c>
      <c r="E276" s="24">
        <v>41397</v>
      </c>
      <c r="F276" s="137" t="str">
        <f t="shared" si="20"/>
        <v>BLRD04699C</v>
      </c>
      <c r="G276" s="22">
        <v>21692</v>
      </c>
      <c r="H276" s="22">
        <v>2169</v>
      </c>
      <c r="I276" s="22">
        <v>2169</v>
      </c>
      <c r="J276" s="142" t="str">
        <f t="shared" si="21"/>
        <v>DAMODAR SHRIKRISHNA THAKUR</v>
      </c>
    </row>
    <row r="277" spans="1:10" x14ac:dyDescent="0.25">
      <c r="A277" s="19">
        <v>5</v>
      </c>
      <c r="B277" s="21" t="s">
        <v>194</v>
      </c>
      <c r="C277" s="24">
        <v>41364</v>
      </c>
      <c r="D277" s="21" t="s">
        <v>195</v>
      </c>
      <c r="E277" s="24">
        <v>41397</v>
      </c>
      <c r="F277" s="137" t="str">
        <f t="shared" si="20"/>
        <v>BLRD04699C</v>
      </c>
      <c r="G277" s="22">
        <v>36375</v>
      </c>
      <c r="H277" s="22">
        <v>3638</v>
      </c>
      <c r="I277" s="22">
        <v>3638</v>
      </c>
      <c r="J277" s="142" t="str">
        <f t="shared" si="21"/>
        <v>DAMODAR SHRIKRISHNA THAKUR</v>
      </c>
    </row>
    <row r="278" spans="1:10" x14ac:dyDescent="0.25">
      <c r="A278" s="19">
        <v>6</v>
      </c>
      <c r="B278" s="138" t="s">
        <v>194</v>
      </c>
      <c r="C278" s="140">
        <v>41364</v>
      </c>
      <c r="D278" s="21" t="s">
        <v>195</v>
      </c>
      <c r="E278" s="140">
        <v>41397</v>
      </c>
      <c r="F278" s="137" t="str">
        <f t="shared" si="20"/>
        <v>BLRD04699C</v>
      </c>
      <c r="G278" s="22">
        <v>35584</v>
      </c>
      <c r="H278" s="22">
        <v>3558</v>
      </c>
      <c r="I278" s="22">
        <v>3558</v>
      </c>
      <c r="J278" s="142" t="str">
        <f t="shared" si="21"/>
        <v>DAMODAR SHRIKRISHNA THAKUR</v>
      </c>
    </row>
    <row r="279" spans="1:10" x14ac:dyDescent="0.25">
      <c r="A279" s="19">
        <v>7</v>
      </c>
      <c r="B279" s="21" t="s">
        <v>194</v>
      </c>
      <c r="C279" s="24">
        <v>41270</v>
      </c>
      <c r="D279" s="21" t="s">
        <v>195</v>
      </c>
      <c r="E279" s="24">
        <v>41345</v>
      </c>
      <c r="F279" s="137" t="str">
        <f t="shared" si="20"/>
        <v>BLRD04699C</v>
      </c>
      <c r="G279" s="22">
        <v>96884</v>
      </c>
      <c r="H279" s="22">
        <v>9688</v>
      </c>
      <c r="I279" s="22">
        <v>9688</v>
      </c>
      <c r="J279" s="142" t="str">
        <f t="shared" si="21"/>
        <v>DAMODAR SHRIKRISHNA THAKUR</v>
      </c>
    </row>
    <row r="280" spans="1:10" x14ac:dyDescent="0.25">
      <c r="A280" s="19">
        <v>8</v>
      </c>
      <c r="B280" s="21" t="s">
        <v>194</v>
      </c>
      <c r="C280" s="24">
        <v>41270</v>
      </c>
      <c r="D280" s="21" t="s">
        <v>195</v>
      </c>
      <c r="E280" s="24">
        <v>41345</v>
      </c>
      <c r="F280" s="137" t="str">
        <f t="shared" si="20"/>
        <v>BLRD04699C</v>
      </c>
      <c r="G280" s="22">
        <v>68971</v>
      </c>
      <c r="H280" s="22">
        <v>6897</v>
      </c>
      <c r="I280" s="22">
        <v>6897</v>
      </c>
      <c r="J280" s="142" t="str">
        <f t="shared" si="21"/>
        <v>DAMODAR SHRIKRISHNA THAKUR</v>
      </c>
    </row>
    <row r="281" spans="1:10" x14ac:dyDescent="0.25">
      <c r="A281" s="19">
        <v>9</v>
      </c>
      <c r="B281" s="21" t="s">
        <v>194</v>
      </c>
      <c r="C281" s="24">
        <v>41270</v>
      </c>
      <c r="D281" s="21" t="s">
        <v>195</v>
      </c>
      <c r="E281" s="24">
        <v>41345</v>
      </c>
      <c r="F281" s="137" t="str">
        <f t="shared" si="20"/>
        <v>BLRD04699C</v>
      </c>
      <c r="G281" s="22">
        <v>25983</v>
      </c>
      <c r="H281" s="22">
        <v>2598</v>
      </c>
      <c r="I281" s="22">
        <v>2598</v>
      </c>
      <c r="J281" s="142" t="str">
        <f t="shared" si="21"/>
        <v>DAMODAR SHRIKRISHNA THAKUR</v>
      </c>
    </row>
    <row r="282" spans="1:10" x14ac:dyDescent="0.25">
      <c r="A282" s="26">
        <v>10</v>
      </c>
      <c r="B282" s="138" t="s">
        <v>194</v>
      </c>
      <c r="C282" s="140">
        <v>41270</v>
      </c>
      <c r="D282" s="21" t="s">
        <v>195</v>
      </c>
      <c r="E282" s="140">
        <v>41345</v>
      </c>
      <c r="F282" s="137" t="str">
        <f t="shared" si="20"/>
        <v>BLRD04699C</v>
      </c>
      <c r="G282" s="22">
        <v>33602</v>
      </c>
      <c r="H282" s="22">
        <v>3360</v>
      </c>
      <c r="I282" s="22">
        <v>3360</v>
      </c>
      <c r="J282" s="142" t="str">
        <f t="shared" si="21"/>
        <v>DAMODAR SHRIKRISHNA THAKUR</v>
      </c>
    </row>
    <row r="283" spans="1:10" x14ac:dyDescent="0.25">
      <c r="A283" s="26">
        <v>11</v>
      </c>
      <c r="B283" s="21" t="s">
        <v>194</v>
      </c>
      <c r="C283" s="24">
        <v>41270</v>
      </c>
      <c r="D283" s="21" t="s">
        <v>195</v>
      </c>
      <c r="E283" s="24">
        <v>41345</v>
      </c>
      <c r="F283" s="137" t="str">
        <f t="shared" si="20"/>
        <v>BLRD04699C</v>
      </c>
      <c r="G283" s="22">
        <v>19778</v>
      </c>
      <c r="H283" s="22">
        <v>1978</v>
      </c>
      <c r="I283" s="22">
        <v>1978</v>
      </c>
      <c r="J283" s="142" t="str">
        <f t="shared" si="21"/>
        <v>DAMODAR SHRIKRISHNA THAKUR</v>
      </c>
    </row>
    <row r="284" spans="1:10" x14ac:dyDescent="0.25">
      <c r="A284" s="26">
        <v>12</v>
      </c>
      <c r="B284" s="21" t="s">
        <v>194</v>
      </c>
      <c r="C284" s="24">
        <v>41270</v>
      </c>
      <c r="D284" s="21" t="s">
        <v>195</v>
      </c>
      <c r="E284" s="24">
        <v>41345</v>
      </c>
      <c r="F284" s="137" t="str">
        <f t="shared" si="20"/>
        <v>BLRD04699C</v>
      </c>
      <c r="G284" s="22">
        <v>154718</v>
      </c>
      <c r="H284" s="22">
        <v>15472</v>
      </c>
      <c r="I284" s="22">
        <v>15472</v>
      </c>
      <c r="J284" s="142" t="str">
        <f t="shared" si="21"/>
        <v>DAMODAR SHRIKRISHNA THAKUR</v>
      </c>
    </row>
    <row r="285" spans="1:10" x14ac:dyDescent="0.25">
      <c r="A285" s="26">
        <v>13</v>
      </c>
      <c r="B285" s="21" t="s">
        <v>194</v>
      </c>
      <c r="C285" s="24">
        <v>41270</v>
      </c>
      <c r="D285" s="21" t="s">
        <v>195</v>
      </c>
      <c r="E285" s="24">
        <v>41345</v>
      </c>
      <c r="F285" s="137" t="str">
        <f t="shared" si="20"/>
        <v>BLRD04699C</v>
      </c>
      <c r="G285" s="22">
        <v>36088</v>
      </c>
      <c r="H285" s="22">
        <v>3609</v>
      </c>
      <c r="I285" s="22">
        <v>3609</v>
      </c>
      <c r="J285" s="142" t="str">
        <f t="shared" si="21"/>
        <v>DAMODAR SHRIKRISHNA THAKUR</v>
      </c>
    </row>
    <row r="286" spans="1:10" x14ac:dyDescent="0.25">
      <c r="A286" s="26">
        <v>14</v>
      </c>
      <c r="B286" s="21" t="s">
        <v>194</v>
      </c>
      <c r="C286" s="24">
        <v>41270</v>
      </c>
      <c r="D286" s="21" t="s">
        <v>195</v>
      </c>
      <c r="E286" s="24">
        <v>41345</v>
      </c>
      <c r="F286" s="137" t="str">
        <f t="shared" si="20"/>
        <v>BLRD04699C</v>
      </c>
      <c r="G286" s="22">
        <v>40413</v>
      </c>
      <c r="H286" s="22">
        <v>4041</v>
      </c>
      <c r="I286" s="22">
        <v>4041</v>
      </c>
      <c r="J286" s="142" t="str">
        <f t="shared" si="21"/>
        <v>DAMODAR SHRIKRISHNA THAKUR</v>
      </c>
    </row>
    <row r="287" spans="1:10" x14ac:dyDescent="0.25">
      <c r="A287" s="26">
        <v>15</v>
      </c>
      <c r="B287" s="21" t="s">
        <v>194</v>
      </c>
      <c r="C287" s="24">
        <v>41270</v>
      </c>
      <c r="D287" s="21" t="s">
        <v>195</v>
      </c>
      <c r="E287" s="24">
        <v>41345</v>
      </c>
      <c r="F287" s="137" t="str">
        <f t="shared" si="20"/>
        <v>BLRD04699C</v>
      </c>
      <c r="G287" s="22">
        <v>38784</v>
      </c>
      <c r="H287" s="22">
        <v>3878</v>
      </c>
      <c r="I287" s="22">
        <v>3878</v>
      </c>
      <c r="J287" s="142" t="str">
        <f t="shared" si="21"/>
        <v>DAMODAR SHRIKRISHNA THAKUR</v>
      </c>
    </row>
    <row r="288" spans="1:10" x14ac:dyDescent="0.25">
      <c r="A288" s="26">
        <v>16</v>
      </c>
      <c r="B288" s="21" t="s">
        <v>194</v>
      </c>
      <c r="C288" s="24">
        <v>41270</v>
      </c>
      <c r="D288" s="21" t="s">
        <v>195</v>
      </c>
      <c r="E288" s="24">
        <v>41345</v>
      </c>
      <c r="F288" s="137" t="str">
        <f t="shared" si="20"/>
        <v>BLRD04699C</v>
      </c>
      <c r="G288" s="22">
        <v>21746</v>
      </c>
      <c r="H288" s="22">
        <v>2175</v>
      </c>
      <c r="I288" s="22">
        <v>2175</v>
      </c>
      <c r="J288" s="142" t="str">
        <f t="shared" si="21"/>
        <v>DAMODAR SHRIKRISHNA THAKUR</v>
      </c>
    </row>
    <row r="289" spans="1:10" x14ac:dyDescent="0.25">
      <c r="A289" s="26">
        <v>17</v>
      </c>
      <c r="B289" s="138" t="s">
        <v>194</v>
      </c>
      <c r="C289" s="140">
        <v>41270</v>
      </c>
      <c r="D289" s="21" t="s">
        <v>195</v>
      </c>
      <c r="E289" s="140">
        <v>41345</v>
      </c>
      <c r="F289" s="137" t="str">
        <f t="shared" si="20"/>
        <v>BLRD04699C</v>
      </c>
      <c r="G289" s="22">
        <v>51678</v>
      </c>
      <c r="H289" s="22">
        <v>5168</v>
      </c>
      <c r="I289" s="22">
        <v>5168</v>
      </c>
      <c r="J289" s="142" t="str">
        <f t="shared" si="21"/>
        <v>DAMODAR SHRIKRISHNA THAKUR</v>
      </c>
    </row>
    <row r="290" spans="1:10" x14ac:dyDescent="0.25">
      <c r="A290" s="26">
        <v>18</v>
      </c>
      <c r="B290" s="21" t="s">
        <v>194</v>
      </c>
      <c r="C290" s="24">
        <v>41270</v>
      </c>
      <c r="D290" s="21" t="s">
        <v>195</v>
      </c>
      <c r="E290" s="24">
        <v>41345</v>
      </c>
      <c r="F290" s="137" t="str">
        <f t="shared" si="20"/>
        <v>BLRD04699C</v>
      </c>
      <c r="G290" s="22">
        <v>34544</v>
      </c>
      <c r="H290" s="22">
        <v>3454</v>
      </c>
      <c r="I290" s="22">
        <v>3454</v>
      </c>
      <c r="J290" s="142" t="str">
        <f t="shared" si="21"/>
        <v>DAMODAR SHRIKRISHNA THAKUR</v>
      </c>
    </row>
    <row r="291" spans="1:10" x14ac:dyDescent="0.25">
      <c r="A291" s="26">
        <v>19</v>
      </c>
      <c r="B291" s="21" t="s">
        <v>194</v>
      </c>
      <c r="C291" s="24">
        <v>41270</v>
      </c>
      <c r="D291" s="21" t="s">
        <v>195</v>
      </c>
      <c r="E291" s="24">
        <v>41345</v>
      </c>
      <c r="F291" s="137" t="str">
        <f t="shared" si="20"/>
        <v>BLRD04699C</v>
      </c>
      <c r="G291" s="22">
        <v>17332</v>
      </c>
      <c r="H291" s="22">
        <v>1733</v>
      </c>
      <c r="I291" s="22">
        <v>1733</v>
      </c>
      <c r="J291" s="142" t="str">
        <f t="shared" si="21"/>
        <v>DAMODAR SHRIKRISHNA THAKUR</v>
      </c>
    </row>
    <row r="292" spans="1:10" x14ac:dyDescent="0.25">
      <c r="A292" s="26">
        <v>20</v>
      </c>
      <c r="B292" s="21" t="s">
        <v>194</v>
      </c>
      <c r="C292" s="24">
        <v>41270</v>
      </c>
      <c r="D292" s="21" t="s">
        <v>195</v>
      </c>
      <c r="E292" s="24">
        <v>41345</v>
      </c>
      <c r="F292" s="137" t="str">
        <f t="shared" si="20"/>
        <v>BLRD04699C</v>
      </c>
      <c r="G292" s="22">
        <v>79719</v>
      </c>
      <c r="H292" s="22">
        <v>7972</v>
      </c>
      <c r="I292" s="22">
        <v>7972</v>
      </c>
      <c r="J292" s="142" t="str">
        <f t="shared" si="21"/>
        <v>DAMODAR SHRIKRISHNA THAKUR</v>
      </c>
    </row>
    <row r="293" spans="1:10" x14ac:dyDescent="0.25">
      <c r="A293" s="26">
        <v>21</v>
      </c>
      <c r="B293" s="21" t="s">
        <v>194</v>
      </c>
      <c r="C293" s="24">
        <v>41270</v>
      </c>
      <c r="D293" s="21" t="s">
        <v>195</v>
      </c>
      <c r="E293" s="24">
        <v>41345</v>
      </c>
      <c r="F293" s="137" t="str">
        <f t="shared" si="20"/>
        <v>BLRD04699C</v>
      </c>
      <c r="G293" s="22">
        <v>69098</v>
      </c>
      <c r="H293" s="22">
        <v>6910</v>
      </c>
      <c r="I293" s="22">
        <v>6910</v>
      </c>
      <c r="J293" s="142" t="str">
        <f t="shared" si="21"/>
        <v>DAMODAR SHRIKRISHNA THAKUR</v>
      </c>
    </row>
    <row r="294" spans="1:10" ht="15" customHeight="1" x14ac:dyDescent="0.25">
      <c r="A294" s="26">
        <v>16</v>
      </c>
      <c r="B294" s="138" t="s">
        <v>1915</v>
      </c>
      <c r="C294" s="139"/>
      <c r="D294" s="139"/>
      <c r="E294" s="139"/>
      <c r="F294" s="21" t="s">
        <v>1916</v>
      </c>
      <c r="G294" s="22">
        <v>186666</v>
      </c>
      <c r="H294" s="22">
        <v>18667</v>
      </c>
      <c r="I294" s="22">
        <v>18667</v>
      </c>
      <c r="J294" t="str">
        <f>B294</f>
        <v>SHRI BALAJI MOTORS</v>
      </c>
    </row>
    <row r="295" spans="1:10" x14ac:dyDescent="0.25">
      <c r="A295" s="19">
        <v>1</v>
      </c>
      <c r="B295" s="21" t="s">
        <v>194</v>
      </c>
      <c r="C295" s="24">
        <v>41364</v>
      </c>
      <c r="D295" s="21" t="s">
        <v>195</v>
      </c>
      <c r="E295" s="24">
        <v>41431</v>
      </c>
      <c r="F295" s="137" t="str">
        <f>F294</f>
        <v>BLRS26359E</v>
      </c>
      <c r="G295" s="22">
        <v>186666</v>
      </c>
      <c r="H295" s="22">
        <v>18667</v>
      </c>
      <c r="I295" s="22">
        <v>18667</v>
      </c>
      <c r="J295" s="142" t="str">
        <f>J294</f>
        <v>SHRI BALAJI MOTORS</v>
      </c>
    </row>
    <row r="296" spans="1:10" ht="15" customHeight="1" x14ac:dyDescent="0.25">
      <c r="A296" s="26">
        <v>17</v>
      </c>
      <c r="B296" s="138" t="s">
        <v>1917</v>
      </c>
      <c r="C296" s="139"/>
      <c r="D296" s="139"/>
      <c r="E296" s="139"/>
      <c r="F296" s="21" t="s">
        <v>1918</v>
      </c>
      <c r="G296" s="22">
        <v>110959</v>
      </c>
      <c r="H296" s="22">
        <v>11096</v>
      </c>
      <c r="I296" s="22">
        <v>11096</v>
      </c>
      <c r="J296" t="str">
        <f>B296</f>
        <v>TRIBHUVAN MOTORS</v>
      </c>
    </row>
    <row r="297" spans="1:10" x14ac:dyDescent="0.25">
      <c r="A297" s="19">
        <v>1</v>
      </c>
      <c r="B297" s="21" t="s">
        <v>194</v>
      </c>
      <c r="C297" s="24">
        <v>41364</v>
      </c>
      <c r="D297" s="21" t="s">
        <v>195</v>
      </c>
      <c r="E297" s="24">
        <v>41430</v>
      </c>
      <c r="F297" s="137" t="str">
        <f>F296</f>
        <v>BLRT02361C</v>
      </c>
      <c r="G297" s="22">
        <v>110959</v>
      </c>
      <c r="H297" s="22">
        <v>11096</v>
      </c>
      <c r="I297" s="22">
        <v>11096</v>
      </c>
      <c r="J297" s="142" t="str">
        <f>J296</f>
        <v>TRIBHUVAN MOTORS</v>
      </c>
    </row>
    <row r="298" spans="1:10" ht="15" customHeight="1" x14ac:dyDescent="0.25">
      <c r="A298" s="26">
        <v>18</v>
      </c>
      <c r="B298" s="138" t="s">
        <v>1919</v>
      </c>
      <c r="C298" s="139"/>
      <c r="D298" s="139"/>
      <c r="E298" s="139"/>
      <c r="F298" s="21" t="s">
        <v>1920</v>
      </c>
      <c r="G298" s="22">
        <v>135768</v>
      </c>
      <c r="H298" s="22">
        <v>13577</v>
      </c>
      <c r="I298" s="22">
        <v>13577</v>
      </c>
      <c r="J298" t="str">
        <f>B298</f>
        <v>ARUN KUMAR YADAV</v>
      </c>
    </row>
    <row r="299" spans="1:10" x14ac:dyDescent="0.25">
      <c r="A299" s="19">
        <v>1</v>
      </c>
      <c r="B299" s="138" t="s">
        <v>194</v>
      </c>
      <c r="C299" s="140">
        <v>41364</v>
      </c>
      <c r="D299" s="21" t="s">
        <v>195</v>
      </c>
      <c r="E299" s="140">
        <v>41412</v>
      </c>
      <c r="F299" s="137" t="str">
        <f t="shared" ref="F299:F304" si="22">F298</f>
        <v>BPLA01210G</v>
      </c>
      <c r="G299" s="22">
        <v>27099</v>
      </c>
      <c r="H299" s="22">
        <v>2710</v>
      </c>
      <c r="I299" s="22">
        <v>2710</v>
      </c>
      <c r="J299" s="142" t="str">
        <f t="shared" ref="J299:J304" si="23">J298</f>
        <v>ARUN KUMAR YADAV</v>
      </c>
    </row>
    <row r="300" spans="1:10" x14ac:dyDescent="0.25">
      <c r="A300" s="19">
        <v>2</v>
      </c>
      <c r="B300" s="21" t="s">
        <v>194</v>
      </c>
      <c r="C300" s="24">
        <v>41364</v>
      </c>
      <c r="D300" s="21" t="s">
        <v>195</v>
      </c>
      <c r="E300" s="24">
        <v>41412</v>
      </c>
      <c r="F300" s="137" t="str">
        <f t="shared" si="22"/>
        <v>BPLA01210G</v>
      </c>
      <c r="G300" s="22">
        <v>32577</v>
      </c>
      <c r="H300" s="22">
        <v>3258</v>
      </c>
      <c r="I300" s="22">
        <v>3258</v>
      </c>
      <c r="J300" s="142" t="str">
        <f t="shared" si="23"/>
        <v>ARUN KUMAR YADAV</v>
      </c>
    </row>
    <row r="301" spans="1:10" x14ac:dyDescent="0.25">
      <c r="A301" s="19">
        <v>3</v>
      </c>
      <c r="B301" s="21" t="s">
        <v>194</v>
      </c>
      <c r="C301" s="24">
        <v>41364</v>
      </c>
      <c r="D301" s="21" t="s">
        <v>195</v>
      </c>
      <c r="E301" s="24">
        <v>41412</v>
      </c>
      <c r="F301" s="137" t="str">
        <f t="shared" si="22"/>
        <v>BPLA01210G</v>
      </c>
      <c r="G301" s="22">
        <v>24990</v>
      </c>
      <c r="H301" s="22">
        <v>2499</v>
      </c>
      <c r="I301" s="22">
        <v>2499</v>
      </c>
      <c r="J301" s="142" t="str">
        <f t="shared" si="23"/>
        <v>ARUN KUMAR YADAV</v>
      </c>
    </row>
    <row r="302" spans="1:10" x14ac:dyDescent="0.25">
      <c r="A302" s="19">
        <v>4</v>
      </c>
      <c r="B302" s="21" t="s">
        <v>194</v>
      </c>
      <c r="C302" s="24">
        <v>41364</v>
      </c>
      <c r="D302" s="21" t="s">
        <v>195</v>
      </c>
      <c r="E302" s="24">
        <v>41412</v>
      </c>
      <c r="F302" s="137" t="str">
        <f t="shared" si="22"/>
        <v>BPLA01210G</v>
      </c>
      <c r="G302" s="25">
        <v>4440</v>
      </c>
      <c r="H302" s="25">
        <v>444</v>
      </c>
      <c r="I302" s="22">
        <v>444</v>
      </c>
      <c r="J302" s="142" t="str">
        <f t="shared" si="23"/>
        <v>ARUN KUMAR YADAV</v>
      </c>
    </row>
    <row r="303" spans="1:10" x14ac:dyDescent="0.25">
      <c r="A303" s="19">
        <v>5</v>
      </c>
      <c r="B303" s="21" t="s">
        <v>194</v>
      </c>
      <c r="C303" s="24">
        <v>41364</v>
      </c>
      <c r="D303" s="21" t="s">
        <v>195</v>
      </c>
      <c r="E303" s="24">
        <v>41412</v>
      </c>
      <c r="F303" s="137" t="str">
        <f t="shared" si="22"/>
        <v>BPLA01210G</v>
      </c>
      <c r="G303" s="22">
        <v>25333</v>
      </c>
      <c r="H303" s="22">
        <v>2533</v>
      </c>
      <c r="I303" s="22">
        <v>2533</v>
      </c>
      <c r="J303" s="142" t="str">
        <f t="shared" si="23"/>
        <v>ARUN KUMAR YADAV</v>
      </c>
    </row>
    <row r="304" spans="1:10" x14ac:dyDescent="0.25">
      <c r="A304" s="19">
        <v>6</v>
      </c>
      <c r="B304" s="21" t="s">
        <v>194</v>
      </c>
      <c r="C304" s="24">
        <v>41364</v>
      </c>
      <c r="D304" s="21" t="s">
        <v>195</v>
      </c>
      <c r="E304" s="24">
        <v>41412</v>
      </c>
      <c r="F304" s="137" t="str">
        <f t="shared" si="22"/>
        <v>BPLA01210G</v>
      </c>
      <c r="G304" s="22">
        <v>21329</v>
      </c>
      <c r="H304" s="22">
        <v>2133</v>
      </c>
      <c r="I304" s="22">
        <v>2133</v>
      </c>
      <c r="J304" s="142" t="str">
        <f t="shared" si="23"/>
        <v>ARUN KUMAR YADAV</v>
      </c>
    </row>
    <row r="305" spans="1:10" ht="15" customHeight="1" x14ac:dyDescent="0.25">
      <c r="A305" s="26">
        <v>19</v>
      </c>
      <c r="B305" s="138" t="s">
        <v>1921</v>
      </c>
      <c r="C305" s="139"/>
      <c r="D305" s="139"/>
      <c r="E305" s="139"/>
      <c r="F305" s="21" t="s">
        <v>1922</v>
      </c>
      <c r="G305" s="22">
        <v>479369</v>
      </c>
      <c r="H305" s="22">
        <v>47937</v>
      </c>
      <c r="I305" s="22">
        <v>47937</v>
      </c>
      <c r="J305" t="str">
        <f>B305</f>
        <v>JAI MOTORS</v>
      </c>
    </row>
    <row r="306" spans="1:10" x14ac:dyDescent="0.25">
      <c r="A306" s="19">
        <v>1</v>
      </c>
      <c r="B306" s="21" t="s">
        <v>194</v>
      </c>
      <c r="C306" s="24">
        <v>41364</v>
      </c>
      <c r="D306" s="21" t="s">
        <v>195</v>
      </c>
      <c r="E306" s="24">
        <v>41413</v>
      </c>
      <c r="F306" s="137" t="str">
        <f t="shared" ref="F306:F307" si="24">F305</f>
        <v>BPLJ00771B</v>
      </c>
      <c r="G306" s="22">
        <v>265670</v>
      </c>
      <c r="H306" s="22">
        <v>26567</v>
      </c>
      <c r="I306" s="22">
        <v>26567</v>
      </c>
      <c r="J306" s="142" t="str">
        <f t="shared" ref="J306:J307" si="25">J305</f>
        <v>JAI MOTORS</v>
      </c>
    </row>
    <row r="307" spans="1:10" x14ac:dyDescent="0.25">
      <c r="A307" s="19">
        <v>2</v>
      </c>
      <c r="B307" s="21" t="s">
        <v>194</v>
      </c>
      <c r="C307" s="24">
        <v>41182</v>
      </c>
      <c r="D307" s="21" t="s">
        <v>195</v>
      </c>
      <c r="E307" s="24">
        <v>41194</v>
      </c>
      <c r="F307" s="137" t="str">
        <f t="shared" si="24"/>
        <v>BPLJ00771B</v>
      </c>
      <c r="G307" s="22">
        <v>213699</v>
      </c>
      <c r="H307" s="22">
        <v>21370</v>
      </c>
      <c r="I307" s="22">
        <v>21370</v>
      </c>
      <c r="J307" s="142" t="str">
        <f t="shared" si="25"/>
        <v>JAI MOTORS</v>
      </c>
    </row>
    <row r="308" spans="1:10" ht="15" customHeight="1" x14ac:dyDescent="0.25">
      <c r="A308" s="26">
        <v>20</v>
      </c>
      <c r="B308" s="138" t="s">
        <v>199</v>
      </c>
      <c r="C308" s="139"/>
      <c r="D308" s="139"/>
      <c r="E308" s="139"/>
      <c r="F308" s="21" t="s">
        <v>200</v>
      </c>
      <c r="G308" s="22">
        <v>450319</v>
      </c>
      <c r="H308" s="22">
        <v>45032</v>
      </c>
      <c r="I308" s="22">
        <v>45032</v>
      </c>
      <c r="J308" t="str">
        <f>B308</f>
        <v>KSHIPRA &amp; CO. PRIVATE LIMITED</v>
      </c>
    </row>
    <row r="309" spans="1:10" x14ac:dyDescent="0.25">
      <c r="A309" s="19">
        <v>1</v>
      </c>
      <c r="B309" s="21" t="s">
        <v>194</v>
      </c>
      <c r="C309" s="24">
        <v>41364</v>
      </c>
      <c r="D309" s="21" t="s">
        <v>195</v>
      </c>
      <c r="E309" s="24">
        <v>41412</v>
      </c>
      <c r="F309" s="137" t="str">
        <f t="shared" ref="F309:F324" si="26">F308</f>
        <v>BPLK00068F</v>
      </c>
      <c r="G309" s="25">
        <v>8024</v>
      </c>
      <c r="H309" s="25">
        <v>802</v>
      </c>
      <c r="I309" s="22">
        <v>802</v>
      </c>
      <c r="J309" s="142" t="str">
        <f t="shared" ref="J309:J324" si="27">J308</f>
        <v>KSHIPRA &amp; CO. PRIVATE LIMITED</v>
      </c>
    </row>
    <row r="310" spans="1:10" x14ac:dyDescent="0.25">
      <c r="A310" s="19">
        <v>2</v>
      </c>
      <c r="B310" s="21" t="s">
        <v>194</v>
      </c>
      <c r="C310" s="24">
        <v>41355</v>
      </c>
      <c r="D310" s="21" t="s">
        <v>195</v>
      </c>
      <c r="E310" s="24">
        <v>41412</v>
      </c>
      <c r="F310" s="137" t="str">
        <f t="shared" si="26"/>
        <v>BPLK00068F</v>
      </c>
      <c r="G310" s="22">
        <v>55479</v>
      </c>
      <c r="H310" s="22">
        <v>5548</v>
      </c>
      <c r="I310" s="22">
        <v>5548</v>
      </c>
      <c r="J310" s="142" t="str">
        <f t="shared" si="27"/>
        <v>KSHIPRA &amp; CO. PRIVATE LIMITED</v>
      </c>
    </row>
    <row r="311" spans="1:10" x14ac:dyDescent="0.25">
      <c r="A311" s="19">
        <v>3</v>
      </c>
      <c r="B311" s="21" t="s">
        <v>194</v>
      </c>
      <c r="C311" s="24">
        <v>41355</v>
      </c>
      <c r="D311" s="21" t="s">
        <v>195</v>
      </c>
      <c r="E311" s="24">
        <v>41412</v>
      </c>
      <c r="F311" s="137" t="str">
        <f t="shared" si="26"/>
        <v>BPLK00068F</v>
      </c>
      <c r="G311" s="22">
        <v>13500</v>
      </c>
      <c r="H311" s="22">
        <v>1350</v>
      </c>
      <c r="I311" s="22">
        <v>1350</v>
      </c>
      <c r="J311" s="142" t="str">
        <f t="shared" si="27"/>
        <v>KSHIPRA &amp; CO. PRIVATE LIMITED</v>
      </c>
    </row>
    <row r="312" spans="1:10" x14ac:dyDescent="0.25">
      <c r="A312" s="19">
        <v>4</v>
      </c>
      <c r="B312" s="21" t="s">
        <v>194</v>
      </c>
      <c r="C312" s="24">
        <v>41334</v>
      </c>
      <c r="D312" s="21" t="s">
        <v>195</v>
      </c>
      <c r="E312" s="24">
        <v>41412</v>
      </c>
      <c r="F312" s="137" t="str">
        <f t="shared" si="26"/>
        <v>BPLK00068F</v>
      </c>
      <c r="G312" s="25">
        <v>6820</v>
      </c>
      <c r="H312" s="25">
        <v>682</v>
      </c>
      <c r="I312" s="22">
        <v>682</v>
      </c>
      <c r="J312" s="142" t="str">
        <f t="shared" si="27"/>
        <v>KSHIPRA &amp; CO. PRIVATE LIMITED</v>
      </c>
    </row>
    <row r="313" spans="1:10" x14ac:dyDescent="0.25">
      <c r="A313" s="19">
        <v>5</v>
      </c>
      <c r="B313" s="21" t="s">
        <v>194</v>
      </c>
      <c r="C313" s="24">
        <v>41334</v>
      </c>
      <c r="D313" s="21" t="s">
        <v>195</v>
      </c>
      <c r="E313" s="24">
        <v>41412</v>
      </c>
      <c r="F313" s="137" t="str">
        <f t="shared" si="26"/>
        <v>BPLK00068F</v>
      </c>
      <c r="G313" s="22">
        <v>15123</v>
      </c>
      <c r="H313" s="22">
        <v>1512</v>
      </c>
      <c r="I313" s="22">
        <v>1512</v>
      </c>
      <c r="J313" s="142" t="str">
        <f t="shared" si="27"/>
        <v>KSHIPRA &amp; CO. PRIVATE LIMITED</v>
      </c>
    </row>
    <row r="314" spans="1:10" x14ac:dyDescent="0.25">
      <c r="A314" s="19">
        <v>6</v>
      </c>
      <c r="B314" s="21" t="s">
        <v>194</v>
      </c>
      <c r="C314" s="24">
        <v>41304</v>
      </c>
      <c r="D314" s="21" t="s">
        <v>195</v>
      </c>
      <c r="E314" s="24">
        <v>41412</v>
      </c>
      <c r="F314" s="137" t="str">
        <f t="shared" si="26"/>
        <v>BPLK00068F</v>
      </c>
      <c r="G314" s="22">
        <v>21343</v>
      </c>
      <c r="H314" s="22">
        <v>2134</v>
      </c>
      <c r="I314" s="22">
        <v>2134</v>
      </c>
      <c r="J314" s="142" t="str">
        <f t="shared" si="27"/>
        <v>KSHIPRA &amp; CO. PRIVATE LIMITED</v>
      </c>
    </row>
    <row r="315" spans="1:10" x14ac:dyDescent="0.25">
      <c r="A315" s="19">
        <v>7</v>
      </c>
      <c r="B315" s="21" t="s">
        <v>194</v>
      </c>
      <c r="C315" s="24">
        <v>41270</v>
      </c>
      <c r="D315" s="21" t="s">
        <v>195</v>
      </c>
      <c r="E315" s="24">
        <v>41293</v>
      </c>
      <c r="F315" s="137" t="str">
        <f t="shared" si="26"/>
        <v>BPLK00068F</v>
      </c>
      <c r="G315" s="22">
        <v>20387</v>
      </c>
      <c r="H315" s="22">
        <v>2039</v>
      </c>
      <c r="I315" s="22">
        <v>2039</v>
      </c>
      <c r="J315" s="142" t="str">
        <f t="shared" si="27"/>
        <v>KSHIPRA &amp; CO. PRIVATE LIMITED</v>
      </c>
    </row>
    <row r="316" spans="1:10" x14ac:dyDescent="0.25">
      <c r="A316" s="19">
        <v>8</v>
      </c>
      <c r="B316" s="21" t="s">
        <v>194</v>
      </c>
      <c r="C316" s="24">
        <v>41261</v>
      </c>
      <c r="D316" s="21" t="s">
        <v>195</v>
      </c>
      <c r="E316" s="24">
        <v>41293</v>
      </c>
      <c r="F316" s="137" t="str">
        <f t="shared" si="26"/>
        <v>BPLK00068F</v>
      </c>
      <c r="G316" s="22">
        <v>27688</v>
      </c>
      <c r="H316" s="22">
        <v>2769</v>
      </c>
      <c r="I316" s="22">
        <v>2769</v>
      </c>
      <c r="J316" s="142" t="str">
        <f t="shared" si="27"/>
        <v>KSHIPRA &amp; CO. PRIVATE LIMITED</v>
      </c>
    </row>
    <row r="317" spans="1:10" x14ac:dyDescent="0.25">
      <c r="A317" s="19">
        <v>9</v>
      </c>
      <c r="B317" s="21" t="s">
        <v>194</v>
      </c>
      <c r="C317" s="24">
        <v>41213</v>
      </c>
      <c r="D317" s="21" t="s">
        <v>195</v>
      </c>
      <c r="E317" s="24">
        <v>41293</v>
      </c>
      <c r="F317" s="137" t="str">
        <f t="shared" si="26"/>
        <v>BPLK00068F</v>
      </c>
      <c r="G317" s="25">
        <v>9564</v>
      </c>
      <c r="H317" s="25">
        <v>956</v>
      </c>
      <c r="I317" s="22">
        <v>956</v>
      </c>
      <c r="J317" s="142" t="str">
        <f t="shared" si="27"/>
        <v>KSHIPRA &amp; CO. PRIVATE LIMITED</v>
      </c>
    </row>
    <row r="318" spans="1:10" x14ac:dyDescent="0.25">
      <c r="A318" s="26">
        <v>10</v>
      </c>
      <c r="B318" s="21" t="s">
        <v>194</v>
      </c>
      <c r="C318" s="24">
        <v>41205</v>
      </c>
      <c r="D318" s="21" t="s">
        <v>195</v>
      </c>
      <c r="E318" s="24">
        <v>41293</v>
      </c>
      <c r="F318" s="137" t="str">
        <f t="shared" si="26"/>
        <v>BPLK00068F</v>
      </c>
      <c r="G318" s="22">
        <v>10797</v>
      </c>
      <c r="H318" s="22">
        <v>1080</v>
      </c>
      <c r="I318" s="22">
        <v>1080</v>
      </c>
      <c r="J318" s="142" t="str">
        <f t="shared" si="27"/>
        <v>KSHIPRA &amp; CO. PRIVATE LIMITED</v>
      </c>
    </row>
    <row r="319" spans="1:10" x14ac:dyDescent="0.25">
      <c r="A319" s="26">
        <v>11</v>
      </c>
      <c r="B319" s="21" t="s">
        <v>194</v>
      </c>
      <c r="C319" s="24">
        <v>41182</v>
      </c>
      <c r="D319" s="21" t="s">
        <v>195</v>
      </c>
      <c r="E319" s="24">
        <v>41199</v>
      </c>
      <c r="F319" s="137" t="str">
        <f t="shared" si="26"/>
        <v>BPLK00068F</v>
      </c>
      <c r="G319" s="22">
        <v>160274</v>
      </c>
      <c r="H319" s="22">
        <v>16028</v>
      </c>
      <c r="I319" s="22">
        <v>16028</v>
      </c>
      <c r="J319" s="142" t="str">
        <f t="shared" si="27"/>
        <v>KSHIPRA &amp; CO. PRIVATE LIMITED</v>
      </c>
    </row>
    <row r="320" spans="1:10" x14ac:dyDescent="0.25">
      <c r="A320" s="26">
        <v>12</v>
      </c>
      <c r="B320" s="21" t="s">
        <v>194</v>
      </c>
      <c r="C320" s="24">
        <v>41173</v>
      </c>
      <c r="D320" s="21" t="s">
        <v>195</v>
      </c>
      <c r="E320" s="24">
        <v>41199</v>
      </c>
      <c r="F320" s="137" t="str">
        <f t="shared" si="26"/>
        <v>BPLK00068F</v>
      </c>
      <c r="G320" s="22">
        <v>21723</v>
      </c>
      <c r="H320" s="22">
        <v>2172</v>
      </c>
      <c r="I320" s="22">
        <v>2172</v>
      </c>
      <c r="J320" s="142" t="str">
        <f t="shared" si="27"/>
        <v>KSHIPRA &amp; CO. PRIVATE LIMITED</v>
      </c>
    </row>
    <row r="321" spans="1:10" x14ac:dyDescent="0.25">
      <c r="A321" s="26">
        <v>13</v>
      </c>
      <c r="B321" s="21" t="s">
        <v>194</v>
      </c>
      <c r="C321" s="24">
        <v>41145</v>
      </c>
      <c r="D321" s="21" t="s">
        <v>195</v>
      </c>
      <c r="E321" s="24">
        <v>41199</v>
      </c>
      <c r="F321" s="137" t="str">
        <f t="shared" si="26"/>
        <v>BPLK00068F</v>
      </c>
      <c r="G321" s="22">
        <v>20753</v>
      </c>
      <c r="H321" s="22">
        <v>2075</v>
      </c>
      <c r="I321" s="22">
        <v>2075</v>
      </c>
      <c r="J321" s="142" t="str">
        <f t="shared" si="27"/>
        <v>KSHIPRA &amp; CO. PRIVATE LIMITED</v>
      </c>
    </row>
    <row r="322" spans="1:10" x14ac:dyDescent="0.25">
      <c r="A322" s="26">
        <v>14</v>
      </c>
      <c r="B322" s="21" t="s">
        <v>194</v>
      </c>
      <c r="C322" s="24">
        <v>41089</v>
      </c>
      <c r="D322" s="21" t="s">
        <v>195</v>
      </c>
      <c r="E322" s="24">
        <v>41104</v>
      </c>
      <c r="F322" s="137" t="str">
        <f t="shared" si="26"/>
        <v>BPLK00068F</v>
      </c>
      <c r="G322" s="22">
        <v>21717</v>
      </c>
      <c r="H322" s="22">
        <v>2172</v>
      </c>
      <c r="I322" s="22">
        <v>2172</v>
      </c>
      <c r="J322" s="142" t="str">
        <f t="shared" si="27"/>
        <v>KSHIPRA &amp; CO. PRIVATE LIMITED</v>
      </c>
    </row>
    <row r="323" spans="1:10" x14ac:dyDescent="0.25">
      <c r="A323" s="26">
        <v>15</v>
      </c>
      <c r="B323" s="138" t="s">
        <v>194</v>
      </c>
      <c r="C323" s="140">
        <v>41060</v>
      </c>
      <c r="D323" s="21" t="s">
        <v>195</v>
      </c>
      <c r="E323" s="140">
        <v>41104</v>
      </c>
      <c r="F323" s="137" t="str">
        <f t="shared" si="26"/>
        <v>BPLK00068F</v>
      </c>
      <c r="G323" s="22">
        <v>18994</v>
      </c>
      <c r="H323" s="22">
        <v>1900</v>
      </c>
      <c r="I323" s="22">
        <v>1900</v>
      </c>
      <c r="J323" s="142" t="str">
        <f t="shared" si="27"/>
        <v>KSHIPRA &amp; CO. PRIVATE LIMITED</v>
      </c>
    </row>
    <row r="324" spans="1:10" x14ac:dyDescent="0.25">
      <c r="A324" s="26">
        <v>16</v>
      </c>
      <c r="B324" s="21" t="s">
        <v>194</v>
      </c>
      <c r="C324" s="24">
        <v>41032</v>
      </c>
      <c r="D324" s="21" t="s">
        <v>195</v>
      </c>
      <c r="E324" s="24">
        <v>41104</v>
      </c>
      <c r="F324" s="137" t="str">
        <f t="shared" si="26"/>
        <v>BPLK00068F</v>
      </c>
      <c r="G324" s="22">
        <v>18133</v>
      </c>
      <c r="H324" s="22">
        <v>1813</v>
      </c>
      <c r="I324" s="22">
        <v>1813</v>
      </c>
      <c r="J324" s="142" t="str">
        <f t="shared" si="27"/>
        <v>KSHIPRA &amp; CO. PRIVATE LIMITED</v>
      </c>
    </row>
    <row r="325" spans="1:10" ht="18" x14ac:dyDescent="0.25">
      <c r="A325" s="26">
        <v>21</v>
      </c>
      <c r="B325" s="138" t="s">
        <v>1923</v>
      </c>
      <c r="C325" s="139"/>
      <c r="D325" s="139"/>
      <c r="E325" s="139"/>
      <c r="F325" s="21" t="s">
        <v>1924</v>
      </c>
      <c r="G325" s="22">
        <v>177196</v>
      </c>
      <c r="H325" s="22">
        <v>17720</v>
      </c>
      <c r="I325" s="22">
        <v>17720</v>
      </c>
      <c r="J325" t="str">
        <f>B325</f>
        <v>M/S GAGAN MOTORS</v>
      </c>
    </row>
    <row r="326" spans="1:10" x14ac:dyDescent="0.25">
      <c r="A326" s="19">
        <v>1</v>
      </c>
      <c r="B326" s="21" t="s">
        <v>194</v>
      </c>
      <c r="C326" s="24">
        <v>41364</v>
      </c>
      <c r="D326" s="21" t="s">
        <v>195</v>
      </c>
      <c r="E326" s="24">
        <v>41399</v>
      </c>
      <c r="F326" s="137" t="str">
        <f t="shared" ref="F326:F333" si="28">F325</f>
        <v>BPLM05094F</v>
      </c>
      <c r="G326" s="22">
        <v>25239</v>
      </c>
      <c r="H326" s="22">
        <v>2524</v>
      </c>
      <c r="I326" s="22">
        <v>2524</v>
      </c>
      <c r="J326" s="142" t="str">
        <f t="shared" ref="J326:J333" si="29">J325</f>
        <v>M/S GAGAN MOTORS</v>
      </c>
    </row>
    <row r="327" spans="1:10" x14ac:dyDescent="0.25">
      <c r="A327" s="19">
        <v>2</v>
      </c>
      <c r="B327" s="138" t="s">
        <v>194</v>
      </c>
      <c r="C327" s="140">
        <v>41333</v>
      </c>
      <c r="D327" s="21" t="s">
        <v>195</v>
      </c>
      <c r="E327" s="140">
        <v>41399</v>
      </c>
      <c r="F327" s="137" t="str">
        <f t="shared" si="28"/>
        <v>BPLM05094F</v>
      </c>
      <c r="G327" s="22">
        <v>22352</v>
      </c>
      <c r="H327" s="22">
        <v>2235</v>
      </c>
      <c r="I327" s="22">
        <v>2235</v>
      </c>
      <c r="J327" s="142" t="str">
        <f t="shared" si="29"/>
        <v>M/S GAGAN MOTORS</v>
      </c>
    </row>
    <row r="328" spans="1:10" x14ac:dyDescent="0.25">
      <c r="A328" s="19">
        <v>3</v>
      </c>
      <c r="B328" s="21" t="s">
        <v>194</v>
      </c>
      <c r="C328" s="24">
        <v>41305</v>
      </c>
      <c r="D328" s="21" t="s">
        <v>195</v>
      </c>
      <c r="E328" s="24">
        <v>41399</v>
      </c>
      <c r="F328" s="137" t="str">
        <f t="shared" si="28"/>
        <v>BPLM05094F</v>
      </c>
      <c r="G328" s="22">
        <v>22000</v>
      </c>
      <c r="H328" s="22">
        <v>2200</v>
      </c>
      <c r="I328" s="22">
        <v>2200</v>
      </c>
      <c r="J328" s="142" t="str">
        <f t="shared" si="29"/>
        <v>M/S GAGAN MOTORS</v>
      </c>
    </row>
    <row r="329" spans="1:10" x14ac:dyDescent="0.25">
      <c r="A329" s="19">
        <v>4</v>
      </c>
      <c r="B329" s="21" t="s">
        <v>194</v>
      </c>
      <c r="C329" s="24">
        <v>41244</v>
      </c>
      <c r="D329" s="21" t="s">
        <v>195</v>
      </c>
      <c r="E329" s="24">
        <v>41293</v>
      </c>
      <c r="F329" s="137" t="str">
        <f t="shared" si="28"/>
        <v>BPLM05094F</v>
      </c>
      <c r="G329" s="22">
        <v>25066</v>
      </c>
      <c r="H329" s="22">
        <v>2507</v>
      </c>
      <c r="I329" s="22">
        <v>2507</v>
      </c>
      <c r="J329" s="142" t="str">
        <f t="shared" si="29"/>
        <v>M/S GAGAN MOTORS</v>
      </c>
    </row>
    <row r="330" spans="1:10" x14ac:dyDescent="0.25">
      <c r="A330" s="19">
        <v>5</v>
      </c>
      <c r="B330" s="21" t="s">
        <v>194</v>
      </c>
      <c r="C330" s="24">
        <v>41214</v>
      </c>
      <c r="D330" s="21" t="s">
        <v>195</v>
      </c>
      <c r="E330" s="24">
        <v>41293</v>
      </c>
      <c r="F330" s="137" t="str">
        <f t="shared" si="28"/>
        <v>BPLM05094F</v>
      </c>
      <c r="G330" s="25">
        <v>5499</v>
      </c>
      <c r="H330" s="25">
        <v>550</v>
      </c>
      <c r="I330" s="22">
        <v>550</v>
      </c>
      <c r="J330" s="142" t="str">
        <f t="shared" si="29"/>
        <v>M/S GAGAN MOTORS</v>
      </c>
    </row>
    <row r="331" spans="1:10" x14ac:dyDescent="0.25">
      <c r="A331" s="19">
        <v>6</v>
      </c>
      <c r="B331" s="138" t="s">
        <v>194</v>
      </c>
      <c r="C331" s="140">
        <v>41124</v>
      </c>
      <c r="D331" s="21" t="s">
        <v>195</v>
      </c>
      <c r="E331" s="140">
        <v>41199</v>
      </c>
      <c r="F331" s="137" t="str">
        <f t="shared" si="28"/>
        <v>BPLM05094F</v>
      </c>
      <c r="G331" s="22">
        <v>26845</v>
      </c>
      <c r="H331" s="22">
        <v>2685</v>
      </c>
      <c r="I331" s="22">
        <v>2685</v>
      </c>
      <c r="J331" s="142" t="str">
        <f t="shared" si="29"/>
        <v>M/S GAGAN MOTORS</v>
      </c>
    </row>
    <row r="332" spans="1:10" x14ac:dyDescent="0.25">
      <c r="A332" s="19">
        <v>7</v>
      </c>
      <c r="B332" s="21" t="s">
        <v>194</v>
      </c>
      <c r="C332" s="24">
        <v>41090</v>
      </c>
      <c r="D332" s="21" t="s">
        <v>195</v>
      </c>
      <c r="E332" s="24">
        <v>41104</v>
      </c>
      <c r="F332" s="137" t="str">
        <f t="shared" si="28"/>
        <v>BPLM05094F</v>
      </c>
      <c r="G332" s="22">
        <v>26113</v>
      </c>
      <c r="H332" s="22">
        <v>2611</v>
      </c>
      <c r="I332" s="22">
        <v>2611</v>
      </c>
      <c r="J332" s="142" t="str">
        <f t="shared" si="29"/>
        <v>M/S GAGAN MOTORS</v>
      </c>
    </row>
    <row r="333" spans="1:10" x14ac:dyDescent="0.25">
      <c r="A333" s="19">
        <v>8</v>
      </c>
      <c r="B333" s="21" t="s">
        <v>194</v>
      </c>
      <c r="C333" s="24">
        <v>41066</v>
      </c>
      <c r="D333" s="21" t="s">
        <v>195</v>
      </c>
      <c r="E333" s="24">
        <v>41104</v>
      </c>
      <c r="F333" s="137" t="str">
        <f t="shared" si="28"/>
        <v>BPLM05094F</v>
      </c>
      <c r="G333" s="22">
        <v>24082</v>
      </c>
      <c r="H333" s="22">
        <v>2408</v>
      </c>
      <c r="I333" s="22">
        <v>2408</v>
      </c>
      <c r="J333" s="142" t="str">
        <f t="shared" si="29"/>
        <v>M/S GAGAN MOTORS</v>
      </c>
    </row>
    <row r="334" spans="1:10" ht="18" customHeight="1" x14ac:dyDescent="0.25">
      <c r="A334" s="26">
        <v>22</v>
      </c>
      <c r="B334" s="138" t="s">
        <v>1925</v>
      </c>
      <c r="C334" s="139"/>
      <c r="D334" s="139"/>
      <c r="E334" s="139"/>
      <c r="F334" s="21" t="s">
        <v>1926</v>
      </c>
      <c r="G334" s="22">
        <v>48330</v>
      </c>
      <c r="H334" s="22">
        <v>4833</v>
      </c>
      <c r="I334" s="22">
        <v>4833</v>
      </c>
      <c r="J334" t="str">
        <f>B334</f>
        <v>PATWA ABHIKARAN PVT LTD</v>
      </c>
    </row>
    <row r="335" spans="1:10" x14ac:dyDescent="0.25">
      <c r="A335" s="19">
        <v>1</v>
      </c>
      <c r="B335" s="21" t="s">
        <v>194</v>
      </c>
      <c r="C335" s="24">
        <v>41363</v>
      </c>
      <c r="D335" s="21" t="s">
        <v>195</v>
      </c>
      <c r="E335" s="24">
        <v>41434</v>
      </c>
      <c r="F335" s="137" t="str">
        <f>F334</f>
        <v>BPLP00624B</v>
      </c>
      <c r="G335" s="22">
        <v>48330</v>
      </c>
      <c r="H335" s="22">
        <v>4833</v>
      </c>
      <c r="I335" s="22">
        <v>4833</v>
      </c>
      <c r="J335" s="142" t="str">
        <f>J334</f>
        <v>PATWA ABHIKARAN PVT LTD</v>
      </c>
    </row>
    <row r="336" spans="1:10" ht="15" customHeight="1" x14ac:dyDescent="0.25">
      <c r="A336" s="26">
        <v>23</v>
      </c>
      <c r="B336" s="138" t="s">
        <v>1927</v>
      </c>
      <c r="C336" s="139"/>
      <c r="D336" s="139"/>
      <c r="E336" s="139"/>
      <c r="F336" s="21" t="s">
        <v>1928</v>
      </c>
      <c r="G336" s="22">
        <v>110958</v>
      </c>
      <c r="H336" s="22">
        <v>11096</v>
      </c>
      <c r="I336" s="22">
        <v>11096</v>
      </c>
      <c r="J336" t="str">
        <f>B336</f>
        <v>RAM DARSHAN MOTORS</v>
      </c>
    </row>
    <row r="337" spans="1:10" x14ac:dyDescent="0.25">
      <c r="A337" s="19">
        <v>1</v>
      </c>
      <c r="B337" s="21" t="s">
        <v>194</v>
      </c>
      <c r="C337" s="24">
        <v>41364</v>
      </c>
      <c r="D337" s="21" t="s">
        <v>195</v>
      </c>
      <c r="E337" s="24">
        <v>41405</v>
      </c>
      <c r="F337" s="137" t="str">
        <f>F336</f>
        <v>BPLR01746D</v>
      </c>
      <c r="G337" s="22">
        <v>110958</v>
      </c>
      <c r="H337" s="22">
        <v>11096</v>
      </c>
      <c r="I337" s="22">
        <v>11096</v>
      </c>
      <c r="J337" s="142" t="str">
        <f>J336</f>
        <v>RAM DARSHAN MOTORS</v>
      </c>
    </row>
    <row r="338" spans="1:10" ht="15" customHeight="1" x14ac:dyDescent="0.25">
      <c r="A338" s="26">
        <v>24</v>
      </c>
      <c r="B338" s="138" t="s">
        <v>1929</v>
      </c>
      <c r="C338" s="139"/>
      <c r="D338" s="139"/>
      <c r="E338" s="139"/>
      <c r="F338" s="21" t="s">
        <v>1930</v>
      </c>
      <c r="G338" s="22">
        <v>105411</v>
      </c>
      <c r="H338" s="22">
        <v>10542</v>
      </c>
      <c r="I338" s="22">
        <v>10542</v>
      </c>
      <c r="J338" t="str">
        <f>B338</f>
        <v>SAI MOTORS</v>
      </c>
    </row>
    <row r="339" spans="1:10" x14ac:dyDescent="0.25">
      <c r="A339" s="19">
        <v>1</v>
      </c>
      <c r="B339" s="21" t="s">
        <v>194</v>
      </c>
      <c r="C339" s="24">
        <v>41362</v>
      </c>
      <c r="D339" s="21" t="s">
        <v>195</v>
      </c>
      <c r="E339" s="24">
        <v>41415</v>
      </c>
      <c r="F339" s="137" t="str">
        <f t="shared" ref="F339:F340" si="30">F338</f>
        <v>BPLS08889G</v>
      </c>
      <c r="G339" s="22">
        <v>38836</v>
      </c>
      <c r="H339" s="22">
        <v>3884</v>
      </c>
      <c r="I339" s="22">
        <v>3884</v>
      </c>
      <c r="J339" s="142" t="str">
        <f t="shared" ref="J339:J340" si="31">J338</f>
        <v>SAI MOTORS</v>
      </c>
    </row>
    <row r="340" spans="1:10" x14ac:dyDescent="0.25">
      <c r="A340" s="19">
        <v>2</v>
      </c>
      <c r="B340" s="138" t="s">
        <v>194</v>
      </c>
      <c r="C340" s="140">
        <v>41355</v>
      </c>
      <c r="D340" s="21" t="s">
        <v>195</v>
      </c>
      <c r="E340" s="140">
        <v>41415</v>
      </c>
      <c r="F340" s="137" t="str">
        <f t="shared" si="30"/>
        <v>BPLS08889G</v>
      </c>
      <c r="G340" s="22">
        <v>66575</v>
      </c>
      <c r="H340" s="22">
        <v>6658</v>
      </c>
      <c r="I340" s="22">
        <v>6658</v>
      </c>
      <c r="J340" s="142" t="str">
        <f t="shared" si="31"/>
        <v>SAI MOTORS</v>
      </c>
    </row>
    <row r="341" spans="1:10" ht="15" customHeight="1" x14ac:dyDescent="0.25">
      <c r="A341" s="26">
        <v>25</v>
      </c>
      <c r="B341" s="138" t="s">
        <v>1931</v>
      </c>
      <c r="C341" s="139"/>
      <c r="D341" s="139"/>
      <c r="E341" s="139"/>
      <c r="F341" s="21" t="s">
        <v>1932</v>
      </c>
      <c r="G341" s="22">
        <v>110959</v>
      </c>
      <c r="H341" s="22">
        <v>11096</v>
      </c>
      <c r="I341" s="22">
        <v>11096</v>
      </c>
      <c r="J341" t="str">
        <f>B341</f>
        <v>SURINDER SINGH KHURANA</v>
      </c>
    </row>
    <row r="342" spans="1:10" x14ac:dyDescent="0.25">
      <c r="A342" s="19">
        <v>1</v>
      </c>
      <c r="B342" s="21" t="s">
        <v>194</v>
      </c>
      <c r="C342" s="24">
        <v>41363</v>
      </c>
      <c r="D342" s="21" t="s">
        <v>195</v>
      </c>
      <c r="E342" s="24">
        <v>41414</v>
      </c>
      <c r="F342" s="137" t="str">
        <f>F341</f>
        <v>BPLS13230A</v>
      </c>
      <c r="G342" s="22">
        <v>110959</v>
      </c>
      <c r="H342" s="22">
        <v>11096</v>
      </c>
      <c r="I342" s="22">
        <v>11096</v>
      </c>
      <c r="J342" s="142" t="str">
        <f>J341</f>
        <v>SURINDER SINGH KHURANA</v>
      </c>
    </row>
    <row r="343" spans="1:10" ht="15" customHeight="1" x14ac:dyDescent="0.25">
      <c r="A343" s="26">
        <v>26</v>
      </c>
      <c r="B343" s="138" t="s">
        <v>1933</v>
      </c>
      <c r="C343" s="139"/>
      <c r="D343" s="139"/>
      <c r="E343" s="139"/>
      <c r="F343" s="21" t="s">
        <v>1934</v>
      </c>
      <c r="G343" s="22">
        <v>239163</v>
      </c>
      <c r="H343" s="22">
        <v>23916</v>
      </c>
      <c r="I343" s="22">
        <v>23916</v>
      </c>
      <c r="J343" t="str">
        <f>B343</f>
        <v>UTTAM MOTORS</v>
      </c>
    </row>
    <row r="344" spans="1:10" x14ac:dyDescent="0.25">
      <c r="A344" s="19">
        <v>1</v>
      </c>
      <c r="B344" s="21" t="s">
        <v>194</v>
      </c>
      <c r="C344" s="24">
        <v>41364</v>
      </c>
      <c r="D344" s="21" t="s">
        <v>195</v>
      </c>
      <c r="E344" s="24">
        <v>41399</v>
      </c>
      <c r="F344" s="137" t="str">
        <f>F343</f>
        <v>BPLU00649F</v>
      </c>
      <c r="G344" s="22">
        <v>239163</v>
      </c>
      <c r="H344" s="22">
        <v>23916</v>
      </c>
      <c r="I344" s="22">
        <v>23916</v>
      </c>
      <c r="J344" s="142" t="str">
        <f>J343</f>
        <v>UTTAM MOTORS</v>
      </c>
    </row>
    <row r="345" spans="1:10" ht="15" customHeight="1" x14ac:dyDescent="0.25">
      <c r="A345" s="26">
        <v>27</v>
      </c>
      <c r="B345" s="138" t="s">
        <v>1935</v>
      </c>
      <c r="C345" s="139"/>
      <c r="D345" s="139"/>
      <c r="E345" s="139"/>
      <c r="F345" s="21" t="s">
        <v>1936</v>
      </c>
      <c r="G345" s="22">
        <v>435617</v>
      </c>
      <c r="H345" s="22">
        <v>43562</v>
      </c>
      <c r="I345" s="22">
        <v>43562</v>
      </c>
      <c r="J345" t="str">
        <f>B345</f>
        <v>VISHAL JOHRI</v>
      </c>
    </row>
    <row r="346" spans="1:10" x14ac:dyDescent="0.25">
      <c r="A346" s="19">
        <v>1</v>
      </c>
      <c r="B346" s="21" t="s">
        <v>194</v>
      </c>
      <c r="C346" s="24">
        <v>41355</v>
      </c>
      <c r="D346" s="21" t="s">
        <v>195</v>
      </c>
      <c r="E346" s="24">
        <v>41408</v>
      </c>
      <c r="F346" s="137" t="str">
        <f t="shared" ref="F346:F347" si="32">F345</f>
        <v>BPLV00589B</v>
      </c>
      <c r="G346" s="22">
        <v>221918</v>
      </c>
      <c r="H346" s="22">
        <v>22192</v>
      </c>
      <c r="I346" s="22">
        <v>22192</v>
      </c>
      <c r="J346" s="142" t="str">
        <f t="shared" ref="J346:J347" si="33">J345</f>
        <v>VISHAL JOHRI</v>
      </c>
    </row>
    <row r="347" spans="1:10" x14ac:dyDescent="0.25">
      <c r="A347" s="19">
        <v>2</v>
      </c>
      <c r="B347" s="21" t="s">
        <v>194</v>
      </c>
      <c r="C347" s="24">
        <v>41182</v>
      </c>
      <c r="D347" s="21" t="s">
        <v>195</v>
      </c>
      <c r="E347" s="24">
        <v>41197</v>
      </c>
      <c r="F347" s="137" t="str">
        <f t="shared" si="32"/>
        <v>BPLV00589B</v>
      </c>
      <c r="G347" s="22">
        <v>213699</v>
      </c>
      <c r="H347" s="22">
        <v>21370</v>
      </c>
      <c r="I347" s="22">
        <v>21370</v>
      </c>
      <c r="J347" s="142" t="str">
        <f t="shared" si="33"/>
        <v>VISHAL JOHRI</v>
      </c>
    </row>
    <row r="348" spans="1:10" ht="15" customHeight="1" x14ac:dyDescent="0.25">
      <c r="A348" s="26">
        <v>28</v>
      </c>
      <c r="B348" s="138" t="s">
        <v>1937</v>
      </c>
      <c r="C348" s="139"/>
      <c r="D348" s="139"/>
      <c r="E348" s="139"/>
      <c r="F348" s="21" t="s">
        <v>1938</v>
      </c>
      <c r="G348" s="22">
        <v>166534</v>
      </c>
      <c r="H348" s="22">
        <v>16653</v>
      </c>
      <c r="I348" s="22">
        <v>16653</v>
      </c>
      <c r="J348" t="str">
        <f>B348</f>
        <v>VINAY SHARMA</v>
      </c>
    </row>
    <row r="349" spans="1:10" x14ac:dyDescent="0.25">
      <c r="A349" s="19">
        <v>1</v>
      </c>
      <c r="B349" s="21" t="s">
        <v>194</v>
      </c>
      <c r="C349" s="24">
        <v>41364</v>
      </c>
      <c r="D349" s="21" t="s">
        <v>195</v>
      </c>
      <c r="E349" s="24">
        <v>41412</v>
      </c>
      <c r="F349" s="137" t="str">
        <f>F348</f>
        <v>BPLV01791G</v>
      </c>
      <c r="G349" s="22">
        <v>166534</v>
      </c>
      <c r="H349" s="22">
        <v>16653</v>
      </c>
      <c r="I349" s="22">
        <v>16653</v>
      </c>
      <c r="J349" s="142" t="str">
        <f>J348</f>
        <v>VINAY SHARMA</v>
      </c>
    </row>
    <row r="350" spans="1:10" ht="15" customHeight="1" x14ac:dyDescent="0.25">
      <c r="A350" s="26">
        <v>29</v>
      </c>
      <c r="B350" s="138" t="s">
        <v>1939</v>
      </c>
      <c r="C350" s="139"/>
      <c r="D350" s="139"/>
      <c r="E350" s="139"/>
      <c r="F350" s="21" t="s">
        <v>1940</v>
      </c>
      <c r="G350" s="22">
        <v>913407</v>
      </c>
      <c r="H350" s="22">
        <v>91341</v>
      </c>
      <c r="I350" s="22">
        <v>91341</v>
      </c>
      <c r="J350" t="str">
        <f>B350</f>
        <v>BALAJI MOTORS</v>
      </c>
    </row>
    <row r="351" spans="1:10" x14ac:dyDescent="0.25">
      <c r="A351" s="19">
        <v>1</v>
      </c>
      <c r="B351" s="21" t="s">
        <v>194</v>
      </c>
      <c r="C351" s="24">
        <v>41364</v>
      </c>
      <c r="D351" s="21" t="s">
        <v>195</v>
      </c>
      <c r="E351" s="24">
        <v>41412</v>
      </c>
      <c r="F351" s="137" t="str">
        <f t="shared" ref="F351:F354" si="34">F350</f>
        <v>CALB10380G</v>
      </c>
      <c r="G351" s="22">
        <v>462329</v>
      </c>
      <c r="H351" s="22">
        <v>46233</v>
      </c>
      <c r="I351" s="22">
        <v>46233</v>
      </c>
      <c r="J351" s="142" t="str">
        <f t="shared" ref="J351:J354" si="35">J350</f>
        <v>BALAJI MOTORS</v>
      </c>
    </row>
    <row r="352" spans="1:10" x14ac:dyDescent="0.25">
      <c r="A352" s="19">
        <v>2</v>
      </c>
      <c r="B352" s="21" t="s">
        <v>194</v>
      </c>
      <c r="C352" s="24">
        <v>41343</v>
      </c>
      <c r="D352" s="21" t="s">
        <v>195</v>
      </c>
      <c r="E352" s="24">
        <v>41412</v>
      </c>
      <c r="F352" s="137" t="str">
        <f t="shared" si="34"/>
        <v>CALB10380G</v>
      </c>
      <c r="G352" s="22">
        <v>43546</v>
      </c>
      <c r="H352" s="22">
        <v>4355</v>
      </c>
      <c r="I352" s="22">
        <v>4355</v>
      </c>
      <c r="J352" s="142" t="str">
        <f t="shared" si="35"/>
        <v>BALAJI MOTORS</v>
      </c>
    </row>
    <row r="353" spans="1:10" x14ac:dyDescent="0.25">
      <c r="A353" s="19">
        <v>3</v>
      </c>
      <c r="B353" s="21" t="s">
        <v>194</v>
      </c>
      <c r="C353" s="24">
        <v>41334</v>
      </c>
      <c r="D353" s="21" t="s">
        <v>195</v>
      </c>
      <c r="E353" s="24">
        <v>41412</v>
      </c>
      <c r="F353" s="137" t="str">
        <f t="shared" si="34"/>
        <v>CALB10380G</v>
      </c>
      <c r="G353" s="22">
        <v>26232</v>
      </c>
      <c r="H353" s="22">
        <v>2623</v>
      </c>
      <c r="I353" s="22">
        <v>2623</v>
      </c>
      <c r="J353" s="142" t="str">
        <f t="shared" si="35"/>
        <v>BALAJI MOTORS</v>
      </c>
    </row>
    <row r="354" spans="1:10" x14ac:dyDescent="0.25">
      <c r="A354" s="19">
        <v>4</v>
      </c>
      <c r="B354" s="21" t="s">
        <v>194</v>
      </c>
      <c r="C354" s="24">
        <v>41334</v>
      </c>
      <c r="D354" s="21" t="s">
        <v>195</v>
      </c>
      <c r="E354" s="24">
        <v>41412</v>
      </c>
      <c r="F354" s="137" t="str">
        <f t="shared" si="34"/>
        <v>CALB10380G</v>
      </c>
      <c r="G354" s="22">
        <v>381300</v>
      </c>
      <c r="H354" s="22">
        <v>38130</v>
      </c>
      <c r="I354" s="22">
        <v>38130</v>
      </c>
      <c r="J354" s="142" t="str">
        <f t="shared" si="35"/>
        <v>BALAJI MOTORS</v>
      </c>
    </row>
  </sheetData>
  <mergeCells count="58">
    <mergeCell ref="B7:E7"/>
    <mergeCell ref="B2:E2"/>
    <mergeCell ref="B1:E1"/>
    <mergeCell ref="B20:E20"/>
    <mergeCell ref="B19:E19"/>
    <mergeCell ref="B13:E13"/>
    <mergeCell ref="B12:E12"/>
    <mergeCell ref="B8:E8"/>
    <mergeCell ref="B35:E35"/>
    <mergeCell ref="B32:E32"/>
    <mergeCell ref="B31:E31"/>
    <mergeCell ref="B26:E26"/>
    <mergeCell ref="B25:E25"/>
    <mergeCell ref="B59:E59"/>
    <mergeCell ref="B58:E58"/>
    <mergeCell ref="B48:E48"/>
    <mergeCell ref="B47:E47"/>
    <mergeCell ref="B36:E36"/>
    <mergeCell ref="B70:E70"/>
    <mergeCell ref="B67:E67"/>
    <mergeCell ref="B66:E66"/>
    <mergeCell ref="B63:E63"/>
    <mergeCell ref="B62:E62"/>
    <mergeCell ref="B83:E83"/>
    <mergeCell ref="B82:E82"/>
    <mergeCell ref="B78:E78"/>
    <mergeCell ref="B77:E77"/>
    <mergeCell ref="B71:E71"/>
    <mergeCell ref="B115:E115"/>
    <mergeCell ref="B112:E112"/>
    <mergeCell ref="B111:E111"/>
    <mergeCell ref="B88:E88"/>
    <mergeCell ref="B87:E87"/>
    <mergeCell ref="B129:E129"/>
    <mergeCell ref="B128:E128"/>
    <mergeCell ref="B120:E120"/>
    <mergeCell ref="B119:E119"/>
    <mergeCell ref="B116:E116"/>
    <mergeCell ref="B163:E163"/>
    <mergeCell ref="B153:E153"/>
    <mergeCell ref="B152:E152"/>
    <mergeCell ref="B134:E134"/>
    <mergeCell ref="B133:E133"/>
    <mergeCell ref="B172:E172"/>
    <mergeCell ref="B171:E171"/>
    <mergeCell ref="B168:E168"/>
    <mergeCell ref="B167:E167"/>
    <mergeCell ref="B164:E164"/>
    <mergeCell ref="B184:E184"/>
    <mergeCell ref="B181:E181"/>
    <mergeCell ref="B180:E180"/>
    <mergeCell ref="B177:E177"/>
    <mergeCell ref="B176:E176"/>
    <mergeCell ref="B194:E194"/>
    <mergeCell ref="B193:E193"/>
    <mergeCell ref="B190:E190"/>
    <mergeCell ref="B189:E189"/>
    <mergeCell ref="B185:E18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3DC55-DB2F-4310-BCAC-1ADD39687F84}">
  <sheetPr codeName="Sheet37"/>
  <dimension ref="B1:AI34"/>
  <sheetViews>
    <sheetView topLeftCell="P1" workbookViewId="0">
      <selection activeCell="Z1" sqref="Z1:AI14"/>
    </sheetView>
  </sheetViews>
  <sheetFormatPr defaultRowHeight="15" x14ac:dyDescent="0.25"/>
  <sheetData>
    <row r="1" spans="2:35" x14ac:dyDescent="0.25">
      <c r="B1" s="303" t="s">
        <v>175</v>
      </c>
      <c r="C1" s="303"/>
      <c r="D1" s="303"/>
      <c r="E1" s="303"/>
      <c r="F1" s="303"/>
      <c r="G1" s="303"/>
      <c r="H1" s="303"/>
      <c r="I1" s="303"/>
      <c r="J1" s="303"/>
      <c r="K1" s="303"/>
      <c r="N1" s="303" t="s">
        <v>175</v>
      </c>
      <c r="O1" s="303"/>
      <c r="P1" s="303"/>
      <c r="Q1" s="303"/>
      <c r="R1" s="303"/>
      <c r="S1" s="303"/>
      <c r="T1" s="303"/>
      <c r="U1" s="303"/>
      <c r="V1" s="303"/>
      <c r="W1" s="303"/>
      <c r="Z1" s="303" t="s">
        <v>175</v>
      </c>
      <c r="AA1" s="303"/>
      <c r="AB1" s="303"/>
      <c r="AC1" s="303"/>
      <c r="AD1" s="303"/>
      <c r="AE1" s="303"/>
      <c r="AF1" s="303"/>
      <c r="AG1" s="303"/>
      <c r="AH1" s="303"/>
      <c r="AI1" s="303"/>
    </row>
    <row r="2" spans="2:35" x14ac:dyDescent="0.25">
      <c r="B2" s="16" t="s">
        <v>114</v>
      </c>
      <c r="C2" s="16" t="s">
        <v>171</v>
      </c>
      <c r="D2" s="16" t="s">
        <v>172</v>
      </c>
      <c r="E2" s="16" t="s">
        <v>173</v>
      </c>
      <c r="F2" s="16" t="s">
        <v>115</v>
      </c>
      <c r="G2" s="16" t="s">
        <v>116</v>
      </c>
      <c r="H2" s="16" t="s">
        <v>117</v>
      </c>
      <c r="I2" s="16" t="s">
        <v>174</v>
      </c>
      <c r="J2" s="16" t="s">
        <v>119</v>
      </c>
      <c r="K2" s="16" t="s">
        <v>120</v>
      </c>
      <c r="N2" s="16" t="s">
        <v>114</v>
      </c>
      <c r="O2" s="16" t="s">
        <v>171</v>
      </c>
      <c r="P2" s="16" t="s">
        <v>172</v>
      </c>
      <c r="Q2" s="16" t="s">
        <v>173</v>
      </c>
      <c r="R2" s="16" t="s">
        <v>115</v>
      </c>
      <c r="S2" s="16" t="s">
        <v>116</v>
      </c>
      <c r="T2" s="16" t="s">
        <v>117</v>
      </c>
      <c r="U2" s="16" t="s">
        <v>174</v>
      </c>
      <c r="V2" s="16" t="s">
        <v>119</v>
      </c>
      <c r="W2" s="16" t="s">
        <v>120</v>
      </c>
      <c r="Z2" s="16" t="s">
        <v>114</v>
      </c>
      <c r="AA2" s="16" t="s">
        <v>171</v>
      </c>
      <c r="AB2" s="16" t="s">
        <v>172</v>
      </c>
      <c r="AC2" s="16" t="s">
        <v>173</v>
      </c>
      <c r="AD2" s="16" t="s">
        <v>115</v>
      </c>
      <c r="AE2" s="16" t="s">
        <v>116</v>
      </c>
      <c r="AF2" s="16" t="s">
        <v>117</v>
      </c>
      <c r="AG2" s="16" t="s">
        <v>174</v>
      </c>
      <c r="AH2" s="16" t="s">
        <v>119</v>
      </c>
      <c r="AI2" s="16" t="s">
        <v>120</v>
      </c>
    </row>
    <row r="3" spans="2:35" x14ac:dyDescent="0.25">
      <c r="B3" s="16">
        <v>1</v>
      </c>
      <c r="C3" s="5">
        <v>10</v>
      </c>
      <c r="D3" s="5">
        <v>43</v>
      </c>
      <c r="E3" s="5">
        <v>4</v>
      </c>
      <c r="F3" s="5">
        <v>54</v>
      </c>
      <c r="G3" s="5"/>
      <c r="H3" s="5">
        <v>43</v>
      </c>
      <c r="I3" s="5">
        <v>21</v>
      </c>
      <c r="J3" s="5">
        <v>2</v>
      </c>
      <c r="K3" s="5">
        <v>53</v>
      </c>
      <c r="N3" s="16">
        <v>1</v>
      </c>
      <c r="O3" s="5">
        <v>10</v>
      </c>
      <c r="P3" s="5">
        <v>43</v>
      </c>
      <c r="Q3" s="5">
        <v>4</v>
      </c>
      <c r="R3" s="5">
        <v>54</v>
      </c>
      <c r="S3" s="5"/>
      <c r="T3" s="5">
        <v>43</v>
      </c>
      <c r="U3" s="5">
        <v>21</v>
      </c>
      <c r="V3" s="5">
        <v>2</v>
      </c>
      <c r="W3" s="5">
        <v>53</v>
      </c>
      <c r="Z3" s="16">
        <v>1</v>
      </c>
      <c r="AA3" s="5">
        <v>10</v>
      </c>
      <c r="AB3" s="5">
        <v>43</v>
      </c>
      <c r="AC3" s="5">
        <v>4</v>
      </c>
      <c r="AD3" s="5">
        <v>54</v>
      </c>
      <c r="AE3" s="5">
        <v>0</v>
      </c>
      <c r="AF3" s="5">
        <v>43</v>
      </c>
      <c r="AG3" s="5">
        <v>21</v>
      </c>
      <c r="AH3" s="5">
        <v>2</v>
      </c>
      <c r="AI3" s="5">
        <v>53</v>
      </c>
    </row>
    <row r="4" spans="2:35" x14ac:dyDescent="0.25">
      <c r="B4" s="16">
        <v>2</v>
      </c>
      <c r="C4" s="5"/>
      <c r="D4" s="5">
        <v>4</v>
      </c>
      <c r="E4" s="5">
        <v>645</v>
      </c>
      <c r="F4" s="5">
        <v>5</v>
      </c>
      <c r="G4" s="5">
        <v>4</v>
      </c>
      <c r="H4" s="5"/>
      <c r="I4" s="5"/>
      <c r="J4" s="5">
        <v>32</v>
      </c>
      <c r="K4" s="5"/>
      <c r="N4" s="16">
        <v>2</v>
      </c>
      <c r="O4" s="5"/>
      <c r="P4" s="5">
        <v>4</v>
      </c>
      <c r="Q4" s="5">
        <v>645</v>
      </c>
      <c r="R4" s="5">
        <v>5</v>
      </c>
      <c r="S4" s="5">
        <v>4</v>
      </c>
      <c r="T4" s="5"/>
      <c r="U4" s="5"/>
      <c r="V4" s="5">
        <v>32</v>
      </c>
      <c r="W4" s="5"/>
      <c r="Z4" s="245"/>
      <c r="AA4" s="246"/>
      <c r="AB4" s="246"/>
      <c r="AC4" s="246"/>
      <c r="AD4" s="246"/>
      <c r="AE4" s="246"/>
      <c r="AF4" s="246"/>
      <c r="AG4" s="246"/>
      <c r="AH4" s="246"/>
      <c r="AI4" s="246"/>
    </row>
    <row r="5" spans="2:35" x14ac:dyDescent="0.25">
      <c r="B5" s="16">
        <v>3</v>
      </c>
      <c r="C5" s="5">
        <v>20</v>
      </c>
      <c r="D5" s="5">
        <v>34</v>
      </c>
      <c r="E5" s="5">
        <v>6</v>
      </c>
      <c r="F5" s="5"/>
      <c r="G5" s="5">
        <v>4</v>
      </c>
      <c r="H5" s="5">
        <v>4342</v>
      </c>
      <c r="I5" s="5">
        <v>212</v>
      </c>
      <c r="J5" s="5">
        <v>32</v>
      </c>
      <c r="K5" s="5">
        <v>54</v>
      </c>
      <c r="N5" s="16">
        <v>3</v>
      </c>
      <c r="O5" s="5">
        <v>20</v>
      </c>
      <c r="P5" s="5">
        <v>34</v>
      </c>
      <c r="Q5" s="5">
        <v>6</v>
      </c>
      <c r="R5" s="5"/>
      <c r="S5" s="5">
        <v>4</v>
      </c>
      <c r="T5" s="5">
        <v>4342</v>
      </c>
      <c r="U5" s="5">
        <v>212</v>
      </c>
      <c r="V5" s="5">
        <v>32</v>
      </c>
      <c r="W5" s="5">
        <v>54</v>
      </c>
      <c r="Z5" s="16">
        <v>3</v>
      </c>
      <c r="AA5" s="5">
        <v>20</v>
      </c>
      <c r="AB5" s="5">
        <v>34</v>
      </c>
      <c r="AC5" s="5">
        <v>6</v>
      </c>
      <c r="AD5" s="5">
        <v>0</v>
      </c>
      <c r="AE5" s="5">
        <v>4</v>
      </c>
      <c r="AF5" s="5">
        <v>4342</v>
      </c>
      <c r="AG5" s="5">
        <v>212</v>
      </c>
      <c r="AH5" s="5">
        <v>32</v>
      </c>
      <c r="AI5" s="5">
        <v>54</v>
      </c>
    </row>
    <row r="6" spans="2:35" x14ac:dyDescent="0.25">
      <c r="B6" s="16">
        <v>4</v>
      </c>
      <c r="C6" s="5">
        <v>30</v>
      </c>
      <c r="D6" s="5">
        <v>34</v>
      </c>
      <c r="E6" s="5">
        <v>56</v>
      </c>
      <c r="F6" s="5">
        <v>4</v>
      </c>
      <c r="G6" s="5">
        <v>3</v>
      </c>
      <c r="H6" s="5">
        <v>32</v>
      </c>
      <c r="I6" s="5">
        <v>12</v>
      </c>
      <c r="J6" s="5">
        <v>3</v>
      </c>
      <c r="K6" s="5">
        <v>64</v>
      </c>
      <c r="N6" s="16">
        <v>4</v>
      </c>
      <c r="O6" s="5">
        <v>30</v>
      </c>
      <c r="P6" s="5">
        <v>34</v>
      </c>
      <c r="Q6" s="5">
        <v>56</v>
      </c>
      <c r="R6" s="5">
        <v>4</v>
      </c>
      <c r="S6" s="5">
        <v>3</v>
      </c>
      <c r="T6" s="5">
        <v>32</v>
      </c>
      <c r="U6" s="5">
        <v>12</v>
      </c>
      <c r="V6" s="5">
        <v>3</v>
      </c>
      <c r="W6" s="5">
        <v>64</v>
      </c>
      <c r="Z6" s="16">
        <v>4</v>
      </c>
      <c r="AA6" s="5">
        <v>30</v>
      </c>
      <c r="AB6" s="5">
        <v>34</v>
      </c>
      <c r="AC6" s="5">
        <v>56</v>
      </c>
      <c r="AD6" s="5">
        <v>4</v>
      </c>
      <c r="AE6" s="5">
        <v>3</v>
      </c>
      <c r="AF6" s="5">
        <v>32</v>
      </c>
      <c r="AG6" s="5">
        <v>12</v>
      </c>
      <c r="AH6" s="5">
        <v>3</v>
      </c>
      <c r="AI6" s="5">
        <v>64</v>
      </c>
    </row>
    <row r="7" spans="2:35" x14ac:dyDescent="0.25">
      <c r="B7" s="16">
        <v>5</v>
      </c>
      <c r="C7" s="5">
        <v>40</v>
      </c>
      <c r="D7" s="5">
        <v>3</v>
      </c>
      <c r="E7" s="5">
        <v>44</v>
      </c>
      <c r="F7" s="5">
        <v>5</v>
      </c>
      <c r="G7" s="5">
        <v>3</v>
      </c>
      <c r="H7" s="5">
        <v>3</v>
      </c>
      <c r="I7" s="5">
        <v>12</v>
      </c>
      <c r="J7" s="5">
        <v>2</v>
      </c>
      <c r="K7" s="5"/>
      <c r="N7" s="16">
        <v>5</v>
      </c>
      <c r="O7" s="5">
        <v>40</v>
      </c>
      <c r="P7" s="5">
        <v>3</v>
      </c>
      <c r="Q7" s="5">
        <v>44</v>
      </c>
      <c r="R7" s="5">
        <v>5</v>
      </c>
      <c r="S7" s="5">
        <v>3</v>
      </c>
      <c r="T7" s="5">
        <v>3</v>
      </c>
      <c r="U7" s="5">
        <v>12</v>
      </c>
      <c r="V7" s="5">
        <v>2</v>
      </c>
      <c r="W7" s="5"/>
      <c r="Z7" s="16">
        <v>5</v>
      </c>
      <c r="AA7" s="5">
        <v>40</v>
      </c>
      <c r="AB7" s="5">
        <v>3</v>
      </c>
      <c r="AC7" s="5">
        <v>44</v>
      </c>
      <c r="AD7" s="5">
        <v>5</v>
      </c>
      <c r="AE7" s="5">
        <v>3</v>
      </c>
      <c r="AF7" s="5">
        <v>3</v>
      </c>
      <c r="AG7" s="5">
        <v>12</v>
      </c>
      <c r="AH7" s="5">
        <v>2</v>
      </c>
      <c r="AI7" s="5">
        <v>0</v>
      </c>
    </row>
    <row r="8" spans="2:35" x14ac:dyDescent="0.25">
      <c r="B8" s="16">
        <v>6</v>
      </c>
      <c r="C8" s="5">
        <v>41</v>
      </c>
      <c r="D8" s="5">
        <v>43</v>
      </c>
      <c r="E8" s="5">
        <v>5</v>
      </c>
      <c r="F8" s="5"/>
      <c r="G8" s="5">
        <v>3</v>
      </c>
      <c r="H8" s="5">
        <v>23</v>
      </c>
      <c r="I8" s="5">
        <v>12</v>
      </c>
      <c r="J8" s="5">
        <v>32</v>
      </c>
      <c r="K8" s="5">
        <v>84</v>
      </c>
      <c r="N8" s="16">
        <v>6</v>
      </c>
      <c r="O8" s="5">
        <v>41</v>
      </c>
      <c r="P8" s="5">
        <v>43</v>
      </c>
      <c r="Q8" s="5">
        <v>5</v>
      </c>
      <c r="R8" s="5"/>
      <c r="S8" s="5">
        <v>3</v>
      </c>
      <c r="T8" s="5">
        <v>23</v>
      </c>
      <c r="U8" s="5">
        <v>12</v>
      </c>
      <c r="V8" s="5">
        <v>32</v>
      </c>
      <c r="W8" s="5">
        <v>84</v>
      </c>
      <c r="Z8" s="245"/>
      <c r="AA8" s="246"/>
      <c r="AB8" s="246"/>
      <c r="AC8" s="246"/>
      <c r="AD8" s="246"/>
      <c r="AE8" s="246"/>
      <c r="AF8" s="246"/>
      <c r="AG8" s="246"/>
      <c r="AH8" s="246"/>
      <c r="AI8" s="246"/>
    </row>
    <row r="9" spans="2:35" x14ac:dyDescent="0.25">
      <c r="B9" s="16">
        <v>7</v>
      </c>
      <c r="C9" s="5">
        <v>31</v>
      </c>
      <c r="D9" s="5">
        <v>4</v>
      </c>
      <c r="E9" s="5"/>
      <c r="F9" s="5"/>
      <c r="G9" s="5">
        <v>3</v>
      </c>
      <c r="H9" s="5">
        <v>2</v>
      </c>
      <c r="I9" s="5">
        <v>1</v>
      </c>
      <c r="J9" s="5">
        <v>32</v>
      </c>
      <c r="K9" s="5">
        <v>35</v>
      </c>
      <c r="N9" s="16">
        <v>7</v>
      </c>
      <c r="O9" s="5">
        <v>31</v>
      </c>
      <c r="P9" s="5">
        <v>4</v>
      </c>
      <c r="Q9" s="5"/>
      <c r="R9" s="5"/>
      <c r="S9" s="5">
        <v>3</v>
      </c>
      <c r="T9" s="5">
        <v>2</v>
      </c>
      <c r="U9" s="5">
        <v>1</v>
      </c>
      <c r="V9" s="5">
        <v>32</v>
      </c>
      <c r="W9" s="5">
        <v>35</v>
      </c>
      <c r="Z9" s="16">
        <v>7</v>
      </c>
      <c r="AA9" s="5">
        <v>31</v>
      </c>
      <c r="AB9" s="5">
        <v>4</v>
      </c>
      <c r="AC9" s="5">
        <v>0</v>
      </c>
      <c r="AD9" s="5">
        <v>0</v>
      </c>
      <c r="AE9" s="5">
        <v>3</v>
      </c>
      <c r="AF9" s="5">
        <v>2</v>
      </c>
      <c r="AG9" s="5">
        <v>1</v>
      </c>
      <c r="AH9" s="5">
        <v>32</v>
      </c>
      <c r="AI9" s="5">
        <v>35</v>
      </c>
    </row>
    <row r="10" spans="2:35" x14ac:dyDescent="0.25">
      <c r="B10" s="16">
        <v>8</v>
      </c>
      <c r="C10" s="5">
        <v>12</v>
      </c>
      <c r="D10" s="5">
        <v>3</v>
      </c>
      <c r="E10" s="5"/>
      <c r="F10" s="5">
        <v>45</v>
      </c>
      <c r="G10" s="5">
        <v>3</v>
      </c>
      <c r="H10" s="5">
        <v>3</v>
      </c>
      <c r="I10" s="5">
        <v>2</v>
      </c>
      <c r="J10" s="5">
        <v>3</v>
      </c>
      <c r="K10" s="5">
        <v>15</v>
      </c>
      <c r="N10" s="16">
        <v>8</v>
      </c>
      <c r="O10" s="5">
        <v>12</v>
      </c>
      <c r="P10" s="5">
        <v>3</v>
      </c>
      <c r="Q10" s="5"/>
      <c r="R10" s="5">
        <v>45</v>
      </c>
      <c r="S10" s="5">
        <v>3</v>
      </c>
      <c r="T10" s="5">
        <v>3</v>
      </c>
      <c r="U10" s="5">
        <v>2</v>
      </c>
      <c r="V10" s="5">
        <v>3</v>
      </c>
      <c r="W10" s="5">
        <v>15</v>
      </c>
      <c r="Z10" s="16">
        <v>8</v>
      </c>
      <c r="AA10" s="5">
        <v>12</v>
      </c>
      <c r="AB10" s="5">
        <v>3</v>
      </c>
      <c r="AC10" s="5">
        <v>0</v>
      </c>
      <c r="AD10" s="5">
        <v>45</v>
      </c>
      <c r="AE10" s="5">
        <v>3</v>
      </c>
      <c r="AF10" s="5">
        <v>3</v>
      </c>
      <c r="AG10" s="5">
        <v>2</v>
      </c>
      <c r="AH10" s="5">
        <v>3</v>
      </c>
      <c r="AI10" s="5">
        <v>15</v>
      </c>
    </row>
    <row r="11" spans="2:35" x14ac:dyDescent="0.25">
      <c r="B11" s="16">
        <v>9</v>
      </c>
      <c r="C11" s="5"/>
      <c r="D11" s="5">
        <v>4</v>
      </c>
      <c r="E11" s="5">
        <v>545</v>
      </c>
      <c r="F11" s="5">
        <v>4</v>
      </c>
      <c r="G11" s="5">
        <v>3</v>
      </c>
      <c r="H11" s="5">
        <v>232</v>
      </c>
      <c r="I11" s="5">
        <v>12</v>
      </c>
      <c r="J11" s="5">
        <v>2</v>
      </c>
      <c r="K11" s="5">
        <v>4</v>
      </c>
      <c r="N11" s="16">
        <v>9</v>
      </c>
      <c r="O11" s="5"/>
      <c r="P11" s="5">
        <v>4</v>
      </c>
      <c r="Q11" s="5">
        <v>545</v>
      </c>
      <c r="R11" s="5">
        <v>4</v>
      </c>
      <c r="S11" s="5">
        <v>3</v>
      </c>
      <c r="T11" s="5">
        <v>232</v>
      </c>
      <c r="U11" s="5">
        <v>12</v>
      </c>
      <c r="V11" s="5">
        <v>2</v>
      </c>
      <c r="W11" s="5">
        <v>4</v>
      </c>
      <c r="Z11" s="16">
        <v>9</v>
      </c>
      <c r="AA11" s="5">
        <v>0</v>
      </c>
      <c r="AB11" s="5">
        <v>4</v>
      </c>
      <c r="AC11" s="5">
        <v>545</v>
      </c>
      <c r="AD11" s="5">
        <v>4</v>
      </c>
      <c r="AE11" s="5">
        <v>3</v>
      </c>
      <c r="AF11" s="5">
        <v>232</v>
      </c>
      <c r="AG11" s="5">
        <v>12</v>
      </c>
      <c r="AH11" s="5">
        <v>2</v>
      </c>
      <c r="AI11" s="5">
        <v>4</v>
      </c>
    </row>
    <row r="12" spans="2:35" x14ac:dyDescent="0.25">
      <c r="B12" s="16">
        <v>10</v>
      </c>
      <c r="C12" s="5"/>
      <c r="D12" s="5">
        <v>34</v>
      </c>
      <c r="E12" s="5"/>
      <c r="F12" s="5">
        <v>54</v>
      </c>
      <c r="G12" s="5">
        <v>3</v>
      </c>
      <c r="H12" s="5">
        <v>3</v>
      </c>
      <c r="I12" s="5">
        <v>1</v>
      </c>
      <c r="J12" s="5">
        <v>3</v>
      </c>
      <c r="K12" s="5"/>
      <c r="N12" s="16">
        <v>10</v>
      </c>
      <c r="O12" s="5"/>
      <c r="P12" s="5">
        <v>34</v>
      </c>
      <c r="Q12" s="5"/>
      <c r="R12" s="5">
        <v>54</v>
      </c>
      <c r="S12" s="5">
        <v>3</v>
      </c>
      <c r="T12" s="5">
        <v>3</v>
      </c>
      <c r="U12" s="5">
        <v>1</v>
      </c>
      <c r="V12" s="5">
        <v>3</v>
      </c>
      <c r="W12" s="5"/>
      <c r="Z12" s="16">
        <v>10</v>
      </c>
      <c r="AA12" s="5">
        <v>0</v>
      </c>
      <c r="AB12" s="5">
        <v>34</v>
      </c>
      <c r="AC12" s="5">
        <v>0</v>
      </c>
      <c r="AD12" s="5">
        <v>54</v>
      </c>
      <c r="AE12" s="5">
        <v>3</v>
      </c>
      <c r="AF12" s="5">
        <v>3</v>
      </c>
      <c r="AG12" s="5">
        <v>1</v>
      </c>
      <c r="AH12" s="5">
        <v>3</v>
      </c>
      <c r="AI12" s="5">
        <v>0</v>
      </c>
    </row>
    <row r="13" spans="2:35" x14ac:dyDescent="0.25">
      <c r="B13" s="16">
        <v>11</v>
      </c>
      <c r="C13" s="5">
        <v>212</v>
      </c>
      <c r="D13" s="5">
        <v>3</v>
      </c>
      <c r="E13" s="5"/>
      <c r="F13" s="5"/>
      <c r="G13" s="5">
        <v>3</v>
      </c>
      <c r="H13" s="5">
        <v>23</v>
      </c>
      <c r="I13" s="5">
        <v>21</v>
      </c>
      <c r="J13" s="5">
        <v>23</v>
      </c>
      <c r="K13" s="5">
        <v>215</v>
      </c>
      <c r="N13" s="16">
        <v>11</v>
      </c>
      <c r="O13" s="5">
        <v>212</v>
      </c>
      <c r="P13" s="5">
        <v>3</v>
      </c>
      <c r="Q13" s="5"/>
      <c r="R13" s="5"/>
      <c r="S13" s="5">
        <v>3</v>
      </c>
      <c r="T13" s="5">
        <v>23</v>
      </c>
      <c r="U13" s="5">
        <v>21</v>
      </c>
      <c r="V13" s="5">
        <v>23</v>
      </c>
      <c r="W13" s="5">
        <v>215</v>
      </c>
      <c r="Z13" s="245"/>
      <c r="AA13" s="246"/>
      <c r="AB13" s="246"/>
      <c r="AC13" s="246"/>
      <c r="AD13" s="246"/>
      <c r="AE13" s="246"/>
      <c r="AF13" s="246"/>
      <c r="AG13" s="246"/>
      <c r="AH13" s="246"/>
      <c r="AI13" s="246"/>
    </row>
    <row r="14" spans="2:35" x14ac:dyDescent="0.25">
      <c r="B14" s="16">
        <v>12</v>
      </c>
      <c r="C14" s="5"/>
      <c r="D14" s="5">
        <v>4</v>
      </c>
      <c r="E14" s="5"/>
      <c r="F14" s="5"/>
      <c r="G14" s="5">
        <v>3</v>
      </c>
      <c r="H14" s="5">
        <v>23</v>
      </c>
      <c r="I14" s="5">
        <v>2</v>
      </c>
      <c r="J14" s="5">
        <v>2</v>
      </c>
      <c r="K14" s="5">
        <v>4</v>
      </c>
      <c r="N14" s="16">
        <v>12</v>
      </c>
      <c r="O14" s="5"/>
      <c r="P14" s="5">
        <v>4</v>
      </c>
      <c r="Q14" s="5"/>
      <c r="R14" s="5"/>
      <c r="S14" s="5">
        <v>3</v>
      </c>
      <c r="T14" s="5">
        <v>23</v>
      </c>
      <c r="U14" s="5">
        <v>2</v>
      </c>
      <c r="V14" s="5">
        <v>2</v>
      </c>
      <c r="W14" s="5">
        <v>4</v>
      </c>
      <c r="Z14" s="16">
        <v>12</v>
      </c>
      <c r="AA14" s="5">
        <v>0</v>
      </c>
      <c r="AB14" s="5">
        <v>4</v>
      </c>
      <c r="AC14" s="5">
        <v>0</v>
      </c>
      <c r="AD14" s="5">
        <v>0</v>
      </c>
      <c r="AE14" s="5">
        <v>3</v>
      </c>
      <c r="AF14" s="5">
        <v>23</v>
      </c>
      <c r="AG14" s="5">
        <v>2</v>
      </c>
      <c r="AH14" s="5">
        <v>2</v>
      </c>
      <c r="AI14" s="5">
        <v>4</v>
      </c>
    </row>
    <row r="15" spans="2:35" x14ac:dyDescent="0.25">
      <c r="B15" s="16">
        <v>13</v>
      </c>
      <c r="C15" s="5">
        <v>23</v>
      </c>
      <c r="D15" s="5"/>
      <c r="E15" s="5">
        <v>54</v>
      </c>
      <c r="F15" s="5">
        <v>54</v>
      </c>
      <c r="G15" s="5">
        <v>3</v>
      </c>
      <c r="H15" s="5">
        <v>2</v>
      </c>
      <c r="I15" s="5"/>
      <c r="J15" s="5">
        <v>3</v>
      </c>
      <c r="K15" s="5">
        <v>23</v>
      </c>
      <c r="N15" s="16">
        <v>13</v>
      </c>
      <c r="O15" s="5">
        <v>23</v>
      </c>
      <c r="P15" s="5"/>
      <c r="Q15" s="5">
        <v>54</v>
      </c>
      <c r="R15" s="5">
        <v>54</v>
      </c>
      <c r="S15" s="5">
        <v>3</v>
      </c>
      <c r="T15" s="5">
        <v>2</v>
      </c>
      <c r="U15" s="5"/>
      <c r="V15" s="5">
        <v>3</v>
      </c>
      <c r="W15" s="5">
        <v>23</v>
      </c>
      <c r="Z15" s="16">
        <v>13</v>
      </c>
      <c r="AA15" s="5">
        <v>23</v>
      </c>
      <c r="AB15" s="5">
        <v>0</v>
      </c>
      <c r="AC15" s="5">
        <v>54</v>
      </c>
      <c r="AD15" s="5">
        <v>54</v>
      </c>
      <c r="AE15" s="5">
        <v>3</v>
      </c>
      <c r="AF15" s="5">
        <v>2</v>
      </c>
      <c r="AG15" s="5">
        <v>0</v>
      </c>
      <c r="AH15" s="5">
        <v>3</v>
      </c>
      <c r="AI15" s="5">
        <v>23</v>
      </c>
    </row>
    <row r="16" spans="2:35" x14ac:dyDescent="0.25">
      <c r="B16" s="16">
        <v>14</v>
      </c>
      <c r="C16" s="5">
        <v>1</v>
      </c>
      <c r="D16" s="5"/>
      <c r="E16" s="5"/>
      <c r="F16" s="5"/>
      <c r="G16" s="5">
        <v>3</v>
      </c>
      <c r="H16" s="5">
        <v>3</v>
      </c>
      <c r="I16" s="5"/>
      <c r="J16" s="5">
        <v>2</v>
      </c>
      <c r="K16" s="5">
        <v>1</v>
      </c>
      <c r="N16" s="16">
        <v>14</v>
      </c>
      <c r="O16" s="5">
        <v>1</v>
      </c>
      <c r="P16" s="5"/>
      <c r="Q16" s="5"/>
      <c r="R16" s="5"/>
      <c r="S16" s="5">
        <v>3</v>
      </c>
      <c r="T16" s="5">
        <v>3</v>
      </c>
      <c r="U16" s="5"/>
      <c r="V16" s="5">
        <v>2</v>
      </c>
      <c r="W16" s="5">
        <v>1</v>
      </c>
      <c r="Z16" s="16">
        <v>14</v>
      </c>
      <c r="AA16" s="5">
        <v>1</v>
      </c>
      <c r="AB16" s="5">
        <v>0</v>
      </c>
      <c r="AC16" s="5">
        <v>0</v>
      </c>
      <c r="AD16" s="5">
        <v>0</v>
      </c>
      <c r="AE16" s="5">
        <v>3</v>
      </c>
      <c r="AF16" s="5">
        <v>3</v>
      </c>
      <c r="AG16" s="5">
        <v>0</v>
      </c>
      <c r="AH16" s="5">
        <v>2</v>
      </c>
      <c r="AI16" s="5">
        <v>1</v>
      </c>
    </row>
    <row r="17" spans="2:35" x14ac:dyDescent="0.25">
      <c r="B17" s="16">
        <v>15</v>
      </c>
      <c r="C17" s="5">
        <v>3</v>
      </c>
      <c r="D17" s="5">
        <v>43</v>
      </c>
      <c r="E17" s="5">
        <v>54</v>
      </c>
      <c r="F17" s="5">
        <v>5</v>
      </c>
      <c r="G17" s="5"/>
      <c r="H17" s="5">
        <v>23</v>
      </c>
      <c r="I17" s="5">
        <v>234345</v>
      </c>
      <c r="J17" s="5">
        <v>32</v>
      </c>
      <c r="K17" s="5">
        <v>46</v>
      </c>
      <c r="N17" s="16">
        <v>15</v>
      </c>
      <c r="O17" s="5">
        <v>3</v>
      </c>
      <c r="P17" s="5">
        <v>43</v>
      </c>
      <c r="Q17" s="5">
        <v>54</v>
      </c>
      <c r="R17" s="5">
        <v>5</v>
      </c>
      <c r="S17" s="5"/>
      <c r="T17" s="5">
        <v>23</v>
      </c>
      <c r="U17" s="5">
        <v>234345</v>
      </c>
      <c r="V17" s="5">
        <v>32</v>
      </c>
      <c r="W17" s="5">
        <v>46</v>
      </c>
      <c r="Z17" s="16">
        <v>15</v>
      </c>
      <c r="AA17" s="5">
        <v>3</v>
      </c>
      <c r="AB17" s="5">
        <v>43</v>
      </c>
      <c r="AC17" s="5">
        <v>54</v>
      </c>
      <c r="AD17" s="5">
        <v>5</v>
      </c>
      <c r="AE17" s="5">
        <v>0</v>
      </c>
      <c r="AF17" s="5">
        <v>23</v>
      </c>
      <c r="AG17" s="5">
        <v>234345</v>
      </c>
      <c r="AH17" s="5">
        <v>32</v>
      </c>
      <c r="AI17" s="5">
        <v>46</v>
      </c>
    </row>
    <row r="18" spans="2:35" x14ac:dyDescent="0.25">
      <c r="B18" s="16">
        <v>16</v>
      </c>
      <c r="C18" s="5">
        <v>12</v>
      </c>
      <c r="D18" s="5">
        <v>4</v>
      </c>
      <c r="E18" s="5">
        <v>5</v>
      </c>
      <c r="F18" s="5">
        <v>4</v>
      </c>
      <c r="G18" s="5"/>
      <c r="H18" s="5"/>
      <c r="I18" s="5">
        <v>4</v>
      </c>
      <c r="J18" s="5"/>
      <c r="K18" s="5">
        <v>16</v>
      </c>
      <c r="N18" s="16">
        <v>16</v>
      </c>
      <c r="O18" s="5">
        <v>12</v>
      </c>
      <c r="P18" s="5">
        <v>4</v>
      </c>
      <c r="Q18" s="5">
        <v>5</v>
      </c>
      <c r="R18" s="5">
        <v>4</v>
      </c>
      <c r="S18" s="5"/>
      <c r="T18" s="5"/>
      <c r="U18" s="5">
        <v>4</v>
      </c>
      <c r="V18" s="5"/>
      <c r="W18" s="5">
        <v>16</v>
      </c>
      <c r="Z18" s="16">
        <v>16</v>
      </c>
      <c r="AA18" s="5">
        <v>12</v>
      </c>
      <c r="AB18" s="5">
        <v>4</v>
      </c>
      <c r="AC18" s="5">
        <v>5</v>
      </c>
      <c r="AD18" s="5">
        <v>4</v>
      </c>
      <c r="AE18" s="5">
        <v>0</v>
      </c>
      <c r="AF18" s="5">
        <v>0</v>
      </c>
      <c r="AG18" s="5">
        <v>4</v>
      </c>
      <c r="AH18" s="5">
        <v>0</v>
      </c>
      <c r="AI18" s="5">
        <v>16</v>
      </c>
    </row>
    <row r="19" spans="2:35" x14ac:dyDescent="0.25">
      <c r="B19" s="16">
        <v>17</v>
      </c>
      <c r="C19" s="5">
        <v>3</v>
      </c>
      <c r="D19" s="5">
        <v>34</v>
      </c>
      <c r="E19" s="5">
        <v>4</v>
      </c>
      <c r="F19" s="5">
        <v>53</v>
      </c>
      <c r="G19" s="5">
        <v>3</v>
      </c>
      <c r="H19" s="5">
        <v>23</v>
      </c>
      <c r="I19" s="5">
        <v>6</v>
      </c>
      <c r="J19" s="5">
        <v>1</v>
      </c>
      <c r="K19" s="5">
        <v>37</v>
      </c>
      <c r="N19" s="16">
        <v>17</v>
      </c>
      <c r="O19" s="5">
        <v>3</v>
      </c>
      <c r="P19" s="5">
        <v>34</v>
      </c>
      <c r="Q19" s="5">
        <v>4</v>
      </c>
      <c r="R19" s="5">
        <v>53</v>
      </c>
      <c r="S19" s="5">
        <v>3</v>
      </c>
      <c r="T19" s="5">
        <v>23</v>
      </c>
      <c r="U19" s="5">
        <v>6</v>
      </c>
      <c r="V19" s="5">
        <v>1</v>
      </c>
      <c r="W19" s="5">
        <v>37</v>
      </c>
      <c r="Z19" s="16"/>
      <c r="AA19" s="5"/>
      <c r="AB19" s="5"/>
      <c r="AC19" s="5"/>
      <c r="AD19" s="5"/>
      <c r="AE19" s="5"/>
      <c r="AF19" s="5"/>
      <c r="AG19" s="5"/>
      <c r="AH19" s="5"/>
      <c r="AI19" s="5"/>
    </row>
    <row r="20" spans="2:35" x14ac:dyDescent="0.25">
      <c r="B20" s="16">
        <v>18</v>
      </c>
      <c r="C20" s="5">
        <v>12</v>
      </c>
      <c r="D20" s="5"/>
      <c r="E20" s="5">
        <v>5</v>
      </c>
      <c r="F20" s="5">
        <v>4</v>
      </c>
      <c r="G20" s="5">
        <v>3</v>
      </c>
      <c r="H20" s="5">
        <v>2</v>
      </c>
      <c r="I20" s="5">
        <v>6</v>
      </c>
      <c r="J20" s="5">
        <v>21</v>
      </c>
      <c r="K20" s="5">
        <v>12</v>
      </c>
      <c r="N20" s="16">
        <v>18</v>
      </c>
      <c r="O20" s="5">
        <v>12</v>
      </c>
      <c r="P20" s="5"/>
      <c r="Q20" s="5">
        <v>5</v>
      </c>
      <c r="R20" s="5">
        <v>4</v>
      </c>
      <c r="S20" s="5">
        <v>3</v>
      </c>
      <c r="T20" s="5">
        <v>2</v>
      </c>
      <c r="U20" s="5">
        <v>6</v>
      </c>
      <c r="V20" s="5">
        <v>21</v>
      </c>
      <c r="W20" s="5">
        <v>12</v>
      </c>
      <c r="Z20" s="16">
        <v>18</v>
      </c>
      <c r="AA20" s="5">
        <v>12</v>
      </c>
      <c r="AB20" s="5">
        <v>0</v>
      </c>
      <c r="AC20" s="5">
        <v>5</v>
      </c>
      <c r="AD20" s="5">
        <v>4</v>
      </c>
      <c r="AE20" s="5">
        <v>3</v>
      </c>
      <c r="AF20" s="5">
        <v>2</v>
      </c>
      <c r="AG20" s="5">
        <v>6</v>
      </c>
      <c r="AH20" s="5">
        <v>21</v>
      </c>
      <c r="AI20" s="5">
        <v>12</v>
      </c>
    </row>
    <row r="21" spans="2:35" x14ac:dyDescent="0.25">
      <c r="B21" s="16">
        <v>19</v>
      </c>
      <c r="C21" s="5">
        <v>31</v>
      </c>
      <c r="D21" s="5"/>
      <c r="E21" s="5"/>
      <c r="F21" s="5">
        <v>3</v>
      </c>
      <c r="G21" s="5"/>
      <c r="H21" s="5">
        <v>32</v>
      </c>
      <c r="I21" s="5">
        <v>57</v>
      </c>
      <c r="J21" s="5">
        <v>21</v>
      </c>
      <c r="K21" s="5"/>
      <c r="N21" s="16">
        <v>19</v>
      </c>
      <c r="O21" s="5">
        <v>31</v>
      </c>
      <c r="P21" s="5"/>
      <c r="Q21" s="5"/>
      <c r="R21" s="5">
        <v>3</v>
      </c>
      <c r="S21" s="5"/>
      <c r="T21" s="5">
        <v>32</v>
      </c>
      <c r="U21" s="5">
        <v>57</v>
      </c>
      <c r="V21" s="5">
        <v>21</v>
      </c>
      <c r="W21" s="5"/>
      <c r="Z21" s="16">
        <v>19</v>
      </c>
      <c r="AA21" s="5">
        <v>31</v>
      </c>
      <c r="AB21" s="5">
        <v>0</v>
      </c>
      <c r="AC21" s="5">
        <v>0</v>
      </c>
      <c r="AD21" s="5">
        <v>3</v>
      </c>
      <c r="AE21" s="5">
        <v>0</v>
      </c>
      <c r="AF21" s="5">
        <v>32</v>
      </c>
      <c r="AG21" s="5">
        <v>57</v>
      </c>
      <c r="AH21" s="5">
        <v>21</v>
      </c>
      <c r="AI21" s="5">
        <v>0</v>
      </c>
    </row>
    <row r="22" spans="2:35" x14ac:dyDescent="0.25">
      <c r="B22" s="16">
        <v>20</v>
      </c>
      <c r="C22" s="5">
        <v>23</v>
      </c>
      <c r="D22" s="5">
        <v>4</v>
      </c>
      <c r="E22" s="5"/>
      <c r="F22" s="5"/>
      <c r="G22" s="5">
        <v>3</v>
      </c>
      <c r="H22" s="5">
        <v>3</v>
      </c>
      <c r="I22" s="5">
        <v>68</v>
      </c>
      <c r="J22" s="5"/>
      <c r="K22" s="5">
        <v>27</v>
      </c>
      <c r="N22" s="16">
        <v>20</v>
      </c>
      <c r="O22" s="5">
        <v>23</v>
      </c>
      <c r="P22" s="5">
        <v>4</v>
      </c>
      <c r="Q22" s="5"/>
      <c r="R22" s="5"/>
      <c r="S22" s="5">
        <v>3</v>
      </c>
      <c r="T22" s="5">
        <v>3</v>
      </c>
      <c r="U22" s="5">
        <v>68</v>
      </c>
      <c r="V22" s="5"/>
      <c r="W22" s="5">
        <v>27</v>
      </c>
      <c r="Z22" s="16">
        <v>20</v>
      </c>
      <c r="AA22" s="5">
        <v>23</v>
      </c>
      <c r="AB22" s="5">
        <v>4</v>
      </c>
      <c r="AC22" s="5">
        <v>0</v>
      </c>
      <c r="AD22" s="5">
        <v>0</v>
      </c>
      <c r="AE22" s="5">
        <v>3</v>
      </c>
      <c r="AF22" s="5">
        <v>3</v>
      </c>
      <c r="AG22" s="5">
        <v>68</v>
      </c>
      <c r="AH22" s="5">
        <v>0</v>
      </c>
      <c r="AI22" s="5">
        <v>27</v>
      </c>
    </row>
    <row r="23" spans="2:35" x14ac:dyDescent="0.25">
      <c r="B23" s="16">
        <v>21</v>
      </c>
      <c r="C23" s="5">
        <v>123</v>
      </c>
      <c r="D23" s="5">
        <v>3</v>
      </c>
      <c r="E23" s="5">
        <v>54</v>
      </c>
      <c r="F23" s="5">
        <v>4</v>
      </c>
      <c r="G23" s="5">
        <v>3</v>
      </c>
      <c r="H23" s="5">
        <v>2</v>
      </c>
      <c r="I23" s="5">
        <v>7</v>
      </c>
      <c r="J23" s="5">
        <v>2</v>
      </c>
      <c r="K23" s="5">
        <v>126</v>
      </c>
      <c r="N23" s="16">
        <v>21</v>
      </c>
      <c r="O23" s="5">
        <v>123</v>
      </c>
      <c r="P23" s="5">
        <v>3</v>
      </c>
      <c r="Q23" s="5">
        <v>54</v>
      </c>
      <c r="R23" s="5">
        <v>4</v>
      </c>
      <c r="S23" s="5">
        <v>3</v>
      </c>
      <c r="T23" s="5">
        <v>2</v>
      </c>
      <c r="U23" s="5">
        <v>7</v>
      </c>
      <c r="V23" s="5">
        <v>2</v>
      </c>
      <c r="W23" s="5">
        <v>126</v>
      </c>
      <c r="Z23" s="16">
        <v>21</v>
      </c>
      <c r="AA23" s="5">
        <v>123</v>
      </c>
      <c r="AB23" s="5">
        <v>3</v>
      </c>
      <c r="AC23" s="5">
        <v>54</v>
      </c>
      <c r="AD23" s="5">
        <v>4</v>
      </c>
      <c r="AE23" s="5">
        <v>3</v>
      </c>
      <c r="AF23" s="5">
        <v>2</v>
      </c>
      <c r="AG23" s="5">
        <v>7</v>
      </c>
      <c r="AH23" s="5">
        <v>2</v>
      </c>
      <c r="AI23" s="5">
        <v>126</v>
      </c>
    </row>
    <row r="24" spans="2:35" x14ac:dyDescent="0.25">
      <c r="B24" s="16">
        <v>22</v>
      </c>
      <c r="C24" s="5">
        <v>12</v>
      </c>
      <c r="D24" s="5">
        <v>4</v>
      </c>
      <c r="E24" s="5"/>
      <c r="F24" s="5">
        <v>23</v>
      </c>
      <c r="G24" s="5">
        <v>3</v>
      </c>
      <c r="H24" s="5">
        <v>32</v>
      </c>
      <c r="I24" s="5">
        <v>87</v>
      </c>
      <c r="J24" s="5">
        <v>2</v>
      </c>
      <c r="K24" s="5">
        <v>16</v>
      </c>
      <c r="N24" s="16">
        <v>22</v>
      </c>
      <c r="O24" s="5">
        <v>12</v>
      </c>
      <c r="P24" s="5">
        <v>4</v>
      </c>
      <c r="Q24" s="5"/>
      <c r="R24" s="5">
        <v>23</v>
      </c>
      <c r="S24" s="5">
        <v>3</v>
      </c>
      <c r="T24" s="5">
        <v>32</v>
      </c>
      <c r="U24" s="5">
        <v>87</v>
      </c>
      <c r="V24" s="5">
        <v>2</v>
      </c>
      <c r="W24" s="5">
        <v>16</v>
      </c>
      <c r="Z24" s="16">
        <v>22</v>
      </c>
      <c r="AA24" s="5">
        <v>12</v>
      </c>
      <c r="AB24" s="5">
        <v>4</v>
      </c>
      <c r="AC24" s="5">
        <v>0</v>
      </c>
      <c r="AD24" s="5">
        <v>23</v>
      </c>
      <c r="AE24" s="5">
        <v>3</v>
      </c>
      <c r="AF24" s="5">
        <v>32</v>
      </c>
      <c r="AG24" s="5">
        <v>87</v>
      </c>
      <c r="AH24" s="5">
        <v>2</v>
      </c>
      <c r="AI24" s="5">
        <v>16</v>
      </c>
    </row>
    <row r="25" spans="2:35" x14ac:dyDescent="0.25">
      <c r="B25" s="16">
        <v>23</v>
      </c>
      <c r="C25" s="5">
        <v>3</v>
      </c>
      <c r="D25" s="5"/>
      <c r="E25" s="5"/>
      <c r="F25" s="5">
        <v>2</v>
      </c>
      <c r="G25" s="5">
        <v>3</v>
      </c>
      <c r="H25" s="5">
        <v>3</v>
      </c>
      <c r="I25" s="5">
        <v>9</v>
      </c>
      <c r="J25" s="5">
        <v>435</v>
      </c>
      <c r="K25" s="5">
        <v>3</v>
      </c>
      <c r="N25" s="16">
        <v>23</v>
      </c>
      <c r="O25" s="5">
        <v>3</v>
      </c>
      <c r="P25" s="5"/>
      <c r="Q25" s="5"/>
      <c r="R25" s="5">
        <v>2</v>
      </c>
      <c r="S25" s="5">
        <v>3</v>
      </c>
      <c r="T25" s="5">
        <v>3</v>
      </c>
      <c r="U25" s="5">
        <v>9</v>
      </c>
      <c r="V25" s="5">
        <v>435</v>
      </c>
      <c r="W25" s="5">
        <v>3</v>
      </c>
      <c r="Z25" s="16">
        <v>23</v>
      </c>
      <c r="AA25" s="5">
        <v>3</v>
      </c>
      <c r="AB25" s="5">
        <v>0</v>
      </c>
      <c r="AC25" s="5">
        <v>0</v>
      </c>
      <c r="AD25" s="5">
        <v>2</v>
      </c>
      <c r="AE25" s="5">
        <v>3</v>
      </c>
      <c r="AF25" s="5">
        <v>3</v>
      </c>
      <c r="AG25" s="5">
        <v>9</v>
      </c>
      <c r="AH25" s="5">
        <v>435</v>
      </c>
      <c r="AI25" s="5">
        <v>3</v>
      </c>
    </row>
    <row r="26" spans="2:35" x14ac:dyDescent="0.25">
      <c r="B26" s="16">
        <v>24</v>
      </c>
      <c r="C26" s="5"/>
      <c r="D26" s="5">
        <v>4</v>
      </c>
      <c r="E26" s="5">
        <v>5</v>
      </c>
      <c r="F26" s="5">
        <v>3</v>
      </c>
      <c r="G26" s="5"/>
      <c r="H26" s="5">
        <v>23</v>
      </c>
      <c r="I26" s="5">
        <v>89</v>
      </c>
      <c r="J26" s="5">
        <v>4</v>
      </c>
      <c r="K26" s="5">
        <v>4</v>
      </c>
      <c r="N26" s="16">
        <v>24</v>
      </c>
      <c r="O26" s="5"/>
      <c r="P26" s="5">
        <v>4</v>
      </c>
      <c r="Q26" s="5">
        <v>5</v>
      </c>
      <c r="R26" s="5">
        <v>3</v>
      </c>
      <c r="S26" s="5"/>
      <c r="T26" s="5">
        <v>23</v>
      </c>
      <c r="U26" s="5">
        <v>89</v>
      </c>
      <c r="V26" s="5">
        <v>4</v>
      </c>
      <c r="W26" s="5">
        <v>4</v>
      </c>
      <c r="Z26" s="16">
        <v>24</v>
      </c>
      <c r="AA26" s="5">
        <v>0</v>
      </c>
      <c r="AB26" s="5">
        <v>4</v>
      </c>
      <c r="AC26" s="5">
        <v>5</v>
      </c>
      <c r="AD26" s="5">
        <v>3</v>
      </c>
      <c r="AE26" s="5">
        <v>0</v>
      </c>
      <c r="AF26" s="5">
        <v>23</v>
      </c>
      <c r="AG26" s="5">
        <v>89</v>
      </c>
      <c r="AH26" s="5">
        <v>4</v>
      </c>
      <c r="AI26" s="5">
        <v>4</v>
      </c>
    </row>
    <row r="27" spans="2:35" x14ac:dyDescent="0.25">
      <c r="B27" s="16">
        <v>25</v>
      </c>
      <c r="C27" s="5"/>
      <c r="D27" s="5">
        <v>2</v>
      </c>
      <c r="E27" s="5">
        <v>45</v>
      </c>
      <c r="F27" s="5"/>
      <c r="G27" s="5">
        <v>3</v>
      </c>
      <c r="H27" s="5">
        <v>2</v>
      </c>
      <c r="I27" s="5"/>
      <c r="J27" s="5">
        <v>6</v>
      </c>
      <c r="K27" s="5">
        <v>2</v>
      </c>
      <c r="N27" s="16">
        <v>25</v>
      </c>
      <c r="O27" s="5"/>
      <c r="P27" s="5">
        <v>2</v>
      </c>
      <c r="Q27" s="5">
        <v>45</v>
      </c>
      <c r="R27" s="5"/>
      <c r="S27" s="5">
        <v>3</v>
      </c>
      <c r="T27" s="5">
        <v>2</v>
      </c>
      <c r="U27" s="5"/>
      <c r="V27" s="5">
        <v>6</v>
      </c>
      <c r="W27" s="5">
        <v>2</v>
      </c>
      <c r="Z27" s="16"/>
      <c r="AA27" s="5"/>
      <c r="AB27" s="5"/>
      <c r="AC27" s="5"/>
      <c r="AD27" s="5"/>
      <c r="AE27" s="5"/>
      <c r="AF27" s="5"/>
      <c r="AG27" s="5"/>
      <c r="AH27" s="5"/>
      <c r="AI27" s="5"/>
    </row>
    <row r="28" spans="2:35" x14ac:dyDescent="0.25">
      <c r="B28" s="16">
        <v>26</v>
      </c>
      <c r="C28" s="5">
        <v>31</v>
      </c>
      <c r="D28" s="5">
        <v>2</v>
      </c>
      <c r="E28" s="5">
        <v>4</v>
      </c>
      <c r="F28" s="5">
        <v>32</v>
      </c>
      <c r="G28" s="5">
        <v>3</v>
      </c>
      <c r="H28" s="5">
        <v>32</v>
      </c>
      <c r="I28" s="5">
        <v>9</v>
      </c>
      <c r="J28" s="5">
        <v>4</v>
      </c>
      <c r="K28" s="5">
        <v>33</v>
      </c>
      <c r="N28" s="16">
        <v>26</v>
      </c>
      <c r="O28" s="5">
        <v>31</v>
      </c>
      <c r="P28" s="5">
        <v>2</v>
      </c>
      <c r="Q28" s="5">
        <v>4</v>
      </c>
      <c r="R28" s="5">
        <v>32</v>
      </c>
      <c r="S28" s="5">
        <v>3</v>
      </c>
      <c r="T28" s="5">
        <v>32</v>
      </c>
      <c r="U28" s="5">
        <v>9</v>
      </c>
      <c r="V28" s="5">
        <v>4</v>
      </c>
      <c r="W28" s="5">
        <v>33</v>
      </c>
      <c r="Z28" s="16">
        <v>26</v>
      </c>
      <c r="AA28" s="5">
        <v>31</v>
      </c>
      <c r="AB28" s="5">
        <v>2</v>
      </c>
      <c r="AC28" s="5">
        <v>4</v>
      </c>
      <c r="AD28" s="5">
        <v>32</v>
      </c>
      <c r="AE28" s="5">
        <v>3</v>
      </c>
      <c r="AF28" s="5">
        <v>32</v>
      </c>
      <c r="AG28" s="5">
        <v>9</v>
      </c>
      <c r="AH28" s="5">
        <v>4</v>
      </c>
      <c r="AI28" s="5">
        <v>33</v>
      </c>
    </row>
    <row r="29" spans="2:35" x14ac:dyDescent="0.25">
      <c r="B29" s="16">
        <v>27</v>
      </c>
      <c r="C29" s="5">
        <v>3</v>
      </c>
      <c r="D29" s="5">
        <v>3</v>
      </c>
      <c r="E29" s="5"/>
      <c r="F29" s="5">
        <v>3</v>
      </c>
      <c r="G29" s="5">
        <v>3</v>
      </c>
      <c r="H29" s="5">
        <v>3</v>
      </c>
      <c r="I29" s="5">
        <v>0</v>
      </c>
      <c r="J29" s="5">
        <v>64</v>
      </c>
      <c r="K29" s="5">
        <v>6</v>
      </c>
      <c r="N29" s="16">
        <v>27</v>
      </c>
      <c r="O29" s="5">
        <v>3</v>
      </c>
      <c r="P29" s="5">
        <v>3</v>
      </c>
      <c r="Q29" s="5"/>
      <c r="R29" s="5">
        <v>3</v>
      </c>
      <c r="S29" s="5">
        <v>3</v>
      </c>
      <c r="T29" s="5">
        <v>3</v>
      </c>
      <c r="U29" s="5">
        <v>0</v>
      </c>
      <c r="V29" s="5">
        <v>64</v>
      </c>
      <c r="W29" s="5">
        <v>6</v>
      </c>
      <c r="Z29" s="16">
        <v>27</v>
      </c>
      <c r="AA29" s="5">
        <v>3</v>
      </c>
      <c r="AB29" s="5">
        <v>3</v>
      </c>
      <c r="AC29" s="5">
        <v>0</v>
      </c>
      <c r="AD29" s="5">
        <v>3</v>
      </c>
      <c r="AE29" s="5">
        <v>3</v>
      </c>
      <c r="AF29" s="5">
        <v>3</v>
      </c>
      <c r="AG29" s="5">
        <v>0</v>
      </c>
      <c r="AH29" s="5">
        <v>64</v>
      </c>
      <c r="AI29" s="5">
        <v>6</v>
      </c>
    </row>
    <row r="30" spans="2:35" x14ac:dyDescent="0.25">
      <c r="B30" s="16">
        <v>28</v>
      </c>
      <c r="C30" s="5">
        <v>1</v>
      </c>
      <c r="D30" s="5"/>
      <c r="E30" s="5">
        <v>45</v>
      </c>
      <c r="F30" s="5">
        <v>23</v>
      </c>
      <c r="G30" s="5">
        <v>3</v>
      </c>
      <c r="H30" s="5">
        <v>23</v>
      </c>
      <c r="I30" s="5">
        <v>90</v>
      </c>
      <c r="J30" s="5"/>
      <c r="K30" s="5">
        <v>1</v>
      </c>
      <c r="N30" s="16">
        <v>28</v>
      </c>
      <c r="O30" s="5">
        <v>1</v>
      </c>
      <c r="P30" s="5"/>
      <c r="Q30" s="5">
        <v>45</v>
      </c>
      <c r="R30" s="5">
        <v>23</v>
      </c>
      <c r="S30" s="5">
        <v>3</v>
      </c>
      <c r="T30" s="5">
        <v>23</v>
      </c>
      <c r="U30" s="5">
        <v>90</v>
      </c>
      <c r="V30" s="5"/>
      <c r="W30" s="5">
        <v>1</v>
      </c>
      <c r="Z30" s="16">
        <v>28</v>
      </c>
      <c r="AA30" s="5">
        <v>1</v>
      </c>
      <c r="AB30" s="5">
        <v>0</v>
      </c>
      <c r="AC30" s="5">
        <v>45</v>
      </c>
      <c r="AD30" s="5">
        <v>23</v>
      </c>
      <c r="AE30" s="5">
        <v>3</v>
      </c>
      <c r="AF30" s="5">
        <v>23</v>
      </c>
      <c r="AG30" s="5">
        <v>90</v>
      </c>
      <c r="AH30" s="5">
        <v>0</v>
      </c>
      <c r="AI30" s="5">
        <v>1</v>
      </c>
    </row>
    <row r="31" spans="2:35" x14ac:dyDescent="0.25">
      <c r="B31" s="16">
        <v>29</v>
      </c>
      <c r="C31" s="5"/>
      <c r="D31" s="5"/>
      <c r="E31" s="5">
        <v>4</v>
      </c>
      <c r="F31" s="5">
        <v>2</v>
      </c>
      <c r="G31" s="5">
        <v>3</v>
      </c>
      <c r="H31" s="5">
        <v>2</v>
      </c>
      <c r="I31" s="5">
        <v>9</v>
      </c>
      <c r="J31" s="5">
        <v>5</v>
      </c>
      <c r="K31" s="5">
        <v>0</v>
      </c>
      <c r="N31" s="16">
        <v>29</v>
      </c>
      <c r="O31" s="5"/>
      <c r="P31" s="5"/>
      <c r="Q31" s="5">
        <v>4</v>
      </c>
      <c r="R31" s="5">
        <v>2</v>
      </c>
      <c r="S31" s="5">
        <v>3</v>
      </c>
      <c r="T31" s="5">
        <v>2</v>
      </c>
      <c r="U31" s="5">
        <v>9</v>
      </c>
      <c r="V31" s="5">
        <v>5</v>
      </c>
      <c r="W31" s="5">
        <v>0</v>
      </c>
      <c r="Z31" s="16">
        <v>29</v>
      </c>
      <c r="AA31" s="5">
        <v>0</v>
      </c>
      <c r="AB31" s="5">
        <v>0</v>
      </c>
      <c r="AC31" s="5">
        <v>4</v>
      </c>
      <c r="AD31" s="5">
        <v>2</v>
      </c>
      <c r="AE31" s="5">
        <v>3</v>
      </c>
      <c r="AF31" s="5">
        <v>2</v>
      </c>
      <c r="AG31" s="5">
        <v>9</v>
      </c>
      <c r="AH31" s="5">
        <v>5</v>
      </c>
      <c r="AI31" s="5">
        <v>0</v>
      </c>
    </row>
    <row r="32" spans="2:35" x14ac:dyDescent="0.25">
      <c r="B32" s="16">
        <v>30</v>
      </c>
      <c r="C32" s="5">
        <v>222</v>
      </c>
      <c r="D32" s="5">
        <v>32</v>
      </c>
      <c r="E32" s="5"/>
      <c r="F32" s="5">
        <v>32</v>
      </c>
      <c r="G32" s="5">
        <v>3</v>
      </c>
      <c r="H32" s="5">
        <v>3</v>
      </c>
      <c r="I32" s="5">
        <v>867</v>
      </c>
      <c r="J32" s="5">
        <v>5</v>
      </c>
      <c r="K32" s="5">
        <v>254</v>
      </c>
      <c r="N32" s="16">
        <v>30</v>
      </c>
      <c r="O32" s="5">
        <v>222</v>
      </c>
      <c r="P32" s="5">
        <v>32</v>
      </c>
      <c r="Q32" s="5"/>
      <c r="R32" s="5">
        <v>32</v>
      </c>
      <c r="S32" s="5">
        <v>3</v>
      </c>
      <c r="T32" s="5">
        <v>3</v>
      </c>
      <c r="U32" s="5">
        <v>867</v>
      </c>
      <c r="V32" s="5">
        <v>5</v>
      </c>
      <c r="W32" s="5">
        <v>254</v>
      </c>
      <c r="Z32" s="16">
        <v>30</v>
      </c>
      <c r="AA32" s="5">
        <v>222</v>
      </c>
      <c r="AB32" s="5">
        <v>32</v>
      </c>
      <c r="AC32" s="5">
        <v>0</v>
      </c>
      <c r="AD32" s="5">
        <v>32</v>
      </c>
      <c r="AE32" s="5">
        <v>3</v>
      </c>
      <c r="AF32" s="5">
        <v>3</v>
      </c>
      <c r="AG32" s="5">
        <v>867</v>
      </c>
      <c r="AH32" s="5">
        <v>5</v>
      </c>
      <c r="AI32" s="5">
        <v>254</v>
      </c>
    </row>
    <row r="33" spans="2:35" ht="15.75" thickBot="1" x14ac:dyDescent="0.3">
      <c r="B33" s="17" t="s">
        <v>176</v>
      </c>
      <c r="C33" s="17">
        <f t="shared" ref="C33:K33" si="0">SUM(C3:C32)</f>
        <v>899</v>
      </c>
      <c r="D33" s="17">
        <f t="shared" si="0"/>
        <v>348</v>
      </c>
      <c r="E33" s="17">
        <f t="shared" si="0"/>
        <v>1584</v>
      </c>
      <c r="F33" s="17">
        <f t="shared" si="0"/>
        <v>418</v>
      </c>
      <c r="G33" s="17">
        <f t="shared" si="0"/>
        <v>77</v>
      </c>
      <c r="H33" s="17">
        <f t="shared" si="0"/>
        <v>4942</v>
      </c>
      <c r="I33" s="17">
        <f t="shared" si="0"/>
        <v>235961</v>
      </c>
      <c r="J33" s="17">
        <f t="shared" si="0"/>
        <v>775</v>
      </c>
      <c r="K33" s="17">
        <f t="shared" si="0"/>
        <v>1135</v>
      </c>
      <c r="N33" s="17" t="s">
        <v>176</v>
      </c>
      <c r="O33" s="17"/>
      <c r="P33" s="17"/>
      <c r="Q33" s="17"/>
      <c r="R33" s="17"/>
      <c r="S33" s="17"/>
      <c r="T33" s="17"/>
      <c r="U33" s="17"/>
      <c r="V33" s="17"/>
      <c r="W33" s="17"/>
      <c r="Z33" s="17" t="s">
        <v>176</v>
      </c>
      <c r="AA33" s="17">
        <v>0</v>
      </c>
      <c r="AB33" s="17">
        <v>0</v>
      </c>
      <c r="AC33" s="17">
        <v>0</v>
      </c>
      <c r="AD33" s="17">
        <v>0</v>
      </c>
      <c r="AE33" s="17">
        <v>0</v>
      </c>
      <c r="AF33" s="17">
        <v>0</v>
      </c>
      <c r="AG33" s="17">
        <v>0</v>
      </c>
      <c r="AH33" s="17">
        <v>0</v>
      </c>
      <c r="AI33" s="17">
        <v>0</v>
      </c>
    </row>
    <row r="34" spans="2:35" ht="15.75" thickTop="1" x14ac:dyDescent="0.25"/>
  </sheetData>
  <mergeCells count="3">
    <mergeCell ref="B1:K1"/>
    <mergeCell ref="N1:W1"/>
    <mergeCell ref="Z1:AI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54048-93DB-44A9-95D7-198A1BB646CA}">
  <sheetPr codeName="Sheet10"/>
  <dimension ref="A1:AD405"/>
  <sheetViews>
    <sheetView topLeftCell="G7" workbookViewId="0">
      <selection activeCell="X13" sqref="X13"/>
    </sheetView>
  </sheetViews>
  <sheetFormatPr defaultRowHeight="15" x14ac:dyDescent="0.25"/>
  <cols>
    <col min="1" max="1" width="11.28515625" bestFit="1" customWidth="1"/>
    <col min="2" max="2" width="43.140625" bestFit="1" customWidth="1"/>
    <col min="3" max="3" width="6.7109375" bestFit="1" customWidth="1"/>
    <col min="4" max="4" width="44.5703125" bestFit="1" customWidth="1"/>
    <col min="5" max="5" width="9.28515625" bestFit="1" customWidth="1"/>
    <col min="6" max="6" width="11.140625" bestFit="1" customWidth="1"/>
    <col min="8" max="8" width="9" bestFit="1" customWidth="1"/>
    <col min="9" max="9" width="9.28515625" bestFit="1" customWidth="1"/>
    <col min="10" max="10" width="8.42578125" bestFit="1" customWidth="1"/>
    <col min="11" max="11" width="8.85546875" style="184" bestFit="1" customWidth="1"/>
    <col min="12" max="12" width="9.140625" style="184"/>
    <col min="13" max="14" width="6.85546875" style="184" bestFit="1" customWidth="1"/>
    <col min="15" max="15" width="5.85546875" style="184" bestFit="1" customWidth="1"/>
    <col min="16" max="16" width="3" style="184" bestFit="1" customWidth="1"/>
    <col min="17" max="17" width="3.85546875" style="184" bestFit="1" customWidth="1"/>
    <col min="18" max="18" width="43" style="184" bestFit="1" customWidth="1"/>
    <col min="19" max="22" width="9.140625" style="184"/>
    <col min="23" max="23" width="10.5703125" style="184" bestFit="1" customWidth="1"/>
    <col min="24" max="16384" width="9.140625" style="184"/>
  </cols>
  <sheetData>
    <row r="1" spans="1:30" ht="135" x14ac:dyDescent="0.25">
      <c r="A1" s="27" t="s">
        <v>206</v>
      </c>
      <c r="B1" s="27" t="s">
        <v>207</v>
      </c>
      <c r="C1" s="192" t="s">
        <v>2323</v>
      </c>
      <c r="D1" s="27" t="s">
        <v>208</v>
      </c>
      <c r="E1" s="27" t="s">
        <v>209</v>
      </c>
      <c r="F1" s="28" t="s">
        <v>210</v>
      </c>
      <c r="G1" s="28" t="s">
        <v>211</v>
      </c>
      <c r="H1" s="27" t="s">
        <v>212</v>
      </c>
      <c r="I1" s="27" t="s">
        <v>213</v>
      </c>
      <c r="J1" s="27" t="s">
        <v>214</v>
      </c>
      <c r="K1" s="27" t="s">
        <v>215</v>
      </c>
      <c r="L1" s="27" t="s">
        <v>216</v>
      </c>
      <c r="M1" s="27" t="s">
        <v>217</v>
      </c>
      <c r="N1" s="27" t="s">
        <v>790</v>
      </c>
      <c r="O1" s="27" t="s">
        <v>791</v>
      </c>
      <c r="P1" s="27" t="s">
        <v>792</v>
      </c>
      <c r="Q1" s="27" t="s">
        <v>793</v>
      </c>
      <c r="R1" s="27" t="s">
        <v>208</v>
      </c>
      <c r="S1" s="27" t="s">
        <v>209</v>
      </c>
      <c r="T1"/>
      <c r="U1"/>
      <c r="V1"/>
      <c r="W1" s="273" t="s">
        <v>2481</v>
      </c>
      <c r="AA1" s="273" t="s">
        <v>2482</v>
      </c>
    </row>
    <row r="2" spans="1:30" x14ac:dyDescent="0.25">
      <c r="A2" s="249" t="s">
        <v>1026</v>
      </c>
      <c r="B2" s="250" t="s">
        <v>220</v>
      </c>
      <c r="C2" s="250"/>
      <c r="D2" s="251" t="s">
        <v>221</v>
      </c>
      <c r="E2" s="252">
        <v>41641</v>
      </c>
      <c r="F2" s="37">
        <v>4000</v>
      </c>
      <c r="G2" s="37">
        <v>80</v>
      </c>
      <c r="H2" s="253">
        <v>80</v>
      </c>
      <c r="I2" s="252">
        <f t="shared" ref="I2:I65" si="0">+E2</f>
        <v>41641</v>
      </c>
      <c r="J2" s="254">
        <f t="shared" ref="J2:J65" si="1">+ROUND(H2/F2*100,2)</f>
        <v>2</v>
      </c>
      <c r="K2" s="267"/>
      <c r="L2" s="268"/>
      <c r="M2" s="269" t="s">
        <v>2342</v>
      </c>
      <c r="N2" s="270" t="str">
        <f t="shared" ref="N2:N65" si="2">LEFT(A2,4)</f>
        <v>AAAC</v>
      </c>
      <c r="O2" s="270" t="str">
        <f t="shared" ref="O2:O65" si="3">RIGHT(N2,1)</f>
        <v>C</v>
      </c>
      <c r="P2" s="270" t="str">
        <f t="shared" ref="P2:P65" si="4">IF(O2="C","01","02")</f>
        <v>01</v>
      </c>
      <c r="Q2" s="270">
        <f t="shared" ref="Q2:Q65" si="5">LEN(A2)</f>
        <v>10</v>
      </c>
      <c r="R2" s="251" t="s">
        <v>2347</v>
      </c>
      <c r="S2" s="271" t="s">
        <v>2348</v>
      </c>
      <c r="AA2">
        <f>MATCH(AA3,A1:S1,0)</f>
        <v>6</v>
      </c>
    </row>
    <row r="3" spans="1:30" x14ac:dyDescent="0.25">
      <c r="A3" s="249" t="s">
        <v>1027</v>
      </c>
      <c r="B3" s="250" t="s">
        <v>222</v>
      </c>
      <c r="C3" s="250"/>
      <c r="D3" s="251" t="s">
        <v>221</v>
      </c>
      <c r="E3" s="252">
        <v>41650</v>
      </c>
      <c r="F3" s="37">
        <v>46446</v>
      </c>
      <c r="G3" s="37">
        <v>932</v>
      </c>
      <c r="H3" s="253">
        <v>932</v>
      </c>
      <c r="I3" s="252">
        <f t="shared" si="0"/>
        <v>41650</v>
      </c>
      <c r="J3" s="254">
        <f t="shared" si="1"/>
        <v>2.0099999999999998</v>
      </c>
      <c r="K3" s="267"/>
      <c r="L3" s="268"/>
      <c r="M3" s="269" t="s">
        <v>2342</v>
      </c>
      <c r="N3" s="270" t="str">
        <f t="shared" si="2"/>
        <v>AAAC</v>
      </c>
      <c r="O3" s="270" t="str">
        <f t="shared" si="3"/>
        <v>C</v>
      </c>
      <c r="P3" s="270" t="str">
        <f t="shared" si="4"/>
        <v>01</v>
      </c>
      <c r="Q3" s="270">
        <f t="shared" si="5"/>
        <v>10</v>
      </c>
      <c r="R3" s="251" t="s">
        <v>2347</v>
      </c>
      <c r="S3" s="271" t="s">
        <v>2350</v>
      </c>
      <c r="AA3" s="184" t="s">
        <v>210</v>
      </c>
      <c r="AD3" s="184" t="s">
        <v>210</v>
      </c>
    </row>
    <row r="4" spans="1:30" x14ac:dyDescent="0.25">
      <c r="A4" s="255" t="s">
        <v>922</v>
      </c>
      <c r="B4" s="250" t="s">
        <v>223</v>
      </c>
      <c r="C4" s="250"/>
      <c r="D4" s="251" t="s">
        <v>221</v>
      </c>
      <c r="E4" s="252">
        <v>41661</v>
      </c>
      <c r="F4" s="37">
        <v>42090</v>
      </c>
      <c r="G4" s="37">
        <v>842</v>
      </c>
      <c r="H4" s="253">
        <v>842</v>
      </c>
      <c r="I4" s="252">
        <f t="shared" si="0"/>
        <v>41661</v>
      </c>
      <c r="J4" s="254">
        <f t="shared" si="1"/>
        <v>2</v>
      </c>
      <c r="K4" s="267"/>
      <c r="L4" s="268"/>
      <c r="M4" s="269" t="s">
        <v>2342</v>
      </c>
      <c r="N4" s="270" t="str">
        <f t="shared" si="2"/>
        <v>AADC</v>
      </c>
      <c r="O4" s="270" t="str">
        <f t="shared" si="3"/>
        <v>C</v>
      </c>
      <c r="P4" s="270" t="str">
        <f t="shared" si="4"/>
        <v>01</v>
      </c>
      <c r="Q4" s="270">
        <f t="shared" si="5"/>
        <v>10</v>
      </c>
      <c r="R4" s="251" t="s">
        <v>2347</v>
      </c>
      <c r="S4" s="271" t="s">
        <v>2351</v>
      </c>
    </row>
    <row r="5" spans="1:30" x14ac:dyDescent="0.25">
      <c r="A5" s="249" t="s">
        <v>794</v>
      </c>
      <c r="B5" s="250" t="s">
        <v>224</v>
      </c>
      <c r="C5" s="250"/>
      <c r="D5" s="251" t="s">
        <v>221</v>
      </c>
      <c r="E5" s="252">
        <v>41661</v>
      </c>
      <c r="F5" s="37">
        <v>205866</v>
      </c>
      <c r="G5" s="37">
        <v>4117</v>
      </c>
      <c r="H5" s="253">
        <v>4117</v>
      </c>
      <c r="I5" s="252">
        <f t="shared" si="0"/>
        <v>41661</v>
      </c>
      <c r="J5" s="254">
        <f t="shared" si="1"/>
        <v>2</v>
      </c>
      <c r="K5" s="267"/>
      <c r="L5" s="268"/>
      <c r="M5" s="269" t="s">
        <v>2342</v>
      </c>
      <c r="N5" s="270" t="str">
        <f t="shared" si="2"/>
        <v>AAAC</v>
      </c>
      <c r="O5" s="270" t="str">
        <f t="shared" si="3"/>
        <v>C</v>
      </c>
      <c r="P5" s="270" t="str">
        <f t="shared" si="4"/>
        <v>01</v>
      </c>
      <c r="Q5" s="270">
        <f t="shared" si="5"/>
        <v>10</v>
      </c>
      <c r="R5" s="251" t="s">
        <v>2347</v>
      </c>
      <c r="S5" s="271" t="s">
        <v>2351</v>
      </c>
      <c r="W5" s="249" t="s">
        <v>925</v>
      </c>
      <c r="X5" s="184">
        <f>VLOOKUP(W5,$A:$S,6,0)</f>
        <v>112526</v>
      </c>
      <c r="Z5" s="249" t="s">
        <v>925</v>
      </c>
      <c r="AA5" s="184">
        <f>VLOOKUP(Z5,A1:S404,$AA$2,0)</f>
        <v>112526</v>
      </c>
      <c r="AC5" s="249" t="s">
        <v>925</v>
      </c>
      <c r="AD5" s="184">
        <f>VLOOKUP(AC5,A1:S404,MATCH($AD$3,$A$1:$S$1,0),0)</f>
        <v>112526</v>
      </c>
    </row>
    <row r="6" spans="1:30" x14ac:dyDescent="0.25">
      <c r="A6" s="255" t="s">
        <v>923</v>
      </c>
      <c r="B6" s="250" t="s">
        <v>225</v>
      </c>
      <c r="C6" s="250"/>
      <c r="D6" s="251" t="s">
        <v>221</v>
      </c>
      <c r="E6" s="252">
        <v>41667</v>
      </c>
      <c r="F6" s="37">
        <v>22615</v>
      </c>
      <c r="G6" s="37">
        <v>452</v>
      </c>
      <c r="H6" s="253">
        <v>452</v>
      </c>
      <c r="I6" s="252">
        <f t="shared" si="0"/>
        <v>41667</v>
      </c>
      <c r="J6" s="254">
        <f t="shared" si="1"/>
        <v>2</v>
      </c>
      <c r="K6" s="267"/>
      <c r="L6" s="268"/>
      <c r="M6" s="269" t="s">
        <v>2342</v>
      </c>
      <c r="N6" s="270" t="str">
        <f t="shared" si="2"/>
        <v>AACC</v>
      </c>
      <c r="O6" s="270" t="str">
        <f t="shared" si="3"/>
        <v>C</v>
      </c>
      <c r="P6" s="270" t="str">
        <f t="shared" si="4"/>
        <v>01</v>
      </c>
      <c r="Q6" s="270">
        <f t="shared" si="5"/>
        <v>10</v>
      </c>
      <c r="R6" s="251" t="s">
        <v>2347</v>
      </c>
      <c r="S6" s="271" t="s">
        <v>2352</v>
      </c>
      <c r="W6" s="249" t="s">
        <v>1028</v>
      </c>
      <c r="X6" s="184">
        <f>VLOOKUP(W6,$A:$S,6,0)</f>
        <v>17977</v>
      </c>
      <c r="Z6" s="249" t="s">
        <v>1028</v>
      </c>
      <c r="AA6" s="184">
        <f>VLOOKUP(Z6,A2:S405,$AA$2,0)</f>
        <v>17977</v>
      </c>
      <c r="AC6" s="249" t="s">
        <v>1028</v>
      </c>
      <c r="AD6" s="184">
        <f t="shared" ref="AD6:AD8" si="6">VLOOKUP(AC6,A2:S405,MATCH($AD$3,$A$1:$S$1,0),0)</f>
        <v>17977</v>
      </c>
    </row>
    <row r="7" spans="1:30" x14ac:dyDescent="0.25">
      <c r="A7" s="255" t="s">
        <v>795</v>
      </c>
      <c r="B7" s="250" t="s">
        <v>226</v>
      </c>
      <c r="C7" s="250"/>
      <c r="D7" s="251" t="s">
        <v>221</v>
      </c>
      <c r="E7" s="252">
        <v>41667</v>
      </c>
      <c r="F7" s="37">
        <v>37641</v>
      </c>
      <c r="G7" s="37">
        <v>753</v>
      </c>
      <c r="H7" s="253">
        <v>753</v>
      </c>
      <c r="I7" s="252">
        <f t="shared" si="0"/>
        <v>41667</v>
      </c>
      <c r="J7" s="254">
        <f t="shared" si="1"/>
        <v>2</v>
      </c>
      <c r="K7" s="267"/>
      <c r="L7" s="268"/>
      <c r="M7" s="269" t="s">
        <v>2342</v>
      </c>
      <c r="N7" s="270" t="str">
        <f t="shared" si="2"/>
        <v>AABC</v>
      </c>
      <c r="O7" s="270" t="str">
        <f t="shared" si="3"/>
        <v>C</v>
      </c>
      <c r="P7" s="270" t="str">
        <f t="shared" si="4"/>
        <v>01</v>
      </c>
      <c r="Q7" s="270">
        <f t="shared" si="5"/>
        <v>10</v>
      </c>
      <c r="R7" s="251" t="s">
        <v>2347</v>
      </c>
      <c r="S7" s="271" t="s">
        <v>2352</v>
      </c>
      <c r="W7" s="249" t="s">
        <v>1029</v>
      </c>
      <c r="X7" s="184">
        <f>VLOOKUP(W7,$A:$S,6,0)</f>
        <v>4520</v>
      </c>
      <c r="Z7" s="249" t="s">
        <v>1029</v>
      </c>
      <c r="AA7" s="184">
        <f>VLOOKUP(Z7,A3:S406,$AA$2,0)</f>
        <v>4520</v>
      </c>
      <c r="AC7" s="249" t="s">
        <v>1029</v>
      </c>
      <c r="AD7" s="184">
        <f t="shared" si="6"/>
        <v>4520</v>
      </c>
    </row>
    <row r="8" spans="1:30" x14ac:dyDescent="0.25">
      <c r="A8" s="249" t="s">
        <v>796</v>
      </c>
      <c r="B8" s="250" t="s">
        <v>227</v>
      </c>
      <c r="C8" s="250"/>
      <c r="D8" s="251" t="s">
        <v>221</v>
      </c>
      <c r="E8" s="252">
        <v>41667</v>
      </c>
      <c r="F8" s="37">
        <v>135278</v>
      </c>
      <c r="G8" s="37">
        <v>2706</v>
      </c>
      <c r="H8" s="253">
        <v>2706</v>
      </c>
      <c r="I8" s="252">
        <f t="shared" si="0"/>
        <v>41667</v>
      </c>
      <c r="J8" s="254">
        <f t="shared" si="1"/>
        <v>2</v>
      </c>
      <c r="K8" s="267"/>
      <c r="L8" s="268"/>
      <c r="M8" s="269" t="s">
        <v>2342</v>
      </c>
      <c r="N8" s="270" t="str">
        <f t="shared" si="2"/>
        <v>AAAC</v>
      </c>
      <c r="O8" s="270" t="str">
        <f t="shared" si="3"/>
        <v>C</v>
      </c>
      <c r="P8" s="270" t="str">
        <f t="shared" si="4"/>
        <v>01</v>
      </c>
      <c r="Q8" s="270">
        <f t="shared" si="5"/>
        <v>10</v>
      </c>
      <c r="R8" s="251" t="s">
        <v>2347</v>
      </c>
      <c r="S8" s="271" t="s">
        <v>2352</v>
      </c>
      <c r="W8" s="249" t="s">
        <v>797</v>
      </c>
      <c r="X8" s="184">
        <f>VLOOKUP(W8,$A:$S,6,0)</f>
        <v>31302</v>
      </c>
      <c r="Z8" s="249" t="s">
        <v>797</v>
      </c>
      <c r="AA8" s="184">
        <f>VLOOKUP(Z8,A4:S407,$AA$2,0)</f>
        <v>31302</v>
      </c>
      <c r="AC8" s="249" t="s">
        <v>797</v>
      </c>
      <c r="AD8" s="184">
        <f t="shared" si="6"/>
        <v>31302</v>
      </c>
    </row>
    <row r="9" spans="1:30" x14ac:dyDescent="0.25">
      <c r="A9" s="249" t="s">
        <v>924</v>
      </c>
      <c r="B9" s="250" t="s">
        <v>228</v>
      </c>
      <c r="C9" s="250"/>
      <c r="D9" s="251" t="s">
        <v>221</v>
      </c>
      <c r="E9" s="252">
        <v>41670</v>
      </c>
      <c r="F9" s="37">
        <v>11192</v>
      </c>
      <c r="G9" s="37">
        <v>224</v>
      </c>
      <c r="H9" s="253">
        <v>224</v>
      </c>
      <c r="I9" s="252">
        <f t="shared" si="0"/>
        <v>41670</v>
      </c>
      <c r="J9" s="254">
        <f t="shared" si="1"/>
        <v>2</v>
      </c>
      <c r="K9" s="267"/>
      <c r="L9" s="268"/>
      <c r="M9" s="269" t="s">
        <v>2342</v>
      </c>
      <c r="N9" s="270" t="str">
        <f t="shared" si="2"/>
        <v>AAIC</v>
      </c>
      <c r="O9" s="270" t="str">
        <f t="shared" si="3"/>
        <v>C</v>
      </c>
      <c r="P9" s="270" t="str">
        <f t="shared" si="4"/>
        <v>01</v>
      </c>
      <c r="Q9" s="270">
        <f t="shared" si="5"/>
        <v>10</v>
      </c>
      <c r="R9" s="251" t="s">
        <v>2347</v>
      </c>
      <c r="S9" s="271" t="s">
        <v>2353</v>
      </c>
    </row>
    <row r="10" spans="1:30" x14ac:dyDescent="0.25">
      <c r="A10" s="249" t="s">
        <v>230</v>
      </c>
      <c r="B10" s="250" t="s">
        <v>231</v>
      </c>
      <c r="C10" s="250"/>
      <c r="D10" s="251" t="s">
        <v>221</v>
      </c>
      <c r="E10" s="252">
        <v>41641</v>
      </c>
      <c r="F10" s="37">
        <v>7200</v>
      </c>
      <c r="G10" s="37">
        <v>144</v>
      </c>
      <c r="H10" s="253">
        <v>144</v>
      </c>
      <c r="I10" s="252">
        <f t="shared" si="0"/>
        <v>41641</v>
      </c>
      <c r="J10" s="254">
        <f t="shared" si="1"/>
        <v>2</v>
      </c>
      <c r="K10" s="267"/>
      <c r="L10" s="268"/>
      <c r="M10" s="269" t="s">
        <v>2342</v>
      </c>
      <c r="N10" s="270" t="str">
        <f t="shared" si="2"/>
        <v>AHYP</v>
      </c>
      <c r="O10" s="270" t="str">
        <f t="shared" si="3"/>
        <v>P</v>
      </c>
      <c r="P10" s="270" t="str">
        <f t="shared" si="4"/>
        <v>02</v>
      </c>
      <c r="Q10" s="270">
        <f t="shared" si="5"/>
        <v>10</v>
      </c>
      <c r="R10" s="251" t="s">
        <v>2347</v>
      </c>
      <c r="S10" s="271" t="s">
        <v>2348</v>
      </c>
    </row>
    <row r="11" spans="1:30" x14ac:dyDescent="0.25">
      <c r="A11" s="249" t="s">
        <v>925</v>
      </c>
      <c r="B11" s="250" t="s">
        <v>232</v>
      </c>
      <c r="C11" s="250"/>
      <c r="D11" s="251" t="s">
        <v>221</v>
      </c>
      <c r="E11" s="252">
        <v>41645</v>
      </c>
      <c r="F11" s="37">
        <v>112526</v>
      </c>
      <c r="G11" s="37">
        <v>2251</v>
      </c>
      <c r="H11" s="253">
        <v>2251</v>
      </c>
      <c r="I11" s="252">
        <f t="shared" si="0"/>
        <v>41645</v>
      </c>
      <c r="J11" s="254">
        <f t="shared" si="1"/>
        <v>2</v>
      </c>
      <c r="K11" s="267"/>
      <c r="L11" s="268"/>
      <c r="M11" s="269" t="s">
        <v>2342</v>
      </c>
      <c r="N11" s="270" t="str">
        <f t="shared" si="2"/>
        <v>AATP</v>
      </c>
      <c r="O11" s="270" t="str">
        <f t="shared" si="3"/>
        <v>P</v>
      </c>
      <c r="P11" s="270" t="str">
        <f t="shared" si="4"/>
        <v>02</v>
      </c>
      <c r="Q11" s="270">
        <f t="shared" si="5"/>
        <v>10</v>
      </c>
      <c r="R11" s="251" t="s">
        <v>2347</v>
      </c>
      <c r="S11" s="271" t="s">
        <v>2354</v>
      </c>
    </row>
    <row r="12" spans="1:30" x14ac:dyDescent="0.25">
      <c r="A12" s="249" t="s">
        <v>1028</v>
      </c>
      <c r="B12" s="250" t="s">
        <v>233</v>
      </c>
      <c r="C12" s="250"/>
      <c r="D12" s="251" t="s">
        <v>221</v>
      </c>
      <c r="E12" s="252">
        <v>41646</v>
      </c>
      <c r="F12" s="37">
        <v>17977</v>
      </c>
      <c r="G12" s="37">
        <v>360</v>
      </c>
      <c r="H12" s="253">
        <v>360</v>
      </c>
      <c r="I12" s="252">
        <f t="shared" si="0"/>
        <v>41646</v>
      </c>
      <c r="J12" s="254">
        <f t="shared" si="1"/>
        <v>2</v>
      </c>
      <c r="K12" s="267"/>
      <c r="L12" s="268"/>
      <c r="M12" s="269" t="s">
        <v>2342</v>
      </c>
      <c r="N12" s="270" t="str">
        <f t="shared" si="2"/>
        <v>AHIP</v>
      </c>
      <c r="O12" s="270" t="str">
        <f t="shared" si="3"/>
        <v>P</v>
      </c>
      <c r="P12" s="270" t="str">
        <f t="shared" si="4"/>
        <v>02</v>
      </c>
      <c r="Q12" s="270">
        <f t="shared" si="5"/>
        <v>10</v>
      </c>
      <c r="R12" s="251" t="s">
        <v>2347</v>
      </c>
      <c r="S12" s="271" t="s">
        <v>2349</v>
      </c>
    </row>
    <row r="13" spans="1:30" x14ac:dyDescent="0.25">
      <c r="A13" s="249" t="s">
        <v>1029</v>
      </c>
      <c r="B13" s="250" t="s">
        <v>234</v>
      </c>
      <c r="C13" s="250"/>
      <c r="D13" s="251" t="s">
        <v>221</v>
      </c>
      <c r="E13" s="252">
        <v>41646</v>
      </c>
      <c r="F13" s="37">
        <v>4520</v>
      </c>
      <c r="G13" s="37">
        <v>90</v>
      </c>
      <c r="H13" s="253">
        <v>90</v>
      </c>
      <c r="I13" s="252">
        <f t="shared" si="0"/>
        <v>41646</v>
      </c>
      <c r="J13" s="254">
        <f t="shared" si="1"/>
        <v>1.99</v>
      </c>
      <c r="K13" s="267"/>
      <c r="L13" s="268"/>
      <c r="M13" s="269" t="s">
        <v>2342</v>
      </c>
      <c r="N13" s="270" t="str">
        <f t="shared" si="2"/>
        <v>AFQP</v>
      </c>
      <c r="O13" s="270" t="str">
        <f t="shared" si="3"/>
        <v>P</v>
      </c>
      <c r="P13" s="270" t="str">
        <f t="shared" si="4"/>
        <v>02</v>
      </c>
      <c r="Q13" s="270">
        <f t="shared" si="5"/>
        <v>10</v>
      </c>
      <c r="R13" s="251" t="s">
        <v>2347</v>
      </c>
      <c r="S13" s="271" t="s">
        <v>2349</v>
      </c>
      <c r="X13" s="274" t="s">
        <v>2484</v>
      </c>
    </row>
    <row r="14" spans="1:30" x14ac:dyDescent="0.25">
      <c r="A14" s="249" t="s">
        <v>797</v>
      </c>
      <c r="B14" s="250" t="s">
        <v>235</v>
      </c>
      <c r="C14" s="250"/>
      <c r="D14" s="251" t="s">
        <v>221</v>
      </c>
      <c r="E14" s="252">
        <v>41646</v>
      </c>
      <c r="F14" s="37">
        <v>31302</v>
      </c>
      <c r="G14" s="37">
        <v>626</v>
      </c>
      <c r="H14" s="253">
        <v>626</v>
      </c>
      <c r="I14" s="252">
        <f t="shared" si="0"/>
        <v>41646</v>
      </c>
      <c r="J14" s="254">
        <f t="shared" si="1"/>
        <v>2</v>
      </c>
      <c r="K14" s="267"/>
      <c r="L14" s="268"/>
      <c r="M14" s="269" t="s">
        <v>2342</v>
      </c>
      <c r="N14" s="270" t="str">
        <f t="shared" si="2"/>
        <v>AABF</v>
      </c>
      <c r="O14" s="270" t="str">
        <f t="shared" si="3"/>
        <v>F</v>
      </c>
      <c r="P14" s="270" t="str">
        <f t="shared" si="4"/>
        <v>02</v>
      </c>
      <c r="Q14" s="270">
        <f t="shared" si="5"/>
        <v>10</v>
      </c>
      <c r="R14" s="251" t="s">
        <v>2347</v>
      </c>
      <c r="S14" s="271" t="s">
        <v>2349</v>
      </c>
      <c r="W14" s="249" t="s">
        <v>925</v>
      </c>
      <c r="X14" s="184" t="str">
        <f>IFERROR(VLOOKUP(W14,A1:S404,4,0),0)</f>
        <v>194C-Payment of contractors and sub-contractors-94C</v>
      </c>
    </row>
    <row r="15" spans="1:30" x14ac:dyDescent="0.25">
      <c r="A15" s="249" t="s">
        <v>236</v>
      </c>
      <c r="B15" s="250" t="s">
        <v>237</v>
      </c>
      <c r="C15" s="250"/>
      <c r="D15" s="251" t="s">
        <v>221</v>
      </c>
      <c r="E15" s="252">
        <v>41646</v>
      </c>
      <c r="F15" s="37">
        <v>7200</v>
      </c>
      <c r="G15" s="37">
        <v>144</v>
      </c>
      <c r="H15" s="253">
        <v>144</v>
      </c>
      <c r="I15" s="252">
        <f t="shared" si="0"/>
        <v>41646</v>
      </c>
      <c r="J15" s="254">
        <f t="shared" si="1"/>
        <v>2</v>
      </c>
      <c r="K15" s="267"/>
      <c r="L15" s="268"/>
      <c r="M15" s="269" t="s">
        <v>2342</v>
      </c>
      <c r="N15" s="270" t="str">
        <f t="shared" si="2"/>
        <v>ALGP</v>
      </c>
      <c r="O15" s="270" t="str">
        <f t="shared" si="3"/>
        <v>P</v>
      </c>
      <c r="P15" s="270" t="str">
        <f t="shared" si="4"/>
        <v>02</v>
      </c>
      <c r="Q15" s="270">
        <f t="shared" si="5"/>
        <v>10</v>
      </c>
      <c r="R15" s="251" t="s">
        <v>2347</v>
      </c>
      <c r="S15" s="271" t="s">
        <v>2349</v>
      </c>
      <c r="W15" s="249" t="s">
        <v>1028</v>
      </c>
      <c r="X15" s="184" t="str">
        <f>IFERROR(VLOOKUP(W15,A2:S405,4,0),0)</f>
        <v>194C-Payment of contractors and sub-contractors-94C</v>
      </c>
    </row>
    <row r="16" spans="1:30" x14ac:dyDescent="0.25">
      <c r="A16" s="249" t="s">
        <v>1030</v>
      </c>
      <c r="B16" s="250" t="s">
        <v>238</v>
      </c>
      <c r="C16" s="250"/>
      <c r="D16" s="251" t="s">
        <v>221</v>
      </c>
      <c r="E16" s="252">
        <v>41661</v>
      </c>
      <c r="F16" s="37">
        <v>3000</v>
      </c>
      <c r="G16" s="37">
        <v>60</v>
      </c>
      <c r="H16" s="253">
        <v>60</v>
      </c>
      <c r="I16" s="252">
        <f t="shared" si="0"/>
        <v>41661</v>
      </c>
      <c r="J16" s="254">
        <f t="shared" si="1"/>
        <v>2</v>
      </c>
      <c r="K16" s="267"/>
      <c r="L16" s="268"/>
      <c r="M16" s="269" t="s">
        <v>2342</v>
      </c>
      <c r="N16" s="270" t="str">
        <f t="shared" si="2"/>
        <v>AGLP</v>
      </c>
      <c r="O16" s="270" t="str">
        <f t="shared" si="3"/>
        <v>P</v>
      </c>
      <c r="P16" s="270" t="str">
        <f t="shared" si="4"/>
        <v>02</v>
      </c>
      <c r="Q16" s="270">
        <f t="shared" si="5"/>
        <v>10</v>
      </c>
      <c r="R16" s="251" t="s">
        <v>2347</v>
      </c>
      <c r="S16" s="271" t="s">
        <v>2351</v>
      </c>
      <c r="W16" s="249" t="s">
        <v>1029</v>
      </c>
      <c r="X16" s="184" t="str">
        <f>IFERROR(VLOOKUP(W16,A3:S406,4,0),0)</f>
        <v>194C-Payment of contractors and sub-contractors-94C</v>
      </c>
    </row>
    <row r="17" spans="1:24" x14ac:dyDescent="0.25">
      <c r="A17" s="249" t="s">
        <v>798</v>
      </c>
      <c r="B17" s="250" t="s">
        <v>239</v>
      </c>
      <c r="C17" s="250"/>
      <c r="D17" s="251" t="s">
        <v>221</v>
      </c>
      <c r="E17" s="252">
        <v>41661</v>
      </c>
      <c r="F17" s="37">
        <v>3209</v>
      </c>
      <c r="G17" s="37">
        <v>63</v>
      </c>
      <c r="H17" s="253">
        <v>63</v>
      </c>
      <c r="I17" s="252">
        <f t="shared" si="0"/>
        <v>41661</v>
      </c>
      <c r="J17" s="254">
        <f t="shared" si="1"/>
        <v>1.96</v>
      </c>
      <c r="K17" s="267"/>
      <c r="L17" s="268"/>
      <c r="M17" s="269" t="s">
        <v>2342</v>
      </c>
      <c r="N17" s="270" t="str">
        <f t="shared" si="2"/>
        <v>BMSP</v>
      </c>
      <c r="O17" s="270" t="str">
        <f t="shared" si="3"/>
        <v>P</v>
      </c>
      <c r="P17" s="270" t="str">
        <f t="shared" si="4"/>
        <v>02</v>
      </c>
      <c r="Q17" s="270">
        <f t="shared" si="5"/>
        <v>10</v>
      </c>
      <c r="R17" s="251" t="s">
        <v>2347</v>
      </c>
      <c r="S17" s="271" t="s">
        <v>2351</v>
      </c>
      <c r="W17" s="249" t="s">
        <v>2483</v>
      </c>
      <c r="X17" s="184">
        <f>IFERROR(VLOOKUP(W17,A4:S407,4,0),0)</f>
        <v>0</v>
      </c>
    </row>
    <row r="18" spans="1:24" x14ac:dyDescent="0.25">
      <c r="A18" s="249" t="s">
        <v>926</v>
      </c>
      <c r="B18" s="250" t="s">
        <v>240</v>
      </c>
      <c r="C18" s="250"/>
      <c r="D18" s="251" t="s">
        <v>221</v>
      </c>
      <c r="E18" s="252">
        <v>41661</v>
      </c>
      <c r="F18" s="37">
        <v>4073</v>
      </c>
      <c r="G18" s="37">
        <v>81</v>
      </c>
      <c r="H18" s="253">
        <v>81</v>
      </c>
      <c r="I18" s="252">
        <f t="shared" si="0"/>
        <v>41661</v>
      </c>
      <c r="J18" s="254">
        <f t="shared" si="1"/>
        <v>1.99</v>
      </c>
      <c r="K18" s="267"/>
      <c r="L18" s="268"/>
      <c r="M18" s="269" t="s">
        <v>2342</v>
      </c>
      <c r="N18" s="270" t="str">
        <f t="shared" si="2"/>
        <v>AHBP</v>
      </c>
      <c r="O18" s="270" t="str">
        <f t="shared" si="3"/>
        <v>P</v>
      </c>
      <c r="P18" s="270" t="str">
        <f t="shared" si="4"/>
        <v>02</v>
      </c>
      <c r="Q18" s="270">
        <f t="shared" si="5"/>
        <v>10</v>
      </c>
      <c r="R18" s="251" t="s">
        <v>2347</v>
      </c>
      <c r="S18" s="271" t="s">
        <v>2351</v>
      </c>
    </row>
    <row r="19" spans="1:24" x14ac:dyDescent="0.25">
      <c r="A19" s="249" t="s">
        <v>1031</v>
      </c>
      <c r="B19" s="250" t="s">
        <v>241</v>
      </c>
      <c r="C19" s="250"/>
      <c r="D19" s="251" t="s">
        <v>221</v>
      </c>
      <c r="E19" s="252">
        <v>41662</v>
      </c>
      <c r="F19" s="37">
        <v>118808</v>
      </c>
      <c r="G19" s="37">
        <v>1188</v>
      </c>
      <c r="H19" s="253">
        <v>1188</v>
      </c>
      <c r="I19" s="252">
        <f t="shared" si="0"/>
        <v>41662</v>
      </c>
      <c r="J19" s="254">
        <f t="shared" si="1"/>
        <v>1</v>
      </c>
      <c r="K19" s="267"/>
      <c r="L19" s="268"/>
      <c r="M19" s="269" t="s">
        <v>2342</v>
      </c>
      <c r="N19" s="270" t="str">
        <f t="shared" si="2"/>
        <v>AABP</v>
      </c>
      <c r="O19" s="270" t="str">
        <f t="shared" si="3"/>
        <v>P</v>
      </c>
      <c r="P19" s="270" t="str">
        <f t="shared" si="4"/>
        <v>02</v>
      </c>
      <c r="Q19" s="270">
        <f t="shared" si="5"/>
        <v>10</v>
      </c>
      <c r="R19" s="251" t="s">
        <v>2347</v>
      </c>
      <c r="S19" s="271" t="s">
        <v>2355</v>
      </c>
    </row>
    <row r="20" spans="1:24" x14ac:dyDescent="0.25">
      <c r="A20" s="249" t="s">
        <v>242</v>
      </c>
      <c r="B20" s="250" t="s">
        <v>243</v>
      </c>
      <c r="C20" s="250"/>
      <c r="D20" s="251" t="s">
        <v>221</v>
      </c>
      <c r="E20" s="252">
        <v>41668</v>
      </c>
      <c r="F20" s="37">
        <v>45000</v>
      </c>
      <c r="G20" s="37">
        <v>450</v>
      </c>
      <c r="H20" s="253">
        <v>450</v>
      </c>
      <c r="I20" s="252">
        <f t="shared" si="0"/>
        <v>41668</v>
      </c>
      <c r="J20" s="254">
        <f t="shared" si="1"/>
        <v>1</v>
      </c>
      <c r="K20" s="267"/>
      <c r="L20" s="268"/>
      <c r="M20" s="269" t="s">
        <v>2342</v>
      </c>
      <c r="N20" s="270" t="str">
        <f t="shared" si="2"/>
        <v>APPP</v>
      </c>
      <c r="O20" s="270" t="str">
        <f t="shared" si="3"/>
        <v>P</v>
      </c>
      <c r="P20" s="270" t="str">
        <f t="shared" si="4"/>
        <v>02</v>
      </c>
      <c r="Q20" s="270">
        <f t="shared" si="5"/>
        <v>10</v>
      </c>
      <c r="R20" s="251" t="s">
        <v>2347</v>
      </c>
      <c r="S20" s="271" t="s">
        <v>2356</v>
      </c>
    </row>
    <row r="21" spans="1:24" x14ac:dyDescent="0.25">
      <c r="A21" s="255" t="s">
        <v>244</v>
      </c>
      <c r="B21" s="250" t="s">
        <v>245</v>
      </c>
      <c r="C21" s="250"/>
      <c r="D21" s="251" t="s">
        <v>221</v>
      </c>
      <c r="E21" s="252">
        <v>41670</v>
      </c>
      <c r="F21" s="37">
        <v>883911</v>
      </c>
      <c r="G21" s="37">
        <v>17678</v>
      </c>
      <c r="H21" s="253">
        <v>17678</v>
      </c>
      <c r="I21" s="252">
        <f t="shared" si="0"/>
        <v>41670</v>
      </c>
      <c r="J21" s="254">
        <f t="shared" si="1"/>
        <v>2</v>
      </c>
      <c r="K21" s="267"/>
      <c r="L21" s="268"/>
      <c r="M21" s="269" t="s">
        <v>2342</v>
      </c>
      <c r="N21" s="270" t="str">
        <f t="shared" si="2"/>
        <v>AAGF</v>
      </c>
      <c r="O21" s="270" t="str">
        <f t="shared" si="3"/>
        <v>F</v>
      </c>
      <c r="P21" s="270" t="str">
        <f t="shared" si="4"/>
        <v>02</v>
      </c>
      <c r="Q21" s="270">
        <f t="shared" si="5"/>
        <v>10</v>
      </c>
      <c r="R21" s="251" t="s">
        <v>2347</v>
      </c>
      <c r="S21" s="271" t="s">
        <v>2353</v>
      </c>
    </row>
    <row r="22" spans="1:24" x14ac:dyDescent="0.25">
      <c r="A22" s="249" t="s">
        <v>246</v>
      </c>
      <c r="B22" s="250" t="s">
        <v>247</v>
      </c>
      <c r="C22" s="250"/>
      <c r="D22" s="251" t="s">
        <v>221</v>
      </c>
      <c r="E22" s="252">
        <v>41670</v>
      </c>
      <c r="F22" s="37">
        <v>1108663</v>
      </c>
      <c r="G22" s="37">
        <v>22173</v>
      </c>
      <c r="H22" s="253">
        <v>22173</v>
      </c>
      <c r="I22" s="252">
        <f t="shared" si="0"/>
        <v>41670</v>
      </c>
      <c r="J22" s="254">
        <f t="shared" si="1"/>
        <v>2</v>
      </c>
      <c r="K22" s="267"/>
      <c r="L22" s="268"/>
      <c r="M22" s="269" t="s">
        <v>2342</v>
      </c>
      <c r="N22" s="270" t="str">
        <f t="shared" si="2"/>
        <v>AADF</v>
      </c>
      <c r="O22" s="270" t="str">
        <f t="shared" si="3"/>
        <v>F</v>
      </c>
      <c r="P22" s="270" t="str">
        <f t="shared" si="4"/>
        <v>02</v>
      </c>
      <c r="Q22" s="270">
        <f t="shared" si="5"/>
        <v>10</v>
      </c>
      <c r="R22" s="251" t="s">
        <v>2347</v>
      </c>
      <c r="S22" s="271" t="s">
        <v>2353</v>
      </c>
    </row>
    <row r="23" spans="1:24" x14ac:dyDescent="0.25">
      <c r="A23" s="249" t="s">
        <v>799</v>
      </c>
      <c r="B23" s="250" t="s">
        <v>248</v>
      </c>
      <c r="C23" s="250"/>
      <c r="D23" s="251" t="s">
        <v>221</v>
      </c>
      <c r="E23" s="252">
        <v>41670</v>
      </c>
      <c r="F23" s="37">
        <v>35659</v>
      </c>
      <c r="G23" s="37">
        <v>357</v>
      </c>
      <c r="H23" s="253">
        <v>357</v>
      </c>
      <c r="I23" s="252">
        <f t="shared" si="0"/>
        <v>41670</v>
      </c>
      <c r="J23" s="254">
        <f t="shared" si="1"/>
        <v>1</v>
      </c>
      <c r="K23" s="267"/>
      <c r="L23" s="268"/>
      <c r="M23" s="269" t="s">
        <v>2342</v>
      </c>
      <c r="N23" s="270" t="str">
        <f t="shared" si="2"/>
        <v>AGWP</v>
      </c>
      <c r="O23" s="270" t="str">
        <f t="shared" si="3"/>
        <v>P</v>
      </c>
      <c r="P23" s="270" t="str">
        <f t="shared" si="4"/>
        <v>02</v>
      </c>
      <c r="Q23" s="270">
        <f t="shared" si="5"/>
        <v>10</v>
      </c>
      <c r="R23" s="251" t="s">
        <v>2347</v>
      </c>
      <c r="S23" s="271" t="s">
        <v>2353</v>
      </c>
    </row>
    <row r="24" spans="1:24" x14ac:dyDescent="0.25">
      <c r="A24" s="249" t="s">
        <v>1032</v>
      </c>
      <c r="B24" s="250" t="s">
        <v>249</v>
      </c>
      <c r="C24" s="250"/>
      <c r="D24" s="251" t="s">
        <v>221</v>
      </c>
      <c r="E24" s="252">
        <v>41670</v>
      </c>
      <c r="F24" s="37">
        <v>8742</v>
      </c>
      <c r="G24" s="37">
        <v>87</v>
      </c>
      <c r="H24" s="253">
        <v>87</v>
      </c>
      <c r="I24" s="252">
        <f t="shared" si="0"/>
        <v>41670</v>
      </c>
      <c r="J24" s="254">
        <f t="shared" si="1"/>
        <v>1</v>
      </c>
      <c r="K24" s="267"/>
      <c r="L24" s="268"/>
      <c r="M24" s="269" t="s">
        <v>2342</v>
      </c>
      <c r="N24" s="270" t="str">
        <f t="shared" si="2"/>
        <v>AHMP</v>
      </c>
      <c r="O24" s="270" t="str">
        <f t="shared" si="3"/>
        <v>P</v>
      </c>
      <c r="P24" s="270" t="str">
        <f t="shared" si="4"/>
        <v>02</v>
      </c>
      <c r="Q24" s="270">
        <f t="shared" si="5"/>
        <v>10</v>
      </c>
      <c r="R24" s="251" t="s">
        <v>2347</v>
      </c>
      <c r="S24" s="271" t="s">
        <v>2353</v>
      </c>
    </row>
    <row r="25" spans="1:24" x14ac:dyDescent="0.25">
      <c r="A25" s="249" t="s">
        <v>927</v>
      </c>
      <c r="B25" s="250" t="s">
        <v>250</v>
      </c>
      <c r="C25" s="250"/>
      <c r="D25" s="251" t="s">
        <v>221</v>
      </c>
      <c r="E25" s="252">
        <v>41641</v>
      </c>
      <c r="F25" s="37">
        <v>2000</v>
      </c>
      <c r="G25" s="37">
        <v>40</v>
      </c>
      <c r="H25" s="253">
        <v>40</v>
      </c>
      <c r="I25" s="252">
        <f t="shared" si="0"/>
        <v>41641</v>
      </c>
      <c r="J25" s="254">
        <f t="shared" si="1"/>
        <v>2</v>
      </c>
      <c r="K25" s="267"/>
      <c r="L25" s="268"/>
      <c r="M25" s="269" t="s">
        <v>2342</v>
      </c>
      <c r="N25" s="270" t="str">
        <f t="shared" si="2"/>
        <v>AAHP</v>
      </c>
      <c r="O25" s="270" t="str">
        <f t="shared" si="3"/>
        <v>P</v>
      </c>
      <c r="P25" s="270" t="str">
        <f t="shared" si="4"/>
        <v>02</v>
      </c>
      <c r="Q25" s="270">
        <f t="shared" si="5"/>
        <v>10</v>
      </c>
      <c r="R25" s="251" t="s">
        <v>2347</v>
      </c>
      <c r="S25" s="271" t="s">
        <v>2348</v>
      </c>
    </row>
    <row r="26" spans="1:24" x14ac:dyDescent="0.25">
      <c r="A26" s="256" t="s">
        <v>800</v>
      </c>
      <c r="B26" s="257" t="s">
        <v>251</v>
      </c>
      <c r="C26" s="257"/>
      <c r="D26" s="251" t="s">
        <v>252</v>
      </c>
      <c r="E26" s="252">
        <v>41645</v>
      </c>
      <c r="F26" s="37">
        <v>1080000</v>
      </c>
      <c r="G26" s="37">
        <v>108000</v>
      </c>
      <c r="H26" s="253">
        <v>108000</v>
      </c>
      <c r="I26" s="252">
        <f t="shared" si="0"/>
        <v>41645</v>
      </c>
      <c r="J26" s="254">
        <f t="shared" si="1"/>
        <v>10</v>
      </c>
      <c r="K26" s="267"/>
      <c r="L26" s="268"/>
      <c r="M26" s="269" t="s">
        <v>2343</v>
      </c>
      <c r="N26" s="270" t="str">
        <f t="shared" si="2"/>
        <v>AAWP</v>
      </c>
      <c r="O26" s="270" t="str">
        <f t="shared" si="3"/>
        <v>P</v>
      </c>
      <c r="P26" s="270" t="str">
        <f t="shared" si="4"/>
        <v>02</v>
      </c>
      <c r="Q26" s="270">
        <f t="shared" si="5"/>
        <v>10</v>
      </c>
      <c r="R26" s="251" t="s">
        <v>2347</v>
      </c>
      <c r="S26" s="271" t="s">
        <v>2354</v>
      </c>
    </row>
    <row r="27" spans="1:24" x14ac:dyDescent="0.25">
      <c r="A27" s="256" t="s">
        <v>801</v>
      </c>
      <c r="B27" s="257" t="s">
        <v>253</v>
      </c>
      <c r="C27" s="257"/>
      <c r="D27" s="258" t="s">
        <v>252</v>
      </c>
      <c r="E27" s="252">
        <v>41661</v>
      </c>
      <c r="F27" s="37">
        <v>25098</v>
      </c>
      <c r="G27" s="37">
        <v>2510</v>
      </c>
      <c r="H27" s="253">
        <v>2510</v>
      </c>
      <c r="I27" s="252">
        <f t="shared" si="0"/>
        <v>41661</v>
      </c>
      <c r="J27" s="254">
        <f t="shared" si="1"/>
        <v>10</v>
      </c>
      <c r="K27" s="267"/>
      <c r="L27" s="268"/>
      <c r="M27" s="269" t="s">
        <v>2343</v>
      </c>
      <c r="N27" s="270" t="str">
        <f t="shared" si="2"/>
        <v>AAFP</v>
      </c>
      <c r="O27" s="270" t="str">
        <f t="shared" si="3"/>
        <v>P</v>
      </c>
      <c r="P27" s="270" t="str">
        <f t="shared" si="4"/>
        <v>02</v>
      </c>
      <c r="Q27" s="270">
        <f t="shared" si="5"/>
        <v>10</v>
      </c>
      <c r="R27" s="251" t="s">
        <v>2347</v>
      </c>
      <c r="S27" s="271" t="s">
        <v>2351</v>
      </c>
    </row>
    <row r="28" spans="1:24" x14ac:dyDescent="0.25">
      <c r="A28" s="259" t="s">
        <v>802</v>
      </c>
      <c r="B28" s="257" t="s">
        <v>254</v>
      </c>
      <c r="C28" s="257"/>
      <c r="D28" s="251" t="s">
        <v>255</v>
      </c>
      <c r="E28" s="252">
        <v>41670</v>
      </c>
      <c r="F28" s="37">
        <v>14180</v>
      </c>
      <c r="G28" s="37">
        <v>1418</v>
      </c>
      <c r="H28" s="253">
        <v>1418</v>
      </c>
      <c r="I28" s="252">
        <f t="shared" si="0"/>
        <v>41670</v>
      </c>
      <c r="J28" s="254">
        <f t="shared" si="1"/>
        <v>10</v>
      </c>
      <c r="K28" s="267"/>
      <c r="L28" s="268"/>
      <c r="M28" s="269" t="s">
        <v>2344</v>
      </c>
      <c r="N28" s="270" t="str">
        <f t="shared" si="2"/>
        <v>AAAC</v>
      </c>
      <c r="O28" s="270" t="str">
        <f t="shared" si="3"/>
        <v>C</v>
      </c>
      <c r="P28" s="270" t="str">
        <f t="shared" si="4"/>
        <v>01</v>
      </c>
      <c r="Q28" s="270">
        <f t="shared" si="5"/>
        <v>10</v>
      </c>
      <c r="R28" s="251" t="s">
        <v>2347</v>
      </c>
      <c r="S28" s="271" t="s">
        <v>2353</v>
      </c>
    </row>
    <row r="29" spans="1:24" x14ac:dyDescent="0.25">
      <c r="A29" s="259" t="s">
        <v>256</v>
      </c>
      <c r="B29" s="257" t="s">
        <v>257</v>
      </c>
      <c r="C29" s="257"/>
      <c r="D29" s="251" t="s">
        <v>255</v>
      </c>
      <c r="E29" s="252">
        <v>41670</v>
      </c>
      <c r="F29" s="37">
        <v>23057</v>
      </c>
      <c r="G29" s="37">
        <v>2306</v>
      </c>
      <c r="H29" s="253">
        <v>2306</v>
      </c>
      <c r="I29" s="252">
        <f t="shared" si="0"/>
        <v>41670</v>
      </c>
      <c r="J29" s="254">
        <f t="shared" si="1"/>
        <v>10</v>
      </c>
      <c r="K29" s="267"/>
      <c r="L29" s="268"/>
      <c r="M29" s="269" t="s">
        <v>2344</v>
      </c>
      <c r="N29" s="270" t="str">
        <f t="shared" si="2"/>
        <v>AADC</v>
      </c>
      <c r="O29" s="270" t="str">
        <f t="shared" si="3"/>
        <v>C</v>
      </c>
      <c r="P29" s="270" t="str">
        <f t="shared" si="4"/>
        <v>01</v>
      </c>
      <c r="Q29" s="270">
        <f t="shared" si="5"/>
        <v>10</v>
      </c>
      <c r="R29" s="251" t="s">
        <v>2347</v>
      </c>
      <c r="S29" s="271" t="s">
        <v>2353</v>
      </c>
    </row>
    <row r="30" spans="1:24" x14ac:dyDescent="0.25">
      <c r="A30" s="259" t="s">
        <v>258</v>
      </c>
      <c r="B30" s="257" t="s">
        <v>259</v>
      </c>
      <c r="C30" s="257"/>
      <c r="D30" s="251" t="s">
        <v>255</v>
      </c>
      <c r="E30" s="252">
        <v>41670</v>
      </c>
      <c r="F30" s="37">
        <v>13371</v>
      </c>
      <c r="G30" s="37">
        <v>1337</v>
      </c>
      <c r="H30" s="253">
        <v>1337</v>
      </c>
      <c r="I30" s="252">
        <f t="shared" si="0"/>
        <v>41670</v>
      </c>
      <c r="J30" s="254">
        <f t="shared" si="1"/>
        <v>10</v>
      </c>
      <c r="K30" s="267"/>
      <c r="L30" s="268"/>
      <c r="M30" s="269" t="s">
        <v>2344</v>
      </c>
      <c r="N30" s="270" t="str">
        <f t="shared" si="2"/>
        <v>AABC</v>
      </c>
      <c r="O30" s="270" t="str">
        <f t="shared" si="3"/>
        <v>C</v>
      </c>
      <c r="P30" s="270" t="str">
        <f t="shared" si="4"/>
        <v>01</v>
      </c>
      <c r="Q30" s="270">
        <f t="shared" si="5"/>
        <v>10</v>
      </c>
      <c r="R30" s="251" t="s">
        <v>2347</v>
      </c>
      <c r="S30" s="271" t="s">
        <v>2353</v>
      </c>
    </row>
    <row r="31" spans="1:24" x14ac:dyDescent="0.25">
      <c r="A31" s="259" t="s">
        <v>803</v>
      </c>
      <c r="B31" s="257" t="s">
        <v>260</v>
      </c>
      <c r="C31" s="257"/>
      <c r="D31" s="251" t="s">
        <v>255</v>
      </c>
      <c r="E31" s="252">
        <v>41670</v>
      </c>
      <c r="F31" s="37">
        <v>17891</v>
      </c>
      <c r="G31" s="37">
        <v>1789</v>
      </c>
      <c r="H31" s="253">
        <v>1789</v>
      </c>
      <c r="I31" s="252">
        <f t="shared" si="0"/>
        <v>41670</v>
      </c>
      <c r="J31" s="254">
        <f t="shared" si="1"/>
        <v>10</v>
      </c>
      <c r="K31" s="267"/>
      <c r="L31" s="268"/>
      <c r="M31" s="269" t="s">
        <v>2344</v>
      </c>
      <c r="N31" s="270" t="str">
        <f t="shared" si="2"/>
        <v>AACC</v>
      </c>
      <c r="O31" s="270" t="str">
        <f t="shared" si="3"/>
        <v>C</v>
      </c>
      <c r="P31" s="270" t="str">
        <f t="shared" si="4"/>
        <v>01</v>
      </c>
      <c r="Q31" s="270">
        <f t="shared" si="5"/>
        <v>10</v>
      </c>
      <c r="R31" s="251" t="s">
        <v>2347</v>
      </c>
      <c r="S31" s="271" t="s">
        <v>2353</v>
      </c>
    </row>
    <row r="32" spans="1:24" x14ac:dyDescent="0.25">
      <c r="A32" s="259" t="s">
        <v>1033</v>
      </c>
      <c r="B32" s="257" t="s">
        <v>261</v>
      </c>
      <c r="C32" s="257"/>
      <c r="D32" s="251" t="s">
        <v>255</v>
      </c>
      <c r="E32" s="252">
        <v>41670</v>
      </c>
      <c r="F32" s="37">
        <v>1008</v>
      </c>
      <c r="G32" s="37">
        <v>101</v>
      </c>
      <c r="H32" s="253">
        <v>101</v>
      </c>
      <c r="I32" s="252">
        <f t="shared" si="0"/>
        <v>41670</v>
      </c>
      <c r="J32" s="254">
        <f t="shared" si="1"/>
        <v>10.02</v>
      </c>
      <c r="K32" s="267"/>
      <c r="L32" s="268"/>
      <c r="M32" s="269" t="s">
        <v>2344</v>
      </c>
      <c r="N32" s="270" t="str">
        <f t="shared" si="2"/>
        <v>AAAC</v>
      </c>
      <c r="O32" s="270" t="str">
        <f t="shared" si="3"/>
        <v>C</v>
      </c>
      <c r="P32" s="270" t="str">
        <f t="shared" si="4"/>
        <v>01</v>
      </c>
      <c r="Q32" s="270">
        <f t="shared" si="5"/>
        <v>10</v>
      </c>
      <c r="R32" s="251" t="s">
        <v>2347</v>
      </c>
      <c r="S32" s="271" t="s">
        <v>2353</v>
      </c>
    </row>
    <row r="33" spans="1:19" x14ac:dyDescent="0.25">
      <c r="A33" s="259" t="s">
        <v>1034</v>
      </c>
      <c r="B33" s="257" t="s">
        <v>262</v>
      </c>
      <c r="C33" s="257"/>
      <c r="D33" s="251" t="s">
        <v>255</v>
      </c>
      <c r="E33" s="252">
        <v>41670</v>
      </c>
      <c r="F33" s="37">
        <v>5386</v>
      </c>
      <c r="G33" s="37">
        <v>539</v>
      </c>
      <c r="H33" s="253">
        <v>539</v>
      </c>
      <c r="I33" s="252">
        <f t="shared" si="0"/>
        <v>41670</v>
      </c>
      <c r="J33" s="254">
        <f t="shared" si="1"/>
        <v>10.01</v>
      </c>
      <c r="K33" s="267"/>
      <c r="L33" s="268"/>
      <c r="M33" s="269" t="s">
        <v>2344</v>
      </c>
      <c r="N33" s="270" t="str">
        <f t="shared" si="2"/>
        <v>AABC</v>
      </c>
      <c r="O33" s="270" t="str">
        <f t="shared" si="3"/>
        <v>C</v>
      </c>
      <c r="P33" s="270" t="str">
        <f t="shared" si="4"/>
        <v>01</v>
      </c>
      <c r="Q33" s="270">
        <f t="shared" si="5"/>
        <v>10</v>
      </c>
      <c r="R33" s="251" t="s">
        <v>2347</v>
      </c>
      <c r="S33" s="271" t="s">
        <v>2353</v>
      </c>
    </row>
    <row r="34" spans="1:19" x14ac:dyDescent="0.25">
      <c r="A34" s="259" t="s">
        <v>263</v>
      </c>
      <c r="B34" s="257" t="s">
        <v>264</v>
      </c>
      <c r="C34" s="257"/>
      <c r="D34" s="251" t="s">
        <v>255</v>
      </c>
      <c r="E34" s="252">
        <v>41670</v>
      </c>
      <c r="F34" s="37">
        <v>6951</v>
      </c>
      <c r="G34" s="37">
        <v>695</v>
      </c>
      <c r="H34" s="253">
        <v>695</v>
      </c>
      <c r="I34" s="252">
        <f t="shared" si="0"/>
        <v>41670</v>
      </c>
      <c r="J34" s="254">
        <f t="shared" si="1"/>
        <v>10</v>
      </c>
      <c r="K34" s="267"/>
      <c r="L34" s="268"/>
      <c r="M34" s="269" t="s">
        <v>2344</v>
      </c>
      <c r="N34" s="270" t="str">
        <f t="shared" si="2"/>
        <v>AABC</v>
      </c>
      <c r="O34" s="270" t="str">
        <f t="shared" si="3"/>
        <v>C</v>
      </c>
      <c r="P34" s="270" t="str">
        <f t="shared" si="4"/>
        <v>01</v>
      </c>
      <c r="Q34" s="270">
        <f t="shared" si="5"/>
        <v>10</v>
      </c>
      <c r="R34" s="251" t="s">
        <v>2347</v>
      </c>
      <c r="S34" s="271" t="s">
        <v>2353</v>
      </c>
    </row>
    <row r="35" spans="1:19" x14ac:dyDescent="0.25">
      <c r="A35" s="259" t="s">
        <v>804</v>
      </c>
      <c r="B35" s="257" t="s">
        <v>265</v>
      </c>
      <c r="C35" s="257"/>
      <c r="D35" s="251" t="s">
        <v>255</v>
      </c>
      <c r="E35" s="252">
        <v>41670</v>
      </c>
      <c r="F35" s="37">
        <v>11849</v>
      </c>
      <c r="G35" s="37">
        <v>1185</v>
      </c>
      <c r="H35" s="253">
        <v>1185</v>
      </c>
      <c r="I35" s="252">
        <f t="shared" si="0"/>
        <v>41670</v>
      </c>
      <c r="J35" s="254">
        <f t="shared" si="1"/>
        <v>10</v>
      </c>
      <c r="K35" s="267"/>
      <c r="L35" s="268"/>
      <c r="M35" s="269" t="s">
        <v>2344</v>
      </c>
      <c r="N35" s="270" t="str">
        <f t="shared" si="2"/>
        <v>AABC</v>
      </c>
      <c r="O35" s="270" t="str">
        <f t="shared" si="3"/>
        <v>C</v>
      </c>
      <c r="P35" s="270" t="str">
        <f t="shared" si="4"/>
        <v>01</v>
      </c>
      <c r="Q35" s="270">
        <f t="shared" si="5"/>
        <v>10</v>
      </c>
      <c r="R35" s="251" t="s">
        <v>2347</v>
      </c>
      <c r="S35" s="271" t="s">
        <v>2353</v>
      </c>
    </row>
    <row r="36" spans="1:19" x14ac:dyDescent="0.25">
      <c r="A36" s="259" t="s">
        <v>1035</v>
      </c>
      <c r="B36" s="257" t="s">
        <v>266</v>
      </c>
      <c r="C36" s="257"/>
      <c r="D36" s="251" t="s">
        <v>255</v>
      </c>
      <c r="E36" s="252">
        <v>41670</v>
      </c>
      <c r="F36" s="37">
        <v>17453</v>
      </c>
      <c r="G36" s="37">
        <v>1745</v>
      </c>
      <c r="H36" s="253">
        <v>1745</v>
      </c>
      <c r="I36" s="252">
        <f t="shared" si="0"/>
        <v>41670</v>
      </c>
      <c r="J36" s="254">
        <f t="shared" si="1"/>
        <v>10</v>
      </c>
      <c r="K36" s="267"/>
      <c r="L36" s="268"/>
      <c r="M36" s="269" t="s">
        <v>2344</v>
      </c>
      <c r="N36" s="270" t="str">
        <f t="shared" si="2"/>
        <v>AAAC</v>
      </c>
      <c r="O36" s="270" t="str">
        <f t="shared" si="3"/>
        <v>C</v>
      </c>
      <c r="P36" s="270" t="str">
        <f t="shared" si="4"/>
        <v>01</v>
      </c>
      <c r="Q36" s="270">
        <f t="shared" si="5"/>
        <v>10</v>
      </c>
      <c r="R36" s="251" t="s">
        <v>2347</v>
      </c>
      <c r="S36" s="271" t="s">
        <v>2353</v>
      </c>
    </row>
    <row r="37" spans="1:19" x14ac:dyDescent="0.25">
      <c r="A37" s="259" t="s">
        <v>805</v>
      </c>
      <c r="B37" s="257" t="s">
        <v>267</v>
      </c>
      <c r="C37" s="257"/>
      <c r="D37" s="251" t="s">
        <v>255</v>
      </c>
      <c r="E37" s="252">
        <v>41670</v>
      </c>
      <c r="F37" s="37">
        <v>28271</v>
      </c>
      <c r="G37" s="37">
        <v>2827</v>
      </c>
      <c r="H37" s="253">
        <v>2827</v>
      </c>
      <c r="I37" s="252">
        <f t="shared" si="0"/>
        <v>41670</v>
      </c>
      <c r="J37" s="254">
        <f t="shared" si="1"/>
        <v>10</v>
      </c>
      <c r="K37" s="267"/>
      <c r="L37" s="268"/>
      <c r="M37" s="269" t="s">
        <v>2344</v>
      </c>
      <c r="N37" s="270" t="str">
        <f t="shared" si="2"/>
        <v>AABC</v>
      </c>
      <c r="O37" s="270" t="str">
        <f t="shared" si="3"/>
        <v>C</v>
      </c>
      <c r="P37" s="270" t="str">
        <f t="shared" si="4"/>
        <v>01</v>
      </c>
      <c r="Q37" s="270">
        <f t="shared" si="5"/>
        <v>10</v>
      </c>
      <c r="R37" s="251" t="s">
        <v>2347</v>
      </c>
      <c r="S37" s="271" t="s">
        <v>2353</v>
      </c>
    </row>
    <row r="38" spans="1:19" x14ac:dyDescent="0.25">
      <c r="A38" s="259" t="s">
        <v>806</v>
      </c>
      <c r="B38" s="257" t="s">
        <v>268</v>
      </c>
      <c r="C38" s="257"/>
      <c r="D38" s="251" t="s">
        <v>255</v>
      </c>
      <c r="E38" s="252">
        <v>41670</v>
      </c>
      <c r="F38" s="37">
        <v>1939</v>
      </c>
      <c r="G38" s="37">
        <v>194</v>
      </c>
      <c r="H38" s="253">
        <v>194</v>
      </c>
      <c r="I38" s="252">
        <f t="shared" si="0"/>
        <v>41670</v>
      </c>
      <c r="J38" s="254">
        <f t="shared" si="1"/>
        <v>10.01</v>
      </c>
      <c r="K38" s="267"/>
      <c r="L38" s="268"/>
      <c r="M38" s="269" t="s">
        <v>2344</v>
      </c>
      <c r="N38" s="270" t="str">
        <f t="shared" si="2"/>
        <v>AAFC</v>
      </c>
      <c r="O38" s="270" t="str">
        <f t="shared" si="3"/>
        <v>C</v>
      </c>
      <c r="P38" s="270" t="str">
        <f t="shared" si="4"/>
        <v>01</v>
      </c>
      <c r="Q38" s="270">
        <f t="shared" si="5"/>
        <v>10</v>
      </c>
      <c r="R38" s="251" t="s">
        <v>2347</v>
      </c>
      <c r="S38" s="271" t="s">
        <v>2353</v>
      </c>
    </row>
    <row r="39" spans="1:19" x14ac:dyDescent="0.25">
      <c r="A39" s="259" t="s">
        <v>928</v>
      </c>
      <c r="B39" s="257" t="s">
        <v>269</v>
      </c>
      <c r="C39" s="257"/>
      <c r="D39" s="251" t="s">
        <v>255</v>
      </c>
      <c r="E39" s="252">
        <v>41670</v>
      </c>
      <c r="F39" s="37">
        <v>23360</v>
      </c>
      <c r="G39" s="37">
        <v>2336</v>
      </c>
      <c r="H39" s="253">
        <v>2336</v>
      </c>
      <c r="I39" s="252">
        <f t="shared" si="0"/>
        <v>41670</v>
      </c>
      <c r="J39" s="254">
        <f t="shared" si="1"/>
        <v>10</v>
      </c>
      <c r="K39" s="267"/>
      <c r="L39" s="268"/>
      <c r="M39" s="269" t="s">
        <v>2344</v>
      </c>
      <c r="N39" s="270" t="str">
        <f t="shared" si="2"/>
        <v>AAFC</v>
      </c>
      <c r="O39" s="270" t="str">
        <f t="shared" si="3"/>
        <v>C</v>
      </c>
      <c r="P39" s="270" t="str">
        <f t="shared" si="4"/>
        <v>01</v>
      </c>
      <c r="Q39" s="270">
        <f t="shared" si="5"/>
        <v>10</v>
      </c>
      <c r="R39" s="251" t="s">
        <v>2347</v>
      </c>
      <c r="S39" s="271" t="s">
        <v>2353</v>
      </c>
    </row>
    <row r="40" spans="1:19" x14ac:dyDescent="0.25">
      <c r="A40" s="259" t="s">
        <v>807</v>
      </c>
      <c r="B40" s="257" t="s">
        <v>270</v>
      </c>
      <c r="C40" s="257"/>
      <c r="D40" s="251" t="s">
        <v>255</v>
      </c>
      <c r="E40" s="252">
        <v>41670</v>
      </c>
      <c r="F40" s="37">
        <v>20799</v>
      </c>
      <c r="G40" s="37">
        <v>2080</v>
      </c>
      <c r="H40" s="253">
        <v>2080</v>
      </c>
      <c r="I40" s="252">
        <f t="shared" si="0"/>
        <v>41670</v>
      </c>
      <c r="J40" s="254">
        <f t="shared" si="1"/>
        <v>10</v>
      </c>
      <c r="K40" s="267"/>
      <c r="L40" s="268"/>
      <c r="M40" s="269" t="s">
        <v>2344</v>
      </c>
      <c r="N40" s="270" t="str">
        <f t="shared" si="2"/>
        <v>AAFC</v>
      </c>
      <c r="O40" s="270" t="str">
        <f t="shared" si="3"/>
        <v>C</v>
      </c>
      <c r="P40" s="270" t="str">
        <f t="shared" si="4"/>
        <v>01</v>
      </c>
      <c r="Q40" s="270">
        <f t="shared" si="5"/>
        <v>10</v>
      </c>
      <c r="R40" s="251" t="s">
        <v>2347</v>
      </c>
      <c r="S40" s="271" t="s">
        <v>2353</v>
      </c>
    </row>
    <row r="41" spans="1:19" x14ac:dyDescent="0.25">
      <c r="A41" s="260" t="s">
        <v>1036</v>
      </c>
      <c r="B41" s="261" t="s">
        <v>271</v>
      </c>
      <c r="C41" s="261"/>
      <c r="D41" s="251" t="s">
        <v>255</v>
      </c>
      <c r="E41" s="252">
        <v>41670</v>
      </c>
      <c r="F41" s="37">
        <v>30223</v>
      </c>
      <c r="G41" s="37">
        <v>3022</v>
      </c>
      <c r="H41" s="253">
        <v>3022</v>
      </c>
      <c r="I41" s="252">
        <f t="shared" si="0"/>
        <v>41670</v>
      </c>
      <c r="J41" s="254">
        <f t="shared" si="1"/>
        <v>10</v>
      </c>
      <c r="K41" s="267"/>
      <c r="L41" s="268"/>
      <c r="M41" s="269" t="s">
        <v>2344</v>
      </c>
      <c r="N41" s="270" t="str">
        <f t="shared" si="2"/>
        <v>AABC</v>
      </c>
      <c r="O41" s="270" t="str">
        <f t="shared" si="3"/>
        <v>C</v>
      </c>
      <c r="P41" s="270" t="str">
        <f t="shared" si="4"/>
        <v>01</v>
      </c>
      <c r="Q41" s="270">
        <f t="shared" si="5"/>
        <v>10</v>
      </c>
      <c r="R41" s="251" t="s">
        <v>2347</v>
      </c>
      <c r="S41" s="271" t="s">
        <v>2353</v>
      </c>
    </row>
    <row r="42" spans="1:19" x14ac:dyDescent="0.25">
      <c r="A42" s="260" t="s">
        <v>929</v>
      </c>
      <c r="B42" s="261" t="s">
        <v>272</v>
      </c>
      <c r="C42" s="261"/>
      <c r="D42" s="251" t="s">
        <v>255</v>
      </c>
      <c r="E42" s="252">
        <v>41670</v>
      </c>
      <c r="F42" s="37">
        <v>11509</v>
      </c>
      <c r="G42" s="37">
        <v>1151</v>
      </c>
      <c r="H42" s="253">
        <v>1151</v>
      </c>
      <c r="I42" s="252">
        <f t="shared" si="0"/>
        <v>41670</v>
      </c>
      <c r="J42" s="254">
        <f t="shared" si="1"/>
        <v>10</v>
      </c>
      <c r="K42" s="267"/>
      <c r="L42" s="268"/>
      <c r="M42" s="269" t="s">
        <v>2344</v>
      </c>
      <c r="N42" s="270" t="str">
        <f t="shared" si="2"/>
        <v>AABC</v>
      </c>
      <c r="O42" s="270" t="str">
        <f t="shared" si="3"/>
        <v>C</v>
      </c>
      <c r="P42" s="270" t="str">
        <f t="shared" si="4"/>
        <v>01</v>
      </c>
      <c r="Q42" s="270">
        <f t="shared" si="5"/>
        <v>10</v>
      </c>
      <c r="R42" s="251" t="s">
        <v>2347</v>
      </c>
      <c r="S42" s="271" t="s">
        <v>2353</v>
      </c>
    </row>
    <row r="43" spans="1:19" x14ac:dyDescent="0.25">
      <c r="A43" s="260" t="s">
        <v>808</v>
      </c>
      <c r="B43" s="261" t="s">
        <v>273</v>
      </c>
      <c r="C43" s="261"/>
      <c r="D43" s="251" t="s">
        <v>255</v>
      </c>
      <c r="E43" s="252">
        <v>41670</v>
      </c>
      <c r="F43" s="37">
        <v>33687</v>
      </c>
      <c r="G43" s="37">
        <v>3369</v>
      </c>
      <c r="H43" s="253">
        <v>3369</v>
      </c>
      <c r="I43" s="252">
        <f t="shared" si="0"/>
        <v>41670</v>
      </c>
      <c r="J43" s="254">
        <f t="shared" si="1"/>
        <v>10</v>
      </c>
      <c r="K43" s="267"/>
      <c r="L43" s="268"/>
      <c r="M43" s="269" t="s">
        <v>2344</v>
      </c>
      <c r="N43" s="270" t="str">
        <f t="shared" si="2"/>
        <v>AAFC</v>
      </c>
      <c r="O43" s="270" t="str">
        <f t="shared" si="3"/>
        <v>C</v>
      </c>
      <c r="P43" s="270" t="str">
        <f t="shared" si="4"/>
        <v>01</v>
      </c>
      <c r="Q43" s="270">
        <f t="shared" si="5"/>
        <v>10</v>
      </c>
      <c r="R43" s="251" t="s">
        <v>2347</v>
      </c>
      <c r="S43" s="271" t="s">
        <v>2353</v>
      </c>
    </row>
    <row r="44" spans="1:19" x14ac:dyDescent="0.25">
      <c r="A44" s="260" t="s">
        <v>274</v>
      </c>
      <c r="B44" s="261" t="s">
        <v>275</v>
      </c>
      <c r="C44" s="261"/>
      <c r="D44" s="251" t="s">
        <v>255</v>
      </c>
      <c r="E44" s="252">
        <v>41670</v>
      </c>
      <c r="F44" s="37">
        <v>3765</v>
      </c>
      <c r="G44" s="37">
        <v>377</v>
      </c>
      <c r="H44" s="253">
        <v>377</v>
      </c>
      <c r="I44" s="252">
        <f t="shared" si="0"/>
        <v>41670</v>
      </c>
      <c r="J44" s="254">
        <f t="shared" si="1"/>
        <v>10.01</v>
      </c>
      <c r="K44" s="267"/>
      <c r="L44" s="268"/>
      <c r="M44" s="269" t="s">
        <v>2344</v>
      </c>
      <c r="N44" s="270" t="str">
        <f t="shared" si="2"/>
        <v>AAFC</v>
      </c>
      <c r="O44" s="270" t="str">
        <f t="shared" si="3"/>
        <v>C</v>
      </c>
      <c r="P44" s="270" t="str">
        <f t="shared" si="4"/>
        <v>01</v>
      </c>
      <c r="Q44" s="270">
        <f t="shared" si="5"/>
        <v>10</v>
      </c>
      <c r="R44" s="251" t="s">
        <v>2347</v>
      </c>
      <c r="S44" s="271" t="s">
        <v>2353</v>
      </c>
    </row>
    <row r="45" spans="1:19" x14ac:dyDescent="0.25">
      <c r="A45" s="260" t="s">
        <v>809</v>
      </c>
      <c r="B45" s="261" t="s">
        <v>276</v>
      </c>
      <c r="C45" s="261"/>
      <c r="D45" s="251" t="s">
        <v>255</v>
      </c>
      <c r="E45" s="252">
        <v>41670</v>
      </c>
      <c r="F45" s="37">
        <v>15972</v>
      </c>
      <c r="G45" s="37">
        <v>1597</v>
      </c>
      <c r="H45" s="253">
        <v>1597</v>
      </c>
      <c r="I45" s="252">
        <f t="shared" si="0"/>
        <v>41670</v>
      </c>
      <c r="J45" s="254">
        <f t="shared" si="1"/>
        <v>10</v>
      </c>
      <c r="K45" s="267"/>
      <c r="L45" s="268"/>
      <c r="M45" s="269" t="s">
        <v>2344</v>
      </c>
      <c r="N45" s="270" t="str">
        <f t="shared" si="2"/>
        <v>AAAC</v>
      </c>
      <c r="O45" s="270" t="str">
        <f t="shared" si="3"/>
        <v>C</v>
      </c>
      <c r="P45" s="270" t="str">
        <f t="shared" si="4"/>
        <v>01</v>
      </c>
      <c r="Q45" s="270">
        <f t="shared" si="5"/>
        <v>10</v>
      </c>
      <c r="R45" s="251" t="s">
        <v>2347</v>
      </c>
      <c r="S45" s="271" t="s">
        <v>2353</v>
      </c>
    </row>
    <row r="46" spans="1:19" x14ac:dyDescent="0.25">
      <c r="A46" s="260" t="s">
        <v>810</v>
      </c>
      <c r="B46" s="261" t="s">
        <v>277</v>
      </c>
      <c r="C46" s="261"/>
      <c r="D46" s="251" t="s">
        <v>255</v>
      </c>
      <c r="E46" s="252">
        <v>41670</v>
      </c>
      <c r="F46" s="37">
        <v>18273</v>
      </c>
      <c r="G46" s="37">
        <v>1827</v>
      </c>
      <c r="H46" s="253">
        <v>1827</v>
      </c>
      <c r="I46" s="252">
        <f t="shared" si="0"/>
        <v>41670</v>
      </c>
      <c r="J46" s="254">
        <f t="shared" si="1"/>
        <v>10</v>
      </c>
      <c r="K46" s="267"/>
      <c r="L46" s="268"/>
      <c r="M46" s="269" t="s">
        <v>2344</v>
      </c>
      <c r="N46" s="270" t="str">
        <f t="shared" si="2"/>
        <v>AACC</v>
      </c>
      <c r="O46" s="270" t="str">
        <f t="shared" si="3"/>
        <v>C</v>
      </c>
      <c r="P46" s="270" t="str">
        <f t="shared" si="4"/>
        <v>01</v>
      </c>
      <c r="Q46" s="270">
        <f t="shared" si="5"/>
        <v>10</v>
      </c>
      <c r="R46" s="251" t="s">
        <v>2347</v>
      </c>
      <c r="S46" s="271" t="s">
        <v>2353</v>
      </c>
    </row>
    <row r="47" spans="1:19" x14ac:dyDescent="0.25">
      <c r="A47" s="260" t="s">
        <v>930</v>
      </c>
      <c r="B47" s="261" t="s">
        <v>278</v>
      </c>
      <c r="C47" s="261"/>
      <c r="D47" s="251" t="s">
        <v>255</v>
      </c>
      <c r="E47" s="252">
        <v>41670</v>
      </c>
      <c r="F47" s="37">
        <v>9801</v>
      </c>
      <c r="G47" s="37">
        <v>980</v>
      </c>
      <c r="H47" s="253">
        <v>980</v>
      </c>
      <c r="I47" s="252">
        <f t="shared" si="0"/>
        <v>41670</v>
      </c>
      <c r="J47" s="254">
        <f t="shared" si="1"/>
        <v>10</v>
      </c>
      <c r="K47" s="267"/>
      <c r="L47" s="268"/>
      <c r="M47" s="269" t="s">
        <v>2344</v>
      </c>
      <c r="N47" s="270" t="str">
        <f t="shared" si="2"/>
        <v>AAAC</v>
      </c>
      <c r="O47" s="270" t="str">
        <f t="shared" si="3"/>
        <v>C</v>
      </c>
      <c r="P47" s="270" t="str">
        <f t="shared" si="4"/>
        <v>01</v>
      </c>
      <c r="Q47" s="270">
        <f t="shared" si="5"/>
        <v>10</v>
      </c>
      <c r="R47" s="251" t="s">
        <v>2347</v>
      </c>
      <c r="S47" s="271" t="s">
        <v>2353</v>
      </c>
    </row>
    <row r="48" spans="1:19" x14ac:dyDescent="0.25">
      <c r="A48" s="260" t="s">
        <v>1037</v>
      </c>
      <c r="B48" s="261" t="s">
        <v>279</v>
      </c>
      <c r="C48" s="261"/>
      <c r="D48" s="251" t="s">
        <v>255</v>
      </c>
      <c r="E48" s="252">
        <v>41670</v>
      </c>
      <c r="F48" s="37">
        <v>21252</v>
      </c>
      <c r="G48" s="37">
        <v>2125</v>
      </c>
      <c r="H48" s="253">
        <v>2125</v>
      </c>
      <c r="I48" s="252">
        <f t="shared" si="0"/>
        <v>41670</v>
      </c>
      <c r="J48" s="254">
        <f t="shared" si="1"/>
        <v>10</v>
      </c>
      <c r="K48" s="267"/>
      <c r="L48" s="268"/>
      <c r="M48" s="269" t="s">
        <v>2344</v>
      </c>
      <c r="N48" s="270" t="str">
        <f t="shared" si="2"/>
        <v>AAAC</v>
      </c>
      <c r="O48" s="270" t="str">
        <f t="shared" si="3"/>
        <v>C</v>
      </c>
      <c r="P48" s="270" t="str">
        <f t="shared" si="4"/>
        <v>01</v>
      </c>
      <c r="Q48" s="270">
        <f t="shared" si="5"/>
        <v>10</v>
      </c>
      <c r="R48" s="251" t="s">
        <v>2347</v>
      </c>
      <c r="S48" s="271" t="s">
        <v>2353</v>
      </c>
    </row>
    <row r="49" spans="1:19" x14ac:dyDescent="0.25">
      <c r="A49" s="260" t="s">
        <v>1038</v>
      </c>
      <c r="B49" s="261" t="s">
        <v>280</v>
      </c>
      <c r="C49" s="261"/>
      <c r="D49" s="251" t="s">
        <v>255</v>
      </c>
      <c r="E49" s="252">
        <v>41670</v>
      </c>
      <c r="F49" s="37">
        <v>7295</v>
      </c>
      <c r="G49" s="37">
        <v>729</v>
      </c>
      <c r="H49" s="253">
        <v>729</v>
      </c>
      <c r="I49" s="252">
        <f t="shared" si="0"/>
        <v>41670</v>
      </c>
      <c r="J49" s="254">
        <f t="shared" si="1"/>
        <v>9.99</v>
      </c>
      <c r="K49" s="267"/>
      <c r="L49" s="268"/>
      <c r="M49" s="269" t="s">
        <v>2344</v>
      </c>
      <c r="N49" s="270" t="str">
        <f t="shared" si="2"/>
        <v>AAAC</v>
      </c>
      <c r="O49" s="270" t="str">
        <f t="shared" si="3"/>
        <v>C</v>
      </c>
      <c r="P49" s="270" t="str">
        <f t="shared" si="4"/>
        <v>01</v>
      </c>
      <c r="Q49" s="270">
        <f t="shared" si="5"/>
        <v>10</v>
      </c>
      <c r="R49" s="251" t="s">
        <v>2347</v>
      </c>
      <c r="S49" s="271" t="s">
        <v>2353</v>
      </c>
    </row>
    <row r="50" spans="1:19" x14ac:dyDescent="0.25">
      <c r="A50" s="260" t="s">
        <v>811</v>
      </c>
      <c r="B50" s="261" t="s">
        <v>281</v>
      </c>
      <c r="C50" s="261"/>
      <c r="D50" s="251" t="s">
        <v>255</v>
      </c>
      <c r="E50" s="252">
        <v>41670</v>
      </c>
      <c r="F50" s="37">
        <v>21753</v>
      </c>
      <c r="G50" s="37">
        <v>2175</v>
      </c>
      <c r="H50" s="253">
        <v>2175</v>
      </c>
      <c r="I50" s="252">
        <f t="shared" si="0"/>
        <v>41670</v>
      </c>
      <c r="J50" s="254">
        <f t="shared" si="1"/>
        <v>10</v>
      </c>
      <c r="K50" s="267"/>
      <c r="L50" s="268"/>
      <c r="M50" s="269" t="s">
        <v>2344</v>
      </c>
      <c r="N50" s="270" t="str">
        <f t="shared" si="2"/>
        <v>AAAC</v>
      </c>
      <c r="O50" s="270" t="str">
        <f t="shared" si="3"/>
        <v>C</v>
      </c>
      <c r="P50" s="270" t="str">
        <f t="shared" si="4"/>
        <v>01</v>
      </c>
      <c r="Q50" s="270">
        <f t="shared" si="5"/>
        <v>10</v>
      </c>
      <c r="R50" s="251" t="s">
        <v>2347</v>
      </c>
      <c r="S50" s="271" t="s">
        <v>2353</v>
      </c>
    </row>
    <row r="51" spans="1:19" x14ac:dyDescent="0.25">
      <c r="A51" s="260" t="s">
        <v>931</v>
      </c>
      <c r="B51" s="261" t="s">
        <v>282</v>
      </c>
      <c r="C51" s="261"/>
      <c r="D51" s="251" t="s">
        <v>255</v>
      </c>
      <c r="E51" s="252">
        <v>41670</v>
      </c>
      <c r="F51" s="37">
        <v>11346</v>
      </c>
      <c r="G51" s="37">
        <v>1135</v>
      </c>
      <c r="H51" s="253">
        <v>1135</v>
      </c>
      <c r="I51" s="252">
        <f t="shared" si="0"/>
        <v>41670</v>
      </c>
      <c r="J51" s="254">
        <f t="shared" si="1"/>
        <v>10</v>
      </c>
      <c r="K51" s="267"/>
      <c r="L51" s="268"/>
      <c r="M51" s="269" t="s">
        <v>2344</v>
      </c>
      <c r="N51" s="270" t="str">
        <f t="shared" si="2"/>
        <v>AAAC</v>
      </c>
      <c r="O51" s="270" t="str">
        <f t="shared" si="3"/>
        <v>C</v>
      </c>
      <c r="P51" s="270" t="str">
        <f t="shared" si="4"/>
        <v>01</v>
      </c>
      <c r="Q51" s="270">
        <f t="shared" si="5"/>
        <v>10</v>
      </c>
      <c r="R51" s="251" t="s">
        <v>2347</v>
      </c>
      <c r="S51" s="271" t="s">
        <v>2353</v>
      </c>
    </row>
    <row r="52" spans="1:19" x14ac:dyDescent="0.25">
      <c r="A52" s="260" t="s">
        <v>932</v>
      </c>
      <c r="B52" s="261" t="s">
        <v>283</v>
      </c>
      <c r="C52" s="261"/>
      <c r="D52" s="251" t="s">
        <v>255</v>
      </c>
      <c r="E52" s="252">
        <v>41670</v>
      </c>
      <c r="F52" s="37">
        <v>28989</v>
      </c>
      <c r="G52" s="37">
        <v>2899</v>
      </c>
      <c r="H52" s="253">
        <v>2899</v>
      </c>
      <c r="I52" s="252">
        <f t="shared" si="0"/>
        <v>41670</v>
      </c>
      <c r="J52" s="254">
        <f t="shared" si="1"/>
        <v>10</v>
      </c>
      <c r="K52" s="267"/>
      <c r="L52" s="268"/>
      <c r="M52" s="269" t="s">
        <v>2344</v>
      </c>
      <c r="N52" s="270" t="str">
        <f t="shared" si="2"/>
        <v>AADC</v>
      </c>
      <c r="O52" s="270" t="str">
        <f t="shared" si="3"/>
        <v>C</v>
      </c>
      <c r="P52" s="270" t="str">
        <f t="shared" si="4"/>
        <v>01</v>
      </c>
      <c r="Q52" s="270">
        <f t="shared" si="5"/>
        <v>10</v>
      </c>
      <c r="R52" s="251" t="s">
        <v>2347</v>
      </c>
      <c r="S52" s="271" t="s">
        <v>2353</v>
      </c>
    </row>
    <row r="53" spans="1:19" x14ac:dyDescent="0.25">
      <c r="A53" s="260" t="s">
        <v>933</v>
      </c>
      <c r="B53" s="261" t="s">
        <v>284</v>
      </c>
      <c r="C53" s="261"/>
      <c r="D53" s="251" t="s">
        <v>255</v>
      </c>
      <c r="E53" s="252">
        <v>41670</v>
      </c>
      <c r="F53" s="37">
        <v>9673</v>
      </c>
      <c r="G53" s="37">
        <v>967</v>
      </c>
      <c r="H53" s="253">
        <v>967</v>
      </c>
      <c r="I53" s="252">
        <f t="shared" si="0"/>
        <v>41670</v>
      </c>
      <c r="J53" s="254">
        <f t="shared" si="1"/>
        <v>10</v>
      </c>
      <c r="K53" s="267"/>
      <c r="L53" s="268"/>
      <c r="M53" s="269" t="s">
        <v>2344</v>
      </c>
      <c r="N53" s="270" t="str">
        <f t="shared" si="2"/>
        <v>AABC</v>
      </c>
      <c r="O53" s="270" t="str">
        <f t="shared" si="3"/>
        <v>C</v>
      </c>
      <c r="P53" s="270" t="str">
        <f t="shared" si="4"/>
        <v>01</v>
      </c>
      <c r="Q53" s="270">
        <f t="shared" si="5"/>
        <v>10</v>
      </c>
      <c r="R53" s="251" t="s">
        <v>2347</v>
      </c>
      <c r="S53" s="271" t="s">
        <v>2353</v>
      </c>
    </row>
    <row r="54" spans="1:19" x14ac:dyDescent="0.25">
      <c r="A54" s="260" t="s">
        <v>934</v>
      </c>
      <c r="B54" s="261" t="s">
        <v>285</v>
      </c>
      <c r="C54" s="261"/>
      <c r="D54" s="251" t="s">
        <v>255</v>
      </c>
      <c r="E54" s="252">
        <v>41670</v>
      </c>
      <c r="F54" s="37">
        <v>3553</v>
      </c>
      <c r="G54" s="37">
        <v>355</v>
      </c>
      <c r="H54" s="253">
        <v>355</v>
      </c>
      <c r="I54" s="252">
        <f t="shared" si="0"/>
        <v>41670</v>
      </c>
      <c r="J54" s="254">
        <f t="shared" si="1"/>
        <v>9.99</v>
      </c>
      <c r="K54" s="267"/>
      <c r="L54" s="268"/>
      <c r="M54" s="269" t="s">
        <v>2344</v>
      </c>
      <c r="N54" s="270" t="str">
        <f t="shared" si="2"/>
        <v>AABC</v>
      </c>
      <c r="O54" s="270" t="str">
        <f t="shared" si="3"/>
        <v>C</v>
      </c>
      <c r="P54" s="270" t="str">
        <f t="shared" si="4"/>
        <v>01</v>
      </c>
      <c r="Q54" s="270">
        <f t="shared" si="5"/>
        <v>10</v>
      </c>
      <c r="R54" s="251" t="s">
        <v>2347</v>
      </c>
      <c r="S54" s="271" t="s">
        <v>2353</v>
      </c>
    </row>
    <row r="55" spans="1:19" x14ac:dyDescent="0.25">
      <c r="A55" s="260" t="s">
        <v>812</v>
      </c>
      <c r="B55" s="261" t="s">
        <v>286</v>
      </c>
      <c r="C55" s="261"/>
      <c r="D55" s="251" t="s">
        <v>255</v>
      </c>
      <c r="E55" s="252">
        <v>41670</v>
      </c>
      <c r="F55" s="37">
        <v>11559</v>
      </c>
      <c r="G55" s="37">
        <v>1156</v>
      </c>
      <c r="H55" s="253">
        <v>1156</v>
      </c>
      <c r="I55" s="252">
        <f t="shared" si="0"/>
        <v>41670</v>
      </c>
      <c r="J55" s="254">
        <f t="shared" si="1"/>
        <v>10</v>
      </c>
      <c r="K55" s="267"/>
      <c r="L55" s="268"/>
      <c r="M55" s="269" t="s">
        <v>2344</v>
      </c>
      <c r="N55" s="270" t="str">
        <f t="shared" si="2"/>
        <v>AABC</v>
      </c>
      <c r="O55" s="270" t="str">
        <f t="shared" si="3"/>
        <v>C</v>
      </c>
      <c r="P55" s="270" t="str">
        <f t="shared" si="4"/>
        <v>01</v>
      </c>
      <c r="Q55" s="270">
        <f t="shared" si="5"/>
        <v>10</v>
      </c>
      <c r="R55" s="251" t="s">
        <v>2347</v>
      </c>
      <c r="S55" s="271" t="s">
        <v>2353</v>
      </c>
    </row>
    <row r="56" spans="1:19" x14ac:dyDescent="0.25">
      <c r="A56" s="260" t="s">
        <v>813</v>
      </c>
      <c r="B56" s="261" t="s">
        <v>287</v>
      </c>
      <c r="C56" s="261"/>
      <c r="D56" s="251" t="s">
        <v>255</v>
      </c>
      <c r="E56" s="252">
        <v>41670</v>
      </c>
      <c r="F56" s="37">
        <v>18916</v>
      </c>
      <c r="G56" s="37">
        <v>1892</v>
      </c>
      <c r="H56" s="253">
        <v>1892</v>
      </c>
      <c r="I56" s="252">
        <f t="shared" si="0"/>
        <v>41670</v>
      </c>
      <c r="J56" s="254">
        <f t="shared" si="1"/>
        <v>10</v>
      </c>
      <c r="K56" s="267"/>
      <c r="L56" s="268"/>
      <c r="M56" s="269" t="s">
        <v>2344</v>
      </c>
      <c r="N56" s="270" t="str">
        <f t="shared" si="2"/>
        <v>AAGC</v>
      </c>
      <c r="O56" s="270" t="str">
        <f t="shared" si="3"/>
        <v>C</v>
      </c>
      <c r="P56" s="270" t="str">
        <f t="shared" si="4"/>
        <v>01</v>
      </c>
      <c r="Q56" s="270">
        <f t="shared" si="5"/>
        <v>10</v>
      </c>
      <c r="R56" s="251" t="s">
        <v>2347</v>
      </c>
      <c r="S56" s="271" t="s">
        <v>2353</v>
      </c>
    </row>
    <row r="57" spans="1:19" x14ac:dyDescent="0.25">
      <c r="A57" s="260" t="s">
        <v>1039</v>
      </c>
      <c r="B57" s="261" t="s">
        <v>288</v>
      </c>
      <c r="C57" s="261"/>
      <c r="D57" s="251" t="s">
        <v>255</v>
      </c>
      <c r="E57" s="252">
        <v>41670</v>
      </c>
      <c r="F57" s="37">
        <v>7559</v>
      </c>
      <c r="G57" s="37">
        <v>756</v>
      </c>
      <c r="H57" s="253">
        <v>756</v>
      </c>
      <c r="I57" s="252">
        <f t="shared" si="0"/>
        <v>41670</v>
      </c>
      <c r="J57" s="254">
        <f t="shared" si="1"/>
        <v>10</v>
      </c>
      <c r="K57" s="267"/>
      <c r="L57" s="268"/>
      <c r="M57" s="269" t="s">
        <v>2344</v>
      </c>
      <c r="N57" s="270" t="str">
        <f t="shared" si="2"/>
        <v>AAGC</v>
      </c>
      <c r="O57" s="270" t="str">
        <f t="shared" si="3"/>
        <v>C</v>
      </c>
      <c r="P57" s="270" t="str">
        <f t="shared" si="4"/>
        <v>01</v>
      </c>
      <c r="Q57" s="270">
        <f t="shared" si="5"/>
        <v>10</v>
      </c>
      <c r="R57" s="251" t="s">
        <v>2347</v>
      </c>
      <c r="S57" s="271" t="s">
        <v>2353</v>
      </c>
    </row>
    <row r="58" spans="1:19" x14ac:dyDescent="0.25">
      <c r="A58" s="260" t="s">
        <v>935</v>
      </c>
      <c r="B58" s="261" t="s">
        <v>289</v>
      </c>
      <c r="C58" s="261"/>
      <c r="D58" s="251" t="s">
        <v>255</v>
      </c>
      <c r="E58" s="252">
        <v>41670</v>
      </c>
      <c r="F58" s="37">
        <v>12404</v>
      </c>
      <c r="G58" s="37">
        <v>1240</v>
      </c>
      <c r="H58" s="253">
        <v>1240</v>
      </c>
      <c r="I58" s="252">
        <f t="shared" si="0"/>
        <v>41670</v>
      </c>
      <c r="J58" s="254">
        <f t="shared" si="1"/>
        <v>10</v>
      </c>
      <c r="K58" s="267"/>
      <c r="L58" s="268"/>
      <c r="M58" s="269" t="s">
        <v>2344</v>
      </c>
      <c r="N58" s="270" t="str">
        <f t="shared" si="2"/>
        <v>AACC</v>
      </c>
      <c r="O58" s="270" t="str">
        <f t="shared" si="3"/>
        <v>C</v>
      </c>
      <c r="P58" s="270" t="str">
        <f t="shared" si="4"/>
        <v>01</v>
      </c>
      <c r="Q58" s="270">
        <f t="shared" si="5"/>
        <v>10</v>
      </c>
      <c r="R58" s="251" t="s">
        <v>2347</v>
      </c>
      <c r="S58" s="271" t="s">
        <v>2353</v>
      </c>
    </row>
    <row r="59" spans="1:19" x14ac:dyDescent="0.25">
      <c r="A59" s="260" t="s">
        <v>936</v>
      </c>
      <c r="B59" s="261" t="s">
        <v>290</v>
      </c>
      <c r="C59" s="261"/>
      <c r="D59" s="251" t="s">
        <v>255</v>
      </c>
      <c r="E59" s="252">
        <v>41670</v>
      </c>
      <c r="F59" s="37">
        <v>18541</v>
      </c>
      <c r="G59" s="37">
        <v>1854</v>
      </c>
      <c r="H59" s="253">
        <v>1854</v>
      </c>
      <c r="I59" s="252">
        <f t="shared" si="0"/>
        <v>41670</v>
      </c>
      <c r="J59" s="254">
        <f t="shared" si="1"/>
        <v>10</v>
      </c>
      <c r="K59" s="267"/>
      <c r="L59" s="268"/>
      <c r="M59" s="269" t="s">
        <v>2344</v>
      </c>
      <c r="N59" s="270" t="str">
        <f t="shared" si="2"/>
        <v>AADC</v>
      </c>
      <c r="O59" s="270" t="str">
        <f t="shared" si="3"/>
        <v>C</v>
      </c>
      <c r="P59" s="270" t="str">
        <f t="shared" si="4"/>
        <v>01</v>
      </c>
      <c r="Q59" s="270">
        <f t="shared" si="5"/>
        <v>10</v>
      </c>
      <c r="R59" s="251" t="s">
        <v>2347</v>
      </c>
      <c r="S59" s="271" t="s">
        <v>2353</v>
      </c>
    </row>
    <row r="60" spans="1:19" x14ac:dyDescent="0.25">
      <c r="A60" s="260" t="s">
        <v>1040</v>
      </c>
      <c r="B60" s="261" t="s">
        <v>291</v>
      </c>
      <c r="C60" s="261"/>
      <c r="D60" s="251" t="s">
        <v>255</v>
      </c>
      <c r="E60" s="252">
        <v>41670</v>
      </c>
      <c r="F60" s="37">
        <v>32758</v>
      </c>
      <c r="G60" s="37">
        <v>3276</v>
      </c>
      <c r="H60" s="253">
        <v>3276</v>
      </c>
      <c r="I60" s="252">
        <f t="shared" si="0"/>
        <v>41670</v>
      </c>
      <c r="J60" s="254">
        <f t="shared" si="1"/>
        <v>10</v>
      </c>
      <c r="K60" s="267"/>
      <c r="L60" s="268"/>
      <c r="M60" s="269" t="s">
        <v>2344</v>
      </c>
      <c r="N60" s="270" t="str">
        <f t="shared" si="2"/>
        <v>AACC</v>
      </c>
      <c r="O60" s="270" t="str">
        <f t="shared" si="3"/>
        <v>C</v>
      </c>
      <c r="P60" s="270" t="str">
        <f t="shared" si="4"/>
        <v>01</v>
      </c>
      <c r="Q60" s="270">
        <f t="shared" si="5"/>
        <v>10</v>
      </c>
      <c r="R60" s="251" t="s">
        <v>2347</v>
      </c>
      <c r="S60" s="271" t="s">
        <v>2353</v>
      </c>
    </row>
    <row r="61" spans="1:19" x14ac:dyDescent="0.25">
      <c r="A61" s="260" t="s">
        <v>1041</v>
      </c>
      <c r="B61" s="261" t="s">
        <v>292</v>
      </c>
      <c r="C61" s="261"/>
      <c r="D61" s="251" t="s">
        <v>255</v>
      </c>
      <c r="E61" s="252">
        <v>41670</v>
      </c>
      <c r="F61" s="37">
        <v>5257</v>
      </c>
      <c r="G61" s="37">
        <v>526</v>
      </c>
      <c r="H61" s="253">
        <v>526</v>
      </c>
      <c r="I61" s="252">
        <f t="shared" si="0"/>
        <v>41670</v>
      </c>
      <c r="J61" s="254">
        <f t="shared" si="1"/>
        <v>10.01</v>
      </c>
      <c r="K61" s="267"/>
      <c r="L61" s="268"/>
      <c r="M61" s="269" t="s">
        <v>2344</v>
      </c>
      <c r="N61" s="270" t="str">
        <f t="shared" si="2"/>
        <v>AACC</v>
      </c>
      <c r="O61" s="270" t="str">
        <f t="shared" si="3"/>
        <v>C</v>
      </c>
      <c r="P61" s="270" t="str">
        <f t="shared" si="4"/>
        <v>01</v>
      </c>
      <c r="Q61" s="270">
        <f t="shared" si="5"/>
        <v>10</v>
      </c>
      <c r="R61" s="251" t="s">
        <v>2347</v>
      </c>
      <c r="S61" s="271" t="s">
        <v>2353</v>
      </c>
    </row>
    <row r="62" spans="1:19" x14ac:dyDescent="0.25">
      <c r="A62" s="260" t="s">
        <v>814</v>
      </c>
      <c r="B62" s="261" t="s">
        <v>293</v>
      </c>
      <c r="C62" s="261"/>
      <c r="D62" s="251" t="s">
        <v>255</v>
      </c>
      <c r="E62" s="252">
        <v>41670</v>
      </c>
      <c r="F62" s="37">
        <v>4780</v>
      </c>
      <c r="G62" s="37">
        <v>478</v>
      </c>
      <c r="H62" s="253">
        <v>478</v>
      </c>
      <c r="I62" s="252">
        <f t="shared" si="0"/>
        <v>41670</v>
      </c>
      <c r="J62" s="254">
        <f t="shared" si="1"/>
        <v>10</v>
      </c>
      <c r="K62" s="267"/>
      <c r="L62" s="268"/>
      <c r="M62" s="269" t="s">
        <v>2344</v>
      </c>
      <c r="N62" s="270" t="str">
        <f t="shared" si="2"/>
        <v>AABC</v>
      </c>
      <c r="O62" s="270" t="str">
        <f t="shared" si="3"/>
        <v>C</v>
      </c>
      <c r="P62" s="270" t="str">
        <f t="shared" si="4"/>
        <v>01</v>
      </c>
      <c r="Q62" s="270">
        <f t="shared" si="5"/>
        <v>10</v>
      </c>
      <c r="R62" s="251" t="s">
        <v>2347</v>
      </c>
      <c r="S62" s="271" t="s">
        <v>2353</v>
      </c>
    </row>
    <row r="63" spans="1:19" x14ac:dyDescent="0.25">
      <c r="A63" s="260" t="s">
        <v>1042</v>
      </c>
      <c r="B63" s="261" t="s">
        <v>294</v>
      </c>
      <c r="C63" s="261"/>
      <c r="D63" s="251" t="s">
        <v>255</v>
      </c>
      <c r="E63" s="252">
        <v>41670</v>
      </c>
      <c r="F63" s="37">
        <v>11517</v>
      </c>
      <c r="G63" s="37">
        <v>1152</v>
      </c>
      <c r="H63" s="253">
        <v>1152</v>
      </c>
      <c r="I63" s="252">
        <f t="shared" si="0"/>
        <v>41670</v>
      </c>
      <c r="J63" s="254">
        <f t="shared" si="1"/>
        <v>10</v>
      </c>
      <c r="K63" s="267"/>
      <c r="L63" s="268"/>
      <c r="M63" s="269" t="s">
        <v>2344</v>
      </c>
      <c r="N63" s="270" t="str">
        <f t="shared" si="2"/>
        <v>AADC</v>
      </c>
      <c r="O63" s="270" t="str">
        <f t="shared" si="3"/>
        <v>C</v>
      </c>
      <c r="P63" s="270" t="str">
        <f t="shared" si="4"/>
        <v>01</v>
      </c>
      <c r="Q63" s="270">
        <f t="shared" si="5"/>
        <v>10</v>
      </c>
      <c r="R63" s="251" t="s">
        <v>2347</v>
      </c>
      <c r="S63" s="271" t="s">
        <v>2353</v>
      </c>
    </row>
    <row r="64" spans="1:19" x14ac:dyDescent="0.25">
      <c r="A64" s="260" t="s">
        <v>937</v>
      </c>
      <c r="B64" s="261" t="s">
        <v>295</v>
      </c>
      <c r="C64" s="261"/>
      <c r="D64" s="251" t="s">
        <v>255</v>
      </c>
      <c r="E64" s="252">
        <v>41670</v>
      </c>
      <c r="F64" s="37">
        <v>5578</v>
      </c>
      <c r="G64" s="37">
        <v>558</v>
      </c>
      <c r="H64" s="253">
        <v>558</v>
      </c>
      <c r="I64" s="252">
        <f t="shared" si="0"/>
        <v>41670</v>
      </c>
      <c r="J64" s="254">
        <f t="shared" si="1"/>
        <v>10</v>
      </c>
      <c r="K64" s="267"/>
      <c r="L64" s="268"/>
      <c r="M64" s="269" t="s">
        <v>2344</v>
      </c>
      <c r="N64" s="270" t="str">
        <f t="shared" si="2"/>
        <v>AADC</v>
      </c>
      <c r="O64" s="270" t="str">
        <f t="shared" si="3"/>
        <v>C</v>
      </c>
      <c r="P64" s="270" t="str">
        <f t="shared" si="4"/>
        <v>01</v>
      </c>
      <c r="Q64" s="270">
        <f t="shared" si="5"/>
        <v>10</v>
      </c>
      <c r="R64" s="251" t="s">
        <v>2347</v>
      </c>
      <c r="S64" s="271" t="s">
        <v>2353</v>
      </c>
    </row>
    <row r="65" spans="1:19" x14ac:dyDescent="0.25">
      <c r="A65" s="260" t="s">
        <v>1043</v>
      </c>
      <c r="B65" s="261" t="s">
        <v>296</v>
      </c>
      <c r="C65" s="261"/>
      <c r="D65" s="251" t="s">
        <v>255</v>
      </c>
      <c r="E65" s="252">
        <v>41670</v>
      </c>
      <c r="F65" s="37">
        <v>5098</v>
      </c>
      <c r="G65" s="37">
        <v>510</v>
      </c>
      <c r="H65" s="253">
        <v>510</v>
      </c>
      <c r="I65" s="252">
        <f t="shared" si="0"/>
        <v>41670</v>
      </c>
      <c r="J65" s="254">
        <f t="shared" si="1"/>
        <v>10</v>
      </c>
      <c r="K65" s="267"/>
      <c r="L65" s="268"/>
      <c r="M65" s="269" t="s">
        <v>2344</v>
      </c>
      <c r="N65" s="270" t="str">
        <f t="shared" si="2"/>
        <v>AAAC</v>
      </c>
      <c r="O65" s="270" t="str">
        <f t="shared" si="3"/>
        <v>C</v>
      </c>
      <c r="P65" s="270" t="str">
        <f t="shared" si="4"/>
        <v>01</v>
      </c>
      <c r="Q65" s="270">
        <f t="shared" si="5"/>
        <v>10</v>
      </c>
      <c r="R65" s="251" t="s">
        <v>2347</v>
      </c>
      <c r="S65" s="271" t="s">
        <v>2353</v>
      </c>
    </row>
    <row r="66" spans="1:19" x14ac:dyDescent="0.25">
      <c r="A66" s="260" t="s">
        <v>815</v>
      </c>
      <c r="B66" s="261" t="s">
        <v>297</v>
      </c>
      <c r="C66" s="261"/>
      <c r="D66" s="251" t="s">
        <v>255</v>
      </c>
      <c r="E66" s="252">
        <v>41670</v>
      </c>
      <c r="F66" s="37">
        <v>14137</v>
      </c>
      <c r="G66" s="37">
        <v>1414</v>
      </c>
      <c r="H66" s="253">
        <v>1414</v>
      </c>
      <c r="I66" s="252">
        <f t="shared" ref="I66:I129" si="7">+E66</f>
        <v>41670</v>
      </c>
      <c r="J66" s="254">
        <f t="shared" ref="J66:J129" si="8">+ROUND(H66/F66*100,2)</f>
        <v>10</v>
      </c>
      <c r="K66" s="267"/>
      <c r="L66" s="268"/>
      <c r="M66" s="269" t="s">
        <v>2344</v>
      </c>
      <c r="N66" s="270" t="str">
        <f t="shared" ref="N66:N129" si="9">LEFT(A66,4)</f>
        <v>AACC</v>
      </c>
      <c r="O66" s="270" t="str">
        <f t="shared" ref="O66:O129" si="10">RIGHT(N66,1)</f>
        <v>C</v>
      </c>
      <c r="P66" s="270" t="str">
        <f t="shared" ref="P66:P129" si="11">IF(O66="C","01","02")</f>
        <v>01</v>
      </c>
      <c r="Q66" s="270">
        <f t="shared" ref="Q66:Q129" si="12">LEN(A66)</f>
        <v>10</v>
      </c>
      <c r="R66" s="251" t="s">
        <v>2347</v>
      </c>
      <c r="S66" s="271" t="s">
        <v>2353</v>
      </c>
    </row>
    <row r="67" spans="1:19" x14ac:dyDescent="0.25">
      <c r="A67" s="260" t="s">
        <v>1044</v>
      </c>
      <c r="B67" s="261" t="s">
        <v>298</v>
      </c>
      <c r="C67" s="261"/>
      <c r="D67" s="251" t="s">
        <v>255</v>
      </c>
      <c r="E67" s="252">
        <v>41670</v>
      </c>
      <c r="F67" s="37">
        <v>27780</v>
      </c>
      <c r="G67" s="37">
        <v>2778</v>
      </c>
      <c r="H67" s="253">
        <v>2778</v>
      </c>
      <c r="I67" s="252">
        <f t="shared" si="7"/>
        <v>41670</v>
      </c>
      <c r="J67" s="254">
        <f t="shared" si="8"/>
        <v>10</v>
      </c>
      <c r="K67" s="267"/>
      <c r="L67" s="268"/>
      <c r="M67" s="269" t="s">
        <v>2344</v>
      </c>
      <c r="N67" s="270" t="str">
        <f t="shared" si="9"/>
        <v>AACC</v>
      </c>
      <c r="O67" s="270" t="str">
        <f t="shared" si="10"/>
        <v>C</v>
      </c>
      <c r="P67" s="270" t="str">
        <f t="shared" si="11"/>
        <v>01</v>
      </c>
      <c r="Q67" s="270">
        <f t="shared" si="12"/>
        <v>10</v>
      </c>
      <c r="R67" s="251" t="s">
        <v>2347</v>
      </c>
      <c r="S67" s="271" t="s">
        <v>2353</v>
      </c>
    </row>
    <row r="68" spans="1:19" x14ac:dyDescent="0.25">
      <c r="A68" s="260" t="s">
        <v>938</v>
      </c>
      <c r="B68" s="261" t="s">
        <v>299</v>
      </c>
      <c r="C68" s="261"/>
      <c r="D68" s="251" t="s">
        <v>255</v>
      </c>
      <c r="E68" s="252">
        <v>41670</v>
      </c>
      <c r="F68" s="37">
        <v>7374</v>
      </c>
      <c r="G68" s="37">
        <v>737</v>
      </c>
      <c r="H68" s="253">
        <v>737</v>
      </c>
      <c r="I68" s="252">
        <f t="shared" si="7"/>
        <v>41670</v>
      </c>
      <c r="J68" s="254">
        <f t="shared" si="8"/>
        <v>9.99</v>
      </c>
      <c r="K68" s="267"/>
      <c r="L68" s="268"/>
      <c r="M68" s="269" t="s">
        <v>2344</v>
      </c>
      <c r="N68" s="270" t="str">
        <f t="shared" si="9"/>
        <v>AAHC</v>
      </c>
      <c r="O68" s="270" t="str">
        <f t="shared" si="10"/>
        <v>C</v>
      </c>
      <c r="P68" s="270" t="str">
        <f t="shared" si="11"/>
        <v>01</v>
      </c>
      <c r="Q68" s="270">
        <f t="shared" si="12"/>
        <v>10</v>
      </c>
      <c r="R68" s="251" t="s">
        <v>2347</v>
      </c>
      <c r="S68" s="271" t="s">
        <v>2353</v>
      </c>
    </row>
    <row r="69" spans="1:19" x14ac:dyDescent="0.25">
      <c r="A69" s="260" t="s">
        <v>1045</v>
      </c>
      <c r="B69" s="261" t="s">
        <v>300</v>
      </c>
      <c r="C69" s="261"/>
      <c r="D69" s="251" t="s">
        <v>255</v>
      </c>
      <c r="E69" s="252">
        <v>41670</v>
      </c>
      <c r="F69" s="37">
        <v>5360</v>
      </c>
      <c r="G69" s="37">
        <v>536</v>
      </c>
      <c r="H69" s="253">
        <v>536</v>
      </c>
      <c r="I69" s="252">
        <f t="shared" si="7"/>
        <v>41670</v>
      </c>
      <c r="J69" s="254">
        <f t="shared" si="8"/>
        <v>10</v>
      </c>
      <c r="K69" s="267"/>
      <c r="L69" s="268"/>
      <c r="M69" s="269" t="s">
        <v>2344</v>
      </c>
      <c r="N69" s="270" t="str">
        <f t="shared" si="9"/>
        <v>AADC</v>
      </c>
      <c r="O69" s="270" t="str">
        <f t="shared" si="10"/>
        <v>C</v>
      </c>
      <c r="P69" s="270" t="str">
        <f t="shared" si="11"/>
        <v>01</v>
      </c>
      <c r="Q69" s="270">
        <f t="shared" si="12"/>
        <v>10</v>
      </c>
      <c r="R69" s="251" t="s">
        <v>2347</v>
      </c>
      <c r="S69" s="271" t="s">
        <v>2353</v>
      </c>
    </row>
    <row r="70" spans="1:19" x14ac:dyDescent="0.25">
      <c r="A70" s="260" t="s">
        <v>939</v>
      </c>
      <c r="B70" s="261" t="s">
        <v>301</v>
      </c>
      <c r="C70" s="261"/>
      <c r="D70" s="251" t="s">
        <v>255</v>
      </c>
      <c r="E70" s="252">
        <v>41670</v>
      </c>
      <c r="F70" s="37">
        <v>9381</v>
      </c>
      <c r="G70" s="37">
        <v>938</v>
      </c>
      <c r="H70" s="253">
        <v>938</v>
      </c>
      <c r="I70" s="252">
        <f t="shared" si="7"/>
        <v>41670</v>
      </c>
      <c r="J70" s="254">
        <f t="shared" si="8"/>
        <v>10</v>
      </c>
      <c r="K70" s="267"/>
      <c r="L70" s="268"/>
      <c r="M70" s="269" t="s">
        <v>2344</v>
      </c>
      <c r="N70" s="270" t="str">
        <f t="shared" si="9"/>
        <v>AABC</v>
      </c>
      <c r="O70" s="270" t="str">
        <f t="shared" si="10"/>
        <v>C</v>
      </c>
      <c r="P70" s="270" t="str">
        <f t="shared" si="11"/>
        <v>01</v>
      </c>
      <c r="Q70" s="270">
        <f t="shared" si="12"/>
        <v>10</v>
      </c>
      <c r="R70" s="251" t="s">
        <v>2347</v>
      </c>
      <c r="S70" s="271" t="s">
        <v>2353</v>
      </c>
    </row>
    <row r="71" spans="1:19" x14ac:dyDescent="0.25">
      <c r="A71" s="260" t="s">
        <v>816</v>
      </c>
      <c r="B71" s="261" t="s">
        <v>302</v>
      </c>
      <c r="C71" s="261"/>
      <c r="D71" s="251" t="s">
        <v>255</v>
      </c>
      <c r="E71" s="252">
        <v>41670</v>
      </c>
      <c r="F71" s="37">
        <v>10094</v>
      </c>
      <c r="G71" s="37">
        <v>1009</v>
      </c>
      <c r="H71" s="253">
        <v>1009</v>
      </c>
      <c r="I71" s="252">
        <f t="shared" si="7"/>
        <v>41670</v>
      </c>
      <c r="J71" s="254">
        <f t="shared" si="8"/>
        <v>10</v>
      </c>
      <c r="K71" s="267"/>
      <c r="L71" s="268"/>
      <c r="M71" s="269" t="s">
        <v>2344</v>
      </c>
      <c r="N71" s="270" t="str">
        <f t="shared" si="9"/>
        <v>AACC</v>
      </c>
      <c r="O71" s="270" t="str">
        <f t="shared" si="10"/>
        <v>C</v>
      </c>
      <c r="P71" s="270" t="str">
        <f t="shared" si="11"/>
        <v>01</v>
      </c>
      <c r="Q71" s="270">
        <f t="shared" si="12"/>
        <v>10</v>
      </c>
      <c r="R71" s="251" t="s">
        <v>2347</v>
      </c>
      <c r="S71" s="271" t="s">
        <v>2353</v>
      </c>
    </row>
    <row r="72" spans="1:19" x14ac:dyDescent="0.25">
      <c r="A72" s="260" t="s">
        <v>940</v>
      </c>
      <c r="B72" s="261" t="s">
        <v>303</v>
      </c>
      <c r="C72" s="261"/>
      <c r="D72" s="251" t="s">
        <v>255</v>
      </c>
      <c r="E72" s="252">
        <v>41670</v>
      </c>
      <c r="F72" s="37">
        <v>13648</v>
      </c>
      <c r="G72" s="37">
        <v>1365</v>
      </c>
      <c r="H72" s="253">
        <v>1365</v>
      </c>
      <c r="I72" s="252">
        <f t="shared" si="7"/>
        <v>41670</v>
      </c>
      <c r="J72" s="254">
        <f t="shared" si="8"/>
        <v>10</v>
      </c>
      <c r="K72" s="267"/>
      <c r="L72" s="268"/>
      <c r="M72" s="269" t="s">
        <v>2344</v>
      </c>
      <c r="N72" s="270" t="str">
        <f t="shared" si="9"/>
        <v>AABC</v>
      </c>
      <c r="O72" s="270" t="str">
        <f t="shared" si="10"/>
        <v>C</v>
      </c>
      <c r="P72" s="270" t="str">
        <f t="shared" si="11"/>
        <v>01</v>
      </c>
      <c r="Q72" s="270">
        <f t="shared" si="12"/>
        <v>10</v>
      </c>
      <c r="R72" s="251" t="s">
        <v>2347</v>
      </c>
      <c r="S72" s="271" t="s">
        <v>2353</v>
      </c>
    </row>
    <row r="73" spans="1:19" x14ac:dyDescent="0.25">
      <c r="A73" s="260" t="s">
        <v>304</v>
      </c>
      <c r="B73" s="261" t="s">
        <v>305</v>
      </c>
      <c r="C73" s="261"/>
      <c r="D73" s="251" t="s">
        <v>255</v>
      </c>
      <c r="E73" s="252">
        <v>41670</v>
      </c>
      <c r="F73" s="37">
        <v>4981</v>
      </c>
      <c r="G73" s="37">
        <v>498</v>
      </c>
      <c r="H73" s="253">
        <v>498</v>
      </c>
      <c r="I73" s="252">
        <f t="shared" si="7"/>
        <v>41670</v>
      </c>
      <c r="J73" s="254">
        <f t="shared" si="8"/>
        <v>10</v>
      </c>
      <c r="K73" s="267"/>
      <c r="L73" s="268"/>
      <c r="M73" s="269" t="s">
        <v>2344</v>
      </c>
      <c r="N73" s="270" t="str">
        <f t="shared" si="9"/>
        <v>AACC</v>
      </c>
      <c r="O73" s="270" t="str">
        <f t="shared" si="10"/>
        <v>C</v>
      </c>
      <c r="P73" s="270" t="str">
        <f t="shared" si="11"/>
        <v>01</v>
      </c>
      <c r="Q73" s="270">
        <f t="shared" si="12"/>
        <v>10</v>
      </c>
      <c r="R73" s="251" t="s">
        <v>2347</v>
      </c>
      <c r="S73" s="271" t="s">
        <v>2353</v>
      </c>
    </row>
    <row r="74" spans="1:19" x14ac:dyDescent="0.25">
      <c r="A74" s="260" t="s">
        <v>306</v>
      </c>
      <c r="B74" s="261" t="s">
        <v>307</v>
      </c>
      <c r="C74" s="261"/>
      <c r="D74" s="251" t="s">
        <v>255</v>
      </c>
      <c r="E74" s="252">
        <v>41670</v>
      </c>
      <c r="F74" s="37">
        <v>23438</v>
      </c>
      <c r="G74" s="37">
        <v>2344</v>
      </c>
      <c r="H74" s="253">
        <v>2344</v>
      </c>
      <c r="I74" s="252">
        <f t="shared" si="7"/>
        <v>41670</v>
      </c>
      <c r="J74" s="254">
        <f t="shared" si="8"/>
        <v>10</v>
      </c>
      <c r="K74" s="267"/>
      <c r="L74" s="268"/>
      <c r="M74" s="269" t="s">
        <v>2344</v>
      </c>
      <c r="N74" s="270" t="str">
        <f t="shared" si="9"/>
        <v>AACC</v>
      </c>
      <c r="O74" s="270" t="str">
        <f t="shared" si="10"/>
        <v>C</v>
      </c>
      <c r="P74" s="270" t="str">
        <f t="shared" si="11"/>
        <v>01</v>
      </c>
      <c r="Q74" s="270">
        <f t="shared" si="12"/>
        <v>10</v>
      </c>
      <c r="R74" s="251" t="s">
        <v>2347</v>
      </c>
      <c r="S74" s="271" t="s">
        <v>2353</v>
      </c>
    </row>
    <row r="75" spans="1:19" x14ac:dyDescent="0.25">
      <c r="A75" s="260" t="s">
        <v>1046</v>
      </c>
      <c r="B75" s="261" t="s">
        <v>308</v>
      </c>
      <c r="C75" s="261"/>
      <c r="D75" s="251" t="s">
        <v>255</v>
      </c>
      <c r="E75" s="252">
        <v>41670</v>
      </c>
      <c r="F75" s="37">
        <v>17747</v>
      </c>
      <c r="G75" s="37">
        <v>1775</v>
      </c>
      <c r="H75" s="253">
        <v>1775</v>
      </c>
      <c r="I75" s="252">
        <f t="shared" si="7"/>
        <v>41670</v>
      </c>
      <c r="J75" s="254">
        <f t="shared" si="8"/>
        <v>10</v>
      </c>
      <c r="K75" s="267"/>
      <c r="L75" s="268"/>
      <c r="M75" s="269" t="s">
        <v>2344</v>
      </c>
      <c r="N75" s="270" t="str">
        <f t="shared" si="9"/>
        <v>AAEC</v>
      </c>
      <c r="O75" s="270" t="str">
        <f t="shared" si="10"/>
        <v>C</v>
      </c>
      <c r="P75" s="270" t="str">
        <f t="shared" si="11"/>
        <v>01</v>
      </c>
      <c r="Q75" s="270">
        <f t="shared" si="12"/>
        <v>10</v>
      </c>
      <c r="R75" s="251" t="s">
        <v>2347</v>
      </c>
      <c r="S75" s="271" t="s">
        <v>2353</v>
      </c>
    </row>
    <row r="76" spans="1:19" x14ac:dyDescent="0.25">
      <c r="A76" s="260" t="s">
        <v>1047</v>
      </c>
      <c r="B76" s="261" t="s">
        <v>309</v>
      </c>
      <c r="C76" s="261"/>
      <c r="D76" s="251" t="s">
        <v>255</v>
      </c>
      <c r="E76" s="252">
        <v>41670</v>
      </c>
      <c r="F76" s="37">
        <v>26200</v>
      </c>
      <c r="G76" s="37">
        <v>2620</v>
      </c>
      <c r="H76" s="253">
        <v>2620</v>
      </c>
      <c r="I76" s="252">
        <f t="shared" si="7"/>
        <v>41670</v>
      </c>
      <c r="J76" s="254">
        <f t="shared" si="8"/>
        <v>10</v>
      </c>
      <c r="K76" s="267"/>
      <c r="L76" s="268"/>
      <c r="M76" s="269" t="s">
        <v>2344</v>
      </c>
      <c r="N76" s="270" t="str">
        <f t="shared" si="9"/>
        <v>AAJC</v>
      </c>
      <c r="O76" s="270" t="str">
        <f t="shared" si="10"/>
        <v>C</v>
      </c>
      <c r="P76" s="270" t="str">
        <f t="shared" si="11"/>
        <v>01</v>
      </c>
      <c r="Q76" s="270">
        <f t="shared" si="12"/>
        <v>10</v>
      </c>
      <c r="R76" s="251" t="s">
        <v>2347</v>
      </c>
      <c r="S76" s="271" t="s">
        <v>2353</v>
      </c>
    </row>
    <row r="77" spans="1:19" x14ac:dyDescent="0.25">
      <c r="A77" s="260" t="s">
        <v>1048</v>
      </c>
      <c r="B77" s="261" t="s">
        <v>310</v>
      </c>
      <c r="C77" s="261"/>
      <c r="D77" s="251" t="s">
        <v>255</v>
      </c>
      <c r="E77" s="252">
        <v>41670</v>
      </c>
      <c r="F77" s="37">
        <v>6040</v>
      </c>
      <c r="G77" s="37">
        <v>604</v>
      </c>
      <c r="H77" s="253">
        <v>604</v>
      </c>
      <c r="I77" s="252">
        <f t="shared" si="7"/>
        <v>41670</v>
      </c>
      <c r="J77" s="254">
        <f t="shared" si="8"/>
        <v>10</v>
      </c>
      <c r="K77" s="267"/>
      <c r="L77" s="268"/>
      <c r="M77" s="269" t="s">
        <v>2344</v>
      </c>
      <c r="N77" s="270" t="str">
        <f t="shared" si="9"/>
        <v>AACC</v>
      </c>
      <c r="O77" s="270" t="str">
        <f t="shared" si="10"/>
        <v>C</v>
      </c>
      <c r="P77" s="270" t="str">
        <f t="shared" si="11"/>
        <v>01</v>
      </c>
      <c r="Q77" s="270">
        <f t="shared" si="12"/>
        <v>10</v>
      </c>
      <c r="R77" s="251" t="s">
        <v>2347</v>
      </c>
      <c r="S77" s="271" t="s">
        <v>2353</v>
      </c>
    </row>
    <row r="78" spans="1:19" x14ac:dyDescent="0.25">
      <c r="A78" s="260" t="s">
        <v>941</v>
      </c>
      <c r="B78" s="261" t="s">
        <v>311</v>
      </c>
      <c r="C78" s="261"/>
      <c r="D78" s="251" t="s">
        <v>255</v>
      </c>
      <c r="E78" s="252">
        <v>41670</v>
      </c>
      <c r="F78" s="37">
        <v>8131</v>
      </c>
      <c r="G78" s="37">
        <v>813</v>
      </c>
      <c r="H78" s="253">
        <v>813</v>
      </c>
      <c r="I78" s="252">
        <f t="shared" si="7"/>
        <v>41670</v>
      </c>
      <c r="J78" s="254">
        <f t="shared" si="8"/>
        <v>10</v>
      </c>
      <c r="K78" s="267"/>
      <c r="L78" s="268"/>
      <c r="M78" s="269" t="s">
        <v>2344</v>
      </c>
      <c r="N78" s="270" t="str">
        <f t="shared" si="9"/>
        <v>AAIC</v>
      </c>
      <c r="O78" s="270" t="str">
        <f t="shared" si="10"/>
        <v>C</v>
      </c>
      <c r="P78" s="270" t="str">
        <f t="shared" si="11"/>
        <v>01</v>
      </c>
      <c r="Q78" s="270">
        <f t="shared" si="12"/>
        <v>10</v>
      </c>
      <c r="R78" s="251" t="s">
        <v>2347</v>
      </c>
      <c r="S78" s="271" t="s">
        <v>2353</v>
      </c>
    </row>
    <row r="79" spans="1:19" x14ac:dyDescent="0.25">
      <c r="A79" s="260" t="s">
        <v>942</v>
      </c>
      <c r="B79" s="261" t="s">
        <v>312</v>
      </c>
      <c r="C79" s="261"/>
      <c r="D79" s="251" t="s">
        <v>255</v>
      </c>
      <c r="E79" s="252">
        <v>41670</v>
      </c>
      <c r="F79" s="37">
        <v>5072</v>
      </c>
      <c r="G79" s="37">
        <v>507</v>
      </c>
      <c r="H79" s="253">
        <v>507</v>
      </c>
      <c r="I79" s="252">
        <f t="shared" si="7"/>
        <v>41670</v>
      </c>
      <c r="J79" s="254">
        <f t="shared" si="8"/>
        <v>10</v>
      </c>
      <c r="K79" s="267"/>
      <c r="L79" s="268"/>
      <c r="M79" s="269" t="s">
        <v>2344</v>
      </c>
      <c r="N79" s="270" t="str">
        <f t="shared" si="9"/>
        <v>AAAC</v>
      </c>
      <c r="O79" s="270" t="str">
        <f t="shared" si="10"/>
        <v>C</v>
      </c>
      <c r="P79" s="270" t="str">
        <f t="shared" si="11"/>
        <v>01</v>
      </c>
      <c r="Q79" s="270">
        <f t="shared" si="12"/>
        <v>10</v>
      </c>
      <c r="R79" s="251" t="s">
        <v>2347</v>
      </c>
      <c r="S79" s="271" t="s">
        <v>2353</v>
      </c>
    </row>
    <row r="80" spans="1:19" x14ac:dyDescent="0.25">
      <c r="A80" s="260" t="s">
        <v>1049</v>
      </c>
      <c r="B80" s="261" t="s">
        <v>313</v>
      </c>
      <c r="C80" s="261"/>
      <c r="D80" s="251" t="s">
        <v>255</v>
      </c>
      <c r="E80" s="252">
        <v>41670</v>
      </c>
      <c r="F80" s="37">
        <v>2377</v>
      </c>
      <c r="G80" s="37">
        <v>238</v>
      </c>
      <c r="H80" s="253">
        <v>238</v>
      </c>
      <c r="I80" s="252">
        <f t="shared" si="7"/>
        <v>41670</v>
      </c>
      <c r="J80" s="254">
        <f t="shared" si="8"/>
        <v>10.01</v>
      </c>
      <c r="K80" s="267"/>
      <c r="L80" s="268"/>
      <c r="M80" s="269" t="s">
        <v>2344</v>
      </c>
      <c r="N80" s="270" t="str">
        <f t="shared" si="9"/>
        <v>AACC</v>
      </c>
      <c r="O80" s="270" t="str">
        <f t="shared" si="10"/>
        <v>C</v>
      </c>
      <c r="P80" s="270" t="str">
        <f t="shared" si="11"/>
        <v>01</v>
      </c>
      <c r="Q80" s="270">
        <f t="shared" si="12"/>
        <v>10</v>
      </c>
      <c r="R80" s="251" t="s">
        <v>2347</v>
      </c>
      <c r="S80" s="271" t="s">
        <v>2353</v>
      </c>
    </row>
    <row r="81" spans="1:19" x14ac:dyDescent="0.25">
      <c r="A81" s="260" t="s">
        <v>1050</v>
      </c>
      <c r="B81" s="261" t="s">
        <v>314</v>
      </c>
      <c r="C81" s="261"/>
      <c r="D81" s="251" t="s">
        <v>255</v>
      </c>
      <c r="E81" s="252">
        <v>41670</v>
      </c>
      <c r="F81" s="37">
        <v>4659</v>
      </c>
      <c r="G81" s="37">
        <v>466</v>
      </c>
      <c r="H81" s="253">
        <v>466</v>
      </c>
      <c r="I81" s="252">
        <f t="shared" si="7"/>
        <v>41670</v>
      </c>
      <c r="J81" s="254">
        <f t="shared" si="8"/>
        <v>10</v>
      </c>
      <c r="K81" s="267"/>
      <c r="L81" s="268"/>
      <c r="M81" s="269" t="s">
        <v>2344</v>
      </c>
      <c r="N81" s="270" t="str">
        <f t="shared" si="9"/>
        <v>AAHC</v>
      </c>
      <c r="O81" s="270" t="str">
        <f t="shared" si="10"/>
        <v>C</v>
      </c>
      <c r="P81" s="270" t="str">
        <f t="shared" si="11"/>
        <v>01</v>
      </c>
      <c r="Q81" s="270">
        <f t="shared" si="12"/>
        <v>10</v>
      </c>
      <c r="R81" s="251" t="s">
        <v>2347</v>
      </c>
      <c r="S81" s="271" t="s">
        <v>2353</v>
      </c>
    </row>
    <row r="82" spans="1:19" x14ac:dyDescent="0.25">
      <c r="A82" s="260" t="s">
        <v>817</v>
      </c>
      <c r="B82" s="261" t="s">
        <v>315</v>
      </c>
      <c r="C82" s="261"/>
      <c r="D82" s="251" t="s">
        <v>255</v>
      </c>
      <c r="E82" s="252">
        <v>41670</v>
      </c>
      <c r="F82" s="37">
        <v>6194</v>
      </c>
      <c r="G82" s="37">
        <v>619</v>
      </c>
      <c r="H82" s="253">
        <v>619</v>
      </c>
      <c r="I82" s="252">
        <f t="shared" si="7"/>
        <v>41670</v>
      </c>
      <c r="J82" s="254">
        <f t="shared" si="8"/>
        <v>9.99</v>
      </c>
      <c r="K82" s="267"/>
      <c r="L82" s="268"/>
      <c r="M82" s="269" t="s">
        <v>2344</v>
      </c>
      <c r="N82" s="270" t="str">
        <f t="shared" si="9"/>
        <v>AAFC</v>
      </c>
      <c r="O82" s="270" t="str">
        <f t="shared" si="10"/>
        <v>C</v>
      </c>
      <c r="P82" s="270" t="str">
        <f t="shared" si="11"/>
        <v>01</v>
      </c>
      <c r="Q82" s="270">
        <f t="shared" si="12"/>
        <v>10</v>
      </c>
      <c r="R82" s="251" t="s">
        <v>2347</v>
      </c>
      <c r="S82" s="271" t="s">
        <v>2353</v>
      </c>
    </row>
    <row r="83" spans="1:19" x14ac:dyDescent="0.25">
      <c r="A83" s="260" t="s">
        <v>316</v>
      </c>
      <c r="B83" s="261" t="s">
        <v>317</v>
      </c>
      <c r="C83" s="261"/>
      <c r="D83" s="251" t="s">
        <v>255</v>
      </c>
      <c r="E83" s="252">
        <v>41670</v>
      </c>
      <c r="F83" s="37">
        <v>1357</v>
      </c>
      <c r="G83" s="37">
        <v>136</v>
      </c>
      <c r="H83" s="253">
        <v>136</v>
      </c>
      <c r="I83" s="252">
        <f t="shared" si="7"/>
        <v>41670</v>
      </c>
      <c r="J83" s="254">
        <f t="shared" si="8"/>
        <v>10.02</v>
      </c>
      <c r="K83" s="267"/>
      <c r="L83" s="268"/>
      <c r="M83" s="269" t="s">
        <v>2344</v>
      </c>
      <c r="N83" s="270" t="str">
        <f t="shared" si="9"/>
        <v>AACC</v>
      </c>
      <c r="O83" s="270" t="str">
        <f t="shared" si="10"/>
        <v>C</v>
      </c>
      <c r="P83" s="270" t="str">
        <f t="shared" si="11"/>
        <v>01</v>
      </c>
      <c r="Q83" s="270">
        <f t="shared" si="12"/>
        <v>10</v>
      </c>
      <c r="R83" s="251" t="s">
        <v>2347</v>
      </c>
      <c r="S83" s="271" t="s">
        <v>2353</v>
      </c>
    </row>
    <row r="84" spans="1:19" x14ac:dyDescent="0.25">
      <c r="A84" s="260" t="s">
        <v>943</v>
      </c>
      <c r="B84" s="261" t="s">
        <v>318</v>
      </c>
      <c r="C84" s="261"/>
      <c r="D84" s="251" t="s">
        <v>255</v>
      </c>
      <c r="E84" s="252">
        <v>41670</v>
      </c>
      <c r="F84" s="37">
        <v>17882</v>
      </c>
      <c r="G84" s="37">
        <v>1788</v>
      </c>
      <c r="H84" s="253">
        <v>1788</v>
      </c>
      <c r="I84" s="252">
        <f t="shared" si="7"/>
        <v>41670</v>
      </c>
      <c r="J84" s="254">
        <f t="shared" si="8"/>
        <v>10</v>
      </c>
      <c r="K84" s="267"/>
      <c r="L84" s="268"/>
      <c r="M84" s="269" t="s">
        <v>2344</v>
      </c>
      <c r="N84" s="270" t="str">
        <f t="shared" si="9"/>
        <v>AAEC</v>
      </c>
      <c r="O84" s="270" t="str">
        <f t="shared" si="10"/>
        <v>C</v>
      </c>
      <c r="P84" s="270" t="str">
        <f t="shared" si="11"/>
        <v>01</v>
      </c>
      <c r="Q84" s="270">
        <f t="shared" si="12"/>
        <v>10</v>
      </c>
      <c r="R84" s="251" t="s">
        <v>2347</v>
      </c>
      <c r="S84" s="271" t="s">
        <v>2353</v>
      </c>
    </row>
    <row r="85" spans="1:19" x14ac:dyDescent="0.25">
      <c r="A85" s="260" t="s">
        <v>818</v>
      </c>
      <c r="B85" s="261" t="s">
        <v>319</v>
      </c>
      <c r="C85" s="261"/>
      <c r="D85" s="251" t="s">
        <v>255</v>
      </c>
      <c r="E85" s="252">
        <v>41670</v>
      </c>
      <c r="F85" s="51">
        <v>12605</v>
      </c>
      <c r="G85" s="37">
        <v>1260</v>
      </c>
      <c r="H85" s="253">
        <v>1260</v>
      </c>
      <c r="I85" s="252">
        <f t="shared" si="7"/>
        <v>41670</v>
      </c>
      <c r="J85" s="254">
        <f t="shared" si="8"/>
        <v>10</v>
      </c>
      <c r="K85" s="267"/>
      <c r="L85" s="268"/>
      <c r="M85" s="269" t="s">
        <v>2344</v>
      </c>
      <c r="N85" s="270" t="str">
        <f t="shared" si="9"/>
        <v>AABC</v>
      </c>
      <c r="O85" s="270" t="str">
        <f t="shared" si="10"/>
        <v>C</v>
      </c>
      <c r="P85" s="270" t="str">
        <f t="shared" si="11"/>
        <v>01</v>
      </c>
      <c r="Q85" s="270">
        <f t="shared" si="12"/>
        <v>10</v>
      </c>
      <c r="R85" s="251" t="s">
        <v>2347</v>
      </c>
      <c r="S85" s="271" t="s">
        <v>2353</v>
      </c>
    </row>
    <row r="86" spans="1:19" x14ac:dyDescent="0.25">
      <c r="A86" s="260" t="s">
        <v>819</v>
      </c>
      <c r="B86" s="261" t="s">
        <v>320</v>
      </c>
      <c r="C86" s="261"/>
      <c r="D86" s="251" t="s">
        <v>255</v>
      </c>
      <c r="E86" s="252">
        <v>41670</v>
      </c>
      <c r="F86" s="51">
        <v>7323</v>
      </c>
      <c r="G86" s="37">
        <v>732</v>
      </c>
      <c r="H86" s="253">
        <v>732</v>
      </c>
      <c r="I86" s="252">
        <f t="shared" si="7"/>
        <v>41670</v>
      </c>
      <c r="J86" s="254">
        <f t="shared" si="8"/>
        <v>10</v>
      </c>
      <c r="K86" s="267"/>
      <c r="L86" s="268"/>
      <c r="M86" s="269" t="s">
        <v>2344</v>
      </c>
      <c r="N86" s="270" t="str">
        <f t="shared" si="9"/>
        <v>AADC</v>
      </c>
      <c r="O86" s="270" t="str">
        <f t="shared" si="10"/>
        <v>C</v>
      </c>
      <c r="P86" s="270" t="str">
        <f t="shared" si="11"/>
        <v>01</v>
      </c>
      <c r="Q86" s="270">
        <f t="shared" si="12"/>
        <v>10</v>
      </c>
      <c r="R86" s="251" t="s">
        <v>2347</v>
      </c>
      <c r="S86" s="271" t="s">
        <v>2353</v>
      </c>
    </row>
    <row r="87" spans="1:19" x14ac:dyDescent="0.25">
      <c r="A87" s="260" t="s">
        <v>1051</v>
      </c>
      <c r="B87" s="261" t="s">
        <v>321</v>
      </c>
      <c r="C87" s="261"/>
      <c r="D87" s="251" t="s">
        <v>255</v>
      </c>
      <c r="E87" s="252">
        <v>41670</v>
      </c>
      <c r="F87" s="51">
        <v>6116</v>
      </c>
      <c r="G87" s="37">
        <v>612</v>
      </c>
      <c r="H87" s="253">
        <v>612</v>
      </c>
      <c r="I87" s="252">
        <f t="shared" si="7"/>
        <v>41670</v>
      </c>
      <c r="J87" s="254">
        <f t="shared" si="8"/>
        <v>10.01</v>
      </c>
      <c r="K87" s="267"/>
      <c r="L87" s="268"/>
      <c r="M87" s="269" t="s">
        <v>2344</v>
      </c>
      <c r="N87" s="270" t="str">
        <f t="shared" si="9"/>
        <v>AACC</v>
      </c>
      <c r="O87" s="270" t="str">
        <f t="shared" si="10"/>
        <v>C</v>
      </c>
      <c r="P87" s="270" t="str">
        <f t="shared" si="11"/>
        <v>01</v>
      </c>
      <c r="Q87" s="270">
        <f t="shared" si="12"/>
        <v>10</v>
      </c>
      <c r="R87" s="251" t="s">
        <v>2347</v>
      </c>
      <c r="S87" s="271" t="s">
        <v>2353</v>
      </c>
    </row>
    <row r="88" spans="1:19" x14ac:dyDescent="0.25">
      <c r="A88" s="260" t="s">
        <v>322</v>
      </c>
      <c r="B88" s="261" t="s">
        <v>323</v>
      </c>
      <c r="C88" s="261"/>
      <c r="D88" s="251" t="s">
        <v>255</v>
      </c>
      <c r="E88" s="252">
        <v>41670</v>
      </c>
      <c r="F88" s="51">
        <v>9134</v>
      </c>
      <c r="G88" s="37">
        <v>913</v>
      </c>
      <c r="H88" s="253">
        <v>913</v>
      </c>
      <c r="I88" s="252">
        <f t="shared" si="7"/>
        <v>41670</v>
      </c>
      <c r="J88" s="254">
        <f t="shared" si="8"/>
        <v>10</v>
      </c>
      <c r="K88" s="267"/>
      <c r="L88" s="268"/>
      <c r="M88" s="269" t="s">
        <v>2344</v>
      </c>
      <c r="N88" s="270" t="str">
        <f t="shared" si="9"/>
        <v>AAEC</v>
      </c>
      <c r="O88" s="270" t="str">
        <f t="shared" si="10"/>
        <v>C</v>
      </c>
      <c r="P88" s="270" t="str">
        <f t="shared" si="11"/>
        <v>01</v>
      </c>
      <c r="Q88" s="270">
        <f t="shared" si="12"/>
        <v>10</v>
      </c>
      <c r="R88" s="251" t="s">
        <v>2347</v>
      </c>
      <c r="S88" s="271" t="s">
        <v>2353</v>
      </c>
    </row>
    <row r="89" spans="1:19" x14ac:dyDescent="0.25">
      <c r="A89" s="249" t="s">
        <v>944</v>
      </c>
      <c r="B89" s="257" t="s">
        <v>324</v>
      </c>
      <c r="C89" s="257"/>
      <c r="D89" s="251" t="s">
        <v>255</v>
      </c>
      <c r="E89" s="252">
        <v>41641</v>
      </c>
      <c r="F89" s="51">
        <v>9600</v>
      </c>
      <c r="G89" s="37">
        <v>960</v>
      </c>
      <c r="H89" s="253">
        <v>960</v>
      </c>
      <c r="I89" s="252">
        <f t="shared" si="7"/>
        <v>41641</v>
      </c>
      <c r="J89" s="254">
        <f t="shared" si="8"/>
        <v>10</v>
      </c>
      <c r="K89" s="267"/>
      <c r="L89" s="268"/>
      <c r="M89" s="269" t="s">
        <v>2344</v>
      </c>
      <c r="N89" s="270" t="str">
        <f t="shared" si="9"/>
        <v>AAKP</v>
      </c>
      <c r="O89" s="270" t="str">
        <f t="shared" si="10"/>
        <v>P</v>
      </c>
      <c r="P89" s="270" t="str">
        <f t="shared" si="11"/>
        <v>02</v>
      </c>
      <c r="Q89" s="270">
        <f t="shared" si="12"/>
        <v>10</v>
      </c>
      <c r="R89" s="251" t="s">
        <v>2347</v>
      </c>
      <c r="S89" s="271" t="s">
        <v>2348</v>
      </c>
    </row>
    <row r="90" spans="1:19" x14ac:dyDescent="0.25">
      <c r="A90" s="259" t="s">
        <v>1052</v>
      </c>
      <c r="B90" s="257" t="s">
        <v>325</v>
      </c>
      <c r="C90" s="257"/>
      <c r="D90" s="251" t="s">
        <v>255</v>
      </c>
      <c r="E90" s="252">
        <v>41670</v>
      </c>
      <c r="F90" s="51">
        <v>5872</v>
      </c>
      <c r="G90" s="37">
        <v>587</v>
      </c>
      <c r="H90" s="253">
        <v>587</v>
      </c>
      <c r="I90" s="252">
        <f t="shared" si="7"/>
        <v>41670</v>
      </c>
      <c r="J90" s="254">
        <f t="shared" si="8"/>
        <v>10</v>
      </c>
      <c r="K90" s="267"/>
      <c r="L90" s="268"/>
      <c r="M90" s="269" t="s">
        <v>2344</v>
      </c>
      <c r="N90" s="270" t="str">
        <f t="shared" si="9"/>
        <v>AAAF</v>
      </c>
      <c r="O90" s="270" t="str">
        <f t="shared" si="10"/>
        <v>F</v>
      </c>
      <c r="P90" s="270" t="str">
        <f t="shared" si="11"/>
        <v>02</v>
      </c>
      <c r="Q90" s="270">
        <f t="shared" si="12"/>
        <v>10</v>
      </c>
      <c r="R90" s="251" t="s">
        <v>2347</v>
      </c>
      <c r="S90" s="271" t="s">
        <v>2353</v>
      </c>
    </row>
    <row r="91" spans="1:19" x14ac:dyDescent="0.25">
      <c r="A91" s="259" t="s">
        <v>820</v>
      </c>
      <c r="B91" s="257" t="s">
        <v>326</v>
      </c>
      <c r="C91" s="257"/>
      <c r="D91" s="251" t="s">
        <v>255</v>
      </c>
      <c r="E91" s="252">
        <v>41670</v>
      </c>
      <c r="F91" s="51">
        <v>15333</v>
      </c>
      <c r="G91" s="37">
        <v>1533</v>
      </c>
      <c r="H91" s="253">
        <v>1533</v>
      </c>
      <c r="I91" s="252">
        <f t="shared" si="7"/>
        <v>41670</v>
      </c>
      <c r="J91" s="254">
        <f t="shared" si="8"/>
        <v>10</v>
      </c>
      <c r="K91" s="267"/>
      <c r="L91" s="268"/>
      <c r="M91" s="269" t="s">
        <v>2344</v>
      </c>
      <c r="N91" s="270" t="str">
        <f t="shared" si="9"/>
        <v>AAKF</v>
      </c>
      <c r="O91" s="270" t="str">
        <f t="shared" si="10"/>
        <v>F</v>
      </c>
      <c r="P91" s="270" t="str">
        <f t="shared" si="11"/>
        <v>02</v>
      </c>
      <c r="Q91" s="270">
        <f t="shared" si="12"/>
        <v>10</v>
      </c>
      <c r="R91" s="251" t="s">
        <v>2347</v>
      </c>
      <c r="S91" s="271" t="s">
        <v>2353</v>
      </c>
    </row>
    <row r="92" spans="1:19" x14ac:dyDescent="0.25">
      <c r="A92" s="259" t="s">
        <v>327</v>
      </c>
      <c r="B92" s="257" t="s">
        <v>328</v>
      </c>
      <c r="C92" s="257"/>
      <c r="D92" s="251" t="s">
        <v>255</v>
      </c>
      <c r="E92" s="252">
        <v>41670</v>
      </c>
      <c r="F92" s="51">
        <v>3190</v>
      </c>
      <c r="G92" s="37">
        <v>319</v>
      </c>
      <c r="H92" s="253">
        <v>319</v>
      </c>
      <c r="I92" s="252">
        <f t="shared" si="7"/>
        <v>41670</v>
      </c>
      <c r="J92" s="254">
        <f t="shared" si="8"/>
        <v>10</v>
      </c>
      <c r="K92" s="267"/>
      <c r="L92" s="268"/>
      <c r="M92" s="269" t="s">
        <v>2344</v>
      </c>
      <c r="N92" s="270" t="str">
        <f t="shared" si="9"/>
        <v>AAQF</v>
      </c>
      <c r="O92" s="270" t="str">
        <f t="shared" si="10"/>
        <v>F</v>
      </c>
      <c r="P92" s="270" t="str">
        <f t="shared" si="11"/>
        <v>02</v>
      </c>
      <c r="Q92" s="270">
        <f t="shared" si="12"/>
        <v>10</v>
      </c>
      <c r="R92" s="251" t="s">
        <v>2347</v>
      </c>
      <c r="S92" s="271" t="s">
        <v>2353</v>
      </c>
    </row>
    <row r="93" spans="1:19" x14ac:dyDescent="0.25">
      <c r="A93" s="259" t="s">
        <v>1053</v>
      </c>
      <c r="B93" s="257" t="s">
        <v>329</v>
      </c>
      <c r="C93" s="257"/>
      <c r="D93" s="251" t="s">
        <v>255</v>
      </c>
      <c r="E93" s="252">
        <v>41670</v>
      </c>
      <c r="F93" s="51">
        <v>3849</v>
      </c>
      <c r="G93" s="37">
        <v>385</v>
      </c>
      <c r="H93" s="253">
        <v>385</v>
      </c>
      <c r="I93" s="252">
        <f t="shared" si="7"/>
        <v>41670</v>
      </c>
      <c r="J93" s="254">
        <f t="shared" si="8"/>
        <v>10</v>
      </c>
      <c r="K93" s="267"/>
      <c r="L93" s="268"/>
      <c r="M93" s="269" t="s">
        <v>2344</v>
      </c>
      <c r="N93" s="270" t="str">
        <f t="shared" si="9"/>
        <v>AJSP</v>
      </c>
      <c r="O93" s="270" t="str">
        <f t="shared" si="10"/>
        <v>P</v>
      </c>
      <c r="P93" s="270" t="str">
        <f t="shared" si="11"/>
        <v>02</v>
      </c>
      <c r="Q93" s="270">
        <f t="shared" si="12"/>
        <v>10</v>
      </c>
      <c r="R93" s="251" t="s">
        <v>2347</v>
      </c>
      <c r="S93" s="271" t="s">
        <v>2353</v>
      </c>
    </row>
    <row r="94" spans="1:19" x14ac:dyDescent="0.25">
      <c r="A94" s="259" t="s">
        <v>945</v>
      </c>
      <c r="B94" s="257" t="s">
        <v>330</v>
      </c>
      <c r="C94" s="257"/>
      <c r="D94" s="251" t="s">
        <v>255</v>
      </c>
      <c r="E94" s="252">
        <v>41670</v>
      </c>
      <c r="F94" s="51">
        <v>4326</v>
      </c>
      <c r="G94" s="37">
        <v>433</v>
      </c>
      <c r="H94" s="253">
        <v>433</v>
      </c>
      <c r="I94" s="252">
        <f t="shared" si="7"/>
        <v>41670</v>
      </c>
      <c r="J94" s="254">
        <f t="shared" si="8"/>
        <v>10.01</v>
      </c>
      <c r="K94" s="267"/>
      <c r="L94" s="268"/>
      <c r="M94" s="269" t="s">
        <v>2344</v>
      </c>
      <c r="N94" s="270" t="str">
        <f t="shared" si="9"/>
        <v>AABF</v>
      </c>
      <c r="O94" s="270" t="str">
        <f t="shared" si="10"/>
        <v>F</v>
      </c>
      <c r="P94" s="270" t="str">
        <f t="shared" si="11"/>
        <v>02</v>
      </c>
      <c r="Q94" s="270">
        <f t="shared" si="12"/>
        <v>10</v>
      </c>
      <c r="R94" s="251" t="s">
        <v>2347</v>
      </c>
      <c r="S94" s="271" t="s">
        <v>2353</v>
      </c>
    </row>
    <row r="95" spans="1:19" x14ac:dyDescent="0.25">
      <c r="A95" s="259" t="s">
        <v>331</v>
      </c>
      <c r="B95" s="257" t="s">
        <v>332</v>
      </c>
      <c r="C95" s="257"/>
      <c r="D95" s="251" t="s">
        <v>255</v>
      </c>
      <c r="E95" s="252">
        <v>41670</v>
      </c>
      <c r="F95" s="51">
        <v>3084</v>
      </c>
      <c r="G95" s="37">
        <v>308</v>
      </c>
      <c r="H95" s="253">
        <v>308</v>
      </c>
      <c r="I95" s="252">
        <f t="shared" si="7"/>
        <v>41670</v>
      </c>
      <c r="J95" s="254">
        <f t="shared" si="8"/>
        <v>9.99</v>
      </c>
      <c r="K95" s="267"/>
      <c r="L95" s="268"/>
      <c r="M95" s="269" t="s">
        <v>2344</v>
      </c>
      <c r="N95" s="270" t="str">
        <f t="shared" si="9"/>
        <v>AAAF</v>
      </c>
      <c r="O95" s="270" t="str">
        <f t="shared" si="10"/>
        <v>F</v>
      </c>
      <c r="P95" s="270" t="str">
        <f t="shared" si="11"/>
        <v>02</v>
      </c>
      <c r="Q95" s="270">
        <f t="shared" si="12"/>
        <v>10</v>
      </c>
      <c r="R95" s="251" t="s">
        <v>2347</v>
      </c>
      <c r="S95" s="271" t="s">
        <v>2353</v>
      </c>
    </row>
    <row r="96" spans="1:19" x14ac:dyDescent="0.25">
      <c r="A96" s="259" t="s">
        <v>1054</v>
      </c>
      <c r="B96" s="257" t="s">
        <v>333</v>
      </c>
      <c r="C96" s="257"/>
      <c r="D96" s="251" t="s">
        <v>255</v>
      </c>
      <c r="E96" s="252">
        <v>41670</v>
      </c>
      <c r="F96" s="51">
        <v>8588</v>
      </c>
      <c r="G96" s="37">
        <v>859</v>
      </c>
      <c r="H96" s="253">
        <v>859</v>
      </c>
      <c r="I96" s="252">
        <f t="shared" si="7"/>
        <v>41670</v>
      </c>
      <c r="J96" s="254">
        <f t="shared" si="8"/>
        <v>10</v>
      </c>
      <c r="K96" s="267"/>
      <c r="L96" s="268"/>
      <c r="M96" s="269" t="s">
        <v>2344</v>
      </c>
      <c r="N96" s="270" t="str">
        <f t="shared" si="9"/>
        <v>AABF</v>
      </c>
      <c r="O96" s="270" t="str">
        <f t="shared" si="10"/>
        <v>F</v>
      </c>
      <c r="P96" s="270" t="str">
        <f t="shared" si="11"/>
        <v>02</v>
      </c>
      <c r="Q96" s="270">
        <f t="shared" si="12"/>
        <v>10</v>
      </c>
      <c r="R96" s="251" t="s">
        <v>2347</v>
      </c>
      <c r="S96" s="271" t="s">
        <v>2353</v>
      </c>
    </row>
    <row r="97" spans="1:19" x14ac:dyDescent="0.25">
      <c r="A97" s="259" t="s">
        <v>821</v>
      </c>
      <c r="B97" s="257" t="s">
        <v>334</v>
      </c>
      <c r="C97" s="257"/>
      <c r="D97" s="251" t="s">
        <v>255</v>
      </c>
      <c r="E97" s="252">
        <v>41670</v>
      </c>
      <c r="F97" s="51">
        <v>6063</v>
      </c>
      <c r="G97" s="37">
        <v>606</v>
      </c>
      <c r="H97" s="253">
        <v>606</v>
      </c>
      <c r="I97" s="252">
        <f t="shared" si="7"/>
        <v>41670</v>
      </c>
      <c r="J97" s="254">
        <f t="shared" si="8"/>
        <v>10</v>
      </c>
      <c r="K97" s="267"/>
      <c r="L97" s="268"/>
      <c r="M97" s="269" t="s">
        <v>2344</v>
      </c>
      <c r="N97" s="270" t="str">
        <f t="shared" si="9"/>
        <v>AADF</v>
      </c>
      <c r="O97" s="270" t="str">
        <f t="shared" si="10"/>
        <v>F</v>
      </c>
      <c r="P97" s="270" t="str">
        <f t="shared" si="11"/>
        <v>02</v>
      </c>
      <c r="Q97" s="270">
        <f t="shared" si="12"/>
        <v>10</v>
      </c>
      <c r="R97" s="251" t="s">
        <v>2347</v>
      </c>
      <c r="S97" s="271" t="s">
        <v>2353</v>
      </c>
    </row>
    <row r="98" spans="1:19" x14ac:dyDescent="0.25">
      <c r="A98" s="259" t="s">
        <v>1055</v>
      </c>
      <c r="B98" s="257" t="s">
        <v>335</v>
      </c>
      <c r="C98" s="257"/>
      <c r="D98" s="251" t="s">
        <v>255</v>
      </c>
      <c r="E98" s="252">
        <v>41670</v>
      </c>
      <c r="F98" s="51">
        <v>5067</v>
      </c>
      <c r="G98" s="37">
        <v>507</v>
      </c>
      <c r="H98" s="253">
        <v>507</v>
      </c>
      <c r="I98" s="252">
        <f t="shared" si="7"/>
        <v>41670</v>
      </c>
      <c r="J98" s="254">
        <f t="shared" si="8"/>
        <v>10.01</v>
      </c>
      <c r="K98" s="267"/>
      <c r="L98" s="268"/>
      <c r="M98" s="269" t="s">
        <v>2344</v>
      </c>
      <c r="N98" s="270" t="str">
        <f t="shared" si="9"/>
        <v>AERP</v>
      </c>
      <c r="O98" s="270" t="str">
        <f t="shared" si="10"/>
        <v>P</v>
      </c>
      <c r="P98" s="270" t="str">
        <f t="shared" si="11"/>
        <v>02</v>
      </c>
      <c r="Q98" s="270">
        <f t="shared" si="12"/>
        <v>10</v>
      </c>
      <c r="R98" s="251" t="s">
        <v>2347</v>
      </c>
      <c r="S98" s="271" t="s">
        <v>2353</v>
      </c>
    </row>
    <row r="99" spans="1:19" x14ac:dyDescent="0.25">
      <c r="A99" s="259" t="s">
        <v>822</v>
      </c>
      <c r="B99" s="257" t="s">
        <v>336</v>
      </c>
      <c r="C99" s="257"/>
      <c r="D99" s="251" t="s">
        <v>255</v>
      </c>
      <c r="E99" s="252">
        <v>41670</v>
      </c>
      <c r="F99" s="51">
        <v>5429</v>
      </c>
      <c r="G99" s="37">
        <v>543</v>
      </c>
      <c r="H99" s="253">
        <v>543</v>
      </c>
      <c r="I99" s="252">
        <f t="shared" si="7"/>
        <v>41670</v>
      </c>
      <c r="J99" s="254">
        <f t="shared" si="8"/>
        <v>10</v>
      </c>
      <c r="K99" s="267"/>
      <c r="L99" s="268"/>
      <c r="M99" s="269" t="s">
        <v>2344</v>
      </c>
      <c r="N99" s="270" t="str">
        <f t="shared" si="9"/>
        <v>AABF</v>
      </c>
      <c r="O99" s="270" t="str">
        <f t="shared" si="10"/>
        <v>F</v>
      </c>
      <c r="P99" s="270" t="str">
        <f t="shared" si="11"/>
        <v>02</v>
      </c>
      <c r="Q99" s="270">
        <f t="shared" si="12"/>
        <v>10</v>
      </c>
      <c r="R99" s="251" t="s">
        <v>2347</v>
      </c>
      <c r="S99" s="271" t="s">
        <v>2353</v>
      </c>
    </row>
    <row r="100" spans="1:19" x14ac:dyDescent="0.25">
      <c r="A100" s="259" t="s">
        <v>1056</v>
      </c>
      <c r="B100" s="257" t="s">
        <v>337</v>
      </c>
      <c r="C100" s="257"/>
      <c r="D100" s="251" t="s">
        <v>255</v>
      </c>
      <c r="E100" s="252">
        <v>41670</v>
      </c>
      <c r="F100" s="51">
        <v>7157</v>
      </c>
      <c r="G100" s="37">
        <v>716</v>
      </c>
      <c r="H100" s="253">
        <v>716</v>
      </c>
      <c r="I100" s="252">
        <f t="shared" si="7"/>
        <v>41670</v>
      </c>
      <c r="J100" s="254">
        <f t="shared" si="8"/>
        <v>10</v>
      </c>
      <c r="K100" s="267"/>
      <c r="L100" s="268"/>
      <c r="M100" s="269" t="s">
        <v>2344</v>
      </c>
      <c r="N100" s="270" t="str">
        <f t="shared" si="9"/>
        <v>AAEF</v>
      </c>
      <c r="O100" s="270" t="str">
        <f t="shared" si="10"/>
        <v>F</v>
      </c>
      <c r="P100" s="270" t="str">
        <f t="shared" si="11"/>
        <v>02</v>
      </c>
      <c r="Q100" s="270">
        <f t="shared" si="12"/>
        <v>10</v>
      </c>
      <c r="R100" s="251" t="s">
        <v>2347</v>
      </c>
      <c r="S100" s="271" t="s">
        <v>2353</v>
      </c>
    </row>
    <row r="101" spans="1:19" x14ac:dyDescent="0.25">
      <c r="A101" s="259" t="s">
        <v>1057</v>
      </c>
      <c r="B101" s="257" t="s">
        <v>338</v>
      </c>
      <c r="C101" s="257"/>
      <c r="D101" s="251" t="s">
        <v>255</v>
      </c>
      <c r="E101" s="252">
        <v>41670</v>
      </c>
      <c r="F101" s="51">
        <v>15010</v>
      </c>
      <c r="G101" s="37">
        <v>1501</v>
      </c>
      <c r="H101" s="253">
        <v>1501</v>
      </c>
      <c r="I101" s="252">
        <f t="shared" si="7"/>
        <v>41670</v>
      </c>
      <c r="J101" s="254">
        <f t="shared" si="8"/>
        <v>10</v>
      </c>
      <c r="K101" s="267"/>
      <c r="L101" s="268"/>
      <c r="M101" s="269" t="s">
        <v>2344</v>
      </c>
      <c r="N101" s="270" t="str">
        <f t="shared" si="9"/>
        <v>ABAF</v>
      </c>
      <c r="O101" s="270" t="str">
        <f t="shared" si="10"/>
        <v>F</v>
      </c>
      <c r="P101" s="270" t="str">
        <f t="shared" si="11"/>
        <v>02</v>
      </c>
      <c r="Q101" s="270">
        <f t="shared" si="12"/>
        <v>10</v>
      </c>
      <c r="R101" s="251" t="s">
        <v>2347</v>
      </c>
      <c r="S101" s="271" t="s">
        <v>2353</v>
      </c>
    </row>
    <row r="102" spans="1:19" x14ac:dyDescent="0.25">
      <c r="A102" s="259" t="s">
        <v>339</v>
      </c>
      <c r="B102" s="257" t="s">
        <v>340</v>
      </c>
      <c r="C102" s="257"/>
      <c r="D102" s="251" t="s">
        <v>255</v>
      </c>
      <c r="E102" s="252">
        <v>41670</v>
      </c>
      <c r="F102" s="51">
        <v>1473</v>
      </c>
      <c r="G102" s="37">
        <v>147</v>
      </c>
      <c r="H102" s="253">
        <v>147</v>
      </c>
      <c r="I102" s="252">
        <f t="shared" si="7"/>
        <v>41670</v>
      </c>
      <c r="J102" s="254">
        <f t="shared" si="8"/>
        <v>9.98</v>
      </c>
      <c r="K102" s="267"/>
      <c r="L102" s="268"/>
      <c r="M102" s="269" t="s">
        <v>2344</v>
      </c>
      <c r="N102" s="270" t="str">
        <f t="shared" si="9"/>
        <v>AAKP</v>
      </c>
      <c r="O102" s="270" t="str">
        <f t="shared" si="10"/>
        <v>P</v>
      </c>
      <c r="P102" s="270" t="str">
        <f t="shared" si="11"/>
        <v>02</v>
      </c>
      <c r="Q102" s="270">
        <f t="shared" si="12"/>
        <v>10</v>
      </c>
      <c r="R102" s="251" t="s">
        <v>2347</v>
      </c>
      <c r="S102" s="271" t="s">
        <v>2353</v>
      </c>
    </row>
    <row r="103" spans="1:19" x14ac:dyDescent="0.25">
      <c r="A103" s="259" t="s">
        <v>1058</v>
      </c>
      <c r="B103" s="257" t="s">
        <v>341</v>
      </c>
      <c r="C103" s="257"/>
      <c r="D103" s="251" t="s">
        <v>255</v>
      </c>
      <c r="E103" s="252">
        <v>41670</v>
      </c>
      <c r="F103" s="51">
        <v>5537</v>
      </c>
      <c r="G103" s="37">
        <v>554</v>
      </c>
      <c r="H103" s="253">
        <v>554</v>
      </c>
      <c r="I103" s="252">
        <f t="shared" si="7"/>
        <v>41670</v>
      </c>
      <c r="J103" s="254">
        <f t="shared" si="8"/>
        <v>10.01</v>
      </c>
      <c r="K103" s="267"/>
      <c r="L103" s="268"/>
      <c r="M103" s="269" t="s">
        <v>2344</v>
      </c>
      <c r="N103" s="270" t="str">
        <f t="shared" si="9"/>
        <v>AAXF</v>
      </c>
      <c r="O103" s="270" t="str">
        <f t="shared" si="10"/>
        <v>F</v>
      </c>
      <c r="P103" s="270" t="str">
        <f t="shared" si="11"/>
        <v>02</v>
      </c>
      <c r="Q103" s="270">
        <f t="shared" si="12"/>
        <v>10</v>
      </c>
      <c r="R103" s="251" t="s">
        <v>2347</v>
      </c>
      <c r="S103" s="271" t="s">
        <v>2353</v>
      </c>
    </row>
    <row r="104" spans="1:19" x14ac:dyDescent="0.25">
      <c r="A104" s="259" t="s">
        <v>946</v>
      </c>
      <c r="B104" s="257" t="s">
        <v>342</v>
      </c>
      <c r="C104" s="257"/>
      <c r="D104" s="251" t="s">
        <v>255</v>
      </c>
      <c r="E104" s="252">
        <v>41670</v>
      </c>
      <c r="F104" s="51">
        <v>7787</v>
      </c>
      <c r="G104" s="37">
        <v>779</v>
      </c>
      <c r="H104" s="253">
        <v>779</v>
      </c>
      <c r="I104" s="252">
        <f t="shared" si="7"/>
        <v>41670</v>
      </c>
      <c r="J104" s="254">
        <f t="shared" si="8"/>
        <v>10</v>
      </c>
      <c r="K104" s="267"/>
      <c r="L104" s="268"/>
      <c r="M104" s="269" t="s">
        <v>2344</v>
      </c>
      <c r="N104" s="270" t="str">
        <f t="shared" si="9"/>
        <v>ACPP</v>
      </c>
      <c r="O104" s="270" t="str">
        <f t="shared" si="10"/>
        <v>P</v>
      </c>
      <c r="P104" s="270" t="str">
        <f t="shared" si="11"/>
        <v>02</v>
      </c>
      <c r="Q104" s="270">
        <f t="shared" si="12"/>
        <v>10</v>
      </c>
      <c r="R104" s="251" t="s">
        <v>2347</v>
      </c>
      <c r="S104" s="271" t="s">
        <v>2353</v>
      </c>
    </row>
    <row r="105" spans="1:19" x14ac:dyDescent="0.25">
      <c r="A105" s="259" t="s">
        <v>823</v>
      </c>
      <c r="B105" s="257" t="s">
        <v>343</v>
      </c>
      <c r="C105" s="257"/>
      <c r="D105" s="251" t="s">
        <v>255</v>
      </c>
      <c r="E105" s="252">
        <v>41670</v>
      </c>
      <c r="F105" s="51">
        <v>6055</v>
      </c>
      <c r="G105" s="37">
        <v>605</v>
      </c>
      <c r="H105" s="253">
        <v>605</v>
      </c>
      <c r="I105" s="252">
        <f t="shared" si="7"/>
        <v>41670</v>
      </c>
      <c r="J105" s="254">
        <f t="shared" si="8"/>
        <v>9.99</v>
      </c>
      <c r="K105" s="267"/>
      <c r="L105" s="268"/>
      <c r="M105" s="269" t="s">
        <v>2344</v>
      </c>
      <c r="N105" s="270" t="str">
        <f t="shared" si="9"/>
        <v>AABF</v>
      </c>
      <c r="O105" s="270" t="str">
        <f t="shared" si="10"/>
        <v>F</v>
      </c>
      <c r="P105" s="270" t="str">
        <f t="shared" si="11"/>
        <v>02</v>
      </c>
      <c r="Q105" s="270">
        <f t="shared" si="12"/>
        <v>10</v>
      </c>
      <c r="R105" s="251" t="s">
        <v>2347</v>
      </c>
      <c r="S105" s="271" t="s">
        <v>2353</v>
      </c>
    </row>
    <row r="106" spans="1:19" x14ac:dyDescent="0.25">
      <c r="A106" s="259" t="s">
        <v>947</v>
      </c>
      <c r="B106" s="257" t="s">
        <v>344</v>
      </c>
      <c r="C106" s="257"/>
      <c r="D106" s="251" t="s">
        <v>255</v>
      </c>
      <c r="E106" s="252">
        <v>41670</v>
      </c>
      <c r="F106" s="51">
        <v>14967</v>
      </c>
      <c r="G106" s="37">
        <v>1497</v>
      </c>
      <c r="H106" s="253">
        <v>1497</v>
      </c>
      <c r="I106" s="252">
        <f t="shared" si="7"/>
        <v>41670</v>
      </c>
      <c r="J106" s="254">
        <f t="shared" si="8"/>
        <v>10</v>
      </c>
      <c r="K106" s="267"/>
      <c r="L106" s="268"/>
      <c r="M106" s="269" t="s">
        <v>2344</v>
      </c>
      <c r="N106" s="270" t="str">
        <f t="shared" si="9"/>
        <v>AAAF</v>
      </c>
      <c r="O106" s="270" t="str">
        <f t="shared" si="10"/>
        <v>F</v>
      </c>
      <c r="P106" s="270" t="str">
        <f t="shared" si="11"/>
        <v>02</v>
      </c>
      <c r="Q106" s="270">
        <f t="shared" si="12"/>
        <v>10</v>
      </c>
      <c r="R106" s="251" t="s">
        <v>2347</v>
      </c>
      <c r="S106" s="271" t="s">
        <v>2353</v>
      </c>
    </row>
    <row r="107" spans="1:19" x14ac:dyDescent="0.25">
      <c r="A107" s="259" t="s">
        <v>948</v>
      </c>
      <c r="B107" s="257" t="s">
        <v>345</v>
      </c>
      <c r="C107" s="257"/>
      <c r="D107" s="251" t="s">
        <v>255</v>
      </c>
      <c r="E107" s="252">
        <v>41670</v>
      </c>
      <c r="F107" s="51">
        <v>11058</v>
      </c>
      <c r="G107" s="37">
        <v>1106</v>
      </c>
      <c r="H107" s="253">
        <v>1106</v>
      </c>
      <c r="I107" s="252">
        <f t="shared" si="7"/>
        <v>41670</v>
      </c>
      <c r="J107" s="254">
        <f t="shared" si="8"/>
        <v>10</v>
      </c>
      <c r="K107" s="267"/>
      <c r="L107" s="268"/>
      <c r="M107" s="269" t="s">
        <v>2344</v>
      </c>
      <c r="N107" s="270" t="str">
        <f t="shared" si="9"/>
        <v>AAFF</v>
      </c>
      <c r="O107" s="270" t="str">
        <f t="shared" si="10"/>
        <v>F</v>
      </c>
      <c r="P107" s="270" t="str">
        <f t="shared" si="11"/>
        <v>02</v>
      </c>
      <c r="Q107" s="270">
        <f t="shared" si="12"/>
        <v>10</v>
      </c>
      <c r="R107" s="251" t="s">
        <v>2347</v>
      </c>
      <c r="S107" s="271" t="s">
        <v>2353</v>
      </c>
    </row>
    <row r="108" spans="1:19" x14ac:dyDescent="0.25">
      <c r="A108" s="259" t="s">
        <v>346</v>
      </c>
      <c r="B108" s="257" t="s">
        <v>347</v>
      </c>
      <c r="C108" s="257"/>
      <c r="D108" s="251" t="s">
        <v>255</v>
      </c>
      <c r="E108" s="252">
        <v>41670</v>
      </c>
      <c r="F108" s="261">
        <v>15371</v>
      </c>
      <c r="G108" s="37">
        <v>1537</v>
      </c>
      <c r="H108" s="253">
        <v>1537</v>
      </c>
      <c r="I108" s="252">
        <f t="shared" si="7"/>
        <v>41670</v>
      </c>
      <c r="J108" s="254">
        <f t="shared" si="8"/>
        <v>10</v>
      </c>
      <c r="K108" s="267"/>
      <c r="L108" s="268"/>
      <c r="M108" s="269" t="s">
        <v>2344</v>
      </c>
      <c r="N108" s="270" t="str">
        <f t="shared" si="9"/>
        <v>AACF</v>
      </c>
      <c r="O108" s="270" t="str">
        <f t="shared" si="10"/>
        <v>F</v>
      </c>
      <c r="P108" s="270" t="str">
        <f t="shared" si="11"/>
        <v>02</v>
      </c>
      <c r="Q108" s="270">
        <f t="shared" si="12"/>
        <v>10</v>
      </c>
      <c r="R108" s="251" t="s">
        <v>2347</v>
      </c>
      <c r="S108" s="271" t="s">
        <v>2353</v>
      </c>
    </row>
    <row r="109" spans="1:19" x14ac:dyDescent="0.25">
      <c r="A109" s="259" t="s">
        <v>1059</v>
      </c>
      <c r="B109" s="257" t="s">
        <v>348</v>
      </c>
      <c r="C109" s="257"/>
      <c r="D109" s="251" t="s">
        <v>255</v>
      </c>
      <c r="E109" s="252">
        <v>41670</v>
      </c>
      <c r="F109" s="261">
        <v>21743</v>
      </c>
      <c r="G109" s="37">
        <v>2174</v>
      </c>
      <c r="H109" s="253">
        <v>2174</v>
      </c>
      <c r="I109" s="252">
        <f t="shared" si="7"/>
        <v>41670</v>
      </c>
      <c r="J109" s="254">
        <f t="shared" si="8"/>
        <v>10</v>
      </c>
      <c r="K109" s="267"/>
      <c r="L109" s="268"/>
      <c r="M109" s="269" t="s">
        <v>2344</v>
      </c>
      <c r="N109" s="270" t="str">
        <f t="shared" si="9"/>
        <v>AAAF</v>
      </c>
      <c r="O109" s="270" t="str">
        <f t="shared" si="10"/>
        <v>F</v>
      </c>
      <c r="P109" s="270" t="str">
        <f t="shared" si="11"/>
        <v>02</v>
      </c>
      <c r="Q109" s="270">
        <f t="shared" si="12"/>
        <v>10</v>
      </c>
      <c r="R109" s="251" t="s">
        <v>2347</v>
      </c>
      <c r="S109" s="271" t="s">
        <v>2353</v>
      </c>
    </row>
    <row r="110" spans="1:19" x14ac:dyDescent="0.25">
      <c r="A110" s="259" t="s">
        <v>949</v>
      </c>
      <c r="B110" s="257" t="s">
        <v>349</v>
      </c>
      <c r="C110" s="257"/>
      <c r="D110" s="251" t="s">
        <v>255</v>
      </c>
      <c r="E110" s="252">
        <v>41670</v>
      </c>
      <c r="F110" s="261">
        <v>13906</v>
      </c>
      <c r="G110" s="37">
        <v>1391</v>
      </c>
      <c r="H110" s="253">
        <v>1391</v>
      </c>
      <c r="I110" s="252">
        <f t="shared" si="7"/>
        <v>41670</v>
      </c>
      <c r="J110" s="254">
        <f t="shared" si="8"/>
        <v>10</v>
      </c>
      <c r="K110" s="267"/>
      <c r="L110" s="268"/>
      <c r="M110" s="269" t="s">
        <v>2344</v>
      </c>
      <c r="N110" s="270" t="str">
        <f t="shared" si="9"/>
        <v>AAEF</v>
      </c>
      <c r="O110" s="270" t="str">
        <f t="shared" si="10"/>
        <v>F</v>
      </c>
      <c r="P110" s="270" t="str">
        <f t="shared" si="11"/>
        <v>02</v>
      </c>
      <c r="Q110" s="270">
        <f t="shared" si="12"/>
        <v>10</v>
      </c>
      <c r="R110" s="251" t="s">
        <v>2347</v>
      </c>
      <c r="S110" s="271" t="s">
        <v>2353</v>
      </c>
    </row>
    <row r="111" spans="1:19" x14ac:dyDescent="0.25">
      <c r="A111" s="259" t="s">
        <v>950</v>
      </c>
      <c r="B111" s="257" t="s">
        <v>350</v>
      </c>
      <c r="C111" s="257"/>
      <c r="D111" s="251" t="s">
        <v>255</v>
      </c>
      <c r="E111" s="252">
        <v>41670</v>
      </c>
      <c r="F111" s="261">
        <v>2200</v>
      </c>
      <c r="G111" s="37">
        <v>220</v>
      </c>
      <c r="H111" s="253">
        <v>220</v>
      </c>
      <c r="I111" s="252">
        <f t="shared" si="7"/>
        <v>41670</v>
      </c>
      <c r="J111" s="254">
        <f t="shared" si="8"/>
        <v>10</v>
      </c>
      <c r="K111" s="267"/>
      <c r="L111" s="268"/>
      <c r="M111" s="269" t="s">
        <v>2344</v>
      </c>
      <c r="N111" s="270" t="str">
        <f t="shared" si="9"/>
        <v>AAEF</v>
      </c>
      <c r="O111" s="270" t="str">
        <f t="shared" si="10"/>
        <v>F</v>
      </c>
      <c r="P111" s="270" t="str">
        <f t="shared" si="11"/>
        <v>02</v>
      </c>
      <c r="Q111" s="270">
        <f t="shared" si="12"/>
        <v>10</v>
      </c>
      <c r="R111" s="251" t="s">
        <v>2347</v>
      </c>
      <c r="S111" s="271" t="s">
        <v>2353</v>
      </c>
    </row>
    <row r="112" spans="1:19" x14ac:dyDescent="0.25">
      <c r="A112" s="259" t="s">
        <v>824</v>
      </c>
      <c r="B112" s="257" t="s">
        <v>351</v>
      </c>
      <c r="C112" s="257"/>
      <c r="D112" s="251" t="s">
        <v>255</v>
      </c>
      <c r="E112" s="252">
        <v>41670</v>
      </c>
      <c r="F112" s="261">
        <v>16099</v>
      </c>
      <c r="G112" s="37">
        <v>1610</v>
      </c>
      <c r="H112" s="253">
        <v>1610</v>
      </c>
      <c r="I112" s="252">
        <f t="shared" si="7"/>
        <v>41670</v>
      </c>
      <c r="J112" s="254">
        <f t="shared" si="8"/>
        <v>10</v>
      </c>
      <c r="K112" s="267"/>
      <c r="L112" s="268"/>
      <c r="M112" s="269" t="s">
        <v>2344</v>
      </c>
      <c r="N112" s="270" t="str">
        <f t="shared" si="9"/>
        <v>AAAF</v>
      </c>
      <c r="O112" s="270" t="str">
        <f t="shared" si="10"/>
        <v>F</v>
      </c>
      <c r="P112" s="270" t="str">
        <f t="shared" si="11"/>
        <v>02</v>
      </c>
      <c r="Q112" s="270">
        <f t="shared" si="12"/>
        <v>10</v>
      </c>
      <c r="R112" s="251" t="s">
        <v>2347</v>
      </c>
      <c r="S112" s="271" t="s">
        <v>2353</v>
      </c>
    </row>
    <row r="113" spans="1:19" x14ac:dyDescent="0.25">
      <c r="A113" s="259" t="s">
        <v>1060</v>
      </c>
      <c r="B113" s="257" t="s">
        <v>352</v>
      </c>
      <c r="C113" s="257"/>
      <c r="D113" s="251" t="s">
        <v>255</v>
      </c>
      <c r="E113" s="252">
        <v>41670</v>
      </c>
      <c r="F113" s="261">
        <v>1938</v>
      </c>
      <c r="G113" s="37">
        <v>194</v>
      </c>
      <c r="H113" s="253">
        <v>194</v>
      </c>
      <c r="I113" s="252">
        <f t="shared" si="7"/>
        <v>41670</v>
      </c>
      <c r="J113" s="254">
        <f t="shared" si="8"/>
        <v>10.01</v>
      </c>
      <c r="K113" s="267"/>
      <c r="L113" s="268"/>
      <c r="M113" s="269" t="s">
        <v>2344</v>
      </c>
      <c r="N113" s="270" t="str">
        <f t="shared" si="9"/>
        <v>AARP</v>
      </c>
      <c r="O113" s="270" t="str">
        <f t="shared" si="10"/>
        <v>P</v>
      </c>
      <c r="P113" s="270" t="str">
        <f t="shared" si="11"/>
        <v>02</v>
      </c>
      <c r="Q113" s="270">
        <f t="shared" si="12"/>
        <v>10</v>
      </c>
      <c r="R113" s="251" t="s">
        <v>2347</v>
      </c>
      <c r="S113" s="271" t="s">
        <v>2353</v>
      </c>
    </row>
    <row r="114" spans="1:19" x14ac:dyDescent="0.25">
      <c r="A114" s="259" t="s">
        <v>951</v>
      </c>
      <c r="B114" s="257" t="s">
        <v>353</v>
      </c>
      <c r="C114" s="257"/>
      <c r="D114" s="251" t="s">
        <v>255</v>
      </c>
      <c r="E114" s="252">
        <v>41670</v>
      </c>
      <c r="F114" s="261">
        <v>13046</v>
      </c>
      <c r="G114" s="37">
        <v>1305</v>
      </c>
      <c r="H114" s="253">
        <v>1305</v>
      </c>
      <c r="I114" s="252">
        <f t="shared" si="7"/>
        <v>41670</v>
      </c>
      <c r="J114" s="254">
        <f t="shared" si="8"/>
        <v>10</v>
      </c>
      <c r="K114" s="267"/>
      <c r="L114" s="268"/>
      <c r="M114" s="269" t="s">
        <v>2344</v>
      </c>
      <c r="N114" s="270" t="str">
        <f t="shared" si="9"/>
        <v>AJDP</v>
      </c>
      <c r="O114" s="270" t="str">
        <f t="shared" si="10"/>
        <v>P</v>
      </c>
      <c r="P114" s="270" t="str">
        <f t="shared" si="11"/>
        <v>02</v>
      </c>
      <c r="Q114" s="270">
        <f t="shared" si="12"/>
        <v>10</v>
      </c>
      <c r="R114" s="251" t="s">
        <v>2347</v>
      </c>
      <c r="S114" s="271" t="s">
        <v>2353</v>
      </c>
    </row>
    <row r="115" spans="1:19" x14ac:dyDescent="0.25">
      <c r="A115" s="259" t="s">
        <v>825</v>
      </c>
      <c r="B115" s="257" t="s">
        <v>354</v>
      </c>
      <c r="C115" s="257"/>
      <c r="D115" s="251" t="s">
        <v>255</v>
      </c>
      <c r="E115" s="252">
        <v>41670</v>
      </c>
      <c r="F115" s="261">
        <v>7784</v>
      </c>
      <c r="G115" s="37">
        <v>778</v>
      </c>
      <c r="H115" s="253">
        <v>778</v>
      </c>
      <c r="I115" s="252">
        <f t="shared" si="7"/>
        <v>41670</v>
      </c>
      <c r="J115" s="254">
        <f t="shared" si="8"/>
        <v>9.99</v>
      </c>
      <c r="K115" s="267"/>
      <c r="L115" s="268"/>
      <c r="M115" s="269" t="s">
        <v>2344</v>
      </c>
      <c r="N115" s="270" t="str">
        <f t="shared" si="9"/>
        <v>ACEP</v>
      </c>
      <c r="O115" s="270" t="str">
        <f t="shared" si="10"/>
        <v>P</v>
      </c>
      <c r="P115" s="270" t="str">
        <f t="shared" si="11"/>
        <v>02</v>
      </c>
      <c r="Q115" s="270">
        <f t="shared" si="12"/>
        <v>10</v>
      </c>
      <c r="R115" s="251" t="s">
        <v>2347</v>
      </c>
      <c r="S115" s="271" t="s">
        <v>2353</v>
      </c>
    </row>
    <row r="116" spans="1:19" x14ac:dyDescent="0.25">
      <c r="A116" s="259" t="s">
        <v>1061</v>
      </c>
      <c r="B116" s="257" t="s">
        <v>355</v>
      </c>
      <c r="C116" s="257"/>
      <c r="D116" s="251" t="s">
        <v>255</v>
      </c>
      <c r="E116" s="252">
        <v>41670</v>
      </c>
      <c r="F116" s="261">
        <v>2665</v>
      </c>
      <c r="G116" s="37">
        <v>267</v>
      </c>
      <c r="H116" s="253">
        <v>267</v>
      </c>
      <c r="I116" s="252">
        <f t="shared" si="7"/>
        <v>41670</v>
      </c>
      <c r="J116" s="254">
        <f t="shared" si="8"/>
        <v>10.02</v>
      </c>
      <c r="K116" s="267"/>
      <c r="L116" s="268"/>
      <c r="M116" s="269" t="s">
        <v>2344</v>
      </c>
      <c r="N116" s="270" t="str">
        <f t="shared" si="9"/>
        <v>ACMP</v>
      </c>
      <c r="O116" s="270" t="str">
        <f t="shared" si="10"/>
        <v>P</v>
      </c>
      <c r="P116" s="270" t="str">
        <f t="shared" si="11"/>
        <v>02</v>
      </c>
      <c r="Q116" s="270">
        <f t="shared" si="12"/>
        <v>10</v>
      </c>
      <c r="R116" s="251" t="s">
        <v>2347</v>
      </c>
      <c r="S116" s="271" t="s">
        <v>2353</v>
      </c>
    </row>
    <row r="117" spans="1:19" x14ac:dyDescent="0.25">
      <c r="A117" s="259" t="s">
        <v>952</v>
      </c>
      <c r="B117" s="257" t="s">
        <v>356</v>
      </c>
      <c r="C117" s="257"/>
      <c r="D117" s="251" t="s">
        <v>255</v>
      </c>
      <c r="E117" s="252">
        <v>41670</v>
      </c>
      <c r="F117" s="261">
        <v>11074</v>
      </c>
      <c r="G117" s="37">
        <v>1107</v>
      </c>
      <c r="H117" s="253">
        <v>1107</v>
      </c>
      <c r="I117" s="252">
        <f t="shared" si="7"/>
        <v>41670</v>
      </c>
      <c r="J117" s="254">
        <f t="shared" si="8"/>
        <v>10</v>
      </c>
      <c r="K117" s="267"/>
      <c r="L117" s="268"/>
      <c r="M117" s="269" t="s">
        <v>2344</v>
      </c>
      <c r="N117" s="270" t="str">
        <f t="shared" si="9"/>
        <v>ALNP</v>
      </c>
      <c r="O117" s="270" t="str">
        <f t="shared" si="10"/>
        <v>P</v>
      </c>
      <c r="P117" s="270" t="str">
        <f t="shared" si="11"/>
        <v>02</v>
      </c>
      <c r="Q117" s="270">
        <f t="shared" si="12"/>
        <v>10</v>
      </c>
      <c r="R117" s="251" t="s">
        <v>2347</v>
      </c>
      <c r="S117" s="271" t="s">
        <v>2353</v>
      </c>
    </row>
    <row r="118" spans="1:19" x14ac:dyDescent="0.25">
      <c r="A118" s="259" t="s">
        <v>953</v>
      </c>
      <c r="B118" s="257" t="s">
        <v>357</v>
      </c>
      <c r="C118" s="257"/>
      <c r="D118" s="251" t="s">
        <v>255</v>
      </c>
      <c r="E118" s="252">
        <v>41670</v>
      </c>
      <c r="F118" s="261">
        <v>10922</v>
      </c>
      <c r="G118" s="37">
        <v>1092</v>
      </c>
      <c r="H118" s="253">
        <v>1092</v>
      </c>
      <c r="I118" s="252">
        <f t="shared" si="7"/>
        <v>41670</v>
      </c>
      <c r="J118" s="254">
        <f t="shared" si="8"/>
        <v>10</v>
      </c>
      <c r="K118" s="267"/>
      <c r="L118" s="268"/>
      <c r="M118" s="269" t="s">
        <v>2344</v>
      </c>
      <c r="N118" s="270" t="str">
        <f t="shared" si="9"/>
        <v>AAVP</v>
      </c>
      <c r="O118" s="270" t="str">
        <f t="shared" si="10"/>
        <v>P</v>
      </c>
      <c r="P118" s="270" t="str">
        <f t="shared" si="11"/>
        <v>02</v>
      </c>
      <c r="Q118" s="270">
        <f t="shared" si="12"/>
        <v>10</v>
      </c>
      <c r="R118" s="251" t="s">
        <v>2347</v>
      </c>
      <c r="S118" s="271" t="s">
        <v>2353</v>
      </c>
    </row>
    <row r="119" spans="1:19" x14ac:dyDescent="0.25">
      <c r="A119" s="259" t="s">
        <v>826</v>
      </c>
      <c r="B119" s="257" t="s">
        <v>358</v>
      </c>
      <c r="C119" s="257"/>
      <c r="D119" s="251" t="s">
        <v>255</v>
      </c>
      <c r="E119" s="252">
        <v>41670</v>
      </c>
      <c r="F119" s="261">
        <v>5854</v>
      </c>
      <c r="G119" s="37">
        <v>585</v>
      </c>
      <c r="H119" s="253">
        <v>585</v>
      </c>
      <c r="I119" s="252">
        <f t="shared" si="7"/>
        <v>41670</v>
      </c>
      <c r="J119" s="254">
        <f t="shared" si="8"/>
        <v>9.99</v>
      </c>
      <c r="K119" s="267"/>
      <c r="L119" s="268"/>
      <c r="M119" s="269" t="s">
        <v>2344</v>
      </c>
      <c r="N119" s="270" t="str">
        <f t="shared" si="9"/>
        <v>AACF</v>
      </c>
      <c r="O119" s="270" t="str">
        <f t="shared" si="10"/>
        <v>F</v>
      </c>
      <c r="P119" s="270" t="str">
        <f t="shared" si="11"/>
        <v>02</v>
      </c>
      <c r="Q119" s="270">
        <f t="shared" si="12"/>
        <v>10</v>
      </c>
      <c r="R119" s="251" t="s">
        <v>2347</v>
      </c>
      <c r="S119" s="271" t="s">
        <v>2353</v>
      </c>
    </row>
    <row r="120" spans="1:19" x14ac:dyDescent="0.25">
      <c r="A120" s="259" t="s">
        <v>1062</v>
      </c>
      <c r="B120" s="257" t="s">
        <v>359</v>
      </c>
      <c r="C120" s="257"/>
      <c r="D120" s="251" t="s">
        <v>255</v>
      </c>
      <c r="E120" s="252">
        <v>41670</v>
      </c>
      <c r="F120" s="261">
        <v>2648</v>
      </c>
      <c r="G120" s="37">
        <v>265</v>
      </c>
      <c r="H120" s="253">
        <v>265</v>
      </c>
      <c r="I120" s="252">
        <f t="shared" si="7"/>
        <v>41670</v>
      </c>
      <c r="J120" s="254">
        <f t="shared" si="8"/>
        <v>10.01</v>
      </c>
      <c r="K120" s="267"/>
      <c r="L120" s="268"/>
      <c r="M120" s="269" t="s">
        <v>2344</v>
      </c>
      <c r="N120" s="270" t="str">
        <f t="shared" si="9"/>
        <v>AAHF</v>
      </c>
      <c r="O120" s="270" t="str">
        <f t="shared" si="10"/>
        <v>F</v>
      </c>
      <c r="P120" s="270" t="str">
        <f t="shared" si="11"/>
        <v>02</v>
      </c>
      <c r="Q120" s="270">
        <f t="shared" si="12"/>
        <v>10</v>
      </c>
      <c r="R120" s="251" t="s">
        <v>2347</v>
      </c>
      <c r="S120" s="271" t="s">
        <v>2353</v>
      </c>
    </row>
    <row r="121" spans="1:19" x14ac:dyDescent="0.25">
      <c r="A121" s="259" t="s">
        <v>1063</v>
      </c>
      <c r="B121" s="257" t="s">
        <v>360</v>
      </c>
      <c r="C121" s="257"/>
      <c r="D121" s="251" t="s">
        <v>255</v>
      </c>
      <c r="E121" s="252">
        <v>41670</v>
      </c>
      <c r="F121" s="261">
        <v>1908</v>
      </c>
      <c r="G121" s="37">
        <v>191</v>
      </c>
      <c r="H121" s="253">
        <v>191</v>
      </c>
      <c r="I121" s="252">
        <f t="shared" si="7"/>
        <v>41670</v>
      </c>
      <c r="J121" s="254">
        <f t="shared" si="8"/>
        <v>10.01</v>
      </c>
      <c r="K121" s="267"/>
      <c r="L121" s="268"/>
      <c r="M121" s="269" t="s">
        <v>2344</v>
      </c>
      <c r="N121" s="270" t="str">
        <f t="shared" si="9"/>
        <v>ABIP</v>
      </c>
      <c r="O121" s="270" t="str">
        <f t="shared" si="10"/>
        <v>P</v>
      </c>
      <c r="P121" s="270" t="str">
        <f t="shared" si="11"/>
        <v>02</v>
      </c>
      <c r="Q121" s="270">
        <f t="shared" si="12"/>
        <v>10</v>
      </c>
      <c r="R121" s="251" t="s">
        <v>2347</v>
      </c>
      <c r="S121" s="271" t="s">
        <v>2353</v>
      </c>
    </row>
    <row r="122" spans="1:19" x14ac:dyDescent="0.25">
      <c r="A122" s="259" t="s">
        <v>954</v>
      </c>
      <c r="B122" s="257" t="s">
        <v>361</v>
      </c>
      <c r="C122" s="257"/>
      <c r="D122" s="251" t="s">
        <v>255</v>
      </c>
      <c r="E122" s="252">
        <v>41670</v>
      </c>
      <c r="F122" s="261">
        <v>12274</v>
      </c>
      <c r="G122" s="37">
        <v>1227</v>
      </c>
      <c r="H122" s="253">
        <v>1227</v>
      </c>
      <c r="I122" s="252">
        <f t="shared" si="7"/>
        <v>41670</v>
      </c>
      <c r="J122" s="254">
        <f t="shared" si="8"/>
        <v>10</v>
      </c>
      <c r="K122" s="267"/>
      <c r="L122" s="268"/>
      <c r="M122" s="269" t="s">
        <v>2344</v>
      </c>
      <c r="N122" s="270" t="str">
        <f t="shared" si="9"/>
        <v>AAGF</v>
      </c>
      <c r="O122" s="270" t="str">
        <f t="shared" si="10"/>
        <v>F</v>
      </c>
      <c r="P122" s="270" t="str">
        <f t="shared" si="11"/>
        <v>02</v>
      </c>
      <c r="Q122" s="270">
        <f t="shared" si="12"/>
        <v>10</v>
      </c>
      <c r="R122" s="251" t="s">
        <v>2347</v>
      </c>
      <c r="S122" s="271" t="s">
        <v>2353</v>
      </c>
    </row>
    <row r="123" spans="1:19" x14ac:dyDescent="0.25">
      <c r="A123" s="259" t="s">
        <v>1064</v>
      </c>
      <c r="B123" s="257" t="s">
        <v>362</v>
      </c>
      <c r="C123" s="257"/>
      <c r="D123" s="251" t="s">
        <v>255</v>
      </c>
      <c r="E123" s="252">
        <v>41670</v>
      </c>
      <c r="F123" s="261">
        <v>11569</v>
      </c>
      <c r="G123" s="37">
        <v>1157</v>
      </c>
      <c r="H123" s="253">
        <v>1157</v>
      </c>
      <c r="I123" s="252">
        <f t="shared" si="7"/>
        <v>41670</v>
      </c>
      <c r="J123" s="254">
        <f t="shared" si="8"/>
        <v>10</v>
      </c>
      <c r="K123" s="267"/>
      <c r="L123" s="268"/>
      <c r="M123" s="269" t="s">
        <v>2344</v>
      </c>
      <c r="N123" s="270" t="str">
        <f t="shared" si="9"/>
        <v>AABF</v>
      </c>
      <c r="O123" s="270" t="str">
        <f t="shared" si="10"/>
        <v>F</v>
      </c>
      <c r="P123" s="270" t="str">
        <f t="shared" si="11"/>
        <v>02</v>
      </c>
      <c r="Q123" s="270">
        <f t="shared" si="12"/>
        <v>10</v>
      </c>
      <c r="R123" s="251" t="s">
        <v>2347</v>
      </c>
      <c r="S123" s="271" t="s">
        <v>2353</v>
      </c>
    </row>
    <row r="124" spans="1:19" x14ac:dyDescent="0.25">
      <c r="A124" s="259" t="s">
        <v>1065</v>
      </c>
      <c r="B124" s="257" t="s">
        <v>363</v>
      </c>
      <c r="C124" s="257"/>
      <c r="D124" s="251" t="s">
        <v>255</v>
      </c>
      <c r="E124" s="252">
        <v>41670</v>
      </c>
      <c r="F124" s="261">
        <v>21220</v>
      </c>
      <c r="G124" s="37">
        <v>2122</v>
      </c>
      <c r="H124" s="253">
        <v>2122</v>
      </c>
      <c r="I124" s="252">
        <f t="shared" si="7"/>
        <v>41670</v>
      </c>
      <c r="J124" s="254">
        <f t="shared" si="8"/>
        <v>10</v>
      </c>
      <c r="K124" s="267"/>
      <c r="L124" s="268"/>
      <c r="M124" s="269" t="s">
        <v>2344</v>
      </c>
      <c r="N124" s="270" t="str">
        <f t="shared" si="9"/>
        <v>AAYP</v>
      </c>
      <c r="O124" s="270" t="str">
        <f t="shared" si="10"/>
        <v>P</v>
      </c>
      <c r="P124" s="270" t="str">
        <f t="shared" si="11"/>
        <v>02</v>
      </c>
      <c r="Q124" s="270">
        <f t="shared" si="12"/>
        <v>10</v>
      </c>
      <c r="R124" s="251" t="s">
        <v>2347</v>
      </c>
      <c r="S124" s="271" t="s">
        <v>2353</v>
      </c>
    </row>
    <row r="125" spans="1:19" x14ac:dyDescent="0.25">
      <c r="A125" s="259" t="s">
        <v>955</v>
      </c>
      <c r="B125" s="257" t="s">
        <v>364</v>
      </c>
      <c r="C125" s="257"/>
      <c r="D125" s="251" t="s">
        <v>255</v>
      </c>
      <c r="E125" s="252">
        <v>41670</v>
      </c>
      <c r="F125" s="261">
        <v>19637</v>
      </c>
      <c r="G125" s="37">
        <v>1964</v>
      </c>
      <c r="H125" s="253">
        <v>1964</v>
      </c>
      <c r="I125" s="252">
        <f t="shared" si="7"/>
        <v>41670</v>
      </c>
      <c r="J125" s="254">
        <f t="shared" si="8"/>
        <v>10</v>
      </c>
      <c r="K125" s="267"/>
      <c r="L125" s="268"/>
      <c r="M125" s="269" t="s">
        <v>2344</v>
      </c>
      <c r="N125" s="270" t="str">
        <f t="shared" si="9"/>
        <v>AACF</v>
      </c>
      <c r="O125" s="270" t="str">
        <f t="shared" si="10"/>
        <v>F</v>
      </c>
      <c r="P125" s="270" t="str">
        <f t="shared" si="11"/>
        <v>02</v>
      </c>
      <c r="Q125" s="270">
        <f t="shared" si="12"/>
        <v>10</v>
      </c>
      <c r="R125" s="251" t="s">
        <v>2347</v>
      </c>
      <c r="S125" s="271" t="s">
        <v>2353</v>
      </c>
    </row>
    <row r="126" spans="1:19" x14ac:dyDescent="0.25">
      <c r="A126" s="259" t="s">
        <v>827</v>
      </c>
      <c r="B126" s="257" t="s">
        <v>365</v>
      </c>
      <c r="C126" s="257"/>
      <c r="D126" s="251" t="s">
        <v>255</v>
      </c>
      <c r="E126" s="252">
        <v>41670</v>
      </c>
      <c r="F126" s="261">
        <v>13138</v>
      </c>
      <c r="G126" s="37">
        <v>1314</v>
      </c>
      <c r="H126" s="253">
        <v>1314</v>
      </c>
      <c r="I126" s="252">
        <f t="shared" si="7"/>
        <v>41670</v>
      </c>
      <c r="J126" s="254">
        <f t="shared" si="8"/>
        <v>10</v>
      </c>
      <c r="K126" s="267"/>
      <c r="L126" s="268"/>
      <c r="M126" s="269" t="s">
        <v>2344</v>
      </c>
      <c r="N126" s="270" t="str">
        <f t="shared" si="9"/>
        <v>AABF</v>
      </c>
      <c r="O126" s="270" t="str">
        <f t="shared" si="10"/>
        <v>F</v>
      </c>
      <c r="P126" s="270" t="str">
        <f t="shared" si="11"/>
        <v>02</v>
      </c>
      <c r="Q126" s="270">
        <f t="shared" si="12"/>
        <v>10</v>
      </c>
      <c r="R126" s="251" t="s">
        <v>2347</v>
      </c>
      <c r="S126" s="271" t="s">
        <v>2353</v>
      </c>
    </row>
    <row r="127" spans="1:19" x14ac:dyDescent="0.25">
      <c r="A127" s="259" t="s">
        <v>956</v>
      </c>
      <c r="B127" s="257" t="s">
        <v>366</v>
      </c>
      <c r="C127" s="257"/>
      <c r="D127" s="251" t="s">
        <v>255</v>
      </c>
      <c r="E127" s="252">
        <v>41670</v>
      </c>
      <c r="F127" s="261">
        <v>4897</v>
      </c>
      <c r="G127" s="37">
        <v>490</v>
      </c>
      <c r="H127" s="253">
        <v>490</v>
      </c>
      <c r="I127" s="252">
        <f t="shared" si="7"/>
        <v>41670</v>
      </c>
      <c r="J127" s="254">
        <f t="shared" si="8"/>
        <v>10.01</v>
      </c>
      <c r="K127" s="267"/>
      <c r="L127" s="268"/>
      <c r="M127" s="269" t="s">
        <v>2344</v>
      </c>
      <c r="N127" s="270" t="str">
        <f t="shared" si="9"/>
        <v>AANF</v>
      </c>
      <c r="O127" s="270" t="str">
        <f t="shared" si="10"/>
        <v>F</v>
      </c>
      <c r="P127" s="270" t="str">
        <f t="shared" si="11"/>
        <v>02</v>
      </c>
      <c r="Q127" s="270">
        <f t="shared" si="12"/>
        <v>10</v>
      </c>
      <c r="R127" s="251" t="s">
        <v>2347</v>
      </c>
      <c r="S127" s="271" t="s">
        <v>2353</v>
      </c>
    </row>
    <row r="128" spans="1:19" x14ac:dyDescent="0.25">
      <c r="A128" s="259" t="s">
        <v>957</v>
      </c>
      <c r="B128" s="257" t="s">
        <v>367</v>
      </c>
      <c r="C128" s="257"/>
      <c r="D128" s="251" t="s">
        <v>255</v>
      </c>
      <c r="E128" s="252">
        <v>41670</v>
      </c>
      <c r="F128" s="261">
        <v>6457</v>
      </c>
      <c r="G128" s="37">
        <v>646</v>
      </c>
      <c r="H128" s="253">
        <v>646</v>
      </c>
      <c r="I128" s="252">
        <f t="shared" si="7"/>
        <v>41670</v>
      </c>
      <c r="J128" s="254">
        <f t="shared" si="8"/>
        <v>10</v>
      </c>
      <c r="K128" s="267"/>
      <c r="L128" s="268"/>
      <c r="M128" s="269" t="s">
        <v>2344</v>
      </c>
      <c r="N128" s="270" t="str">
        <f t="shared" si="9"/>
        <v>AAHF</v>
      </c>
      <c r="O128" s="270" t="str">
        <f t="shared" si="10"/>
        <v>F</v>
      </c>
      <c r="P128" s="270" t="str">
        <f t="shared" si="11"/>
        <v>02</v>
      </c>
      <c r="Q128" s="270">
        <f t="shared" si="12"/>
        <v>10</v>
      </c>
      <c r="R128" s="251" t="s">
        <v>2347</v>
      </c>
      <c r="S128" s="271" t="s">
        <v>2353</v>
      </c>
    </row>
    <row r="129" spans="1:19" x14ac:dyDescent="0.25">
      <c r="A129" s="259" t="s">
        <v>368</v>
      </c>
      <c r="B129" s="257" t="s">
        <v>369</v>
      </c>
      <c r="C129" s="257"/>
      <c r="D129" s="251" t="s">
        <v>255</v>
      </c>
      <c r="E129" s="252">
        <v>41670</v>
      </c>
      <c r="F129" s="261">
        <v>9470</v>
      </c>
      <c r="G129" s="37">
        <v>947</v>
      </c>
      <c r="H129" s="253">
        <v>947</v>
      </c>
      <c r="I129" s="252">
        <f t="shared" si="7"/>
        <v>41670</v>
      </c>
      <c r="J129" s="254">
        <f t="shared" si="8"/>
        <v>10</v>
      </c>
      <c r="K129" s="267"/>
      <c r="L129" s="268"/>
      <c r="M129" s="269" t="s">
        <v>2344</v>
      </c>
      <c r="N129" s="270" t="str">
        <f t="shared" si="9"/>
        <v>AAYF</v>
      </c>
      <c r="O129" s="270" t="str">
        <f t="shared" si="10"/>
        <v>F</v>
      </c>
      <c r="P129" s="270" t="str">
        <f t="shared" si="11"/>
        <v>02</v>
      </c>
      <c r="Q129" s="270">
        <f t="shared" si="12"/>
        <v>10</v>
      </c>
      <c r="R129" s="251" t="s">
        <v>2347</v>
      </c>
      <c r="S129" s="271" t="s">
        <v>2353</v>
      </c>
    </row>
    <row r="130" spans="1:19" x14ac:dyDescent="0.25">
      <c r="A130" s="259" t="s">
        <v>828</v>
      </c>
      <c r="B130" s="257" t="s">
        <v>370</v>
      </c>
      <c r="C130" s="257"/>
      <c r="D130" s="251" t="s">
        <v>255</v>
      </c>
      <c r="E130" s="252">
        <v>41670</v>
      </c>
      <c r="F130" s="261">
        <v>6808</v>
      </c>
      <c r="G130" s="37">
        <v>681</v>
      </c>
      <c r="H130" s="253">
        <v>681</v>
      </c>
      <c r="I130" s="252">
        <f t="shared" ref="I130:I193" si="13">+E130</f>
        <v>41670</v>
      </c>
      <c r="J130" s="254">
        <f t="shared" ref="J130:J193" si="14">+ROUND(H130/F130*100,2)</f>
        <v>10</v>
      </c>
      <c r="K130" s="267"/>
      <c r="L130" s="268"/>
      <c r="M130" s="269" t="s">
        <v>2344</v>
      </c>
      <c r="N130" s="270" t="str">
        <f t="shared" ref="N130:N193" si="15">LEFT(A130,4)</f>
        <v>ABLP</v>
      </c>
      <c r="O130" s="270" t="str">
        <f t="shared" ref="O130:O193" si="16">RIGHT(N130,1)</f>
        <v>P</v>
      </c>
      <c r="P130" s="270" t="str">
        <f t="shared" ref="P130:P193" si="17">IF(O130="C","01","02")</f>
        <v>02</v>
      </c>
      <c r="Q130" s="270">
        <f t="shared" ref="Q130:Q193" si="18">LEN(A130)</f>
        <v>10</v>
      </c>
      <c r="R130" s="251" t="s">
        <v>2347</v>
      </c>
      <c r="S130" s="271" t="s">
        <v>2353</v>
      </c>
    </row>
    <row r="131" spans="1:19" x14ac:dyDescent="0.25">
      <c r="A131" s="259" t="s">
        <v>1066</v>
      </c>
      <c r="B131" s="257" t="s">
        <v>371</v>
      </c>
      <c r="C131" s="257"/>
      <c r="D131" s="251" t="s">
        <v>255</v>
      </c>
      <c r="E131" s="252">
        <v>41670</v>
      </c>
      <c r="F131" s="261">
        <v>11704</v>
      </c>
      <c r="G131" s="37">
        <v>1170</v>
      </c>
      <c r="H131" s="253">
        <v>1170</v>
      </c>
      <c r="I131" s="252">
        <f t="shared" si="13"/>
        <v>41670</v>
      </c>
      <c r="J131" s="254">
        <f t="shared" si="14"/>
        <v>10</v>
      </c>
      <c r="K131" s="267"/>
      <c r="L131" s="268"/>
      <c r="M131" s="269" t="s">
        <v>2344</v>
      </c>
      <c r="N131" s="270" t="str">
        <f t="shared" si="15"/>
        <v>AADF</v>
      </c>
      <c r="O131" s="270" t="str">
        <f t="shared" si="16"/>
        <v>F</v>
      </c>
      <c r="P131" s="270" t="str">
        <f t="shared" si="17"/>
        <v>02</v>
      </c>
      <c r="Q131" s="270">
        <f t="shared" si="18"/>
        <v>10</v>
      </c>
      <c r="R131" s="251" t="s">
        <v>2347</v>
      </c>
      <c r="S131" s="271" t="s">
        <v>2353</v>
      </c>
    </row>
    <row r="132" spans="1:19" x14ac:dyDescent="0.25">
      <c r="A132" s="259" t="s">
        <v>958</v>
      </c>
      <c r="B132" s="257" t="s">
        <v>372</v>
      </c>
      <c r="C132" s="257"/>
      <c r="D132" s="251" t="s">
        <v>255</v>
      </c>
      <c r="E132" s="252">
        <v>41670</v>
      </c>
      <c r="F132" s="261">
        <v>10626</v>
      </c>
      <c r="G132" s="37">
        <v>1063</v>
      </c>
      <c r="H132" s="253">
        <v>1063</v>
      </c>
      <c r="I132" s="252">
        <f t="shared" si="13"/>
        <v>41670</v>
      </c>
      <c r="J132" s="254">
        <f t="shared" si="14"/>
        <v>10</v>
      </c>
      <c r="K132" s="267"/>
      <c r="L132" s="268"/>
      <c r="M132" s="269" t="s">
        <v>2344</v>
      </c>
      <c r="N132" s="270" t="str">
        <f t="shared" si="15"/>
        <v>AJIP</v>
      </c>
      <c r="O132" s="270" t="str">
        <f t="shared" si="16"/>
        <v>P</v>
      </c>
      <c r="P132" s="270" t="str">
        <f t="shared" si="17"/>
        <v>02</v>
      </c>
      <c r="Q132" s="270">
        <f t="shared" si="18"/>
        <v>10</v>
      </c>
      <c r="R132" s="251" t="s">
        <v>2347</v>
      </c>
      <c r="S132" s="271" t="s">
        <v>2353</v>
      </c>
    </row>
    <row r="133" spans="1:19" x14ac:dyDescent="0.25">
      <c r="A133" s="259" t="s">
        <v>829</v>
      </c>
      <c r="B133" s="257" t="s">
        <v>373</v>
      </c>
      <c r="C133" s="257"/>
      <c r="D133" s="251" t="s">
        <v>255</v>
      </c>
      <c r="E133" s="252">
        <v>41670</v>
      </c>
      <c r="F133" s="261">
        <v>3431</v>
      </c>
      <c r="G133" s="37">
        <v>343</v>
      </c>
      <c r="H133" s="253">
        <v>343</v>
      </c>
      <c r="I133" s="252">
        <f t="shared" si="13"/>
        <v>41670</v>
      </c>
      <c r="J133" s="254">
        <f t="shared" si="14"/>
        <v>10</v>
      </c>
      <c r="K133" s="267"/>
      <c r="L133" s="268"/>
      <c r="M133" s="269" t="s">
        <v>2344</v>
      </c>
      <c r="N133" s="270" t="str">
        <f t="shared" si="15"/>
        <v>AAEF</v>
      </c>
      <c r="O133" s="270" t="str">
        <f t="shared" si="16"/>
        <v>F</v>
      </c>
      <c r="P133" s="270" t="str">
        <f t="shared" si="17"/>
        <v>02</v>
      </c>
      <c r="Q133" s="270">
        <f t="shared" si="18"/>
        <v>10</v>
      </c>
      <c r="R133" s="251" t="s">
        <v>2347</v>
      </c>
      <c r="S133" s="271" t="s">
        <v>2353</v>
      </c>
    </row>
    <row r="134" spans="1:19" x14ac:dyDescent="0.25">
      <c r="A134" s="259" t="s">
        <v>830</v>
      </c>
      <c r="B134" s="257" t="s">
        <v>374</v>
      </c>
      <c r="C134" s="257"/>
      <c r="D134" s="251" t="s">
        <v>255</v>
      </c>
      <c r="E134" s="252">
        <v>41670</v>
      </c>
      <c r="F134" s="261">
        <v>2817</v>
      </c>
      <c r="G134" s="37">
        <v>282</v>
      </c>
      <c r="H134" s="253">
        <v>282</v>
      </c>
      <c r="I134" s="252">
        <f t="shared" si="13"/>
        <v>41670</v>
      </c>
      <c r="J134" s="254">
        <f t="shared" si="14"/>
        <v>10.01</v>
      </c>
      <c r="K134" s="267"/>
      <c r="L134" s="268"/>
      <c r="M134" s="269" t="s">
        <v>2344</v>
      </c>
      <c r="N134" s="270" t="str">
        <f t="shared" si="15"/>
        <v>AABF</v>
      </c>
      <c r="O134" s="270" t="str">
        <f t="shared" si="16"/>
        <v>F</v>
      </c>
      <c r="P134" s="270" t="str">
        <f t="shared" si="17"/>
        <v>02</v>
      </c>
      <c r="Q134" s="270">
        <f t="shared" si="18"/>
        <v>10</v>
      </c>
      <c r="R134" s="251" t="s">
        <v>2347</v>
      </c>
      <c r="S134" s="271" t="s">
        <v>2353</v>
      </c>
    </row>
    <row r="135" spans="1:19" x14ac:dyDescent="0.25">
      <c r="A135" s="259" t="s">
        <v>831</v>
      </c>
      <c r="B135" s="257" t="s">
        <v>375</v>
      </c>
      <c r="C135" s="257"/>
      <c r="D135" s="251" t="s">
        <v>255</v>
      </c>
      <c r="E135" s="252">
        <v>41670</v>
      </c>
      <c r="F135" s="261">
        <v>4168</v>
      </c>
      <c r="G135" s="37">
        <v>417</v>
      </c>
      <c r="H135" s="253">
        <v>417</v>
      </c>
      <c r="I135" s="252">
        <f t="shared" si="13"/>
        <v>41670</v>
      </c>
      <c r="J135" s="254">
        <f t="shared" si="14"/>
        <v>10</v>
      </c>
      <c r="K135" s="267"/>
      <c r="L135" s="268"/>
      <c r="M135" s="269" t="s">
        <v>2344</v>
      </c>
      <c r="N135" s="270" t="str">
        <f t="shared" si="15"/>
        <v>AABF</v>
      </c>
      <c r="O135" s="270" t="str">
        <f t="shared" si="16"/>
        <v>F</v>
      </c>
      <c r="P135" s="270" t="str">
        <f t="shared" si="17"/>
        <v>02</v>
      </c>
      <c r="Q135" s="270">
        <f t="shared" si="18"/>
        <v>10</v>
      </c>
      <c r="R135" s="251" t="s">
        <v>2347</v>
      </c>
      <c r="S135" s="271" t="s">
        <v>2353</v>
      </c>
    </row>
    <row r="136" spans="1:19" x14ac:dyDescent="0.25">
      <c r="A136" s="259" t="s">
        <v>959</v>
      </c>
      <c r="B136" s="257" t="s">
        <v>376</v>
      </c>
      <c r="C136" s="257"/>
      <c r="D136" s="251" t="s">
        <v>255</v>
      </c>
      <c r="E136" s="252">
        <v>41670</v>
      </c>
      <c r="F136" s="261">
        <v>4943</v>
      </c>
      <c r="G136" s="37">
        <v>494</v>
      </c>
      <c r="H136" s="253">
        <v>494</v>
      </c>
      <c r="I136" s="252">
        <f t="shared" si="13"/>
        <v>41670</v>
      </c>
      <c r="J136" s="254">
        <f t="shared" si="14"/>
        <v>9.99</v>
      </c>
      <c r="K136" s="267"/>
      <c r="L136" s="268"/>
      <c r="M136" s="269" t="s">
        <v>2344</v>
      </c>
      <c r="N136" s="270" t="str">
        <f t="shared" si="15"/>
        <v>ACNP</v>
      </c>
      <c r="O136" s="270" t="str">
        <f t="shared" si="16"/>
        <v>P</v>
      </c>
      <c r="P136" s="270" t="str">
        <f t="shared" si="17"/>
        <v>02</v>
      </c>
      <c r="Q136" s="270">
        <f t="shared" si="18"/>
        <v>10</v>
      </c>
      <c r="R136" s="251" t="s">
        <v>2347</v>
      </c>
      <c r="S136" s="271" t="s">
        <v>2353</v>
      </c>
    </row>
    <row r="137" spans="1:19" x14ac:dyDescent="0.25">
      <c r="A137" s="259" t="s">
        <v>832</v>
      </c>
      <c r="B137" s="257" t="s">
        <v>377</v>
      </c>
      <c r="C137" s="257"/>
      <c r="D137" s="251" t="s">
        <v>255</v>
      </c>
      <c r="E137" s="252">
        <v>41670</v>
      </c>
      <c r="F137" s="261">
        <v>6025</v>
      </c>
      <c r="G137" s="37">
        <v>602</v>
      </c>
      <c r="H137" s="253">
        <v>602</v>
      </c>
      <c r="I137" s="252">
        <f t="shared" si="13"/>
        <v>41670</v>
      </c>
      <c r="J137" s="254">
        <f t="shared" si="14"/>
        <v>9.99</v>
      </c>
      <c r="K137" s="267"/>
      <c r="L137" s="268"/>
      <c r="M137" s="269" t="s">
        <v>2344</v>
      </c>
      <c r="N137" s="270" t="str">
        <f t="shared" si="15"/>
        <v>AABF</v>
      </c>
      <c r="O137" s="270" t="str">
        <f t="shared" si="16"/>
        <v>F</v>
      </c>
      <c r="P137" s="270" t="str">
        <f t="shared" si="17"/>
        <v>02</v>
      </c>
      <c r="Q137" s="270">
        <f t="shared" si="18"/>
        <v>10</v>
      </c>
      <c r="R137" s="251" t="s">
        <v>2347</v>
      </c>
      <c r="S137" s="271" t="s">
        <v>2353</v>
      </c>
    </row>
    <row r="138" spans="1:19" x14ac:dyDescent="0.25">
      <c r="A138" s="259" t="s">
        <v>833</v>
      </c>
      <c r="B138" s="257" t="s">
        <v>378</v>
      </c>
      <c r="C138" s="257"/>
      <c r="D138" s="251" t="s">
        <v>255</v>
      </c>
      <c r="E138" s="252">
        <v>41670</v>
      </c>
      <c r="F138" s="261">
        <v>8392</v>
      </c>
      <c r="G138" s="37">
        <v>839</v>
      </c>
      <c r="H138" s="253">
        <v>839</v>
      </c>
      <c r="I138" s="252">
        <f t="shared" si="13"/>
        <v>41670</v>
      </c>
      <c r="J138" s="254">
        <f t="shared" si="14"/>
        <v>10</v>
      </c>
      <c r="K138" s="267"/>
      <c r="L138" s="268"/>
      <c r="M138" s="269" t="s">
        <v>2344</v>
      </c>
      <c r="N138" s="270" t="str">
        <f t="shared" si="15"/>
        <v>AADF</v>
      </c>
      <c r="O138" s="270" t="str">
        <f t="shared" si="16"/>
        <v>F</v>
      </c>
      <c r="P138" s="270" t="str">
        <f t="shared" si="17"/>
        <v>02</v>
      </c>
      <c r="Q138" s="270">
        <f t="shared" si="18"/>
        <v>10</v>
      </c>
      <c r="R138" s="251" t="s">
        <v>2347</v>
      </c>
      <c r="S138" s="271" t="s">
        <v>2353</v>
      </c>
    </row>
    <row r="139" spans="1:19" x14ac:dyDescent="0.25">
      <c r="A139" s="259" t="s">
        <v>960</v>
      </c>
      <c r="B139" s="257" t="s">
        <v>379</v>
      </c>
      <c r="C139" s="257"/>
      <c r="D139" s="251" t="s">
        <v>255</v>
      </c>
      <c r="E139" s="252">
        <v>41670</v>
      </c>
      <c r="F139" s="261">
        <v>2657</v>
      </c>
      <c r="G139" s="37">
        <v>266</v>
      </c>
      <c r="H139" s="253">
        <v>266</v>
      </c>
      <c r="I139" s="252">
        <f t="shared" si="13"/>
        <v>41670</v>
      </c>
      <c r="J139" s="254">
        <f t="shared" si="14"/>
        <v>10.01</v>
      </c>
      <c r="K139" s="267"/>
      <c r="L139" s="268"/>
      <c r="M139" s="269" t="s">
        <v>2344</v>
      </c>
      <c r="N139" s="270" t="str">
        <f t="shared" si="15"/>
        <v>AABF</v>
      </c>
      <c r="O139" s="270" t="str">
        <f t="shared" si="16"/>
        <v>F</v>
      </c>
      <c r="P139" s="270" t="str">
        <f t="shared" si="17"/>
        <v>02</v>
      </c>
      <c r="Q139" s="270">
        <f t="shared" si="18"/>
        <v>10</v>
      </c>
      <c r="R139" s="251" t="s">
        <v>2347</v>
      </c>
      <c r="S139" s="271" t="s">
        <v>2353</v>
      </c>
    </row>
    <row r="140" spans="1:19" x14ac:dyDescent="0.25">
      <c r="A140" s="259" t="s">
        <v>1067</v>
      </c>
      <c r="B140" s="257" t="s">
        <v>380</v>
      </c>
      <c r="C140" s="257"/>
      <c r="D140" s="251" t="s">
        <v>255</v>
      </c>
      <c r="E140" s="252">
        <v>41670</v>
      </c>
      <c r="F140" s="261">
        <v>3878</v>
      </c>
      <c r="G140" s="37">
        <v>388</v>
      </c>
      <c r="H140" s="253">
        <v>388</v>
      </c>
      <c r="I140" s="252">
        <f t="shared" si="13"/>
        <v>41670</v>
      </c>
      <c r="J140" s="254">
        <f t="shared" si="14"/>
        <v>10.01</v>
      </c>
      <c r="K140" s="267"/>
      <c r="L140" s="268"/>
      <c r="M140" s="269" t="s">
        <v>2344</v>
      </c>
      <c r="N140" s="270" t="str">
        <f t="shared" si="15"/>
        <v>AAEF</v>
      </c>
      <c r="O140" s="270" t="str">
        <f t="shared" si="16"/>
        <v>F</v>
      </c>
      <c r="P140" s="270" t="str">
        <f t="shared" si="17"/>
        <v>02</v>
      </c>
      <c r="Q140" s="270">
        <f t="shared" si="18"/>
        <v>10</v>
      </c>
      <c r="R140" s="251" t="s">
        <v>2347</v>
      </c>
      <c r="S140" s="271" t="s">
        <v>2353</v>
      </c>
    </row>
    <row r="141" spans="1:19" x14ac:dyDescent="0.25">
      <c r="A141" s="259" t="s">
        <v>1068</v>
      </c>
      <c r="B141" s="257" t="s">
        <v>381</v>
      </c>
      <c r="C141" s="257"/>
      <c r="D141" s="251" t="s">
        <v>255</v>
      </c>
      <c r="E141" s="252">
        <v>41670</v>
      </c>
      <c r="F141" s="261">
        <v>40657</v>
      </c>
      <c r="G141" s="37">
        <v>4066</v>
      </c>
      <c r="H141" s="253">
        <v>4066</v>
      </c>
      <c r="I141" s="252">
        <f t="shared" si="13"/>
        <v>41670</v>
      </c>
      <c r="J141" s="254">
        <f t="shared" si="14"/>
        <v>10</v>
      </c>
      <c r="K141" s="267"/>
      <c r="L141" s="268"/>
      <c r="M141" s="269" t="s">
        <v>2344</v>
      </c>
      <c r="N141" s="270" t="str">
        <f t="shared" si="15"/>
        <v>AACF</v>
      </c>
      <c r="O141" s="270" t="str">
        <f t="shared" si="16"/>
        <v>F</v>
      </c>
      <c r="P141" s="270" t="str">
        <f t="shared" si="17"/>
        <v>02</v>
      </c>
      <c r="Q141" s="270">
        <f t="shared" si="18"/>
        <v>10</v>
      </c>
      <c r="R141" s="251" t="s">
        <v>2347</v>
      </c>
      <c r="S141" s="271" t="s">
        <v>2353</v>
      </c>
    </row>
    <row r="142" spans="1:19" x14ac:dyDescent="0.25">
      <c r="A142" s="259" t="s">
        <v>834</v>
      </c>
      <c r="B142" s="257" t="s">
        <v>382</v>
      </c>
      <c r="C142" s="257"/>
      <c r="D142" s="251" t="s">
        <v>255</v>
      </c>
      <c r="E142" s="252">
        <v>41670</v>
      </c>
      <c r="F142" s="261">
        <v>6727</v>
      </c>
      <c r="G142" s="37">
        <v>673</v>
      </c>
      <c r="H142" s="253">
        <v>673</v>
      </c>
      <c r="I142" s="252">
        <f t="shared" si="13"/>
        <v>41670</v>
      </c>
      <c r="J142" s="254">
        <f t="shared" si="14"/>
        <v>10</v>
      </c>
      <c r="K142" s="267"/>
      <c r="L142" s="268"/>
      <c r="M142" s="269" t="s">
        <v>2344</v>
      </c>
      <c r="N142" s="270" t="str">
        <f t="shared" si="15"/>
        <v>AADF</v>
      </c>
      <c r="O142" s="270" t="str">
        <f t="shared" si="16"/>
        <v>F</v>
      </c>
      <c r="P142" s="270" t="str">
        <f t="shared" si="17"/>
        <v>02</v>
      </c>
      <c r="Q142" s="270">
        <f t="shared" si="18"/>
        <v>10</v>
      </c>
      <c r="R142" s="251" t="s">
        <v>2347</v>
      </c>
      <c r="S142" s="271" t="s">
        <v>2353</v>
      </c>
    </row>
    <row r="143" spans="1:19" x14ac:dyDescent="0.25">
      <c r="A143" s="259" t="s">
        <v>1069</v>
      </c>
      <c r="B143" s="257" t="s">
        <v>383</v>
      </c>
      <c r="C143" s="257"/>
      <c r="D143" s="251" t="s">
        <v>255</v>
      </c>
      <c r="E143" s="252">
        <v>41670</v>
      </c>
      <c r="F143" s="261">
        <v>18994</v>
      </c>
      <c r="G143" s="37">
        <v>1899</v>
      </c>
      <c r="H143" s="253">
        <v>1899</v>
      </c>
      <c r="I143" s="252">
        <f t="shared" si="13"/>
        <v>41670</v>
      </c>
      <c r="J143" s="254">
        <f t="shared" si="14"/>
        <v>10</v>
      </c>
      <c r="K143" s="267"/>
      <c r="L143" s="268"/>
      <c r="M143" s="269" t="s">
        <v>2344</v>
      </c>
      <c r="N143" s="270" t="str">
        <f t="shared" si="15"/>
        <v>AAAF</v>
      </c>
      <c r="O143" s="270" t="str">
        <f t="shared" si="16"/>
        <v>F</v>
      </c>
      <c r="P143" s="270" t="str">
        <f t="shared" si="17"/>
        <v>02</v>
      </c>
      <c r="Q143" s="270">
        <f t="shared" si="18"/>
        <v>10</v>
      </c>
      <c r="R143" s="251" t="s">
        <v>2347</v>
      </c>
      <c r="S143" s="271" t="s">
        <v>2353</v>
      </c>
    </row>
    <row r="144" spans="1:19" x14ac:dyDescent="0.25">
      <c r="A144" s="259" t="s">
        <v>1070</v>
      </c>
      <c r="B144" s="257" t="s">
        <v>384</v>
      </c>
      <c r="C144" s="257"/>
      <c r="D144" s="251" t="s">
        <v>255</v>
      </c>
      <c r="E144" s="252">
        <v>41670</v>
      </c>
      <c r="F144" s="261">
        <v>17401</v>
      </c>
      <c r="G144" s="37">
        <v>1740</v>
      </c>
      <c r="H144" s="253">
        <v>1740</v>
      </c>
      <c r="I144" s="252">
        <f t="shared" si="13"/>
        <v>41670</v>
      </c>
      <c r="J144" s="254">
        <f t="shared" si="14"/>
        <v>10</v>
      </c>
      <c r="K144" s="267"/>
      <c r="L144" s="268"/>
      <c r="M144" s="269" t="s">
        <v>2344</v>
      </c>
      <c r="N144" s="270" t="str">
        <f t="shared" si="15"/>
        <v>AACF</v>
      </c>
      <c r="O144" s="270" t="str">
        <f t="shared" si="16"/>
        <v>F</v>
      </c>
      <c r="P144" s="270" t="str">
        <f t="shared" si="17"/>
        <v>02</v>
      </c>
      <c r="Q144" s="270">
        <f t="shared" si="18"/>
        <v>10</v>
      </c>
      <c r="R144" s="251" t="s">
        <v>2347</v>
      </c>
      <c r="S144" s="271" t="s">
        <v>2353</v>
      </c>
    </row>
    <row r="145" spans="1:19" x14ac:dyDescent="0.25">
      <c r="A145" s="259" t="s">
        <v>835</v>
      </c>
      <c r="B145" s="257" t="s">
        <v>385</v>
      </c>
      <c r="C145" s="257"/>
      <c r="D145" s="251" t="s">
        <v>255</v>
      </c>
      <c r="E145" s="252">
        <v>41670</v>
      </c>
      <c r="F145" s="261">
        <v>27740</v>
      </c>
      <c r="G145" s="37">
        <v>2774</v>
      </c>
      <c r="H145" s="253">
        <v>2774</v>
      </c>
      <c r="I145" s="252">
        <f t="shared" si="13"/>
        <v>41670</v>
      </c>
      <c r="J145" s="254">
        <f t="shared" si="14"/>
        <v>10</v>
      </c>
      <c r="K145" s="267"/>
      <c r="L145" s="268"/>
      <c r="M145" s="269" t="s">
        <v>2344</v>
      </c>
      <c r="N145" s="270" t="str">
        <f t="shared" si="15"/>
        <v>AALF</v>
      </c>
      <c r="O145" s="270" t="str">
        <f t="shared" si="16"/>
        <v>F</v>
      </c>
      <c r="P145" s="270" t="str">
        <f t="shared" si="17"/>
        <v>02</v>
      </c>
      <c r="Q145" s="270">
        <f t="shared" si="18"/>
        <v>10</v>
      </c>
      <c r="R145" s="251" t="s">
        <v>2347</v>
      </c>
      <c r="S145" s="271" t="s">
        <v>2353</v>
      </c>
    </row>
    <row r="146" spans="1:19" x14ac:dyDescent="0.25">
      <c r="A146" s="259" t="s">
        <v>836</v>
      </c>
      <c r="B146" s="257" t="s">
        <v>386</v>
      </c>
      <c r="C146" s="257"/>
      <c r="D146" s="251" t="s">
        <v>255</v>
      </c>
      <c r="E146" s="252">
        <v>41670</v>
      </c>
      <c r="F146" s="261">
        <v>5952</v>
      </c>
      <c r="G146" s="37">
        <v>595</v>
      </c>
      <c r="H146" s="253">
        <v>595</v>
      </c>
      <c r="I146" s="252">
        <f t="shared" si="13"/>
        <v>41670</v>
      </c>
      <c r="J146" s="254">
        <f t="shared" si="14"/>
        <v>10</v>
      </c>
      <c r="K146" s="267"/>
      <c r="L146" s="268"/>
      <c r="M146" s="269" t="s">
        <v>2344</v>
      </c>
      <c r="N146" s="270" t="str">
        <f t="shared" si="15"/>
        <v>AACF</v>
      </c>
      <c r="O146" s="270" t="str">
        <f t="shared" si="16"/>
        <v>F</v>
      </c>
      <c r="P146" s="270" t="str">
        <f t="shared" si="17"/>
        <v>02</v>
      </c>
      <c r="Q146" s="270">
        <f t="shared" si="18"/>
        <v>10</v>
      </c>
      <c r="R146" s="251" t="s">
        <v>2347</v>
      </c>
      <c r="S146" s="271" t="s">
        <v>2353</v>
      </c>
    </row>
    <row r="147" spans="1:19" x14ac:dyDescent="0.25">
      <c r="A147" s="259" t="s">
        <v>961</v>
      </c>
      <c r="B147" s="257" t="s">
        <v>387</v>
      </c>
      <c r="C147" s="257"/>
      <c r="D147" s="251" t="s">
        <v>255</v>
      </c>
      <c r="E147" s="252">
        <v>41670</v>
      </c>
      <c r="F147" s="261">
        <v>6549</v>
      </c>
      <c r="G147" s="37">
        <v>655</v>
      </c>
      <c r="H147" s="253">
        <v>655</v>
      </c>
      <c r="I147" s="252">
        <f t="shared" si="13"/>
        <v>41670</v>
      </c>
      <c r="J147" s="254">
        <f t="shared" si="14"/>
        <v>10</v>
      </c>
      <c r="K147" s="267"/>
      <c r="L147" s="268"/>
      <c r="M147" s="269" t="s">
        <v>2344</v>
      </c>
      <c r="N147" s="270" t="str">
        <f t="shared" si="15"/>
        <v>ABEP</v>
      </c>
      <c r="O147" s="270" t="str">
        <f t="shared" si="16"/>
        <v>P</v>
      </c>
      <c r="P147" s="270" t="str">
        <f t="shared" si="17"/>
        <v>02</v>
      </c>
      <c r="Q147" s="270">
        <f t="shared" si="18"/>
        <v>10</v>
      </c>
      <c r="R147" s="251" t="s">
        <v>2347</v>
      </c>
      <c r="S147" s="271" t="s">
        <v>2353</v>
      </c>
    </row>
    <row r="148" spans="1:19" x14ac:dyDescent="0.25">
      <c r="A148" s="259" t="s">
        <v>962</v>
      </c>
      <c r="B148" s="257" t="s">
        <v>388</v>
      </c>
      <c r="C148" s="257"/>
      <c r="D148" s="251" t="s">
        <v>255</v>
      </c>
      <c r="E148" s="252">
        <v>41670</v>
      </c>
      <c r="F148" s="261">
        <v>5350</v>
      </c>
      <c r="G148" s="37">
        <v>535</v>
      </c>
      <c r="H148" s="253">
        <v>535</v>
      </c>
      <c r="I148" s="252">
        <f t="shared" si="13"/>
        <v>41670</v>
      </c>
      <c r="J148" s="254">
        <f t="shared" si="14"/>
        <v>10</v>
      </c>
      <c r="K148" s="267"/>
      <c r="L148" s="268"/>
      <c r="M148" s="269" t="s">
        <v>2344</v>
      </c>
      <c r="N148" s="270" t="str">
        <f t="shared" si="15"/>
        <v>ACRP</v>
      </c>
      <c r="O148" s="270" t="str">
        <f t="shared" si="16"/>
        <v>P</v>
      </c>
      <c r="P148" s="270" t="str">
        <f t="shared" si="17"/>
        <v>02</v>
      </c>
      <c r="Q148" s="270">
        <f t="shared" si="18"/>
        <v>10</v>
      </c>
      <c r="R148" s="251" t="s">
        <v>2347</v>
      </c>
      <c r="S148" s="271" t="s">
        <v>2353</v>
      </c>
    </row>
    <row r="149" spans="1:19" x14ac:dyDescent="0.25">
      <c r="A149" s="259" t="s">
        <v>837</v>
      </c>
      <c r="B149" s="257" t="s">
        <v>389</v>
      </c>
      <c r="C149" s="257"/>
      <c r="D149" s="251" t="s">
        <v>255</v>
      </c>
      <c r="E149" s="252">
        <v>41670</v>
      </c>
      <c r="F149" s="261">
        <v>13811</v>
      </c>
      <c r="G149" s="37">
        <v>1381</v>
      </c>
      <c r="H149" s="253">
        <v>1381</v>
      </c>
      <c r="I149" s="252">
        <f t="shared" si="13"/>
        <v>41670</v>
      </c>
      <c r="J149" s="254">
        <f t="shared" si="14"/>
        <v>10</v>
      </c>
      <c r="K149" s="267"/>
      <c r="L149" s="268"/>
      <c r="M149" s="269" t="s">
        <v>2344</v>
      </c>
      <c r="N149" s="270" t="str">
        <f t="shared" si="15"/>
        <v>ACLP</v>
      </c>
      <c r="O149" s="270" t="str">
        <f t="shared" si="16"/>
        <v>P</v>
      </c>
      <c r="P149" s="270" t="str">
        <f t="shared" si="17"/>
        <v>02</v>
      </c>
      <c r="Q149" s="270">
        <f t="shared" si="18"/>
        <v>10</v>
      </c>
      <c r="R149" s="251" t="s">
        <v>2347</v>
      </c>
      <c r="S149" s="271" t="s">
        <v>2353</v>
      </c>
    </row>
    <row r="150" spans="1:19" x14ac:dyDescent="0.25">
      <c r="A150" s="260" t="s">
        <v>963</v>
      </c>
      <c r="B150" s="261" t="s">
        <v>390</v>
      </c>
      <c r="C150" s="261"/>
      <c r="D150" s="251" t="s">
        <v>255</v>
      </c>
      <c r="E150" s="252">
        <v>41670</v>
      </c>
      <c r="F150" s="261">
        <v>5416</v>
      </c>
      <c r="G150" s="37">
        <v>542</v>
      </c>
      <c r="H150" s="253">
        <v>542</v>
      </c>
      <c r="I150" s="252">
        <f t="shared" si="13"/>
        <v>41670</v>
      </c>
      <c r="J150" s="254">
        <f t="shared" si="14"/>
        <v>10.01</v>
      </c>
      <c r="K150" s="267"/>
      <c r="L150" s="268"/>
      <c r="M150" s="269" t="s">
        <v>2344</v>
      </c>
      <c r="N150" s="270" t="str">
        <f t="shared" si="15"/>
        <v>AALF</v>
      </c>
      <c r="O150" s="270" t="str">
        <f t="shared" si="16"/>
        <v>F</v>
      </c>
      <c r="P150" s="270" t="str">
        <f t="shared" si="17"/>
        <v>02</v>
      </c>
      <c r="Q150" s="270">
        <f t="shared" si="18"/>
        <v>10</v>
      </c>
      <c r="R150" s="251" t="s">
        <v>2347</v>
      </c>
      <c r="S150" s="271" t="s">
        <v>2353</v>
      </c>
    </row>
    <row r="151" spans="1:19" x14ac:dyDescent="0.25">
      <c r="A151" s="260" t="s">
        <v>1071</v>
      </c>
      <c r="B151" s="261" t="s">
        <v>391</v>
      </c>
      <c r="C151" s="261"/>
      <c r="D151" s="251" t="s">
        <v>255</v>
      </c>
      <c r="E151" s="252">
        <v>41670</v>
      </c>
      <c r="F151" s="261">
        <v>6537</v>
      </c>
      <c r="G151" s="37">
        <v>654</v>
      </c>
      <c r="H151" s="253">
        <v>654</v>
      </c>
      <c r="I151" s="252">
        <f t="shared" si="13"/>
        <v>41670</v>
      </c>
      <c r="J151" s="254">
        <f t="shared" si="14"/>
        <v>10</v>
      </c>
      <c r="K151" s="267"/>
      <c r="L151" s="268"/>
      <c r="M151" s="269" t="s">
        <v>2344</v>
      </c>
      <c r="N151" s="270" t="str">
        <f t="shared" si="15"/>
        <v>AAEF</v>
      </c>
      <c r="O151" s="270" t="str">
        <f t="shared" si="16"/>
        <v>F</v>
      </c>
      <c r="P151" s="270" t="str">
        <f t="shared" si="17"/>
        <v>02</v>
      </c>
      <c r="Q151" s="270">
        <f t="shared" si="18"/>
        <v>10</v>
      </c>
      <c r="R151" s="251" t="s">
        <v>2347</v>
      </c>
      <c r="S151" s="271" t="s">
        <v>2353</v>
      </c>
    </row>
    <row r="152" spans="1:19" x14ac:dyDescent="0.25">
      <c r="A152" s="260" t="s">
        <v>838</v>
      </c>
      <c r="B152" s="261" t="s">
        <v>392</v>
      </c>
      <c r="C152" s="261"/>
      <c r="D152" s="251" t="s">
        <v>255</v>
      </c>
      <c r="E152" s="252">
        <v>41670</v>
      </c>
      <c r="F152" s="261">
        <v>9016</v>
      </c>
      <c r="G152" s="37">
        <v>902</v>
      </c>
      <c r="H152" s="253">
        <v>902</v>
      </c>
      <c r="I152" s="252">
        <f t="shared" si="13"/>
        <v>41670</v>
      </c>
      <c r="J152" s="254">
        <f t="shared" si="14"/>
        <v>10</v>
      </c>
      <c r="K152" s="267"/>
      <c r="L152" s="268"/>
      <c r="M152" s="269" t="s">
        <v>2344</v>
      </c>
      <c r="N152" s="270" t="str">
        <f t="shared" si="15"/>
        <v>AAMF</v>
      </c>
      <c r="O152" s="270" t="str">
        <f t="shared" si="16"/>
        <v>F</v>
      </c>
      <c r="P152" s="270" t="str">
        <f t="shared" si="17"/>
        <v>02</v>
      </c>
      <c r="Q152" s="270">
        <f t="shared" si="18"/>
        <v>10</v>
      </c>
      <c r="R152" s="251" t="s">
        <v>2347</v>
      </c>
      <c r="S152" s="271" t="s">
        <v>2353</v>
      </c>
    </row>
    <row r="153" spans="1:19" x14ac:dyDescent="0.25">
      <c r="A153" s="260" t="s">
        <v>964</v>
      </c>
      <c r="B153" s="261" t="s">
        <v>393</v>
      </c>
      <c r="C153" s="261"/>
      <c r="D153" s="251" t="s">
        <v>255</v>
      </c>
      <c r="E153" s="252">
        <v>41670</v>
      </c>
      <c r="F153" s="261">
        <v>16142</v>
      </c>
      <c r="G153" s="37">
        <v>1614</v>
      </c>
      <c r="H153" s="253">
        <v>1614</v>
      </c>
      <c r="I153" s="252">
        <f t="shared" si="13"/>
        <v>41670</v>
      </c>
      <c r="J153" s="254">
        <f t="shared" si="14"/>
        <v>10</v>
      </c>
      <c r="K153" s="267"/>
      <c r="L153" s="268"/>
      <c r="M153" s="269" t="s">
        <v>2344</v>
      </c>
      <c r="N153" s="270" t="str">
        <f t="shared" si="15"/>
        <v>AACF</v>
      </c>
      <c r="O153" s="270" t="str">
        <f t="shared" si="16"/>
        <v>F</v>
      </c>
      <c r="P153" s="270" t="str">
        <f t="shared" si="17"/>
        <v>02</v>
      </c>
      <c r="Q153" s="270">
        <f t="shared" si="18"/>
        <v>10</v>
      </c>
      <c r="R153" s="251" t="s">
        <v>2347</v>
      </c>
      <c r="S153" s="271" t="s">
        <v>2353</v>
      </c>
    </row>
    <row r="154" spans="1:19" x14ac:dyDescent="0.25">
      <c r="A154" s="260" t="s">
        <v>839</v>
      </c>
      <c r="B154" s="261" t="s">
        <v>394</v>
      </c>
      <c r="C154" s="261"/>
      <c r="D154" s="251" t="s">
        <v>255</v>
      </c>
      <c r="E154" s="252">
        <v>41670</v>
      </c>
      <c r="F154" s="261">
        <v>5965</v>
      </c>
      <c r="G154" s="37">
        <v>597</v>
      </c>
      <c r="H154" s="253">
        <v>597</v>
      </c>
      <c r="I154" s="252">
        <f t="shared" si="13"/>
        <v>41670</v>
      </c>
      <c r="J154" s="254">
        <f t="shared" si="14"/>
        <v>10.01</v>
      </c>
      <c r="K154" s="267"/>
      <c r="L154" s="268"/>
      <c r="M154" s="269" t="s">
        <v>2344</v>
      </c>
      <c r="N154" s="270" t="str">
        <f t="shared" si="15"/>
        <v>AANP</v>
      </c>
      <c r="O154" s="270" t="str">
        <f t="shared" si="16"/>
        <v>P</v>
      </c>
      <c r="P154" s="270" t="str">
        <f t="shared" si="17"/>
        <v>02</v>
      </c>
      <c r="Q154" s="270">
        <f t="shared" si="18"/>
        <v>10</v>
      </c>
      <c r="R154" s="251" t="s">
        <v>2347</v>
      </c>
      <c r="S154" s="271" t="s">
        <v>2353</v>
      </c>
    </row>
    <row r="155" spans="1:19" x14ac:dyDescent="0.25">
      <c r="A155" s="260" t="s">
        <v>965</v>
      </c>
      <c r="B155" s="261" t="s">
        <v>395</v>
      </c>
      <c r="C155" s="261"/>
      <c r="D155" s="251" t="s">
        <v>255</v>
      </c>
      <c r="E155" s="252">
        <v>41670</v>
      </c>
      <c r="F155" s="261">
        <v>8634</v>
      </c>
      <c r="G155" s="37">
        <v>863</v>
      </c>
      <c r="H155" s="253">
        <v>863</v>
      </c>
      <c r="I155" s="252">
        <f t="shared" si="13"/>
        <v>41670</v>
      </c>
      <c r="J155" s="254">
        <f t="shared" si="14"/>
        <v>10</v>
      </c>
      <c r="K155" s="267"/>
      <c r="L155" s="268"/>
      <c r="M155" s="269" t="s">
        <v>2344</v>
      </c>
      <c r="N155" s="270" t="str">
        <f t="shared" si="15"/>
        <v>AJPL</v>
      </c>
      <c r="O155" s="270" t="str">
        <f t="shared" si="16"/>
        <v>L</v>
      </c>
      <c r="P155" s="270" t="str">
        <f t="shared" si="17"/>
        <v>02</v>
      </c>
      <c r="Q155" s="270">
        <f t="shared" si="18"/>
        <v>10</v>
      </c>
      <c r="R155" s="251" t="s">
        <v>2347</v>
      </c>
      <c r="S155" s="271" t="s">
        <v>2353</v>
      </c>
    </row>
    <row r="156" spans="1:19" x14ac:dyDescent="0.25">
      <c r="A156" s="260" t="s">
        <v>840</v>
      </c>
      <c r="B156" s="261" t="s">
        <v>396</v>
      </c>
      <c r="C156" s="261"/>
      <c r="D156" s="251" t="s">
        <v>255</v>
      </c>
      <c r="E156" s="252">
        <v>41670</v>
      </c>
      <c r="F156" s="261">
        <v>17132</v>
      </c>
      <c r="G156" s="37">
        <v>1713</v>
      </c>
      <c r="H156" s="253">
        <v>1713</v>
      </c>
      <c r="I156" s="252">
        <f t="shared" si="13"/>
        <v>41670</v>
      </c>
      <c r="J156" s="254">
        <f t="shared" si="14"/>
        <v>10</v>
      </c>
      <c r="K156" s="267"/>
      <c r="L156" s="268"/>
      <c r="M156" s="269" t="s">
        <v>2344</v>
      </c>
      <c r="N156" s="270" t="str">
        <f t="shared" si="15"/>
        <v>AACF</v>
      </c>
      <c r="O156" s="270" t="str">
        <f t="shared" si="16"/>
        <v>F</v>
      </c>
      <c r="P156" s="270" t="str">
        <f t="shared" si="17"/>
        <v>02</v>
      </c>
      <c r="Q156" s="270">
        <f t="shared" si="18"/>
        <v>10</v>
      </c>
      <c r="R156" s="251" t="s">
        <v>2347</v>
      </c>
      <c r="S156" s="271" t="s">
        <v>2353</v>
      </c>
    </row>
    <row r="157" spans="1:19" x14ac:dyDescent="0.25">
      <c r="A157" s="260" t="s">
        <v>966</v>
      </c>
      <c r="B157" s="261" t="s">
        <v>397</v>
      </c>
      <c r="C157" s="261"/>
      <c r="D157" s="251" t="s">
        <v>255</v>
      </c>
      <c r="E157" s="252">
        <v>41670</v>
      </c>
      <c r="F157" s="51">
        <v>6260</v>
      </c>
      <c r="G157" s="37">
        <v>626</v>
      </c>
      <c r="H157" s="253">
        <v>626</v>
      </c>
      <c r="I157" s="252">
        <f t="shared" si="13"/>
        <v>41670</v>
      </c>
      <c r="J157" s="254">
        <f t="shared" si="14"/>
        <v>10</v>
      </c>
      <c r="K157" s="267"/>
      <c r="L157" s="268"/>
      <c r="M157" s="269" t="s">
        <v>2344</v>
      </c>
      <c r="N157" s="270" t="str">
        <f t="shared" si="15"/>
        <v>ALKP</v>
      </c>
      <c r="O157" s="270" t="str">
        <f t="shared" si="16"/>
        <v>P</v>
      </c>
      <c r="P157" s="270" t="str">
        <f t="shared" si="17"/>
        <v>02</v>
      </c>
      <c r="Q157" s="270">
        <f t="shared" si="18"/>
        <v>10</v>
      </c>
      <c r="R157" s="251" t="s">
        <v>2347</v>
      </c>
      <c r="S157" s="271" t="s">
        <v>2353</v>
      </c>
    </row>
    <row r="158" spans="1:19" x14ac:dyDescent="0.25">
      <c r="A158" s="260" t="s">
        <v>398</v>
      </c>
      <c r="B158" s="261" t="s">
        <v>399</v>
      </c>
      <c r="C158" s="261"/>
      <c r="D158" s="251" t="s">
        <v>255</v>
      </c>
      <c r="E158" s="252">
        <v>41670</v>
      </c>
      <c r="F158" s="51">
        <v>41025</v>
      </c>
      <c r="G158" s="37">
        <v>4103</v>
      </c>
      <c r="H158" s="253">
        <v>4103</v>
      </c>
      <c r="I158" s="252">
        <f t="shared" si="13"/>
        <v>41670</v>
      </c>
      <c r="J158" s="254">
        <f t="shared" si="14"/>
        <v>10</v>
      </c>
      <c r="K158" s="267"/>
      <c r="L158" s="268"/>
      <c r="M158" s="269" t="s">
        <v>2344</v>
      </c>
      <c r="N158" s="270" t="str">
        <f t="shared" si="15"/>
        <v>AABF</v>
      </c>
      <c r="O158" s="270" t="str">
        <f t="shared" si="16"/>
        <v>F</v>
      </c>
      <c r="P158" s="270" t="str">
        <f t="shared" si="17"/>
        <v>02</v>
      </c>
      <c r="Q158" s="270">
        <f t="shared" si="18"/>
        <v>10</v>
      </c>
      <c r="R158" s="251" t="s">
        <v>2347</v>
      </c>
      <c r="S158" s="271" t="s">
        <v>2353</v>
      </c>
    </row>
    <row r="159" spans="1:19" x14ac:dyDescent="0.25">
      <c r="A159" s="260" t="s">
        <v>1072</v>
      </c>
      <c r="B159" s="261" t="s">
        <v>400</v>
      </c>
      <c r="C159" s="261"/>
      <c r="D159" s="251" t="s">
        <v>255</v>
      </c>
      <c r="E159" s="252">
        <v>41670</v>
      </c>
      <c r="F159" s="51">
        <v>12378</v>
      </c>
      <c r="G159" s="37">
        <v>1238</v>
      </c>
      <c r="H159" s="253">
        <v>1238</v>
      </c>
      <c r="I159" s="252">
        <f t="shared" si="13"/>
        <v>41670</v>
      </c>
      <c r="J159" s="254">
        <f t="shared" si="14"/>
        <v>10</v>
      </c>
      <c r="K159" s="267"/>
      <c r="L159" s="268"/>
      <c r="M159" s="269" t="s">
        <v>2344</v>
      </c>
      <c r="N159" s="270" t="str">
        <f t="shared" si="15"/>
        <v>AAJF</v>
      </c>
      <c r="O159" s="270" t="str">
        <f t="shared" si="16"/>
        <v>F</v>
      </c>
      <c r="P159" s="270" t="str">
        <f t="shared" si="17"/>
        <v>02</v>
      </c>
      <c r="Q159" s="270">
        <f t="shared" si="18"/>
        <v>10</v>
      </c>
      <c r="R159" s="251" t="s">
        <v>2347</v>
      </c>
      <c r="S159" s="271" t="s">
        <v>2353</v>
      </c>
    </row>
    <row r="160" spans="1:19" x14ac:dyDescent="0.25">
      <c r="A160" s="260" t="s">
        <v>967</v>
      </c>
      <c r="B160" s="261" t="s">
        <v>401</v>
      </c>
      <c r="C160" s="261"/>
      <c r="D160" s="251" t="s">
        <v>255</v>
      </c>
      <c r="E160" s="252">
        <v>41670</v>
      </c>
      <c r="F160" s="51">
        <v>8342</v>
      </c>
      <c r="G160" s="37">
        <v>834</v>
      </c>
      <c r="H160" s="253">
        <v>834</v>
      </c>
      <c r="I160" s="252">
        <f t="shared" si="13"/>
        <v>41670</v>
      </c>
      <c r="J160" s="254">
        <f t="shared" si="14"/>
        <v>10</v>
      </c>
      <c r="K160" s="267"/>
      <c r="L160" s="268"/>
      <c r="M160" s="269" t="s">
        <v>2344</v>
      </c>
      <c r="N160" s="270" t="str">
        <f t="shared" si="15"/>
        <v>AAVF</v>
      </c>
      <c r="O160" s="270" t="str">
        <f t="shared" si="16"/>
        <v>F</v>
      </c>
      <c r="P160" s="270" t="str">
        <f t="shared" si="17"/>
        <v>02</v>
      </c>
      <c r="Q160" s="270">
        <f t="shared" si="18"/>
        <v>10</v>
      </c>
      <c r="R160" s="251" t="s">
        <v>2347</v>
      </c>
      <c r="S160" s="271" t="s">
        <v>2353</v>
      </c>
    </row>
    <row r="161" spans="1:19" x14ac:dyDescent="0.25">
      <c r="A161" s="260" t="s">
        <v>1073</v>
      </c>
      <c r="B161" s="261" t="s">
        <v>402</v>
      </c>
      <c r="C161" s="261"/>
      <c r="D161" s="251" t="s">
        <v>255</v>
      </c>
      <c r="E161" s="252">
        <v>41670</v>
      </c>
      <c r="F161" s="51">
        <v>2985</v>
      </c>
      <c r="G161" s="37">
        <v>298</v>
      </c>
      <c r="H161" s="253">
        <v>298</v>
      </c>
      <c r="I161" s="252">
        <f t="shared" si="13"/>
        <v>41670</v>
      </c>
      <c r="J161" s="254">
        <f t="shared" si="14"/>
        <v>9.98</v>
      </c>
      <c r="K161" s="267"/>
      <c r="L161" s="268"/>
      <c r="M161" s="269" t="s">
        <v>2344</v>
      </c>
      <c r="N161" s="270" t="str">
        <f t="shared" si="15"/>
        <v>AADF</v>
      </c>
      <c r="O161" s="270" t="str">
        <f t="shared" si="16"/>
        <v>F</v>
      </c>
      <c r="P161" s="270" t="str">
        <f t="shared" si="17"/>
        <v>02</v>
      </c>
      <c r="Q161" s="270">
        <f t="shared" si="18"/>
        <v>10</v>
      </c>
      <c r="R161" s="251" t="s">
        <v>2347</v>
      </c>
      <c r="S161" s="271" t="s">
        <v>2353</v>
      </c>
    </row>
    <row r="162" spans="1:19" x14ac:dyDescent="0.25">
      <c r="A162" s="260" t="s">
        <v>968</v>
      </c>
      <c r="B162" s="261" t="s">
        <v>403</v>
      </c>
      <c r="C162" s="261"/>
      <c r="D162" s="251" t="s">
        <v>255</v>
      </c>
      <c r="E162" s="252">
        <v>41670</v>
      </c>
      <c r="F162" s="51">
        <v>24460</v>
      </c>
      <c r="G162" s="37">
        <v>2446</v>
      </c>
      <c r="H162" s="253">
        <v>2446</v>
      </c>
      <c r="I162" s="252">
        <f t="shared" si="13"/>
        <v>41670</v>
      </c>
      <c r="J162" s="254">
        <f t="shared" si="14"/>
        <v>10</v>
      </c>
      <c r="K162" s="267"/>
      <c r="L162" s="268"/>
      <c r="M162" s="269" t="s">
        <v>2344</v>
      </c>
      <c r="N162" s="270" t="str">
        <f t="shared" si="15"/>
        <v>AAEF</v>
      </c>
      <c r="O162" s="270" t="str">
        <f t="shared" si="16"/>
        <v>F</v>
      </c>
      <c r="P162" s="270" t="str">
        <f t="shared" si="17"/>
        <v>02</v>
      </c>
      <c r="Q162" s="270">
        <f t="shared" si="18"/>
        <v>10</v>
      </c>
      <c r="R162" s="251" t="s">
        <v>2347</v>
      </c>
      <c r="S162" s="271" t="s">
        <v>2353</v>
      </c>
    </row>
    <row r="163" spans="1:19" x14ac:dyDescent="0.25">
      <c r="A163" s="260" t="s">
        <v>841</v>
      </c>
      <c r="B163" s="261" t="s">
        <v>404</v>
      </c>
      <c r="C163" s="261"/>
      <c r="D163" s="251" t="s">
        <v>255</v>
      </c>
      <c r="E163" s="252">
        <v>41670</v>
      </c>
      <c r="F163" s="51">
        <v>25715</v>
      </c>
      <c r="G163" s="37">
        <v>2571</v>
      </c>
      <c r="H163" s="253">
        <v>2571</v>
      </c>
      <c r="I163" s="252">
        <f t="shared" si="13"/>
        <v>41670</v>
      </c>
      <c r="J163" s="254">
        <f t="shared" si="14"/>
        <v>10</v>
      </c>
      <c r="K163" s="267"/>
      <c r="L163" s="268"/>
      <c r="M163" s="269" t="s">
        <v>2344</v>
      </c>
      <c r="N163" s="270" t="str">
        <f t="shared" si="15"/>
        <v>AAGF</v>
      </c>
      <c r="O163" s="270" t="str">
        <f t="shared" si="16"/>
        <v>F</v>
      </c>
      <c r="P163" s="270" t="str">
        <f t="shared" si="17"/>
        <v>02</v>
      </c>
      <c r="Q163" s="270">
        <f t="shared" si="18"/>
        <v>10</v>
      </c>
      <c r="R163" s="251" t="s">
        <v>2347</v>
      </c>
      <c r="S163" s="271" t="s">
        <v>2353</v>
      </c>
    </row>
    <row r="164" spans="1:19" x14ac:dyDescent="0.25">
      <c r="A164" s="260" t="s">
        <v>405</v>
      </c>
      <c r="B164" s="261" t="s">
        <v>406</v>
      </c>
      <c r="C164" s="261"/>
      <c r="D164" s="251" t="s">
        <v>255</v>
      </c>
      <c r="E164" s="252">
        <v>41670</v>
      </c>
      <c r="F164" s="51">
        <v>11150</v>
      </c>
      <c r="G164" s="37">
        <v>1115</v>
      </c>
      <c r="H164" s="253">
        <v>1115</v>
      </c>
      <c r="I164" s="252">
        <f t="shared" si="13"/>
        <v>41670</v>
      </c>
      <c r="J164" s="254">
        <f t="shared" si="14"/>
        <v>10</v>
      </c>
      <c r="K164" s="267"/>
      <c r="L164" s="268"/>
      <c r="M164" s="269" t="s">
        <v>2344</v>
      </c>
      <c r="N164" s="270" t="str">
        <f t="shared" si="15"/>
        <v>AABF</v>
      </c>
      <c r="O164" s="270" t="str">
        <f t="shared" si="16"/>
        <v>F</v>
      </c>
      <c r="P164" s="270" t="str">
        <f t="shared" si="17"/>
        <v>02</v>
      </c>
      <c r="Q164" s="270">
        <f t="shared" si="18"/>
        <v>10</v>
      </c>
      <c r="R164" s="251" t="s">
        <v>2347</v>
      </c>
      <c r="S164" s="271" t="s">
        <v>2353</v>
      </c>
    </row>
    <row r="165" spans="1:19" x14ac:dyDescent="0.25">
      <c r="A165" s="260" t="s">
        <v>969</v>
      </c>
      <c r="B165" s="261" t="s">
        <v>407</v>
      </c>
      <c r="C165" s="261"/>
      <c r="D165" s="251" t="s">
        <v>255</v>
      </c>
      <c r="E165" s="252">
        <v>41670</v>
      </c>
      <c r="F165" s="51">
        <v>11457</v>
      </c>
      <c r="G165" s="37">
        <v>1146</v>
      </c>
      <c r="H165" s="253">
        <v>1146</v>
      </c>
      <c r="I165" s="252">
        <f t="shared" si="13"/>
        <v>41670</v>
      </c>
      <c r="J165" s="254">
        <f t="shared" si="14"/>
        <v>10</v>
      </c>
      <c r="K165" s="267"/>
      <c r="L165" s="268"/>
      <c r="M165" s="269" t="s">
        <v>2344</v>
      </c>
      <c r="N165" s="270" t="str">
        <f t="shared" si="15"/>
        <v>AADF</v>
      </c>
      <c r="O165" s="270" t="str">
        <f t="shared" si="16"/>
        <v>F</v>
      </c>
      <c r="P165" s="270" t="str">
        <f t="shared" si="17"/>
        <v>02</v>
      </c>
      <c r="Q165" s="270">
        <f t="shared" si="18"/>
        <v>10</v>
      </c>
      <c r="R165" s="251" t="s">
        <v>2347</v>
      </c>
      <c r="S165" s="271" t="s">
        <v>2353</v>
      </c>
    </row>
    <row r="166" spans="1:19" x14ac:dyDescent="0.25">
      <c r="A166" s="260" t="s">
        <v>1074</v>
      </c>
      <c r="B166" s="261" t="s">
        <v>408</v>
      </c>
      <c r="C166" s="261"/>
      <c r="D166" s="251" t="s">
        <v>255</v>
      </c>
      <c r="E166" s="252">
        <v>41670</v>
      </c>
      <c r="F166" s="51">
        <v>4643</v>
      </c>
      <c r="G166" s="37">
        <v>464</v>
      </c>
      <c r="H166" s="253">
        <v>464</v>
      </c>
      <c r="I166" s="252">
        <f t="shared" si="13"/>
        <v>41670</v>
      </c>
      <c r="J166" s="254">
        <f t="shared" si="14"/>
        <v>9.99</v>
      </c>
      <c r="K166" s="267"/>
      <c r="L166" s="268"/>
      <c r="M166" s="269" t="s">
        <v>2344</v>
      </c>
      <c r="N166" s="270" t="str">
        <f t="shared" si="15"/>
        <v>AAQF</v>
      </c>
      <c r="O166" s="270" t="str">
        <f t="shared" si="16"/>
        <v>F</v>
      </c>
      <c r="P166" s="270" t="str">
        <f t="shared" si="17"/>
        <v>02</v>
      </c>
      <c r="Q166" s="270">
        <f t="shared" si="18"/>
        <v>10</v>
      </c>
      <c r="R166" s="251" t="s">
        <v>2347</v>
      </c>
      <c r="S166" s="271" t="s">
        <v>2353</v>
      </c>
    </row>
    <row r="167" spans="1:19" x14ac:dyDescent="0.25">
      <c r="A167" s="260" t="s">
        <v>842</v>
      </c>
      <c r="B167" s="261" t="s">
        <v>409</v>
      </c>
      <c r="C167" s="261"/>
      <c r="D167" s="251" t="s">
        <v>255</v>
      </c>
      <c r="E167" s="252">
        <v>41670</v>
      </c>
      <c r="F167" s="51">
        <v>13115</v>
      </c>
      <c r="G167" s="37">
        <v>1312</v>
      </c>
      <c r="H167" s="253">
        <v>1312</v>
      </c>
      <c r="I167" s="252">
        <f t="shared" si="13"/>
        <v>41670</v>
      </c>
      <c r="J167" s="254">
        <f t="shared" si="14"/>
        <v>10</v>
      </c>
      <c r="K167" s="267"/>
      <c r="L167" s="268"/>
      <c r="M167" s="269" t="s">
        <v>2344</v>
      </c>
      <c r="N167" s="270" t="str">
        <f t="shared" si="15"/>
        <v>AAAF</v>
      </c>
      <c r="O167" s="270" t="str">
        <f t="shared" si="16"/>
        <v>F</v>
      </c>
      <c r="P167" s="270" t="str">
        <f t="shared" si="17"/>
        <v>02</v>
      </c>
      <c r="Q167" s="270">
        <f t="shared" si="18"/>
        <v>10</v>
      </c>
      <c r="R167" s="251" t="s">
        <v>2347</v>
      </c>
      <c r="S167" s="271" t="s">
        <v>2353</v>
      </c>
    </row>
    <row r="168" spans="1:19" x14ac:dyDescent="0.25">
      <c r="A168" s="260" t="s">
        <v>843</v>
      </c>
      <c r="B168" s="261" t="s">
        <v>410</v>
      </c>
      <c r="C168" s="261"/>
      <c r="D168" s="251" t="s">
        <v>255</v>
      </c>
      <c r="E168" s="252">
        <v>41670</v>
      </c>
      <c r="F168" s="51">
        <v>11182</v>
      </c>
      <c r="G168" s="37">
        <v>1118</v>
      </c>
      <c r="H168" s="253">
        <v>1118</v>
      </c>
      <c r="I168" s="252">
        <f t="shared" si="13"/>
        <v>41670</v>
      </c>
      <c r="J168" s="254">
        <f t="shared" si="14"/>
        <v>10</v>
      </c>
      <c r="K168" s="267"/>
      <c r="L168" s="268"/>
      <c r="M168" s="269" t="s">
        <v>2344</v>
      </c>
      <c r="N168" s="270" t="str">
        <f t="shared" si="15"/>
        <v>AABH</v>
      </c>
      <c r="O168" s="270" t="str">
        <f t="shared" si="16"/>
        <v>H</v>
      </c>
      <c r="P168" s="270" t="str">
        <f t="shared" si="17"/>
        <v>02</v>
      </c>
      <c r="Q168" s="270">
        <f t="shared" si="18"/>
        <v>10</v>
      </c>
      <c r="R168" s="251" t="s">
        <v>2347</v>
      </c>
      <c r="S168" s="271" t="s">
        <v>2353</v>
      </c>
    </row>
    <row r="169" spans="1:19" x14ac:dyDescent="0.25">
      <c r="A169" s="260" t="s">
        <v>1075</v>
      </c>
      <c r="B169" s="261" t="s">
        <v>411</v>
      </c>
      <c r="C169" s="261"/>
      <c r="D169" s="251" t="s">
        <v>255</v>
      </c>
      <c r="E169" s="252">
        <v>41670</v>
      </c>
      <c r="F169" s="51">
        <v>9387</v>
      </c>
      <c r="G169" s="37">
        <v>939</v>
      </c>
      <c r="H169" s="253">
        <v>939</v>
      </c>
      <c r="I169" s="252">
        <f t="shared" si="13"/>
        <v>41670</v>
      </c>
      <c r="J169" s="254">
        <f t="shared" si="14"/>
        <v>10</v>
      </c>
      <c r="K169" s="267"/>
      <c r="L169" s="268"/>
      <c r="M169" s="269" t="s">
        <v>2344</v>
      </c>
      <c r="N169" s="270" t="str">
        <f t="shared" si="15"/>
        <v>AAAF</v>
      </c>
      <c r="O169" s="270" t="str">
        <f t="shared" si="16"/>
        <v>F</v>
      </c>
      <c r="P169" s="270" t="str">
        <f t="shared" si="17"/>
        <v>02</v>
      </c>
      <c r="Q169" s="270">
        <f t="shared" si="18"/>
        <v>10</v>
      </c>
      <c r="R169" s="251" t="s">
        <v>2347</v>
      </c>
      <c r="S169" s="271" t="s">
        <v>2353</v>
      </c>
    </row>
    <row r="170" spans="1:19" x14ac:dyDescent="0.25">
      <c r="A170" s="260" t="s">
        <v>844</v>
      </c>
      <c r="B170" s="261" t="s">
        <v>412</v>
      </c>
      <c r="C170" s="261"/>
      <c r="D170" s="251" t="s">
        <v>255</v>
      </c>
      <c r="E170" s="252">
        <v>41670</v>
      </c>
      <c r="F170" s="51">
        <v>32425</v>
      </c>
      <c r="G170" s="37">
        <v>3242</v>
      </c>
      <c r="H170" s="253">
        <v>3242</v>
      </c>
      <c r="I170" s="252">
        <f t="shared" si="13"/>
        <v>41670</v>
      </c>
      <c r="J170" s="254">
        <f t="shared" si="14"/>
        <v>10</v>
      </c>
      <c r="K170" s="267"/>
      <c r="L170" s="268"/>
      <c r="M170" s="269" t="s">
        <v>2344</v>
      </c>
      <c r="N170" s="270" t="str">
        <f t="shared" si="15"/>
        <v>ABRP</v>
      </c>
      <c r="O170" s="270" t="str">
        <f t="shared" si="16"/>
        <v>P</v>
      </c>
      <c r="P170" s="270" t="str">
        <f t="shared" si="17"/>
        <v>02</v>
      </c>
      <c r="Q170" s="270">
        <f t="shared" si="18"/>
        <v>10</v>
      </c>
      <c r="R170" s="251" t="s">
        <v>2347</v>
      </c>
      <c r="S170" s="271" t="s">
        <v>2353</v>
      </c>
    </row>
    <row r="171" spans="1:19" x14ac:dyDescent="0.25">
      <c r="A171" s="260" t="s">
        <v>845</v>
      </c>
      <c r="B171" s="261" t="s">
        <v>413</v>
      </c>
      <c r="C171" s="261"/>
      <c r="D171" s="251" t="s">
        <v>255</v>
      </c>
      <c r="E171" s="252">
        <v>41670</v>
      </c>
      <c r="F171" s="51">
        <v>2200</v>
      </c>
      <c r="G171" s="37">
        <v>220</v>
      </c>
      <c r="H171" s="253">
        <v>220</v>
      </c>
      <c r="I171" s="252">
        <f t="shared" si="13"/>
        <v>41670</v>
      </c>
      <c r="J171" s="254">
        <f t="shared" si="14"/>
        <v>10</v>
      </c>
      <c r="K171" s="267"/>
      <c r="L171" s="268"/>
      <c r="M171" s="269" t="s">
        <v>2344</v>
      </c>
      <c r="N171" s="270" t="str">
        <f t="shared" si="15"/>
        <v>AADF</v>
      </c>
      <c r="O171" s="270" t="str">
        <f t="shared" si="16"/>
        <v>F</v>
      </c>
      <c r="P171" s="270" t="str">
        <f t="shared" si="17"/>
        <v>02</v>
      </c>
      <c r="Q171" s="270">
        <f t="shared" si="18"/>
        <v>10</v>
      </c>
      <c r="R171" s="251" t="s">
        <v>2347</v>
      </c>
      <c r="S171" s="271" t="s">
        <v>2353</v>
      </c>
    </row>
    <row r="172" spans="1:19" x14ac:dyDescent="0.25">
      <c r="A172" s="260" t="s">
        <v>1076</v>
      </c>
      <c r="B172" s="261" t="s">
        <v>414</v>
      </c>
      <c r="C172" s="261"/>
      <c r="D172" s="251" t="s">
        <v>255</v>
      </c>
      <c r="E172" s="252">
        <v>41670</v>
      </c>
      <c r="F172" s="51">
        <v>27054</v>
      </c>
      <c r="G172" s="37">
        <v>2705</v>
      </c>
      <c r="H172" s="253">
        <v>2705</v>
      </c>
      <c r="I172" s="252">
        <f t="shared" si="13"/>
        <v>41670</v>
      </c>
      <c r="J172" s="254">
        <f t="shared" si="14"/>
        <v>10</v>
      </c>
      <c r="K172" s="267"/>
      <c r="L172" s="268"/>
      <c r="M172" s="269" t="s">
        <v>2344</v>
      </c>
      <c r="N172" s="270" t="str">
        <f t="shared" si="15"/>
        <v>AAAF</v>
      </c>
      <c r="O172" s="270" t="str">
        <f t="shared" si="16"/>
        <v>F</v>
      </c>
      <c r="P172" s="270" t="str">
        <f t="shared" si="17"/>
        <v>02</v>
      </c>
      <c r="Q172" s="270">
        <f t="shared" si="18"/>
        <v>10</v>
      </c>
      <c r="R172" s="251" t="s">
        <v>2347</v>
      </c>
      <c r="S172" s="271" t="s">
        <v>2353</v>
      </c>
    </row>
    <row r="173" spans="1:19" x14ac:dyDescent="0.25">
      <c r="A173" s="260" t="s">
        <v>846</v>
      </c>
      <c r="B173" s="261" t="s">
        <v>415</v>
      </c>
      <c r="C173" s="261"/>
      <c r="D173" s="251" t="s">
        <v>255</v>
      </c>
      <c r="E173" s="252">
        <v>41670</v>
      </c>
      <c r="F173" s="51">
        <v>26810</v>
      </c>
      <c r="G173" s="37">
        <v>2681</v>
      </c>
      <c r="H173" s="253">
        <v>2681</v>
      </c>
      <c r="I173" s="252">
        <f t="shared" si="13"/>
        <v>41670</v>
      </c>
      <c r="J173" s="254">
        <f t="shared" si="14"/>
        <v>10</v>
      </c>
      <c r="K173" s="267"/>
      <c r="L173" s="268"/>
      <c r="M173" s="269" t="s">
        <v>2344</v>
      </c>
      <c r="N173" s="270" t="str">
        <f t="shared" si="15"/>
        <v>ABLF</v>
      </c>
      <c r="O173" s="270" t="str">
        <f t="shared" si="16"/>
        <v>F</v>
      </c>
      <c r="P173" s="270" t="str">
        <f t="shared" si="17"/>
        <v>02</v>
      </c>
      <c r="Q173" s="270">
        <f t="shared" si="18"/>
        <v>10</v>
      </c>
      <c r="R173" s="251" t="s">
        <v>2347</v>
      </c>
      <c r="S173" s="271" t="s">
        <v>2353</v>
      </c>
    </row>
    <row r="174" spans="1:19" x14ac:dyDescent="0.25">
      <c r="A174" s="260" t="s">
        <v>416</v>
      </c>
      <c r="B174" s="261" t="s">
        <v>417</v>
      </c>
      <c r="C174" s="261"/>
      <c r="D174" s="251" t="s">
        <v>255</v>
      </c>
      <c r="E174" s="252">
        <v>41670</v>
      </c>
      <c r="F174" s="51">
        <v>45929</v>
      </c>
      <c r="G174" s="37">
        <v>4593</v>
      </c>
      <c r="H174" s="253">
        <v>4593</v>
      </c>
      <c r="I174" s="252">
        <f t="shared" si="13"/>
        <v>41670</v>
      </c>
      <c r="J174" s="254">
        <f t="shared" si="14"/>
        <v>10</v>
      </c>
      <c r="K174" s="267"/>
      <c r="L174" s="268"/>
      <c r="M174" s="269" t="s">
        <v>2344</v>
      </c>
      <c r="N174" s="270" t="str">
        <f t="shared" si="15"/>
        <v>AAFF</v>
      </c>
      <c r="O174" s="270" t="str">
        <f t="shared" si="16"/>
        <v>F</v>
      </c>
      <c r="P174" s="270" t="str">
        <f t="shared" si="17"/>
        <v>02</v>
      </c>
      <c r="Q174" s="270">
        <f t="shared" si="18"/>
        <v>10</v>
      </c>
      <c r="R174" s="251" t="s">
        <v>2347</v>
      </c>
      <c r="S174" s="271" t="s">
        <v>2353</v>
      </c>
    </row>
    <row r="175" spans="1:19" x14ac:dyDescent="0.25">
      <c r="A175" s="260" t="s">
        <v>970</v>
      </c>
      <c r="B175" s="261" t="s">
        <v>418</v>
      </c>
      <c r="C175" s="261"/>
      <c r="D175" s="251" t="s">
        <v>255</v>
      </c>
      <c r="E175" s="252">
        <v>41670</v>
      </c>
      <c r="F175" s="51">
        <v>9652</v>
      </c>
      <c r="G175" s="37">
        <v>965</v>
      </c>
      <c r="H175" s="253">
        <v>965</v>
      </c>
      <c r="I175" s="252">
        <f t="shared" si="13"/>
        <v>41670</v>
      </c>
      <c r="J175" s="254">
        <f t="shared" si="14"/>
        <v>10</v>
      </c>
      <c r="K175" s="267"/>
      <c r="L175" s="268"/>
      <c r="M175" s="269" t="s">
        <v>2344</v>
      </c>
      <c r="N175" s="270" t="str">
        <f t="shared" si="15"/>
        <v>AASF</v>
      </c>
      <c r="O175" s="270" t="str">
        <f t="shared" si="16"/>
        <v>F</v>
      </c>
      <c r="P175" s="270" t="str">
        <f t="shared" si="17"/>
        <v>02</v>
      </c>
      <c r="Q175" s="270">
        <f t="shared" si="18"/>
        <v>10</v>
      </c>
      <c r="R175" s="251" t="s">
        <v>2347</v>
      </c>
      <c r="S175" s="271" t="s">
        <v>2353</v>
      </c>
    </row>
    <row r="176" spans="1:19" x14ac:dyDescent="0.25">
      <c r="A176" s="260" t="s">
        <v>1077</v>
      </c>
      <c r="B176" s="261" t="s">
        <v>419</v>
      </c>
      <c r="C176" s="261"/>
      <c r="D176" s="251" t="s">
        <v>255</v>
      </c>
      <c r="E176" s="252">
        <v>41670</v>
      </c>
      <c r="F176" s="51">
        <v>20179</v>
      </c>
      <c r="G176" s="37">
        <v>2018</v>
      </c>
      <c r="H176" s="253">
        <v>2018</v>
      </c>
      <c r="I176" s="252">
        <f t="shared" si="13"/>
        <v>41670</v>
      </c>
      <c r="J176" s="254">
        <f t="shared" si="14"/>
        <v>10</v>
      </c>
      <c r="K176" s="267"/>
      <c r="L176" s="268"/>
      <c r="M176" s="269" t="s">
        <v>2344</v>
      </c>
      <c r="N176" s="270" t="str">
        <f t="shared" si="15"/>
        <v>AAFF</v>
      </c>
      <c r="O176" s="270" t="str">
        <f t="shared" si="16"/>
        <v>F</v>
      </c>
      <c r="P176" s="270" t="str">
        <f t="shared" si="17"/>
        <v>02</v>
      </c>
      <c r="Q176" s="270">
        <f t="shared" si="18"/>
        <v>10</v>
      </c>
      <c r="R176" s="251" t="s">
        <v>2347</v>
      </c>
      <c r="S176" s="271" t="s">
        <v>2353</v>
      </c>
    </row>
    <row r="177" spans="1:19" x14ac:dyDescent="0.25">
      <c r="A177" s="260" t="s">
        <v>847</v>
      </c>
      <c r="B177" s="261" t="s">
        <v>420</v>
      </c>
      <c r="C177" s="261"/>
      <c r="D177" s="251" t="s">
        <v>255</v>
      </c>
      <c r="E177" s="252">
        <v>41670</v>
      </c>
      <c r="F177" s="51">
        <v>18607</v>
      </c>
      <c r="G177" s="37">
        <v>1861</v>
      </c>
      <c r="H177" s="253">
        <v>1861</v>
      </c>
      <c r="I177" s="252">
        <f t="shared" si="13"/>
        <v>41670</v>
      </c>
      <c r="J177" s="254">
        <f t="shared" si="14"/>
        <v>10</v>
      </c>
      <c r="K177" s="267"/>
      <c r="L177" s="268"/>
      <c r="M177" s="269" t="s">
        <v>2344</v>
      </c>
      <c r="N177" s="270" t="str">
        <f t="shared" si="15"/>
        <v>AAWP</v>
      </c>
      <c r="O177" s="270" t="str">
        <f t="shared" si="16"/>
        <v>P</v>
      </c>
      <c r="P177" s="270" t="str">
        <f t="shared" si="17"/>
        <v>02</v>
      </c>
      <c r="Q177" s="270">
        <f t="shared" si="18"/>
        <v>10</v>
      </c>
      <c r="R177" s="251" t="s">
        <v>2347</v>
      </c>
      <c r="S177" s="271" t="s">
        <v>2353</v>
      </c>
    </row>
    <row r="178" spans="1:19" x14ac:dyDescent="0.25">
      <c r="A178" s="260" t="s">
        <v>848</v>
      </c>
      <c r="B178" s="261" t="s">
        <v>421</v>
      </c>
      <c r="C178" s="261"/>
      <c r="D178" s="251" t="s">
        <v>255</v>
      </c>
      <c r="E178" s="252">
        <v>41670</v>
      </c>
      <c r="F178" s="51">
        <v>14261</v>
      </c>
      <c r="G178" s="37">
        <v>1426</v>
      </c>
      <c r="H178" s="253">
        <v>1426</v>
      </c>
      <c r="I178" s="252">
        <f t="shared" si="13"/>
        <v>41670</v>
      </c>
      <c r="J178" s="254">
        <f t="shared" si="14"/>
        <v>10</v>
      </c>
      <c r="K178" s="267"/>
      <c r="L178" s="268"/>
      <c r="M178" s="269" t="s">
        <v>2344</v>
      </c>
      <c r="N178" s="270" t="str">
        <f t="shared" si="15"/>
        <v>AABF</v>
      </c>
      <c r="O178" s="270" t="str">
        <f t="shared" si="16"/>
        <v>F</v>
      </c>
      <c r="P178" s="270" t="str">
        <f t="shared" si="17"/>
        <v>02</v>
      </c>
      <c r="Q178" s="270">
        <f t="shared" si="18"/>
        <v>10</v>
      </c>
      <c r="R178" s="251" t="s">
        <v>2347</v>
      </c>
      <c r="S178" s="271" t="s">
        <v>2353</v>
      </c>
    </row>
    <row r="179" spans="1:19" x14ac:dyDescent="0.25">
      <c r="A179" s="260" t="s">
        <v>422</v>
      </c>
      <c r="B179" s="261" t="s">
        <v>423</v>
      </c>
      <c r="C179" s="261"/>
      <c r="D179" s="251" t="s">
        <v>255</v>
      </c>
      <c r="E179" s="252">
        <v>41670</v>
      </c>
      <c r="F179" s="51">
        <v>12299</v>
      </c>
      <c r="G179" s="37">
        <v>1230</v>
      </c>
      <c r="H179" s="253">
        <v>1230</v>
      </c>
      <c r="I179" s="252">
        <f t="shared" si="13"/>
        <v>41670</v>
      </c>
      <c r="J179" s="254">
        <f t="shared" si="14"/>
        <v>10</v>
      </c>
      <c r="K179" s="267"/>
      <c r="L179" s="268"/>
      <c r="M179" s="269" t="s">
        <v>2344</v>
      </c>
      <c r="N179" s="270" t="str">
        <f t="shared" si="15"/>
        <v>AABF</v>
      </c>
      <c r="O179" s="270" t="str">
        <f t="shared" si="16"/>
        <v>F</v>
      </c>
      <c r="P179" s="270" t="str">
        <f t="shared" si="17"/>
        <v>02</v>
      </c>
      <c r="Q179" s="270">
        <f t="shared" si="18"/>
        <v>10</v>
      </c>
      <c r="R179" s="251" t="s">
        <v>2347</v>
      </c>
      <c r="S179" s="271" t="s">
        <v>2353</v>
      </c>
    </row>
    <row r="180" spans="1:19" x14ac:dyDescent="0.25">
      <c r="A180" s="260" t="s">
        <v>849</v>
      </c>
      <c r="B180" s="261" t="s">
        <v>424</v>
      </c>
      <c r="C180" s="261"/>
      <c r="D180" s="251" t="s">
        <v>255</v>
      </c>
      <c r="E180" s="252">
        <v>41670</v>
      </c>
      <c r="F180" s="51">
        <v>2187</v>
      </c>
      <c r="G180" s="37">
        <v>219</v>
      </c>
      <c r="H180" s="253">
        <v>219</v>
      </c>
      <c r="I180" s="252">
        <f t="shared" si="13"/>
        <v>41670</v>
      </c>
      <c r="J180" s="254">
        <f t="shared" si="14"/>
        <v>10.01</v>
      </c>
      <c r="K180" s="267"/>
      <c r="L180" s="268"/>
      <c r="M180" s="269" t="s">
        <v>2344</v>
      </c>
      <c r="N180" s="270" t="str">
        <f t="shared" si="15"/>
        <v>AACF</v>
      </c>
      <c r="O180" s="270" t="str">
        <f t="shared" si="16"/>
        <v>F</v>
      </c>
      <c r="P180" s="270" t="str">
        <f t="shared" si="17"/>
        <v>02</v>
      </c>
      <c r="Q180" s="270">
        <f t="shared" si="18"/>
        <v>10</v>
      </c>
      <c r="R180" s="251" t="s">
        <v>2347</v>
      </c>
      <c r="S180" s="271" t="s">
        <v>2353</v>
      </c>
    </row>
    <row r="181" spans="1:19" x14ac:dyDescent="0.25">
      <c r="A181" s="260" t="s">
        <v>850</v>
      </c>
      <c r="B181" s="261" t="s">
        <v>425</v>
      </c>
      <c r="C181" s="261"/>
      <c r="D181" s="251" t="s">
        <v>255</v>
      </c>
      <c r="E181" s="252">
        <v>41670</v>
      </c>
      <c r="F181" s="51">
        <v>12804</v>
      </c>
      <c r="G181" s="37">
        <v>1280</v>
      </c>
      <c r="H181" s="253">
        <v>1280</v>
      </c>
      <c r="I181" s="252">
        <f t="shared" si="13"/>
        <v>41670</v>
      </c>
      <c r="J181" s="254">
        <f t="shared" si="14"/>
        <v>10</v>
      </c>
      <c r="K181" s="267"/>
      <c r="L181" s="268"/>
      <c r="M181" s="269" t="s">
        <v>2344</v>
      </c>
      <c r="N181" s="270" t="str">
        <f t="shared" si="15"/>
        <v>AACF</v>
      </c>
      <c r="O181" s="270" t="str">
        <f t="shared" si="16"/>
        <v>F</v>
      </c>
      <c r="P181" s="270" t="str">
        <f t="shared" si="17"/>
        <v>02</v>
      </c>
      <c r="Q181" s="270">
        <f t="shared" si="18"/>
        <v>10</v>
      </c>
      <c r="R181" s="251" t="s">
        <v>2347</v>
      </c>
      <c r="S181" s="271" t="s">
        <v>2353</v>
      </c>
    </row>
    <row r="182" spans="1:19" x14ac:dyDescent="0.25">
      <c r="A182" s="260" t="s">
        <v>851</v>
      </c>
      <c r="B182" s="261" t="s">
        <v>426</v>
      </c>
      <c r="C182" s="261"/>
      <c r="D182" s="251" t="s">
        <v>255</v>
      </c>
      <c r="E182" s="252">
        <v>41670</v>
      </c>
      <c r="F182" s="51">
        <v>1619</v>
      </c>
      <c r="G182" s="37">
        <v>162</v>
      </c>
      <c r="H182" s="253">
        <v>162</v>
      </c>
      <c r="I182" s="252">
        <f t="shared" si="13"/>
        <v>41670</v>
      </c>
      <c r="J182" s="254">
        <f t="shared" si="14"/>
        <v>10.01</v>
      </c>
      <c r="K182" s="267"/>
      <c r="L182" s="268"/>
      <c r="M182" s="269" t="s">
        <v>2344</v>
      </c>
      <c r="N182" s="270" t="str">
        <f t="shared" si="15"/>
        <v>AGRP</v>
      </c>
      <c r="O182" s="270" t="str">
        <f t="shared" si="16"/>
        <v>P</v>
      </c>
      <c r="P182" s="270" t="str">
        <f t="shared" si="17"/>
        <v>02</v>
      </c>
      <c r="Q182" s="270">
        <f t="shared" si="18"/>
        <v>10</v>
      </c>
      <c r="R182" s="251" t="s">
        <v>2347</v>
      </c>
      <c r="S182" s="271" t="s">
        <v>2353</v>
      </c>
    </row>
    <row r="183" spans="1:19" x14ac:dyDescent="0.25">
      <c r="A183" s="260" t="s">
        <v>1078</v>
      </c>
      <c r="B183" s="261" t="s">
        <v>427</v>
      </c>
      <c r="C183" s="261"/>
      <c r="D183" s="251" t="s">
        <v>255</v>
      </c>
      <c r="E183" s="252">
        <v>41670</v>
      </c>
      <c r="F183" s="51">
        <v>2611</v>
      </c>
      <c r="G183" s="37">
        <v>261</v>
      </c>
      <c r="H183" s="253">
        <v>261</v>
      </c>
      <c r="I183" s="252">
        <f t="shared" si="13"/>
        <v>41670</v>
      </c>
      <c r="J183" s="254">
        <f t="shared" si="14"/>
        <v>10</v>
      </c>
      <c r="K183" s="267"/>
      <c r="L183" s="268"/>
      <c r="M183" s="269" t="s">
        <v>2344</v>
      </c>
      <c r="N183" s="270" t="str">
        <f t="shared" si="15"/>
        <v>AAQP</v>
      </c>
      <c r="O183" s="270" t="str">
        <f t="shared" si="16"/>
        <v>P</v>
      </c>
      <c r="P183" s="270" t="str">
        <f t="shared" si="17"/>
        <v>02</v>
      </c>
      <c r="Q183" s="270">
        <f t="shared" si="18"/>
        <v>10</v>
      </c>
      <c r="R183" s="251" t="s">
        <v>2347</v>
      </c>
      <c r="S183" s="271" t="s">
        <v>2353</v>
      </c>
    </row>
    <row r="184" spans="1:19" x14ac:dyDescent="0.25">
      <c r="A184" s="260" t="s">
        <v>1079</v>
      </c>
      <c r="B184" s="261" t="s">
        <v>428</v>
      </c>
      <c r="C184" s="261"/>
      <c r="D184" s="251" t="s">
        <v>255</v>
      </c>
      <c r="E184" s="252">
        <v>41670</v>
      </c>
      <c r="F184" s="51">
        <v>9888</v>
      </c>
      <c r="G184" s="37">
        <v>989</v>
      </c>
      <c r="H184" s="253">
        <v>989</v>
      </c>
      <c r="I184" s="252">
        <f t="shared" si="13"/>
        <v>41670</v>
      </c>
      <c r="J184" s="254">
        <f t="shared" si="14"/>
        <v>10</v>
      </c>
      <c r="K184" s="267"/>
      <c r="L184" s="268"/>
      <c r="M184" s="269" t="s">
        <v>2344</v>
      </c>
      <c r="N184" s="270" t="str">
        <f t="shared" si="15"/>
        <v>AAAF</v>
      </c>
      <c r="O184" s="270" t="str">
        <f t="shared" si="16"/>
        <v>F</v>
      </c>
      <c r="P184" s="270" t="str">
        <f t="shared" si="17"/>
        <v>02</v>
      </c>
      <c r="Q184" s="270">
        <f t="shared" si="18"/>
        <v>10</v>
      </c>
      <c r="R184" s="251" t="s">
        <v>2347</v>
      </c>
      <c r="S184" s="271" t="s">
        <v>2353</v>
      </c>
    </row>
    <row r="185" spans="1:19" x14ac:dyDescent="0.25">
      <c r="A185" s="260" t="s">
        <v>971</v>
      </c>
      <c r="B185" s="261" t="s">
        <v>429</v>
      </c>
      <c r="C185" s="261"/>
      <c r="D185" s="251" t="s">
        <v>255</v>
      </c>
      <c r="E185" s="252">
        <v>41670</v>
      </c>
      <c r="F185" s="51">
        <v>2016</v>
      </c>
      <c r="G185" s="37">
        <v>202</v>
      </c>
      <c r="H185" s="253">
        <v>202</v>
      </c>
      <c r="I185" s="252">
        <f t="shared" si="13"/>
        <v>41670</v>
      </c>
      <c r="J185" s="254">
        <f t="shared" si="14"/>
        <v>10.02</v>
      </c>
      <c r="K185" s="267"/>
      <c r="L185" s="268"/>
      <c r="M185" s="269" t="s">
        <v>2344</v>
      </c>
      <c r="N185" s="270" t="str">
        <f t="shared" si="15"/>
        <v>AAAF</v>
      </c>
      <c r="O185" s="270" t="str">
        <f t="shared" si="16"/>
        <v>F</v>
      </c>
      <c r="P185" s="270" t="str">
        <f t="shared" si="17"/>
        <v>02</v>
      </c>
      <c r="Q185" s="270">
        <f t="shared" si="18"/>
        <v>10</v>
      </c>
      <c r="R185" s="251" t="s">
        <v>2347</v>
      </c>
      <c r="S185" s="271" t="s">
        <v>2353</v>
      </c>
    </row>
    <row r="186" spans="1:19" x14ac:dyDescent="0.25">
      <c r="A186" s="260" t="s">
        <v>852</v>
      </c>
      <c r="B186" s="261" t="s">
        <v>431</v>
      </c>
      <c r="C186" s="261"/>
      <c r="D186" s="251" t="s">
        <v>255</v>
      </c>
      <c r="E186" s="252">
        <v>41670</v>
      </c>
      <c r="F186" s="51">
        <v>4468</v>
      </c>
      <c r="G186" s="37">
        <v>447</v>
      </c>
      <c r="H186" s="253">
        <v>447</v>
      </c>
      <c r="I186" s="252">
        <f t="shared" si="13"/>
        <v>41670</v>
      </c>
      <c r="J186" s="254">
        <f t="shared" si="14"/>
        <v>10</v>
      </c>
      <c r="K186" s="267"/>
      <c r="L186" s="268"/>
      <c r="M186" s="269" t="s">
        <v>2344</v>
      </c>
      <c r="N186" s="270" t="str">
        <f t="shared" si="15"/>
        <v>AADP</v>
      </c>
      <c r="O186" s="270" t="str">
        <f t="shared" si="16"/>
        <v>P</v>
      </c>
      <c r="P186" s="270" t="str">
        <f t="shared" si="17"/>
        <v>02</v>
      </c>
      <c r="Q186" s="270">
        <f t="shared" si="18"/>
        <v>10</v>
      </c>
      <c r="R186" s="251" t="s">
        <v>2347</v>
      </c>
      <c r="S186" s="271" t="s">
        <v>2353</v>
      </c>
    </row>
    <row r="187" spans="1:19" x14ac:dyDescent="0.25">
      <c r="A187" s="260" t="s">
        <v>1080</v>
      </c>
      <c r="B187" s="261" t="s">
        <v>432</v>
      </c>
      <c r="C187" s="261"/>
      <c r="D187" s="251" t="s">
        <v>255</v>
      </c>
      <c r="E187" s="252">
        <v>41670</v>
      </c>
      <c r="F187" s="51">
        <v>11365</v>
      </c>
      <c r="G187" s="37">
        <v>1136</v>
      </c>
      <c r="H187" s="253">
        <v>1136</v>
      </c>
      <c r="I187" s="252">
        <f t="shared" si="13"/>
        <v>41670</v>
      </c>
      <c r="J187" s="254">
        <f t="shared" si="14"/>
        <v>10</v>
      </c>
      <c r="K187" s="267"/>
      <c r="L187" s="268"/>
      <c r="M187" s="269" t="s">
        <v>2344</v>
      </c>
      <c r="N187" s="270" t="str">
        <f t="shared" si="15"/>
        <v>AOYP</v>
      </c>
      <c r="O187" s="270" t="str">
        <f t="shared" si="16"/>
        <v>P</v>
      </c>
      <c r="P187" s="270" t="str">
        <f t="shared" si="17"/>
        <v>02</v>
      </c>
      <c r="Q187" s="270">
        <f t="shared" si="18"/>
        <v>10</v>
      </c>
      <c r="R187" s="251" t="s">
        <v>2347</v>
      </c>
      <c r="S187" s="271" t="s">
        <v>2353</v>
      </c>
    </row>
    <row r="188" spans="1:19" x14ac:dyDescent="0.25">
      <c r="A188" s="260" t="s">
        <v>1081</v>
      </c>
      <c r="B188" s="261" t="s">
        <v>433</v>
      </c>
      <c r="C188" s="261"/>
      <c r="D188" s="251" t="s">
        <v>255</v>
      </c>
      <c r="E188" s="252">
        <v>41670</v>
      </c>
      <c r="F188" s="51">
        <v>938</v>
      </c>
      <c r="G188" s="37">
        <v>94</v>
      </c>
      <c r="H188" s="253">
        <v>94</v>
      </c>
      <c r="I188" s="252">
        <f t="shared" si="13"/>
        <v>41670</v>
      </c>
      <c r="J188" s="254">
        <f t="shared" si="14"/>
        <v>10.02</v>
      </c>
      <c r="K188" s="267"/>
      <c r="L188" s="268"/>
      <c r="M188" s="269" t="s">
        <v>2344</v>
      </c>
      <c r="N188" s="270" t="str">
        <f t="shared" si="15"/>
        <v>AARF</v>
      </c>
      <c r="O188" s="270" t="str">
        <f t="shared" si="16"/>
        <v>F</v>
      </c>
      <c r="P188" s="270" t="str">
        <f t="shared" si="17"/>
        <v>02</v>
      </c>
      <c r="Q188" s="270">
        <f t="shared" si="18"/>
        <v>10</v>
      </c>
      <c r="R188" s="251" t="s">
        <v>2347</v>
      </c>
      <c r="S188" s="271" t="s">
        <v>2353</v>
      </c>
    </row>
    <row r="189" spans="1:19" x14ac:dyDescent="0.25">
      <c r="A189" s="260" t="s">
        <v>1082</v>
      </c>
      <c r="B189" s="261" t="s">
        <v>434</v>
      </c>
      <c r="C189" s="261"/>
      <c r="D189" s="251" t="s">
        <v>255</v>
      </c>
      <c r="E189" s="252">
        <v>41670</v>
      </c>
      <c r="F189" s="51">
        <v>5972</v>
      </c>
      <c r="G189" s="37">
        <v>597</v>
      </c>
      <c r="H189" s="253">
        <v>597</v>
      </c>
      <c r="I189" s="252">
        <f t="shared" si="13"/>
        <v>41670</v>
      </c>
      <c r="J189" s="254">
        <f t="shared" si="14"/>
        <v>10</v>
      </c>
      <c r="K189" s="267"/>
      <c r="L189" s="268"/>
      <c r="M189" s="269" t="s">
        <v>2344</v>
      </c>
      <c r="N189" s="270" t="str">
        <f t="shared" si="15"/>
        <v>AKEP</v>
      </c>
      <c r="O189" s="270" t="str">
        <f t="shared" si="16"/>
        <v>P</v>
      </c>
      <c r="P189" s="270" t="str">
        <f t="shared" si="17"/>
        <v>02</v>
      </c>
      <c r="Q189" s="270">
        <f t="shared" si="18"/>
        <v>10</v>
      </c>
      <c r="R189" s="251" t="s">
        <v>2347</v>
      </c>
      <c r="S189" s="271" t="s">
        <v>2353</v>
      </c>
    </row>
    <row r="190" spans="1:19" x14ac:dyDescent="0.25">
      <c r="A190" s="260" t="s">
        <v>853</v>
      </c>
      <c r="B190" s="261" t="s">
        <v>435</v>
      </c>
      <c r="C190" s="261"/>
      <c r="D190" s="251" t="s">
        <v>255</v>
      </c>
      <c r="E190" s="252">
        <v>41670</v>
      </c>
      <c r="F190" s="51">
        <v>6755</v>
      </c>
      <c r="G190" s="37">
        <v>675</v>
      </c>
      <c r="H190" s="253">
        <v>675</v>
      </c>
      <c r="I190" s="252">
        <f t="shared" si="13"/>
        <v>41670</v>
      </c>
      <c r="J190" s="254">
        <f t="shared" si="14"/>
        <v>9.99</v>
      </c>
      <c r="K190" s="267"/>
      <c r="L190" s="268"/>
      <c r="M190" s="269" t="s">
        <v>2344</v>
      </c>
      <c r="N190" s="270" t="str">
        <f t="shared" si="15"/>
        <v>AABF</v>
      </c>
      <c r="O190" s="270" t="str">
        <f t="shared" si="16"/>
        <v>F</v>
      </c>
      <c r="P190" s="270" t="str">
        <f t="shared" si="17"/>
        <v>02</v>
      </c>
      <c r="Q190" s="270">
        <f t="shared" si="18"/>
        <v>10</v>
      </c>
      <c r="R190" s="251" t="s">
        <v>2347</v>
      </c>
      <c r="S190" s="271" t="s">
        <v>2353</v>
      </c>
    </row>
    <row r="191" spans="1:19" x14ac:dyDescent="0.25">
      <c r="A191" s="260" t="s">
        <v>972</v>
      </c>
      <c r="B191" s="261" t="s">
        <v>436</v>
      </c>
      <c r="C191" s="261"/>
      <c r="D191" s="251" t="s">
        <v>255</v>
      </c>
      <c r="E191" s="252">
        <v>41670</v>
      </c>
      <c r="F191" s="51">
        <v>8868</v>
      </c>
      <c r="G191" s="37">
        <v>887</v>
      </c>
      <c r="H191" s="253">
        <v>887</v>
      </c>
      <c r="I191" s="252">
        <f t="shared" si="13"/>
        <v>41670</v>
      </c>
      <c r="J191" s="254">
        <f t="shared" si="14"/>
        <v>10</v>
      </c>
      <c r="K191" s="267"/>
      <c r="L191" s="268"/>
      <c r="M191" s="269" t="s">
        <v>2344</v>
      </c>
      <c r="N191" s="270" t="str">
        <f t="shared" si="15"/>
        <v>AASF</v>
      </c>
      <c r="O191" s="270" t="str">
        <f t="shared" si="16"/>
        <v>F</v>
      </c>
      <c r="P191" s="270" t="str">
        <f t="shared" si="17"/>
        <v>02</v>
      </c>
      <c r="Q191" s="270">
        <f t="shared" si="18"/>
        <v>10</v>
      </c>
      <c r="R191" s="251" t="s">
        <v>2347</v>
      </c>
      <c r="S191" s="271" t="s">
        <v>2353</v>
      </c>
    </row>
    <row r="192" spans="1:19" x14ac:dyDescent="0.25">
      <c r="A192" s="260" t="s">
        <v>854</v>
      </c>
      <c r="B192" s="261" t="s">
        <v>437</v>
      </c>
      <c r="C192" s="261"/>
      <c r="D192" s="251" t="s">
        <v>255</v>
      </c>
      <c r="E192" s="252">
        <v>41670</v>
      </c>
      <c r="F192" s="51">
        <v>31916</v>
      </c>
      <c r="G192" s="37">
        <v>3192</v>
      </c>
      <c r="H192" s="253">
        <v>3192</v>
      </c>
      <c r="I192" s="252">
        <f t="shared" si="13"/>
        <v>41670</v>
      </c>
      <c r="J192" s="254">
        <f t="shared" si="14"/>
        <v>10</v>
      </c>
      <c r="K192" s="267"/>
      <c r="L192" s="268"/>
      <c r="M192" s="269" t="s">
        <v>2344</v>
      </c>
      <c r="N192" s="270" t="str">
        <f t="shared" si="15"/>
        <v>AAKF</v>
      </c>
      <c r="O192" s="270" t="str">
        <f t="shared" si="16"/>
        <v>F</v>
      </c>
      <c r="P192" s="270" t="str">
        <f t="shared" si="17"/>
        <v>02</v>
      </c>
      <c r="Q192" s="270">
        <f t="shared" si="18"/>
        <v>10</v>
      </c>
      <c r="R192" s="251" t="s">
        <v>2347</v>
      </c>
      <c r="S192" s="271" t="s">
        <v>2353</v>
      </c>
    </row>
    <row r="193" spans="1:19" x14ac:dyDescent="0.25">
      <c r="A193" s="260" t="s">
        <v>855</v>
      </c>
      <c r="B193" s="261" t="s">
        <v>438</v>
      </c>
      <c r="C193" s="261"/>
      <c r="D193" s="251" t="s">
        <v>255</v>
      </c>
      <c r="E193" s="252">
        <v>41670</v>
      </c>
      <c r="F193" s="51">
        <v>3383</v>
      </c>
      <c r="G193" s="37">
        <v>338</v>
      </c>
      <c r="H193" s="253">
        <v>338</v>
      </c>
      <c r="I193" s="252">
        <f t="shared" si="13"/>
        <v>41670</v>
      </c>
      <c r="J193" s="254">
        <f t="shared" si="14"/>
        <v>9.99</v>
      </c>
      <c r="K193" s="267"/>
      <c r="L193" s="268"/>
      <c r="M193" s="269" t="s">
        <v>2344</v>
      </c>
      <c r="N193" s="270" t="str">
        <f t="shared" si="15"/>
        <v>AAGF</v>
      </c>
      <c r="O193" s="270" t="str">
        <f t="shared" si="16"/>
        <v>F</v>
      </c>
      <c r="P193" s="270" t="str">
        <f t="shared" si="17"/>
        <v>02</v>
      </c>
      <c r="Q193" s="270">
        <f t="shared" si="18"/>
        <v>10</v>
      </c>
      <c r="R193" s="251" t="s">
        <v>2347</v>
      </c>
      <c r="S193" s="271" t="s">
        <v>2353</v>
      </c>
    </row>
    <row r="194" spans="1:19" x14ac:dyDescent="0.25">
      <c r="A194" s="260" t="s">
        <v>439</v>
      </c>
      <c r="B194" s="261" t="s">
        <v>440</v>
      </c>
      <c r="C194" s="261"/>
      <c r="D194" s="251" t="s">
        <v>255</v>
      </c>
      <c r="E194" s="252">
        <v>41670</v>
      </c>
      <c r="F194" s="51">
        <v>1104</v>
      </c>
      <c r="G194" s="37">
        <v>110</v>
      </c>
      <c r="H194" s="253">
        <v>110</v>
      </c>
      <c r="I194" s="252">
        <f t="shared" ref="I194:I257" si="19">+E194</f>
        <v>41670</v>
      </c>
      <c r="J194" s="254">
        <f t="shared" ref="J194:J257" si="20">+ROUND(H194/F194*100,2)</f>
        <v>9.9600000000000009</v>
      </c>
      <c r="K194" s="267"/>
      <c r="L194" s="268"/>
      <c r="M194" s="269" t="s">
        <v>2344</v>
      </c>
      <c r="N194" s="270" t="str">
        <f t="shared" ref="N194:N257" si="21">LEFT(A194,4)</f>
        <v>AAFF</v>
      </c>
      <c r="O194" s="270" t="str">
        <f t="shared" ref="O194:O257" si="22">RIGHT(N194,1)</f>
        <v>F</v>
      </c>
      <c r="P194" s="270" t="str">
        <f t="shared" ref="P194:P257" si="23">IF(O194="C","01","02")</f>
        <v>02</v>
      </c>
      <c r="Q194" s="270">
        <f t="shared" ref="Q194:Q257" si="24">LEN(A194)</f>
        <v>10</v>
      </c>
      <c r="R194" s="251" t="s">
        <v>2347</v>
      </c>
      <c r="S194" s="271" t="s">
        <v>2353</v>
      </c>
    </row>
    <row r="195" spans="1:19" x14ac:dyDescent="0.25">
      <c r="A195" s="260" t="s">
        <v>856</v>
      </c>
      <c r="B195" s="261" t="s">
        <v>441</v>
      </c>
      <c r="C195" s="261"/>
      <c r="D195" s="251" t="s">
        <v>255</v>
      </c>
      <c r="E195" s="252">
        <v>41670</v>
      </c>
      <c r="F195" s="51">
        <v>6485</v>
      </c>
      <c r="G195" s="37">
        <v>649</v>
      </c>
      <c r="H195" s="253">
        <v>649</v>
      </c>
      <c r="I195" s="252">
        <f t="shared" si="19"/>
        <v>41670</v>
      </c>
      <c r="J195" s="254">
        <f t="shared" si="20"/>
        <v>10.01</v>
      </c>
      <c r="K195" s="267"/>
      <c r="L195" s="268"/>
      <c r="M195" s="269" t="s">
        <v>2344</v>
      </c>
      <c r="N195" s="270" t="str">
        <f t="shared" si="21"/>
        <v>ALTP</v>
      </c>
      <c r="O195" s="270" t="str">
        <f t="shared" si="22"/>
        <v>P</v>
      </c>
      <c r="P195" s="270" t="str">
        <f t="shared" si="23"/>
        <v>02</v>
      </c>
      <c r="Q195" s="270">
        <f t="shared" si="24"/>
        <v>10</v>
      </c>
      <c r="R195" s="251" t="s">
        <v>2347</v>
      </c>
      <c r="S195" s="271" t="s">
        <v>2353</v>
      </c>
    </row>
    <row r="196" spans="1:19" x14ac:dyDescent="0.25">
      <c r="A196" s="260" t="s">
        <v>857</v>
      </c>
      <c r="B196" s="261" t="s">
        <v>442</v>
      </c>
      <c r="C196" s="261"/>
      <c r="D196" s="251" t="s">
        <v>255</v>
      </c>
      <c r="E196" s="252">
        <v>41670</v>
      </c>
      <c r="F196" s="51">
        <v>7592</v>
      </c>
      <c r="G196" s="37">
        <v>759</v>
      </c>
      <c r="H196" s="253">
        <v>759</v>
      </c>
      <c r="I196" s="252">
        <f t="shared" si="19"/>
        <v>41670</v>
      </c>
      <c r="J196" s="254">
        <f t="shared" si="20"/>
        <v>10</v>
      </c>
      <c r="K196" s="267"/>
      <c r="L196" s="268"/>
      <c r="M196" s="269" t="s">
        <v>2344</v>
      </c>
      <c r="N196" s="270" t="str">
        <f t="shared" si="21"/>
        <v>AIXP</v>
      </c>
      <c r="O196" s="270" t="str">
        <f t="shared" si="22"/>
        <v>P</v>
      </c>
      <c r="P196" s="270" t="str">
        <f t="shared" si="23"/>
        <v>02</v>
      </c>
      <c r="Q196" s="270">
        <f t="shared" si="24"/>
        <v>10</v>
      </c>
      <c r="R196" s="251" t="s">
        <v>2347</v>
      </c>
      <c r="S196" s="271" t="s">
        <v>2353</v>
      </c>
    </row>
    <row r="197" spans="1:19" x14ac:dyDescent="0.25">
      <c r="A197" s="260" t="s">
        <v>973</v>
      </c>
      <c r="B197" s="261" t="s">
        <v>443</v>
      </c>
      <c r="C197" s="261"/>
      <c r="D197" s="251" t="s">
        <v>255</v>
      </c>
      <c r="E197" s="252">
        <v>41670</v>
      </c>
      <c r="F197" s="51">
        <v>10799</v>
      </c>
      <c r="G197" s="37">
        <v>1080</v>
      </c>
      <c r="H197" s="253">
        <v>1080</v>
      </c>
      <c r="I197" s="252">
        <f t="shared" si="19"/>
        <v>41670</v>
      </c>
      <c r="J197" s="254">
        <f t="shared" si="20"/>
        <v>10</v>
      </c>
      <c r="K197" s="267"/>
      <c r="L197" s="268"/>
      <c r="M197" s="269" t="s">
        <v>2344</v>
      </c>
      <c r="N197" s="270" t="str">
        <f t="shared" si="21"/>
        <v>AABP</v>
      </c>
      <c r="O197" s="270" t="str">
        <f t="shared" si="22"/>
        <v>P</v>
      </c>
      <c r="P197" s="270" t="str">
        <f t="shared" si="23"/>
        <v>02</v>
      </c>
      <c r="Q197" s="270">
        <f t="shared" si="24"/>
        <v>10</v>
      </c>
      <c r="R197" s="251" t="s">
        <v>2347</v>
      </c>
      <c r="S197" s="271" t="s">
        <v>2353</v>
      </c>
    </row>
    <row r="198" spans="1:19" x14ac:dyDescent="0.25">
      <c r="A198" s="260" t="s">
        <v>444</v>
      </c>
      <c r="B198" s="261" t="s">
        <v>445</v>
      </c>
      <c r="C198" s="261"/>
      <c r="D198" s="251" t="s">
        <v>255</v>
      </c>
      <c r="E198" s="252">
        <v>41670</v>
      </c>
      <c r="F198" s="51">
        <v>13030</v>
      </c>
      <c r="G198" s="37">
        <v>1303</v>
      </c>
      <c r="H198" s="253">
        <v>1303</v>
      </c>
      <c r="I198" s="252">
        <f t="shared" si="19"/>
        <v>41670</v>
      </c>
      <c r="J198" s="254">
        <f t="shared" si="20"/>
        <v>10</v>
      </c>
      <c r="K198" s="267"/>
      <c r="L198" s="268"/>
      <c r="M198" s="269" t="s">
        <v>2344</v>
      </c>
      <c r="N198" s="270" t="str">
        <f t="shared" si="21"/>
        <v>AAFF</v>
      </c>
      <c r="O198" s="270" t="str">
        <f t="shared" si="22"/>
        <v>F</v>
      </c>
      <c r="P198" s="270" t="str">
        <f t="shared" si="23"/>
        <v>02</v>
      </c>
      <c r="Q198" s="270">
        <f t="shared" si="24"/>
        <v>10</v>
      </c>
      <c r="R198" s="251" t="s">
        <v>2347</v>
      </c>
      <c r="S198" s="271" t="s">
        <v>2353</v>
      </c>
    </row>
    <row r="199" spans="1:19" x14ac:dyDescent="0.25">
      <c r="A199" s="260" t="s">
        <v>446</v>
      </c>
      <c r="B199" s="261" t="s">
        <v>447</v>
      </c>
      <c r="C199" s="261"/>
      <c r="D199" s="251" t="s">
        <v>255</v>
      </c>
      <c r="E199" s="252">
        <v>41670</v>
      </c>
      <c r="F199" s="51">
        <v>3782</v>
      </c>
      <c r="G199" s="37">
        <v>378</v>
      </c>
      <c r="H199" s="253">
        <v>378</v>
      </c>
      <c r="I199" s="252">
        <f t="shared" si="19"/>
        <v>41670</v>
      </c>
      <c r="J199" s="254">
        <f t="shared" si="20"/>
        <v>9.99</v>
      </c>
      <c r="K199" s="267"/>
      <c r="L199" s="268"/>
      <c r="M199" s="269" t="s">
        <v>2344</v>
      </c>
      <c r="N199" s="270" t="str">
        <f t="shared" si="21"/>
        <v>AAXF</v>
      </c>
      <c r="O199" s="270" t="str">
        <f t="shared" si="22"/>
        <v>F</v>
      </c>
      <c r="P199" s="270" t="str">
        <f t="shared" si="23"/>
        <v>02</v>
      </c>
      <c r="Q199" s="270">
        <f t="shared" si="24"/>
        <v>10</v>
      </c>
      <c r="R199" s="251" t="s">
        <v>2347</v>
      </c>
      <c r="S199" s="271" t="s">
        <v>2353</v>
      </c>
    </row>
    <row r="200" spans="1:19" x14ac:dyDescent="0.25">
      <c r="A200" s="260" t="s">
        <v>858</v>
      </c>
      <c r="B200" s="261" t="s">
        <v>448</v>
      </c>
      <c r="C200" s="261"/>
      <c r="D200" s="251" t="s">
        <v>255</v>
      </c>
      <c r="E200" s="252">
        <v>41670</v>
      </c>
      <c r="F200" s="51">
        <v>17709</v>
      </c>
      <c r="G200" s="37">
        <v>1771</v>
      </c>
      <c r="H200" s="253">
        <v>1771</v>
      </c>
      <c r="I200" s="252">
        <f t="shared" si="19"/>
        <v>41670</v>
      </c>
      <c r="J200" s="254">
        <f t="shared" si="20"/>
        <v>10</v>
      </c>
      <c r="K200" s="267"/>
      <c r="L200" s="268"/>
      <c r="M200" s="269" t="s">
        <v>2344</v>
      </c>
      <c r="N200" s="270" t="str">
        <f t="shared" si="21"/>
        <v>AKRP</v>
      </c>
      <c r="O200" s="270" t="str">
        <f t="shared" si="22"/>
        <v>P</v>
      </c>
      <c r="P200" s="270" t="str">
        <f t="shared" si="23"/>
        <v>02</v>
      </c>
      <c r="Q200" s="270">
        <f t="shared" si="24"/>
        <v>10</v>
      </c>
      <c r="R200" s="251" t="s">
        <v>2347</v>
      </c>
      <c r="S200" s="271" t="s">
        <v>2353</v>
      </c>
    </row>
    <row r="201" spans="1:19" x14ac:dyDescent="0.25">
      <c r="A201" s="260" t="s">
        <v>1083</v>
      </c>
      <c r="B201" s="261" t="s">
        <v>449</v>
      </c>
      <c r="C201" s="261"/>
      <c r="D201" s="251" t="s">
        <v>255</v>
      </c>
      <c r="E201" s="252">
        <v>41670</v>
      </c>
      <c r="F201" s="51">
        <v>17680</v>
      </c>
      <c r="G201" s="37">
        <v>1768</v>
      </c>
      <c r="H201" s="253">
        <v>1768</v>
      </c>
      <c r="I201" s="252">
        <f t="shared" si="19"/>
        <v>41670</v>
      </c>
      <c r="J201" s="254">
        <f t="shared" si="20"/>
        <v>10</v>
      </c>
      <c r="K201" s="267"/>
      <c r="L201" s="268"/>
      <c r="M201" s="269" t="s">
        <v>2344</v>
      </c>
      <c r="N201" s="270" t="str">
        <f t="shared" si="21"/>
        <v>ACVP</v>
      </c>
      <c r="O201" s="270" t="str">
        <f t="shared" si="22"/>
        <v>P</v>
      </c>
      <c r="P201" s="270" t="str">
        <f t="shared" si="23"/>
        <v>02</v>
      </c>
      <c r="Q201" s="270">
        <f t="shared" si="24"/>
        <v>10</v>
      </c>
      <c r="R201" s="251" t="s">
        <v>2347</v>
      </c>
      <c r="S201" s="271" t="s">
        <v>2353</v>
      </c>
    </row>
    <row r="202" spans="1:19" x14ac:dyDescent="0.25">
      <c r="A202" s="260" t="s">
        <v>1084</v>
      </c>
      <c r="B202" s="261" t="s">
        <v>450</v>
      </c>
      <c r="C202" s="261"/>
      <c r="D202" s="251" t="s">
        <v>255</v>
      </c>
      <c r="E202" s="252">
        <v>41670</v>
      </c>
      <c r="F202" s="51">
        <v>11699</v>
      </c>
      <c r="G202" s="37">
        <v>1170</v>
      </c>
      <c r="H202" s="253">
        <v>1170</v>
      </c>
      <c r="I202" s="252">
        <f t="shared" si="19"/>
        <v>41670</v>
      </c>
      <c r="J202" s="254">
        <f t="shared" si="20"/>
        <v>10</v>
      </c>
      <c r="K202" s="267"/>
      <c r="L202" s="268"/>
      <c r="M202" s="269" t="s">
        <v>2344</v>
      </c>
      <c r="N202" s="270" t="str">
        <f t="shared" si="21"/>
        <v>AASF</v>
      </c>
      <c r="O202" s="270" t="str">
        <f t="shared" si="22"/>
        <v>F</v>
      </c>
      <c r="P202" s="270" t="str">
        <f t="shared" si="23"/>
        <v>02</v>
      </c>
      <c r="Q202" s="270">
        <f t="shared" si="24"/>
        <v>10</v>
      </c>
      <c r="R202" s="251" t="s">
        <v>2347</v>
      </c>
      <c r="S202" s="271" t="s">
        <v>2353</v>
      </c>
    </row>
    <row r="203" spans="1:19" x14ac:dyDescent="0.25">
      <c r="A203" s="260" t="s">
        <v>859</v>
      </c>
      <c r="B203" s="261" t="s">
        <v>451</v>
      </c>
      <c r="C203" s="261"/>
      <c r="D203" s="251" t="s">
        <v>255</v>
      </c>
      <c r="E203" s="252">
        <v>41670</v>
      </c>
      <c r="F203" s="51">
        <v>3043</v>
      </c>
      <c r="G203" s="37">
        <v>304</v>
      </c>
      <c r="H203" s="253">
        <v>304</v>
      </c>
      <c r="I203" s="252">
        <f t="shared" si="19"/>
        <v>41670</v>
      </c>
      <c r="J203" s="254">
        <f t="shared" si="20"/>
        <v>9.99</v>
      </c>
      <c r="K203" s="267"/>
      <c r="L203" s="268"/>
      <c r="M203" s="269" t="s">
        <v>2344</v>
      </c>
      <c r="N203" s="270" t="str">
        <f t="shared" si="21"/>
        <v>AAYF</v>
      </c>
      <c r="O203" s="270" t="str">
        <f t="shared" si="22"/>
        <v>F</v>
      </c>
      <c r="P203" s="270" t="str">
        <f t="shared" si="23"/>
        <v>02</v>
      </c>
      <c r="Q203" s="270">
        <f t="shared" si="24"/>
        <v>10</v>
      </c>
      <c r="R203" s="251" t="s">
        <v>2347</v>
      </c>
      <c r="S203" s="271" t="s">
        <v>2353</v>
      </c>
    </row>
    <row r="204" spans="1:19" x14ac:dyDescent="0.25">
      <c r="A204" s="260" t="s">
        <v>452</v>
      </c>
      <c r="B204" s="261" t="s">
        <v>453</v>
      </c>
      <c r="C204" s="261"/>
      <c r="D204" s="251" t="s">
        <v>255</v>
      </c>
      <c r="E204" s="252">
        <v>41670</v>
      </c>
      <c r="F204" s="51">
        <v>2956</v>
      </c>
      <c r="G204" s="37">
        <v>296</v>
      </c>
      <c r="H204" s="253">
        <v>296</v>
      </c>
      <c r="I204" s="252">
        <f t="shared" si="19"/>
        <v>41670</v>
      </c>
      <c r="J204" s="254">
        <f t="shared" si="20"/>
        <v>10.01</v>
      </c>
      <c r="K204" s="267"/>
      <c r="L204" s="268"/>
      <c r="M204" s="269" t="s">
        <v>2344</v>
      </c>
      <c r="N204" s="270" t="str">
        <f t="shared" si="21"/>
        <v>ADBP</v>
      </c>
      <c r="O204" s="270" t="str">
        <f t="shared" si="22"/>
        <v>P</v>
      </c>
      <c r="P204" s="270" t="str">
        <f t="shared" si="23"/>
        <v>02</v>
      </c>
      <c r="Q204" s="270">
        <f t="shared" si="24"/>
        <v>10</v>
      </c>
      <c r="R204" s="251" t="s">
        <v>2347</v>
      </c>
      <c r="S204" s="271" t="s">
        <v>2353</v>
      </c>
    </row>
    <row r="205" spans="1:19" x14ac:dyDescent="0.25">
      <c r="A205" s="260" t="s">
        <v>1085</v>
      </c>
      <c r="B205" s="261" t="s">
        <v>454</v>
      </c>
      <c r="C205" s="261"/>
      <c r="D205" s="251" t="s">
        <v>255</v>
      </c>
      <c r="E205" s="252">
        <v>41670</v>
      </c>
      <c r="F205" s="51">
        <v>8937</v>
      </c>
      <c r="G205" s="37">
        <v>894</v>
      </c>
      <c r="H205" s="253">
        <v>894</v>
      </c>
      <c r="I205" s="252">
        <f t="shared" si="19"/>
        <v>41670</v>
      </c>
      <c r="J205" s="254">
        <f t="shared" si="20"/>
        <v>10</v>
      </c>
      <c r="K205" s="267"/>
      <c r="L205" s="268"/>
      <c r="M205" s="269" t="s">
        <v>2344</v>
      </c>
      <c r="N205" s="270" t="str">
        <f t="shared" si="21"/>
        <v>AAFF</v>
      </c>
      <c r="O205" s="270" t="str">
        <f t="shared" si="22"/>
        <v>F</v>
      </c>
      <c r="P205" s="270" t="str">
        <f t="shared" si="23"/>
        <v>02</v>
      </c>
      <c r="Q205" s="270">
        <f t="shared" si="24"/>
        <v>10</v>
      </c>
      <c r="R205" s="251" t="s">
        <v>2347</v>
      </c>
      <c r="S205" s="271" t="s">
        <v>2353</v>
      </c>
    </row>
    <row r="206" spans="1:19" x14ac:dyDescent="0.25">
      <c r="A206" s="260" t="s">
        <v>860</v>
      </c>
      <c r="B206" s="261" t="s">
        <v>455</v>
      </c>
      <c r="C206" s="261"/>
      <c r="D206" s="251" t="s">
        <v>255</v>
      </c>
      <c r="E206" s="252">
        <v>41670</v>
      </c>
      <c r="F206" s="51">
        <v>6714</v>
      </c>
      <c r="G206" s="37">
        <v>671</v>
      </c>
      <c r="H206" s="253">
        <v>671</v>
      </c>
      <c r="I206" s="252">
        <f t="shared" si="19"/>
        <v>41670</v>
      </c>
      <c r="J206" s="254">
        <f t="shared" si="20"/>
        <v>9.99</v>
      </c>
      <c r="K206" s="267"/>
      <c r="L206" s="268"/>
      <c r="M206" s="269" t="s">
        <v>2344</v>
      </c>
      <c r="N206" s="270" t="str">
        <f t="shared" si="21"/>
        <v>AAAH</v>
      </c>
      <c r="O206" s="270" t="str">
        <f t="shared" si="22"/>
        <v>H</v>
      </c>
      <c r="P206" s="270" t="str">
        <f t="shared" si="23"/>
        <v>02</v>
      </c>
      <c r="Q206" s="270">
        <f t="shared" si="24"/>
        <v>10</v>
      </c>
      <c r="R206" s="251" t="s">
        <v>2347</v>
      </c>
      <c r="S206" s="271" t="s">
        <v>2353</v>
      </c>
    </row>
    <row r="207" spans="1:19" x14ac:dyDescent="0.25">
      <c r="A207" s="260" t="s">
        <v>456</v>
      </c>
      <c r="B207" s="261" t="s">
        <v>457</v>
      </c>
      <c r="C207" s="261"/>
      <c r="D207" s="251" t="s">
        <v>255</v>
      </c>
      <c r="E207" s="252">
        <v>41670</v>
      </c>
      <c r="F207" s="51">
        <v>5156</v>
      </c>
      <c r="G207" s="37">
        <v>516</v>
      </c>
      <c r="H207" s="253">
        <v>516</v>
      </c>
      <c r="I207" s="252">
        <f t="shared" si="19"/>
        <v>41670</v>
      </c>
      <c r="J207" s="254">
        <f t="shared" si="20"/>
        <v>10.01</v>
      </c>
      <c r="K207" s="267"/>
      <c r="L207" s="268"/>
      <c r="M207" s="269" t="s">
        <v>2344</v>
      </c>
      <c r="N207" s="270" t="str">
        <f t="shared" si="21"/>
        <v>AGKP</v>
      </c>
      <c r="O207" s="270" t="str">
        <f t="shared" si="22"/>
        <v>P</v>
      </c>
      <c r="P207" s="270" t="str">
        <f t="shared" si="23"/>
        <v>02</v>
      </c>
      <c r="Q207" s="270">
        <f t="shared" si="24"/>
        <v>10</v>
      </c>
      <c r="R207" s="251" t="s">
        <v>2347</v>
      </c>
      <c r="S207" s="271" t="s">
        <v>2353</v>
      </c>
    </row>
    <row r="208" spans="1:19" x14ac:dyDescent="0.25">
      <c r="A208" s="260" t="s">
        <v>1086</v>
      </c>
      <c r="B208" s="261" t="s">
        <v>458</v>
      </c>
      <c r="C208" s="261"/>
      <c r="D208" s="251" t="s">
        <v>255</v>
      </c>
      <c r="E208" s="252">
        <v>41670</v>
      </c>
      <c r="F208" s="51">
        <v>8612</v>
      </c>
      <c r="G208" s="37">
        <v>861</v>
      </c>
      <c r="H208" s="253">
        <v>861</v>
      </c>
      <c r="I208" s="252">
        <f t="shared" si="19"/>
        <v>41670</v>
      </c>
      <c r="J208" s="254">
        <f t="shared" si="20"/>
        <v>10</v>
      </c>
      <c r="K208" s="267"/>
      <c r="L208" s="268"/>
      <c r="M208" s="269" t="s">
        <v>2344</v>
      </c>
      <c r="N208" s="270" t="str">
        <f t="shared" si="21"/>
        <v>AAFF</v>
      </c>
      <c r="O208" s="270" t="str">
        <f t="shared" si="22"/>
        <v>F</v>
      </c>
      <c r="P208" s="270" t="str">
        <f t="shared" si="23"/>
        <v>02</v>
      </c>
      <c r="Q208" s="270">
        <f t="shared" si="24"/>
        <v>10</v>
      </c>
      <c r="R208" s="251" t="s">
        <v>2347</v>
      </c>
      <c r="S208" s="271" t="s">
        <v>2353</v>
      </c>
    </row>
    <row r="209" spans="1:19" x14ac:dyDescent="0.25">
      <c r="A209" s="260" t="s">
        <v>459</v>
      </c>
      <c r="B209" s="261" t="s">
        <v>460</v>
      </c>
      <c r="C209" s="261"/>
      <c r="D209" s="251" t="s">
        <v>255</v>
      </c>
      <c r="E209" s="252">
        <v>41670</v>
      </c>
      <c r="F209" s="51">
        <v>13766</v>
      </c>
      <c r="G209" s="37">
        <v>1377</v>
      </c>
      <c r="H209" s="253">
        <v>1377</v>
      </c>
      <c r="I209" s="252">
        <f t="shared" si="19"/>
        <v>41670</v>
      </c>
      <c r="J209" s="254">
        <f t="shared" si="20"/>
        <v>10</v>
      </c>
      <c r="K209" s="267"/>
      <c r="L209" s="268"/>
      <c r="M209" s="269" t="s">
        <v>2344</v>
      </c>
      <c r="N209" s="270" t="str">
        <f t="shared" si="21"/>
        <v>AGUP</v>
      </c>
      <c r="O209" s="270" t="str">
        <f t="shared" si="22"/>
        <v>P</v>
      </c>
      <c r="P209" s="270" t="str">
        <f t="shared" si="23"/>
        <v>02</v>
      </c>
      <c r="Q209" s="270">
        <f t="shared" si="24"/>
        <v>10</v>
      </c>
      <c r="R209" s="251" t="s">
        <v>2347</v>
      </c>
      <c r="S209" s="271" t="s">
        <v>2353</v>
      </c>
    </row>
    <row r="210" spans="1:19" x14ac:dyDescent="0.25">
      <c r="A210" s="260" t="s">
        <v>1087</v>
      </c>
      <c r="B210" s="261" t="s">
        <v>461</v>
      </c>
      <c r="C210" s="261"/>
      <c r="D210" s="251" t="s">
        <v>255</v>
      </c>
      <c r="E210" s="252">
        <v>41670</v>
      </c>
      <c r="F210" s="51">
        <v>6860</v>
      </c>
      <c r="G210" s="37">
        <v>686</v>
      </c>
      <c r="H210" s="253">
        <v>686</v>
      </c>
      <c r="I210" s="252">
        <f t="shared" si="19"/>
        <v>41670</v>
      </c>
      <c r="J210" s="254">
        <f t="shared" si="20"/>
        <v>10</v>
      </c>
      <c r="K210" s="267"/>
      <c r="L210" s="268"/>
      <c r="M210" s="269" t="s">
        <v>2344</v>
      </c>
      <c r="N210" s="270" t="str">
        <f t="shared" si="21"/>
        <v>AADF</v>
      </c>
      <c r="O210" s="270" t="str">
        <f t="shared" si="22"/>
        <v>F</v>
      </c>
      <c r="P210" s="270" t="str">
        <f t="shared" si="23"/>
        <v>02</v>
      </c>
      <c r="Q210" s="270">
        <f t="shared" si="24"/>
        <v>10</v>
      </c>
      <c r="R210" s="251" t="s">
        <v>2347</v>
      </c>
      <c r="S210" s="271" t="s">
        <v>2353</v>
      </c>
    </row>
    <row r="211" spans="1:19" x14ac:dyDescent="0.25">
      <c r="A211" s="260" t="s">
        <v>974</v>
      </c>
      <c r="B211" s="261" t="s">
        <v>462</v>
      </c>
      <c r="C211" s="261"/>
      <c r="D211" s="251" t="s">
        <v>255</v>
      </c>
      <c r="E211" s="252">
        <v>41670</v>
      </c>
      <c r="F211" s="51">
        <v>2636</v>
      </c>
      <c r="G211" s="37">
        <v>264</v>
      </c>
      <c r="H211" s="253">
        <v>264</v>
      </c>
      <c r="I211" s="252">
        <f t="shared" si="19"/>
        <v>41670</v>
      </c>
      <c r="J211" s="254">
        <f t="shared" si="20"/>
        <v>10.02</v>
      </c>
      <c r="K211" s="267"/>
      <c r="L211" s="268"/>
      <c r="M211" s="269" t="s">
        <v>2344</v>
      </c>
      <c r="N211" s="270" t="str">
        <f t="shared" si="21"/>
        <v>ANJP</v>
      </c>
      <c r="O211" s="270" t="str">
        <f t="shared" si="22"/>
        <v>P</v>
      </c>
      <c r="P211" s="270" t="str">
        <f t="shared" si="23"/>
        <v>02</v>
      </c>
      <c r="Q211" s="270">
        <f t="shared" si="24"/>
        <v>10</v>
      </c>
      <c r="R211" s="251" t="s">
        <v>2347</v>
      </c>
      <c r="S211" s="271" t="s">
        <v>2353</v>
      </c>
    </row>
    <row r="212" spans="1:19" x14ac:dyDescent="0.25">
      <c r="A212" s="260" t="s">
        <v>1088</v>
      </c>
      <c r="B212" s="261" t="s">
        <v>463</v>
      </c>
      <c r="C212" s="261"/>
      <c r="D212" s="251" t="s">
        <v>255</v>
      </c>
      <c r="E212" s="252">
        <v>41670</v>
      </c>
      <c r="F212" s="51">
        <v>6099</v>
      </c>
      <c r="G212" s="37">
        <v>610</v>
      </c>
      <c r="H212" s="253">
        <v>610</v>
      </c>
      <c r="I212" s="252">
        <f t="shared" si="19"/>
        <v>41670</v>
      </c>
      <c r="J212" s="254">
        <f t="shared" si="20"/>
        <v>10</v>
      </c>
      <c r="K212" s="267"/>
      <c r="L212" s="268"/>
      <c r="M212" s="269" t="s">
        <v>2344</v>
      </c>
      <c r="N212" s="270" t="str">
        <f t="shared" si="21"/>
        <v>ACZP</v>
      </c>
      <c r="O212" s="270" t="str">
        <f t="shared" si="22"/>
        <v>P</v>
      </c>
      <c r="P212" s="270" t="str">
        <f t="shared" si="23"/>
        <v>02</v>
      </c>
      <c r="Q212" s="270">
        <f t="shared" si="24"/>
        <v>10</v>
      </c>
      <c r="R212" s="251" t="s">
        <v>2347</v>
      </c>
      <c r="S212" s="271" t="s">
        <v>2353</v>
      </c>
    </row>
    <row r="213" spans="1:19" x14ac:dyDescent="0.25">
      <c r="A213" s="260" t="s">
        <v>1089</v>
      </c>
      <c r="B213" s="261" t="s">
        <v>464</v>
      </c>
      <c r="C213" s="261"/>
      <c r="D213" s="251" t="s">
        <v>255</v>
      </c>
      <c r="E213" s="252">
        <v>41670</v>
      </c>
      <c r="F213" s="51">
        <v>14636</v>
      </c>
      <c r="G213" s="37">
        <v>1464</v>
      </c>
      <c r="H213" s="253">
        <v>1464</v>
      </c>
      <c r="I213" s="252">
        <f t="shared" si="19"/>
        <v>41670</v>
      </c>
      <c r="J213" s="254">
        <f t="shared" si="20"/>
        <v>10</v>
      </c>
      <c r="K213" s="267"/>
      <c r="L213" s="268"/>
      <c r="M213" s="269" t="s">
        <v>2344</v>
      </c>
      <c r="N213" s="270" t="str">
        <f t="shared" si="21"/>
        <v>AGUP</v>
      </c>
      <c r="O213" s="270" t="str">
        <f t="shared" si="22"/>
        <v>P</v>
      </c>
      <c r="P213" s="270" t="str">
        <f t="shared" si="23"/>
        <v>02</v>
      </c>
      <c r="Q213" s="270">
        <f t="shared" si="24"/>
        <v>10</v>
      </c>
      <c r="R213" s="251" t="s">
        <v>2347</v>
      </c>
      <c r="S213" s="271" t="s">
        <v>2353</v>
      </c>
    </row>
    <row r="214" spans="1:19" x14ac:dyDescent="0.25">
      <c r="A214" s="260" t="s">
        <v>1090</v>
      </c>
      <c r="B214" s="261" t="s">
        <v>465</v>
      </c>
      <c r="C214" s="261"/>
      <c r="D214" s="251" t="s">
        <v>255</v>
      </c>
      <c r="E214" s="252">
        <v>41670</v>
      </c>
      <c r="F214" s="51">
        <v>9717</v>
      </c>
      <c r="G214" s="37">
        <v>972</v>
      </c>
      <c r="H214" s="253">
        <v>972</v>
      </c>
      <c r="I214" s="252">
        <f t="shared" si="19"/>
        <v>41670</v>
      </c>
      <c r="J214" s="254">
        <f t="shared" si="20"/>
        <v>10</v>
      </c>
      <c r="K214" s="267"/>
      <c r="L214" s="268"/>
      <c r="M214" s="269" t="s">
        <v>2344</v>
      </c>
      <c r="N214" s="270" t="str">
        <f t="shared" si="21"/>
        <v>AAAF</v>
      </c>
      <c r="O214" s="270" t="str">
        <f t="shared" si="22"/>
        <v>F</v>
      </c>
      <c r="P214" s="270" t="str">
        <f t="shared" si="23"/>
        <v>02</v>
      </c>
      <c r="Q214" s="270">
        <f t="shared" si="24"/>
        <v>10</v>
      </c>
      <c r="R214" s="251" t="s">
        <v>2347</v>
      </c>
      <c r="S214" s="271" t="s">
        <v>2353</v>
      </c>
    </row>
    <row r="215" spans="1:19" x14ac:dyDescent="0.25">
      <c r="A215" s="260" t="s">
        <v>975</v>
      </c>
      <c r="B215" s="261" t="s">
        <v>466</v>
      </c>
      <c r="C215" s="261"/>
      <c r="D215" s="251" t="s">
        <v>255</v>
      </c>
      <c r="E215" s="252">
        <v>41670</v>
      </c>
      <c r="F215" s="51">
        <v>2553</v>
      </c>
      <c r="G215" s="37">
        <v>255</v>
      </c>
      <c r="H215" s="253">
        <v>255</v>
      </c>
      <c r="I215" s="252">
        <f t="shared" si="19"/>
        <v>41670</v>
      </c>
      <c r="J215" s="254">
        <f t="shared" si="20"/>
        <v>9.99</v>
      </c>
      <c r="K215" s="267"/>
      <c r="L215" s="268"/>
      <c r="M215" s="269" t="s">
        <v>2344</v>
      </c>
      <c r="N215" s="270" t="str">
        <f t="shared" si="21"/>
        <v>AAFF</v>
      </c>
      <c r="O215" s="270" t="str">
        <f t="shared" si="22"/>
        <v>F</v>
      </c>
      <c r="P215" s="270" t="str">
        <f t="shared" si="23"/>
        <v>02</v>
      </c>
      <c r="Q215" s="270">
        <f t="shared" si="24"/>
        <v>10</v>
      </c>
      <c r="R215" s="251" t="s">
        <v>2347</v>
      </c>
      <c r="S215" s="271" t="s">
        <v>2353</v>
      </c>
    </row>
    <row r="216" spans="1:19" x14ac:dyDescent="0.25">
      <c r="A216" s="260" t="s">
        <v>861</v>
      </c>
      <c r="B216" s="261" t="s">
        <v>467</v>
      </c>
      <c r="C216" s="261"/>
      <c r="D216" s="251" t="s">
        <v>255</v>
      </c>
      <c r="E216" s="252">
        <v>41670</v>
      </c>
      <c r="F216" s="51">
        <v>7948</v>
      </c>
      <c r="G216" s="37">
        <v>795</v>
      </c>
      <c r="H216" s="253">
        <v>795</v>
      </c>
      <c r="I216" s="252">
        <f t="shared" si="19"/>
        <v>41670</v>
      </c>
      <c r="J216" s="254">
        <f t="shared" si="20"/>
        <v>10</v>
      </c>
      <c r="K216" s="267"/>
      <c r="L216" s="268"/>
      <c r="M216" s="269" t="s">
        <v>2344</v>
      </c>
      <c r="N216" s="270" t="str">
        <f t="shared" si="21"/>
        <v>ALPP</v>
      </c>
      <c r="O216" s="270" t="str">
        <f t="shared" si="22"/>
        <v>P</v>
      </c>
      <c r="P216" s="270" t="str">
        <f t="shared" si="23"/>
        <v>02</v>
      </c>
      <c r="Q216" s="270">
        <f t="shared" si="24"/>
        <v>10</v>
      </c>
      <c r="R216" s="251" t="s">
        <v>2347</v>
      </c>
      <c r="S216" s="271" t="s">
        <v>2353</v>
      </c>
    </row>
    <row r="217" spans="1:19" x14ac:dyDescent="0.25">
      <c r="A217" s="260" t="s">
        <v>976</v>
      </c>
      <c r="B217" s="261" t="s">
        <v>468</v>
      </c>
      <c r="C217" s="261"/>
      <c r="D217" s="251" t="s">
        <v>255</v>
      </c>
      <c r="E217" s="252">
        <v>41670</v>
      </c>
      <c r="F217" s="51">
        <v>25772</v>
      </c>
      <c r="G217" s="37">
        <v>2577</v>
      </c>
      <c r="H217" s="253">
        <v>2577</v>
      </c>
      <c r="I217" s="252">
        <f t="shared" si="19"/>
        <v>41670</v>
      </c>
      <c r="J217" s="254">
        <f t="shared" si="20"/>
        <v>10</v>
      </c>
      <c r="K217" s="267"/>
      <c r="L217" s="268"/>
      <c r="M217" s="269" t="s">
        <v>2344</v>
      </c>
      <c r="N217" s="270" t="str">
        <f t="shared" si="21"/>
        <v>AAMF</v>
      </c>
      <c r="O217" s="270" t="str">
        <f t="shared" si="22"/>
        <v>F</v>
      </c>
      <c r="P217" s="270" t="str">
        <f t="shared" si="23"/>
        <v>02</v>
      </c>
      <c r="Q217" s="270">
        <f t="shared" si="24"/>
        <v>10</v>
      </c>
      <c r="R217" s="251" t="s">
        <v>2347</v>
      </c>
      <c r="S217" s="271" t="s">
        <v>2353</v>
      </c>
    </row>
    <row r="218" spans="1:19" x14ac:dyDescent="0.25">
      <c r="A218" s="260" t="s">
        <v>977</v>
      </c>
      <c r="B218" s="261" t="s">
        <v>469</v>
      </c>
      <c r="C218" s="261"/>
      <c r="D218" s="251" t="s">
        <v>255</v>
      </c>
      <c r="E218" s="252">
        <v>41670</v>
      </c>
      <c r="F218" s="51">
        <v>12172</v>
      </c>
      <c r="G218" s="37">
        <v>1217</v>
      </c>
      <c r="H218" s="253">
        <v>1217</v>
      </c>
      <c r="I218" s="252">
        <f t="shared" si="19"/>
        <v>41670</v>
      </c>
      <c r="J218" s="254">
        <f t="shared" si="20"/>
        <v>10</v>
      </c>
      <c r="K218" s="267"/>
      <c r="L218" s="268"/>
      <c r="M218" s="269" t="s">
        <v>2344</v>
      </c>
      <c r="N218" s="270" t="str">
        <f t="shared" si="21"/>
        <v>ACSP</v>
      </c>
      <c r="O218" s="270" t="str">
        <f t="shared" si="22"/>
        <v>P</v>
      </c>
      <c r="P218" s="270" t="str">
        <f t="shared" si="23"/>
        <v>02</v>
      </c>
      <c r="Q218" s="270">
        <f t="shared" si="24"/>
        <v>10</v>
      </c>
      <c r="R218" s="251" t="s">
        <v>2347</v>
      </c>
      <c r="S218" s="271" t="s">
        <v>2353</v>
      </c>
    </row>
    <row r="219" spans="1:19" x14ac:dyDescent="0.25">
      <c r="A219" s="260" t="s">
        <v>978</v>
      </c>
      <c r="B219" s="261" t="s">
        <v>470</v>
      </c>
      <c r="C219" s="261"/>
      <c r="D219" s="251" t="s">
        <v>255</v>
      </c>
      <c r="E219" s="252">
        <v>41670</v>
      </c>
      <c r="F219" s="51">
        <v>6066</v>
      </c>
      <c r="G219" s="37">
        <v>607</v>
      </c>
      <c r="H219" s="253">
        <v>607</v>
      </c>
      <c r="I219" s="252">
        <f t="shared" si="19"/>
        <v>41670</v>
      </c>
      <c r="J219" s="254">
        <f t="shared" si="20"/>
        <v>10.01</v>
      </c>
      <c r="K219" s="267"/>
      <c r="L219" s="268"/>
      <c r="M219" s="269" t="s">
        <v>2344</v>
      </c>
      <c r="N219" s="270" t="str">
        <f t="shared" si="21"/>
        <v>AALF</v>
      </c>
      <c r="O219" s="270" t="str">
        <f t="shared" si="22"/>
        <v>F</v>
      </c>
      <c r="P219" s="270" t="str">
        <f t="shared" si="23"/>
        <v>02</v>
      </c>
      <c r="Q219" s="270">
        <f t="shared" si="24"/>
        <v>10</v>
      </c>
      <c r="R219" s="251" t="s">
        <v>2347</v>
      </c>
      <c r="S219" s="271" t="s">
        <v>2353</v>
      </c>
    </row>
    <row r="220" spans="1:19" x14ac:dyDescent="0.25">
      <c r="A220" s="260" t="s">
        <v>862</v>
      </c>
      <c r="B220" s="261" t="s">
        <v>471</v>
      </c>
      <c r="C220" s="261"/>
      <c r="D220" s="251" t="s">
        <v>255</v>
      </c>
      <c r="E220" s="252">
        <v>41670</v>
      </c>
      <c r="F220" s="51">
        <v>3867</v>
      </c>
      <c r="G220" s="37">
        <v>387</v>
      </c>
      <c r="H220" s="253">
        <v>387</v>
      </c>
      <c r="I220" s="252">
        <f t="shared" si="19"/>
        <v>41670</v>
      </c>
      <c r="J220" s="254">
        <f t="shared" si="20"/>
        <v>10.01</v>
      </c>
      <c r="K220" s="267"/>
      <c r="L220" s="268"/>
      <c r="M220" s="269" t="s">
        <v>2344</v>
      </c>
      <c r="N220" s="270" t="str">
        <f t="shared" si="21"/>
        <v>AEQP</v>
      </c>
      <c r="O220" s="270" t="str">
        <f t="shared" si="22"/>
        <v>P</v>
      </c>
      <c r="P220" s="270" t="str">
        <f t="shared" si="23"/>
        <v>02</v>
      </c>
      <c r="Q220" s="270">
        <f t="shared" si="24"/>
        <v>10</v>
      </c>
      <c r="R220" s="251" t="s">
        <v>2347</v>
      </c>
      <c r="S220" s="271" t="s">
        <v>2353</v>
      </c>
    </row>
    <row r="221" spans="1:19" x14ac:dyDescent="0.25">
      <c r="A221" s="260" t="s">
        <v>1091</v>
      </c>
      <c r="B221" s="261" t="s">
        <v>472</v>
      </c>
      <c r="C221" s="261"/>
      <c r="D221" s="251" t="s">
        <v>255</v>
      </c>
      <c r="E221" s="252">
        <v>41670</v>
      </c>
      <c r="F221" s="51">
        <v>26369</v>
      </c>
      <c r="G221" s="37">
        <v>2637</v>
      </c>
      <c r="H221" s="253">
        <v>2637</v>
      </c>
      <c r="I221" s="252">
        <f t="shared" si="19"/>
        <v>41670</v>
      </c>
      <c r="J221" s="254">
        <f t="shared" si="20"/>
        <v>10</v>
      </c>
      <c r="K221" s="267"/>
      <c r="L221" s="268"/>
      <c r="M221" s="269" t="s">
        <v>2344</v>
      </c>
      <c r="N221" s="270" t="str">
        <f t="shared" si="21"/>
        <v>ABUP</v>
      </c>
      <c r="O221" s="270" t="str">
        <f t="shared" si="22"/>
        <v>P</v>
      </c>
      <c r="P221" s="270" t="str">
        <f t="shared" si="23"/>
        <v>02</v>
      </c>
      <c r="Q221" s="270">
        <f t="shared" si="24"/>
        <v>10</v>
      </c>
      <c r="R221" s="251" t="s">
        <v>2347</v>
      </c>
      <c r="S221" s="271" t="s">
        <v>2353</v>
      </c>
    </row>
    <row r="222" spans="1:19" x14ac:dyDescent="0.25">
      <c r="A222" s="260" t="s">
        <v>863</v>
      </c>
      <c r="B222" s="261" t="s">
        <v>473</v>
      </c>
      <c r="C222" s="261"/>
      <c r="D222" s="251" t="s">
        <v>255</v>
      </c>
      <c r="E222" s="252">
        <v>41670</v>
      </c>
      <c r="F222" s="51">
        <v>6573</v>
      </c>
      <c r="G222" s="37">
        <v>657</v>
      </c>
      <c r="H222" s="253">
        <v>657</v>
      </c>
      <c r="I222" s="252">
        <f t="shared" si="19"/>
        <v>41670</v>
      </c>
      <c r="J222" s="254">
        <f t="shared" si="20"/>
        <v>10</v>
      </c>
      <c r="K222" s="267"/>
      <c r="L222" s="268"/>
      <c r="M222" s="269" t="s">
        <v>2344</v>
      </c>
      <c r="N222" s="270" t="str">
        <f t="shared" si="21"/>
        <v>AACP</v>
      </c>
      <c r="O222" s="270" t="str">
        <f t="shared" si="22"/>
        <v>P</v>
      </c>
      <c r="P222" s="270" t="str">
        <f t="shared" si="23"/>
        <v>02</v>
      </c>
      <c r="Q222" s="270">
        <f t="shared" si="24"/>
        <v>10</v>
      </c>
      <c r="R222" s="251" t="s">
        <v>2347</v>
      </c>
      <c r="S222" s="271" t="s">
        <v>2353</v>
      </c>
    </row>
    <row r="223" spans="1:19" x14ac:dyDescent="0.25">
      <c r="A223" s="260" t="s">
        <v>1092</v>
      </c>
      <c r="B223" s="261" t="s">
        <v>474</v>
      </c>
      <c r="C223" s="261"/>
      <c r="D223" s="251" t="s">
        <v>255</v>
      </c>
      <c r="E223" s="252">
        <v>41670</v>
      </c>
      <c r="F223" s="51">
        <v>1609</v>
      </c>
      <c r="G223" s="37">
        <v>161</v>
      </c>
      <c r="H223" s="253">
        <v>161</v>
      </c>
      <c r="I223" s="252">
        <f t="shared" si="19"/>
        <v>41670</v>
      </c>
      <c r="J223" s="254">
        <f t="shared" si="20"/>
        <v>10.01</v>
      </c>
      <c r="K223" s="267"/>
      <c r="L223" s="268"/>
      <c r="M223" s="269" t="s">
        <v>2344</v>
      </c>
      <c r="N223" s="270" t="str">
        <f t="shared" si="21"/>
        <v>AAPF</v>
      </c>
      <c r="O223" s="270" t="str">
        <f t="shared" si="22"/>
        <v>F</v>
      </c>
      <c r="P223" s="270" t="str">
        <f t="shared" si="23"/>
        <v>02</v>
      </c>
      <c r="Q223" s="270">
        <f t="shared" si="24"/>
        <v>10</v>
      </c>
      <c r="R223" s="251" t="s">
        <v>2347</v>
      </c>
      <c r="S223" s="271" t="s">
        <v>2353</v>
      </c>
    </row>
    <row r="224" spans="1:19" x14ac:dyDescent="0.25">
      <c r="A224" s="260" t="s">
        <v>979</v>
      </c>
      <c r="B224" s="261" t="s">
        <v>475</v>
      </c>
      <c r="C224" s="261"/>
      <c r="D224" s="251" t="s">
        <v>255</v>
      </c>
      <c r="E224" s="252">
        <v>41670</v>
      </c>
      <c r="F224" s="51">
        <v>20037</v>
      </c>
      <c r="G224" s="37">
        <v>2004</v>
      </c>
      <c r="H224" s="253">
        <v>2004</v>
      </c>
      <c r="I224" s="252">
        <f t="shared" si="19"/>
        <v>41670</v>
      </c>
      <c r="J224" s="254">
        <f t="shared" si="20"/>
        <v>10</v>
      </c>
      <c r="K224" s="267"/>
      <c r="L224" s="268"/>
      <c r="M224" s="269" t="s">
        <v>2344</v>
      </c>
      <c r="N224" s="270" t="str">
        <f t="shared" si="21"/>
        <v>AAFF</v>
      </c>
      <c r="O224" s="270" t="str">
        <f t="shared" si="22"/>
        <v>F</v>
      </c>
      <c r="P224" s="270" t="str">
        <f t="shared" si="23"/>
        <v>02</v>
      </c>
      <c r="Q224" s="270">
        <f t="shared" si="24"/>
        <v>10</v>
      </c>
      <c r="R224" s="251" t="s">
        <v>2347</v>
      </c>
      <c r="S224" s="271" t="s">
        <v>2353</v>
      </c>
    </row>
    <row r="225" spans="1:19" x14ac:dyDescent="0.25">
      <c r="A225" s="260" t="s">
        <v>980</v>
      </c>
      <c r="B225" s="261" t="s">
        <v>476</v>
      </c>
      <c r="C225" s="261"/>
      <c r="D225" s="251" t="s">
        <v>255</v>
      </c>
      <c r="E225" s="252">
        <v>41670</v>
      </c>
      <c r="F225" s="51">
        <v>15617</v>
      </c>
      <c r="G225" s="37">
        <v>1562</v>
      </c>
      <c r="H225" s="253">
        <v>1562</v>
      </c>
      <c r="I225" s="252">
        <f t="shared" si="19"/>
        <v>41670</v>
      </c>
      <c r="J225" s="254">
        <f t="shared" si="20"/>
        <v>10</v>
      </c>
      <c r="K225" s="267"/>
      <c r="L225" s="268"/>
      <c r="M225" s="269" t="s">
        <v>2344</v>
      </c>
      <c r="N225" s="270" t="str">
        <f t="shared" si="21"/>
        <v>ANHP</v>
      </c>
      <c r="O225" s="270" t="str">
        <f t="shared" si="22"/>
        <v>P</v>
      </c>
      <c r="P225" s="270" t="str">
        <f t="shared" si="23"/>
        <v>02</v>
      </c>
      <c r="Q225" s="270">
        <f t="shared" si="24"/>
        <v>10</v>
      </c>
      <c r="R225" s="251" t="s">
        <v>2347</v>
      </c>
      <c r="S225" s="271" t="s">
        <v>2353</v>
      </c>
    </row>
    <row r="226" spans="1:19" x14ac:dyDescent="0.25">
      <c r="A226" s="260" t="s">
        <v>477</v>
      </c>
      <c r="B226" s="261" t="s">
        <v>478</v>
      </c>
      <c r="C226" s="261"/>
      <c r="D226" s="251" t="s">
        <v>255</v>
      </c>
      <c r="E226" s="252">
        <v>41670</v>
      </c>
      <c r="F226" s="51">
        <v>5277</v>
      </c>
      <c r="G226" s="37">
        <v>528</v>
      </c>
      <c r="H226" s="253">
        <v>528</v>
      </c>
      <c r="I226" s="252">
        <f t="shared" si="19"/>
        <v>41670</v>
      </c>
      <c r="J226" s="254">
        <f t="shared" si="20"/>
        <v>10.01</v>
      </c>
      <c r="K226" s="267"/>
      <c r="L226" s="268"/>
      <c r="M226" s="269" t="s">
        <v>2344</v>
      </c>
      <c r="N226" s="270" t="str">
        <f t="shared" si="21"/>
        <v>AADF</v>
      </c>
      <c r="O226" s="270" t="str">
        <f t="shared" si="22"/>
        <v>F</v>
      </c>
      <c r="P226" s="270" t="str">
        <f t="shared" si="23"/>
        <v>02</v>
      </c>
      <c r="Q226" s="270">
        <f t="shared" si="24"/>
        <v>10</v>
      </c>
      <c r="R226" s="251" t="s">
        <v>2347</v>
      </c>
      <c r="S226" s="271" t="s">
        <v>2353</v>
      </c>
    </row>
    <row r="227" spans="1:19" x14ac:dyDescent="0.25">
      <c r="A227" s="260" t="s">
        <v>1093</v>
      </c>
      <c r="B227" s="261" t="s">
        <v>479</v>
      </c>
      <c r="C227" s="261"/>
      <c r="D227" s="251" t="s">
        <v>255</v>
      </c>
      <c r="E227" s="252">
        <v>41670</v>
      </c>
      <c r="F227" s="51">
        <v>7792</v>
      </c>
      <c r="G227" s="37">
        <v>779</v>
      </c>
      <c r="H227" s="253">
        <v>779</v>
      </c>
      <c r="I227" s="252">
        <f t="shared" si="19"/>
        <v>41670</v>
      </c>
      <c r="J227" s="254">
        <f t="shared" si="20"/>
        <v>10</v>
      </c>
      <c r="K227" s="267"/>
      <c r="L227" s="268"/>
      <c r="M227" s="269" t="s">
        <v>2344</v>
      </c>
      <c r="N227" s="270" t="str">
        <f t="shared" si="21"/>
        <v>ADQP</v>
      </c>
      <c r="O227" s="270" t="str">
        <f t="shared" si="22"/>
        <v>P</v>
      </c>
      <c r="P227" s="270" t="str">
        <f t="shared" si="23"/>
        <v>02</v>
      </c>
      <c r="Q227" s="270">
        <f t="shared" si="24"/>
        <v>10</v>
      </c>
      <c r="R227" s="251" t="s">
        <v>2347</v>
      </c>
      <c r="S227" s="271" t="s">
        <v>2353</v>
      </c>
    </row>
    <row r="228" spans="1:19" x14ac:dyDescent="0.25">
      <c r="A228" s="260" t="s">
        <v>480</v>
      </c>
      <c r="B228" s="261" t="s">
        <v>481</v>
      </c>
      <c r="C228" s="261"/>
      <c r="D228" s="251" t="s">
        <v>255</v>
      </c>
      <c r="E228" s="252">
        <v>41670</v>
      </c>
      <c r="F228" s="51">
        <v>4184</v>
      </c>
      <c r="G228" s="37">
        <v>418</v>
      </c>
      <c r="H228" s="253">
        <v>418</v>
      </c>
      <c r="I228" s="252">
        <f t="shared" si="19"/>
        <v>41670</v>
      </c>
      <c r="J228" s="254">
        <f t="shared" si="20"/>
        <v>9.99</v>
      </c>
      <c r="K228" s="267"/>
      <c r="L228" s="268"/>
      <c r="M228" s="269" t="s">
        <v>2344</v>
      </c>
      <c r="N228" s="270" t="str">
        <f t="shared" si="21"/>
        <v>AAMF</v>
      </c>
      <c r="O228" s="270" t="str">
        <f t="shared" si="22"/>
        <v>F</v>
      </c>
      <c r="P228" s="270" t="str">
        <f t="shared" si="23"/>
        <v>02</v>
      </c>
      <c r="Q228" s="270">
        <f t="shared" si="24"/>
        <v>10</v>
      </c>
      <c r="R228" s="251" t="s">
        <v>2347</v>
      </c>
      <c r="S228" s="271" t="s">
        <v>2353</v>
      </c>
    </row>
    <row r="229" spans="1:19" x14ac:dyDescent="0.25">
      <c r="A229" s="260" t="s">
        <v>981</v>
      </c>
      <c r="B229" s="261" t="s">
        <v>482</v>
      </c>
      <c r="C229" s="261"/>
      <c r="D229" s="251" t="s">
        <v>255</v>
      </c>
      <c r="E229" s="252">
        <v>41670</v>
      </c>
      <c r="F229" s="51">
        <v>6746</v>
      </c>
      <c r="G229" s="37">
        <v>675</v>
      </c>
      <c r="H229" s="253">
        <v>675</v>
      </c>
      <c r="I229" s="252">
        <f t="shared" si="19"/>
        <v>41670</v>
      </c>
      <c r="J229" s="254">
        <f t="shared" si="20"/>
        <v>10.01</v>
      </c>
      <c r="K229" s="267"/>
      <c r="L229" s="268"/>
      <c r="M229" s="269" t="s">
        <v>2344</v>
      </c>
      <c r="N229" s="270" t="str">
        <f t="shared" si="21"/>
        <v>AANF</v>
      </c>
      <c r="O229" s="270" t="str">
        <f t="shared" si="22"/>
        <v>F</v>
      </c>
      <c r="P229" s="270" t="str">
        <f t="shared" si="23"/>
        <v>02</v>
      </c>
      <c r="Q229" s="270">
        <f t="shared" si="24"/>
        <v>10</v>
      </c>
      <c r="R229" s="251" t="s">
        <v>2347</v>
      </c>
      <c r="S229" s="271" t="s">
        <v>2353</v>
      </c>
    </row>
    <row r="230" spans="1:19" x14ac:dyDescent="0.25">
      <c r="A230" s="260" t="s">
        <v>1094</v>
      </c>
      <c r="B230" s="261" t="s">
        <v>483</v>
      </c>
      <c r="C230" s="261"/>
      <c r="D230" s="251" t="s">
        <v>255</v>
      </c>
      <c r="E230" s="252">
        <v>41670</v>
      </c>
      <c r="F230" s="51">
        <v>3613</v>
      </c>
      <c r="G230" s="37">
        <v>361</v>
      </c>
      <c r="H230" s="253">
        <v>361</v>
      </c>
      <c r="I230" s="252">
        <f t="shared" si="19"/>
        <v>41670</v>
      </c>
      <c r="J230" s="254">
        <f t="shared" si="20"/>
        <v>9.99</v>
      </c>
      <c r="K230" s="267"/>
      <c r="L230" s="268"/>
      <c r="M230" s="269" t="s">
        <v>2344</v>
      </c>
      <c r="N230" s="270" t="str">
        <f t="shared" si="21"/>
        <v>AATF</v>
      </c>
      <c r="O230" s="270" t="str">
        <f t="shared" si="22"/>
        <v>F</v>
      </c>
      <c r="P230" s="270" t="str">
        <f t="shared" si="23"/>
        <v>02</v>
      </c>
      <c r="Q230" s="270">
        <f t="shared" si="24"/>
        <v>10</v>
      </c>
      <c r="R230" s="251" t="s">
        <v>2347</v>
      </c>
      <c r="S230" s="271" t="s">
        <v>2353</v>
      </c>
    </row>
    <row r="231" spans="1:19" x14ac:dyDescent="0.25">
      <c r="A231" s="260" t="s">
        <v>864</v>
      </c>
      <c r="B231" s="261" t="s">
        <v>484</v>
      </c>
      <c r="C231" s="261"/>
      <c r="D231" s="251" t="s">
        <v>255</v>
      </c>
      <c r="E231" s="252">
        <v>41670</v>
      </c>
      <c r="F231" s="51">
        <v>8409</v>
      </c>
      <c r="G231" s="37">
        <v>841</v>
      </c>
      <c r="H231" s="253">
        <v>841</v>
      </c>
      <c r="I231" s="252">
        <f t="shared" si="19"/>
        <v>41670</v>
      </c>
      <c r="J231" s="254">
        <f t="shared" si="20"/>
        <v>10</v>
      </c>
      <c r="K231" s="267"/>
      <c r="L231" s="268"/>
      <c r="M231" s="269" t="s">
        <v>2344</v>
      </c>
      <c r="N231" s="270" t="str">
        <f t="shared" si="21"/>
        <v>AAFF</v>
      </c>
      <c r="O231" s="270" t="str">
        <f t="shared" si="22"/>
        <v>F</v>
      </c>
      <c r="P231" s="270" t="str">
        <f t="shared" si="23"/>
        <v>02</v>
      </c>
      <c r="Q231" s="270">
        <f t="shared" si="24"/>
        <v>10</v>
      </c>
      <c r="R231" s="251" t="s">
        <v>2347</v>
      </c>
      <c r="S231" s="271" t="s">
        <v>2353</v>
      </c>
    </row>
    <row r="232" spans="1:19" x14ac:dyDescent="0.25">
      <c r="A232" s="260" t="s">
        <v>982</v>
      </c>
      <c r="B232" s="261" t="s">
        <v>485</v>
      </c>
      <c r="C232" s="261"/>
      <c r="D232" s="251" t="s">
        <v>255</v>
      </c>
      <c r="E232" s="252">
        <v>41670</v>
      </c>
      <c r="F232" s="51">
        <v>5484</v>
      </c>
      <c r="G232" s="37">
        <v>548</v>
      </c>
      <c r="H232" s="253">
        <v>548</v>
      </c>
      <c r="I232" s="252">
        <f t="shared" si="19"/>
        <v>41670</v>
      </c>
      <c r="J232" s="254">
        <f t="shared" si="20"/>
        <v>9.99</v>
      </c>
      <c r="K232" s="267"/>
      <c r="L232" s="268"/>
      <c r="M232" s="269" t="s">
        <v>2344</v>
      </c>
      <c r="N232" s="270" t="str">
        <f t="shared" si="21"/>
        <v>AGUP</v>
      </c>
      <c r="O232" s="270" t="str">
        <f t="shared" si="22"/>
        <v>P</v>
      </c>
      <c r="P232" s="270" t="str">
        <f t="shared" si="23"/>
        <v>02</v>
      </c>
      <c r="Q232" s="270">
        <f t="shared" si="24"/>
        <v>10</v>
      </c>
      <c r="R232" s="251" t="s">
        <v>2347</v>
      </c>
      <c r="S232" s="271" t="s">
        <v>2353</v>
      </c>
    </row>
    <row r="233" spans="1:19" x14ac:dyDescent="0.25">
      <c r="A233" s="260" t="s">
        <v>1095</v>
      </c>
      <c r="B233" s="261" t="s">
        <v>486</v>
      </c>
      <c r="C233" s="261"/>
      <c r="D233" s="251" t="s">
        <v>255</v>
      </c>
      <c r="E233" s="252">
        <v>41670</v>
      </c>
      <c r="F233" s="51">
        <v>9662</v>
      </c>
      <c r="G233" s="37">
        <v>966</v>
      </c>
      <c r="H233" s="253">
        <v>966</v>
      </c>
      <c r="I233" s="252">
        <f t="shared" si="19"/>
        <v>41670</v>
      </c>
      <c r="J233" s="254">
        <f t="shared" si="20"/>
        <v>10</v>
      </c>
      <c r="K233" s="267"/>
      <c r="L233" s="268"/>
      <c r="M233" s="269" t="s">
        <v>2344</v>
      </c>
      <c r="N233" s="270" t="str">
        <f t="shared" si="21"/>
        <v>AAIF</v>
      </c>
      <c r="O233" s="270" t="str">
        <f t="shared" si="22"/>
        <v>F</v>
      </c>
      <c r="P233" s="270" t="str">
        <f t="shared" si="23"/>
        <v>02</v>
      </c>
      <c r="Q233" s="270">
        <f t="shared" si="24"/>
        <v>10</v>
      </c>
      <c r="R233" s="251" t="s">
        <v>2347</v>
      </c>
      <c r="S233" s="271" t="s">
        <v>2353</v>
      </c>
    </row>
    <row r="234" spans="1:19" x14ac:dyDescent="0.25">
      <c r="A234" s="260" t="s">
        <v>1096</v>
      </c>
      <c r="B234" s="261" t="s">
        <v>487</v>
      </c>
      <c r="C234" s="261"/>
      <c r="D234" s="251" t="s">
        <v>255</v>
      </c>
      <c r="E234" s="252">
        <v>41670</v>
      </c>
      <c r="F234" s="51">
        <v>11991</v>
      </c>
      <c r="G234" s="37">
        <v>1199</v>
      </c>
      <c r="H234" s="253">
        <v>1199</v>
      </c>
      <c r="I234" s="252">
        <f t="shared" si="19"/>
        <v>41670</v>
      </c>
      <c r="J234" s="254">
        <f t="shared" si="20"/>
        <v>10</v>
      </c>
      <c r="K234" s="267"/>
      <c r="L234" s="268"/>
      <c r="M234" s="269" t="s">
        <v>2344</v>
      </c>
      <c r="N234" s="270" t="str">
        <f t="shared" si="21"/>
        <v>AACF</v>
      </c>
      <c r="O234" s="270" t="str">
        <f t="shared" si="22"/>
        <v>F</v>
      </c>
      <c r="P234" s="270" t="str">
        <f t="shared" si="23"/>
        <v>02</v>
      </c>
      <c r="Q234" s="270">
        <f t="shared" si="24"/>
        <v>10</v>
      </c>
      <c r="R234" s="251" t="s">
        <v>2347</v>
      </c>
      <c r="S234" s="271" t="s">
        <v>2353</v>
      </c>
    </row>
    <row r="235" spans="1:19" x14ac:dyDescent="0.25">
      <c r="A235" s="260" t="s">
        <v>983</v>
      </c>
      <c r="B235" s="261" t="s">
        <v>488</v>
      </c>
      <c r="C235" s="261"/>
      <c r="D235" s="251" t="s">
        <v>255</v>
      </c>
      <c r="E235" s="252">
        <v>41670</v>
      </c>
      <c r="F235" s="51">
        <v>4236</v>
      </c>
      <c r="G235" s="37">
        <v>424</v>
      </c>
      <c r="H235" s="253">
        <v>424</v>
      </c>
      <c r="I235" s="252">
        <f t="shared" si="19"/>
        <v>41670</v>
      </c>
      <c r="J235" s="254">
        <f t="shared" si="20"/>
        <v>10.01</v>
      </c>
      <c r="K235" s="267"/>
      <c r="L235" s="268"/>
      <c r="M235" s="269" t="s">
        <v>2344</v>
      </c>
      <c r="N235" s="270" t="str">
        <f t="shared" si="21"/>
        <v>AAFF</v>
      </c>
      <c r="O235" s="270" t="str">
        <f t="shared" si="22"/>
        <v>F</v>
      </c>
      <c r="P235" s="270" t="str">
        <f t="shared" si="23"/>
        <v>02</v>
      </c>
      <c r="Q235" s="270">
        <f t="shared" si="24"/>
        <v>10</v>
      </c>
      <c r="R235" s="251" t="s">
        <v>2347</v>
      </c>
      <c r="S235" s="271" t="s">
        <v>2353</v>
      </c>
    </row>
    <row r="236" spans="1:19" x14ac:dyDescent="0.25">
      <c r="A236" s="260" t="s">
        <v>865</v>
      </c>
      <c r="B236" s="261" t="s">
        <v>489</v>
      </c>
      <c r="C236" s="261"/>
      <c r="D236" s="251" t="s">
        <v>255</v>
      </c>
      <c r="E236" s="252">
        <v>41670</v>
      </c>
      <c r="F236" s="51">
        <v>15149</v>
      </c>
      <c r="G236" s="37">
        <v>1515</v>
      </c>
      <c r="H236" s="253">
        <v>1515</v>
      </c>
      <c r="I236" s="252">
        <f t="shared" si="19"/>
        <v>41670</v>
      </c>
      <c r="J236" s="254">
        <f t="shared" si="20"/>
        <v>10</v>
      </c>
      <c r="K236" s="267"/>
      <c r="L236" s="268"/>
      <c r="M236" s="269" t="s">
        <v>2344</v>
      </c>
      <c r="N236" s="270" t="str">
        <f t="shared" si="21"/>
        <v>AGYP</v>
      </c>
      <c r="O236" s="270" t="str">
        <f t="shared" si="22"/>
        <v>P</v>
      </c>
      <c r="P236" s="270" t="str">
        <f t="shared" si="23"/>
        <v>02</v>
      </c>
      <c r="Q236" s="270">
        <f t="shared" si="24"/>
        <v>10</v>
      </c>
      <c r="R236" s="251" t="s">
        <v>2347</v>
      </c>
      <c r="S236" s="271" t="s">
        <v>2353</v>
      </c>
    </row>
    <row r="237" spans="1:19" x14ac:dyDescent="0.25">
      <c r="A237" s="260" t="s">
        <v>1097</v>
      </c>
      <c r="B237" s="261" t="s">
        <v>490</v>
      </c>
      <c r="C237" s="261"/>
      <c r="D237" s="251" t="s">
        <v>255</v>
      </c>
      <c r="E237" s="252">
        <v>41670</v>
      </c>
      <c r="F237" s="51">
        <v>3789</v>
      </c>
      <c r="G237" s="37">
        <v>379</v>
      </c>
      <c r="H237" s="253">
        <v>379</v>
      </c>
      <c r="I237" s="252">
        <f t="shared" si="19"/>
        <v>41670</v>
      </c>
      <c r="J237" s="254">
        <f t="shared" si="20"/>
        <v>10</v>
      </c>
      <c r="K237" s="267"/>
      <c r="L237" s="268"/>
      <c r="M237" s="269" t="s">
        <v>2344</v>
      </c>
      <c r="N237" s="270" t="str">
        <f t="shared" si="21"/>
        <v>ABGF</v>
      </c>
      <c r="O237" s="270" t="str">
        <f t="shared" si="22"/>
        <v>F</v>
      </c>
      <c r="P237" s="270" t="str">
        <f t="shared" si="23"/>
        <v>02</v>
      </c>
      <c r="Q237" s="270">
        <f t="shared" si="24"/>
        <v>10</v>
      </c>
      <c r="R237" s="251" t="s">
        <v>2347</v>
      </c>
      <c r="S237" s="271" t="s">
        <v>2353</v>
      </c>
    </row>
    <row r="238" spans="1:19" x14ac:dyDescent="0.25">
      <c r="A238" s="260" t="s">
        <v>866</v>
      </c>
      <c r="B238" s="261" t="s">
        <v>491</v>
      </c>
      <c r="C238" s="261"/>
      <c r="D238" s="251" t="s">
        <v>255</v>
      </c>
      <c r="E238" s="252">
        <v>41670</v>
      </c>
      <c r="F238" s="51">
        <v>6720</v>
      </c>
      <c r="G238" s="37">
        <v>672</v>
      </c>
      <c r="H238" s="253">
        <v>672</v>
      </c>
      <c r="I238" s="252">
        <f t="shared" si="19"/>
        <v>41670</v>
      </c>
      <c r="J238" s="254">
        <f t="shared" si="20"/>
        <v>10</v>
      </c>
      <c r="K238" s="267"/>
      <c r="L238" s="268"/>
      <c r="M238" s="269" t="s">
        <v>2344</v>
      </c>
      <c r="N238" s="270" t="str">
        <f t="shared" si="21"/>
        <v>AAGF</v>
      </c>
      <c r="O238" s="270" t="str">
        <f t="shared" si="22"/>
        <v>F</v>
      </c>
      <c r="P238" s="270" t="str">
        <f t="shared" si="23"/>
        <v>02</v>
      </c>
      <c r="Q238" s="270">
        <f t="shared" si="24"/>
        <v>10</v>
      </c>
      <c r="R238" s="251" t="s">
        <v>2347</v>
      </c>
      <c r="S238" s="271" t="s">
        <v>2353</v>
      </c>
    </row>
    <row r="239" spans="1:19" x14ac:dyDescent="0.25">
      <c r="A239" s="260" t="s">
        <v>867</v>
      </c>
      <c r="B239" s="261" t="s">
        <v>492</v>
      </c>
      <c r="C239" s="261"/>
      <c r="D239" s="251" t="s">
        <v>255</v>
      </c>
      <c r="E239" s="252">
        <v>41670</v>
      </c>
      <c r="F239" s="51">
        <v>8545</v>
      </c>
      <c r="G239" s="37">
        <v>854</v>
      </c>
      <c r="H239" s="253">
        <v>854</v>
      </c>
      <c r="I239" s="252">
        <f t="shared" si="19"/>
        <v>41670</v>
      </c>
      <c r="J239" s="254">
        <f t="shared" si="20"/>
        <v>9.99</v>
      </c>
      <c r="K239" s="267"/>
      <c r="L239" s="268"/>
      <c r="M239" s="269" t="s">
        <v>2344</v>
      </c>
      <c r="N239" s="270" t="str">
        <f t="shared" si="21"/>
        <v>AFYP</v>
      </c>
      <c r="O239" s="270" t="str">
        <f t="shared" si="22"/>
        <v>P</v>
      </c>
      <c r="P239" s="270" t="str">
        <f t="shared" si="23"/>
        <v>02</v>
      </c>
      <c r="Q239" s="270">
        <f t="shared" si="24"/>
        <v>10</v>
      </c>
      <c r="R239" s="251" t="s">
        <v>2347</v>
      </c>
      <c r="S239" s="271" t="s">
        <v>2353</v>
      </c>
    </row>
    <row r="240" spans="1:19" x14ac:dyDescent="0.25">
      <c r="A240" s="260" t="s">
        <v>1098</v>
      </c>
      <c r="B240" s="261" t="s">
        <v>493</v>
      </c>
      <c r="C240" s="261"/>
      <c r="D240" s="251" t="s">
        <v>255</v>
      </c>
      <c r="E240" s="252">
        <v>41670</v>
      </c>
      <c r="F240" s="51">
        <v>2881</v>
      </c>
      <c r="G240" s="37">
        <v>288</v>
      </c>
      <c r="H240" s="253">
        <v>288</v>
      </c>
      <c r="I240" s="252">
        <f t="shared" si="19"/>
        <v>41670</v>
      </c>
      <c r="J240" s="254">
        <f t="shared" si="20"/>
        <v>10</v>
      </c>
      <c r="K240" s="267"/>
      <c r="L240" s="268"/>
      <c r="M240" s="269" t="s">
        <v>2344</v>
      </c>
      <c r="N240" s="270" t="str">
        <f t="shared" si="21"/>
        <v>AAFF</v>
      </c>
      <c r="O240" s="270" t="str">
        <f t="shared" si="22"/>
        <v>F</v>
      </c>
      <c r="P240" s="270" t="str">
        <f t="shared" si="23"/>
        <v>02</v>
      </c>
      <c r="Q240" s="270">
        <f t="shared" si="24"/>
        <v>10</v>
      </c>
      <c r="R240" s="251" t="s">
        <v>2347</v>
      </c>
      <c r="S240" s="271" t="s">
        <v>2353</v>
      </c>
    </row>
    <row r="241" spans="1:19" x14ac:dyDescent="0.25">
      <c r="A241" s="260" t="s">
        <v>494</v>
      </c>
      <c r="B241" s="261" t="s">
        <v>495</v>
      </c>
      <c r="C241" s="261"/>
      <c r="D241" s="251" t="s">
        <v>255</v>
      </c>
      <c r="E241" s="252">
        <v>41670</v>
      </c>
      <c r="F241" s="51">
        <v>12934</v>
      </c>
      <c r="G241" s="37">
        <v>1293</v>
      </c>
      <c r="H241" s="253">
        <v>1293</v>
      </c>
      <c r="I241" s="252">
        <f t="shared" si="19"/>
        <v>41670</v>
      </c>
      <c r="J241" s="254">
        <f t="shared" si="20"/>
        <v>10</v>
      </c>
      <c r="K241" s="267"/>
      <c r="L241" s="268"/>
      <c r="M241" s="269" t="s">
        <v>2344</v>
      </c>
      <c r="N241" s="270" t="str">
        <f t="shared" si="21"/>
        <v>AAHF</v>
      </c>
      <c r="O241" s="270" t="str">
        <f t="shared" si="22"/>
        <v>F</v>
      </c>
      <c r="P241" s="270" t="str">
        <f t="shared" si="23"/>
        <v>02</v>
      </c>
      <c r="Q241" s="270">
        <f t="shared" si="24"/>
        <v>10</v>
      </c>
      <c r="R241" s="251" t="s">
        <v>2347</v>
      </c>
      <c r="S241" s="271" t="s">
        <v>2353</v>
      </c>
    </row>
    <row r="242" spans="1:19" x14ac:dyDescent="0.25">
      <c r="A242" s="260" t="s">
        <v>868</v>
      </c>
      <c r="B242" s="261" t="s">
        <v>496</v>
      </c>
      <c r="C242" s="261"/>
      <c r="D242" s="251" t="s">
        <v>255</v>
      </c>
      <c r="E242" s="252">
        <v>41670</v>
      </c>
      <c r="F242" s="51">
        <v>7526</v>
      </c>
      <c r="G242" s="37">
        <v>753</v>
      </c>
      <c r="H242" s="253">
        <v>753</v>
      </c>
      <c r="I242" s="252">
        <f t="shared" si="19"/>
        <v>41670</v>
      </c>
      <c r="J242" s="254">
        <f t="shared" si="20"/>
        <v>10.01</v>
      </c>
      <c r="K242" s="267"/>
      <c r="L242" s="268"/>
      <c r="M242" s="269" t="s">
        <v>2344</v>
      </c>
      <c r="N242" s="270" t="str">
        <f t="shared" si="21"/>
        <v>AFOP</v>
      </c>
      <c r="O242" s="270" t="str">
        <f t="shared" si="22"/>
        <v>P</v>
      </c>
      <c r="P242" s="270" t="str">
        <f t="shared" si="23"/>
        <v>02</v>
      </c>
      <c r="Q242" s="270">
        <f t="shared" si="24"/>
        <v>10</v>
      </c>
      <c r="R242" s="251" t="s">
        <v>2347</v>
      </c>
      <c r="S242" s="271" t="s">
        <v>2353</v>
      </c>
    </row>
    <row r="243" spans="1:19" x14ac:dyDescent="0.25">
      <c r="A243" s="260" t="s">
        <v>869</v>
      </c>
      <c r="B243" s="261" t="s">
        <v>497</v>
      </c>
      <c r="C243" s="261"/>
      <c r="D243" s="251" t="s">
        <v>255</v>
      </c>
      <c r="E243" s="252">
        <v>41670</v>
      </c>
      <c r="F243" s="51">
        <v>3441</v>
      </c>
      <c r="G243" s="37">
        <v>344</v>
      </c>
      <c r="H243" s="253">
        <v>344</v>
      </c>
      <c r="I243" s="252">
        <f t="shared" si="19"/>
        <v>41670</v>
      </c>
      <c r="J243" s="254">
        <f t="shared" si="20"/>
        <v>10</v>
      </c>
      <c r="K243" s="267"/>
      <c r="L243" s="268"/>
      <c r="M243" s="269" t="s">
        <v>2344</v>
      </c>
      <c r="N243" s="270" t="str">
        <f t="shared" si="21"/>
        <v>AXMP</v>
      </c>
      <c r="O243" s="270" t="str">
        <f t="shared" si="22"/>
        <v>P</v>
      </c>
      <c r="P243" s="270" t="str">
        <f t="shared" si="23"/>
        <v>02</v>
      </c>
      <c r="Q243" s="270">
        <f t="shared" si="24"/>
        <v>10</v>
      </c>
      <c r="R243" s="251" t="s">
        <v>2347</v>
      </c>
      <c r="S243" s="271" t="s">
        <v>2353</v>
      </c>
    </row>
    <row r="244" spans="1:19" x14ac:dyDescent="0.25">
      <c r="A244" s="260" t="s">
        <v>498</v>
      </c>
      <c r="B244" s="262" t="s">
        <v>499</v>
      </c>
      <c r="C244" s="262"/>
      <c r="D244" s="251" t="s">
        <v>255</v>
      </c>
      <c r="E244" s="252">
        <v>41670</v>
      </c>
      <c r="F244" s="51">
        <v>5124</v>
      </c>
      <c r="G244" s="37">
        <v>512</v>
      </c>
      <c r="H244" s="253">
        <v>512</v>
      </c>
      <c r="I244" s="252">
        <f t="shared" si="19"/>
        <v>41670</v>
      </c>
      <c r="J244" s="254">
        <f t="shared" si="20"/>
        <v>9.99</v>
      </c>
      <c r="K244" s="267"/>
      <c r="L244" s="268"/>
      <c r="M244" s="269" t="s">
        <v>2344</v>
      </c>
      <c r="N244" s="270" t="str">
        <f t="shared" si="21"/>
        <v>AAFF</v>
      </c>
      <c r="O244" s="270" t="str">
        <f t="shared" si="22"/>
        <v>F</v>
      </c>
      <c r="P244" s="270" t="str">
        <f t="shared" si="23"/>
        <v>02</v>
      </c>
      <c r="Q244" s="270">
        <f t="shared" si="24"/>
        <v>10</v>
      </c>
      <c r="R244" s="251" t="s">
        <v>2347</v>
      </c>
      <c r="S244" s="271" t="s">
        <v>2353</v>
      </c>
    </row>
    <row r="245" spans="1:19" x14ac:dyDescent="0.25">
      <c r="A245" s="260" t="s">
        <v>870</v>
      </c>
      <c r="B245" s="261" t="s">
        <v>500</v>
      </c>
      <c r="C245" s="261"/>
      <c r="D245" s="251" t="s">
        <v>255</v>
      </c>
      <c r="E245" s="252">
        <v>41670</v>
      </c>
      <c r="F245" s="51">
        <v>19116</v>
      </c>
      <c r="G245" s="37">
        <v>1912</v>
      </c>
      <c r="H245" s="253">
        <v>1912</v>
      </c>
      <c r="I245" s="252">
        <f t="shared" si="19"/>
        <v>41670</v>
      </c>
      <c r="J245" s="254">
        <f t="shared" si="20"/>
        <v>10</v>
      </c>
      <c r="K245" s="267"/>
      <c r="L245" s="268"/>
      <c r="M245" s="269" t="s">
        <v>2344</v>
      </c>
      <c r="N245" s="270" t="str">
        <f t="shared" si="21"/>
        <v>AAJH</v>
      </c>
      <c r="O245" s="270" t="str">
        <f t="shared" si="22"/>
        <v>H</v>
      </c>
      <c r="P245" s="270" t="str">
        <f t="shared" si="23"/>
        <v>02</v>
      </c>
      <c r="Q245" s="270">
        <f t="shared" si="24"/>
        <v>10</v>
      </c>
      <c r="R245" s="251" t="s">
        <v>2347</v>
      </c>
      <c r="S245" s="271" t="s">
        <v>2353</v>
      </c>
    </row>
    <row r="246" spans="1:19" x14ac:dyDescent="0.25">
      <c r="A246" s="260" t="s">
        <v>1099</v>
      </c>
      <c r="B246" s="261" t="s">
        <v>501</v>
      </c>
      <c r="C246" s="261"/>
      <c r="D246" s="251" t="s">
        <v>255</v>
      </c>
      <c r="E246" s="252">
        <v>41670</v>
      </c>
      <c r="F246" s="51">
        <v>18712</v>
      </c>
      <c r="G246" s="37">
        <v>1871</v>
      </c>
      <c r="H246" s="253">
        <v>1871</v>
      </c>
      <c r="I246" s="252">
        <f t="shared" si="19"/>
        <v>41670</v>
      </c>
      <c r="J246" s="254">
        <f t="shared" si="20"/>
        <v>10</v>
      </c>
      <c r="K246" s="267"/>
      <c r="L246" s="268"/>
      <c r="M246" s="269" t="s">
        <v>2344</v>
      </c>
      <c r="N246" s="270" t="str">
        <f t="shared" si="21"/>
        <v>AAJF</v>
      </c>
      <c r="O246" s="270" t="str">
        <f t="shared" si="22"/>
        <v>F</v>
      </c>
      <c r="P246" s="270" t="str">
        <f t="shared" si="23"/>
        <v>02</v>
      </c>
      <c r="Q246" s="270">
        <f t="shared" si="24"/>
        <v>10</v>
      </c>
      <c r="R246" s="251" t="s">
        <v>2347</v>
      </c>
      <c r="S246" s="271" t="s">
        <v>2353</v>
      </c>
    </row>
    <row r="247" spans="1:19" x14ac:dyDescent="0.25">
      <c r="A247" s="260" t="s">
        <v>1100</v>
      </c>
      <c r="B247" s="261" t="s">
        <v>502</v>
      </c>
      <c r="C247" s="261"/>
      <c r="D247" s="251" t="s">
        <v>255</v>
      </c>
      <c r="E247" s="252">
        <v>41670</v>
      </c>
      <c r="F247" s="51">
        <v>38779</v>
      </c>
      <c r="G247" s="37">
        <v>3878</v>
      </c>
      <c r="H247" s="253">
        <v>3878</v>
      </c>
      <c r="I247" s="252">
        <f t="shared" si="19"/>
        <v>41670</v>
      </c>
      <c r="J247" s="254">
        <f t="shared" si="20"/>
        <v>10</v>
      </c>
      <c r="K247" s="267"/>
      <c r="L247" s="268"/>
      <c r="M247" s="269" t="s">
        <v>2344</v>
      </c>
      <c r="N247" s="270" t="str">
        <f t="shared" si="21"/>
        <v>AAJF</v>
      </c>
      <c r="O247" s="270" t="str">
        <f t="shared" si="22"/>
        <v>F</v>
      </c>
      <c r="P247" s="270" t="str">
        <f t="shared" si="23"/>
        <v>02</v>
      </c>
      <c r="Q247" s="270">
        <f t="shared" si="24"/>
        <v>10</v>
      </c>
      <c r="R247" s="251" t="s">
        <v>2347</v>
      </c>
      <c r="S247" s="271" t="s">
        <v>2353</v>
      </c>
    </row>
    <row r="248" spans="1:19" x14ac:dyDescent="0.25">
      <c r="A248" s="260" t="s">
        <v>1101</v>
      </c>
      <c r="B248" s="261" t="s">
        <v>503</v>
      </c>
      <c r="C248" s="261"/>
      <c r="D248" s="251" t="s">
        <v>255</v>
      </c>
      <c r="E248" s="252">
        <v>41670</v>
      </c>
      <c r="F248" s="51">
        <v>8127</v>
      </c>
      <c r="G248" s="37">
        <v>813</v>
      </c>
      <c r="H248" s="253">
        <v>813</v>
      </c>
      <c r="I248" s="252">
        <f t="shared" si="19"/>
        <v>41670</v>
      </c>
      <c r="J248" s="254">
        <f t="shared" si="20"/>
        <v>10</v>
      </c>
      <c r="K248" s="267"/>
      <c r="L248" s="268"/>
      <c r="M248" s="269" t="s">
        <v>2344</v>
      </c>
      <c r="N248" s="270" t="str">
        <f t="shared" si="21"/>
        <v>ABJF</v>
      </c>
      <c r="O248" s="270" t="str">
        <f t="shared" si="22"/>
        <v>F</v>
      </c>
      <c r="P248" s="270" t="str">
        <f t="shared" si="23"/>
        <v>02</v>
      </c>
      <c r="Q248" s="270">
        <f t="shared" si="24"/>
        <v>10</v>
      </c>
      <c r="R248" s="251" t="s">
        <v>2347</v>
      </c>
      <c r="S248" s="271" t="s">
        <v>2353</v>
      </c>
    </row>
    <row r="249" spans="1:19" x14ac:dyDescent="0.25">
      <c r="A249" s="260" t="s">
        <v>1102</v>
      </c>
      <c r="B249" s="261" t="s">
        <v>504</v>
      </c>
      <c r="C249" s="261"/>
      <c r="D249" s="251" t="s">
        <v>255</v>
      </c>
      <c r="E249" s="252">
        <v>41670</v>
      </c>
      <c r="F249" s="51">
        <v>3073</v>
      </c>
      <c r="G249" s="37">
        <v>307</v>
      </c>
      <c r="H249" s="253">
        <v>307</v>
      </c>
      <c r="I249" s="252">
        <f t="shared" si="19"/>
        <v>41670</v>
      </c>
      <c r="J249" s="254">
        <f t="shared" si="20"/>
        <v>9.99</v>
      </c>
      <c r="K249" s="267"/>
      <c r="L249" s="268"/>
      <c r="M249" s="269" t="s">
        <v>2344</v>
      </c>
      <c r="N249" s="270" t="str">
        <f t="shared" si="21"/>
        <v>AAHF</v>
      </c>
      <c r="O249" s="270" t="str">
        <f t="shared" si="22"/>
        <v>F</v>
      </c>
      <c r="P249" s="270" t="str">
        <f t="shared" si="23"/>
        <v>02</v>
      </c>
      <c r="Q249" s="270">
        <f t="shared" si="24"/>
        <v>10</v>
      </c>
      <c r="R249" s="251" t="s">
        <v>2347</v>
      </c>
      <c r="S249" s="271" t="s">
        <v>2353</v>
      </c>
    </row>
    <row r="250" spans="1:19" x14ac:dyDescent="0.25">
      <c r="A250" s="260" t="s">
        <v>1103</v>
      </c>
      <c r="B250" s="261" t="s">
        <v>505</v>
      </c>
      <c r="C250" s="261"/>
      <c r="D250" s="251" t="s">
        <v>255</v>
      </c>
      <c r="E250" s="252">
        <v>41670</v>
      </c>
      <c r="F250" s="51">
        <v>11803</v>
      </c>
      <c r="G250" s="37">
        <v>1180</v>
      </c>
      <c r="H250" s="253">
        <v>1180</v>
      </c>
      <c r="I250" s="252">
        <f t="shared" si="19"/>
        <v>41670</v>
      </c>
      <c r="J250" s="254">
        <f t="shared" si="20"/>
        <v>10</v>
      </c>
      <c r="K250" s="267"/>
      <c r="L250" s="268"/>
      <c r="M250" s="269" t="s">
        <v>2344</v>
      </c>
      <c r="N250" s="270" t="str">
        <f t="shared" si="21"/>
        <v>AAEF</v>
      </c>
      <c r="O250" s="270" t="str">
        <f t="shared" si="22"/>
        <v>F</v>
      </c>
      <c r="P250" s="270" t="str">
        <f t="shared" si="23"/>
        <v>02</v>
      </c>
      <c r="Q250" s="270">
        <f t="shared" si="24"/>
        <v>10</v>
      </c>
      <c r="R250" s="251" t="s">
        <v>2347</v>
      </c>
      <c r="S250" s="271" t="s">
        <v>2353</v>
      </c>
    </row>
    <row r="251" spans="1:19" x14ac:dyDescent="0.25">
      <c r="A251" s="260" t="s">
        <v>506</v>
      </c>
      <c r="B251" s="261" t="s">
        <v>507</v>
      </c>
      <c r="C251" s="261"/>
      <c r="D251" s="251" t="s">
        <v>255</v>
      </c>
      <c r="E251" s="252">
        <v>41670</v>
      </c>
      <c r="F251" s="51">
        <v>28932</v>
      </c>
      <c r="G251" s="37">
        <v>2893</v>
      </c>
      <c r="H251" s="253">
        <v>2893</v>
      </c>
      <c r="I251" s="252">
        <f t="shared" si="19"/>
        <v>41670</v>
      </c>
      <c r="J251" s="254">
        <f t="shared" si="20"/>
        <v>10</v>
      </c>
      <c r="K251" s="267"/>
      <c r="L251" s="268"/>
      <c r="M251" s="269" t="s">
        <v>2344</v>
      </c>
      <c r="N251" s="270" t="str">
        <f t="shared" si="21"/>
        <v>ABGP</v>
      </c>
      <c r="O251" s="270" t="str">
        <f t="shared" si="22"/>
        <v>P</v>
      </c>
      <c r="P251" s="270" t="str">
        <f t="shared" si="23"/>
        <v>02</v>
      </c>
      <c r="Q251" s="270">
        <f t="shared" si="24"/>
        <v>10</v>
      </c>
      <c r="R251" s="251" t="s">
        <v>2347</v>
      </c>
      <c r="S251" s="271" t="s">
        <v>2353</v>
      </c>
    </row>
    <row r="252" spans="1:19" x14ac:dyDescent="0.25">
      <c r="A252" s="260" t="s">
        <v>984</v>
      </c>
      <c r="B252" s="261" t="s">
        <v>508</v>
      </c>
      <c r="C252" s="261"/>
      <c r="D252" s="251" t="s">
        <v>255</v>
      </c>
      <c r="E252" s="252">
        <v>41670</v>
      </c>
      <c r="F252" s="51">
        <v>26406</v>
      </c>
      <c r="G252" s="37">
        <v>2641</v>
      </c>
      <c r="H252" s="253">
        <v>2641</v>
      </c>
      <c r="I252" s="252">
        <f t="shared" si="19"/>
        <v>41670</v>
      </c>
      <c r="J252" s="254">
        <f t="shared" si="20"/>
        <v>10</v>
      </c>
      <c r="K252" s="267"/>
      <c r="L252" s="268"/>
      <c r="M252" s="269" t="s">
        <v>2344</v>
      </c>
      <c r="N252" s="270" t="str">
        <f t="shared" si="21"/>
        <v>AAMP</v>
      </c>
      <c r="O252" s="270" t="str">
        <f t="shared" si="22"/>
        <v>P</v>
      </c>
      <c r="P252" s="270" t="str">
        <f t="shared" si="23"/>
        <v>02</v>
      </c>
      <c r="Q252" s="270">
        <f t="shared" si="24"/>
        <v>10</v>
      </c>
      <c r="R252" s="251" t="s">
        <v>2347</v>
      </c>
      <c r="S252" s="271" t="s">
        <v>2353</v>
      </c>
    </row>
    <row r="253" spans="1:19" x14ac:dyDescent="0.25">
      <c r="A253" s="260" t="s">
        <v>985</v>
      </c>
      <c r="B253" s="261" t="s">
        <v>510</v>
      </c>
      <c r="C253" s="261"/>
      <c r="D253" s="251" t="s">
        <v>255</v>
      </c>
      <c r="E253" s="252">
        <v>41670</v>
      </c>
      <c r="F253" s="51">
        <v>4254</v>
      </c>
      <c r="G253" s="37">
        <v>425</v>
      </c>
      <c r="H253" s="253">
        <v>425</v>
      </c>
      <c r="I253" s="252">
        <f t="shared" si="19"/>
        <v>41670</v>
      </c>
      <c r="J253" s="254">
        <f t="shared" si="20"/>
        <v>9.99</v>
      </c>
      <c r="K253" s="267"/>
      <c r="L253" s="268"/>
      <c r="M253" s="269" t="s">
        <v>2344</v>
      </c>
      <c r="N253" s="270" t="str">
        <f t="shared" si="21"/>
        <v>AHCP</v>
      </c>
      <c r="O253" s="270" t="str">
        <f t="shared" si="22"/>
        <v>P</v>
      </c>
      <c r="P253" s="270" t="str">
        <f t="shared" si="23"/>
        <v>02</v>
      </c>
      <c r="Q253" s="270">
        <f t="shared" si="24"/>
        <v>10</v>
      </c>
      <c r="R253" s="251" t="s">
        <v>2347</v>
      </c>
      <c r="S253" s="271" t="s">
        <v>2353</v>
      </c>
    </row>
    <row r="254" spans="1:19" x14ac:dyDescent="0.25">
      <c r="A254" s="260" t="s">
        <v>986</v>
      </c>
      <c r="B254" s="261" t="s">
        <v>511</v>
      </c>
      <c r="C254" s="261"/>
      <c r="D254" s="251" t="s">
        <v>255</v>
      </c>
      <c r="E254" s="252">
        <v>41670</v>
      </c>
      <c r="F254" s="51">
        <v>12871</v>
      </c>
      <c r="G254" s="37">
        <v>1287</v>
      </c>
      <c r="H254" s="253">
        <v>1287</v>
      </c>
      <c r="I254" s="252">
        <f t="shared" si="19"/>
        <v>41670</v>
      </c>
      <c r="J254" s="254">
        <f t="shared" si="20"/>
        <v>10</v>
      </c>
      <c r="K254" s="267"/>
      <c r="L254" s="268"/>
      <c r="M254" s="269" t="s">
        <v>2344</v>
      </c>
      <c r="N254" s="270" t="str">
        <f t="shared" si="21"/>
        <v>AAPF</v>
      </c>
      <c r="O254" s="270" t="str">
        <f t="shared" si="22"/>
        <v>F</v>
      </c>
      <c r="P254" s="270" t="str">
        <f t="shared" si="23"/>
        <v>02</v>
      </c>
      <c r="Q254" s="270">
        <f t="shared" si="24"/>
        <v>10</v>
      </c>
      <c r="R254" s="251" t="s">
        <v>2347</v>
      </c>
      <c r="S254" s="271" t="s">
        <v>2353</v>
      </c>
    </row>
    <row r="255" spans="1:19" x14ac:dyDescent="0.25">
      <c r="A255" s="260" t="s">
        <v>871</v>
      </c>
      <c r="B255" s="261" t="s">
        <v>512</v>
      </c>
      <c r="C255" s="261"/>
      <c r="D255" s="251" t="s">
        <v>255</v>
      </c>
      <c r="E255" s="252">
        <v>41670</v>
      </c>
      <c r="F255" s="51">
        <v>11334</v>
      </c>
      <c r="G255" s="37">
        <v>1133</v>
      </c>
      <c r="H255" s="253">
        <v>1133</v>
      </c>
      <c r="I255" s="252">
        <f t="shared" si="19"/>
        <v>41670</v>
      </c>
      <c r="J255" s="254">
        <f t="shared" si="20"/>
        <v>10</v>
      </c>
      <c r="K255" s="267"/>
      <c r="L255" s="268"/>
      <c r="M255" s="269" t="s">
        <v>2344</v>
      </c>
      <c r="N255" s="270" t="str">
        <f t="shared" si="21"/>
        <v>AAHF</v>
      </c>
      <c r="O255" s="270" t="str">
        <f t="shared" si="22"/>
        <v>F</v>
      </c>
      <c r="P255" s="270" t="str">
        <f t="shared" si="23"/>
        <v>02</v>
      </c>
      <c r="Q255" s="270">
        <f t="shared" si="24"/>
        <v>10</v>
      </c>
      <c r="R255" s="251" t="s">
        <v>2347</v>
      </c>
      <c r="S255" s="271" t="s">
        <v>2353</v>
      </c>
    </row>
    <row r="256" spans="1:19" x14ac:dyDescent="0.25">
      <c r="A256" s="260" t="s">
        <v>987</v>
      </c>
      <c r="B256" s="261" t="s">
        <v>513</v>
      </c>
      <c r="C256" s="261"/>
      <c r="D256" s="251" t="s">
        <v>255</v>
      </c>
      <c r="E256" s="252">
        <v>41670</v>
      </c>
      <c r="F256" s="51">
        <v>1416</v>
      </c>
      <c r="G256" s="37">
        <v>142</v>
      </c>
      <c r="H256" s="253">
        <v>142</v>
      </c>
      <c r="I256" s="252">
        <f t="shared" si="19"/>
        <v>41670</v>
      </c>
      <c r="J256" s="254">
        <f t="shared" si="20"/>
        <v>10.029999999999999</v>
      </c>
      <c r="K256" s="267"/>
      <c r="L256" s="268"/>
      <c r="M256" s="269" t="s">
        <v>2344</v>
      </c>
      <c r="N256" s="270" t="str">
        <f t="shared" si="21"/>
        <v>AAKF</v>
      </c>
      <c r="O256" s="270" t="str">
        <f t="shared" si="22"/>
        <v>F</v>
      </c>
      <c r="P256" s="270" t="str">
        <f t="shared" si="23"/>
        <v>02</v>
      </c>
      <c r="Q256" s="270">
        <f t="shared" si="24"/>
        <v>10</v>
      </c>
      <c r="R256" s="251" t="s">
        <v>2347</v>
      </c>
      <c r="S256" s="271" t="s">
        <v>2353</v>
      </c>
    </row>
    <row r="257" spans="1:19" x14ac:dyDescent="0.25">
      <c r="A257" s="260" t="s">
        <v>872</v>
      </c>
      <c r="B257" s="261" t="s">
        <v>514</v>
      </c>
      <c r="C257" s="261"/>
      <c r="D257" s="251" t="s">
        <v>255</v>
      </c>
      <c r="E257" s="252">
        <v>41670</v>
      </c>
      <c r="F257" s="51">
        <v>1633</v>
      </c>
      <c r="G257" s="37">
        <v>163</v>
      </c>
      <c r="H257" s="253">
        <v>163</v>
      </c>
      <c r="I257" s="252">
        <f t="shared" si="19"/>
        <v>41670</v>
      </c>
      <c r="J257" s="254">
        <f t="shared" si="20"/>
        <v>9.98</v>
      </c>
      <c r="K257" s="267"/>
      <c r="L257" s="268"/>
      <c r="M257" s="269" t="s">
        <v>2344</v>
      </c>
      <c r="N257" s="270" t="str">
        <f t="shared" si="21"/>
        <v>AAAA</v>
      </c>
      <c r="O257" s="270" t="str">
        <f t="shared" si="22"/>
        <v>A</v>
      </c>
      <c r="P257" s="270" t="str">
        <f t="shared" si="23"/>
        <v>02</v>
      </c>
      <c r="Q257" s="270">
        <f t="shared" si="24"/>
        <v>10</v>
      </c>
      <c r="R257" s="251" t="s">
        <v>2347</v>
      </c>
      <c r="S257" s="271" t="s">
        <v>2353</v>
      </c>
    </row>
    <row r="258" spans="1:19" x14ac:dyDescent="0.25">
      <c r="A258" s="260" t="s">
        <v>1104</v>
      </c>
      <c r="B258" s="261" t="s">
        <v>515</v>
      </c>
      <c r="C258" s="261"/>
      <c r="D258" s="251" t="s">
        <v>255</v>
      </c>
      <c r="E258" s="252">
        <v>41670</v>
      </c>
      <c r="F258" s="51">
        <v>6567</v>
      </c>
      <c r="G258" s="37">
        <v>657</v>
      </c>
      <c r="H258" s="253">
        <v>657</v>
      </c>
      <c r="I258" s="252">
        <f t="shared" ref="I258:I321" si="25">+E258</f>
        <v>41670</v>
      </c>
      <c r="J258" s="254">
        <f t="shared" ref="J258:J321" si="26">+ROUND(H258/F258*100,2)</f>
        <v>10</v>
      </c>
      <c r="K258" s="267"/>
      <c r="L258" s="268"/>
      <c r="M258" s="269" t="s">
        <v>2344</v>
      </c>
      <c r="N258" s="270" t="str">
        <f t="shared" ref="N258:N321" si="27">LEFT(A258,4)</f>
        <v>AACF</v>
      </c>
      <c r="O258" s="270" t="str">
        <f t="shared" ref="O258:O321" si="28">RIGHT(N258,1)</f>
        <v>F</v>
      </c>
      <c r="P258" s="270" t="str">
        <f t="shared" ref="P258:P321" si="29">IF(O258="C","01","02")</f>
        <v>02</v>
      </c>
      <c r="Q258" s="270">
        <f t="shared" ref="Q258:Q321" si="30">LEN(A258)</f>
        <v>10</v>
      </c>
      <c r="R258" s="251" t="s">
        <v>2347</v>
      </c>
      <c r="S258" s="271" t="s">
        <v>2353</v>
      </c>
    </row>
    <row r="259" spans="1:19" x14ac:dyDescent="0.25">
      <c r="A259" s="260" t="s">
        <v>873</v>
      </c>
      <c r="B259" s="261" t="s">
        <v>516</v>
      </c>
      <c r="C259" s="261"/>
      <c r="D259" s="251" t="s">
        <v>255</v>
      </c>
      <c r="E259" s="252">
        <v>41670</v>
      </c>
      <c r="F259" s="51">
        <v>3170</v>
      </c>
      <c r="G259" s="37">
        <v>317</v>
      </c>
      <c r="H259" s="253">
        <v>317</v>
      </c>
      <c r="I259" s="252">
        <f t="shared" si="25"/>
        <v>41670</v>
      </c>
      <c r="J259" s="254">
        <f t="shared" si="26"/>
        <v>10</v>
      </c>
      <c r="K259" s="267"/>
      <c r="L259" s="268"/>
      <c r="M259" s="269" t="s">
        <v>2344</v>
      </c>
      <c r="N259" s="270" t="str">
        <f t="shared" si="27"/>
        <v>ABBF</v>
      </c>
      <c r="O259" s="270" t="str">
        <f t="shared" si="28"/>
        <v>F</v>
      </c>
      <c r="P259" s="270" t="str">
        <f t="shared" si="29"/>
        <v>02</v>
      </c>
      <c r="Q259" s="270">
        <f t="shared" si="30"/>
        <v>10</v>
      </c>
      <c r="R259" s="251" t="s">
        <v>2347</v>
      </c>
      <c r="S259" s="271" t="s">
        <v>2353</v>
      </c>
    </row>
    <row r="260" spans="1:19" x14ac:dyDescent="0.25">
      <c r="A260" s="260" t="s">
        <v>874</v>
      </c>
      <c r="B260" s="261" t="s">
        <v>517</v>
      </c>
      <c r="C260" s="261"/>
      <c r="D260" s="251" t="s">
        <v>255</v>
      </c>
      <c r="E260" s="252">
        <v>41670</v>
      </c>
      <c r="F260" s="51">
        <v>6869</v>
      </c>
      <c r="G260" s="37">
        <v>687</v>
      </c>
      <c r="H260" s="253">
        <v>687</v>
      </c>
      <c r="I260" s="252">
        <f t="shared" si="25"/>
        <v>41670</v>
      </c>
      <c r="J260" s="254">
        <f t="shared" si="26"/>
        <v>10</v>
      </c>
      <c r="K260" s="267"/>
      <c r="L260" s="268"/>
      <c r="M260" s="269" t="s">
        <v>2344</v>
      </c>
      <c r="N260" s="270" t="str">
        <f t="shared" si="27"/>
        <v>AAFF</v>
      </c>
      <c r="O260" s="270" t="str">
        <f t="shared" si="28"/>
        <v>F</v>
      </c>
      <c r="P260" s="270" t="str">
        <f t="shared" si="29"/>
        <v>02</v>
      </c>
      <c r="Q260" s="270">
        <f t="shared" si="30"/>
        <v>10</v>
      </c>
      <c r="R260" s="251" t="s">
        <v>2347</v>
      </c>
      <c r="S260" s="271" t="s">
        <v>2353</v>
      </c>
    </row>
    <row r="261" spans="1:19" x14ac:dyDescent="0.25">
      <c r="A261" s="260" t="s">
        <v>988</v>
      </c>
      <c r="B261" s="261" t="s">
        <v>518</v>
      </c>
      <c r="C261" s="261"/>
      <c r="D261" s="251" t="s">
        <v>255</v>
      </c>
      <c r="E261" s="252">
        <v>41670</v>
      </c>
      <c r="F261" s="51">
        <v>3431</v>
      </c>
      <c r="G261" s="37">
        <v>343</v>
      </c>
      <c r="H261" s="253">
        <v>343</v>
      </c>
      <c r="I261" s="252">
        <f t="shared" si="25"/>
        <v>41670</v>
      </c>
      <c r="J261" s="254">
        <f t="shared" si="26"/>
        <v>10</v>
      </c>
      <c r="K261" s="267"/>
      <c r="L261" s="268"/>
      <c r="M261" s="269" t="s">
        <v>2344</v>
      </c>
      <c r="N261" s="270" t="str">
        <f t="shared" si="27"/>
        <v>AAFF</v>
      </c>
      <c r="O261" s="270" t="str">
        <f t="shared" si="28"/>
        <v>F</v>
      </c>
      <c r="P261" s="270" t="str">
        <f t="shared" si="29"/>
        <v>02</v>
      </c>
      <c r="Q261" s="270">
        <f t="shared" si="30"/>
        <v>10</v>
      </c>
      <c r="R261" s="251" t="s">
        <v>2347</v>
      </c>
      <c r="S261" s="271" t="s">
        <v>2353</v>
      </c>
    </row>
    <row r="262" spans="1:19" x14ac:dyDescent="0.25">
      <c r="A262" s="260" t="s">
        <v>875</v>
      </c>
      <c r="B262" s="261" t="s">
        <v>519</v>
      </c>
      <c r="C262" s="261"/>
      <c r="D262" s="251" t="s">
        <v>255</v>
      </c>
      <c r="E262" s="252">
        <v>41670</v>
      </c>
      <c r="F262" s="51">
        <v>14532</v>
      </c>
      <c r="G262" s="37">
        <v>1453</v>
      </c>
      <c r="H262" s="253">
        <v>1453</v>
      </c>
      <c r="I262" s="252">
        <f t="shared" si="25"/>
        <v>41670</v>
      </c>
      <c r="J262" s="254">
        <f t="shared" si="26"/>
        <v>10</v>
      </c>
      <c r="K262" s="267"/>
      <c r="L262" s="268"/>
      <c r="M262" s="269" t="s">
        <v>2344</v>
      </c>
      <c r="N262" s="270" t="str">
        <f t="shared" si="27"/>
        <v>AEZP</v>
      </c>
      <c r="O262" s="270" t="str">
        <f t="shared" si="28"/>
        <v>P</v>
      </c>
      <c r="P262" s="270" t="str">
        <f t="shared" si="29"/>
        <v>02</v>
      </c>
      <c r="Q262" s="270">
        <f t="shared" si="30"/>
        <v>10</v>
      </c>
      <c r="R262" s="251" t="s">
        <v>2347</v>
      </c>
      <c r="S262" s="271" t="s">
        <v>2353</v>
      </c>
    </row>
    <row r="263" spans="1:19" x14ac:dyDescent="0.25">
      <c r="A263" s="260" t="s">
        <v>520</v>
      </c>
      <c r="B263" s="261" t="s">
        <v>521</v>
      </c>
      <c r="C263" s="261"/>
      <c r="D263" s="251" t="s">
        <v>255</v>
      </c>
      <c r="E263" s="252">
        <v>41670</v>
      </c>
      <c r="F263" s="51">
        <v>23663</v>
      </c>
      <c r="G263" s="37">
        <v>2366</v>
      </c>
      <c r="H263" s="253">
        <v>2366</v>
      </c>
      <c r="I263" s="252">
        <f t="shared" si="25"/>
        <v>41670</v>
      </c>
      <c r="J263" s="254">
        <f t="shared" si="26"/>
        <v>10</v>
      </c>
      <c r="K263" s="6"/>
      <c r="L263" s="6"/>
      <c r="M263" s="269" t="s">
        <v>2344</v>
      </c>
      <c r="N263" s="270" t="str">
        <f t="shared" si="27"/>
        <v>ABXP</v>
      </c>
      <c r="O263" s="270" t="str">
        <f t="shared" si="28"/>
        <v>P</v>
      </c>
      <c r="P263" s="270" t="str">
        <f t="shared" si="29"/>
        <v>02</v>
      </c>
      <c r="Q263" s="270">
        <f t="shared" si="30"/>
        <v>10</v>
      </c>
      <c r="R263" s="251" t="s">
        <v>2347</v>
      </c>
      <c r="S263" s="271" t="s">
        <v>2353</v>
      </c>
    </row>
    <row r="264" spans="1:19" x14ac:dyDescent="0.25">
      <c r="A264" s="260" t="s">
        <v>989</v>
      </c>
      <c r="B264" s="261" t="s">
        <v>522</v>
      </c>
      <c r="C264" s="261"/>
      <c r="D264" s="251" t="s">
        <v>255</v>
      </c>
      <c r="E264" s="252">
        <v>41670</v>
      </c>
      <c r="F264" s="51">
        <v>15920</v>
      </c>
      <c r="G264" s="37">
        <v>1592</v>
      </c>
      <c r="H264" s="253">
        <v>1592</v>
      </c>
      <c r="I264" s="252">
        <f t="shared" si="25"/>
        <v>41670</v>
      </c>
      <c r="J264" s="254">
        <f t="shared" si="26"/>
        <v>10</v>
      </c>
      <c r="K264" s="6"/>
      <c r="L264" s="6"/>
      <c r="M264" s="269" t="s">
        <v>2344</v>
      </c>
      <c r="N264" s="270" t="str">
        <f t="shared" si="27"/>
        <v>ADQP</v>
      </c>
      <c r="O264" s="270" t="str">
        <f t="shared" si="28"/>
        <v>P</v>
      </c>
      <c r="P264" s="270" t="str">
        <f t="shared" si="29"/>
        <v>02</v>
      </c>
      <c r="Q264" s="270">
        <f t="shared" si="30"/>
        <v>10</v>
      </c>
      <c r="R264" s="251" t="s">
        <v>2347</v>
      </c>
      <c r="S264" s="271" t="s">
        <v>2353</v>
      </c>
    </row>
    <row r="265" spans="1:19" x14ac:dyDescent="0.25">
      <c r="A265" s="260" t="s">
        <v>876</v>
      </c>
      <c r="B265" s="261" t="s">
        <v>523</v>
      </c>
      <c r="C265" s="261"/>
      <c r="D265" s="251" t="s">
        <v>255</v>
      </c>
      <c r="E265" s="252">
        <v>41670</v>
      </c>
      <c r="F265" s="51">
        <v>8753</v>
      </c>
      <c r="G265" s="37">
        <v>875</v>
      </c>
      <c r="H265" s="253">
        <v>875</v>
      </c>
      <c r="I265" s="252">
        <f t="shared" si="25"/>
        <v>41670</v>
      </c>
      <c r="J265" s="254">
        <f t="shared" si="26"/>
        <v>10</v>
      </c>
      <c r="K265" s="6"/>
      <c r="L265" s="6"/>
      <c r="M265" s="269" t="s">
        <v>2344</v>
      </c>
      <c r="N265" s="270" t="str">
        <f t="shared" si="27"/>
        <v>AAHF</v>
      </c>
      <c r="O265" s="270" t="str">
        <f t="shared" si="28"/>
        <v>F</v>
      </c>
      <c r="P265" s="270" t="str">
        <f t="shared" si="29"/>
        <v>02</v>
      </c>
      <c r="Q265" s="270">
        <f t="shared" si="30"/>
        <v>10</v>
      </c>
      <c r="R265" s="251" t="s">
        <v>2347</v>
      </c>
      <c r="S265" s="271" t="s">
        <v>2353</v>
      </c>
    </row>
    <row r="266" spans="1:19" x14ac:dyDescent="0.25">
      <c r="A266" s="260" t="s">
        <v>877</v>
      </c>
      <c r="B266" s="261" t="s">
        <v>524</v>
      </c>
      <c r="C266" s="261"/>
      <c r="D266" s="251" t="s">
        <v>255</v>
      </c>
      <c r="E266" s="252">
        <v>41670</v>
      </c>
      <c r="F266" s="51">
        <v>16755</v>
      </c>
      <c r="G266" s="37">
        <v>1676</v>
      </c>
      <c r="H266" s="253">
        <v>1676</v>
      </c>
      <c r="I266" s="252">
        <f t="shared" si="25"/>
        <v>41670</v>
      </c>
      <c r="J266" s="254">
        <f t="shared" si="26"/>
        <v>10</v>
      </c>
      <c r="K266" s="6"/>
      <c r="L266" s="6"/>
      <c r="M266" s="269" t="s">
        <v>2344</v>
      </c>
      <c r="N266" s="270" t="str">
        <f t="shared" si="27"/>
        <v>AVXP</v>
      </c>
      <c r="O266" s="270" t="str">
        <f t="shared" si="28"/>
        <v>P</v>
      </c>
      <c r="P266" s="270" t="str">
        <f t="shared" si="29"/>
        <v>02</v>
      </c>
      <c r="Q266" s="270">
        <f t="shared" si="30"/>
        <v>10</v>
      </c>
      <c r="R266" s="251" t="s">
        <v>2347</v>
      </c>
      <c r="S266" s="271" t="s">
        <v>2353</v>
      </c>
    </row>
    <row r="267" spans="1:19" x14ac:dyDescent="0.25">
      <c r="A267" s="260" t="s">
        <v>878</v>
      </c>
      <c r="B267" s="261" t="s">
        <v>525</v>
      </c>
      <c r="C267" s="261"/>
      <c r="D267" s="251" t="s">
        <v>255</v>
      </c>
      <c r="E267" s="252">
        <v>41670</v>
      </c>
      <c r="F267" s="51">
        <v>12649</v>
      </c>
      <c r="G267" s="37">
        <v>1265</v>
      </c>
      <c r="H267" s="253">
        <v>1265</v>
      </c>
      <c r="I267" s="252">
        <f t="shared" si="25"/>
        <v>41670</v>
      </c>
      <c r="J267" s="254">
        <f t="shared" si="26"/>
        <v>10</v>
      </c>
      <c r="K267" s="6"/>
      <c r="L267" s="6"/>
      <c r="M267" s="269" t="s">
        <v>2344</v>
      </c>
      <c r="N267" s="270" t="str">
        <f t="shared" si="27"/>
        <v>AAJF</v>
      </c>
      <c r="O267" s="270" t="str">
        <f t="shared" si="28"/>
        <v>F</v>
      </c>
      <c r="P267" s="270" t="str">
        <f t="shared" si="29"/>
        <v>02</v>
      </c>
      <c r="Q267" s="270">
        <f t="shared" si="30"/>
        <v>10</v>
      </c>
      <c r="R267" s="251" t="s">
        <v>2347</v>
      </c>
      <c r="S267" s="271" t="s">
        <v>2353</v>
      </c>
    </row>
    <row r="268" spans="1:19" x14ac:dyDescent="0.25">
      <c r="A268" s="260" t="s">
        <v>879</v>
      </c>
      <c r="B268" s="261" t="s">
        <v>526</v>
      </c>
      <c r="C268" s="261"/>
      <c r="D268" s="251" t="s">
        <v>255</v>
      </c>
      <c r="E268" s="252">
        <v>41670</v>
      </c>
      <c r="F268" s="51">
        <v>8141</v>
      </c>
      <c r="G268" s="37">
        <v>814</v>
      </c>
      <c r="H268" s="253">
        <v>814</v>
      </c>
      <c r="I268" s="252">
        <f t="shared" si="25"/>
        <v>41670</v>
      </c>
      <c r="J268" s="254">
        <f t="shared" si="26"/>
        <v>10</v>
      </c>
      <c r="K268" s="6"/>
      <c r="L268" s="6"/>
      <c r="M268" s="269" t="s">
        <v>2344</v>
      </c>
      <c r="N268" s="270" t="str">
        <f t="shared" si="27"/>
        <v>AAKF</v>
      </c>
      <c r="O268" s="270" t="str">
        <f t="shared" si="28"/>
        <v>F</v>
      </c>
      <c r="P268" s="270" t="str">
        <f t="shared" si="29"/>
        <v>02</v>
      </c>
      <c r="Q268" s="270">
        <f t="shared" si="30"/>
        <v>10</v>
      </c>
      <c r="R268" s="251" t="s">
        <v>2347</v>
      </c>
      <c r="S268" s="271" t="s">
        <v>2353</v>
      </c>
    </row>
    <row r="269" spans="1:19" x14ac:dyDescent="0.25">
      <c r="A269" s="260" t="s">
        <v>990</v>
      </c>
      <c r="B269" s="261" t="s">
        <v>527</v>
      </c>
      <c r="C269" s="261"/>
      <c r="D269" s="251" t="s">
        <v>255</v>
      </c>
      <c r="E269" s="252">
        <v>41670</v>
      </c>
      <c r="F269" s="51">
        <v>2443</v>
      </c>
      <c r="G269" s="37">
        <v>244</v>
      </c>
      <c r="H269" s="253">
        <v>244</v>
      </c>
      <c r="I269" s="252">
        <f t="shared" si="25"/>
        <v>41670</v>
      </c>
      <c r="J269" s="254">
        <f t="shared" si="26"/>
        <v>9.99</v>
      </c>
      <c r="K269" s="6"/>
      <c r="L269" s="6"/>
      <c r="M269" s="269" t="s">
        <v>2344</v>
      </c>
      <c r="N269" s="270" t="str">
        <f t="shared" si="27"/>
        <v>AAIF</v>
      </c>
      <c r="O269" s="270" t="str">
        <f t="shared" si="28"/>
        <v>F</v>
      </c>
      <c r="P269" s="270" t="str">
        <f t="shared" si="29"/>
        <v>02</v>
      </c>
      <c r="Q269" s="270">
        <f t="shared" si="30"/>
        <v>10</v>
      </c>
      <c r="R269" s="251" t="s">
        <v>2347</v>
      </c>
      <c r="S269" s="271" t="s">
        <v>2353</v>
      </c>
    </row>
    <row r="270" spans="1:19" x14ac:dyDescent="0.25">
      <c r="A270" s="260" t="s">
        <v>528</v>
      </c>
      <c r="B270" s="261" t="s">
        <v>529</v>
      </c>
      <c r="C270" s="261"/>
      <c r="D270" s="251" t="s">
        <v>255</v>
      </c>
      <c r="E270" s="252">
        <v>41670</v>
      </c>
      <c r="F270" s="51">
        <v>13021</v>
      </c>
      <c r="G270" s="37">
        <v>1302</v>
      </c>
      <c r="H270" s="253">
        <v>1302</v>
      </c>
      <c r="I270" s="252">
        <f t="shared" si="25"/>
        <v>41670</v>
      </c>
      <c r="J270" s="254">
        <f t="shared" si="26"/>
        <v>10</v>
      </c>
      <c r="K270" s="6"/>
      <c r="L270" s="6"/>
      <c r="M270" s="269" t="s">
        <v>2344</v>
      </c>
      <c r="N270" s="270" t="str">
        <f t="shared" si="27"/>
        <v>AAFF</v>
      </c>
      <c r="O270" s="270" t="str">
        <f t="shared" si="28"/>
        <v>F</v>
      </c>
      <c r="P270" s="270" t="str">
        <f t="shared" si="29"/>
        <v>02</v>
      </c>
      <c r="Q270" s="270">
        <f t="shared" si="30"/>
        <v>10</v>
      </c>
      <c r="R270" s="251" t="s">
        <v>2347</v>
      </c>
      <c r="S270" s="271" t="s">
        <v>2353</v>
      </c>
    </row>
    <row r="271" spans="1:19" x14ac:dyDescent="0.25">
      <c r="A271" s="260" t="s">
        <v>1105</v>
      </c>
      <c r="B271" s="261" t="s">
        <v>530</v>
      </c>
      <c r="C271" s="261"/>
      <c r="D271" s="251" t="s">
        <v>255</v>
      </c>
      <c r="E271" s="252">
        <v>41670</v>
      </c>
      <c r="F271" s="51">
        <v>2448</v>
      </c>
      <c r="G271" s="37">
        <v>245</v>
      </c>
      <c r="H271" s="253">
        <v>245</v>
      </c>
      <c r="I271" s="252">
        <f t="shared" si="25"/>
        <v>41670</v>
      </c>
      <c r="J271" s="254">
        <f t="shared" si="26"/>
        <v>10.01</v>
      </c>
      <c r="K271" s="6"/>
      <c r="L271" s="6"/>
      <c r="M271" s="269" t="s">
        <v>2344</v>
      </c>
      <c r="N271" s="270" t="str">
        <f t="shared" si="27"/>
        <v>ABEF</v>
      </c>
      <c r="O271" s="270" t="str">
        <f t="shared" si="28"/>
        <v>F</v>
      </c>
      <c r="P271" s="270" t="str">
        <f t="shared" si="29"/>
        <v>02</v>
      </c>
      <c r="Q271" s="270">
        <f t="shared" si="30"/>
        <v>10</v>
      </c>
      <c r="R271" s="251" t="s">
        <v>2347</v>
      </c>
      <c r="S271" s="271" t="s">
        <v>2353</v>
      </c>
    </row>
    <row r="272" spans="1:19" x14ac:dyDescent="0.25">
      <c r="A272" s="260" t="s">
        <v>1106</v>
      </c>
      <c r="B272" s="261" t="s">
        <v>531</v>
      </c>
      <c r="C272" s="261"/>
      <c r="D272" s="251" t="s">
        <v>255</v>
      </c>
      <c r="E272" s="252">
        <v>41670</v>
      </c>
      <c r="F272" s="51">
        <v>9941</v>
      </c>
      <c r="G272" s="37">
        <v>994</v>
      </c>
      <c r="H272" s="253">
        <v>994</v>
      </c>
      <c r="I272" s="252">
        <f t="shared" si="25"/>
        <v>41670</v>
      </c>
      <c r="J272" s="254">
        <f t="shared" si="26"/>
        <v>10</v>
      </c>
      <c r="K272" s="6"/>
      <c r="L272" s="6"/>
      <c r="M272" s="269" t="s">
        <v>2344</v>
      </c>
      <c r="N272" s="270" t="str">
        <f t="shared" si="27"/>
        <v>AACF</v>
      </c>
      <c r="O272" s="270" t="str">
        <f t="shared" si="28"/>
        <v>F</v>
      </c>
      <c r="P272" s="270" t="str">
        <f t="shared" si="29"/>
        <v>02</v>
      </c>
      <c r="Q272" s="270">
        <f t="shared" si="30"/>
        <v>10</v>
      </c>
      <c r="R272" s="251" t="s">
        <v>2347</v>
      </c>
      <c r="S272" s="271" t="s">
        <v>2353</v>
      </c>
    </row>
    <row r="273" spans="1:19" x14ac:dyDescent="0.25">
      <c r="A273" s="260" t="s">
        <v>1107</v>
      </c>
      <c r="B273" s="261" t="s">
        <v>532</v>
      </c>
      <c r="C273" s="261"/>
      <c r="D273" s="251" t="s">
        <v>255</v>
      </c>
      <c r="E273" s="252">
        <v>41670</v>
      </c>
      <c r="F273" s="51">
        <v>13428</v>
      </c>
      <c r="G273" s="37">
        <v>1343</v>
      </c>
      <c r="H273" s="253">
        <v>1343</v>
      </c>
      <c r="I273" s="252">
        <f t="shared" si="25"/>
        <v>41670</v>
      </c>
      <c r="J273" s="254">
        <f t="shared" si="26"/>
        <v>10</v>
      </c>
      <c r="K273" s="6"/>
      <c r="L273" s="6"/>
      <c r="M273" s="269" t="s">
        <v>2344</v>
      </c>
      <c r="N273" s="270" t="str">
        <f t="shared" si="27"/>
        <v>ABUF</v>
      </c>
      <c r="O273" s="270" t="str">
        <f t="shared" si="28"/>
        <v>F</v>
      </c>
      <c r="P273" s="270" t="str">
        <f t="shared" si="29"/>
        <v>02</v>
      </c>
      <c r="Q273" s="270">
        <f t="shared" si="30"/>
        <v>10</v>
      </c>
      <c r="R273" s="251" t="s">
        <v>2347</v>
      </c>
      <c r="S273" s="271" t="s">
        <v>2353</v>
      </c>
    </row>
    <row r="274" spans="1:19" x14ac:dyDescent="0.25">
      <c r="A274" s="260" t="s">
        <v>991</v>
      </c>
      <c r="B274" s="261" t="s">
        <v>533</v>
      </c>
      <c r="C274" s="261"/>
      <c r="D274" s="251" t="s">
        <v>255</v>
      </c>
      <c r="E274" s="252">
        <v>41670</v>
      </c>
      <c r="F274" s="51">
        <v>3786</v>
      </c>
      <c r="G274" s="37">
        <v>379</v>
      </c>
      <c r="H274" s="253">
        <v>379</v>
      </c>
      <c r="I274" s="252">
        <f t="shared" si="25"/>
        <v>41670</v>
      </c>
      <c r="J274" s="254">
        <f t="shared" si="26"/>
        <v>10.01</v>
      </c>
      <c r="K274" s="6"/>
      <c r="L274" s="6"/>
      <c r="M274" s="269" t="s">
        <v>2344</v>
      </c>
      <c r="N274" s="270" t="str">
        <f t="shared" si="27"/>
        <v>ASBP</v>
      </c>
      <c r="O274" s="270" t="str">
        <f t="shared" si="28"/>
        <v>P</v>
      </c>
      <c r="P274" s="270" t="str">
        <f t="shared" si="29"/>
        <v>02</v>
      </c>
      <c r="Q274" s="270">
        <f t="shared" si="30"/>
        <v>10</v>
      </c>
      <c r="R274" s="251" t="s">
        <v>2347</v>
      </c>
      <c r="S274" s="271" t="s">
        <v>2353</v>
      </c>
    </row>
    <row r="275" spans="1:19" x14ac:dyDescent="0.25">
      <c r="A275" s="260" t="s">
        <v>1108</v>
      </c>
      <c r="B275" s="261" t="s">
        <v>534</v>
      </c>
      <c r="C275" s="261"/>
      <c r="D275" s="251" t="s">
        <v>255</v>
      </c>
      <c r="E275" s="252">
        <v>41670</v>
      </c>
      <c r="F275" s="51">
        <v>9780</v>
      </c>
      <c r="G275" s="37">
        <v>978</v>
      </c>
      <c r="H275" s="253">
        <v>978</v>
      </c>
      <c r="I275" s="252">
        <f t="shared" si="25"/>
        <v>41670</v>
      </c>
      <c r="J275" s="254">
        <f t="shared" si="26"/>
        <v>10</v>
      </c>
      <c r="K275" s="6"/>
      <c r="L275" s="6"/>
      <c r="M275" s="269" t="s">
        <v>2344</v>
      </c>
      <c r="N275" s="270" t="str">
        <f t="shared" si="27"/>
        <v>ABUF</v>
      </c>
      <c r="O275" s="270" t="str">
        <f t="shared" si="28"/>
        <v>F</v>
      </c>
      <c r="P275" s="270" t="str">
        <f t="shared" si="29"/>
        <v>02</v>
      </c>
      <c r="Q275" s="270">
        <f t="shared" si="30"/>
        <v>10</v>
      </c>
      <c r="R275" s="251" t="s">
        <v>2347</v>
      </c>
      <c r="S275" s="271" t="s">
        <v>2353</v>
      </c>
    </row>
    <row r="276" spans="1:19" x14ac:dyDescent="0.25">
      <c r="A276" s="260" t="s">
        <v>992</v>
      </c>
      <c r="B276" s="261" t="s">
        <v>535</v>
      </c>
      <c r="C276" s="261"/>
      <c r="D276" s="251" t="s">
        <v>255</v>
      </c>
      <c r="E276" s="252">
        <v>41670</v>
      </c>
      <c r="F276" s="51">
        <v>9791</v>
      </c>
      <c r="G276" s="37">
        <v>979</v>
      </c>
      <c r="H276" s="253">
        <v>979</v>
      </c>
      <c r="I276" s="252">
        <f t="shared" si="25"/>
        <v>41670</v>
      </c>
      <c r="J276" s="254">
        <f t="shared" si="26"/>
        <v>10</v>
      </c>
      <c r="K276" s="6"/>
      <c r="L276" s="6"/>
      <c r="M276" s="269" t="s">
        <v>2344</v>
      </c>
      <c r="N276" s="270" t="str">
        <f t="shared" si="27"/>
        <v>AECP</v>
      </c>
      <c r="O276" s="270" t="str">
        <f t="shared" si="28"/>
        <v>P</v>
      </c>
      <c r="P276" s="270" t="str">
        <f t="shared" si="29"/>
        <v>02</v>
      </c>
      <c r="Q276" s="270">
        <f t="shared" si="30"/>
        <v>10</v>
      </c>
      <c r="R276" s="251" t="s">
        <v>2347</v>
      </c>
      <c r="S276" s="271" t="s">
        <v>2353</v>
      </c>
    </row>
    <row r="277" spans="1:19" x14ac:dyDescent="0.25">
      <c r="A277" s="260" t="s">
        <v>880</v>
      </c>
      <c r="B277" s="261" t="s">
        <v>536</v>
      </c>
      <c r="C277" s="261"/>
      <c r="D277" s="251" t="s">
        <v>255</v>
      </c>
      <c r="E277" s="252">
        <v>41670</v>
      </c>
      <c r="F277" s="51">
        <v>2018</v>
      </c>
      <c r="G277" s="37">
        <v>202</v>
      </c>
      <c r="H277" s="253">
        <v>202</v>
      </c>
      <c r="I277" s="252">
        <f t="shared" si="25"/>
        <v>41670</v>
      </c>
      <c r="J277" s="254">
        <f t="shared" si="26"/>
        <v>10.01</v>
      </c>
      <c r="K277" s="6"/>
      <c r="L277" s="6"/>
      <c r="M277" s="269" t="s">
        <v>2344</v>
      </c>
      <c r="N277" s="270" t="str">
        <f t="shared" si="27"/>
        <v>AAGF</v>
      </c>
      <c r="O277" s="270" t="str">
        <f t="shared" si="28"/>
        <v>F</v>
      </c>
      <c r="P277" s="270" t="str">
        <f t="shared" si="29"/>
        <v>02</v>
      </c>
      <c r="Q277" s="270">
        <f t="shared" si="30"/>
        <v>10</v>
      </c>
      <c r="R277" s="251" t="s">
        <v>2347</v>
      </c>
      <c r="S277" s="271" t="s">
        <v>2353</v>
      </c>
    </row>
    <row r="278" spans="1:19" x14ac:dyDescent="0.25">
      <c r="A278" s="260" t="s">
        <v>1109</v>
      </c>
      <c r="B278" s="261" t="s">
        <v>537</v>
      </c>
      <c r="C278" s="261"/>
      <c r="D278" s="251" t="s">
        <v>255</v>
      </c>
      <c r="E278" s="252">
        <v>41670</v>
      </c>
      <c r="F278" s="51">
        <v>12968</v>
      </c>
      <c r="G278" s="37">
        <v>1297</v>
      </c>
      <c r="H278" s="253">
        <v>1297</v>
      </c>
      <c r="I278" s="252">
        <f t="shared" si="25"/>
        <v>41670</v>
      </c>
      <c r="J278" s="254">
        <f t="shared" si="26"/>
        <v>10</v>
      </c>
      <c r="K278" s="6"/>
      <c r="L278" s="6"/>
      <c r="M278" s="269" t="s">
        <v>2344</v>
      </c>
      <c r="N278" s="270" t="str">
        <f t="shared" si="27"/>
        <v>ABWF</v>
      </c>
      <c r="O278" s="270" t="str">
        <f t="shared" si="28"/>
        <v>F</v>
      </c>
      <c r="P278" s="270" t="str">
        <f t="shared" si="29"/>
        <v>02</v>
      </c>
      <c r="Q278" s="270">
        <f t="shared" si="30"/>
        <v>10</v>
      </c>
      <c r="R278" s="251" t="s">
        <v>2347</v>
      </c>
      <c r="S278" s="271" t="s">
        <v>2353</v>
      </c>
    </row>
    <row r="279" spans="1:19" x14ac:dyDescent="0.25">
      <c r="A279" s="260" t="s">
        <v>993</v>
      </c>
      <c r="B279" s="261" t="s">
        <v>538</v>
      </c>
      <c r="C279" s="261"/>
      <c r="D279" s="251" t="s">
        <v>255</v>
      </c>
      <c r="E279" s="252">
        <v>41670</v>
      </c>
      <c r="F279" s="51">
        <v>11777</v>
      </c>
      <c r="G279" s="37">
        <v>1178</v>
      </c>
      <c r="H279" s="253">
        <v>1178</v>
      </c>
      <c r="I279" s="252">
        <f t="shared" si="25"/>
        <v>41670</v>
      </c>
      <c r="J279" s="254">
        <f t="shared" si="26"/>
        <v>10</v>
      </c>
      <c r="K279" s="6"/>
      <c r="L279" s="6"/>
      <c r="M279" s="269" t="s">
        <v>2344</v>
      </c>
      <c r="N279" s="270" t="str">
        <f t="shared" si="27"/>
        <v>ABWF</v>
      </c>
      <c r="O279" s="270" t="str">
        <f t="shared" si="28"/>
        <v>F</v>
      </c>
      <c r="P279" s="270" t="str">
        <f t="shared" si="29"/>
        <v>02</v>
      </c>
      <c r="Q279" s="270">
        <f t="shared" si="30"/>
        <v>10</v>
      </c>
      <c r="R279" s="251" t="s">
        <v>2347</v>
      </c>
      <c r="S279" s="271" t="s">
        <v>2353</v>
      </c>
    </row>
    <row r="280" spans="1:19" x14ac:dyDescent="0.25">
      <c r="A280" s="260" t="s">
        <v>1110</v>
      </c>
      <c r="B280" s="261" t="s">
        <v>539</v>
      </c>
      <c r="C280" s="261"/>
      <c r="D280" s="251" t="s">
        <v>255</v>
      </c>
      <c r="E280" s="252">
        <v>41670</v>
      </c>
      <c r="F280" s="51">
        <v>5764</v>
      </c>
      <c r="G280" s="37">
        <v>576</v>
      </c>
      <c r="H280" s="253">
        <v>576</v>
      </c>
      <c r="I280" s="252">
        <f t="shared" si="25"/>
        <v>41670</v>
      </c>
      <c r="J280" s="254">
        <f t="shared" si="26"/>
        <v>9.99</v>
      </c>
      <c r="K280" s="6"/>
      <c r="L280" s="6"/>
      <c r="M280" s="269" t="s">
        <v>2344</v>
      </c>
      <c r="N280" s="270" t="str">
        <f t="shared" si="27"/>
        <v>ALYP</v>
      </c>
      <c r="O280" s="270" t="str">
        <f t="shared" si="28"/>
        <v>P</v>
      </c>
      <c r="P280" s="270" t="str">
        <f t="shared" si="29"/>
        <v>02</v>
      </c>
      <c r="Q280" s="270">
        <f t="shared" si="30"/>
        <v>10</v>
      </c>
      <c r="R280" s="251" t="s">
        <v>2347</v>
      </c>
      <c r="S280" s="271" t="s">
        <v>2353</v>
      </c>
    </row>
    <row r="281" spans="1:19" x14ac:dyDescent="0.25">
      <c r="A281" s="260" t="s">
        <v>994</v>
      </c>
      <c r="B281" s="261" t="s">
        <v>540</v>
      </c>
      <c r="C281" s="261"/>
      <c r="D281" s="251" t="s">
        <v>255</v>
      </c>
      <c r="E281" s="252">
        <v>41670</v>
      </c>
      <c r="F281" s="51">
        <v>10379</v>
      </c>
      <c r="G281" s="37">
        <v>1038</v>
      </c>
      <c r="H281" s="253">
        <v>1038</v>
      </c>
      <c r="I281" s="252">
        <f t="shared" si="25"/>
        <v>41670</v>
      </c>
      <c r="J281" s="254">
        <f t="shared" si="26"/>
        <v>10</v>
      </c>
      <c r="K281" s="6"/>
      <c r="L281" s="6"/>
      <c r="M281" s="269" t="s">
        <v>2344</v>
      </c>
      <c r="N281" s="270" t="str">
        <f t="shared" si="27"/>
        <v>AAIF</v>
      </c>
      <c r="O281" s="270" t="str">
        <f t="shared" si="28"/>
        <v>F</v>
      </c>
      <c r="P281" s="270" t="str">
        <f t="shared" si="29"/>
        <v>02</v>
      </c>
      <c r="Q281" s="270">
        <f t="shared" si="30"/>
        <v>10</v>
      </c>
      <c r="R281" s="251" t="s">
        <v>2347</v>
      </c>
      <c r="S281" s="271" t="s">
        <v>2353</v>
      </c>
    </row>
    <row r="282" spans="1:19" x14ac:dyDescent="0.25">
      <c r="A282" s="260" t="s">
        <v>995</v>
      </c>
      <c r="B282" s="261" t="s">
        <v>541</v>
      </c>
      <c r="C282" s="261"/>
      <c r="D282" s="251" t="s">
        <v>255</v>
      </c>
      <c r="E282" s="252">
        <v>41670</v>
      </c>
      <c r="F282" s="51">
        <v>11040</v>
      </c>
      <c r="G282" s="37">
        <v>1104</v>
      </c>
      <c r="H282" s="253">
        <v>1104</v>
      </c>
      <c r="I282" s="252">
        <f t="shared" si="25"/>
        <v>41670</v>
      </c>
      <c r="J282" s="254">
        <f t="shared" si="26"/>
        <v>10</v>
      </c>
      <c r="K282" s="6"/>
      <c r="L282" s="6"/>
      <c r="M282" s="269" t="s">
        <v>2344</v>
      </c>
      <c r="N282" s="270" t="str">
        <f t="shared" si="27"/>
        <v>AAMF</v>
      </c>
      <c r="O282" s="270" t="str">
        <f t="shared" si="28"/>
        <v>F</v>
      </c>
      <c r="P282" s="270" t="str">
        <f t="shared" si="29"/>
        <v>02</v>
      </c>
      <c r="Q282" s="270">
        <f t="shared" si="30"/>
        <v>10</v>
      </c>
      <c r="R282" s="251" t="s">
        <v>2347</v>
      </c>
      <c r="S282" s="271" t="s">
        <v>2353</v>
      </c>
    </row>
    <row r="283" spans="1:19" x14ac:dyDescent="0.25">
      <c r="A283" s="260" t="s">
        <v>1111</v>
      </c>
      <c r="B283" s="261" t="s">
        <v>542</v>
      </c>
      <c r="C283" s="261"/>
      <c r="D283" s="251" t="s">
        <v>255</v>
      </c>
      <c r="E283" s="252">
        <v>41670</v>
      </c>
      <c r="F283" s="51">
        <v>5560</v>
      </c>
      <c r="G283" s="37">
        <v>556</v>
      </c>
      <c r="H283" s="253">
        <v>556</v>
      </c>
      <c r="I283" s="252">
        <f t="shared" si="25"/>
        <v>41670</v>
      </c>
      <c r="J283" s="254">
        <f t="shared" si="26"/>
        <v>10</v>
      </c>
      <c r="K283" s="6"/>
      <c r="L283" s="6"/>
      <c r="M283" s="269" t="s">
        <v>2344</v>
      </c>
      <c r="N283" s="270" t="str">
        <f t="shared" si="27"/>
        <v>AZJP</v>
      </c>
      <c r="O283" s="270" t="str">
        <f t="shared" si="28"/>
        <v>P</v>
      </c>
      <c r="P283" s="270" t="str">
        <f t="shared" si="29"/>
        <v>02</v>
      </c>
      <c r="Q283" s="270">
        <f t="shared" si="30"/>
        <v>10</v>
      </c>
      <c r="R283" s="251" t="s">
        <v>2347</v>
      </c>
      <c r="S283" s="271" t="s">
        <v>2353</v>
      </c>
    </row>
    <row r="284" spans="1:19" x14ac:dyDescent="0.25">
      <c r="A284" s="260" t="s">
        <v>881</v>
      </c>
      <c r="B284" s="261" t="s">
        <v>543</v>
      </c>
      <c r="C284" s="261"/>
      <c r="D284" s="251" t="s">
        <v>255</v>
      </c>
      <c r="E284" s="252">
        <v>41670</v>
      </c>
      <c r="F284" s="51">
        <v>344</v>
      </c>
      <c r="G284" s="37">
        <v>34</v>
      </c>
      <c r="H284" s="253">
        <v>34</v>
      </c>
      <c r="I284" s="252">
        <f t="shared" si="25"/>
        <v>41670</v>
      </c>
      <c r="J284" s="254">
        <f t="shared" si="26"/>
        <v>9.8800000000000008</v>
      </c>
      <c r="K284" s="6"/>
      <c r="L284" s="6"/>
      <c r="M284" s="269" t="s">
        <v>2344</v>
      </c>
      <c r="N284" s="270" t="str">
        <f t="shared" si="27"/>
        <v>ASSP</v>
      </c>
      <c r="O284" s="270" t="str">
        <f t="shared" si="28"/>
        <v>P</v>
      </c>
      <c r="P284" s="270" t="str">
        <f t="shared" si="29"/>
        <v>02</v>
      </c>
      <c r="Q284" s="270">
        <f t="shared" si="30"/>
        <v>10</v>
      </c>
      <c r="R284" s="251" t="s">
        <v>2347</v>
      </c>
      <c r="S284" s="271" t="s">
        <v>2353</v>
      </c>
    </row>
    <row r="285" spans="1:19" x14ac:dyDescent="0.25">
      <c r="A285" s="260" t="s">
        <v>996</v>
      </c>
      <c r="B285" s="261" t="s">
        <v>544</v>
      </c>
      <c r="C285" s="261"/>
      <c r="D285" s="251" t="s">
        <v>255</v>
      </c>
      <c r="E285" s="252">
        <v>41670</v>
      </c>
      <c r="F285" s="51">
        <v>6271</v>
      </c>
      <c r="G285" s="37">
        <v>627</v>
      </c>
      <c r="H285" s="253">
        <v>627</v>
      </c>
      <c r="I285" s="252">
        <f t="shared" si="25"/>
        <v>41670</v>
      </c>
      <c r="J285" s="254">
        <f t="shared" si="26"/>
        <v>10</v>
      </c>
      <c r="K285" s="6"/>
      <c r="L285" s="6"/>
      <c r="M285" s="269" t="s">
        <v>2344</v>
      </c>
      <c r="N285" s="270" t="str">
        <f t="shared" si="27"/>
        <v>ACAF</v>
      </c>
      <c r="O285" s="270" t="str">
        <f t="shared" si="28"/>
        <v>F</v>
      </c>
      <c r="P285" s="270" t="str">
        <f t="shared" si="29"/>
        <v>02</v>
      </c>
      <c r="Q285" s="270">
        <f t="shared" si="30"/>
        <v>10</v>
      </c>
      <c r="R285" s="251" t="s">
        <v>2347</v>
      </c>
      <c r="S285" s="271" t="s">
        <v>2353</v>
      </c>
    </row>
    <row r="286" spans="1:19" x14ac:dyDescent="0.25">
      <c r="A286" s="260" t="s">
        <v>997</v>
      </c>
      <c r="B286" s="261" t="s">
        <v>545</v>
      </c>
      <c r="C286" s="261"/>
      <c r="D286" s="251" t="s">
        <v>255</v>
      </c>
      <c r="E286" s="252">
        <v>41670</v>
      </c>
      <c r="F286" s="51">
        <v>5565</v>
      </c>
      <c r="G286" s="37">
        <v>556</v>
      </c>
      <c r="H286" s="253">
        <v>556</v>
      </c>
      <c r="I286" s="252">
        <f t="shared" si="25"/>
        <v>41670</v>
      </c>
      <c r="J286" s="254">
        <f t="shared" si="26"/>
        <v>9.99</v>
      </c>
      <c r="K286" s="6"/>
      <c r="L286" s="6"/>
      <c r="M286" s="269" t="s">
        <v>2344</v>
      </c>
      <c r="N286" s="270" t="str">
        <f t="shared" si="27"/>
        <v>AAHF</v>
      </c>
      <c r="O286" s="270" t="str">
        <f t="shared" si="28"/>
        <v>F</v>
      </c>
      <c r="P286" s="270" t="str">
        <f t="shared" si="29"/>
        <v>02</v>
      </c>
      <c r="Q286" s="270">
        <f t="shared" si="30"/>
        <v>10</v>
      </c>
      <c r="R286" s="251" t="s">
        <v>2347</v>
      </c>
      <c r="S286" s="271" t="s">
        <v>2353</v>
      </c>
    </row>
    <row r="287" spans="1:19" x14ac:dyDescent="0.25">
      <c r="A287" s="260" t="s">
        <v>998</v>
      </c>
      <c r="B287" s="261" t="s">
        <v>546</v>
      </c>
      <c r="C287" s="261"/>
      <c r="D287" s="251" t="s">
        <v>255</v>
      </c>
      <c r="E287" s="252">
        <v>41670</v>
      </c>
      <c r="F287" s="51">
        <v>15600</v>
      </c>
      <c r="G287" s="37">
        <v>1560</v>
      </c>
      <c r="H287" s="253">
        <v>1560</v>
      </c>
      <c r="I287" s="252">
        <f t="shared" si="25"/>
        <v>41670</v>
      </c>
      <c r="J287" s="254">
        <f t="shared" si="26"/>
        <v>10</v>
      </c>
      <c r="K287" s="6"/>
      <c r="L287" s="6"/>
      <c r="M287" s="269" t="s">
        <v>2344</v>
      </c>
      <c r="N287" s="270" t="str">
        <f t="shared" si="27"/>
        <v>AAGF</v>
      </c>
      <c r="O287" s="270" t="str">
        <f t="shared" si="28"/>
        <v>F</v>
      </c>
      <c r="P287" s="270" t="str">
        <f t="shared" si="29"/>
        <v>02</v>
      </c>
      <c r="Q287" s="270">
        <f t="shared" si="30"/>
        <v>10</v>
      </c>
      <c r="R287" s="251" t="s">
        <v>2347</v>
      </c>
      <c r="S287" s="271" t="s">
        <v>2353</v>
      </c>
    </row>
    <row r="288" spans="1:19" x14ac:dyDescent="0.25">
      <c r="A288" s="260" t="s">
        <v>882</v>
      </c>
      <c r="B288" s="261" t="s">
        <v>547</v>
      </c>
      <c r="C288" s="261"/>
      <c r="D288" s="251" t="s">
        <v>255</v>
      </c>
      <c r="E288" s="252">
        <v>41670</v>
      </c>
      <c r="F288" s="51">
        <v>7119</v>
      </c>
      <c r="G288" s="37">
        <v>712</v>
      </c>
      <c r="H288" s="253">
        <v>712</v>
      </c>
      <c r="I288" s="252">
        <f t="shared" si="25"/>
        <v>41670</v>
      </c>
      <c r="J288" s="254">
        <f t="shared" si="26"/>
        <v>10</v>
      </c>
      <c r="K288" s="6"/>
      <c r="L288" s="6"/>
      <c r="M288" s="269" t="s">
        <v>2344</v>
      </c>
      <c r="N288" s="270" t="str">
        <f t="shared" si="27"/>
        <v>AAJP</v>
      </c>
      <c r="O288" s="270" t="str">
        <f t="shared" si="28"/>
        <v>P</v>
      </c>
      <c r="P288" s="270" t="str">
        <f t="shared" si="29"/>
        <v>02</v>
      </c>
      <c r="Q288" s="270">
        <f t="shared" si="30"/>
        <v>10</v>
      </c>
      <c r="R288" s="251" t="s">
        <v>2347</v>
      </c>
      <c r="S288" s="271" t="s">
        <v>2353</v>
      </c>
    </row>
    <row r="289" spans="1:19" x14ac:dyDescent="0.25">
      <c r="A289" s="260" t="s">
        <v>1112</v>
      </c>
      <c r="B289" s="261" t="s">
        <v>548</v>
      </c>
      <c r="C289" s="261"/>
      <c r="D289" s="251" t="s">
        <v>255</v>
      </c>
      <c r="E289" s="252">
        <v>41670</v>
      </c>
      <c r="F289" s="51">
        <v>8912</v>
      </c>
      <c r="G289" s="37">
        <v>891</v>
      </c>
      <c r="H289" s="253">
        <v>891</v>
      </c>
      <c r="I289" s="252">
        <f t="shared" si="25"/>
        <v>41670</v>
      </c>
      <c r="J289" s="254">
        <f t="shared" si="26"/>
        <v>10</v>
      </c>
      <c r="K289" s="6"/>
      <c r="L289" s="6"/>
      <c r="M289" s="269" t="s">
        <v>2344</v>
      </c>
      <c r="N289" s="270" t="str">
        <f t="shared" si="27"/>
        <v>AANP</v>
      </c>
      <c r="O289" s="270" t="str">
        <f t="shared" si="28"/>
        <v>P</v>
      </c>
      <c r="P289" s="270" t="str">
        <f t="shared" si="29"/>
        <v>02</v>
      </c>
      <c r="Q289" s="270">
        <f t="shared" si="30"/>
        <v>10</v>
      </c>
      <c r="R289" s="251" t="s">
        <v>2347</v>
      </c>
      <c r="S289" s="271" t="s">
        <v>2353</v>
      </c>
    </row>
    <row r="290" spans="1:19" x14ac:dyDescent="0.25">
      <c r="A290" s="260" t="s">
        <v>883</v>
      </c>
      <c r="B290" s="261" t="s">
        <v>549</v>
      </c>
      <c r="C290" s="261"/>
      <c r="D290" s="251" t="s">
        <v>255</v>
      </c>
      <c r="E290" s="252">
        <v>41670</v>
      </c>
      <c r="F290" s="51">
        <v>6019</v>
      </c>
      <c r="G290" s="37">
        <v>602</v>
      </c>
      <c r="H290" s="253">
        <v>602</v>
      </c>
      <c r="I290" s="252">
        <f t="shared" si="25"/>
        <v>41670</v>
      </c>
      <c r="J290" s="254">
        <f t="shared" si="26"/>
        <v>10</v>
      </c>
      <c r="K290" s="6"/>
      <c r="L290" s="6"/>
      <c r="M290" s="269" t="s">
        <v>2344</v>
      </c>
      <c r="N290" s="270" t="str">
        <f t="shared" si="27"/>
        <v>AAYP</v>
      </c>
      <c r="O290" s="270" t="str">
        <f t="shared" si="28"/>
        <v>P</v>
      </c>
      <c r="P290" s="270" t="str">
        <f t="shared" si="29"/>
        <v>02</v>
      </c>
      <c r="Q290" s="270">
        <f t="shared" si="30"/>
        <v>10</v>
      </c>
      <c r="R290" s="251" t="s">
        <v>2347</v>
      </c>
      <c r="S290" s="271" t="s">
        <v>2353</v>
      </c>
    </row>
    <row r="291" spans="1:19" x14ac:dyDescent="0.25">
      <c r="A291" s="260" t="s">
        <v>550</v>
      </c>
      <c r="B291" s="261" t="s">
        <v>551</v>
      </c>
      <c r="C291" s="261"/>
      <c r="D291" s="251" t="s">
        <v>255</v>
      </c>
      <c r="E291" s="252">
        <v>41670</v>
      </c>
      <c r="F291" s="261">
        <v>24012</v>
      </c>
      <c r="G291" s="37">
        <v>2401</v>
      </c>
      <c r="H291" s="253">
        <v>2401</v>
      </c>
      <c r="I291" s="252">
        <f t="shared" si="25"/>
        <v>41670</v>
      </c>
      <c r="J291" s="254">
        <f t="shared" si="26"/>
        <v>10</v>
      </c>
      <c r="K291" s="6"/>
      <c r="L291" s="6"/>
      <c r="M291" s="269" t="s">
        <v>2344</v>
      </c>
      <c r="N291" s="270" t="str">
        <f t="shared" si="27"/>
        <v>AAFF</v>
      </c>
      <c r="O291" s="270" t="str">
        <f t="shared" si="28"/>
        <v>F</v>
      </c>
      <c r="P291" s="270" t="str">
        <f t="shared" si="29"/>
        <v>02</v>
      </c>
      <c r="Q291" s="270">
        <f t="shared" si="30"/>
        <v>10</v>
      </c>
      <c r="R291" s="251" t="s">
        <v>2347</v>
      </c>
      <c r="S291" s="271" t="s">
        <v>2353</v>
      </c>
    </row>
    <row r="292" spans="1:19" x14ac:dyDescent="0.25">
      <c r="A292" s="260" t="s">
        <v>884</v>
      </c>
      <c r="B292" s="261" t="s">
        <v>552</v>
      </c>
      <c r="C292" s="261"/>
      <c r="D292" s="251" t="s">
        <v>255</v>
      </c>
      <c r="E292" s="252">
        <v>41670</v>
      </c>
      <c r="F292" s="261">
        <v>6714</v>
      </c>
      <c r="G292" s="37">
        <v>671</v>
      </c>
      <c r="H292" s="253">
        <v>671</v>
      </c>
      <c r="I292" s="252">
        <f t="shared" si="25"/>
        <v>41670</v>
      </c>
      <c r="J292" s="254">
        <f t="shared" si="26"/>
        <v>9.99</v>
      </c>
      <c r="K292" s="6"/>
      <c r="L292" s="6"/>
      <c r="M292" s="269" t="s">
        <v>2344</v>
      </c>
      <c r="N292" s="270" t="str">
        <f t="shared" si="27"/>
        <v>AAUF</v>
      </c>
      <c r="O292" s="270" t="str">
        <f t="shared" si="28"/>
        <v>F</v>
      </c>
      <c r="P292" s="270" t="str">
        <f t="shared" si="29"/>
        <v>02</v>
      </c>
      <c r="Q292" s="270">
        <f t="shared" si="30"/>
        <v>10</v>
      </c>
      <c r="R292" s="251" t="s">
        <v>2347</v>
      </c>
      <c r="S292" s="271" t="s">
        <v>2353</v>
      </c>
    </row>
    <row r="293" spans="1:19" x14ac:dyDescent="0.25">
      <c r="A293" s="260" t="s">
        <v>1113</v>
      </c>
      <c r="B293" s="261" t="s">
        <v>553</v>
      </c>
      <c r="C293" s="261"/>
      <c r="D293" s="251" t="s">
        <v>255</v>
      </c>
      <c r="E293" s="252">
        <v>41670</v>
      </c>
      <c r="F293" s="261">
        <v>10505</v>
      </c>
      <c r="G293" s="37">
        <v>1051</v>
      </c>
      <c r="H293" s="253">
        <v>1051</v>
      </c>
      <c r="I293" s="252">
        <f t="shared" si="25"/>
        <v>41670</v>
      </c>
      <c r="J293" s="254">
        <f t="shared" si="26"/>
        <v>10</v>
      </c>
      <c r="K293" s="6"/>
      <c r="L293" s="6"/>
      <c r="M293" s="269" t="s">
        <v>2344</v>
      </c>
      <c r="N293" s="270" t="str">
        <f t="shared" si="27"/>
        <v>AANF</v>
      </c>
      <c r="O293" s="270" t="str">
        <f t="shared" si="28"/>
        <v>F</v>
      </c>
      <c r="P293" s="270" t="str">
        <f t="shared" si="29"/>
        <v>02</v>
      </c>
      <c r="Q293" s="270">
        <f t="shared" si="30"/>
        <v>10</v>
      </c>
      <c r="R293" s="251" t="s">
        <v>2347</v>
      </c>
      <c r="S293" s="271" t="s">
        <v>2353</v>
      </c>
    </row>
    <row r="294" spans="1:19" x14ac:dyDescent="0.25">
      <c r="A294" s="260" t="s">
        <v>885</v>
      </c>
      <c r="B294" s="261" t="s">
        <v>554</v>
      </c>
      <c r="C294" s="261"/>
      <c r="D294" s="251" t="s">
        <v>255</v>
      </c>
      <c r="E294" s="252">
        <v>41670</v>
      </c>
      <c r="F294" s="261">
        <v>1518</v>
      </c>
      <c r="G294" s="37">
        <v>152</v>
      </c>
      <c r="H294" s="253">
        <v>152</v>
      </c>
      <c r="I294" s="252">
        <f t="shared" si="25"/>
        <v>41670</v>
      </c>
      <c r="J294" s="254">
        <f t="shared" si="26"/>
        <v>10.01</v>
      </c>
      <c r="K294" s="6"/>
      <c r="L294" s="6"/>
      <c r="M294" s="269" t="s">
        <v>2344</v>
      </c>
      <c r="N294" s="270" t="str">
        <f t="shared" si="27"/>
        <v>ABNF</v>
      </c>
      <c r="O294" s="270" t="str">
        <f t="shared" si="28"/>
        <v>F</v>
      </c>
      <c r="P294" s="270" t="str">
        <f t="shared" si="29"/>
        <v>02</v>
      </c>
      <c r="Q294" s="270">
        <f t="shared" si="30"/>
        <v>10</v>
      </c>
      <c r="R294" s="251" t="s">
        <v>2347</v>
      </c>
      <c r="S294" s="271" t="s">
        <v>2353</v>
      </c>
    </row>
    <row r="295" spans="1:19" x14ac:dyDescent="0.25">
      <c r="A295" s="260" t="s">
        <v>886</v>
      </c>
      <c r="B295" s="261" t="s">
        <v>555</v>
      </c>
      <c r="C295" s="261"/>
      <c r="D295" s="251" t="s">
        <v>255</v>
      </c>
      <c r="E295" s="252">
        <v>41670</v>
      </c>
      <c r="F295" s="261">
        <v>9519</v>
      </c>
      <c r="G295" s="37">
        <v>952</v>
      </c>
      <c r="H295" s="253">
        <v>952</v>
      </c>
      <c r="I295" s="252">
        <f t="shared" si="25"/>
        <v>41670</v>
      </c>
      <c r="J295" s="254">
        <f t="shared" si="26"/>
        <v>10</v>
      </c>
      <c r="K295" s="6"/>
      <c r="L295" s="6"/>
      <c r="M295" s="269" t="s">
        <v>2344</v>
      </c>
      <c r="N295" s="270" t="str">
        <f t="shared" si="27"/>
        <v>AADF</v>
      </c>
      <c r="O295" s="270" t="str">
        <f t="shared" si="28"/>
        <v>F</v>
      </c>
      <c r="P295" s="270" t="str">
        <f t="shared" si="29"/>
        <v>02</v>
      </c>
      <c r="Q295" s="270">
        <f t="shared" si="30"/>
        <v>10</v>
      </c>
      <c r="R295" s="251" t="s">
        <v>2347</v>
      </c>
      <c r="S295" s="271" t="s">
        <v>2353</v>
      </c>
    </row>
    <row r="296" spans="1:19" x14ac:dyDescent="0.25">
      <c r="A296" s="260" t="s">
        <v>887</v>
      </c>
      <c r="B296" s="261" t="s">
        <v>556</v>
      </c>
      <c r="C296" s="261"/>
      <c r="D296" s="251" t="s">
        <v>255</v>
      </c>
      <c r="E296" s="252">
        <v>41670</v>
      </c>
      <c r="F296" s="261">
        <v>20175</v>
      </c>
      <c r="G296" s="37">
        <v>2018</v>
      </c>
      <c r="H296" s="253">
        <v>2018</v>
      </c>
      <c r="I296" s="252">
        <f t="shared" si="25"/>
        <v>41670</v>
      </c>
      <c r="J296" s="254">
        <f t="shared" si="26"/>
        <v>10</v>
      </c>
      <c r="K296" s="6"/>
      <c r="L296" s="6"/>
      <c r="M296" s="269" t="s">
        <v>2344</v>
      </c>
      <c r="N296" s="270" t="str">
        <f t="shared" si="27"/>
        <v>AAXF</v>
      </c>
      <c r="O296" s="270" t="str">
        <f t="shared" si="28"/>
        <v>F</v>
      </c>
      <c r="P296" s="270" t="str">
        <f t="shared" si="29"/>
        <v>02</v>
      </c>
      <c r="Q296" s="270">
        <f t="shared" si="30"/>
        <v>10</v>
      </c>
      <c r="R296" s="251" t="s">
        <v>2347</v>
      </c>
      <c r="S296" s="271" t="s">
        <v>2353</v>
      </c>
    </row>
    <row r="297" spans="1:19" x14ac:dyDescent="0.25">
      <c r="A297" s="260" t="s">
        <v>1114</v>
      </c>
      <c r="B297" s="261" t="s">
        <v>557</v>
      </c>
      <c r="C297" s="261"/>
      <c r="D297" s="251" t="s">
        <v>255</v>
      </c>
      <c r="E297" s="252">
        <v>41670</v>
      </c>
      <c r="F297" s="261">
        <v>22460</v>
      </c>
      <c r="G297" s="37">
        <v>2246</v>
      </c>
      <c r="H297" s="253">
        <v>2246</v>
      </c>
      <c r="I297" s="252">
        <f t="shared" si="25"/>
        <v>41670</v>
      </c>
      <c r="J297" s="254">
        <f t="shared" si="26"/>
        <v>10</v>
      </c>
      <c r="K297" s="6"/>
      <c r="L297" s="6"/>
      <c r="M297" s="269" t="s">
        <v>2344</v>
      </c>
      <c r="N297" s="270" t="str">
        <f t="shared" si="27"/>
        <v>AAWF</v>
      </c>
      <c r="O297" s="270" t="str">
        <f t="shared" si="28"/>
        <v>F</v>
      </c>
      <c r="P297" s="270" t="str">
        <f t="shared" si="29"/>
        <v>02</v>
      </c>
      <c r="Q297" s="270">
        <f t="shared" si="30"/>
        <v>10</v>
      </c>
      <c r="R297" s="251" t="s">
        <v>2347</v>
      </c>
      <c r="S297" s="271" t="s">
        <v>2353</v>
      </c>
    </row>
    <row r="298" spans="1:19" x14ac:dyDescent="0.25">
      <c r="A298" s="260" t="s">
        <v>888</v>
      </c>
      <c r="B298" s="261" t="s">
        <v>558</v>
      </c>
      <c r="C298" s="261"/>
      <c r="D298" s="251" t="s">
        <v>255</v>
      </c>
      <c r="E298" s="252">
        <v>41670</v>
      </c>
      <c r="F298" s="261">
        <v>4895</v>
      </c>
      <c r="G298" s="37">
        <v>489</v>
      </c>
      <c r="H298" s="253">
        <v>489</v>
      </c>
      <c r="I298" s="252">
        <f t="shared" si="25"/>
        <v>41670</v>
      </c>
      <c r="J298" s="254">
        <f t="shared" si="26"/>
        <v>9.99</v>
      </c>
      <c r="K298" s="6"/>
      <c r="L298" s="6"/>
      <c r="M298" s="269" t="s">
        <v>2344</v>
      </c>
      <c r="N298" s="270" t="str">
        <f t="shared" si="27"/>
        <v>AAOF</v>
      </c>
      <c r="O298" s="270" t="str">
        <f t="shared" si="28"/>
        <v>F</v>
      </c>
      <c r="P298" s="270" t="str">
        <f t="shared" si="29"/>
        <v>02</v>
      </c>
      <c r="Q298" s="270">
        <f t="shared" si="30"/>
        <v>10</v>
      </c>
      <c r="R298" s="251" t="s">
        <v>2347</v>
      </c>
      <c r="S298" s="271" t="s">
        <v>2353</v>
      </c>
    </row>
    <row r="299" spans="1:19" x14ac:dyDescent="0.25">
      <c r="A299" s="249" t="s">
        <v>889</v>
      </c>
      <c r="B299" s="250" t="s">
        <v>560</v>
      </c>
      <c r="C299" s="250"/>
      <c r="D299" s="251" t="s">
        <v>561</v>
      </c>
      <c r="E299" s="252">
        <v>41643</v>
      </c>
      <c r="F299" s="261">
        <v>505620</v>
      </c>
      <c r="G299" s="37">
        <v>50562</v>
      </c>
      <c r="H299" s="253">
        <v>50562</v>
      </c>
      <c r="I299" s="252">
        <f t="shared" si="25"/>
        <v>41643</v>
      </c>
      <c r="J299" s="254">
        <f t="shared" si="26"/>
        <v>10</v>
      </c>
      <c r="K299" s="6"/>
      <c r="L299" s="6"/>
      <c r="M299" s="269" t="s">
        <v>2345</v>
      </c>
      <c r="N299" s="270" t="str">
        <f t="shared" si="27"/>
        <v>AAEC</v>
      </c>
      <c r="O299" s="270" t="str">
        <f t="shared" si="28"/>
        <v>C</v>
      </c>
      <c r="P299" s="270" t="str">
        <f t="shared" si="29"/>
        <v>01</v>
      </c>
      <c r="Q299" s="270">
        <f t="shared" si="30"/>
        <v>10</v>
      </c>
      <c r="R299" s="251" t="s">
        <v>2347</v>
      </c>
      <c r="S299" s="271" t="s">
        <v>2363</v>
      </c>
    </row>
    <row r="300" spans="1:19" x14ac:dyDescent="0.25">
      <c r="A300" s="249" t="s">
        <v>999</v>
      </c>
      <c r="B300" s="250" t="s">
        <v>562</v>
      </c>
      <c r="C300" s="250"/>
      <c r="D300" s="251" t="s">
        <v>561</v>
      </c>
      <c r="E300" s="252">
        <v>41646</v>
      </c>
      <c r="F300" s="261">
        <v>54023</v>
      </c>
      <c r="G300" s="37">
        <v>5402</v>
      </c>
      <c r="H300" s="253">
        <v>5402</v>
      </c>
      <c r="I300" s="252">
        <f t="shared" si="25"/>
        <v>41646</v>
      </c>
      <c r="J300" s="254">
        <f t="shared" si="26"/>
        <v>10</v>
      </c>
      <c r="K300" s="6"/>
      <c r="L300" s="6"/>
      <c r="M300" s="269" t="s">
        <v>2345</v>
      </c>
      <c r="N300" s="270" t="str">
        <f t="shared" si="27"/>
        <v>AAIC</v>
      </c>
      <c r="O300" s="270" t="str">
        <f t="shared" si="28"/>
        <v>C</v>
      </c>
      <c r="P300" s="270" t="str">
        <f t="shared" si="29"/>
        <v>01</v>
      </c>
      <c r="Q300" s="270">
        <f t="shared" si="30"/>
        <v>10</v>
      </c>
      <c r="R300" s="251" t="s">
        <v>2347</v>
      </c>
      <c r="S300" s="271" t="s">
        <v>2349</v>
      </c>
    </row>
    <row r="301" spans="1:19" x14ac:dyDescent="0.25">
      <c r="A301" s="255" t="s">
        <v>1115</v>
      </c>
      <c r="B301" s="250" t="s">
        <v>563</v>
      </c>
      <c r="C301" s="250"/>
      <c r="D301" s="251" t="s">
        <v>561</v>
      </c>
      <c r="E301" s="252">
        <v>41646</v>
      </c>
      <c r="F301" s="261">
        <v>58764</v>
      </c>
      <c r="G301" s="37">
        <v>5876</v>
      </c>
      <c r="H301" s="253">
        <v>5876</v>
      </c>
      <c r="I301" s="252">
        <f t="shared" si="25"/>
        <v>41646</v>
      </c>
      <c r="J301" s="254">
        <f t="shared" si="26"/>
        <v>10</v>
      </c>
      <c r="K301" s="6"/>
      <c r="L301" s="6"/>
      <c r="M301" s="269" t="s">
        <v>2345</v>
      </c>
      <c r="N301" s="270" t="str">
        <f t="shared" si="27"/>
        <v>AANC</v>
      </c>
      <c r="O301" s="270" t="str">
        <f t="shared" si="28"/>
        <v>C</v>
      </c>
      <c r="P301" s="270" t="str">
        <f t="shared" si="29"/>
        <v>01</v>
      </c>
      <c r="Q301" s="270">
        <f t="shared" si="30"/>
        <v>10</v>
      </c>
      <c r="R301" s="251" t="s">
        <v>2347</v>
      </c>
      <c r="S301" s="271" t="s">
        <v>2349</v>
      </c>
    </row>
    <row r="302" spans="1:19" x14ac:dyDescent="0.25">
      <c r="A302" s="255" t="s">
        <v>1116</v>
      </c>
      <c r="B302" s="250" t="s">
        <v>564</v>
      </c>
      <c r="C302" s="250"/>
      <c r="D302" s="251" t="s">
        <v>561</v>
      </c>
      <c r="E302" s="252">
        <v>41646</v>
      </c>
      <c r="F302" s="261">
        <v>480339</v>
      </c>
      <c r="G302" s="37">
        <v>48034</v>
      </c>
      <c r="H302" s="253">
        <v>48034</v>
      </c>
      <c r="I302" s="252">
        <f t="shared" si="25"/>
        <v>41646</v>
      </c>
      <c r="J302" s="254">
        <f t="shared" si="26"/>
        <v>10</v>
      </c>
      <c r="K302" s="6"/>
      <c r="L302" s="6"/>
      <c r="M302" s="269" t="s">
        <v>2345</v>
      </c>
      <c r="N302" s="270" t="str">
        <f t="shared" si="27"/>
        <v>AAAC</v>
      </c>
      <c r="O302" s="270" t="str">
        <f t="shared" si="28"/>
        <v>C</v>
      </c>
      <c r="P302" s="270" t="str">
        <f t="shared" si="29"/>
        <v>01</v>
      </c>
      <c r="Q302" s="270">
        <f t="shared" si="30"/>
        <v>10</v>
      </c>
      <c r="R302" s="251" t="s">
        <v>2347</v>
      </c>
      <c r="S302" s="271" t="s">
        <v>2349</v>
      </c>
    </row>
    <row r="303" spans="1:19" x14ac:dyDescent="0.25">
      <c r="A303" s="255" t="s">
        <v>1117</v>
      </c>
      <c r="B303" s="250" t="s">
        <v>565</v>
      </c>
      <c r="C303" s="250"/>
      <c r="D303" s="251" t="s">
        <v>561</v>
      </c>
      <c r="E303" s="252">
        <v>41654</v>
      </c>
      <c r="F303" s="261">
        <v>9530352</v>
      </c>
      <c r="G303" s="37">
        <v>953036</v>
      </c>
      <c r="H303" s="253">
        <v>953036</v>
      </c>
      <c r="I303" s="252">
        <f t="shared" si="25"/>
        <v>41654</v>
      </c>
      <c r="J303" s="254">
        <f t="shared" si="26"/>
        <v>10</v>
      </c>
      <c r="K303" s="6"/>
      <c r="L303" s="6"/>
      <c r="M303" s="269" t="s">
        <v>2345</v>
      </c>
      <c r="N303" s="270" t="str">
        <f t="shared" si="27"/>
        <v>AABC</v>
      </c>
      <c r="O303" s="270" t="str">
        <f t="shared" si="28"/>
        <v>C</v>
      </c>
      <c r="P303" s="270" t="str">
        <f t="shared" si="29"/>
        <v>01</v>
      </c>
      <c r="Q303" s="270">
        <f t="shared" si="30"/>
        <v>10</v>
      </c>
      <c r="R303" s="251" t="s">
        <v>2347</v>
      </c>
      <c r="S303" s="271" t="s">
        <v>2359</v>
      </c>
    </row>
    <row r="304" spans="1:19" x14ac:dyDescent="0.25">
      <c r="A304" s="255" t="s">
        <v>890</v>
      </c>
      <c r="B304" s="250" t="s">
        <v>566</v>
      </c>
      <c r="C304" s="250"/>
      <c r="D304" s="251" t="s">
        <v>561</v>
      </c>
      <c r="E304" s="252">
        <v>41655</v>
      </c>
      <c r="F304" s="261">
        <v>193631</v>
      </c>
      <c r="G304" s="37">
        <v>19363</v>
      </c>
      <c r="H304" s="253">
        <v>19363</v>
      </c>
      <c r="I304" s="252">
        <f t="shared" si="25"/>
        <v>41655</v>
      </c>
      <c r="J304" s="254">
        <f t="shared" si="26"/>
        <v>10</v>
      </c>
      <c r="K304" s="6"/>
      <c r="L304" s="6"/>
      <c r="M304" s="269" t="s">
        <v>2345</v>
      </c>
      <c r="N304" s="270" t="str">
        <f t="shared" si="27"/>
        <v>AADC</v>
      </c>
      <c r="O304" s="270" t="str">
        <f t="shared" si="28"/>
        <v>C</v>
      </c>
      <c r="P304" s="270" t="str">
        <f t="shared" si="29"/>
        <v>01</v>
      </c>
      <c r="Q304" s="270">
        <f t="shared" si="30"/>
        <v>10</v>
      </c>
      <c r="R304" s="251" t="s">
        <v>2347</v>
      </c>
      <c r="S304" s="271" t="s">
        <v>2364</v>
      </c>
    </row>
    <row r="305" spans="1:19" x14ac:dyDescent="0.25">
      <c r="A305" s="249" t="s">
        <v>891</v>
      </c>
      <c r="B305" s="250" t="s">
        <v>567</v>
      </c>
      <c r="C305" s="250"/>
      <c r="D305" s="251" t="s">
        <v>561</v>
      </c>
      <c r="E305" s="252">
        <v>41655</v>
      </c>
      <c r="F305" s="261">
        <v>33270</v>
      </c>
      <c r="G305" s="37">
        <v>3327</v>
      </c>
      <c r="H305" s="253">
        <v>3327</v>
      </c>
      <c r="I305" s="252">
        <f t="shared" si="25"/>
        <v>41655</v>
      </c>
      <c r="J305" s="254">
        <f t="shared" si="26"/>
        <v>10</v>
      </c>
      <c r="K305" s="6"/>
      <c r="L305" s="6"/>
      <c r="M305" s="269" t="s">
        <v>2345</v>
      </c>
      <c r="N305" s="270" t="str">
        <f t="shared" si="27"/>
        <v>AALC</v>
      </c>
      <c r="O305" s="270" t="str">
        <f t="shared" si="28"/>
        <v>C</v>
      </c>
      <c r="P305" s="270" t="str">
        <f t="shared" si="29"/>
        <v>01</v>
      </c>
      <c r="Q305" s="270">
        <f t="shared" si="30"/>
        <v>10</v>
      </c>
      <c r="R305" s="251" t="s">
        <v>2347</v>
      </c>
      <c r="S305" s="271" t="s">
        <v>2364</v>
      </c>
    </row>
    <row r="306" spans="1:19" x14ac:dyDescent="0.25">
      <c r="A306" s="249" t="s">
        <v>892</v>
      </c>
      <c r="B306" s="250" t="s">
        <v>568</v>
      </c>
      <c r="C306" s="250"/>
      <c r="D306" s="251" t="s">
        <v>561</v>
      </c>
      <c r="E306" s="252">
        <v>41655</v>
      </c>
      <c r="F306" s="261">
        <v>786250</v>
      </c>
      <c r="G306" s="37">
        <v>78625</v>
      </c>
      <c r="H306" s="253">
        <v>78625</v>
      </c>
      <c r="I306" s="252">
        <f t="shared" si="25"/>
        <v>41655</v>
      </c>
      <c r="J306" s="254">
        <f t="shared" si="26"/>
        <v>10</v>
      </c>
      <c r="K306" s="6"/>
      <c r="L306" s="6"/>
      <c r="M306" s="269" t="s">
        <v>2345</v>
      </c>
      <c r="N306" s="270" t="str">
        <f t="shared" si="27"/>
        <v>AAFC</v>
      </c>
      <c r="O306" s="270" t="str">
        <f t="shared" si="28"/>
        <v>C</v>
      </c>
      <c r="P306" s="270" t="str">
        <f t="shared" si="29"/>
        <v>01</v>
      </c>
      <c r="Q306" s="270">
        <f t="shared" si="30"/>
        <v>10</v>
      </c>
      <c r="R306" s="251" t="s">
        <v>2347</v>
      </c>
      <c r="S306" s="271" t="s">
        <v>2364</v>
      </c>
    </row>
    <row r="307" spans="1:19" x14ac:dyDescent="0.25">
      <c r="A307" s="249" t="s">
        <v>569</v>
      </c>
      <c r="B307" s="250" t="s">
        <v>570</v>
      </c>
      <c r="C307" s="250"/>
      <c r="D307" s="251" t="s">
        <v>561</v>
      </c>
      <c r="E307" s="252">
        <v>41655</v>
      </c>
      <c r="F307" s="261">
        <v>47742</v>
      </c>
      <c r="G307" s="37">
        <v>4774</v>
      </c>
      <c r="H307" s="253">
        <v>4774</v>
      </c>
      <c r="I307" s="252">
        <f t="shared" si="25"/>
        <v>41655</v>
      </c>
      <c r="J307" s="254">
        <f t="shared" si="26"/>
        <v>10</v>
      </c>
      <c r="K307" s="6"/>
      <c r="L307" s="6"/>
      <c r="M307" s="269" t="s">
        <v>2345</v>
      </c>
      <c r="N307" s="270" t="str">
        <f t="shared" si="27"/>
        <v>AAEC</v>
      </c>
      <c r="O307" s="270" t="str">
        <f t="shared" si="28"/>
        <v>C</v>
      </c>
      <c r="P307" s="270" t="str">
        <f t="shared" si="29"/>
        <v>01</v>
      </c>
      <c r="Q307" s="270">
        <f t="shared" si="30"/>
        <v>10</v>
      </c>
      <c r="R307" s="251" t="s">
        <v>2347</v>
      </c>
      <c r="S307" s="271" t="s">
        <v>2364</v>
      </c>
    </row>
    <row r="308" spans="1:19" x14ac:dyDescent="0.25">
      <c r="A308" s="249" t="s">
        <v>893</v>
      </c>
      <c r="B308" s="250" t="s">
        <v>571</v>
      </c>
      <c r="C308" s="250"/>
      <c r="D308" s="251" t="s">
        <v>561</v>
      </c>
      <c r="E308" s="252">
        <v>41655</v>
      </c>
      <c r="F308" s="261">
        <v>2359560</v>
      </c>
      <c r="G308" s="37">
        <v>235956</v>
      </c>
      <c r="H308" s="253">
        <v>235956</v>
      </c>
      <c r="I308" s="252">
        <f t="shared" si="25"/>
        <v>41655</v>
      </c>
      <c r="J308" s="254">
        <f t="shared" si="26"/>
        <v>10</v>
      </c>
      <c r="K308" s="6"/>
      <c r="L308" s="6"/>
      <c r="M308" s="269" t="s">
        <v>2345</v>
      </c>
      <c r="N308" s="270" t="str">
        <f t="shared" si="27"/>
        <v>AAAC</v>
      </c>
      <c r="O308" s="270" t="str">
        <f t="shared" si="28"/>
        <v>C</v>
      </c>
      <c r="P308" s="270" t="str">
        <f t="shared" si="29"/>
        <v>01</v>
      </c>
      <c r="Q308" s="270">
        <f t="shared" si="30"/>
        <v>10</v>
      </c>
      <c r="R308" s="251" t="s">
        <v>2347</v>
      </c>
      <c r="S308" s="271" t="s">
        <v>2364</v>
      </c>
    </row>
    <row r="309" spans="1:19" x14ac:dyDescent="0.25">
      <c r="A309" s="249" t="s">
        <v>1000</v>
      </c>
      <c r="B309" s="250" t="s">
        <v>572</v>
      </c>
      <c r="C309" s="250"/>
      <c r="D309" s="251" t="s">
        <v>561</v>
      </c>
      <c r="E309" s="252">
        <v>41655</v>
      </c>
      <c r="F309" s="261">
        <v>353105</v>
      </c>
      <c r="G309" s="37">
        <v>35311</v>
      </c>
      <c r="H309" s="253">
        <v>35311</v>
      </c>
      <c r="I309" s="252">
        <f t="shared" si="25"/>
        <v>41655</v>
      </c>
      <c r="J309" s="254">
        <f t="shared" si="26"/>
        <v>10</v>
      </c>
      <c r="K309" s="6"/>
      <c r="L309" s="6"/>
      <c r="M309" s="269" t="s">
        <v>2345</v>
      </c>
      <c r="N309" s="270" t="str">
        <f t="shared" si="27"/>
        <v>AABC</v>
      </c>
      <c r="O309" s="270" t="str">
        <f t="shared" si="28"/>
        <v>C</v>
      </c>
      <c r="P309" s="270" t="str">
        <f t="shared" si="29"/>
        <v>01</v>
      </c>
      <c r="Q309" s="270">
        <f t="shared" si="30"/>
        <v>10</v>
      </c>
      <c r="R309" s="251" t="s">
        <v>2347</v>
      </c>
      <c r="S309" s="271" t="s">
        <v>2364</v>
      </c>
    </row>
    <row r="310" spans="1:19" x14ac:dyDescent="0.25">
      <c r="A310" s="255" t="s">
        <v>1001</v>
      </c>
      <c r="B310" s="250" t="s">
        <v>573</v>
      </c>
      <c r="C310" s="250"/>
      <c r="D310" s="251" t="s">
        <v>561</v>
      </c>
      <c r="E310" s="252">
        <v>41662</v>
      </c>
      <c r="F310" s="261">
        <v>266185</v>
      </c>
      <c r="G310" s="37">
        <v>26619</v>
      </c>
      <c r="H310" s="253">
        <v>26619</v>
      </c>
      <c r="I310" s="252">
        <f t="shared" si="25"/>
        <v>41662</v>
      </c>
      <c r="J310" s="254">
        <f t="shared" si="26"/>
        <v>10</v>
      </c>
      <c r="K310" s="6"/>
      <c r="L310" s="6"/>
      <c r="M310" s="269" t="s">
        <v>2345</v>
      </c>
      <c r="N310" s="270" t="str">
        <f t="shared" si="27"/>
        <v>AAHC</v>
      </c>
      <c r="O310" s="270" t="str">
        <f t="shared" si="28"/>
        <v>C</v>
      </c>
      <c r="P310" s="270" t="str">
        <f t="shared" si="29"/>
        <v>01</v>
      </c>
      <c r="Q310" s="270">
        <f t="shared" si="30"/>
        <v>10</v>
      </c>
      <c r="R310" s="251" t="s">
        <v>2347</v>
      </c>
      <c r="S310" s="271" t="s">
        <v>2355</v>
      </c>
    </row>
    <row r="311" spans="1:19" x14ac:dyDescent="0.25">
      <c r="A311" s="249" t="s">
        <v>1118</v>
      </c>
      <c r="B311" s="250" t="s">
        <v>574</v>
      </c>
      <c r="C311" s="250"/>
      <c r="D311" s="251" t="s">
        <v>561</v>
      </c>
      <c r="E311" s="252">
        <v>41662</v>
      </c>
      <c r="F311" s="261">
        <v>35056</v>
      </c>
      <c r="G311" s="37">
        <v>3506</v>
      </c>
      <c r="H311" s="253">
        <v>3506</v>
      </c>
      <c r="I311" s="252">
        <f t="shared" si="25"/>
        <v>41662</v>
      </c>
      <c r="J311" s="254">
        <f t="shared" si="26"/>
        <v>10</v>
      </c>
      <c r="K311" s="6"/>
      <c r="L311" s="6"/>
      <c r="M311" s="269" t="s">
        <v>2345</v>
      </c>
      <c r="N311" s="270" t="str">
        <f t="shared" si="27"/>
        <v>AALC</v>
      </c>
      <c r="O311" s="270" t="str">
        <f t="shared" si="28"/>
        <v>C</v>
      </c>
      <c r="P311" s="270" t="str">
        <f t="shared" si="29"/>
        <v>01</v>
      </c>
      <c r="Q311" s="270">
        <f t="shared" si="30"/>
        <v>10</v>
      </c>
      <c r="R311" s="251" t="s">
        <v>2347</v>
      </c>
      <c r="S311" s="271" t="s">
        <v>2355</v>
      </c>
    </row>
    <row r="312" spans="1:19" x14ac:dyDescent="0.25">
      <c r="A312" s="255" t="s">
        <v>1119</v>
      </c>
      <c r="B312" s="250" t="s">
        <v>575</v>
      </c>
      <c r="C312" s="250"/>
      <c r="D312" s="251" t="s">
        <v>561</v>
      </c>
      <c r="E312" s="252">
        <v>41662</v>
      </c>
      <c r="F312" s="261">
        <v>337080</v>
      </c>
      <c r="G312" s="37">
        <v>33708</v>
      </c>
      <c r="H312" s="253">
        <v>33708</v>
      </c>
      <c r="I312" s="252">
        <f t="shared" si="25"/>
        <v>41662</v>
      </c>
      <c r="J312" s="254">
        <f t="shared" si="26"/>
        <v>10</v>
      </c>
      <c r="K312" s="6"/>
      <c r="L312" s="6"/>
      <c r="M312" s="269" t="s">
        <v>2345</v>
      </c>
      <c r="N312" s="270" t="str">
        <f t="shared" si="27"/>
        <v>AAAC</v>
      </c>
      <c r="O312" s="270" t="str">
        <f t="shared" si="28"/>
        <v>C</v>
      </c>
      <c r="P312" s="270" t="str">
        <f t="shared" si="29"/>
        <v>01</v>
      </c>
      <c r="Q312" s="270">
        <f t="shared" si="30"/>
        <v>10</v>
      </c>
      <c r="R312" s="251" t="s">
        <v>2347</v>
      </c>
      <c r="S312" s="271" t="s">
        <v>2355</v>
      </c>
    </row>
    <row r="313" spans="1:19" x14ac:dyDescent="0.25">
      <c r="A313" s="249" t="s">
        <v>894</v>
      </c>
      <c r="B313" s="250" t="s">
        <v>576</v>
      </c>
      <c r="C313" s="250"/>
      <c r="D313" s="251" t="s">
        <v>561</v>
      </c>
      <c r="E313" s="252">
        <v>41668</v>
      </c>
      <c r="F313" s="261">
        <v>11236</v>
      </c>
      <c r="G313" s="37">
        <v>1124</v>
      </c>
      <c r="H313" s="253">
        <v>1124</v>
      </c>
      <c r="I313" s="252">
        <f t="shared" si="25"/>
        <v>41668</v>
      </c>
      <c r="J313" s="254">
        <f t="shared" si="26"/>
        <v>10</v>
      </c>
      <c r="K313" s="6"/>
      <c r="L313" s="6"/>
      <c r="M313" s="269" t="s">
        <v>2345</v>
      </c>
      <c r="N313" s="270" t="str">
        <f t="shared" si="27"/>
        <v>AAAC</v>
      </c>
      <c r="O313" s="270" t="str">
        <f t="shared" si="28"/>
        <v>C</v>
      </c>
      <c r="P313" s="270" t="str">
        <f t="shared" si="29"/>
        <v>01</v>
      </c>
      <c r="Q313" s="270">
        <f t="shared" si="30"/>
        <v>10</v>
      </c>
      <c r="R313" s="251" t="s">
        <v>2347</v>
      </c>
      <c r="S313" s="271" t="s">
        <v>2356</v>
      </c>
    </row>
    <row r="314" spans="1:19" x14ac:dyDescent="0.25">
      <c r="A314" s="255" t="s">
        <v>1120</v>
      </c>
      <c r="B314" s="250" t="s">
        <v>577</v>
      </c>
      <c r="C314" s="250"/>
      <c r="D314" s="251" t="s">
        <v>561</v>
      </c>
      <c r="E314" s="252">
        <v>41670</v>
      </c>
      <c r="F314" s="261">
        <v>130000</v>
      </c>
      <c r="G314" s="37">
        <v>13000</v>
      </c>
      <c r="H314" s="253">
        <v>13000</v>
      </c>
      <c r="I314" s="252">
        <f t="shared" si="25"/>
        <v>41670</v>
      </c>
      <c r="J314" s="254">
        <f t="shared" si="26"/>
        <v>10</v>
      </c>
      <c r="K314" s="6"/>
      <c r="L314" s="6"/>
      <c r="M314" s="269" t="s">
        <v>2345</v>
      </c>
      <c r="N314" s="270" t="str">
        <f t="shared" si="27"/>
        <v>AACC</v>
      </c>
      <c r="O314" s="270" t="str">
        <f t="shared" si="28"/>
        <v>C</v>
      </c>
      <c r="P314" s="270" t="str">
        <f t="shared" si="29"/>
        <v>01</v>
      </c>
      <c r="Q314" s="270">
        <f t="shared" si="30"/>
        <v>10</v>
      </c>
      <c r="R314" s="251" t="s">
        <v>2347</v>
      </c>
      <c r="S314" s="271" t="s">
        <v>2353</v>
      </c>
    </row>
    <row r="315" spans="1:19" x14ac:dyDescent="0.25">
      <c r="A315" s="249" t="s">
        <v>1002</v>
      </c>
      <c r="B315" s="250" t="s">
        <v>578</v>
      </c>
      <c r="C315" s="250"/>
      <c r="D315" s="251" t="s">
        <v>561</v>
      </c>
      <c r="E315" s="252">
        <v>41670</v>
      </c>
      <c r="F315" s="261">
        <v>73785</v>
      </c>
      <c r="G315" s="37">
        <v>7379</v>
      </c>
      <c r="H315" s="253">
        <v>7379</v>
      </c>
      <c r="I315" s="252">
        <f t="shared" si="25"/>
        <v>41670</v>
      </c>
      <c r="J315" s="254">
        <f t="shared" si="26"/>
        <v>10</v>
      </c>
      <c r="K315" s="6"/>
      <c r="L315" s="6"/>
      <c r="M315" s="269" t="s">
        <v>2345</v>
      </c>
      <c r="N315" s="270" t="str">
        <f t="shared" si="27"/>
        <v>AAAC</v>
      </c>
      <c r="O315" s="270" t="str">
        <f t="shared" si="28"/>
        <v>C</v>
      </c>
      <c r="P315" s="270" t="str">
        <f t="shared" si="29"/>
        <v>01</v>
      </c>
      <c r="Q315" s="270">
        <f t="shared" si="30"/>
        <v>10</v>
      </c>
      <c r="R315" s="251" t="s">
        <v>2347</v>
      </c>
      <c r="S315" s="271" t="s">
        <v>2353</v>
      </c>
    </row>
    <row r="316" spans="1:19" x14ac:dyDescent="0.25">
      <c r="A316" s="249" t="s">
        <v>1121</v>
      </c>
      <c r="B316" s="250" t="s">
        <v>579</v>
      </c>
      <c r="C316" s="250"/>
      <c r="D316" s="251" t="s">
        <v>561</v>
      </c>
      <c r="E316" s="252">
        <v>41645</v>
      </c>
      <c r="F316" s="261">
        <v>196630</v>
      </c>
      <c r="G316" s="37">
        <v>19663</v>
      </c>
      <c r="H316" s="253">
        <v>19663</v>
      </c>
      <c r="I316" s="252">
        <f t="shared" si="25"/>
        <v>41645</v>
      </c>
      <c r="J316" s="254">
        <f t="shared" si="26"/>
        <v>10</v>
      </c>
      <c r="K316" s="6"/>
      <c r="L316" s="6"/>
      <c r="M316" s="269" t="s">
        <v>2345</v>
      </c>
      <c r="N316" s="270" t="str">
        <f t="shared" si="27"/>
        <v>AABF</v>
      </c>
      <c r="O316" s="270" t="str">
        <f t="shared" si="28"/>
        <v>F</v>
      </c>
      <c r="P316" s="270" t="str">
        <f t="shared" si="29"/>
        <v>02</v>
      </c>
      <c r="Q316" s="270">
        <f t="shared" si="30"/>
        <v>10</v>
      </c>
      <c r="R316" s="251" t="s">
        <v>2347</v>
      </c>
      <c r="S316" s="271" t="s">
        <v>2354</v>
      </c>
    </row>
    <row r="317" spans="1:19" x14ac:dyDescent="0.25">
      <c r="A317" s="249" t="s">
        <v>895</v>
      </c>
      <c r="B317" s="250" t="s">
        <v>580</v>
      </c>
      <c r="C317" s="250"/>
      <c r="D317" s="251" t="s">
        <v>561</v>
      </c>
      <c r="E317" s="252">
        <v>41652</v>
      </c>
      <c r="F317" s="261">
        <v>40000</v>
      </c>
      <c r="G317" s="37">
        <v>4000</v>
      </c>
      <c r="H317" s="253">
        <v>4000</v>
      </c>
      <c r="I317" s="252">
        <f t="shared" si="25"/>
        <v>41652</v>
      </c>
      <c r="J317" s="254">
        <f t="shared" si="26"/>
        <v>10</v>
      </c>
      <c r="K317" s="6"/>
      <c r="L317" s="6"/>
      <c r="M317" s="269" t="s">
        <v>2345</v>
      </c>
      <c r="N317" s="270" t="str">
        <f t="shared" si="27"/>
        <v>ADXP</v>
      </c>
      <c r="O317" s="270" t="str">
        <f t="shared" si="28"/>
        <v>P</v>
      </c>
      <c r="P317" s="270" t="str">
        <f t="shared" si="29"/>
        <v>02</v>
      </c>
      <c r="Q317" s="270">
        <f t="shared" si="30"/>
        <v>10</v>
      </c>
      <c r="R317" s="251" t="s">
        <v>2347</v>
      </c>
      <c r="S317" s="271" t="s">
        <v>2358</v>
      </c>
    </row>
    <row r="318" spans="1:19" x14ac:dyDescent="0.25">
      <c r="A318" s="255" t="s">
        <v>1003</v>
      </c>
      <c r="B318" s="250" t="s">
        <v>581</v>
      </c>
      <c r="C318" s="250"/>
      <c r="D318" s="251" t="s">
        <v>561</v>
      </c>
      <c r="E318" s="252">
        <v>41655</v>
      </c>
      <c r="F318" s="261">
        <v>449440</v>
      </c>
      <c r="G318" s="37">
        <v>44944</v>
      </c>
      <c r="H318" s="253">
        <v>44944</v>
      </c>
      <c r="I318" s="252">
        <f t="shared" si="25"/>
        <v>41655</v>
      </c>
      <c r="J318" s="254">
        <f t="shared" si="26"/>
        <v>10</v>
      </c>
      <c r="K318" s="6"/>
      <c r="L318" s="6"/>
      <c r="M318" s="269" t="s">
        <v>2345</v>
      </c>
      <c r="N318" s="270" t="str">
        <f t="shared" si="27"/>
        <v>AAAP</v>
      </c>
      <c r="O318" s="270" t="str">
        <f t="shared" si="28"/>
        <v>P</v>
      </c>
      <c r="P318" s="270" t="str">
        <f t="shared" si="29"/>
        <v>02</v>
      </c>
      <c r="Q318" s="270">
        <f t="shared" si="30"/>
        <v>10</v>
      </c>
      <c r="R318" s="251" t="s">
        <v>2347</v>
      </c>
      <c r="S318" s="271" t="s">
        <v>2364</v>
      </c>
    </row>
    <row r="319" spans="1:19" x14ac:dyDescent="0.25">
      <c r="A319" s="249" t="s">
        <v>1122</v>
      </c>
      <c r="B319" s="250" t="s">
        <v>582</v>
      </c>
      <c r="C319" s="250"/>
      <c r="D319" s="251" t="s">
        <v>561</v>
      </c>
      <c r="E319" s="252">
        <v>41655</v>
      </c>
      <c r="F319" s="261">
        <v>13933</v>
      </c>
      <c r="G319" s="37">
        <v>1393</v>
      </c>
      <c r="H319" s="253">
        <v>1393</v>
      </c>
      <c r="I319" s="252">
        <f t="shared" si="25"/>
        <v>41655</v>
      </c>
      <c r="J319" s="254">
        <f t="shared" si="26"/>
        <v>10</v>
      </c>
      <c r="K319" s="6"/>
      <c r="L319" s="6"/>
      <c r="M319" s="269" t="s">
        <v>2345</v>
      </c>
      <c r="N319" s="270" t="str">
        <f t="shared" si="27"/>
        <v>AEHP</v>
      </c>
      <c r="O319" s="270" t="str">
        <f t="shared" si="28"/>
        <v>P</v>
      </c>
      <c r="P319" s="270" t="str">
        <f t="shared" si="29"/>
        <v>02</v>
      </c>
      <c r="Q319" s="270">
        <f t="shared" si="30"/>
        <v>10</v>
      </c>
      <c r="R319" s="251" t="s">
        <v>2347</v>
      </c>
      <c r="S319" s="271" t="s">
        <v>2364</v>
      </c>
    </row>
    <row r="320" spans="1:19" x14ac:dyDescent="0.25">
      <c r="A320" s="249" t="s">
        <v>1123</v>
      </c>
      <c r="B320" s="250" t="s">
        <v>583</v>
      </c>
      <c r="C320" s="250"/>
      <c r="D320" s="251" t="s">
        <v>561</v>
      </c>
      <c r="E320" s="252">
        <v>41655</v>
      </c>
      <c r="F320" s="261">
        <v>62652</v>
      </c>
      <c r="G320" s="37">
        <v>6265</v>
      </c>
      <c r="H320" s="253">
        <v>6265</v>
      </c>
      <c r="I320" s="252">
        <f t="shared" si="25"/>
        <v>41655</v>
      </c>
      <c r="J320" s="254">
        <f t="shared" si="26"/>
        <v>10</v>
      </c>
      <c r="K320" s="6"/>
      <c r="L320" s="6"/>
      <c r="M320" s="269" t="s">
        <v>2345</v>
      </c>
      <c r="N320" s="270" t="str">
        <f t="shared" si="27"/>
        <v>ACEF</v>
      </c>
      <c r="O320" s="270" t="str">
        <f t="shared" si="28"/>
        <v>F</v>
      </c>
      <c r="P320" s="270" t="str">
        <f t="shared" si="29"/>
        <v>02</v>
      </c>
      <c r="Q320" s="270">
        <f t="shared" si="30"/>
        <v>10</v>
      </c>
      <c r="R320" s="251" t="s">
        <v>2347</v>
      </c>
      <c r="S320" s="271" t="s">
        <v>2364</v>
      </c>
    </row>
    <row r="321" spans="1:19" x14ac:dyDescent="0.25">
      <c r="A321" s="255" t="s">
        <v>1004</v>
      </c>
      <c r="B321" s="250" t="s">
        <v>584</v>
      </c>
      <c r="C321" s="250"/>
      <c r="D321" s="251" t="s">
        <v>561</v>
      </c>
      <c r="E321" s="252">
        <v>41667</v>
      </c>
      <c r="F321" s="261">
        <v>9641</v>
      </c>
      <c r="G321" s="37">
        <v>964</v>
      </c>
      <c r="H321" s="253">
        <v>964</v>
      </c>
      <c r="I321" s="252">
        <f t="shared" si="25"/>
        <v>41667</v>
      </c>
      <c r="J321" s="254">
        <f t="shared" si="26"/>
        <v>10</v>
      </c>
      <c r="K321" s="6"/>
      <c r="L321" s="6"/>
      <c r="M321" s="269" t="s">
        <v>2345</v>
      </c>
      <c r="N321" s="270" t="str">
        <f t="shared" si="27"/>
        <v>AABF</v>
      </c>
      <c r="O321" s="270" t="str">
        <f t="shared" si="28"/>
        <v>F</v>
      </c>
      <c r="P321" s="270" t="str">
        <f t="shared" si="29"/>
        <v>02</v>
      </c>
      <c r="Q321" s="270">
        <f t="shared" si="30"/>
        <v>10</v>
      </c>
      <c r="R321" s="251" t="s">
        <v>2347</v>
      </c>
      <c r="S321" s="271" t="s">
        <v>2352</v>
      </c>
    </row>
    <row r="322" spans="1:19" x14ac:dyDescent="0.25">
      <c r="A322" s="256" t="s">
        <v>896</v>
      </c>
      <c r="B322" s="263" t="s">
        <v>585</v>
      </c>
      <c r="C322" s="263"/>
      <c r="D322" s="251" t="s">
        <v>586</v>
      </c>
      <c r="E322" s="252">
        <v>41698</v>
      </c>
      <c r="F322" s="82">
        <v>9994521</v>
      </c>
      <c r="G322" s="37">
        <v>999453</v>
      </c>
      <c r="H322" s="253">
        <f t="shared" ref="H322:H353" si="31">+G322</f>
        <v>999453</v>
      </c>
      <c r="I322" s="252">
        <f t="shared" ref="I322:I387" si="32">+E322</f>
        <v>41698</v>
      </c>
      <c r="J322" s="254">
        <f t="shared" ref="J322:J385" si="33">+ROUND(H322/F322*100,2)</f>
        <v>10</v>
      </c>
      <c r="K322" s="6"/>
      <c r="L322" s="6"/>
      <c r="M322" s="269" t="s">
        <v>2346</v>
      </c>
      <c r="N322" s="270" t="str">
        <f t="shared" ref="N322:N385" si="34">LEFT(A322,4)</f>
        <v>AAAC</v>
      </c>
      <c r="O322" s="270" t="str">
        <f t="shared" ref="O322:O385" si="35">RIGHT(N322,1)</f>
        <v>C</v>
      </c>
      <c r="P322" s="270" t="str">
        <f t="shared" ref="P322:P385" si="36">IF(O322="C","01","02")</f>
        <v>01</v>
      </c>
      <c r="Q322" s="270">
        <f t="shared" ref="Q322:Q385" si="37">LEN(A322)</f>
        <v>10</v>
      </c>
      <c r="R322" s="251" t="s">
        <v>2347</v>
      </c>
      <c r="S322" s="271" t="s">
        <v>2365</v>
      </c>
    </row>
    <row r="323" spans="1:19" x14ac:dyDescent="0.25">
      <c r="A323" s="249" t="s">
        <v>897</v>
      </c>
      <c r="B323" s="263" t="s">
        <v>587</v>
      </c>
      <c r="C323" s="263"/>
      <c r="D323" s="251" t="s">
        <v>221</v>
      </c>
      <c r="E323" s="252">
        <v>41673</v>
      </c>
      <c r="F323" s="82">
        <v>5674</v>
      </c>
      <c r="G323" s="37">
        <v>113</v>
      </c>
      <c r="H323" s="253">
        <f t="shared" si="31"/>
        <v>113</v>
      </c>
      <c r="I323" s="252">
        <f t="shared" si="32"/>
        <v>41673</v>
      </c>
      <c r="J323" s="254">
        <f t="shared" si="33"/>
        <v>1.99</v>
      </c>
      <c r="K323" s="6"/>
      <c r="L323" s="6"/>
      <c r="M323" s="269" t="s">
        <v>2342</v>
      </c>
      <c r="N323" s="270" t="str">
        <f t="shared" si="34"/>
        <v>AAAC</v>
      </c>
      <c r="O323" s="270" t="str">
        <f t="shared" si="35"/>
        <v>C</v>
      </c>
      <c r="P323" s="270" t="str">
        <f t="shared" si="36"/>
        <v>01</v>
      </c>
      <c r="Q323" s="270">
        <f t="shared" si="37"/>
        <v>10</v>
      </c>
      <c r="R323" s="251" t="s">
        <v>2347</v>
      </c>
      <c r="S323" s="271" t="s">
        <v>2366</v>
      </c>
    </row>
    <row r="324" spans="1:19" x14ac:dyDescent="0.25">
      <c r="A324" s="249" t="s">
        <v>898</v>
      </c>
      <c r="B324" s="250" t="s">
        <v>588</v>
      </c>
      <c r="C324" s="250"/>
      <c r="D324" s="251" t="s">
        <v>221</v>
      </c>
      <c r="E324" s="252">
        <v>41684</v>
      </c>
      <c r="F324" s="82">
        <v>11265</v>
      </c>
      <c r="G324" s="37">
        <v>225</v>
      </c>
      <c r="H324" s="253">
        <f t="shared" si="31"/>
        <v>225</v>
      </c>
      <c r="I324" s="252">
        <f t="shared" si="32"/>
        <v>41684</v>
      </c>
      <c r="J324" s="254">
        <f t="shared" si="33"/>
        <v>2</v>
      </c>
      <c r="K324" s="6"/>
      <c r="L324" s="6"/>
      <c r="M324" s="269" t="s">
        <v>2342</v>
      </c>
      <c r="N324" s="270" t="str">
        <f t="shared" si="34"/>
        <v>AACC</v>
      </c>
      <c r="O324" s="270" t="str">
        <f t="shared" si="35"/>
        <v>C</v>
      </c>
      <c r="P324" s="270" t="str">
        <f t="shared" si="36"/>
        <v>01</v>
      </c>
      <c r="Q324" s="270">
        <f t="shared" si="37"/>
        <v>10</v>
      </c>
      <c r="R324" s="251" t="s">
        <v>2347</v>
      </c>
      <c r="S324" s="271" t="s">
        <v>2368</v>
      </c>
    </row>
    <row r="325" spans="1:19" x14ac:dyDescent="0.25">
      <c r="A325" s="255" t="s">
        <v>899</v>
      </c>
      <c r="B325" s="263" t="s">
        <v>589</v>
      </c>
      <c r="C325" s="263"/>
      <c r="D325" s="251" t="s">
        <v>221</v>
      </c>
      <c r="E325" s="252">
        <v>41688</v>
      </c>
      <c r="F325" s="82">
        <v>489285</v>
      </c>
      <c r="G325" s="37">
        <v>9786</v>
      </c>
      <c r="H325" s="253">
        <f t="shared" si="31"/>
        <v>9786</v>
      </c>
      <c r="I325" s="252">
        <f t="shared" si="32"/>
        <v>41688</v>
      </c>
      <c r="J325" s="254">
        <f t="shared" si="33"/>
        <v>2</v>
      </c>
      <c r="K325" s="6"/>
      <c r="L325" s="6"/>
      <c r="M325" s="269" t="s">
        <v>2342</v>
      </c>
      <c r="N325" s="270" t="str">
        <f t="shared" si="34"/>
        <v>AAAC</v>
      </c>
      <c r="O325" s="270" t="str">
        <f t="shared" si="35"/>
        <v>C</v>
      </c>
      <c r="P325" s="270" t="str">
        <f t="shared" si="36"/>
        <v>01</v>
      </c>
      <c r="Q325" s="270">
        <f t="shared" si="37"/>
        <v>10</v>
      </c>
      <c r="R325" s="251" t="s">
        <v>2347</v>
      </c>
      <c r="S325" s="271" t="s">
        <v>2369</v>
      </c>
    </row>
    <row r="326" spans="1:19" x14ac:dyDescent="0.25">
      <c r="A326" s="249" t="s">
        <v>1005</v>
      </c>
      <c r="B326" s="263" t="s">
        <v>590</v>
      </c>
      <c r="C326" s="263"/>
      <c r="D326" s="251" t="s">
        <v>221</v>
      </c>
      <c r="E326" s="252">
        <v>41688</v>
      </c>
      <c r="F326" s="82">
        <v>19278</v>
      </c>
      <c r="G326" s="37">
        <v>386</v>
      </c>
      <c r="H326" s="253">
        <f t="shared" si="31"/>
        <v>386</v>
      </c>
      <c r="I326" s="252">
        <f t="shared" si="32"/>
        <v>41688</v>
      </c>
      <c r="J326" s="254">
        <f t="shared" si="33"/>
        <v>2</v>
      </c>
      <c r="K326" s="6"/>
      <c r="L326" s="6"/>
      <c r="M326" s="269" t="s">
        <v>2342</v>
      </c>
      <c r="N326" s="270" t="str">
        <f t="shared" si="34"/>
        <v>AAEC</v>
      </c>
      <c r="O326" s="270" t="str">
        <f t="shared" si="35"/>
        <v>C</v>
      </c>
      <c r="P326" s="270" t="str">
        <f t="shared" si="36"/>
        <v>01</v>
      </c>
      <c r="Q326" s="270">
        <f t="shared" si="37"/>
        <v>10</v>
      </c>
      <c r="R326" s="251" t="s">
        <v>2347</v>
      </c>
      <c r="S326" s="271" t="s">
        <v>2369</v>
      </c>
    </row>
    <row r="327" spans="1:19" x14ac:dyDescent="0.25">
      <c r="A327" s="249" t="s">
        <v>900</v>
      </c>
      <c r="B327" s="263" t="s">
        <v>591</v>
      </c>
      <c r="C327" s="263"/>
      <c r="D327" s="251" t="s">
        <v>221</v>
      </c>
      <c r="E327" s="252">
        <v>41688</v>
      </c>
      <c r="F327" s="82">
        <v>294597</v>
      </c>
      <c r="G327" s="37">
        <v>5892</v>
      </c>
      <c r="H327" s="253">
        <f t="shared" si="31"/>
        <v>5892</v>
      </c>
      <c r="I327" s="252">
        <f t="shared" si="32"/>
        <v>41688</v>
      </c>
      <c r="J327" s="254">
        <f t="shared" si="33"/>
        <v>2</v>
      </c>
      <c r="K327" s="6"/>
      <c r="L327" s="6"/>
      <c r="M327" s="269" t="s">
        <v>2342</v>
      </c>
      <c r="N327" s="270" t="str">
        <f t="shared" si="34"/>
        <v>AABC</v>
      </c>
      <c r="O327" s="270" t="str">
        <f t="shared" si="35"/>
        <v>C</v>
      </c>
      <c r="P327" s="270" t="str">
        <f t="shared" si="36"/>
        <v>01</v>
      </c>
      <c r="Q327" s="270">
        <f t="shared" si="37"/>
        <v>10</v>
      </c>
      <c r="R327" s="251" t="s">
        <v>2347</v>
      </c>
      <c r="S327" s="271" t="s">
        <v>2369</v>
      </c>
    </row>
    <row r="328" spans="1:19" x14ac:dyDescent="0.25">
      <c r="A328" s="249" t="s">
        <v>1006</v>
      </c>
      <c r="B328" s="263" t="s">
        <v>592</v>
      </c>
      <c r="C328" s="263"/>
      <c r="D328" s="251" t="s">
        <v>221</v>
      </c>
      <c r="E328" s="252">
        <v>41690</v>
      </c>
      <c r="F328" s="82">
        <v>82995</v>
      </c>
      <c r="G328" s="37">
        <v>1660</v>
      </c>
      <c r="H328" s="253">
        <f t="shared" si="31"/>
        <v>1660</v>
      </c>
      <c r="I328" s="252">
        <f t="shared" si="32"/>
        <v>41690</v>
      </c>
      <c r="J328" s="254">
        <f t="shared" si="33"/>
        <v>2</v>
      </c>
      <c r="K328" s="6"/>
      <c r="L328" s="6"/>
      <c r="M328" s="269" t="s">
        <v>2342</v>
      </c>
      <c r="N328" s="270" t="str">
        <f t="shared" si="34"/>
        <v>AAKC</v>
      </c>
      <c r="O328" s="270" t="str">
        <f t="shared" si="35"/>
        <v>C</v>
      </c>
      <c r="P328" s="270" t="str">
        <f t="shared" si="36"/>
        <v>01</v>
      </c>
      <c r="Q328" s="270">
        <f t="shared" si="37"/>
        <v>10</v>
      </c>
      <c r="R328" s="251" t="s">
        <v>2347</v>
      </c>
      <c r="S328" s="271" t="s">
        <v>2370</v>
      </c>
    </row>
    <row r="329" spans="1:19" x14ac:dyDescent="0.25">
      <c r="A329" s="249" t="s">
        <v>901</v>
      </c>
      <c r="B329" s="263" t="s">
        <v>593</v>
      </c>
      <c r="C329" s="263"/>
      <c r="D329" s="251" t="s">
        <v>221</v>
      </c>
      <c r="E329" s="252">
        <v>41690</v>
      </c>
      <c r="F329" s="83">
        <v>135000</v>
      </c>
      <c r="G329" s="37">
        <v>2700</v>
      </c>
      <c r="H329" s="253">
        <f t="shared" si="31"/>
        <v>2700</v>
      </c>
      <c r="I329" s="252">
        <f t="shared" si="32"/>
        <v>41690</v>
      </c>
      <c r="J329" s="254">
        <f t="shared" si="33"/>
        <v>2</v>
      </c>
      <c r="K329" s="6"/>
      <c r="L329" s="6"/>
      <c r="M329" s="269" t="s">
        <v>2342</v>
      </c>
      <c r="N329" s="270" t="str">
        <f t="shared" si="34"/>
        <v>AAAC</v>
      </c>
      <c r="O329" s="270" t="str">
        <f t="shared" si="35"/>
        <v>C</v>
      </c>
      <c r="P329" s="270" t="str">
        <f t="shared" si="36"/>
        <v>01</v>
      </c>
      <c r="Q329" s="270">
        <f t="shared" si="37"/>
        <v>10</v>
      </c>
      <c r="R329" s="251" t="s">
        <v>2347</v>
      </c>
      <c r="S329" s="271" t="s">
        <v>2370</v>
      </c>
    </row>
    <row r="330" spans="1:19" x14ac:dyDescent="0.25">
      <c r="A330" s="249" t="s">
        <v>1124</v>
      </c>
      <c r="B330" s="250" t="s">
        <v>596</v>
      </c>
      <c r="C330" s="250"/>
      <c r="D330" s="251" t="s">
        <v>221</v>
      </c>
      <c r="E330" s="252">
        <v>41673</v>
      </c>
      <c r="F330" s="82">
        <v>25000</v>
      </c>
      <c r="G330" s="37">
        <v>500</v>
      </c>
      <c r="H330" s="253">
        <f t="shared" si="31"/>
        <v>500</v>
      </c>
      <c r="I330" s="252">
        <f t="shared" si="32"/>
        <v>41673</v>
      </c>
      <c r="J330" s="254">
        <f t="shared" si="33"/>
        <v>2</v>
      </c>
      <c r="K330" s="6"/>
      <c r="L330" s="6"/>
      <c r="M330" s="269" t="s">
        <v>2342</v>
      </c>
      <c r="N330" s="270" t="str">
        <f t="shared" si="34"/>
        <v>AFOP</v>
      </c>
      <c r="O330" s="270" t="str">
        <f t="shared" si="35"/>
        <v>P</v>
      </c>
      <c r="P330" s="270" t="str">
        <f t="shared" si="36"/>
        <v>02</v>
      </c>
      <c r="Q330" s="270">
        <f t="shared" si="37"/>
        <v>10</v>
      </c>
      <c r="R330" s="251" t="s">
        <v>2347</v>
      </c>
      <c r="S330" s="271" t="s">
        <v>2366</v>
      </c>
    </row>
    <row r="331" spans="1:19" x14ac:dyDescent="0.25">
      <c r="A331" s="249" t="s">
        <v>1125</v>
      </c>
      <c r="B331" s="250" t="s">
        <v>597</v>
      </c>
      <c r="C331" s="250"/>
      <c r="D331" s="251" t="s">
        <v>221</v>
      </c>
      <c r="E331" s="252">
        <v>41684</v>
      </c>
      <c r="F331" s="82">
        <v>56280</v>
      </c>
      <c r="G331" s="37">
        <v>1126</v>
      </c>
      <c r="H331" s="253">
        <f t="shared" si="31"/>
        <v>1126</v>
      </c>
      <c r="I331" s="252">
        <f t="shared" si="32"/>
        <v>41684</v>
      </c>
      <c r="J331" s="254">
        <f t="shared" si="33"/>
        <v>2</v>
      </c>
      <c r="K331" s="6"/>
      <c r="L331" s="6"/>
      <c r="M331" s="269" t="s">
        <v>2342</v>
      </c>
      <c r="N331" s="270" t="str">
        <f t="shared" si="34"/>
        <v>AFOP</v>
      </c>
      <c r="O331" s="270" t="str">
        <f t="shared" si="35"/>
        <v>P</v>
      </c>
      <c r="P331" s="270" t="str">
        <f t="shared" si="36"/>
        <v>02</v>
      </c>
      <c r="Q331" s="270">
        <f t="shared" si="37"/>
        <v>10</v>
      </c>
      <c r="R331" s="251" t="s">
        <v>2347</v>
      </c>
      <c r="S331" s="271" t="s">
        <v>2368</v>
      </c>
    </row>
    <row r="332" spans="1:19" x14ac:dyDescent="0.25">
      <c r="A332" s="249" t="s">
        <v>1126</v>
      </c>
      <c r="B332" s="250" t="s">
        <v>599</v>
      </c>
      <c r="C332" s="250"/>
      <c r="D332" s="251" t="s">
        <v>221</v>
      </c>
      <c r="E332" s="252">
        <v>41690</v>
      </c>
      <c r="F332" s="83">
        <v>22410</v>
      </c>
      <c r="G332" s="37">
        <v>448</v>
      </c>
      <c r="H332" s="253">
        <f t="shared" si="31"/>
        <v>448</v>
      </c>
      <c r="I332" s="252">
        <f t="shared" si="32"/>
        <v>41690</v>
      </c>
      <c r="J332" s="254">
        <f t="shared" si="33"/>
        <v>2</v>
      </c>
      <c r="K332" s="6"/>
      <c r="L332" s="6"/>
      <c r="M332" s="269" t="s">
        <v>2342</v>
      </c>
      <c r="N332" s="270" t="str">
        <f t="shared" si="34"/>
        <v>AAEP</v>
      </c>
      <c r="O332" s="270" t="str">
        <f t="shared" si="35"/>
        <v>P</v>
      </c>
      <c r="P332" s="270" t="str">
        <f t="shared" si="36"/>
        <v>02</v>
      </c>
      <c r="Q332" s="270">
        <f t="shared" si="37"/>
        <v>10</v>
      </c>
      <c r="R332" s="251" t="s">
        <v>2347</v>
      </c>
      <c r="S332" s="271" t="s">
        <v>2370</v>
      </c>
    </row>
    <row r="333" spans="1:19" x14ac:dyDescent="0.25">
      <c r="A333" s="261" t="s">
        <v>902</v>
      </c>
      <c r="B333" s="256" t="s">
        <v>631</v>
      </c>
      <c r="C333" s="256"/>
      <c r="D333" s="251" t="s">
        <v>255</v>
      </c>
      <c r="E333" s="252">
        <v>41698</v>
      </c>
      <c r="F333" s="84">
        <v>60000</v>
      </c>
      <c r="G333" s="37">
        <v>6000</v>
      </c>
      <c r="H333" s="253">
        <f t="shared" si="31"/>
        <v>6000</v>
      </c>
      <c r="I333" s="252">
        <f t="shared" si="32"/>
        <v>41698</v>
      </c>
      <c r="J333" s="254">
        <f t="shared" si="33"/>
        <v>10</v>
      </c>
      <c r="K333" s="6"/>
      <c r="L333" s="6"/>
      <c r="M333" s="269" t="s">
        <v>2344</v>
      </c>
      <c r="N333" s="270" t="str">
        <f t="shared" si="34"/>
        <v>AADF</v>
      </c>
      <c r="O333" s="270" t="str">
        <f t="shared" si="35"/>
        <v>F</v>
      </c>
      <c r="P333" s="270" t="str">
        <f t="shared" si="36"/>
        <v>02</v>
      </c>
      <c r="Q333" s="270">
        <f t="shared" si="37"/>
        <v>10</v>
      </c>
      <c r="R333" s="251" t="s">
        <v>2347</v>
      </c>
      <c r="S333" s="271" t="s">
        <v>2365</v>
      </c>
    </row>
    <row r="334" spans="1:19" x14ac:dyDescent="0.25">
      <c r="A334" s="261" t="s">
        <v>1127</v>
      </c>
      <c r="B334" s="256" t="s">
        <v>635</v>
      </c>
      <c r="C334" s="256"/>
      <c r="D334" s="251" t="s">
        <v>255</v>
      </c>
      <c r="E334" s="252">
        <v>41698</v>
      </c>
      <c r="F334" s="84">
        <v>60000</v>
      </c>
      <c r="G334" s="37">
        <v>6000</v>
      </c>
      <c r="H334" s="253">
        <f t="shared" si="31"/>
        <v>6000</v>
      </c>
      <c r="I334" s="252">
        <f t="shared" si="32"/>
        <v>41698</v>
      </c>
      <c r="J334" s="254">
        <f t="shared" si="33"/>
        <v>10</v>
      </c>
      <c r="K334" s="6"/>
      <c r="L334" s="6"/>
      <c r="M334" s="269" t="s">
        <v>2344</v>
      </c>
      <c r="N334" s="270" t="str">
        <f t="shared" si="34"/>
        <v>AAFF</v>
      </c>
      <c r="O334" s="270" t="str">
        <f t="shared" si="35"/>
        <v>F</v>
      </c>
      <c r="P334" s="270" t="str">
        <f t="shared" si="36"/>
        <v>02</v>
      </c>
      <c r="Q334" s="270">
        <f t="shared" si="37"/>
        <v>10</v>
      </c>
      <c r="R334" s="251" t="s">
        <v>2347</v>
      </c>
      <c r="S334" s="271" t="s">
        <v>2365</v>
      </c>
    </row>
    <row r="335" spans="1:19" x14ac:dyDescent="0.25">
      <c r="A335" s="249" t="s">
        <v>1128</v>
      </c>
      <c r="B335" s="250" t="s">
        <v>643</v>
      </c>
      <c r="C335" s="250"/>
      <c r="D335" s="251" t="s">
        <v>561</v>
      </c>
      <c r="E335" s="252">
        <v>41676</v>
      </c>
      <c r="F335" s="82">
        <v>115000</v>
      </c>
      <c r="G335" s="37">
        <v>11500</v>
      </c>
      <c r="H335" s="253">
        <f t="shared" si="31"/>
        <v>11500</v>
      </c>
      <c r="I335" s="252">
        <f t="shared" si="32"/>
        <v>41676</v>
      </c>
      <c r="J335" s="254">
        <f t="shared" si="33"/>
        <v>10</v>
      </c>
      <c r="K335" s="6"/>
      <c r="L335" s="6"/>
      <c r="M335" s="269" t="s">
        <v>2345</v>
      </c>
      <c r="N335" s="270" t="str">
        <f t="shared" si="34"/>
        <v>AABC</v>
      </c>
      <c r="O335" s="270" t="str">
        <f t="shared" si="35"/>
        <v>C</v>
      </c>
      <c r="P335" s="270" t="str">
        <f t="shared" si="36"/>
        <v>01</v>
      </c>
      <c r="Q335" s="270">
        <f t="shared" si="37"/>
        <v>10</v>
      </c>
      <c r="R335" s="251" t="s">
        <v>2347</v>
      </c>
      <c r="S335" s="271" t="s">
        <v>2367</v>
      </c>
    </row>
    <row r="336" spans="1:19" x14ac:dyDescent="0.25">
      <c r="A336" s="255" t="s">
        <v>644</v>
      </c>
      <c r="B336" s="261" t="s">
        <v>645</v>
      </c>
      <c r="C336" s="261"/>
      <c r="D336" s="251" t="s">
        <v>561</v>
      </c>
      <c r="E336" s="252">
        <v>41688</v>
      </c>
      <c r="F336" s="82">
        <v>141316</v>
      </c>
      <c r="G336" s="37">
        <v>14132</v>
      </c>
      <c r="H336" s="253">
        <f t="shared" si="31"/>
        <v>14132</v>
      </c>
      <c r="I336" s="252">
        <f t="shared" si="32"/>
        <v>41688</v>
      </c>
      <c r="J336" s="254">
        <f t="shared" si="33"/>
        <v>10</v>
      </c>
      <c r="K336" s="6"/>
      <c r="L336" s="6"/>
      <c r="M336" s="269" t="s">
        <v>2345</v>
      </c>
      <c r="N336" s="270" t="str">
        <f t="shared" si="34"/>
        <v>AARC</v>
      </c>
      <c r="O336" s="270" t="str">
        <f t="shared" si="35"/>
        <v>C</v>
      </c>
      <c r="P336" s="270" t="str">
        <f t="shared" si="36"/>
        <v>01</v>
      </c>
      <c r="Q336" s="270">
        <f t="shared" si="37"/>
        <v>10</v>
      </c>
      <c r="R336" s="251" t="s">
        <v>2347</v>
      </c>
      <c r="S336" s="271" t="s">
        <v>2369</v>
      </c>
    </row>
    <row r="337" spans="1:19" x14ac:dyDescent="0.25">
      <c r="A337" s="255" t="s">
        <v>1129</v>
      </c>
      <c r="B337" s="263" t="s">
        <v>647</v>
      </c>
      <c r="C337" s="263"/>
      <c r="D337" s="251" t="s">
        <v>561</v>
      </c>
      <c r="E337" s="252">
        <v>41688</v>
      </c>
      <c r="F337" s="82">
        <v>619615</v>
      </c>
      <c r="G337" s="37">
        <v>61962</v>
      </c>
      <c r="H337" s="253">
        <f t="shared" si="31"/>
        <v>61962</v>
      </c>
      <c r="I337" s="252">
        <f t="shared" si="32"/>
        <v>41688</v>
      </c>
      <c r="J337" s="254">
        <f t="shared" si="33"/>
        <v>10</v>
      </c>
      <c r="K337" s="6"/>
      <c r="L337" s="6"/>
      <c r="M337" s="269" t="s">
        <v>2345</v>
      </c>
      <c r="N337" s="270" t="str">
        <f t="shared" si="34"/>
        <v>AAAC</v>
      </c>
      <c r="O337" s="270" t="str">
        <f t="shared" si="35"/>
        <v>C</v>
      </c>
      <c r="P337" s="270" t="str">
        <f t="shared" si="36"/>
        <v>01</v>
      </c>
      <c r="Q337" s="270">
        <f t="shared" si="37"/>
        <v>10</v>
      </c>
      <c r="R337" s="251" t="s">
        <v>2347</v>
      </c>
      <c r="S337" s="271" t="s">
        <v>2369</v>
      </c>
    </row>
    <row r="338" spans="1:19" x14ac:dyDescent="0.25">
      <c r="A338" s="249" t="s">
        <v>903</v>
      </c>
      <c r="B338" s="263" t="s">
        <v>649</v>
      </c>
      <c r="C338" s="263"/>
      <c r="D338" s="251" t="s">
        <v>561</v>
      </c>
      <c r="E338" s="252">
        <v>41673</v>
      </c>
      <c r="F338" s="82">
        <v>12026</v>
      </c>
      <c r="G338" s="37">
        <v>1203</v>
      </c>
      <c r="H338" s="253">
        <f t="shared" si="31"/>
        <v>1203</v>
      </c>
      <c r="I338" s="252">
        <f t="shared" si="32"/>
        <v>41673</v>
      </c>
      <c r="J338" s="254">
        <f t="shared" si="33"/>
        <v>10</v>
      </c>
      <c r="K338" s="6"/>
      <c r="L338" s="6"/>
      <c r="M338" s="269" t="s">
        <v>2345</v>
      </c>
      <c r="N338" s="270" t="str">
        <f t="shared" si="34"/>
        <v>AAHF</v>
      </c>
      <c r="O338" s="270" t="str">
        <f t="shared" si="35"/>
        <v>F</v>
      </c>
      <c r="P338" s="270" t="str">
        <f t="shared" si="36"/>
        <v>02</v>
      </c>
      <c r="Q338" s="270">
        <f t="shared" si="37"/>
        <v>10</v>
      </c>
      <c r="R338" s="251" t="s">
        <v>2347</v>
      </c>
      <c r="S338" s="271" t="s">
        <v>2366</v>
      </c>
    </row>
    <row r="339" spans="1:19" x14ac:dyDescent="0.25">
      <c r="A339" s="255" t="s">
        <v>1007</v>
      </c>
      <c r="B339" s="263" t="s">
        <v>650</v>
      </c>
      <c r="C339" s="263"/>
      <c r="D339" s="251" t="s">
        <v>561</v>
      </c>
      <c r="E339" s="252">
        <v>41684</v>
      </c>
      <c r="F339" s="82">
        <v>148315</v>
      </c>
      <c r="G339" s="37">
        <v>14832</v>
      </c>
      <c r="H339" s="253">
        <f t="shared" si="31"/>
        <v>14832</v>
      </c>
      <c r="I339" s="252">
        <f t="shared" si="32"/>
        <v>41684</v>
      </c>
      <c r="J339" s="254">
        <f t="shared" si="33"/>
        <v>10</v>
      </c>
      <c r="K339" s="6"/>
      <c r="L339" s="6"/>
      <c r="M339" s="269" t="s">
        <v>2345</v>
      </c>
      <c r="N339" s="270" t="str">
        <f t="shared" si="34"/>
        <v>AANP</v>
      </c>
      <c r="O339" s="270" t="str">
        <f t="shared" si="35"/>
        <v>P</v>
      </c>
      <c r="P339" s="270" t="str">
        <f t="shared" si="36"/>
        <v>02</v>
      </c>
      <c r="Q339" s="270">
        <f t="shared" si="37"/>
        <v>10</v>
      </c>
      <c r="R339" s="251" t="s">
        <v>2347</v>
      </c>
      <c r="S339" s="271" t="s">
        <v>2368</v>
      </c>
    </row>
    <row r="340" spans="1:19" x14ac:dyDescent="0.25">
      <c r="A340" s="255" t="s">
        <v>904</v>
      </c>
      <c r="B340" s="250" t="s">
        <v>651</v>
      </c>
      <c r="C340" s="250"/>
      <c r="D340" s="251" t="s">
        <v>561</v>
      </c>
      <c r="E340" s="252">
        <v>41698</v>
      </c>
      <c r="F340" s="82">
        <v>112360</v>
      </c>
      <c r="G340" s="37">
        <v>11236</v>
      </c>
      <c r="H340" s="253">
        <f t="shared" si="31"/>
        <v>11236</v>
      </c>
      <c r="I340" s="252">
        <f t="shared" si="32"/>
        <v>41698</v>
      </c>
      <c r="J340" s="254">
        <f t="shared" si="33"/>
        <v>10</v>
      </c>
      <c r="K340" s="6"/>
      <c r="L340" s="6"/>
      <c r="M340" s="269" t="s">
        <v>2345</v>
      </c>
      <c r="N340" s="270" t="str">
        <f t="shared" si="34"/>
        <v>AAAF</v>
      </c>
      <c r="O340" s="270" t="str">
        <f t="shared" si="35"/>
        <v>F</v>
      </c>
      <c r="P340" s="270" t="str">
        <f t="shared" si="36"/>
        <v>02</v>
      </c>
      <c r="Q340" s="270">
        <f t="shared" si="37"/>
        <v>10</v>
      </c>
      <c r="R340" s="251" t="s">
        <v>2347</v>
      </c>
      <c r="S340" s="271" t="s">
        <v>2365</v>
      </c>
    </row>
    <row r="341" spans="1:19" x14ac:dyDescent="0.25">
      <c r="A341" s="255" t="s">
        <v>1130</v>
      </c>
      <c r="B341" s="263" t="s">
        <v>652</v>
      </c>
      <c r="C341" s="263"/>
      <c r="D341" s="251" t="s">
        <v>561</v>
      </c>
      <c r="E341" s="252">
        <v>41698</v>
      </c>
      <c r="F341" s="82">
        <v>80000</v>
      </c>
      <c r="G341" s="37">
        <v>8000</v>
      </c>
      <c r="H341" s="253">
        <f t="shared" si="31"/>
        <v>8000</v>
      </c>
      <c r="I341" s="252">
        <f t="shared" si="32"/>
        <v>41698</v>
      </c>
      <c r="J341" s="254">
        <f t="shared" si="33"/>
        <v>10</v>
      </c>
      <c r="K341" s="6"/>
      <c r="L341" s="6"/>
      <c r="M341" s="269" t="s">
        <v>2345</v>
      </c>
      <c r="N341" s="270" t="str">
        <f t="shared" si="34"/>
        <v>AAAP</v>
      </c>
      <c r="O341" s="270" t="str">
        <f t="shared" si="35"/>
        <v>P</v>
      </c>
      <c r="P341" s="270" t="str">
        <f t="shared" si="36"/>
        <v>02</v>
      </c>
      <c r="Q341" s="270">
        <f t="shared" si="37"/>
        <v>10</v>
      </c>
      <c r="R341" s="251" t="s">
        <v>2347</v>
      </c>
      <c r="S341" s="271" t="s">
        <v>2365</v>
      </c>
    </row>
    <row r="342" spans="1:19" x14ac:dyDescent="0.25">
      <c r="A342" s="255" t="s">
        <v>1131</v>
      </c>
      <c r="B342" s="263" t="s">
        <v>653</v>
      </c>
      <c r="C342" s="263"/>
      <c r="D342" s="251" t="s">
        <v>561</v>
      </c>
      <c r="E342" s="252">
        <v>41698</v>
      </c>
      <c r="F342" s="82">
        <v>40000</v>
      </c>
      <c r="G342" s="37">
        <v>4000</v>
      </c>
      <c r="H342" s="253">
        <f t="shared" si="31"/>
        <v>4000</v>
      </c>
      <c r="I342" s="252">
        <f t="shared" si="32"/>
        <v>41698</v>
      </c>
      <c r="J342" s="254">
        <f t="shared" si="33"/>
        <v>10</v>
      </c>
      <c r="K342" s="6"/>
      <c r="L342" s="6"/>
      <c r="M342" s="269" t="s">
        <v>2345</v>
      </c>
      <c r="N342" s="270" t="str">
        <f t="shared" si="34"/>
        <v>ADZP</v>
      </c>
      <c r="O342" s="270" t="str">
        <f t="shared" si="35"/>
        <v>P</v>
      </c>
      <c r="P342" s="270" t="str">
        <f t="shared" si="36"/>
        <v>02</v>
      </c>
      <c r="Q342" s="270">
        <f t="shared" si="37"/>
        <v>10</v>
      </c>
      <c r="R342" s="251" t="s">
        <v>2347</v>
      </c>
      <c r="S342" s="271" t="s">
        <v>2365</v>
      </c>
    </row>
    <row r="343" spans="1:19" x14ac:dyDescent="0.25">
      <c r="A343" s="249" t="s">
        <v>1132</v>
      </c>
      <c r="B343" s="250" t="s">
        <v>654</v>
      </c>
      <c r="C343" s="250"/>
      <c r="D343" s="251" t="s">
        <v>561</v>
      </c>
      <c r="E343" s="252">
        <v>41698</v>
      </c>
      <c r="F343" s="82">
        <v>20000</v>
      </c>
      <c r="G343" s="37">
        <v>2000</v>
      </c>
      <c r="H343" s="253">
        <f t="shared" si="31"/>
        <v>2000</v>
      </c>
      <c r="I343" s="252">
        <f t="shared" si="32"/>
        <v>41698</v>
      </c>
      <c r="J343" s="254">
        <f t="shared" si="33"/>
        <v>10</v>
      </c>
      <c r="K343" s="6"/>
      <c r="L343" s="6"/>
      <c r="M343" s="269" t="s">
        <v>2345</v>
      </c>
      <c r="N343" s="270" t="str">
        <f t="shared" si="34"/>
        <v>ACGP</v>
      </c>
      <c r="O343" s="270" t="str">
        <f t="shared" si="35"/>
        <v>P</v>
      </c>
      <c r="P343" s="270" t="str">
        <f t="shared" si="36"/>
        <v>02</v>
      </c>
      <c r="Q343" s="270">
        <f t="shared" si="37"/>
        <v>10</v>
      </c>
      <c r="R343" s="251" t="s">
        <v>2347</v>
      </c>
      <c r="S343" s="271" t="s">
        <v>2365</v>
      </c>
    </row>
    <row r="344" spans="1:19" x14ac:dyDescent="0.25">
      <c r="A344" s="264" t="s">
        <v>1008</v>
      </c>
      <c r="B344" s="264" t="s">
        <v>656</v>
      </c>
      <c r="C344" s="264"/>
      <c r="D344" s="251" t="s">
        <v>586</v>
      </c>
      <c r="E344" s="252">
        <v>41729</v>
      </c>
      <c r="F344" s="82">
        <v>337808</v>
      </c>
      <c r="G344" s="37">
        <v>33781</v>
      </c>
      <c r="H344" s="253">
        <f t="shared" si="31"/>
        <v>33781</v>
      </c>
      <c r="I344" s="252">
        <f t="shared" si="32"/>
        <v>41729</v>
      </c>
      <c r="J344" s="254">
        <f t="shared" si="33"/>
        <v>10</v>
      </c>
      <c r="K344" s="6"/>
      <c r="L344" s="6"/>
      <c r="M344" s="269" t="s">
        <v>2346</v>
      </c>
      <c r="N344" s="270" t="str">
        <f t="shared" si="34"/>
        <v>AABC</v>
      </c>
      <c r="O344" s="270" t="str">
        <f t="shared" si="35"/>
        <v>C</v>
      </c>
      <c r="P344" s="270" t="str">
        <f t="shared" si="36"/>
        <v>01</v>
      </c>
      <c r="Q344" s="270">
        <f t="shared" si="37"/>
        <v>10</v>
      </c>
      <c r="R344" s="251" t="s">
        <v>2347</v>
      </c>
      <c r="S344" s="271" t="s">
        <v>2377</v>
      </c>
    </row>
    <row r="345" spans="1:19" x14ac:dyDescent="0.25">
      <c r="A345" s="264" t="s">
        <v>905</v>
      </c>
      <c r="B345" s="264" t="s">
        <v>657</v>
      </c>
      <c r="C345" s="264"/>
      <c r="D345" s="251" t="s">
        <v>221</v>
      </c>
      <c r="E345" s="252">
        <v>41711</v>
      </c>
      <c r="F345" s="82">
        <v>105400</v>
      </c>
      <c r="G345" s="37">
        <v>2108</v>
      </c>
      <c r="H345" s="253">
        <f t="shared" si="31"/>
        <v>2108</v>
      </c>
      <c r="I345" s="252">
        <f t="shared" si="32"/>
        <v>41711</v>
      </c>
      <c r="J345" s="254">
        <f t="shared" si="33"/>
        <v>2</v>
      </c>
      <c r="K345" s="6"/>
      <c r="L345" s="6"/>
      <c r="M345" s="269" t="s">
        <v>2342</v>
      </c>
      <c r="N345" s="270" t="str">
        <f t="shared" si="34"/>
        <v>AAAC</v>
      </c>
      <c r="O345" s="270" t="str">
        <f t="shared" si="35"/>
        <v>C</v>
      </c>
      <c r="P345" s="270" t="str">
        <f t="shared" si="36"/>
        <v>01</v>
      </c>
      <c r="Q345" s="270">
        <f t="shared" si="37"/>
        <v>10</v>
      </c>
      <c r="R345" s="251" t="s">
        <v>2347</v>
      </c>
      <c r="S345" s="271" t="s">
        <v>2379</v>
      </c>
    </row>
    <row r="346" spans="1:19" x14ac:dyDescent="0.25">
      <c r="A346" s="264" t="s">
        <v>906</v>
      </c>
      <c r="B346" s="264" t="s">
        <v>658</v>
      </c>
      <c r="C346" s="264"/>
      <c r="D346" s="251" t="s">
        <v>221</v>
      </c>
      <c r="E346" s="252">
        <v>41711</v>
      </c>
      <c r="F346" s="82">
        <v>43800</v>
      </c>
      <c r="G346" s="37">
        <v>876</v>
      </c>
      <c r="H346" s="253">
        <f t="shared" si="31"/>
        <v>876</v>
      </c>
      <c r="I346" s="252">
        <f t="shared" si="32"/>
        <v>41711</v>
      </c>
      <c r="J346" s="254">
        <f t="shared" si="33"/>
        <v>2</v>
      </c>
      <c r="K346" s="6"/>
      <c r="L346" s="6"/>
      <c r="M346" s="269" t="s">
        <v>2342</v>
      </c>
      <c r="N346" s="270" t="str">
        <f t="shared" si="34"/>
        <v>AABC</v>
      </c>
      <c r="O346" s="270" t="str">
        <f t="shared" si="35"/>
        <v>C</v>
      </c>
      <c r="P346" s="270" t="str">
        <f t="shared" si="36"/>
        <v>01</v>
      </c>
      <c r="Q346" s="270">
        <f t="shared" si="37"/>
        <v>10</v>
      </c>
      <c r="R346" s="251" t="s">
        <v>2347</v>
      </c>
      <c r="S346" s="271" t="s">
        <v>2379</v>
      </c>
    </row>
    <row r="347" spans="1:19" x14ac:dyDescent="0.25">
      <c r="A347" s="264" t="s">
        <v>1009</v>
      </c>
      <c r="B347" s="264" t="s">
        <v>659</v>
      </c>
      <c r="C347" s="264"/>
      <c r="D347" s="251" t="s">
        <v>221</v>
      </c>
      <c r="E347" s="252">
        <v>41717</v>
      </c>
      <c r="F347" s="82">
        <v>52900</v>
      </c>
      <c r="G347" s="37">
        <v>1058</v>
      </c>
      <c r="H347" s="253">
        <f t="shared" si="31"/>
        <v>1058</v>
      </c>
      <c r="I347" s="252">
        <f t="shared" si="32"/>
        <v>41717</v>
      </c>
      <c r="J347" s="254">
        <f t="shared" si="33"/>
        <v>2</v>
      </c>
      <c r="K347" s="6"/>
      <c r="L347" s="6"/>
      <c r="M347" s="269" t="s">
        <v>2342</v>
      </c>
      <c r="N347" s="270" t="str">
        <f t="shared" si="34"/>
        <v>AABC</v>
      </c>
      <c r="O347" s="270" t="str">
        <f t="shared" si="35"/>
        <v>C</v>
      </c>
      <c r="P347" s="270" t="str">
        <f t="shared" si="36"/>
        <v>01</v>
      </c>
      <c r="Q347" s="270">
        <f t="shared" si="37"/>
        <v>10</v>
      </c>
      <c r="R347" s="251" t="s">
        <v>2347</v>
      </c>
      <c r="S347" s="271" t="s">
        <v>2380</v>
      </c>
    </row>
    <row r="348" spans="1:19" x14ac:dyDescent="0.25">
      <c r="A348" s="264" t="s">
        <v>1133</v>
      </c>
      <c r="B348" s="264" t="s">
        <v>660</v>
      </c>
      <c r="C348" s="264"/>
      <c r="D348" s="251" t="s">
        <v>221</v>
      </c>
      <c r="E348" s="252">
        <v>41718</v>
      </c>
      <c r="F348" s="82">
        <v>22450</v>
      </c>
      <c r="G348" s="37">
        <v>449</v>
      </c>
      <c r="H348" s="253">
        <f t="shared" si="31"/>
        <v>449</v>
      </c>
      <c r="I348" s="252">
        <f t="shared" si="32"/>
        <v>41718</v>
      </c>
      <c r="J348" s="254">
        <f t="shared" si="33"/>
        <v>2</v>
      </c>
      <c r="K348" s="6"/>
      <c r="L348" s="6"/>
      <c r="M348" s="269" t="s">
        <v>2342</v>
      </c>
      <c r="N348" s="270" t="str">
        <f t="shared" si="34"/>
        <v>AAEC</v>
      </c>
      <c r="O348" s="270" t="str">
        <f t="shared" si="35"/>
        <v>C</v>
      </c>
      <c r="P348" s="270" t="str">
        <f t="shared" si="36"/>
        <v>01</v>
      </c>
      <c r="Q348" s="270">
        <f t="shared" si="37"/>
        <v>10</v>
      </c>
      <c r="R348" s="251" t="s">
        <v>2347</v>
      </c>
      <c r="S348" s="271" t="s">
        <v>2381</v>
      </c>
    </row>
    <row r="349" spans="1:19" x14ac:dyDescent="0.25">
      <c r="A349" s="264" t="s">
        <v>1134</v>
      </c>
      <c r="B349" s="264" t="s">
        <v>661</v>
      </c>
      <c r="C349" s="264"/>
      <c r="D349" s="251" t="s">
        <v>221</v>
      </c>
      <c r="E349" s="252">
        <v>41719</v>
      </c>
      <c r="F349" s="82">
        <v>99800</v>
      </c>
      <c r="G349" s="37">
        <v>1996</v>
      </c>
      <c r="H349" s="253">
        <f t="shared" si="31"/>
        <v>1996</v>
      </c>
      <c r="I349" s="252">
        <f t="shared" si="32"/>
        <v>41719</v>
      </c>
      <c r="J349" s="254">
        <f t="shared" si="33"/>
        <v>2</v>
      </c>
      <c r="K349" s="6"/>
      <c r="L349" s="6"/>
      <c r="M349" s="269" t="s">
        <v>2342</v>
      </c>
      <c r="N349" s="270" t="str">
        <f t="shared" si="34"/>
        <v>AACC</v>
      </c>
      <c r="O349" s="270" t="str">
        <f t="shared" si="35"/>
        <v>C</v>
      </c>
      <c r="P349" s="270" t="str">
        <f t="shared" si="36"/>
        <v>01</v>
      </c>
      <c r="Q349" s="270">
        <f t="shared" si="37"/>
        <v>10</v>
      </c>
      <c r="R349" s="251" t="s">
        <v>2347</v>
      </c>
      <c r="S349" s="271" t="s">
        <v>2382</v>
      </c>
    </row>
    <row r="350" spans="1:19" x14ac:dyDescent="0.25">
      <c r="A350" s="264" t="s">
        <v>907</v>
      </c>
      <c r="B350" s="264" t="s">
        <v>664</v>
      </c>
      <c r="C350" s="264"/>
      <c r="D350" s="251" t="s">
        <v>221</v>
      </c>
      <c r="E350" s="252">
        <v>41726</v>
      </c>
      <c r="F350" s="82">
        <v>107716</v>
      </c>
      <c r="G350" s="37">
        <v>2154</v>
      </c>
      <c r="H350" s="253">
        <f t="shared" si="31"/>
        <v>2154</v>
      </c>
      <c r="I350" s="252">
        <f t="shared" si="32"/>
        <v>41726</v>
      </c>
      <c r="J350" s="254">
        <f t="shared" si="33"/>
        <v>2</v>
      </c>
      <c r="K350" s="6"/>
      <c r="L350" s="6"/>
      <c r="M350" s="269" t="s">
        <v>2342</v>
      </c>
      <c r="N350" s="270" t="str">
        <f t="shared" si="34"/>
        <v>AAFC</v>
      </c>
      <c r="O350" s="270" t="str">
        <f t="shared" si="35"/>
        <v>C</v>
      </c>
      <c r="P350" s="270" t="str">
        <f t="shared" si="36"/>
        <v>01</v>
      </c>
      <c r="Q350" s="270">
        <f t="shared" si="37"/>
        <v>10</v>
      </c>
      <c r="R350" s="251" t="s">
        <v>2347</v>
      </c>
      <c r="S350" s="271" t="s">
        <v>2386</v>
      </c>
    </row>
    <row r="351" spans="1:19" x14ac:dyDescent="0.25">
      <c r="A351" s="264" t="s">
        <v>667</v>
      </c>
      <c r="B351" s="264" t="s">
        <v>668</v>
      </c>
      <c r="C351" s="264"/>
      <c r="D351" s="251" t="s">
        <v>221</v>
      </c>
      <c r="E351" s="252">
        <v>41729</v>
      </c>
      <c r="F351" s="82">
        <v>1312400</v>
      </c>
      <c r="G351" s="37">
        <v>26248</v>
      </c>
      <c r="H351" s="253">
        <f t="shared" si="31"/>
        <v>26248</v>
      </c>
      <c r="I351" s="252">
        <f t="shared" si="32"/>
        <v>41729</v>
      </c>
      <c r="J351" s="254">
        <f t="shared" si="33"/>
        <v>2</v>
      </c>
      <c r="K351" s="6"/>
      <c r="L351" s="6"/>
      <c r="M351" s="269" t="s">
        <v>2342</v>
      </c>
      <c r="N351" s="270" t="str">
        <f t="shared" si="34"/>
        <v>AAAC</v>
      </c>
      <c r="O351" s="270" t="str">
        <f t="shared" si="35"/>
        <v>C</v>
      </c>
      <c r="P351" s="270" t="str">
        <f t="shared" si="36"/>
        <v>01</v>
      </c>
      <c r="Q351" s="270">
        <f t="shared" si="37"/>
        <v>10</v>
      </c>
      <c r="R351" s="251" t="s">
        <v>2347</v>
      </c>
      <c r="S351" s="271" t="s">
        <v>2377</v>
      </c>
    </row>
    <row r="352" spans="1:19" x14ac:dyDescent="0.25">
      <c r="A352" s="264" t="s">
        <v>1135</v>
      </c>
      <c r="B352" s="264" t="s">
        <v>669</v>
      </c>
      <c r="C352" s="264"/>
      <c r="D352" s="251" t="s">
        <v>221</v>
      </c>
      <c r="E352" s="252">
        <v>41729</v>
      </c>
      <c r="F352" s="82">
        <v>467160.14600000001</v>
      </c>
      <c r="G352" s="37">
        <v>9887</v>
      </c>
      <c r="H352" s="253">
        <f t="shared" si="31"/>
        <v>9887</v>
      </c>
      <c r="I352" s="252">
        <f t="shared" si="32"/>
        <v>41729</v>
      </c>
      <c r="J352" s="254">
        <f t="shared" si="33"/>
        <v>2.12</v>
      </c>
      <c r="K352" s="6"/>
      <c r="L352" s="6"/>
      <c r="M352" s="269" t="s">
        <v>2342</v>
      </c>
      <c r="N352" s="270" t="str">
        <f t="shared" si="34"/>
        <v>AABC</v>
      </c>
      <c r="O352" s="270" t="str">
        <f t="shared" si="35"/>
        <v>C</v>
      </c>
      <c r="P352" s="270" t="str">
        <f t="shared" si="36"/>
        <v>01</v>
      </c>
      <c r="Q352" s="270">
        <f t="shared" si="37"/>
        <v>10</v>
      </c>
      <c r="R352" s="251" t="s">
        <v>2347</v>
      </c>
      <c r="S352" s="271" t="s">
        <v>2377</v>
      </c>
    </row>
    <row r="353" spans="1:19" x14ac:dyDescent="0.25">
      <c r="A353" s="264" t="s">
        <v>671</v>
      </c>
      <c r="B353" s="264" t="s">
        <v>672</v>
      </c>
      <c r="C353" s="264"/>
      <c r="D353" s="251" t="s">
        <v>221</v>
      </c>
      <c r="E353" s="252">
        <v>41729</v>
      </c>
      <c r="F353" s="82">
        <v>5055</v>
      </c>
      <c r="G353" s="37">
        <v>101</v>
      </c>
      <c r="H353" s="253">
        <f t="shared" si="31"/>
        <v>101</v>
      </c>
      <c r="I353" s="252">
        <f t="shared" si="32"/>
        <v>41729</v>
      </c>
      <c r="J353" s="254">
        <f t="shared" si="33"/>
        <v>2</v>
      </c>
      <c r="K353" s="6"/>
      <c r="L353" s="6"/>
      <c r="M353" s="269" t="s">
        <v>2342</v>
      </c>
      <c r="N353" s="270" t="str">
        <f t="shared" si="34"/>
        <v>AABC</v>
      </c>
      <c r="O353" s="270" t="str">
        <f t="shared" si="35"/>
        <v>C</v>
      </c>
      <c r="P353" s="270" t="str">
        <f t="shared" si="36"/>
        <v>01</v>
      </c>
      <c r="Q353" s="270">
        <f t="shared" si="37"/>
        <v>10</v>
      </c>
      <c r="R353" s="251" t="s">
        <v>2347</v>
      </c>
      <c r="S353" s="271" t="s">
        <v>2377</v>
      </c>
    </row>
    <row r="354" spans="1:19" x14ac:dyDescent="0.25">
      <c r="A354" s="256" t="s">
        <v>1136</v>
      </c>
      <c r="B354" s="250" t="s">
        <v>673</v>
      </c>
      <c r="C354" s="250"/>
      <c r="D354" s="251" t="s">
        <v>221</v>
      </c>
      <c r="E354" s="265">
        <v>41699</v>
      </c>
      <c r="F354" s="82">
        <v>36800</v>
      </c>
      <c r="G354" s="37">
        <v>736</v>
      </c>
      <c r="H354" s="253">
        <f t="shared" ref="H354:H385" si="38">+G354</f>
        <v>736</v>
      </c>
      <c r="I354" s="252">
        <f t="shared" si="32"/>
        <v>41699</v>
      </c>
      <c r="J354" s="254">
        <f t="shared" si="33"/>
        <v>2</v>
      </c>
      <c r="K354" s="6"/>
      <c r="L354" s="6"/>
      <c r="M354" s="269" t="s">
        <v>2342</v>
      </c>
      <c r="N354" s="270" t="str">
        <f t="shared" si="34"/>
        <v>AALF</v>
      </c>
      <c r="O354" s="270" t="str">
        <f t="shared" si="35"/>
        <v>F</v>
      </c>
      <c r="P354" s="270" t="str">
        <f t="shared" si="36"/>
        <v>02</v>
      </c>
      <c r="Q354" s="270">
        <f t="shared" si="37"/>
        <v>10</v>
      </c>
      <c r="R354" s="251" t="s">
        <v>2347</v>
      </c>
      <c r="S354" s="272" t="s">
        <v>2387</v>
      </c>
    </row>
    <row r="355" spans="1:19" x14ac:dyDescent="0.25">
      <c r="A355" s="256" t="s">
        <v>1137</v>
      </c>
      <c r="B355" s="250" t="s">
        <v>674</v>
      </c>
      <c r="C355" s="250"/>
      <c r="D355" s="251" t="s">
        <v>221</v>
      </c>
      <c r="E355" s="252">
        <v>41705</v>
      </c>
      <c r="F355" s="82">
        <v>27000</v>
      </c>
      <c r="G355" s="37">
        <v>270</v>
      </c>
      <c r="H355" s="253">
        <f t="shared" si="38"/>
        <v>270</v>
      </c>
      <c r="I355" s="252">
        <f t="shared" si="32"/>
        <v>41705</v>
      </c>
      <c r="J355" s="254">
        <f t="shared" si="33"/>
        <v>1</v>
      </c>
      <c r="K355" s="6"/>
      <c r="L355" s="6"/>
      <c r="M355" s="269" t="s">
        <v>2342</v>
      </c>
      <c r="N355" s="270" t="str">
        <f t="shared" si="34"/>
        <v>AEUP</v>
      </c>
      <c r="O355" s="270" t="str">
        <f t="shared" si="35"/>
        <v>P</v>
      </c>
      <c r="P355" s="270" t="str">
        <f t="shared" si="36"/>
        <v>02</v>
      </c>
      <c r="Q355" s="270">
        <f t="shared" si="37"/>
        <v>10</v>
      </c>
      <c r="R355" s="251" t="s">
        <v>2347</v>
      </c>
      <c r="S355" s="271" t="s">
        <v>2389</v>
      </c>
    </row>
    <row r="356" spans="1:19" x14ac:dyDescent="0.25">
      <c r="A356" s="256" t="s">
        <v>1138</v>
      </c>
      <c r="B356" s="250" t="s">
        <v>675</v>
      </c>
      <c r="C356" s="250"/>
      <c r="D356" s="251" t="s">
        <v>221</v>
      </c>
      <c r="E356" s="252">
        <v>41705</v>
      </c>
      <c r="F356" s="82">
        <v>13482</v>
      </c>
      <c r="G356" s="37">
        <v>270</v>
      </c>
      <c r="H356" s="253">
        <f t="shared" si="38"/>
        <v>270</v>
      </c>
      <c r="I356" s="252">
        <f t="shared" si="32"/>
        <v>41705</v>
      </c>
      <c r="J356" s="254">
        <f t="shared" si="33"/>
        <v>2</v>
      </c>
      <c r="K356" s="6"/>
      <c r="L356" s="6"/>
      <c r="M356" s="269" t="s">
        <v>2342</v>
      </c>
      <c r="N356" s="270" t="str">
        <f t="shared" si="34"/>
        <v>AUUP</v>
      </c>
      <c r="O356" s="270" t="str">
        <f t="shared" si="35"/>
        <v>P</v>
      </c>
      <c r="P356" s="270" t="str">
        <f t="shared" si="36"/>
        <v>02</v>
      </c>
      <c r="Q356" s="270">
        <f t="shared" si="37"/>
        <v>10</v>
      </c>
      <c r="R356" s="251" t="s">
        <v>2347</v>
      </c>
      <c r="S356" s="271" t="s">
        <v>2389</v>
      </c>
    </row>
    <row r="357" spans="1:19" x14ac:dyDescent="0.25">
      <c r="A357" s="256" t="s">
        <v>1139</v>
      </c>
      <c r="B357" s="250" t="s">
        <v>676</v>
      </c>
      <c r="C357" s="250"/>
      <c r="D357" s="251" t="s">
        <v>221</v>
      </c>
      <c r="E357" s="252">
        <v>41705</v>
      </c>
      <c r="F357" s="82">
        <v>22500</v>
      </c>
      <c r="G357" s="37">
        <v>450</v>
      </c>
      <c r="H357" s="253">
        <f t="shared" si="38"/>
        <v>450</v>
      </c>
      <c r="I357" s="252">
        <f t="shared" si="32"/>
        <v>41705</v>
      </c>
      <c r="J357" s="254">
        <f t="shared" si="33"/>
        <v>2</v>
      </c>
      <c r="K357" s="6"/>
      <c r="L357" s="6"/>
      <c r="M357" s="269" t="s">
        <v>2342</v>
      </c>
      <c r="N357" s="270" t="str">
        <f t="shared" si="34"/>
        <v>ADMP</v>
      </c>
      <c r="O357" s="270" t="str">
        <f t="shared" si="35"/>
        <v>P</v>
      </c>
      <c r="P357" s="270" t="str">
        <f t="shared" si="36"/>
        <v>02</v>
      </c>
      <c r="Q357" s="270">
        <f t="shared" si="37"/>
        <v>10</v>
      </c>
      <c r="R357" s="251" t="s">
        <v>2347</v>
      </c>
      <c r="S357" s="271" t="s">
        <v>2389</v>
      </c>
    </row>
    <row r="358" spans="1:19" x14ac:dyDescent="0.25">
      <c r="A358" s="256" t="s">
        <v>1140</v>
      </c>
      <c r="B358" s="250" t="s">
        <v>677</v>
      </c>
      <c r="C358" s="250"/>
      <c r="D358" s="251" t="s">
        <v>221</v>
      </c>
      <c r="E358" s="252">
        <v>41711</v>
      </c>
      <c r="F358" s="82">
        <v>28400</v>
      </c>
      <c r="G358" s="37">
        <v>284</v>
      </c>
      <c r="H358" s="253">
        <f t="shared" si="38"/>
        <v>284</v>
      </c>
      <c r="I358" s="252">
        <f t="shared" si="32"/>
        <v>41711</v>
      </c>
      <c r="J358" s="254">
        <f t="shared" si="33"/>
        <v>1</v>
      </c>
      <c r="K358" s="6"/>
      <c r="L358" s="6"/>
      <c r="M358" s="269" t="s">
        <v>2342</v>
      </c>
      <c r="N358" s="270" t="str">
        <f t="shared" si="34"/>
        <v>BJBP</v>
      </c>
      <c r="O358" s="270" t="str">
        <f t="shared" si="35"/>
        <v>P</v>
      </c>
      <c r="P358" s="270" t="str">
        <f t="shared" si="36"/>
        <v>02</v>
      </c>
      <c r="Q358" s="270">
        <f t="shared" si="37"/>
        <v>10</v>
      </c>
      <c r="R358" s="251" t="s">
        <v>2347</v>
      </c>
      <c r="S358" s="271" t="s">
        <v>2379</v>
      </c>
    </row>
    <row r="359" spans="1:19" x14ac:dyDescent="0.25">
      <c r="A359" s="256" t="s">
        <v>679</v>
      </c>
      <c r="B359" s="250" t="s">
        <v>680</v>
      </c>
      <c r="C359" s="250"/>
      <c r="D359" s="251" t="s">
        <v>221</v>
      </c>
      <c r="E359" s="252">
        <v>41722</v>
      </c>
      <c r="F359" s="82">
        <v>7900</v>
      </c>
      <c r="G359" s="37">
        <v>79</v>
      </c>
      <c r="H359" s="253">
        <f t="shared" si="38"/>
        <v>79</v>
      </c>
      <c r="I359" s="252">
        <f t="shared" si="32"/>
        <v>41722</v>
      </c>
      <c r="J359" s="254">
        <f t="shared" si="33"/>
        <v>1</v>
      </c>
      <c r="K359" s="6"/>
      <c r="L359" s="6"/>
      <c r="M359" s="269" t="s">
        <v>2342</v>
      </c>
      <c r="N359" s="270" t="str">
        <f t="shared" si="34"/>
        <v>ACLP</v>
      </c>
      <c r="O359" s="270" t="str">
        <f t="shared" si="35"/>
        <v>P</v>
      </c>
      <c r="P359" s="270" t="str">
        <f t="shared" si="36"/>
        <v>02</v>
      </c>
      <c r="Q359" s="270">
        <f t="shared" si="37"/>
        <v>10</v>
      </c>
      <c r="R359" s="251" t="s">
        <v>2347</v>
      </c>
      <c r="S359" s="271" t="s">
        <v>2383</v>
      </c>
    </row>
    <row r="360" spans="1:19" x14ac:dyDescent="0.25">
      <c r="A360" s="266" t="s">
        <v>1010</v>
      </c>
      <c r="B360" s="250" t="s">
        <v>683</v>
      </c>
      <c r="C360" s="250"/>
      <c r="D360" s="251" t="s">
        <v>221</v>
      </c>
      <c r="E360" s="252">
        <v>41729</v>
      </c>
      <c r="F360" s="82">
        <v>36500</v>
      </c>
      <c r="G360" s="37">
        <v>365</v>
      </c>
      <c r="H360" s="253">
        <f t="shared" si="38"/>
        <v>365</v>
      </c>
      <c r="I360" s="252">
        <f t="shared" si="32"/>
        <v>41729</v>
      </c>
      <c r="J360" s="254">
        <f t="shared" si="33"/>
        <v>1</v>
      </c>
      <c r="K360" s="6"/>
      <c r="L360" s="6"/>
      <c r="M360" s="269" t="s">
        <v>2342</v>
      </c>
      <c r="N360" s="270" t="str">
        <f t="shared" si="34"/>
        <v>AEKP</v>
      </c>
      <c r="O360" s="270" t="str">
        <f t="shared" si="35"/>
        <v>P</v>
      </c>
      <c r="P360" s="270" t="str">
        <f t="shared" si="36"/>
        <v>02</v>
      </c>
      <c r="Q360" s="270">
        <f t="shared" si="37"/>
        <v>10</v>
      </c>
      <c r="R360" s="251" t="s">
        <v>2347</v>
      </c>
      <c r="S360" s="271" t="s">
        <v>2377</v>
      </c>
    </row>
    <row r="361" spans="1:19" x14ac:dyDescent="0.25">
      <c r="A361" s="266" t="s">
        <v>908</v>
      </c>
      <c r="B361" s="250" t="s">
        <v>687</v>
      </c>
      <c r="C361" s="250"/>
      <c r="D361" s="251" t="s">
        <v>221</v>
      </c>
      <c r="E361" s="252">
        <v>41729</v>
      </c>
      <c r="F361" s="82">
        <v>9863</v>
      </c>
      <c r="G361" s="37">
        <v>197</v>
      </c>
      <c r="H361" s="253">
        <f t="shared" si="38"/>
        <v>197</v>
      </c>
      <c r="I361" s="252">
        <f t="shared" si="32"/>
        <v>41729</v>
      </c>
      <c r="J361" s="254">
        <f t="shared" si="33"/>
        <v>2</v>
      </c>
      <c r="K361" s="6"/>
      <c r="L361" s="6"/>
      <c r="M361" s="269" t="s">
        <v>2342</v>
      </c>
      <c r="N361" s="270" t="str">
        <f t="shared" si="34"/>
        <v>AMFP</v>
      </c>
      <c r="O361" s="270" t="str">
        <f t="shared" si="35"/>
        <v>P</v>
      </c>
      <c r="P361" s="270" t="str">
        <f t="shared" si="36"/>
        <v>02</v>
      </c>
      <c r="Q361" s="270">
        <f t="shared" si="37"/>
        <v>10</v>
      </c>
      <c r="R361" s="251" t="s">
        <v>2347</v>
      </c>
      <c r="S361" s="271" t="s">
        <v>2377</v>
      </c>
    </row>
    <row r="362" spans="1:19" x14ac:dyDescent="0.25">
      <c r="A362" s="249" t="s">
        <v>692</v>
      </c>
      <c r="B362" s="250" t="s">
        <v>693</v>
      </c>
      <c r="C362" s="250"/>
      <c r="D362" s="251" t="s">
        <v>221</v>
      </c>
      <c r="E362" s="252">
        <v>41729</v>
      </c>
      <c r="F362" s="82">
        <v>7000</v>
      </c>
      <c r="G362" s="37">
        <v>140</v>
      </c>
      <c r="H362" s="253">
        <f t="shared" si="38"/>
        <v>140</v>
      </c>
      <c r="I362" s="252">
        <f t="shared" si="32"/>
        <v>41729</v>
      </c>
      <c r="J362" s="254">
        <f t="shared" si="33"/>
        <v>2</v>
      </c>
      <c r="K362" s="6"/>
      <c r="L362" s="6"/>
      <c r="M362" s="269" t="s">
        <v>2342</v>
      </c>
      <c r="N362" s="270" t="str">
        <f t="shared" si="34"/>
        <v>ADQP</v>
      </c>
      <c r="O362" s="270" t="str">
        <f t="shared" si="35"/>
        <v>P</v>
      </c>
      <c r="P362" s="270" t="str">
        <f t="shared" si="36"/>
        <v>02</v>
      </c>
      <c r="Q362" s="270">
        <f t="shared" si="37"/>
        <v>10</v>
      </c>
      <c r="R362" s="251" t="s">
        <v>2347</v>
      </c>
      <c r="S362" s="271" t="s">
        <v>2377</v>
      </c>
    </row>
    <row r="363" spans="1:19" x14ac:dyDescent="0.25">
      <c r="A363" s="266" t="s">
        <v>909</v>
      </c>
      <c r="B363" s="257" t="s">
        <v>696</v>
      </c>
      <c r="C363" s="257"/>
      <c r="D363" s="251" t="s">
        <v>221</v>
      </c>
      <c r="E363" s="252">
        <v>41729</v>
      </c>
      <c r="F363" s="82">
        <v>5618</v>
      </c>
      <c r="G363" s="37">
        <v>112</v>
      </c>
      <c r="H363" s="253">
        <f t="shared" si="38"/>
        <v>112</v>
      </c>
      <c r="I363" s="252">
        <f t="shared" si="32"/>
        <v>41729</v>
      </c>
      <c r="J363" s="254">
        <f t="shared" si="33"/>
        <v>1.99</v>
      </c>
      <c r="K363" s="6"/>
      <c r="L363" s="6"/>
      <c r="M363" s="269" t="s">
        <v>2342</v>
      </c>
      <c r="N363" s="270" t="str">
        <f t="shared" si="34"/>
        <v>ACWP</v>
      </c>
      <c r="O363" s="270" t="str">
        <f t="shared" si="35"/>
        <v>P</v>
      </c>
      <c r="P363" s="270" t="str">
        <f t="shared" si="36"/>
        <v>02</v>
      </c>
      <c r="Q363" s="270">
        <f t="shared" si="37"/>
        <v>10</v>
      </c>
      <c r="R363" s="251" t="s">
        <v>2347</v>
      </c>
      <c r="S363" s="271" t="s">
        <v>2377</v>
      </c>
    </row>
    <row r="364" spans="1:19" x14ac:dyDescent="0.25">
      <c r="A364" s="256" t="s">
        <v>910</v>
      </c>
      <c r="B364" s="250" t="s">
        <v>702</v>
      </c>
      <c r="C364" s="250"/>
      <c r="D364" s="251" t="s">
        <v>221</v>
      </c>
      <c r="E364" s="252">
        <v>41729</v>
      </c>
      <c r="F364" s="82">
        <v>18000</v>
      </c>
      <c r="G364" s="37">
        <v>360</v>
      </c>
      <c r="H364" s="253">
        <f t="shared" si="38"/>
        <v>360</v>
      </c>
      <c r="I364" s="252">
        <f t="shared" si="32"/>
        <v>41729</v>
      </c>
      <c r="J364" s="254">
        <f t="shared" si="33"/>
        <v>2</v>
      </c>
      <c r="K364" s="6"/>
      <c r="L364" s="6"/>
      <c r="M364" s="269" t="s">
        <v>2342</v>
      </c>
      <c r="N364" s="270" t="str">
        <f t="shared" si="34"/>
        <v>ACJP</v>
      </c>
      <c r="O364" s="270" t="str">
        <f t="shared" si="35"/>
        <v>P</v>
      </c>
      <c r="P364" s="270" t="str">
        <f t="shared" si="36"/>
        <v>02</v>
      </c>
      <c r="Q364" s="270">
        <f t="shared" si="37"/>
        <v>10</v>
      </c>
      <c r="R364" s="251" t="s">
        <v>2347</v>
      </c>
      <c r="S364" s="271" t="s">
        <v>2377</v>
      </c>
    </row>
    <row r="365" spans="1:19" x14ac:dyDescent="0.25">
      <c r="A365" s="266" t="s">
        <v>706</v>
      </c>
      <c r="B365" s="250" t="s">
        <v>707</v>
      </c>
      <c r="C365" s="250"/>
      <c r="D365" s="251" t="s">
        <v>221</v>
      </c>
      <c r="E365" s="252">
        <v>41729</v>
      </c>
      <c r="F365" s="82">
        <v>3300</v>
      </c>
      <c r="G365" s="37">
        <v>66</v>
      </c>
      <c r="H365" s="253">
        <f t="shared" si="38"/>
        <v>66</v>
      </c>
      <c r="I365" s="252">
        <f t="shared" si="32"/>
        <v>41729</v>
      </c>
      <c r="J365" s="254">
        <f t="shared" si="33"/>
        <v>2</v>
      </c>
      <c r="K365" s="6"/>
      <c r="L365" s="6"/>
      <c r="M365" s="269" t="s">
        <v>2342</v>
      </c>
      <c r="N365" s="270" t="str">
        <f t="shared" si="34"/>
        <v>AJJP</v>
      </c>
      <c r="O365" s="270" t="str">
        <f t="shared" si="35"/>
        <v>P</v>
      </c>
      <c r="P365" s="270" t="str">
        <f t="shared" si="36"/>
        <v>02</v>
      </c>
      <c r="Q365" s="270">
        <f t="shared" si="37"/>
        <v>10</v>
      </c>
      <c r="R365" s="251" t="s">
        <v>2347</v>
      </c>
      <c r="S365" s="271" t="s">
        <v>2377</v>
      </c>
    </row>
    <row r="366" spans="1:19" x14ac:dyDescent="0.25">
      <c r="A366" s="259" t="s">
        <v>710</v>
      </c>
      <c r="B366" s="257" t="s">
        <v>711</v>
      </c>
      <c r="C366" s="257"/>
      <c r="D366" s="251" t="s">
        <v>255</v>
      </c>
      <c r="E366" s="252">
        <v>41704</v>
      </c>
      <c r="F366" s="82">
        <v>6765</v>
      </c>
      <c r="G366" s="37">
        <v>677</v>
      </c>
      <c r="H366" s="253">
        <f t="shared" si="38"/>
        <v>677</v>
      </c>
      <c r="I366" s="252">
        <f t="shared" si="32"/>
        <v>41704</v>
      </c>
      <c r="J366" s="254">
        <f t="shared" si="33"/>
        <v>10.01</v>
      </c>
      <c r="K366" s="6"/>
      <c r="L366" s="6"/>
      <c r="M366" s="269" t="s">
        <v>2344</v>
      </c>
      <c r="N366" s="270" t="str">
        <f t="shared" si="34"/>
        <v>AABC</v>
      </c>
      <c r="O366" s="270" t="str">
        <f t="shared" si="35"/>
        <v>C</v>
      </c>
      <c r="P366" s="270" t="str">
        <f t="shared" si="36"/>
        <v>01</v>
      </c>
      <c r="Q366" s="270">
        <f t="shared" si="37"/>
        <v>10</v>
      </c>
      <c r="R366" s="251" t="s">
        <v>2347</v>
      </c>
      <c r="S366" s="271" t="s">
        <v>2394</v>
      </c>
    </row>
    <row r="367" spans="1:19" x14ac:dyDescent="0.25">
      <c r="A367" s="259" t="s">
        <v>911</v>
      </c>
      <c r="B367" s="257" t="s">
        <v>265</v>
      </c>
      <c r="C367" s="257"/>
      <c r="D367" s="251" t="s">
        <v>255</v>
      </c>
      <c r="E367" s="252">
        <v>41704</v>
      </c>
      <c r="F367" s="82">
        <v>24643</v>
      </c>
      <c r="G367" s="37">
        <v>2464</v>
      </c>
      <c r="H367" s="253">
        <f t="shared" si="38"/>
        <v>2464</v>
      </c>
      <c r="I367" s="252">
        <f t="shared" si="32"/>
        <v>41704</v>
      </c>
      <c r="J367" s="254">
        <f t="shared" si="33"/>
        <v>10</v>
      </c>
      <c r="K367" s="6"/>
      <c r="L367" s="6"/>
      <c r="M367" s="269" t="s">
        <v>2344</v>
      </c>
      <c r="N367" s="270" t="str">
        <f t="shared" si="34"/>
        <v>AABC</v>
      </c>
      <c r="O367" s="270" t="str">
        <f t="shared" si="35"/>
        <v>C</v>
      </c>
      <c r="P367" s="270" t="str">
        <f t="shared" si="36"/>
        <v>01</v>
      </c>
      <c r="Q367" s="270">
        <f t="shared" si="37"/>
        <v>10</v>
      </c>
      <c r="R367" s="251" t="s">
        <v>2347</v>
      </c>
      <c r="S367" s="271" t="s">
        <v>2394</v>
      </c>
    </row>
    <row r="368" spans="1:19" x14ac:dyDescent="0.25">
      <c r="A368" s="260" t="s">
        <v>1141</v>
      </c>
      <c r="B368" s="261" t="s">
        <v>714</v>
      </c>
      <c r="C368" s="261"/>
      <c r="D368" s="251" t="s">
        <v>255</v>
      </c>
      <c r="E368" s="252">
        <v>41729</v>
      </c>
      <c r="F368" s="82">
        <v>2612</v>
      </c>
      <c r="G368" s="37">
        <v>261</v>
      </c>
      <c r="H368" s="253">
        <f t="shared" si="38"/>
        <v>261</v>
      </c>
      <c r="I368" s="252">
        <f t="shared" si="32"/>
        <v>41729</v>
      </c>
      <c r="J368" s="254">
        <f t="shared" si="33"/>
        <v>9.99</v>
      </c>
      <c r="K368" s="6"/>
      <c r="L368" s="6"/>
      <c r="M368" s="269" t="s">
        <v>2344</v>
      </c>
      <c r="N368" s="270" t="str">
        <f t="shared" si="34"/>
        <v>AABC</v>
      </c>
      <c r="O368" s="270" t="str">
        <f t="shared" si="35"/>
        <v>C</v>
      </c>
      <c r="P368" s="270" t="str">
        <f t="shared" si="36"/>
        <v>01</v>
      </c>
      <c r="Q368" s="270">
        <f t="shared" si="37"/>
        <v>10</v>
      </c>
      <c r="R368" s="251" t="s">
        <v>2347</v>
      </c>
      <c r="S368" s="271" t="s">
        <v>2377</v>
      </c>
    </row>
    <row r="369" spans="1:19" x14ac:dyDescent="0.25">
      <c r="A369" s="260" t="s">
        <v>1142</v>
      </c>
      <c r="B369" s="261" t="s">
        <v>720</v>
      </c>
      <c r="C369" s="261"/>
      <c r="D369" s="251" t="s">
        <v>255</v>
      </c>
      <c r="E369" s="252">
        <v>41704</v>
      </c>
      <c r="F369" s="82">
        <v>9835</v>
      </c>
      <c r="G369" s="37">
        <v>984</v>
      </c>
      <c r="H369" s="253">
        <f t="shared" si="38"/>
        <v>984</v>
      </c>
      <c r="I369" s="252">
        <f t="shared" si="32"/>
        <v>41704</v>
      </c>
      <c r="J369" s="254">
        <f t="shared" si="33"/>
        <v>10.01</v>
      </c>
      <c r="K369" s="6"/>
      <c r="L369" s="6"/>
      <c r="M369" s="269" t="s">
        <v>2344</v>
      </c>
      <c r="N369" s="270" t="str">
        <f t="shared" si="34"/>
        <v>AAFF</v>
      </c>
      <c r="O369" s="270" t="str">
        <f t="shared" si="35"/>
        <v>F</v>
      </c>
      <c r="P369" s="270" t="str">
        <f t="shared" si="36"/>
        <v>02</v>
      </c>
      <c r="Q369" s="270">
        <f t="shared" si="37"/>
        <v>10</v>
      </c>
      <c r="R369" s="251" t="s">
        <v>2347</v>
      </c>
      <c r="S369" s="271" t="s">
        <v>2394</v>
      </c>
    </row>
    <row r="370" spans="1:19" x14ac:dyDescent="0.25">
      <c r="A370" s="260" t="s">
        <v>912</v>
      </c>
      <c r="B370" s="261" t="s">
        <v>723</v>
      </c>
      <c r="C370" s="261"/>
      <c r="D370" s="251" t="s">
        <v>255</v>
      </c>
      <c r="E370" s="252">
        <v>41704</v>
      </c>
      <c r="F370" s="82">
        <v>21249</v>
      </c>
      <c r="G370" s="37">
        <v>2125</v>
      </c>
      <c r="H370" s="253">
        <f t="shared" si="38"/>
        <v>2125</v>
      </c>
      <c r="I370" s="252">
        <f t="shared" si="32"/>
        <v>41704</v>
      </c>
      <c r="J370" s="254">
        <f t="shared" si="33"/>
        <v>10</v>
      </c>
      <c r="K370" s="6"/>
      <c r="L370" s="6"/>
      <c r="M370" s="269" t="s">
        <v>2344</v>
      </c>
      <c r="N370" s="270" t="str">
        <f t="shared" si="34"/>
        <v>AACF</v>
      </c>
      <c r="O370" s="270" t="str">
        <f t="shared" si="35"/>
        <v>F</v>
      </c>
      <c r="P370" s="270" t="str">
        <f t="shared" si="36"/>
        <v>02</v>
      </c>
      <c r="Q370" s="270">
        <f t="shared" si="37"/>
        <v>10</v>
      </c>
      <c r="R370" s="251" t="s">
        <v>2347</v>
      </c>
      <c r="S370" s="271" t="s">
        <v>2394</v>
      </c>
    </row>
    <row r="371" spans="1:19" x14ac:dyDescent="0.25">
      <c r="A371" s="260" t="s">
        <v>1011</v>
      </c>
      <c r="B371" s="264" t="s">
        <v>726</v>
      </c>
      <c r="C371" s="264"/>
      <c r="D371" s="251" t="s">
        <v>255</v>
      </c>
      <c r="E371" s="252">
        <v>41704</v>
      </c>
      <c r="F371" s="82">
        <v>3447</v>
      </c>
      <c r="G371" s="37">
        <v>345</v>
      </c>
      <c r="H371" s="253">
        <f t="shared" si="38"/>
        <v>345</v>
      </c>
      <c r="I371" s="252">
        <f t="shared" si="32"/>
        <v>41704</v>
      </c>
      <c r="J371" s="254">
        <f t="shared" si="33"/>
        <v>10.01</v>
      </c>
      <c r="K371" s="6"/>
      <c r="L371" s="6"/>
      <c r="M371" s="269" t="s">
        <v>2344</v>
      </c>
      <c r="N371" s="270" t="str">
        <f t="shared" si="34"/>
        <v>AAJF</v>
      </c>
      <c r="O371" s="270" t="str">
        <f t="shared" si="35"/>
        <v>F</v>
      </c>
      <c r="P371" s="270" t="str">
        <f t="shared" si="36"/>
        <v>02</v>
      </c>
      <c r="Q371" s="270">
        <f t="shared" si="37"/>
        <v>10</v>
      </c>
      <c r="R371" s="251" t="s">
        <v>2347</v>
      </c>
      <c r="S371" s="271" t="s">
        <v>2394</v>
      </c>
    </row>
    <row r="372" spans="1:19" x14ac:dyDescent="0.25">
      <c r="A372" s="260" t="s">
        <v>913</v>
      </c>
      <c r="B372" s="264" t="s">
        <v>727</v>
      </c>
      <c r="C372" s="264"/>
      <c r="D372" s="251" t="s">
        <v>255</v>
      </c>
      <c r="E372" s="252">
        <v>41704</v>
      </c>
      <c r="F372" s="82">
        <v>2359</v>
      </c>
      <c r="G372" s="37">
        <v>236</v>
      </c>
      <c r="H372" s="253">
        <f t="shared" si="38"/>
        <v>236</v>
      </c>
      <c r="I372" s="252">
        <f t="shared" si="32"/>
        <v>41704</v>
      </c>
      <c r="J372" s="254">
        <f t="shared" si="33"/>
        <v>10</v>
      </c>
      <c r="K372" s="6"/>
      <c r="L372" s="6"/>
      <c r="M372" s="269" t="s">
        <v>2344</v>
      </c>
      <c r="N372" s="270" t="str">
        <f t="shared" si="34"/>
        <v>AAAF</v>
      </c>
      <c r="O372" s="270" t="str">
        <f t="shared" si="35"/>
        <v>F</v>
      </c>
      <c r="P372" s="270" t="str">
        <f t="shared" si="36"/>
        <v>02</v>
      </c>
      <c r="Q372" s="270">
        <f t="shared" si="37"/>
        <v>10</v>
      </c>
      <c r="R372" s="251" t="s">
        <v>2347</v>
      </c>
      <c r="S372" s="271" t="s">
        <v>2394</v>
      </c>
    </row>
    <row r="373" spans="1:19" x14ac:dyDescent="0.25">
      <c r="A373" s="260" t="s">
        <v>914</v>
      </c>
      <c r="B373" s="264" t="s">
        <v>426</v>
      </c>
      <c r="C373" s="264"/>
      <c r="D373" s="251" t="s">
        <v>255</v>
      </c>
      <c r="E373" s="252">
        <v>41704</v>
      </c>
      <c r="F373" s="82">
        <v>1954</v>
      </c>
      <c r="G373" s="37">
        <v>195</v>
      </c>
      <c r="H373" s="253">
        <f t="shared" si="38"/>
        <v>195</v>
      </c>
      <c r="I373" s="252">
        <f t="shared" si="32"/>
        <v>41704</v>
      </c>
      <c r="J373" s="254">
        <f t="shared" si="33"/>
        <v>9.98</v>
      </c>
      <c r="K373" s="6"/>
      <c r="L373" s="6"/>
      <c r="M373" s="269" t="s">
        <v>2344</v>
      </c>
      <c r="N373" s="270" t="str">
        <f t="shared" si="34"/>
        <v>AAFF</v>
      </c>
      <c r="O373" s="270" t="str">
        <f t="shared" si="35"/>
        <v>F</v>
      </c>
      <c r="P373" s="270" t="str">
        <f t="shared" si="36"/>
        <v>02</v>
      </c>
      <c r="Q373" s="270">
        <f t="shared" si="37"/>
        <v>10</v>
      </c>
      <c r="R373" s="251" t="s">
        <v>2347</v>
      </c>
      <c r="S373" s="271" t="s">
        <v>2394</v>
      </c>
    </row>
    <row r="374" spans="1:19" x14ac:dyDescent="0.25">
      <c r="A374" s="260" t="s">
        <v>1012</v>
      </c>
      <c r="B374" s="264" t="s">
        <v>732</v>
      </c>
      <c r="C374" s="264"/>
      <c r="D374" s="251" t="s">
        <v>255</v>
      </c>
      <c r="E374" s="252">
        <v>41704</v>
      </c>
      <c r="F374" s="82">
        <v>8388</v>
      </c>
      <c r="G374" s="37">
        <v>839</v>
      </c>
      <c r="H374" s="253">
        <f t="shared" si="38"/>
        <v>839</v>
      </c>
      <c r="I374" s="252">
        <f t="shared" si="32"/>
        <v>41704</v>
      </c>
      <c r="J374" s="254">
        <f t="shared" si="33"/>
        <v>10</v>
      </c>
      <c r="K374" s="6"/>
      <c r="L374" s="6"/>
      <c r="M374" s="269" t="s">
        <v>2344</v>
      </c>
      <c r="N374" s="270" t="str">
        <f t="shared" si="34"/>
        <v>AAAF</v>
      </c>
      <c r="O374" s="270" t="str">
        <f t="shared" si="35"/>
        <v>F</v>
      </c>
      <c r="P374" s="270" t="str">
        <f t="shared" si="36"/>
        <v>02</v>
      </c>
      <c r="Q374" s="270">
        <f t="shared" si="37"/>
        <v>10</v>
      </c>
      <c r="R374" s="251" t="s">
        <v>2347</v>
      </c>
      <c r="S374" s="271" t="s">
        <v>2394</v>
      </c>
    </row>
    <row r="375" spans="1:19" x14ac:dyDescent="0.25">
      <c r="A375" s="260" t="s">
        <v>915</v>
      </c>
      <c r="B375" s="264" t="s">
        <v>735</v>
      </c>
      <c r="C375" s="264"/>
      <c r="D375" s="251" t="s">
        <v>255</v>
      </c>
      <c r="E375" s="252">
        <v>41704</v>
      </c>
      <c r="F375" s="82">
        <v>13453</v>
      </c>
      <c r="G375" s="37">
        <v>1345</v>
      </c>
      <c r="H375" s="253">
        <f t="shared" si="38"/>
        <v>1345</v>
      </c>
      <c r="I375" s="252">
        <f t="shared" si="32"/>
        <v>41704</v>
      </c>
      <c r="J375" s="254">
        <f t="shared" si="33"/>
        <v>10</v>
      </c>
      <c r="K375" s="6"/>
      <c r="L375" s="6"/>
      <c r="M375" s="269" t="s">
        <v>2344</v>
      </c>
      <c r="N375" s="270" t="str">
        <f t="shared" si="34"/>
        <v>AACF</v>
      </c>
      <c r="O375" s="270" t="str">
        <f t="shared" si="35"/>
        <v>F</v>
      </c>
      <c r="P375" s="270" t="str">
        <f t="shared" si="36"/>
        <v>02</v>
      </c>
      <c r="Q375" s="270">
        <f t="shared" si="37"/>
        <v>10</v>
      </c>
      <c r="R375" s="251" t="s">
        <v>2347</v>
      </c>
      <c r="S375" s="271" t="s">
        <v>2394</v>
      </c>
    </row>
    <row r="376" spans="1:19" x14ac:dyDescent="0.25">
      <c r="A376" s="260" t="s">
        <v>1013</v>
      </c>
      <c r="B376" s="264" t="s">
        <v>462</v>
      </c>
      <c r="C376" s="264"/>
      <c r="D376" s="251" t="s">
        <v>255</v>
      </c>
      <c r="E376" s="252">
        <v>41704</v>
      </c>
      <c r="F376" s="82">
        <v>4594</v>
      </c>
      <c r="G376" s="37">
        <v>459</v>
      </c>
      <c r="H376" s="253">
        <f t="shared" si="38"/>
        <v>459</v>
      </c>
      <c r="I376" s="252">
        <f t="shared" si="32"/>
        <v>41704</v>
      </c>
      <c r="J376" s="254">
        <f t="shared" si="33"/>
        <v>9.99</v>
      </c>
      <c r="K376" s="6"/>
      <c r="L376" s="6"/>
      <c r="M376" s="269" t="s">
        <v>2344</v>
      </c>
      <c r="N376" s="270" t="str">
        <f t="shared" si="34"/>
        <v>ANGP</v>
      </c>
      <c r="O376" s="270" t="str">
        <f t="shared" si="35"/>
        <v>P</v>
      </c>
      <c r="P376" s="270" t="str">
        <f t="shared" si="36"/>
        <v>02</v>
      </c>
      <c r="Q376" s="270">
        <f t="shared" si="37"/>
        <v>10</v>
      </c>
      <c r="R376" s="251" t="s">
        <v>2347</v>
      </c>
      <c r="S376" s="271" t="s">
        <v>2394</v>
      </c>
    </row>
    <row r="377" spans="1:19" x14ac:dyDescent="0.25">
      <c r="A377" s="260" t="s">
        <v>916</v>
      </c>
      <c r="B377" s="264" t="s">
        <v>736</v>
      </c>
      <c r="C377" s="264"/>
      <c r="D377" s="251" t="s">
        <v>255</v>
      </c>
      <c r="E377" s="252">
        <v>41704</v>
      </c>
      <c r="F377" s="82">
        <v>3286</v>
      </c>
      <c r="G377" s="37">
        <v>329</v>
      </c>
      <c r="H377" s="253">
        <f t="shared" si="38"/>
        <v>329</v>
      </c>
      <c r="I377" s="252">
        <f t="shared" si="32"/>
        <v>41704</v>
      </c>
      <c r="J377" s="254">
        <f t="shared" si="33"/>
        <v>10.01</v>
      </c>
      <c r="K377" s="6"/>
      <c r="L377" s="6"/>
      <c r="M377" s="269" t="s">
        <v>2344</v>
      </c>
      <c r="N377" s="270" t="str">
        <f t="shared" si="34"/>
        <v>ABHP</v>
      </c>
      <c r="O377" s="270" t="str">
        <f t="shared" si="35"/>
        <v>P</v>
      </c>
      <c r="P377" s="270" t="str">
        <f t="shared" si="36"/>
        <v>02</v>
      </c>
      <c r="Q377" s="270">
        <f t="shared" si="37"/>
        <v>10</v>
      </c>
      <c r="R377" s="251" t="s">
        <v>2347</v>
      </c>
      <c r="S377" s="271" t="s">
        <v>2394</v>
      </c>
    </row>
    <row r="378" spans="1:19" x14ac:dyDescent="0.25">
      <c r="A378" s="264" t="s">
        <v>1014</v>
      </c>
      <c r="B378" s="264" t="s">
        <v>527</v>
      </c>
      <c r="C378" s="264"/>
      <c r="D378" s="251" t="s">
        <v>255</v>
      </c>
      <c r="E378" s="252">
        <v>41704</v>
      </c>
      <c r="F378" s="82">
        <v>8124</v>
      </c>
      <c r="G378" s="37">
        <v>812</v>
      </c>
      <c r="H378" s="253">
        <f t="shared" si="38"/>
        <v>812</v>
      </c>
      <c r="I378" s="252">
        <f t="shared" si="32"/>
        <v>41704</v>
      </c>
      <c r="J378" s="254">
        <f t="shared" si="33"/>
        <v>10</v>
      </c>
      <c r="K378" s="6"/>
      <c r="L378" s="6"/>
      <c r="M378" s="269" t="s">
        <v>2344</v>
      </c>
      <c r="N378" s="270" t="str">
        <f t="shared" si="34"/>
        <v>AAIF</v>
      </c>
      <c r="O378" s="270" t="str">
        <f t="shared" si="35"/>
        <v>F</v>
      </c>
      <c r="P378" s="270" t="str">
        <f t="shared" si="36"/>
        <v>02</v>
      </c>
      <c r="Q378" s="270">
        <f t="shared" si="37"/>
        <v>10</v>
      </c>
      <c r="R378" s="251" t="s">
        <v>2347</v>
      </c>
      <c r="S378" s="271" t="s">
        <v>2394</v>
      </c>
    </row>
    <row r="379" spans="1:19" x14ac:dyDescent="0.25">
      <c r="A379" s="264" t="s">
        <v>1015</v>
      </c>
      <c r="B379" s="264" t="s">
        <v>545</v>
      </c>
      <c r="C379" s="264"/>
      <c r="D379" s="251" t="s">
        <v>255</v>
      </c>
      <c r="E379" s="252">
        <v>41704</v>
      </c>
      <c r="F379" s="82">
        <v>19938</v>
      </c>
      <c r="G379" s="37">
        <v>1994</v>
      </c>
      <c r="H379" s="253">
        <f t="shared" si="38"/>
        <v>1994</v>
      </c>
      <c r="I379" s="252">
        <f t="shared" si="32"/>
        <v>41704</v>
      </c>
      <c r="J379" s="254">
        <f t="shared" si="33"/>
        <v>10</v>
      </c>
      <c r="K379" s="6"/>
      <c r="L379" s="6"/>
      <c r="M379" s="269" t="s">
        <v>2344</v>
      </c>
      <c r="N379" s="270" t="str">
        <f t="shared" si="34"/>
        <v>AAHF</v>
      </c>
      <c r="O379" s="270" t="str">
        <f t="shared" si="35"/>
        <v>F</v>
      </c>
      <c r="P379" s="270" t="str">
        <f t="shared" si="36"/>
        <v>02</v>
      </c>
      <c r="Q379" s="270">
        <f t="shared" si="37"/>
        <v>10</v>
      </c>
      <c r="R379" s="251" t="s">
        <v>2347</v>
      </c>
      <c r="S379" s="271" t="s">
        <v>2394</v>
      </c>
    </row>
    <row r="380" spans="1:19" x14ac:dyDescent="0.25">
      <c r="A380" s="264" t="s">
        <v>1016</v>
      </c>
      <c r="B380" s="264" t="s">
        <v>741</v>
      </c>
      <c r="C380" s="264"/>
      <c r="D380" s="251" t="s">
        <v>255</v>
      </c>
      <c r="E380" s="252">
        <v>41704</v>
      </c>
      <c r="F380" s="82">
        <v>17409</v>
      </c>
      <c r="G380" s="37">
        <v>1741</v>
      </c>
      <c r="H380" s="253">
        <f t="shared" si="38"/>
        <v>1741</v>
      </c>
      <c r="I380" s="252">
        <f t="shared" si="32"/>
        <v>41704</v>
      </c>
      <c r="J380" s="254">
        <f t="shared" si="33"/>
        <v>10</v>
      </c>
      <c r="K380" s="6"/>
      <c r="L380" s="6"/>
      <c r="M380" s="269" t="s">
        <v>2344</v>
      </c>
      <c r="N380" s="270" t="str">
        <f t="shared" si="34"/>
        <v>ACFF</v>
      </c>
      <c r="O380" s="270" t="str">
        <f t="shared" si="35"/>
        <v>F</v>
      </c>
      <c r="P380" s="270" t="str">
        <f t="shared" si="36"/>
        <v>02</v>
      </c>
      <c r="Q380" s="270">
        <f t="shared" si="37"/>
        <v>10</v>
      </c>
      <c r="R380" s="251" t="s">
        <v>2347</v>
      </c>
      <c r="S380" s="271" t="s">
        <v>2394</v>
      </c>
    </row>
    <row r="381" spans="1:19" x14ac:dyDescent="0.25">
      <c r="A381" s="264" t="s">
        <v>917</v>
      </c>
      <c r="B381" s="264" t="s">
        <v>521</v>
      </c>
      <c r="C381" s="264"/>
      <c r="D381" s="251" t="s">
        <v>255</v>
      </c>
      <c r="E381" s="252">
        <v>41704</v>
      </c>
      <c r="F381" s="82">
        <v>39079</v>
      </c>
      <c r="G381" s="37">
        <v>3908</v>
      </c>
      <c r="H381" s="253">
        <f t="shared" si="38"/>
        <v>3908</v>
      </c>
      <c r="I381" s="252">
        <f t="shared" si="32"/>
        <v>41704</v>
      </c>
      <c r="J381" s="254">
        <f t="shared" si="33"/>
        <v>10</v>
      </c>
      <c r="K381" s="6"/>
      <c r="L381" s="6"/>
      <c r="M381" s="269" t="s">
        <v>2344</v>
      </c>
      <c r="N381" s="270" t="str">
        <f t="shared" si="34"/>
        <v>AMRP</v>
      </c>
      <c r="O381" s="270" t="str">
        <f t="shared" si="35"/>
        <v>P</v>
      </c>
      <c r="P381" s="270" t="str">
        <f t="shared" si="36"/>
        <v>02</v>
      </c>
      <c r="Q381" s="270">
        <f t="shared" si="37"/>
        <v>10</v>
      </c>
      <c r="R381" s="251" t="s">
        <v>2347</v>
      </c>
      <c r="S381" s="271" t="s">
        <v>2394</v>
      </c>
    </row>
    <row r="382" spans="1:19" x14ac:dyDescent="0.25">
      <c r="A382" s="264" t="s">
        <v>1143</v>
      </c>
      <c r="B382" s="264" t="s">
        <v>715</v>
      </c>
      <c r="C382" s="264"/>
      <c r="D382" s="251" t="s">
        <v>255</v>
      </c>
      <c r="E382" s="252">
        <v>41704</v>
      </c>
      <c r="F382" s="82">
        <v>1468</v>
      </c>
      <c r="G382" s="37">
        <v>147</v>
      </c>
      <c r="H382" s="253">
        <f t="shared" si="38"/>
        <v>147</v>
      </c>
      <c r="I382" s="252">
        <f t="shared" si="32"/>
        <v>41704</v>
      </c>
      <c r="J382" s="254">
        <f t="shared" si="33"/>
        <v>10.01</v>
      </c>
      <c r="K382" s="6"/>
      <c r="L382" s="6"/>
      <c r="M382" s="269" t="s">
        <v>2344</v>
      </c>
      <c r="N382" s="270" t="str">
        <f t="shared" si="34"/>
        <v>AACF</v>
      </c>
      <c r="O382" s="270" t="str">
        <f t="shared" si="35"/>
        <v>F</v>
      </c>
      <c r="P382" s="270" t="str">
        <f t="shared" si="36"/>
        <v>02</v>
      </c>
      <c r="Q382" s="270">
        <f t="shared" si="37"/>
        <v>10</v>
      </c>
      <c r="R382" s="251" t="s">
        <v>2347</v>
      </c>
      <c r="S382" s="271" t="s">
        <v>2394</v>
      </c>
    </row>
    <row r="383" spans="1:19" x14ac:dyDescent="0.25">
      <c r="A383" s="264" t="s">
        <v>1017</v>
      </c>
      <c r="B383" s="264" t="s">
        <v>743</v>
      </c>
      <c r="C383" s="264"/>
      <c r="D383" s="251" t="s">
        <v>255</v>
      </c>
      <c r="E383" s="252">
        <v>41704</v>
      </c>
      <c r="F383" s="82">
        <v>2443</v>
      </c>
      <c r="G383" s="37">
        <v>244</v>
      </c>
      <c r="H383" s="253">
        <f t="shared" si="38"/>
        <v>244</v>
      </c>
      <c r="I383" s="252">
        <f t="shared" si="32"/>
        <v>41704</v>
      </c>
      <c r="J383" s="254">
        <f t="shared" si="33"/>
        <v>9.99</v>
      </c>
      <c r="K383" s="6"/>
      <c r="L383" s="6"/>
      <c r="M383" s="269" t="s">
        <v>2344</v>
      </c>
      <c r="N383" s="270" t="str">
        <f t="shared" si="34"/>
        <v>AAWP</v>
      </c>
      <c r="O383" s="270" t="str">
        <f t="shared" si="35"/>
        <v>P</v>
      </c>
      <c r="P383" s="270" t="str">
        <f t="shared" si="36"/>
        <v>02</v>
      </c>
      <c r="Q383" s="270">
        <f t="shared" si="37"/>
        <v>10</v>
      </c>
      <c r="R383" s="251" t="s">
        <v>2347</v>
      </c>
      <c r="S383" s="271" t="s">
        <v>2394</v>
      </c>
    </row>
    <row r="384" spans="1:19" x14ac:dyDescent="0.25">
      <c r="A384" s="264" t="s">
        <v>1018</v>
      </c>
      <c r="B384" s="264" t="s">
        <v>750</v>
      </c>
      <c r="C384" s="264"/>
      <c r="D384" s="251" t="s">
        <v>255</v>
      </c>
      <c r="E384" s="252">
        <v>41729</v>
      </c>
      <c r="F384" s="82">
        <v>252</v>
      </c>
      <c r="G384" s="37">
        <v>25</v>
      </c>
      <c r="H384" s="253">
        <f t="shared" si="38"/>
        <v>25</v>
      </c>
      <c r="I384" s="252">
        <f t="shared" si="32"/>
        <v>41729</v>
      </c>
      <c r="J384" s="254">
        <f t="shared" si="33"/>
        <v>9.92</v>
      </c>
      <c r="K384" s="6"/>
      <c r="L384" s="6"/>
      <c r="M384" s="269" t="s">
        <v>2344</v>
      </c>
      <c r="N384" s="270" t="str">
        <f t="shared" si="34"/>
        <v>AAOF</v>
      </c>
      <c r="O384" s="270" t="str">
        <f t="shared" si="35"/>
        <v>F</v>
      </c>
      <c r="P384" s="270" t="str">
        <f t="shared" si="36"/>
        <v>02</v>
      </c>
      <c r="Q384" s="270">
        <f t="shared" si="37"/>
        <v>10</v>
      </c>
      <c r="R384" s="251" t="s">
        <v>2347</v>
      </c>
      <c r="S384" s="271" t="s">
        <v>2377</v>
      </c>
    </row>
    <row r="385" spans="1:19" x14ac:dyDescent="0.25">
      <c r="A385" s="264" t="s">
        <v>1019</v>
      </c>
      <c r="B385" s="264" t="s">
        <v>752</v>
      </c>
      <c r="C385" s="264"/>
      <c r="D385" s="251" t="s">
        <v>255</v>
      </c>
      <c r="E385" s="252">
        <v>41729</v>
      </c>
      <c r="F385" s="82">
        <v>2026</v>
      </c>
      <c r="G385" s="37">
        <v>203</v>
      </c>
      <c r="H385" s="253">
        <f t="shared" si="38"/>
        <v>203</v>
      </c>
      <c r="I385" s="252">
        <f t="shared" si="32"/>
        <v>41729</v>
      </c>
      <c r="J385" s="254">
        <f t="shared" si="33"/>
        <v>10.02</v>
      </c>
      <c r="K385" s="6"/>
      <c r="L385" s="6"/>
      <c r="M385" s="269" t="s">
        <v>2344</v>
      </c>
      <c r="N385" s="270" t="str">
        <f t="shared" si="34"/>
        <v>AAGF</v>
      </c>
      <c r="O385" s="270" t="str">
        <f t="shared" si="35"/>
        <v>F</v>
      </c>
      <c r="P385" s="270" t="str">
        <f t="shared" si="36"/>
        <v>02</v>
      </c>
      <c r="Q385" s="270">
        <f t="shared" si="37"/>
        <v>10</v>
      </c>
      <c r="R385" s="251" t="s">
        <v>2347</v>
      </c>
      <c r="S385" s="271" t="s">
        <v>2377</v>
      </c>
    </row>
    <row r="386" spans="1:19" x14ac:dyDescent="0.25">
      <c r="A386" s="264" t="s">
        <v>1020</v>
      </c>
      <c r="B386" s="264" t="s">
        <v>753</v>
      </c>
      <c r="C386" s="264"/>
      <c r="D386" s="251" t="s">
        <v>255</v>
      </c>
      <c r="E386" s="252">
        <v>41729</v>
      </c>
      <c r="F386" s="82">
        <v>5041</v>
      </c>
      <c r="G386" s="37">
        <v>505</v>
      </c>
      <c r="H386" s="253">
        <f t="shared" ref="H386:H404" si="39">+G386</f>
        <v>505</v>
      </c>
      <c r="I386" s="252">
        <f t="shared" si="32"/>
        <v>41729</v>
      </c>
      <c r="J386" s="254">
        <f t="shared" ref="J386:J404" si="40">+ROUND(H386/F386*100,2)</f>
        <v>10.02</v>
      </c>
      <c r="K386" s="6"/>
      <c r="L386" s="6"/>
      <c r="M386" s="269" t="s">
        <v>2344</v>
      </c>
      <c r="N386" s="270" t="str">
        <f t="shared" ref="N386:N404" si="41">LEFT(A386,4)</f>
        <v>AAPF</v>
      </c>
      <c r="O386" s="270" t="str">
        <f t="shared" ref="O386:O404" si="42">RIGHT(N386,1)</f>
        <v>F</v>
      </c>
      <c r="P386" s="270" t="str">
        <f t="shared" ref="P386:P404" si="43">IF(O386="C","01","02")</f>
        <v>02</v>
      </c>
      <c r="Q386" s="270">
        <f t="shared" ref="Q386:Q404" si="44">LEN(A386)</f>
        <v>10</v>
      </c>
      <c r="R386" s="251" t="s">
        <v>2347</v>
      </c>
      <c r="S386" s="271" t="s">
        <v>2377</v>
      </c>
    </row>
    <row r="387" spans="1:19" x14ac:dyDescent="0.25">
      <c r="A387" s="264" t="s">
        <v>754</v>
      </c>
      <c r="B387" s="264" t="s">
        <v>755</v>
      </c>
      <c r="C387" s="264"/>
      <c r="D387" s="251" t="s">
        <v>255</v>
      </c>
      <c r="E387" s="252">
        <v>41729</v>
      </c>
      <c r="F387" s="82">
        <v>2697</v>
      </c>
      <c r="G387" s="37">
        <v>270</v>
      </c>
      <c r="H387" s="253">
        <f t="shared" si="39"/>
        <v>270</v>
      </c>
      <c r="I387" s="252">
        <f t="shared" si="32"/>
        <v>41729</v>
      </c>
      <c r="J387" s="254">
        <f t="shared" si="40"/>
        <v>10.01</v>
      </c>
      <c r="K387" s="6"/>
      <c r="L387" s="6"/>
      <c r="M387" s="269" t="s">
        <v>2344</v>
      </c>
      <c r="N387" s="270" t="str">
        <f t="shared" si="41"/>
        <v>AAQF</v>
      </c>
      <c r="O387" s="270" t="str">
        <f t="shared" si="42"/>
        <v>F</v>
      </c>
      <c r="P387" s="270" t="str">
        <f t="shared" si="43"/>
        <v>02</v>
      </c>
      <c r="Q387" s="270">
        <f t="shared" si="44"/>
        <v>10</v>
      </c>
      <c r="R387" s="251" t="s">
        <v>2347</v>
      </c>
      <c r="S387" s="271" t="s">
        <v>2377</v>
      </c>
    </row>
    <row r="388" spans="1:19" x14ac:dyDescent="0.25">
      <c r="A388" s="264" t="s">
        <v>1144</v>
      </c>
      <c r="B388" s="264" t="s">
        <v>757</v>
      </c>
      <c r="C388" s="264"/>
      <c r="D388" s="251" t="s">
        <v>561</v>
      </c>
      <c r="E388" s="252">
        <v>41486</v>
      </c>
      <c r="F388" s="82">
        <v>146290</v>
      </c>
      <c r="G388" s="37">
        <v>14629</v>
      </c>
      <c r="H388" s="253">
        <f t="shared" si="39"/>
        <v>14629</v>
      </c>
      <c r="I388" s="252">
        <v>41729</v>
      </c>
      <c r="J388" s="254">
        <f t="shared" si="40"/>
        <v>10</v>
      </c>
      <c r="K388" s="6"/>
      <c r="L388" s="6"/>
      <c r="M388" s="269" t="s">
        <v>2345</v>
      </c>
      <c r="N388" s="270" t="str">
        <f t="shared" si="41"/>
        <v>AAAC</v>
      </c>
      <c r="O388" s="270" t="str">
        <f t="shared" si="42"/>
        <v>C</v>
      </c>
      <c r="P388" s="270" t="str">
        <f t="shared" si="43"/>
        <v>01</v>
      </c>
      <c r="Q388" s="270">
        <f t="shared" si="44"/>
        <v>10</v>
      </c>
      <c r="R388" s="251" t="s">
        <v>2347</v>
      </c>
      <c r="S388" s="271" t="s">
        <v>2396</v>
      </c>
    </row>
    <row r="389" spans="1:19" x14ac:dyDescent="0.25">
      <c r="A389" s="264" t="s">
        <v>1021</v>
      </c>
      <c r="B389" s="264" t="s">
        <v>758</v>
      </c>
      <c r="C389" s="264"/>
      <c r="D389" s="251" t="s">
        <v>561</v>
      </c>
      <c r="E389" s="252">
        <v>41702</v>
      </c>
      <c r="F389" s="82">
        <v>121460</v>
      </c>
      <c r="G389" s="37">
        <v>12146</v>
      </c>
      <c r="H389" s="253">
        <f t="shared" si="39"/>
        <v>12146</v>
      </c>
      <c r="I389" s="252">
        <f t="shared" ref="I389:I404" si="45">+E389</f>
        <v>41702</v>
      </c>
      <c r="J389" s="254">
        <f t="shared" si="40"/>
        <v>10</v>
      </c>
      <c r="K389" s="6"/>
      <c r="L389" s="6"/>
      <c r="M389" s="269" t="s">
        <v>2345</v>
      </c>
      <c r="N389" s="270" t="str">
        <f t="shared" si="41"/>
        <v>AABC</v>
      </c>
      <c r="O389" s="270" t="str">
        <f t="shared" si="42"/>
        <v>C</v>
      </c>
      <c r="P389" s="270" t="str">
        <f t="shared" si="43"/>
        <v>01</v>
      </c>
      <c r="Q389" s="270">
        <f t="shared" si="44"/>
        <v>10</v>
      </c>
      <c r="R389" s="251" t="s">
        <v>2347</v>
      </c>
      <c r="S389" s="271" t="s">
        <v>2376</v>
      </c>
    </row>
    <row r="390" spans="1:19" x14ac:dyDescent="0.25">
      <c r="A390" s="264" t="s">
        <v>918</v>
      </c>
      <c r="B390" s="264" t="s">
        <v>759</v>
      </c>
      <c r="C390" s="264"/>
      <c r="D390" s="251" t="s">
        <v>561</v>
      </c>
      <c r="E390" s="252">
        <v>41703</v>
      </c>
      <c r="F390" s="82">
        <v>50840</v>
      </c>
      <c r="G390" s="37">
        <v>5084</v>
      </c>
      <c r="H390" s="253">
        <f t="shared" si="39"/>
        <v>5084</v>
      </c>
      <c r="I390" s="252">
        <f t="shared" si="45"/>
        <v>41703</v>
      </c>
      <c r="J390" s="254">
        <f t="shared" si="40"/>
        <v>10</v>
      </c>
      <c r="K390" s="6"/>
      <c r="L390" s="6"/>
      <c r="M390" s="269" t="s">
        <v>2345</v>
      </c>
      <c r="N390" s="270" t="str">
        <f t="shared" si="41"/>
        <v>AABC</v>
      </c>
      <c r="O390" s="270" t="str">
        <f t="shared" si="42"/>
        <v>C</v>
      </c>
      <c r="P390" s="270" t="str">
        <f t="shared" si="43"/>
        <v>01</v>
      </c>
      <c r="Q390" s="270">
        <f t="shared" si="44"/>
        <v>10</v>
      </c>
      <c r="R390" s="251" t="s">
        <v>2347</v>
      </c>
      <c r="S390" s="271" t="s">
        <v>2378</v>
      </c>
    </row>
    <row r="391" spans="1:19" x14ac:dyDescent="0.25">
      <c r="A391" s="264" t="s">
        <v>1145</v>
      </c>
      <c r="B391" s="264" t="s">
        <v>761</v>
      </c>
      <c r="C391" s="264"/>
      <c r="D391" s="251" t="s">
        <v>561</v>
      </c>
      <c r="E391" s="252">
        <v>41708</v>
      </c>
      <c r="F391" s="82">
        <v>958200</v>
      </c>
      <c r="G391" s="37">
        <v>95820</v>
      </c>
      <c r="H391" s="253">
        <f t="shared" si="39"/>
        <v>95820</v>
      </c>
      <c r="I391" s="252">
        <f t="shared" si="45"/>
        <v>41708</v>
      </c>
      <c r="J391" s="254">
        <f t="shared" si="40"/>
        <v>10</v>
      </c>
      <c r="K391" s="6"/>
      <c r="L391" s="6"/>
      <c r="M391" s="269" t="s">
        <v>2345</v>
      </c>
      <c r="N391" s="270" t="str">
        <f t="shared" si="41"/>
        <v>AABC</v>
      </c>
      <c r="O391" s="270" t="str">
        <f t="shared" si="42"/>
        <v>C</v>
      </c>
      <c r="P391" s="270" t="str">
        <f t="shared" si="43"/>
        <v>01</v>
      </c>
      <c r="Q391" s="270">
        <f t="shared" si="44"/>
        <v>10</v>
      </c>
      <c r="R391" s="251" t="s">
        <v>2347</v>
      </c>
      <c r="S391" s="271" t="s">
        <v>2395</v>
      </c>
    </row>
    <row r="392" spans="1:19" x14ac:dyDescent="0.25">
      <c r="A392" s="264" t="s">
        <v>919</v>
      </c>
      <c r="B392" s="264" t="s">
        <v>762</v>
      </c>
      <c r="C392" s="264"/>
      <c r="D392" s="251" t="s">
        <v>561</v>
      </c>
      <c r="E392" s="252">
        <v>41718</v>
      </c>
      <c r="F392" s="82">
        <v>325890</v>
      </c>
      <c r="G392" s="37">
        <v>32589</v>
      </c>
      <c r="H392" s="253">
        <f t="shared" si="39"/>
        <v>32589</v>
      </c>
      <c r="I392" s="252">
        <f t="shared" si="45"/>
        <v>41718</v>
      </c>
      <c r="J392" s="254">
        <f t="shared" si="40"/>
        <v>10</v>
      </c>
      <c r="K392" s="6"/>
      <c r="L392" s="6"/>
      <c r="M392" s="269" t="s">
        <v>2345</v>
      </c>
      <c r="N392" s="270" t="str">
        <f t="shared" si="41"/>
        <v>AADC</v>
      </c>
      <c r="O392" s="270" t="str">
        <f t="shared" si="42"/>
        <v>C</v>
      </c>
      <c r="P392" s="270" t="str">
        <f t="shared" si="43"/>
        <v>01</v>
      </c>
      <c r="Q392" s="270">
        <f t="shared" si="44"/>
        <v>10</v>
      </c>
      <c r="R392" s="251" t="s">
        <v>2347</v>
      </c>
      <c r="S392" s="271" t="s">
        <v>2381</v>
      </c>
    </row>
    <row r="393" spans="1:19" x14ac:dyDescent="0.25">
      <c r="A393" s="264" t="s">
        <v>763</v>
      </c>
      <c r="B393" s="264" t="s">
        <v>764</v>
      </c>
      <c r="C393" s="264"/>
      <c r="D393" s="251" t="s">
        <v>561</v>
      </c>
      <c r="E393" s="252">
        <v>41719</v>
      </c>
      <c r="F393" s="82">
        <v>126740</v>
      </c>
      <c r="G393" s="37">
        <v>12674</v>
      </c>
      <c r="H393" s="253">
        <f t="shared" si="39"/>
        <v>12674</v>
      </c>
      <c r="I393" s="252">
        <f t="shared" si="45"/>
        <v>41719</v>
      </c>
      <c r="J393" s="254">
        <f t="shared" si="40"/>
        <v>10</v>
      </c>
      <c r="K393" s="6"/>
      <c r="L393" s="6"/>
      <c r="M393" s="269" t="s">
        <v>2345</v>
      </c>
      <c r="N393" s="270" t="str">
        <f t="shared" si="41"/>
        <v>AAAC</v>
      </c>
      <c r="O393" s="270" t="str">
        <f t="shared" si="42"/>
        <v>C</v>
      </c>
      <c r="P393" s="270" t="str">
        <f t="shared" si="43"/>
        <v>01</v>
      </c>
      <c r="Q393" s="270">
        <f t="shared" si="44"/>
        <v>10</v>
      </c>
      <c r="R393" s="251" t="s">
        <v>2347</v>
      </c>
      <c r="S393" s="271" t="s">
        <v>2382</v>
      </c>
    </row>
    <row r="394" spans="1:19" x14ac:dyDescent="0.25">
      <c r="A394" s="264" t="s">
        <v>1146</v>
      </c>
      <c r="B394" s="264" t="s">
        <v>765</v>
      </c>
      <c r="C394" s="264"/>
      <c r="D394" s="251" t="s">
        <v>561</v>
      </c>
      <c r="E394" s="252">
        <v>41725</v>
      </c>
      <c r="F394" s="82">
        <v>325840</v>
      </c>
      <c r="G394" s="37">
        <v>32584</v>
      </c>
      <c r="H394" s="253">
        <f t="shared" si="39"/>
        <v>32584</v>
      </c>
      <c r="I394" s="252">
        <f t="shared" si="45"/>
        <v>41725</v>
      </c>
      <c r="J394" s="254">
        <f t="shared" si="40"/>
        <v>10</v>
      </c>
      <c r="K394" s="6"/>
      <c r="L394" s="6"/>
      <c r="M394" s="269" t="s">
        <v>2345</v>
      </c>
      <c r="N394" s="270" t="str">
        <f t="shared" si="41"/>
        <v>AAAC</v>
      </c>
      <c r="O394" s="270" t="str">
        <f t="shared" si="42"/>
        <v>C</v>
      </c>
      <c r="P394" s="270" t="str">
        <f t="shared" si="43"/>
        <v>01</v>
      </c>
      <c r="Q394" s="270">
        <f t="shared" si="44"/>
        <v>10</v>
      </c>
      <c r="R394" s="251" t="s">
        <v>2347</v>
      </c>
      <c r="S394" s="271" t="s">
        <v>2385</v>
      </c>
    </row>
    <row r="395" spans="1:19" x14ac:dyDescent="0.25">
      <c r="A395" s="264" t="s">
        <v>1022</v>
      </c>
      <c r="B395" s="264" t="s">
        <v>766</v>
      </c>
      <c r="C395" s="264"/>
      <c r="D395" s="251" t="s">
        <v>561</v>
      </c>
      <c r="E395" s="252">
        <v>41725</v>
      </c>
      <c r="F395" s="82">
        <v>170680</v>
      </c>
      <c r="G395" s="37">
        <v>17068</v>
      </c>
      <c r="H395" s="253">
        <f t="shared" si="39"/>
        <v>17068</v>
      </c>
      <c r="I395" s="252">
        <f t="shared" si="45"/>
        <v>41725</v>
      </c>
      <c r="J395" s="254">
        <f t="shared" si="40"/>
        <v>10</v>
      </c>
      <c r="K395" s="6"/>
      <c r="L395" s="6"/>
      <c r="M395" s="269" t="s">
        <v>2345</v>
      </c>
      <c r="N395" s="270" t="str">
        <f t="shared" si="41"/>
        <v>AADC</v>
      </c>
      <c r="O395" s="270" t="str">
        <f t="shared" si="42"/>
        <v>C</v>
      </c>
      <c r="P395" s="270" t="str">
        <f t="shared" si="43"/>
        <v>01</v>
      </c>
      <c r="Q395" s="270">
        <f t="shared" si="44"/>
        <v>10</v>
      </c>
      <c r="R395" s="251" t="s">
        <v>2347</v>
      </c>
      <c r="S395" s="271" t="s">
        <v>2385</v>
      </c>
    </row>
    <row r="396" spans="1:19" x14ac:dyDescent="0.25">
      <c r="A396" s="264" t="s">
        <v>920</v>
      </c>
      <c r="B396" s="264" t="s">
        <v>767</v>
      </c>
      <c r="C396" s="264"/>
      <c r="D396" s="251" t="s">
        <v>561</v>
      </c>
      <c r="E396" s="252">
        <v>41729</v>
      </c>
      <c r="F396" s="82">
        <v>10197</v>
      </c>
      <c r="G396" s="37">
        <v>1020</v>
      </c>
      <c r="H396" s="253">
        <f t="shared" si="39"/>
        <v>1020</v>
      </c>
      <c r="I396" s="252">
        <f t="shared" si="45"/>
        <v>41729</v>
      </c>
      <c r="J396" s="254">
        <f t="shared" si="40"/>
        <v>10</v>
      </c>
      <c r="K396" s="6"/>
      <c r="L396" s="6"/>
      <c r="M396" s="269" t="s">
        <v>2345</v>
      </c>
      <c r="N396" s="270" t="str">
        <f t="shared" si="41"/>
        <v>AAFC</v>
      </c>
      <c r="O396" s="270" t="str">
        <f t="shared" si="42"/>
        <v>C</v>
      </c>
      <c r="P396" s="270" t="str">
        <f t="shared" si="43"/>
        <v>01</v>
      </c>
      <c r="Q396" s="270">
        <f t="shared" si="44"/>
        <v>10</v>
      </c>
      <c r="R396" s="251" t="s">
        <v>2347</v>
      </c>
      <c r="S396" s="271" t="s">
        <v>2377</v>
      </c>
    </row>
    <row r="397" spans="1:19" x14ac:dyDescent="0.25">
      <c r="A397" s="264" t="s">
        <v>1023</v>
      </c>
      <c r="B397" s="264" t="s">
        <v>772</v>
      </c>
      <c r="C397" s="264"/>
      <c r="D397" s="251" t="s">
        <v>561</v>
      </c>
      <c r="E397" s="252">
        <v>41729</v>
      </c>
      <c r="F397" s="82">
        <v>16854</v>
      </c>
      <c r="G397" s="37">
        <v>1685</v>
      </c>
      <c r="H397" s="253">
        <f t="shared" si="39"/>
        <v>1685</v>
      </c>
      <c r="I397" s="252">
        <f t="shared" si="45"/>
        <v>41729</v>
      </c>
      <c r="J397" s="254">
        <f t="shared" si="40"/>
        <v>10</v>
      </c>
      <c r="K397" s="6"/>
      <c r="L397" s="6"/>
      <c r="M397" s="269" t="s">
        <v>2345</v>
      </c>
      <c r="N397" s="270" t="str">
        <f t="shared" si="41"/>
        <v>AABC</v>
      </c>
      <c r="O397" s="270" t="str">
        <f t="shared" si="42"/>
        <v>C</v>
      </c>
      <c r="P397" s="270" t="str">
        <f t="shared" si="43"/>
        <v>01</v>
      </c>
      <c r="Q397" s="270">
        <f t="shared" si="44"/>
        <v>10</v>
      </c>
      <c r="R397" s="251" t="s">
        <v>2347</v>
      </c>
      <c r="S397" s="271" t="s">
        <v>2377</v>
      </c>
    </row>
    <row r="398" spans="1:19" x14ac:dyDescent="0.25">
      <c r="A398" s="264" t="s">
        <v>1024</v>
      </c>
      <c r="B398" s="264" t="s">
        <v>775</v>
      </c>
      <c r="C398" s="264"/>
      <c r="D398" s="251" t="s">
        <v>561</v>
      </c>
      <c r="E398" s="252">
        <v>41705</v>
      </c>
      <c r="F398" s="82">
        <v>20000</v>
      </c>
      <c r="G398" s="37">
        <v>2000</v>
      </c>
      <c r="H398" s="253">
        <f t="shared" si="39"/>
        <v>2000</v>
      </c>
      <c r="I398" s="252">
        <f t="shared" si="45"/>
        <v>41705</v>
      </c>
      <c r="J398" s="254">
        <f t="shared" si="40"/>
        <v>10</v>
      </c>
      <c r="K398" s="6"/>
      <c r="L398" s="6"/>
      <c r="M398" s="269" t="s">
        <v>2345</v>
      </c>
      <c r="N398" s="270" t="str">
        <f t="shared" si="41"/>
        <v>AGDP</v>
      </c>
      <c r="O398" s="270" t="str">
        <f t="shared" si="42"/>
        <v>P</v>
      </c>
      <c r="P398" s="270" t="str">
        <f t="shared" si="43"/>
        <v>02</v>
      </c>
      <c r="Q398" s="270">
        <f t="shared" si="44"/>
        <v>10</v>
      </c>
      <c r="R398" s="251" t="s">
        <v>2347</v>
      </c>
      <c r="S398" s="271" t="s">
        <v>2389</v>
      </c>
    </row>
    <row r="399" spans="1:19" x14ac:dyDescent="0.25">
      <c r="A399" s="264" t="s">
        <v>1147</v>
      </c>
      <c r="B399" s="264" t="s">
        <v>776</v>
      </c>
      <c r="C399" s="264"/>
      <c r="D399" s="251" t="s">
        <v>561</v>
      </c>
      <c r="E399" s="252">
        <v>41709</v>
      </c>
      <c r="F399" s="82">
        <v>128000</v>
      </c>
      <c r="G399" s="37">
        <v>12800</v>
      </c>
      <c r="H399" s="253">
        <f t="shared" si="39"/>
        <v>12800</v>
      </c>
      <c r="I399" s="252">
        <f t="shared" si="45"/>
        <v>41709</v>
      </c>
      <c r="J399" s="254">
        <f t="shared" si="40"/>
        <v>10</v>
      </c>
      <c r="K399" s="6"/>
      <c r="L399" s="6"/>
      <c r="M399" s="269" t="s">
        <v>2345</v>
      </c>
      <c r="N399" s="270" t="str">
        <f t="shared" si="41"/>
        <v>AIEP</v>
      </c>
      <c r="O399" s="270" t="str">
        <f t="shared" si="42"/>
        <v>P</v>
      </c>
      <c r="P399" s="270" t="str">
        <f t="shared" si="43"/>
        <v>02</v>
      </c>
      <c r="Q399" s="270">
        <f t="shared" si="44"/>
        <v>10</v>
      </c>
      <c r="R399" s="251" t="s">
        <v>2347</v>
      </c>
      <c r="S399" s="271" t="s">
        <v>2390</v>
      </c>
    </row>
    <row r="400" spans="1:19" x14ac:dyDescent="0.25">
      <c r="A400" s="264" t="s">
        <v>921</v>
      </c>
      <c r="B400" s="264" t="s">
        <v>777</v>
      </c>
      <c r="C400" s="264"/>
      <c r="D400" s="251" t="s">
        <v>561</v>
      </c>
      <c r="E400" s="252">
        <v>41722</v>
      </c>
      <c r="F400" s="82">
        <v>11840</v>
      </c>
      <c r="G400" s="37">
        <v>1184</v>
      </c>
      <c r="H400" s="253">
        <f t="shared" si="39"/>
        <v>1184</v>
      </c>
      <c r="I400" s="252">
        <f t="shared" si="45"/>
        <v>41722</v>
      </c>
      <c r="J400" s="254">
        <f t="shared" si="40"/>
        <v>10</v>
      </c>
      <c r="K400" s="6"/>
      <c r="L400" s="6"/>
      <c r="M400" s="269" t="s">
        <v>2345</v>
      </c>
      <c r="N400" s="270" t="str">
        <f t="shared" si="41"/>
        <v>AAWP</v>
      </c>
      <c r="O400" s="270" t="str">
        <f t="shared" si="42"/>
        <v>P</v>
      </c>
      <c r="P400" s="270" t="str">
        <f t="shared" si="43"/>
        <v>02</v>
      </c>
      <c r="Q400" s="270">
        <f t="shared" si="44"/>
        <v>10</v>
      </c>
      <c r="R400" s="251" t="s">
        <v>2347</v>
      </c>
      <c r="S400" s="271" t="s">
        <v>2383</v>
      </c>
    </row>
    <row r="401" spans="1:19" x14ac:dyDescent="0.25">
      <c r="A401" s="264" t="s">
        <v>1148</v>
      </c>
      <c r="B401" s="264" t="s">
        <v>778</v>
      </c>
      <c r="C401" s="264"/>
      <c r="D401" s="251" t="s">
        <v>561</v>
      </c>
      <c r="E401" s="252">
        <v>41722</v>
      </c>
      <c r="F401" s="82">
        <v>7460</v>
      </c>
      <c r="G401" s="37">
        <v>746</v>
      </c>
      <c r="H401" s="253">
        <f t="shared" si="39"/>
        <v>746</v>
      </c>
      <c r="I401" s="252">
        <f t="shared" si="45"/>
        <v>41722</v>
      </c>
      <c r="J401" s="254">
        <f t="shared" si="40"/>
        <v>10</v>
      </c>
      <c r="K401" s="6"/>
      <c r="L401" s="6"/>
      <c r="M401" s="269" t="s">
        <v>2345</v>
      </c>
      <c r="N401" s="270" t="str">
        <f t="shared" si="41"/>
        <v>AAQF</v>
      </c>
      <c r="O401" s="270" t="str">
        <f t="shared" si="42"/>
        <v>F</v>
      </c>
      <c r="P401" s="270" t="str">
        <f t="shared" si="43"/>
        <v>02</v>
      </c>
      <c r="Q401" s="270">
        <f t="shared" si="44"/>
        <v>10</v>
      </c>
      <c r="R401" s="251" t="s">
        <v>2347</v>
      </c>
      <c r="S401" s="271" t="s">
        <v>2383</v>
      </c>
    </row>
    <row r="402" spans="1:19" x14ac:dyDescent="0.25">
      <c r="A402" s="264" t="s">
        <v>1149</v>
      </c>
      <c r="B402" s="264" t="s">
        <v>779</v>
      </c>
      <c r="C402" s="264"/>
      <c r="D402" s="251" t="s">
        <v>561</v>
      </c>
      <c r="E402" s="252">
        <v>41726</v>
      </c>
      <c r="F402" s="82">
        <v>42000</v>
      </c>
      <c r="G402" s="37">
        <v>4200</v>
      </c>
      <c r="H402" s="253">
        <f t="shared" si="39"/>
        <v>4200</v>
      </c>
      <c r="I402" s="252">
        <f t="shared" si="45"/>
        <v>41726</v>
      </c>
      <c r="J402" s="254">
        <f t="shared" si="40"/>
        <v>10</v>
      </c>
      <c r="K402" s="6"/>
      <c r="L402" s="6"/>
      <c r="M402" s="269" t="s">
        <v>2345</v>
      </c>
      <c r="N402" s="270" t="str">
        <f t="shared" si="41"/>
        <v>AAAF</v>
      </c>
      <c r="O402" s="270" t="str">
        <f t="shared" si="42"/>
        <v>F</v>
      </c>
      <c r="P402" s="270" t="str">
        <f t="shared" si="43"/>
        <v>02</v>
      </c>
      <c r="Q402" s="270">
        <f t="shared" si="44"/>
        <v>10</v>
      </c>
      <c r="R402" s="251" t="s">
        <v>2347</v>
      </c>
      <c r="S402" s="271" t="s">
        <v>2386</v>
      </c>
    </row>
    <row r="403" spans="1:19" x14ac:dyDescent="0.25">
      <c r="A403" s="264" t="s">
        <v>1025</v>
      </c>
      <c r="B403" s="264" t="s">
        <v>780</v>
      </c>
      <c r="C403" s="264"/>
      <c r="D403" s="251" t="s">
        <v>561</v>
      </c>
      <c r="E403" s="252">
        <v>41729</v>
      </c>
      <c r="F403" s="82">
        <v>9000</v>
      </c>
      <c r="G403" s="37">
        <v>900</v>
      </c>
      <c r="H403" s="253">
        <f t="shared" si="39"/>
        <v>900</v>
      </c>
      <c r="I403" s="252">
        <f t="shared" si="45"/>
        <v>41729</v>
      </c>
      <c r="J403" s="254">
        <f t="shared" si="40"/>
        <v>10</v>
      </c>
      <c r="K403" s="6"/>
      <c r="L403" s="6"/>
      <c r="M403" s="269" t="s">
        <v>2345</v>
      </c>
      <c r="N403" s="270" t="str">
        <f t="shared" si="41"/>
        <v>AHLP</v>
      </c>
      <c r="O403" s="270" t="str">
        <f t="shared" si="42"/>
        <v>P</v>
      </c>
      <c r="P403" s="270" t="str">
        <f t="shared" si="43"/>
        <v>02</v>
      </c>
      <c r="Q403" s="270">
        <f t="shared" si="44"/>
        <v>10</v>
      </c>
      <c r="R403" s="251" t="s">
        <v>2347</v>
      </c>
      <c r="S403" s="271" t="s">
        <v>2377</v>
      </c>
    </row>
    <row r="404" spans="1:19" x14ac:dyDescent="0.25">
      <c r="A404" s="264" t="s">
        <v>787</v>
      </c>
      <c r="B404" s="264" t="s">
        <v>788</v>
      </c>
      <c r="C404" s="264"/>
      <c r="D404" s="251" t="s">
        <v>561</v>
      </c>
      <c r="E404" s="252">
        <v>41729</v>
      </c>
      <c r="F404" s="82">
        <v>41084</v>
      </c>
      <c r="G404" s="37">
        <v>4108</v>
      </c>
      <c r="H404" s="253">
        <f t="shared" si="39"/>
        <v>4108</v>
      </c>
      <c r="I404" s="252">
        <f t="shared" si="45"/>
        <v>41729</v>
      </c>
      <c r="J404" s="254">
        <f t="shared" si="40"/>
        <v>10</v>
      </c>
      <c r="K404" s="6"/>
      <c r="L404" s="6"/>
      <c r="M404" s="269" t="s">
        <v>2345</v>
      </c>
      <c r="N404" s="270" t="str">
        <f t="shared" si="41"/>
        <v>AZBP</v>
      </c>
      <c r="O404" s="270" t="str">
        <f t="shared" si="42"/>
        <v>P</v>
      </c>
      <c r="P404" s="270" t="str">
        <f t="shared" si="43"/>
        <v>02</v>
      </c>
      <c r="Q404" s="270">
        <f t="shared" si="44"/>
        <v>10</v>
      </c>
      <c r="R404" s="251" t="s">
        <v>2347</v>
      </c>
      <c r="S404" s="271" t="s">
        <v>2377</v>
      </c>
    </row>
    <row r="405" spans="1:19" x14ac:dyDescent="0.25">
      <c r="A405" s="184"/>
      <c r="B405" s="184"/>
      <c r="C405" s="184"/>
      <c r="D405" s="184"/>
      <c r="E405" s="184"/>
      <c r="F405" s="184"/>
      <c r="G405" s="184"/>
      <c r="H405" s="184"/>
      <c r="I405" s="184"/>
      <c r="J405" s="184"/>
    </row>
  </sheetData>
  <autoFilter ref="A1:S404" xr:uid="{94236A47-EED0-4B84-AB91-6DF41EF372BC}"/>
  <conditionalFormatting sqref="A2:A404">
    <cfRule type="duplicateValues" dxfId="16" priority="5"/>
  </conditionalFormatting>
  <conditionalFormatting sqref="W5:W8">
    <cfRule type="duplicateValues" dxfId="15" priority="4"/>
  </conditionalFormatting>
  <conditionalFormatting sqref="Z5:Z8">
    <cfRule type="duplicateValues" dxfId="14" priority="3"/>
  </conditionalFormatting>
  <conditionalFormatting sqref="AC5:AC8">
    <cfRule type="duplicateValues" dxfId="13" priority="2"/>
  </conditionalFormatting>
  <conditionalFormatting sqref="W14:W17">
    <cfRule type="duplicateValues" dxfId="12" priority="1"/>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2B094-3242-445E-99FE-6F1C0A6E7161}">
  <sheetPr codeName="Sheet11"/>
  <dimension ref="A1"/>
  <sheetViews>
    <sheetView workbookViewId="0"/>
  </sheetViews>
  <sheetFormatPr defaultRowHeight="15" x14ac:dyDescent="0.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A8472-0765-41F7-8BE5-65CED9D2A7B5}">
  <sheetPr codeName="Sheet12"/>
  <dimension ref="B2:J24"/>
  <sheetViews>
    <sheetView workbookViewId="0">
      <selection activeCell="L16" sqref="L16"/>
    </sheetView>
  </sheetViews>
  <sheetFormatPr defaultRowHeight="15" x14ac:dyDescent="0.25"/>
  <sheetData>
    <row r="2" spans="2:10" x14ac:dyDescent="0.25">
      <c r="J2" s="2"/>
    </row>
    <row r="3" spans="2:10" x14ac:dyDescent="0.25">
      <c r="B3" s="3" t="s">
        <v>2459</v>
      </c>
    </row>
    <row r="4" spans="2:10" x14ac:dyDescent="0.25">
      <c r="B4" t="s">
        <v>2460</v>
      </c>
    </row>
    <row r="6" spans="2:10" x14ac:dyDescent="0.25">
      <c r="B6" t="s">
        <v>2465</v>
      </c>
    </row>
    <row r="7" spans="2:10" x14ac:dyDescent="0.25">
      <c r="B7" t="s">
        <v>2461</v>
      </c>
    </row>
    <row r="8" spans="2:10" x14ac:dyDescent="0.25">
      <c r="B8" t="s">
        <v>2462</v>
      </c>
    </row>
    <row r="9" spans="2:10" x14ac:dyDescent="0.25">
      <c r="B9" t="s">
        <v>2463</v>
      </c>
    </row>
    <row r="10" spans="2:10" x14ac:dyDescent="0.25">
      <c r="B10" t="s">
        <v>2464</v>
      </c>
    </row>
    <row r="11" spans="2:10" x14ac:dyDescent="0.25">
      <c r="B11" t="s">
        <v>2466</v>
      </c>
    </row>
    <row r="12" spans="2:10" x14ac:dyDescent="0.25">
      <c r="B12" t="s">
        <v>2467</v>
      </c>
    </row>
    <row r="14" spans="2:10" x14ac:dyDescent="0.25">
      <c r="B14" s="14" t="s">
        <v>2468</v>
      </c>
    </row>
    <row r="19" spans="2:2" x14ac:dyDescent="0.25">
      <c r="B19" s="3" t="s">
        <v>2469</v>
      </c>
    </row>
    <row r="20" spans="2:2" x14ac:dyDescent="0.25">
      <c r="B20" s="3" t="s">
        <v>2470</v>
      </c>
    </row>
    <row r="21" spans="2:2" x14ac:dyDescent="0.25">
      <c r="B21" s="3" t="s">
        <v>2471</v>
      </c>
    </row>
    <row r="22" spans="2:2" x14ac:dyDescent="0.25">
      <c r="B22" s="3" t="s">
        <v>2472</v>
      </c>
    </row>
    <row r="23" spans="2:2" x14ac:dyDescent="0.25">
      <c r="B23" s="3" t="s">
        <v>2473</v>
      </c>
    </row>
    <row r="24" spans="2:2" x14ac:dyDescent="0.25">
      <c r="B24" s="3" t="s">
        <v>2474</v>
      </c>
    </row>
  </sheetData>
  <hyperlinks>
    <hyperlink ref="B14" r:id="rId1" xr:uid="{2AE630C5-70E8-4AE6-A1AE-C4E190475CD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83C34-D9E0-4189-83BF-9E6BD81F704B}">
  <sheetPr codeName="Sheet38"/>
  <dimension ref="A1:S408"/>
  <sheetViews>
    <sheetView topLeftCell="D1" workbookViewId="0">
      <selection activeCell="M2" sqref="M2"/>
    </sheetView>
  </sheetViews>
  <sheetFormatPr defaultRowHeight="15" x14ac:dyDescent="0.25"/>
  <cols>
    <col min="1" max="1" width="11.28515625" bestFit="1" customWidth="1"/>
    <col min="2" max="2" width="43.140625" bestFit="1" customWidth="1"/>
    <col min="3" max="3" width="6.7109375" bestFit="1" customWidth="1"/>
    <col min="4" max="4" width="44.5703125" bestFit="1" customWidth="1"/>
    <col min="5" max="5" width="9.28515625" bestFit="1" customWidth="1"/>
    <col min="6" max="6" width="11.140625" bestFit="1" customWidth="1"/>
    <col min="8" max="8" width="9" bestFit="1" customWidth="1"/>
    <col min="9" max="9" width="9.28515625" bestFit="1" customWidth="1"/>
    <col min="10" max="10" width="8.42578125" bestFit="1" customWidth="1"/>
    <col min="11" max="11" width="8.85546875" bestFit="1" customWidth="1"/>
    <col min="13" max="14" width="6.85546875" bestFit="1" customWidth="1"/>
    <col min="15" max="15" width="5.85546875" bestFit="1" customWidth="1"/>
    <col min="16" max="16" width="3" bestFit="1" customWidth="1"/>
    <col min="17" max="17" width="3.85546875" bestFit="1" customWidth="1"/>
    <col min="18" max="18" width="43" bestFit="1" customWidth="1"/>
  </cols>
  <sheetData>
    <row r="1" spans="1:19" ht="135" x14ac:dyDescent="0.25">
      <c r="A1" s="27" t="s">
        <v>206</v>
      </c>
      <c r="B1" s="27" t="s">
        <v>207</v>
      </c>
      <c r="C1" s="192" t="s">
        <v>2323</v>
      </c>
      <c r="D1" s="27" t="s">
        <v>208</v>
      </c>
      <c r="E1" s="27" t="s">
        <v>209</v>
      </c>
      <c r="F1" s="28" t="s">
        <v>210</v>
      </c>
      <c r="G1" s="28" t="s">
        <v>211</v>
      </c>
      <c r="H1" s="27" t="s">
        <v>212</v>
      </c>
      <c r="I1" s="27" t="s">
        <v>213</v>
      </c>
      <c r="J1" s="27" t="s">
        <v>214</v>
      </c>
      <c r="K1" s="27" t="s">
        <v>215</v>
      </c>
      <c r="L1" s="27" t="s">
        <v>216</v>
      </c>
      <c r="M1" s="27" t="s">
        <v>217</v>
      </c>
      <c r="N1" s="27" t="s">
        <v>790</v>
      </c>
      <c r="O1" s="27" t="s">
        <v>791</v>
      </c>
      <c r="P1" s="27" t="s">
        <v>792</v>
      </c>
      <c r="Q1" s="27" t="s">
        <v>793</v>
      </c>
      <c r="R1" s="27" t="s">
        <v>208</v>
      </c>
      <c r="S1" s="27" t="s">
        <v>209</v>
      </c>
    </row>
    <row r="2" spans="1:19" s="194" customFormat="1" x14ac:dyDescent="0.25">
      <c r="A2" s="50" t="s">
        <v>872</v>
      </c>
      <c r="B2" s="31" t="s">
        <v>514</v>
      </c>
      <c r="C2" s="31"/>
      <c r="D2" s="35" t="s">
        <v>255</v>
      </c>
      <c r="E2" s="36">
        <v>41670</v>
      </c>
      <c r="F2" s="51">
        <v>1633</v>
      </c>
      <c r="G2" s="37">
        <v>163</v>
      </c>
      <c r="H2" s="38">
        <v>163</v>
      </c>
      <c r="I2" s="36">
        <f t="shared" ref="I2:I26" si="0">+E2</f>
        <v>41670</v>
      </c>
      <c r="J2" s="39">
        <f t="shared" ref="J2:J65" si="1">+ROUND(H2/F2*100,2)</f>
        <v>9.98</v>
      </c>
      <c r="K2" s="40"/>
      <c r="L2" s="41"/>
      <c r="M2" s="213" t="s">
        <v>2344</v>
      </c>
      <c r="N2" s="43" t="str">
        <f t="shared" ref="N2:N65" si="2">LEFT(A2,4)</f>
        <v>AAAA</v>
      </c>
      <c r="O2" s="43" t="str">
        <f t="shared" ref="O2:O65" si="3">RIGHT(N2,1)</f>
        <v>A</v>
      </c>
      <c r="P2" s="43" t="str">
        <f t="shared" ref="P2:P65" si="4">IF(O2="C","01","02")</f>
        <v>02</v>
      </c>
      <c r="Q2" s="43">
        <f t="shared" ref="Q2:Q65" si="5">LEN(A2)</f>
        <v>10</v>
      </c>
      <c r="R2" s="35" t="s">
        <v>255</v>
      </c>
      <c r="S2" s="196" t="s">
        <v>2353</v>
      </c>
    </row>
    <row r="3" spans="1:19" s="194" customFormat="1" x14ac:dyDescent="0.25">
      <c r="A3" s="44" t="s">
        <v>1119</v>
      </c>
      <c r="B3" s="34" t="s">
        <v>575</v>
      </c>
      <c r="C3" s="34"/>
      <c r="D3" s="35" t="s">
        <v>561</v>
      </c>
      <c r="E3" s="36">
        <v>41662</v>
      </c>
      <c r="F3" s="31">
        <v>337080</v>
      </c>
      <c r="G3" s="37">
        <v>33708</v>
      </c>
      <c r="H3" s="38">
        <v>33708</v>
      </c>
      <c r="I3" s="36">
        <f t="shared" si="0"/>
        <v>41662</v>
      </c>
      <c r="J3" s="39">
        <f t="shared" si="1"/>
        <v>10</v>
      </c>
      <c r="K3" s="5"/>
      <c r="L3" s="5"/>
      <c r="M3" s="213" t="s">
        <v>2345</v>
      </c>
      <c r="N3" s="43" t="str">
        <f t="shared" si="2"/>
        <v>AAAC</v>
      </c>
      <c r="O3" s="43" t="str">
        <f t="shared" si="3"/>
        <v>C</v>
      </c>
      <c r="P3" s="43" t="str">
        <f t="shared" si="4"/>
        <v>01</v>
      </c>
      <c r="Q3" s="43">
        <f t="shared" si="5"/>
        <v>10</v>
      </c>
      <c r="R3" s="35" t="s">
        <v>561</v>
      </c>
      <c r="S3" s="196" t="s">
        <v>2355</v>
      </c>
    </row>
    <row r="4" spans="1:19" x14ac:dyDescent="0.25">
      <c r="A4" s="50" t="s">
        <v>811</v>
      </c>
      <c r="B4" s="31" t="s">
        <v>281</v>
      </c>
      <c r="C4" s="31"/>
      <c r="D4" s="35" t="s">
        <v>255</v>
      </c>
      <c r="E4" s="36">
        <v>41670</v>
      </c>
      <c r="F4" s="37">
        <v>21753</v>
      </c>
      <c r="G4" s="37">
        <v>2175</v>
      </c>
      <c r="H4" s="38">
        <v>2175</v>
      </c>
      <c r="I4" s="36">
        <f t="shared" si="0"/>
        <v>41670</v>
      </c>
      <c r="J4" s="39">
        <f t="shared" si="1"/>
        <v>10</v>
      </c>
      <c r="K4" s="40"/>
      <c r="L4" s="41"/>
      <c r="M4" s="213" t="s">
        <v>2344</v>
      </c>
      <c r="N4" s="43" t="str">
        <f t="shared" si="2"/>
        <v>AAAC</v>
      </c>
      <c r="O4" s="43" t="str">
        <f t="shared" si="3"/>
        <v>C</v>
      </c>
      <c r="P4" s="43" t="str">
        <f t="shared" si="4"/>
        <v>01</v>
      </c>
      <c r="Q4" s="43">
        <f t="shared" si="5"/>
        <v>10</v>
      </c>
      <c r="R4" s="35" t="s">
        <v>255</v>
      </c>
      <c r="S4" s="196" t="s">
        <v>2353</v>
      </c>
    </row>
    <row r="5" spans="1:19" x14ac:dyDescent="0.25">
      <c r="A5" s="49" t="s">
        <v>1033</v>
      </c>
      <c r="B5" s="47" t="s">
        <v>261</v>
      </c>
      <c r="C5" s="47"/>
      <c r="D5" s="35" t="s">
        <v>255</v>
      </c>
      <c r="E5" s="36">
        <v>41670</v>
      </c>
      <c r="F5" s="37">
        <v>1008</v>
      </c>
      <c r="G5" s="37">
        <v>101</v>
      </c>
      <c r="H5" s="38">
        <v>101</v>
      </c>
      <c r="I5" s="36">
        <f t="shared" si="0"/>
        <v>41670</v>
      </c>
      <c r="J5" s="39">
        <f t="shared" si="1"/>
        <v>10.02</v>
      </c>
      <c r="K5" s="40"/>
      <c r="L5" s="41"/>
      <c r="M5" s="213" t="s">
        <v>2344</v>
      </c>
      <c r="N5" s="43" t="str">
        <f t="shared" si="2"/>
        <v>AAAC</v>
      </c>
      <c r="O5" s="43" t="str">
        <f t="shared" si="3"/>
        <v>C</v>
      </c>
      <c r="P5" s="43" t="str">
        <f t="shared" si="4"/>
        <v>01</v>
      </c>
      <c r="Q5" s="43">
        <f t="shared" si="5"/>
        <v>10</v>
      </c>
      <c r="R5" s="35" t="s">
        <v>255</v>
      </c>
      <c r="S5" s="196" t="s">
        <v>2353</v>
      </c>
    </row>
    <row r="6" spans="1:19" x14ac:dyDescent="0.25">
      <c r="A6" s="33" t="s">
        <v>1002</v>
      </c>
      <c r="B6" s="34" t="s">
        <v>578</v>
      </c>
      <c r="C6" s="34"/>
      <c r="D6" s="35" t="s">
        <v>561</v>
      </c>
      <c r="E6" s="36">
        <v>41670</v>
      </c>
      <c r="F6" s="31">
        <v>73785</v>
      </c>
      <c r="G6" s="37">
        <v>7379</v>
      </c>
      <c r="H6" s="38">
        <v>7379</v>
      </c>
      <c r="I6" s="36">
        <f t="shared" si="0"/>
        <v>41670</v>
      </c>
      <c r="J6" s="39">
        <f t="shared" si="1"/>
        <v>10</v>
      </c>
      <c r="K6" s="5"/>
      <c r="L6" s="5"/>
      <c r="M6" s="213" t="s">
        <v>2345</v>
      </c>
      <c r="N6" s="43" t="str">
        <f t="shared" si="2"/>
        <v>AAAC</v>
      </c>
      <c r="O6" s="43" t="str">
        <f t="shared" si="3"/>
        <v>C</v>
      </c>
      <c r="P6" s="43" t="str">
        <f t="shared" si="4"/>
        <v>01</v>
      </c>
      <c r="Q6" s="43">
        <f t="shared" si="5"/>
        <v>10</v>
      </c>
      <c r="R6" s="35" t="s">
        <v>561</v>
      </c>
      <c r="S6" s="196" t="s">
        <v>2353</v>
      </c>
    </row>
    <row r="7" spans="1:19" x14ac:dyDescent="0.25">
      <c r="A7" s="45" t="s">
        <v>763</v>
      </c>
      <c r="B7" s="45" t="s">
        <v>764</v>
      </c>
      <c r="C7" s="45"/>
      <c r="D7" s="35" t="s">
        <v>561</v>
      </c>
      <c r="E7" s="36">
        <v>41719</v>
      </c>
      <c r="F7" s="82">
        <v>126740</v>
      </c>
      <c r="G7" s="37">
        <v>12674</v>
      </c>
      <c r="H7" s="38">
        <f>+G7</f>
        <v>12674</v>
      </c>
      <c r="I7" s="36">
        <f t="shared" si="0"/>
        <v>41719</v>
      </c>
      <c r="J7" s="39">
        <f t="shared" si="1"/>
        <v>10</v>
      </c>
      <c r="K7" s="5"/>
      <c r="L7" s="5"/>
      <c r="M7" s="213" t="s">
        <v>2345</v>
      </c>
      <c r="N7" s="43" t="str">
        <f t="shared" si="2"/>
        <v>AAAC</v>
      </c>
      <c r="O7" s="43" t="str">
        <f t="shared" si="3"/>
        <v>C</v>
      </c>
      <c r="P7" s="43" t="str">
        <f t="shared" si="4"/>
        <v>01</v>
      </c>
      <c r="Q7" s="43">
        <f t="shared" si="5"/>
        <v>10</v>
      </c>
      <c r="R7" s="35" t="s">
        <v>561</v>
      </c>
      <c r="S7" s="196" t="s">
        <v>2382</v>
      </c>
    </row>
    <row r="8" spans="1:19" x14ac:dyDescent="0.25">
      <c r="A8" s="44" t="s">
        <v>1129</v>
      </c>
      <c r="B8" s="81" t="s">
        <v>647</v>
      </c>
      <c r="C8" s="81"/>
      <c r="D8" s="35" t="s">
        <v>561</v>
      </c>
      <c r="E8" s="36">
        <v>41688</v>
      </c>
      <c r="F8" s="82">
        <v>619615</v>
      </c>
      <c r="G8" s="37">
        <v>61962</v>
      </c>
      <c r="H8" s="38">
        <f>+G8</f>
        <v>61962</v>
      </c>
      <c r="I8" s="36">
        <f t="shared" si="0"/>
        <v>41688</v>
      </c>
      <c r="J8" s="39">
        <f t="shared" si="1"/>
        <v>10</v>
      </c>
      <c r="K8" s="5"/>
      <c r="L8" s="5"/>
      <c r="M8" s="213" t="s">
        <v>2345</v>
      </c>
      <c r="N8" s="43" t="str">
        <f t="shared" si="2"/>
        <v>AAAC</v>
      </c>
      <c r="O8" s="43" t="str">
        <f t="shared" si="3"/>
        <v>C</v>
      </c>
      <c r="P8" s="43" t="str">
        <f t="shared" si="4"/>
        <v>01</v>
      </c>
      <c r="Q8" s="43">
        <f t="shared" si="5"/>
        <v>10</v>
      </c>
      <c r="R8" s="35" t="s">
        <v>561</v>
      </c>
      <c r="S8" s="196" t="s">
        <v>2369</v>
      </c>
    </row>
    <row r="9" spans="1:19" x14ac:dyDescent="0.25">
      <c r="A9" s="33" t="s">
        <v>796</v>
      </c>
      <c r="B9" s="34" t="s">
        <v>227</v>
      </c>
      <c r="C9" s="34"/>
      <c r="D9" s="35" t="s">
        <v>221</v>
      </c>
      <c r="E9" s="36">
        <v>41667</v>
      </c>
      <c r="F9" s="37">
        <v>135278</v>
      </c>
      <c r="G9" s="37">
        <v>2706</v>
      </c>
      <c r="H9" s="38">
        <v>2706</v>
      </c>
      <c r="I9" s="36">
        <f t="shared" si="0"/>
        <v>41667</v>
      </c>
      <c r="J9" s="39">
        <f t="shared" si="1"/>
        <v>2</v>
      </c>
      <c r="K9" s="40"/>
      <c r="L9" s="41"/>
      <c r="M9" t="s">
        <v>2342</v>
      </c>
      <c r="N9" s="43" t="str">
        <f t="shared" si="2"/>
        <v>AAAC</v>
      </c>
      <c r="O9" s="43" t="str">
        <f t="shared" si="3"/>
        <v>C</v>
      </c>
      <c r="P9" s="43" t="str">
        <f t="shared" si="4"/>
        <v>01</v>
      </c>
      <c r="Q9" s="43">
        <f t="shared" si="5"/>
        <v>10</v>
      </c>
      <c r="R9" s="35" t="s">
        <v>221</v>
      </c>
      <c r="S9" s="196" t="s">
        <v>2352</v>
      </c>
    </row>
    <row r="10" spans="1:19" x14ac:dyDescent="0.25">
      <c r="A10" s="45" t="s">
        <v>667</v>
      </c>
      <c r="B10" s="45" t="s">
        <v>668</v>
      </c>
      <c r="C10" s="45"/>
      <c r="D10" s="35" t="s">
        <v>221</v>
      </c>
      <c r="E10" s="36">
        <v>41729</v>
      </c>
      <c r="F10" s="82">
        <v>1312400</v>
      </c>
      <c r="G10" s="37">
        <v>26248</v>
      </c>
      <c r="H10" s="38">
        <f>+G10</f>
        <v>26248</v>
      </c>
      <c r="I10" s="36">
        <f t="shared" si="0"/>
        <v>41729</v>
      </c>
      <c r="J10" s="39">
        <f t="shared" si="1"/>
        <v>2</v>
      </c>
      <c r="K10" s="5"/>
      <c r="L10" s="5"/>
      <c r="M10" t="s">
        <v>2342</v>
      </c>
      <c r="N10" s="43" t="str">
        <f t="shared" si="2"/>
        <v>AAAC</v>
      </c>
      <c r="O10" s="43" t="str">
        <f t="shared" si="3"/>
        <v>C</v>
      </c>
      <c r="P10" s="43" t="str">
        <f t="shared" si="4"/>
        <v>01</v>
      </c>
      <c r="Q10" s="43">
        <f t="shared" si="5"/>
        <v>10</v>
      </c>
      <c r="R10" s="35" t="s">
        <v>221</v>
      </c>
      <c r="S10" s="196" t="s">
        <v>2377</v>
      </c>
    </row>
    <row r="11" spans="1:19" x14ac:dyDescent="0.25">
      <c r="A11" s="50" t="s">
        <v>931</v>
      </c>
      <c r="B11" s="31" t="s">
        <v>282</v>
      </c>
      <c r="C11" s="31"/>
      <c r="D11" s="35" t="s">
        <v>255</v>
      </c>
      <c r="E11" s="36">
        <v>41670</v>
      </c>
      <c r="F11" s="37">
        <v>11346</v>
      </c>
      <c r="G11" s="37">
        <v>1135</v>
      </c>
      <c r="H11" s="38">
        <v>1135</v>
      </c>
      <c r="I11" s="36">
        <f t="shared" si="0"/>
        <v>41670</v>
      </c>
      <c r="J11" s="39">
        <f t="shared" si="1"/>
        <v>10</v>
      </c>
      <c r="K11" s="40"/>
      <c r="L11" s="41"/>
      <c r="M11" s="213" t="s">
        <v>2344</v>
      </c>
      <c r="N11" s="43" t="str">
        <f t="shared" si="2"/>
        <v>AAAC</v>
      </c>
      <c r="O11" s="43" t="str">
        <f t="shared" si="3"/>
        <v>C</v>
      </c>
      <c r="P11" s="43" t="str">
        <f t="shared" si="4"/>
        <v>01</v>
      </c>
      <c r="Q11" s="43">
        <f t="shared" si="5"/>
        <v>10</v>
      </c>
      <c r="R11" s="35" t="s">
        <v>255</v>
      </c>
      <c r="S11" s="196" t="s">
        <v>2353</v>
      </c>
    </row>
    <row r="12" spans="1:19" x14ac:dyDescent="0.25">
      <c r="A12" s="50" t="s">
        <v>1037</v>
      </c>
      <c r="B12" s="31" t="s">
        <v>279</v>
      </c>
      <c r="C12" s="31"/>
      <c r="D12" s="35" t="s">
        <v>255</v>
      </c>
      <c r="E12" s="36">
        <v>41670</v>
      </c>
      <c r="F12" s="37">
        <v>21252</v>
      </c>
      <c r="G12" s="37">
        <v>2125</v>
      </c>
      <c r="H12" s="38">
        <v>2125</v>
      </c>
      <c r="I12" s="36">
        <f t="shared" si="0"/>
        <v>41670</v>
      </c>
      <c r="J12" s="39">
        <f t="shared" si="1"/>
        <v>10</v>
      </c>
      <c r="K12" s="40"/>
      <c r="L12" s="41"/>
      <c r="M12" s="213" t="s">
        <v>2344</v>
      </c>
      <c r="N12" s="43" t="str">
        <f t="shared" si="2"/>
        <v>AAAC</v>
      </c>
      <c r="O12" s="43" t="str">
        <f t="shared" si="3"/>
        <v>C</v>
      </c>
      <c r="P12" s="43" t="str">
        <f t="shared" si="4"/>
        <v>01</v>
      </c>
      <c r="Q12" s="43">
        <f t="shared" si="5"/>
        <v>10</v>
      </c>
      <c r="R12" s="35" t="s">
        <v>255</v>
      </c>
      <c r="S12" s="196" t="s">
        <v>2353</v>
      </c>
    </row>
    <row r="13" spans="1:19" x14ac:dyDescent="0.25">
      <c r="A13" s="46" t="s">
        <v>896</v>
      </c>
      <c r="B13" s="81" t="s">
        <v>585</v>
      </c>
      <c r="C13" s="81"/>
      <c r="D13" s="35" t="s">
        <v>586</v>
      </c>
      <c r="E13" s="36">
        <v>41698</v>
      </c>
      <c r="F13" s="82">
        <v>9994521</v>
      </c>
      <c r="G13" s="37">
        <v>999453</v>
      </c>
      <c r="H13" s="38">
        <f>+G13</f>
        <v>999453</v>
      </c>
      <c r="I13" s="36">
        <f t="shared" si="0"/>
        <v>41698</v>
      </c>
      <c r="J13" s="39">
        <f t="shared" si="1"/>
        <v>10</v>
      </c>
      <c r="K13" s="5"/>
      <c r="L13" s="5"/>
      <c r="M13" t="s">
        <v>2346</v>
      </c>
      <c r="N13" s="43" t="str">
        <f t="shared" si="2"/>
        <v>AAAC</v>
      </c>
      <c r="O13" s="43" t="str">
        <f t="shared" si="3"/>
        <v>C</v>
      </c>
      <c r="P13" s="43" t="str">
        <f t="shared" si="4"/>
        <v>01</v>
      </c>
      <c r="Q13" s="43">
        <f t="shared" si="5"/>
        <v>10</v>
      </c>
      <c r="R13" s="35" t="s">
        <v>586</v>
      </c>
      <c r="S13" s="196" t="s">
        <v>2365</v>
      </c>
    </row>
    <row r="14" spans="1:19" x14ac:dyDescent="0.25">
      <c r="A14" s="70" t="s">
        <v>893</v>
      </c>
      <c r="B14" s="34" t="s">
        <v>571</v>
      </c>
      <c r="C14" s="34"/>
      <c r="D14" s="35" t="s">
        <v>561</v>
      </c>
      <c r="E14" s="36">
        <v>41655</v>
      </c>
      <c r="F14" s="31">
        <v>2359560</v>
      </c>
      <c r="G14" s="37">
        <v>235956</v>
      </c>
      <c r="H14" s="38">
        <v>235956</v>
      </c>
      <c r="I14" s="36">
        <f t="shared" si="0"/>
        <v>41655</v>
      </c>
      <c r="J14" s="39">
        <f t="shared" si="1"/>
        <v>10</v>
      </c>
      <c r="K14" s="5"/>
      <c r="L14" s="5"/>
      <c r="M14" s="213" t="s">
        <v>2345</v>
      </c>
      <c r="N14" s="43" t="str">
        <f t="shared" si="2"/>
        <v>AAAC</v>
      </c>
      <c r="O14" s="43" t="str">
        <f t="shared" si="3"/>
        <v>C</v>
      </c>
      <c r="P14" s="43" t="str">
        <f t="shared" si="4"/>
        <v>01</v>
      </c>
      <c r="Q14" s="71">
        <f t="shared" si="5"/>
        <v>10</v>
      </c>
      <c r="R14" s="35" t="s">
        <v>561</v>
      </c>
      <c r="S14" s="196" t="s">
        <v>2364</v>
      </c>
    </row>
    <row r="15" spans="1:19" x14ac:dyDescent="0.25">
      <c r="A15" s="45" t="s">
        <v>1146</v>
      </c>
      <c r="B15" s="45" t="s">
        <v>765</v>
      </c>
      <c r="C15" s="45"/>
      <c r="D15" s="35" t="s">
        <v>561</v>
      </c>
      <c r="E15" s="36">
        <v>41725</v>
      </c>
      <c r="F15" s="82">
        <v>325840</v>
      </c>
      <c r="G15" s="37">
        <v>32584</v>
      </c>
      <c r="H15" s="38">
        <f>+G15</f>
        <v>32584</v>
      </c>
      <c r="I15" s="36">
        <f t="shared" si="0"/>
        <v>41725</v>
      </c>
      <c r="J15" s="39">
        <f t="shared" si="1"/>
        <v>10</v>
      </c>
      <c r="K15" s="5"/>
      <c r="L15" s="5"/>
      <c r="M15" s="213" t="s">
        <v>2345</v>
      </c>
      <c r="N15" s="43" t="str">
        <f t="shared" si="2"/>
        <v>AAAC</v>
      </c>
      <c r="O15" s="43" t="str">
        <f t="shared" si="3"/>
        <v>C</v>
      </c>
      <c r="P15" s="43" t="str">
        <f t="shared" si="4"/>
        <v>01</v>
      </c>
      <c r="Q15" s="43">
        <f t="shared" si="5"/>
        <v>10</v>
      </c>
      <c r="R15" s="35" t="s">
        <v>561</v>
      </c>
      <c r="S15" s="196" t="s">
        <v>2385</v>
      </c>
    </row>
    <row r="16" spans="1:19" x14ac:dyDescent="0.25">
      <c r="A16" s="50" t="s">
        <v>942</v>
      </c>
      <c r="B16" s="31" t="s">
        <v>312</v>
      </c>
      <c r="C16" s="31"/>
      <c r="D16" s="35" t="s">
        <v>255</v>
      </c>
      <c r="E16" s="36">
        <v>41670</v>
      </c>
      <c r="F16" s="37">
        <v>5072</v>
      </c>
      <c r="G16" s="37">
        <v>507</v>
      </c>
      <c r="H16" s="38">
        <v>507</v>
      </c>
      <c r="I16" s="36">
        <f t="shared" si="0"/>
        <v>41670</v>
      </c>
      <c r="J16" s="39">
        <f t="shared" si="1"/>
        <v>10</v>
      </c>
      <c r="K16" s="40"/>
      <c r="L16" s="41"/>
      <c r="M16" s="213" t="s">
        <v>2344</v>
      </c>
      <c r="N16" s="43" t="str">
        <f t="shared" si="2"/>
        <v>AAAC</v>
      </c>
      <c r="O16" s="43" t="str">
        <f t="shared" si="3"/>
        <v>C</v>
      </c>
      <c r="P16" s="43" t="str">
        <f t="shared" si="4"/>
        <v>01</v>
      </c>
      <c r="Q16" s="43">
        <f t="shared" si="5"/>
        <v>10</v>
      </c>
      <c r="R16" s="35" t="s">
        <v>255</v>
      </c>
      <c r="S16" s="196" t="s">
        <v>2353</v>
      </c>
    </row>
    <row r="17" spans="1:19" x14ac:dyDescent="0.25">
      <c r="A17" s="33" t="s">
        <v>794</v>
      </c>
      <c r="B17" s="34" t="s">
        <v>224</v>
      </c>
      <c r="C17" s="34"/>
      <c r="D17" s="35" t="s">
        <v>221</v>
      </c>
      <c r="E17" s="36">
        <v>41661</v>
      </c>
      <c r="F17" s="37">
        <v>205866</v>
      </c>
      <c r="G17" s="37">
        <v>4117</v>
      </c>
      <c r="H17" s="38">
        <v>4117</v>
      </c>
      <c r="I17" s="36">
        <f t="shared" si="0"/>
        <v>41661</v>
      </c>
      <c r="J17" s="39">
        <f t="shared" si="1"/>
        <v>2</v>
      </c>
      <c r="K17" s="40"/>
      <c r="L17" s="41"/>
      <c r="M17" t="s">
        <v>2342</v>
      </c>
      <c r="N17" s="43" t="str">
        <f t="shared" si="2"/>
        <v>AAAC</v>
      </c>
      <c r="O17" s="43" t="str">
        <f t="shared" si="3"/>
        <v>C</v>
      </c>
      <c r="P17" s="43" t="str">
        <f t="shared" si="4"/>
        <v>01</v>
      </c>
      <c r="Q17" s="43">
        <f t="shared" si="5"/>
        <v>10</v>
      </c>
      <c r="R17" s="35" t="s">
        <v>221</v>
      </c>
      <c r="S17" s="196" t="s">
        <v>2351</v>
      </c>
    </row>
    <row r="18" spans="1:19" x14ac:dyDescent="0.25">
      <c r="A18" s="44" t="s">
        <v>1116</v>
      </c>
      <c r="B18" s="34" t="s">
        <v>564</v>
      </c>
      <c r="C18" s="34"/>
      <c r="D18" s="35" t="s">
        <v>561</v>
      </c>
      <c r="E18" s="36">
        <v>41646</v>
      </c>
      <c r="F18" s="31">
        <v>480339</v>
      </c>
      <c r="G18" s="37">
        <v>48034</v>
      </c>
      <c r="H18" s="38">
        <v>48034</v>
      </c>
      <c r="I18" s="36">
        <f t="shared" si="0"/>
        <v>41646</v>
      </c>
      <c r="J18" s="39">
        <f t="shared" si="1"/>
        <v>10</v>
      </c>
      <c r="K18" s="5"/>
      <c r="L18" s="5"/>
      <c r="M18" s="213" t="s">
        <v>2345</v>
      </c>
      <c r="N18" s="43" t="str">
        <f t="shared" si="2"/>
        <v>AAAC</v>
      </c>
      <c r="O18" s="43" t="str">
        <f t="shared" si="3"/>
        <v>C</v>
      </c>
      <c r="P18" s="43" t="str">
        <f t="shared" si="4"/>
        <v>01</v>
      </c>
      <c r="Q18" s="43">
        <f t="shared" si="5"/>
        <v>10</v>
      </c>
      <c r="R18" s="35" t="s">
        <v>561</v>
      </c>
      <c r="S18" s="196" t="s">
        <v>2349</v>
      </c>
    </row>
    <row r="19" spans="1:19" x14ac:dyDescent="0.25">
      <c r="A19" s="49" t="s">
        <v>1035</v>
      </c>
      <c r="B19" s="47" t="s">
        <v>266</v>
      </c>
      <c r="C19" s="47"/>
      <c r="D19" s="35" t="s">
        <v>255</v>
      </c>
      <c r="E19" s="36">
        <v>41670</v>
      </c>
      <c r="F19" s="37">
        <v>17453</v>
      </c>
      <c r="G19" s="37">
        <v>1745</v>
      </c>
      <c r="H19" s="38">
        <v>1745</v>
      </c>
      <c r="I19" s="36">
        <f t="shared" si="0"/>
        <v>41670</v>
      </c>
      <c r="J19" s="39">
        <f t="shared" si="1"/>
        <v>10</v>
      </c>
      <c r="K19" s="40"/>
      <c r="L19" s="41"/>
      <c r="M19" s="213" t="s">
        <v>2344</v>
      </c>
      <c r="N19" s="43" t="str">
        <f t="shared" si="2"/>
        <v>AAAC</v>
      </c>
      <c r="O19" s="43" t="str">
        <f t="shared" si="3"/>
        <v>C</v>
      </c>
      <c r="P19" s="43" t="str">
        <f t="shared" si="4"/>
        <v>01</v>
      </c>
      <c r="Q19" s="43">
        <f t="shared" si="5"/>
        <v>10</v>
      </c>
      <c r="R19" s="35" t="s">
        <v>255</v>
      </c>
      <c r="S19" s="196" t="s">
        <v>2353</v>
      </c>
    </row>
    <row r="20" spans="1:19" x14ac:dyDescent="0.25">
      <c r="A20" s="33" t="s">
        <v>901</v>
      </c>
      <c r="B20" s="81" t="s">
        <v>593</v>
      </c>
      <c r="C20" s="81"/>
      <c r="D20" s="35" t="s">
        <v>221</v>
      </c>
      <c r="E20" s="36">
        <v>41690</v>
      </c>
      <c r="F20" s="83">
        <v>135000</v>
      </c>
      <c r="G20" s="37">
        <v>2700</v>
      </c>
      <c r="H20" s="38">
        <f>+G20</f>
        <v>2700</v>
      </c>
      <c r="I20" s="36">
        <f t="shared" si="0"/>
        <v>41690</v>
      </c>
      <c r="J20" s="39">
        <f t="shared" si="1"/>
        <v>2</v>
      </c>
      <c r="K20" s="5"/>
      <c r="L20" s="5"/>
      <c r="M20" t="s">
        <v>2342</v>
      </c>
      <c r="N20" s="43" t="str">
        <f t="shared" si="2"/>
        <v>AAAC</v>
      </c>
      <c r="O20" s="43" t="str">
        <f t="shared" si="3"/>
        <v>C</v>
      </c>
      <c r="P20" s="43" t="str">
        <f t="shared" si="4"/>
        <v>01</v>
      </c>
      <c r="Q20" s="43">
        <f t="shared" si="5"/>
        <v>10</v>
      </c>
      <c r="R20" s="35" t="s">
        <v>221</v>
      </c>
      <c r="S20" s="196" t="s">
        <v>2370</v>
      </c>
    </row>
    <row r="21" spans="1:19" x14ac:dyDescent="0.25">
      <c r="A21" s="50" t="s">
        <v>1038</v>
      </c>
      <c r="B21" s="31" t="s">
        <v>280</v>
      </c>
      <c r="C21" s="31"/>
      <c r="D21" s="35" t="s">
        <v>255</v>
      </c>
      <c r="E21" s="36">
        <v>41670</v>
      </c>
      <c r="F21" s="37">
        <v>7295</v>
      </c>
      <c r="G21" s="37">
        <v>729</v>
      </c>
      <c r="H21" s="38">
        <v>729</v>
      </c>
      <c r="I21" s="36">
        <f t="shared" si="0"/>
        <v>41670</v>
      </c>
      <c r="J21" s="39">
        <f t="shared" si="1"/>
        <v>9.99</v>
      </c>
      <c r="K21" s="40"/>
      <c r="L21" s="41"/>
      <c r="M21" s="213" t="s">
        <v>2344</v>
      </c>
      <c r="N21" s="43" t="str">
        <f t="shared" si="2"/>
        <v>AAAC</v>
      </c>
      <c r="O21" s="43" t="str">
        <f t="shared" si="3"/>
        <v>C</v>
      </c>
      <c r="P21" s="43" t="str">
        <f t="shared" si="4"/>
        <v>01</v>
      </c>
      <c r="Q21" s="43">
        <f t="shared" si="5"/>
        <v>10</v>
      </c>
      <c r="R21" s="35" t="s">
        <v>255</v>
      </c>
      <c r="S21" s="196" t="s">
        <v>2353</v>
      </c>
    </row>
    <row r="22" spans="1:19" x14ac:dyDescent="0.25">
      <c r="A22" s="33" t="s">
        <v>897</v>
      </c>
      <c r="B22" s="81" t="s">
        <v>587</v>
      </c>
      <c r="C22" s="81"/>
      <c r="D22" s="35" t="s">
        <v>221</v>
      </c>
      <c r="E22" s="36">
        <v>41673</v>
      </c>
      <c r="F22" s="82">
        <v>5674</v>
      </c>
      <c r="G22" s="37">
        <v>113</v>
      </c>
      <c r="H22" s="38">
        <f>+G22</f>
        <v>113</v>
      </c>
      <c r="I22" s="36">
        <f t="shared" si="0"/>
        <v>41673</v>
      </c>
      <c r="J22" s="39">
        <f t="shared" si="1"/>
        <v>1.99</v>
      </c>
      <c r="K22" s="5"/>
      <c r="L22" s="5"/>
      <c r="M22" t="s">
        <v>2342</v>
      </c>
      <c r="N22" s="43" t="str">
        <f t="shared" si="2"/>
        <v>AAAC</v>
      </c>
      <c r="O22" s="43" t="str">
        <f t="shared" si="3"/>
        <v>C</v>
      </c>
      <c r="P22" s="43" t="str">
        <f t="shared" si="4"/>
        <v>01</v>
      </c>
      <c r="Q22" s="43">
        <f t="shared" si="5"/>
        <v>10</v>
      </c>
      <c r="R22" s="35" t="s">
        <v>221</v>
      </c>
      <c r="S22" s="196" t="s">
        <v>2366</v>
      </c>
    </row>
    <row r="23" spans="1:19" x14ac:dyDescent="0.25">
      <c r="A23" s="202" t="s">
        <v>1026</v>
      </c>
      <c r="B23" s="203" t="s">
        <v>220</v>
      </c>
      <c r="C23" s="203"/>
      <c r="D23" s="204" t="s">
        <v>221</v>
      </c>
      <c r="E23" s="205">
        <v>41641</v>
      </c>
      <c r="F23" s="206">
        <v>4000</v>
      </c>
      <c r="G23" s="206">
        <v>80</v>
      </c>
      <c r="H23" s="207">
        <v>80</v>
      </c>
      <c r="I23" s="205">
        <f t="shared" si="0"/>
        <v>41641</v>
      </c>
      <c r="J23" s="208">
        <f t="shared" si="1"/>
        <v>2</v>
      </c>
      <c r="K23" s="209"/>
      <c r="L23" s="210"/>
      <c r="M23" t="s">
        <v>2342</v>
      </c>
      <c r="N23" s="211" t="str">
        <f t="shared" si="2"/>
        <v>AAAC</v>
      </c>
      <c r="O23" s="211" t="str">
        <f t="shared" si="3"/>
        <v>C</v>
      </c>
      <c r="P23" s="211" t="str">
        <f t="shared" si="4"/>
        <v>01</v>
      </c>
      <c r="Q23" s="211">
        <f t="shared" si="5"/>
        <v>10</v>
      </c>
      <c r="R23" s="204" t="s">
        <v>221</v>
      </c>
      <c r="S23" s="212" t="s">
        <v>2348</v>
      </c>
    </row>
    <row r="24" spans="1:19" x14ac:dyDescent="0.25">
      <c r="A24" s="50" t="s">
        <v>809</v>
      </c>
      <c r="B24" s="31" t="s">
        <v>276</v>
      </c>
      <c r="C24" s="31"/>
      <c r="D24" s="35" t="s">
        <v>255</v>
      </c>
      <c r="E24" s="36">
        <v>41670</v>
      </c>
      <c r="F24" s="37">
        <v>15972</v>
      </c>
      <c r="G24" s="37">
        <v>1597</v>
      </c>
      <c r="H24" s="38">
        <v>1597</v>
      </c>
      <c r="I24" s="36">
        <f t="shared" si="0"/>
        <v>41670</v>
      </c>
      <c r="J24" s="39">
        <f t="shared" si="1"/>
        <v>10</v>
      </c>
      <c r="K24" s="40"/>
      <c r="L24" s="41"/>
      <c r="M24" s="213" t="s">
        <v>2344</v>
      </c>
      <c r="N24" s="43" t="str">
        <f t="shared" si="2"/>
        <v>AAAC</v>
      </c>
      <c r="O24" s="43" t="str">
        <f t="shared" si="3"/>
        <v>C</v>
      </c>
      <c r="P24" s="43" t="str">
        <f t="shared" si="4"/>
        <v>01</v>
      </c>
      <c r="Q24" s="43">
        <f t="shared" si="5"/>
        <v>10</v>
      </c>
      <c r="R24" s="35" t="s">
        <v>255</v>
      </c>
      <c r="S24" s="196" t="s">
        <v>2353</v>
      </c>
    </row>
    <row r="25" spans="1:19" x14ac:dyDescent="0.25">
      <c r="A25" s="33" t="s">
        <v>1027</v>
      </c>
      <c r="B25" s="34" t="s">
        <v>222</v>
      </c>
      <c r="C25" s="34"/>
      <c r="D25" s="35" t="s">
        <v>221</v>
      </c>
      <c r="E25" s="36">
        <v>41650</v>
      </c>
      <c r="F25" s="37">
        <v>46446</v>
      </c>
      <c r="G25" s="37">
        <v>932</v>
      </c>
      <c r="H25" s="38">
        <v>932</v>
      </c>
      <c r="I25" s="36">
        <f t="shared" si="0"/>
        <v>41650</v>
      </c>
      <c r="J25" s="39">
        <f t="shared" si="1"/>
        <v>2.0099999999999998</v>
      </c>
      <c r="K25" s="40"/>
      <c r="L25" s="41"/>
      <c r="M25" t="s">
        <v>2342</v>
      </c>
      <c r="N25" s="43" t="str">
        <f t="shared" si="2"/>
        <v>AAAC</v>
      </c>
      <c r="O25" s="43" t="str">
        <f t="shared" si="3"/>
        <v>C</v>
      </c>
      <c r="P25" s="43" t="str">
        <f t="shared" si="4"/>
        <v>01</v>
      </c>
      <c r="Q25" s="43">
        <f t="shared" si="5"/>
        <v>10</v>
      </c>
      <c r="R25" s="35" t="s">
        <v>221</v>
      </c>
      <c r="S25" s="196" t="s">
        <v>2350</v>
      </c>
    </row>
    <row r="26" spans="1:19" x14ac:dyDescent="0.25">
      <c r="A26" s="44" t="s">
        <v>899</v>
      </c>
      <c r="B26" s="81" t="s">
        <v>589</v>
      </c>
      <c r="C26" s="81"/>
      <c r="D26" s="35" t="s">
        <v>221</v>
      </c>
      <c r="E26" s="36">
        <v>41688</v>
      </c>
      <c r="F26" s="82">
        <v>489285</v>
      </c>
      <c r="G26" s="37">
        <v>9786</v>
      </c>
      <c r="H26" s="38">
        <f>+G26</f>
        <v>9786</v>
      </c>
      <c r="I26" s="36">
        <f t="shared" si="0"/>
        <v>41688</v>
      </c>
      <c r="J26" s="39">
        <f t="shared" si="1"/>
        <v>2</v>
      </c>
      <c r="K26" s="5"/>
      <c r="L26" s="5"/>
      <c r="M26" t="s">
        <v>2342</v>
      </c>
      <c r="N26" s="43" t="str">
        <f t="shared" si="2"/>
        <v>AAAC</v>
      </c>
      <c r="O26" s="43" t="str">
        <f t="shared" si="3"/>
        <v>C</v>
      </c>
      <c r="P26" s="43" t="str">
        <f t="shared" si="4"/>
        <v>01</v>
      </c>
      <c r="Q26" s="43">
        <f t="shared" si="5"/>
        <v>10</v>
      </c>
      <c r="R26" s="35" t="s">
        <v>221</v>
      </c>
      <c r="S26" s="196" t="s">
        <v>2369</v>
      </c>
    </row>
    <row r="27" spans="1:19" x14ac:dyDescent="0.25">
      <c r="A27" s="112" t="s">
        <v>1144</v>
      </c>
      <c r="B27" s="112" t="s">
        <v>757</v>
      </c>
      <c r="C27" s="112"/>
      <c r="D27" s="35" t="s">
        <v>561</v>
      </c>
      <c r="E27" s="94">
        <v>41486</v>
      </c>
      <c r="F27" s="95">
        <v>146290</v>
      </c>
      <c r="G27" s="37">
        <v>14629</v>
      </c>
      <c r="H27" s="38">
        <f>+G27</f>
        <v>14629</v>
      </c>
      <c r="I27" s="36">
        <v>41729</v>
      </c>
      <c r="J27" s="39">
        <f t="shared" si="1"/>
        <v>10</v>
      </c>
      <c r="K27" s="96"/>
      <c r="L27" s="96"/>
      <c r="M27" s="42" t="s">
        <v>2345</v>
      </c>
      <c r="N27" s="43" t="str">
        <f t="shared" si="2"/>
        <v>AAAC</v>
      </c>
      <c r="O27" s="43" t="str">
        <f t="shared" si="3"/>
        <v>C</v>
      </c>
      <c r="P27" s="43" t="str">
        <f t="shared" si="4"/>
        <v>01</v>
      </c>
      <c r="Q27" s="43">
        <f t="shared" si="5"/>
        <v>10</v>
      </c>
      <c r="R27" s="35" t="s">
        <v>561</v>
      </c>
      <c r="S27" s="199" t="s">
        <v>2396</v>
      </c>
    </row>
    <row r="28" spans="1:19" x14ac:dyDescent="0.25">
      <c r="A28" s="50" t="s">
        <v>1043</v>
      </c>
      <c r="B28" s="31" t="s">
        <v>296</v>
      </c>
      <c r="C28" s="31"/>
      <c r="D28" s="35" t="s">
        <v>255</v>
      </c>
      <c r="E28" s="36">
        <v>41670</v>
      </c>
      <c r="F28" s="37">
        <v>5098</v>
      </c>
      <c r="G28" s="37">
        <v>510</v>
      </c>
      <c r="H28" s="38">
        <v>510</v>
      </c>
      <c r="I28" s="36">
        <f t="shared" ref="I28:I91" si="6">+E28</f>
        <v>41670</v>
      </c>
      <c r="J28" s="39">
        <f t="shared" si="1"/>
        <v>10</v>
      </c>
      <c r="K28" s="40"/>
      <c r="L28" s="41"/>
      <c r="M28" s="42" t="s">
        <v>2344</v>
      </c>
      <c r="N28" s="43" t="str">
        <f t="shared" si="2"/>
        <v>AAAC</v>
      </c>
      <c r="O28" s="43" t="str">
        <f t="shared" si="3"/>
        <v>C</v>
      </c>
      <c r="P28" s="43" t="str">
        <f t="shared" si="4"/>
        <v>01</v>
      </c>
      <c r="Q28" s="43">
        <f t="shared" si="5"/>
        <v>10</v>
      </c>
      <c r="R28" s="35" t="s">
        <v>255</v>
      </c>
      <c r="S28" s="196" t="s">
        <v>2353</v>
      </c>
    </row>
    <row r="29" spans="1:19" x14ac:dyDescent="0.25">
      <c r="A29" s="50" t="s">
        <v>930</v>
      </c>
      <c r="B29" s="31" t="s">
        <v>278</v>
      </c>
      <c r="C29" s="31"/>
      <c r="D29" s="35" t="s">
        <v>255</v>
      </c>
      <c r="E29" s="36">
        <v>41670</v>
      </c>
      <c r="F29" s="37">
        <v>9801</v>
      </c>
      <c r="G29" s="37">
        <v>980</v>
      </c>
      <c r="H29" s="38">
        <v>980</v>
      </c>
      <c r="I29" s="36">
        <f t="shared" si="6"/>
        <v>41670</v>
      </c>
      <c r="J29" s="39">
        <f t="shared" si="1"/>
        <v>10</v>
      </c>
      <c r="K29" s="40"/>
      <c r="L29" s="41"/>
      <c r="M29" s="42" t="s">
        <v>2344</v>
      </c>
      <c r="N29" s="43" t="str">
        <f t="shared" si="2"/>
        <v>AAAC</v>
      </c>
      <c r="O29" s="43" t="str">
        <f t="shared" si="3"/>
        <v>C</v>
      </c>
      <c r="P29" s="43" t="str">
        <f t="shared" si="4"/>
        <v>01</v>
      </c>
      <c r="Q29" s="43">
        <f t="shared" si="5"/>
        <v>10</v>
      </c>
      <c r="R29" s="35" t="s">
        <v>255</v>
      </c>
      <c r="S29" s="196" t="s">
        <v>2353</v>
      </c>
    </row>
    <row r="30" spans="1:19" x14ac:dyDescent="0.25">
      <c r="A30" s="45" t="s">
        <v>905</v>
      </c>
      <c r="B30" s="45" t="s">
        <v>657</v>
      </c>
      <c r="C30" s="45"/>
      <c r="D30" s="35" t="s">
        <v>221</v>
      </c>
      <c r="E30" s="36">
        <v>41711</v>
      </c>
      <c r="F30" s="82">
        <v>105400</v>
      </c>
      <c r="G30" s="37">
        <v>2108</v>
      </c>
      <c r="H30" s="38">
        <f>+G30</f>
        <v>2108</v>
      </c>
      <c r="I30" s="36">
        <f t="shared" si="6"/>
        <v>41711</v>
      </c>
      <c r="J30" s="39">
        <f t="shared" si="1"/>
        <v>2</v>
      </c>
      <c r="K30" s="5"/>
      <c r="L30" s="5"/>
      <c r="M30" t="s">
        <v>2342</v>
      </c>
      <c r="N30" s="43" t="str">
        <f t="shared" si="2"/>
        <v>AAAC</v>
      </c>
      <c r="O30" s="43" t="str">
        <f t="shared" si="3"/>
        <v>C</v>
      </c>
      <c r="P30" s="43" t="str">
        <f t="shared" si="4"/>
        <v>01</v>
      </c>
      <c r="Q30" s="43">
        <f t="shared" si="5"/>
        <v>10</v>
      </c>
      <c r="R30" s="35" t="s">
        <v>221</v>
      </c>
      <c r="S30" s="196" t="s">
        <v>2379</v>
      </c>
    </row>
    <row r="31" spans="1:19" x14ac:dyDescent="0.25">
      <c r="A31" s="49" t="s">
        <v>802</v>
      </c>
      <c r="B31" s="47" t="s">
        <v>254</v>
      </c>
      <c r="C31" s="47"/>
      <c r="D31" s="35" t="s">
        <v>255</v>
      </c>
      <c r="E31" s="36">
        <v>41670</v>
      </c>
      <c r="F31" s="37">
        <v>14180</v>
      </c>
      <c r="G31" s="37">
        <v>1418</v>
      </c>
      <c r="H31" s="38">
        <v>1418</v>
      </c>
      <c r="I31" s="36">
        <f t="shared" si="6"/>
        <v>41670</v>
      </c>
      <c r="J31" s="39">
        <f t="shared" si="1"/>
        <v>10</v>
      </c>
      <c r="K31" s="40"/>
      <c r="L31" s="41"/>
      <c r="M31" s="42" t="s">
        <v>2344</v>
      </c>
      <c r="N31" s="43" t="str">
        <f t="shared" si="2"/>
        <v>AAAC</v>
      </c>
      <c r="O31" s="43" t="str">
        <f t="shared" si="3"/>
        <v>C</v>
      </c>
      <c r="P31" s="43" t="str">
        <f t="shared" si="4"/>
        <v>01</v>
      </c>
      <c r="Q31" s="43">
        <f t="shared" si="5"/>
        <v>10</v>
      </c>
      <c r="R31" s="35" t="s">
        <v>255</v>
      </c>
      <c r="S31" s="196" t="s">
        <v>2353</v>
      </c>
    </row>
    <row r="32" spans="1:19" x14ac:dyDescent="0.25">
      <c r="A32" s="33" t="s">
        <v>894</v>
      </c>
      <c r="B32" s="34" t="s">
        <v>576</v>
      </c>
      <c r="C32" s="34"/>
      <c r="D32" s="35" t="s">
        <v>561</v>
      </c>
      <c r="E32" s="36">
        <v>41668</v>
      </c>
      <c r="F32" s="31">
        <v>11236</v>
      </c>
      <c r="G32" s="37">
        <v>1124</v>
      </c>
      <c r="H32" s="38">
        <v>1124</v>
      </c>
      <c r="I32" s="36">
        <f t="shared" si="6"/>
        <v>41668</v>
      </c>
      <c r="J32" s="39">
        <f t="shared" si="1"/>
        <v>10</v>
      </c>
      <c r="K32" s="5"/>
      <c r="L32" s="5"/>
      <c r="M32" s="42" t="s">
        <v>2345</v>
      </c>
      <c r="N32" s="43" t="str">
        <f t="shared" si="2"/>
        <v>AAAC</v>
      </c>
      <c r="O32" s="43" t="str">
        <f t="shared" si="3"/>
        <v>C</v>
      </c>
      <c r="P32" s="43" t="str">
        <f t="shared" si="4"/>
        <v>01</v>
      </c>
      <c r="Q32" s="43">
        <f t="shared" si="5"/>
        <v>10</v>
      </c>
      <c r="R32" s="35" t="s">
        <v>561</v>
      </c>
      <c r="S32" s="196" t="s">
        <v>2356</v>
      </c>
    </row>
    <row r="33" spans="1:19" x14ac:dyDescent="0.25">
      <c r="A33" s="49" t="s">
        <v>1059</v>
      </c>
      <c r="B33" s="47" t="s">
        <v>348</v>
      </c>
      <c r="C33" s="47"/>
      <c r="D33" s="35" t="s">
        <v>255</v>
      </c>
      <c r="E33" s="36">
        <v>41670</v>
      </c>
      <c r="F33" s="31">
        <v>21743</v>
      </c>
      <c r="G33" s="37">
        <v>2174</v>
      </c>
      <c r="H33" s="38">
        <v>2174</v>
      </c>
      <c r="I33" s="36">
        <f t="shared" si="6"/>
        <v>41670</v>
      </c>
      <c r="J33" s="39">
        <f t="shared" si="1"/>
        <v>10</v>
      </c>
      <c r="K33" s="40"/>
      <c r="L33" s="41"/>
      <c r="M33" s="42" t="s">
        <v>2344</v>
      </c>
      <c r="N33" s="43" t="str">
        <f t="shared" si="2"/>
        <v>AAAF</v>
      </c>
      <c r="O33" s="43" t="str">
        <f t="shared" si="3"/>
        <v>F</v>
      </c>
      <c r="P33" s="43" t="str">
        <f t="shared" si="4"/>
        <v>02</v>
      </c>
      <c r="Q33" s="43">
        <f t="shared" si="5"/>
        <v>10</v>
      </c>
      <c r="R33" s="35" t="s">
        <v>255</v>
      </c>
      <c r="S33" s="196" t="s">
        <v>2353</v>
      </c>
    </row>
    <row r="34" spans="1:19" x14ac:dyDescent="0.25">
      <c r="A34" s="49" t="s">
        <v>824</v>
      </c>
      <c r="B34" s="47" t="s">
        <v>351</v>
      </c>
      <c r="C34" s="47"/>
      <c r="D34" s="35" t="s">
        <v>255</v>
      </c>
      <c r="E34" s="36">
        <v>41670</v>
      </c>
      <c r="F34" s="31">
        <v>16099</v>
      </c>
      <c r="G34" s="37">
        <v>1610</v>
      </c>
      <c r="H34" s="38">
        <v>1610</v>
      </c>
      <c r="I34" s="36">
        <f t="shared" si="6"/>
        <v>41670</v>
      </c>
      <c r="J34" s="39">
        <f t="shared" si="1"/>
        <v>10</v>
      </c>
      <c r="K34" s="40"/>
      <c r="L34" s="41"/>
      <c r="M34" s="42" t="s">
        <v>2344</v>
      </c>
      <c r="N34" s="43" t="str">
        <f t="shared" si="2"/>
        <v>AAAF</v>
      </c>
      <c r="O34" s="43" t="str">
        <f t="shared" si="3"/>
        <v>F</v>
      </c>
      <c r="P34" s="43" t="str">
        <f t="shared" si="4"/>
        <v>02</v>
      </c>
      <c r="Q34" s="43">
        <f t="shared" si="5"/>
        <v>10</v>
      </c>
      <c r="R34" s="35" t="s">
        <v>255</v>
      </c>
      <c r="S34" s="196" t="s">
        <v>2353</v>
      </c>
    </row>
    <row r="35" spans="1:19" x14ac:dyDescent="0.25">
      <c r="A35" s="49" t="s">
        <v>1052</v>
      </c>
      <c r="B35" s="47" t="s">
        <v>325</v>
      </c>
      <c r="C35" s="47"/>
      <c r="D35" s="35" t="s">
        <v>255</v>
      </c>
      <c r="E35" s="36">
        <v>41670</v>
      </c>
      <c r="F35" s="51">
        <v>5872</v>
      </c>
      <c r="G35" s="37">
        <v>587</v>
      </c>
      <c r="H35" s="38">
        <v>587</v>
      </c>
      <c r="I35" s="36">
        <f t="shared" si="6"/>
        <v>41670</v>
      </c>
      <c r="J35" s="39">
        <f t="shared" si="1"/>
        <v>10</v>
      </c>
      <c r="K35" s="40"/>
      <c r="L35" s="41"/>
      <c r="M35" s="42" t="s">
        <v>2344</v>
      </c>
      <c r="N35" s="43" t="str">
        <f t="shared" si="2"/>
        <v>AAAF</v>
      </c>
      <c r="O35" s="43" t="str">
        <f t="shared" si="3"/>
        <v>F</v>
      </c>
      <c r="P35" s="43" t="str">
        <f t="shared" si="4"/>
        <v>02</v>
      </c>
      <c r="Q35" s="43">
        <f t="shared" si="5"/>
        <v>10</v>
      </c>
      <c r="R35" s="35" t="s">
        <v>255</v>
      </c>
      <c r="S35" s="196" t="s">
        <v>2353</v>
      </c>
    </row>
    <row r="36" spans="1:19" x14ac:dyDescent="0.25">
      <c r="A36" s="44" t="s">
        <v>904</v>
      </c>
      <c r="B36" s="34" t="s">
        <v>651</v>
      </c>
      <c r="C36" s="34"/>
      <c r="D36" s="35" t="s">
        <v>561</v>
      </c>
      <c r="E36" s="36">
        <v>41698</v>
      </c>
      <c r="F36" s="82">
        <v>112360</v>
      </c>
      <c r="G36" s="37">
        <v>11236</v>
      </c>
      <c r="H36" s="38">
        <f>+G36</f>
        <v>11236</v>
      </c>
      <c r="I36" s="36">
        <f t="shared" si="6"/>
        <v>41698</v>
      </c>
      <c r="J36" s="39">
        <f t="shared" si="1"/>
        <v>10</v>
      </c>
      <c r="K36" s="5"/>
      <c r="L36" s="5"/>
      <c r="M36" s="42" t="s">
        <v>2345</v>
      </c>
      <c r="N36" s="43" t="str">
        <f t="shared" si="2"/>
        <v>AAAF</v>
      </c>
      <c r="O36" s="43" t="str">
        <f t="shared" si="3"/>
        <v>F</v>
      </c>
      <c r="P36" s="43" t="str">
        <f t="shared" si="4"/>
        <v>02</v>
      </c>
      <c r="Q36" s="43">
        <f t="shared" si="5"/>
        <v>10</v>
      </c>
      <c r="R36" s="35" t="s">
        <v>561</v>
      </c>
      <c r="S36" s="196" t="s">
        <v>2365</v>
      </c>
    </row>
    <row r="37" spans="1:19" x14ac:dyDescent="0.25">
      <c r="A37" s="50" t="s">
        <v>1012</v>
      </c>
      <c r="B37" s="45" t="s">
        <v>732</v>
      </c>
      <c r="C37" s="45"/>
      <c r="D37" s="35" t="s">
        <v>255</v>
      </c>
      <c r="E37" s="36">
        <v>41704</v>
      </c>
      <c r="F37" s="82">
        <v>8388</v>
      </c>
      <c r="G37" s="37">
        <v>839</v>
      </c>
      <c r="H37" s="38">
        <f>+G37</f>
        <v>839</v>
      </c>
      <c r="I37" s="36">
        <f t="shared" si="6"/>
        <v>41704</v>
      </c>
      <c r="J37" s="39">
        <f t="shared" si="1"/>
        <v>10</v>
      </c>
      <c r="K37" s="5"/>
      <c r="L37" s="5"/>
      <c r="M37" s="42" t="s">
        <v>2344</v>
      </c>
      <c r="N37" s="43" t="str">
        <f t="shared" si="2"/>
        <v>AAAF</v>
      </c>
      <c r="O37" s="43" t="str">
        <f t="shared" si="3"/>
        <v>F</v>
      </c>
      <c r="P37" s="43" t="str">
        <f t="shared" si="4"/>
        <v>02</v>
      </c>
      <c r="Q37" s="43">
        <f t="shared" si="5"/>
        <v>10</v>
      </c>
      <c r="R37" s="35" t="s">
        <v>255</v>
      </c>
      <c r="S37" s="196" t="s">
        <v>2394</v>
      </c>
    </row>
    <row r="38" spans="1:19" x14ac:dyDescent="0.25">
      <c r="A38" s="50" t="s">
        <v>971</v>
      </c>
      <c r="B38" s="31" t="s">
        <v>429</v>
      </c>
      <c r="C38" s="31"/>
      <c r="D38" s="35" t="s">
        <v>255</v>
      </c>
      <c r="E38" s="36">
        <v>41670</v>
      </c>
      <c r="F38" s="51">
        <v>2016</v>
      </c>
      <c r="G38" s="37">
        <v>202</v>
      </c>
      <c r="H38" s="38">
        <v>202</v>
      </c>
      <c r="I38" s="36">
        <f t="shared" si="6"/>
        <v>41670</v>
      </c>
      <c r="J38" s="39">
        <f t="shared" si="1"/>
        <v>10.02</v>
      </c>
      <c r="K38" s="40"/>
      <c r="L38" s="41"/>
      <c r="M38" s="42" t="s">
        <v>2344</v>
      </c>
      <c r="N38" s="43" t="str">
        <f t="shared" si="2"/>
        <v>AAAF</v>
      </c>
      <c r="O38" s="43" t="str">
        <f t="shared" si="3"/>
        <v>F</v>
      </c>
      <c r="P38" s="43" t="str">
        <f t="shared" si="4"/>
        <v>02</v>
      </c>
      <c r="Q38" s="43">
        <f t="shared" si="5"/>
        <v>10</v>
      </c>
      <c r="R38" s="35" t="s">
        <v>255</v>
      </c>
      <c r="S38" s="196" t="s">
        <v>2353</v>
      </c>
    </row>
    <row r="39" spans="1:19" x14ac:dyDescent="0.25">
      <c r="A39" s="50" t="s">
        <v>1076</v>
      </c>
      <c r="B39" s="31" t="s">
        <v>414</v>
      </c>
      <c r="C39" s="31"/>
      <c r="D39" s="35" t="s">
        <v>255</v>
      </c>
      <c r="E39" s="36">
        <v>41670</v>
      </c>
      <c r="F39" s="51">
        <v>27054</v>
      </c>
      <c r="G39" s="37">
        <v>2705</v>
      </c>
      <c r="H39" s="38">
        <v>2705</v>
      </c>
      <c r="I39" s="36">
        <f t="shared" si="6"/>
        <v>41670</v>
      </c>
      <c r="J39" s="39">
        <f t="shared" si="1"/>
        <v>10</v>
      </c>
      <c r="K39" s="40"/>
      <c r="L39" s="41"/>
      <c r="M39" s="42" t="s">
        <v>2344</v>
      </c>
      <c r="N39" s="43" t="str">
        <f t="shared" si="2"/>
        <v>AAAF</v>
      </c>
      <c r="O39" s="43" t="str">
        <f t="shared" si="3"/>
        <v>F</v>
      </c>
      <c r="P39" s="43" t="str">
        <f t="shared" si="4"/>
        <v>02</v>
      </c>
      <c r="Q39" s="43">
        <f t="shared" si="5"/>
        <v>10</v>
      </c>
      <c r="R39" s="35" t="s">
        <v>255</v>
      </c>
      <c r="S39" s="196" t="s">
        <v>2353</v>
      </c>
    </row>
    <row r="40" spans="1:19" x14ac:dyDescent="0.25">
      <c r="A40" s="49" t="s">
        <v>1069</v>
      </c>
      <c r="B40" s="47" t="s">
        <v>383</v>
      </c>
      <c r="C40" s="47"/>
      <c r="D40" s="35" t="s">
        <v>255</v>
      </c>
      <c r="E40" s="36">
        <v>41670</v>
      </c>
      <c r="F40" s="31">
        <v>18994</v>
      </c>
      <c r="G40" s="37">
        <v>1899</v>
      </c>
      <c r="H40" s="38">
        <v>1899</v>
      </c>
      <c r="I40" s="36">
        <f t="shared" si="6"/>
        <v>41670</v>
      </c>
      <c r="J40" s="39">
        <f t="shared" si="1"/>
        <v>10</v>
      </c>
      <c r="K40" s="40"/>
      <c r="L40" s="41"/>
      <c r="M40" s="42" t="s">
        <v>2344</v>
      </c>
      <c r="N40" s="43" t="str">
        <f t="shared" si="2"/>
        <v>AAAF</v>
      </c>
      <c r="O40" s="43" t="str">
        <f t="shared" si="3"/>
        <v>F</v>
      </c>
      <c r="P40" s="43" t="str">
        <f t="shared" si="4"/>
        <v>02</v>
      </c>
      <c r="Q40" s="43">
        <f t="shared" si="5"/>
        <v>10</v>
      </c>
      <c r="R40" s="35" t="s">
        <v>255</v>
      </c>
      <c r="S40" s="196" t="s">
        <v>2353</v>
      </c>
    </row>
    <row r="41" spans="1:19" x14ac:dyDescent="0.25">
      <c r="A41" s="49" t="s">
        <v>947</v>
      </c>
      <c r="B41" s="47" t="s">
        <v>344</v>
      </c>
      <c r="C41" s="47"/>
      <c r="D41" s="35" t="s">
        <v>255</v>
      </c>
      <c r="E41" s="36">
        <v>41670</v>
      </c>
      <c r="F41" s="51">
        <v>14967</v>
      </c>
      <c r="G41" s="37">
        <v>1497</v>
      </c>
      <c r="H41" s="38">
        <v>1497</v>
      </c>
      <c r="I41" s="36">
        <f t="shared" si="6"/>
        <v>41670</v>
      </c>
      <c r="J41" s="39">
        <f t="shared" si="1"/>
        <v>10</v>
      </c>
      <c r="K41" s="40"/>
      <c r="L41" s="41"/>
      <c r="M41" s="42" t="s">
        <v>2344</v>
      </c>
      <c r="N41" s="43" t="str">
        <f t="shared" si="2"/>
        <v>AAAF</v>
      </c>
      <c r="O41" s="43" t="str">
        <f t="shared" si="3"/>
        <v>F</v>
      </c>
      <c r="P41" s="43" t="str">
        <f t="shared" si="4"/>
        <v>02</v>
      </c>
      <c r="Q41" s="43">
        <f t="shared" si="5"/>
        <v>10</v>
      </c>
      <c r="R41" s="35" t="s">
        <v>255</v>
      </c>
      <c r="S41" s="196" t="s">
        <v>2353</v>
      </c>
    </row>
    <row r="42" spans="1:19" x14ac:dyDescent="0.25">
      <c r="A42" s="50" t="s">
        <v>842</v>
      </c>
      <c r="B42" s="31" t="s">
        <v>409</v>
      </c>
      <c r="C42" s="31"/>
      <c r="D42" s="35" t="s">
        <v>255</v>
      </c>
      <c r="E42" s="36">
        <v>41670</v>
      </c>
      <c r="F42" s="51">
        <v>13115</v>
      </c>
      <c r="G42" s="37">
        <v>1312</v>
      </c>
      <c r="H42" s="38">
        <v>1312</v>
      </c>
      <c r="I42" s="36">
        <f t="shared" si="6"/>
        <v>41670</v>
      </c>
      <c r="J42" s="39">
        <f t="shared" si="1"/>
        <v>10</v>
      </c>
      <c r="K42" s="40"/>
      <c r="L42" s="41"/>
      <c r="M42" s="42" t="s">
        <v>2344</v>
      </c>
      <c r="N42" s="43" t="str">
        <f t="shared" si="2"/>
        <v>AAAF</v>
      </c>
      <c r="O42" s="43" t="str">
        <f t="shared" si="3"/>
        <v>F</v>
      </c>
      <c r="P42" s="43" t="str">
        <f t="shared" si="4"/>
        <v>02</v>
      </c>
      <c r="Q42" s="43">
        <f t="shared" si="5"/>
        <v>10</v>
      </c>
      <c r="R42" s="35" t="s">
        <v>255</v>
      </c>
      <c r="S42" s="196" t="s">
        <v>2353</v>
      </c>
    </row>
    <row r="43" spans="1:19" x14ac:dyDescent="0.25">
      <c r="A43" s="50" t="s">
        <v>1079</v>
      </c>
      <c r="B43" s="31" t="s">
        <v>428</v>
      </c>
      <c r="C43" s="31"/>
      <c r="D43" s="35" t="s">
        <v>255</v>
      </c>
      <c r="E43" s="36">
        <v>41670</v>
      </c>
      <c r="F43" s="51">
        <v>9888</v>
      </c>
      <c r="G43" s="37">
        <v>989</v>
      </c>
      <c r="H43" s="38">
        <v>989</v>
      </c>
      <c r="I43" s="36">
        <f t="shared" si="6"/>
        <v>41670</v>
      </c>
      <c r="J43" s="39">
        <f t="shared" si="1"/>
        <v>10</v>
      </c>
      <c r="K43" s="40"/>
      <c r="L43" s="41"/>
      <c r="M43" s="42" t="s">
        <v>2344</v>
      </c>
      <c r="N43" s="43" t="str">
        <f t="shared" si="2"/>
        <v>AAAF</v>
      </c>
      <c r="O43" s="43" t="str">
        <f t="shared" si="3"/>
        <v>F</v>
      </c>
      <c r="P43" s="43" t="str">
        <f t="shared" si="4"/>
        <v>02</v>
      </c>
      <c r="Q43" s="43">
        <f t="shared" si="5"/>
        <v>10</v>
      </c>
      <c r="R43" s="35" t="s">
        <v>255</v>
      </c>
      <c r="S43" s="196" t="s">
        <v>2353</v>
      </c>
    </row>
    <row r="44" spans="1:19" x14ac:dyDescent="0.25">
      <c r="A44" s="49" t="s">
        <v>331</v>
      </c>
      <c r="B44" s="47" t="s">
        <v>332</v>
      </c>
      <c r="C44" s="47"/>
      <c r="D44" s="35" t="s">
        <v>255</v>
      </c>
      <c r="E44" s="36">
        <v>41670</v>
      </c>
      <c r="F44" s="51">
        <v>3084</v>
      </c>
      <c r="G44" s="37">
        <v>308</v>
      </c>
      <c r="H44" s="38">
        <v>308</v>
      </c>
      <c r="I44" s="36">
        <f t="shared" si="6"/>
        <v>41670</v>
      </c>
      <c r="J44" s="39">
        <f t="shared" si="1"/>
        <v>9.99</v>
      </c>
      <c r="K44" s="40"/>
      <c r="L44" s="41"/>
      <c r="M44" s="42" t="s">
        <v>2344</v>
      </c>
      <c r="N44" s="43" t="str">
        <f t="shared" si="2"/>
        <v>AAAF</v>
      </c>
      <c r="O44" s="43" t="str">
        <f t="shared" si="3"/>
        <v>F</v>
      </c>
      <c r="P44" s="43" t="str">
        <f t="shared" si="4"/>
        <v>02</v>
      </c>
      <c r="Q44" s="43">
        <f t="shared" si="5"/>
        <v>10</v>
      </c>
      <c r="R44" s="35" t="s">
        <v>255</v>
      </c>
      <c r="S44" s="196" t="s">
        <v>2353</v>
      </c>
    </row>
    <row r="45" spans="1:19" x14ac:dyDescent="0.25">
      <c r="A45" s="50" t="s">
        <v>913</v>
      </c>
      <c r="B45" s="45" t="s">
        <v>727</v>
      </c>
      <c r="C45" s="45"/>
      <c r="D45" s="35" t="s">
        <v>255</v>
      </c>
      <c r="E45" s="36">
        <v>41704</v>
      </c>
      <c r="F45" s="82">
        <v>2359</v>
      </c>
      <c r="G45" s="37">
        <v>236</v>
      </c>
      <c r="H45" s="38">
        <f>+G45</f>
        <v>236</v>
      </c>
      <c r="I45" s="36">
        <f t="shared" si="6"/>
        <v>41704</v>
      </c>
      <c r="J45" s="39">
        <f t="shared" si="1"/>
        <v>10</v>
      </c>
      <c r="K45" s="5"/>
      <c r="L45" s="5"/>
      <c r="M45" s="42" t="s">
        <v>2344</v>
      </c>
      <c r="N45" s="43" t="str">
        <f t="shared" si="2"/>
        <v>AAAF</v>
      </c>
      <c r="O45" s="43" t="str">
        <f t="shared" si="3"/>
        <v>F</v>
      </c>
      <c r="P45" s="43" t="str">
        <f t="shared" si="4"/>
        <v>02</v>
      </c>
      <c r="Q45" s="43">
        <f t="shared" si="5"/>
        <v>10</v>
      </c>
      <c r="R45" s="35" t="s">
        <v>255</v>
      </c>
      <c r="S45" s="196" t="s">
        <v>2394</v>
      </c>
    </row>
    <row r="46" spans="1:19" x14ac:dyDescent="0.25">
      <c r="A46" s="50" t="s">
        <v>1075</v>
      </c>
      <c r="B46" s="31" t="s">
        <v>411</v>
      </c>
      <c r="C46" s="31"/>
      <c r="D46" s="35" t="s">
        <v>255</v>
      </c>
      <c r="E46" s="36">
        <v>41670</v>
      </c>
      <c r="F46" s="51">
        <v>9387</v>
      </c>
      <c r="G46" s="37">
        <v>939</v>
      </c>
      <c r="H46" s="38">
        <v>939</v>
      </c>
      <c r="I46" s="36">
        <f t="shared" si="6"/>
        <v>41670</v>
      </c>
      <c r="J46" s="39">
        <f t="shared" si="1"/>
        <v>10</v>
      </c>
      <c r="K46" s="40"/>
      <c r="L46" s="41"/>
      <c r="M46" s="42" t="s">
        <v>2344</v>
      </c>
      <c r="N46" s="43" t="str">
        <f t="shared" si="2"/>
        <v>AAAF</v>
      </c>
      <c r="O46" s="43" t="str">
        <f t="shared" si="3"/>
        <v>F</v>
      </c>
      <c r="P46" s="43" t="str">
        <f t="shared" si="4"/>
        <v>02</v>
      </c>
      <c r="Q46" s="43">
        <f t="shared" si="5"/>
        <v>10</v>
      </c>
      <c r="R46" s="35" t="s">
        <v>255</v>
      </c>
      <c r="S46" s="196" t="s">
        <v>2353</v>
      </c>
    </row>
    <row r="47" spans="1:19" x14ac:dyDescent="0.25">
      <c r="A47" s="45" t="s">
        <v>1149</v>
      </c>
      <c r="B47" s="45" t="s">
        <v>779</v>
      </c>
      <c r="C47" s="45"/>
      <c r="D47" s="35" t="s">
        <v>561</v>
      </c>
      <c r="E47" s="36">
        <v>41726</v>
      </c>
      <c r="F47" s="82">
        <v>42000</v>
      </c>
      <c r="G47" s="37">
        <v>4200</v>
      </c>
      <c r="H47" s="38">
        <f>+G47</f>
        <v>4200</v>
      </c>
      <c r="I47" s="36">
        <f t="shared" si="6"/>
        <v>41726</v>
      </c>
      <c r="J47" s="39">
        <f t="shared" si="1"/>
        <v>10</v>
      </c>
      <c r="K47" s="5"/>
      <c r="L47" s="5"/>
      <c r="M47" s="42" t="s">
        <v>2345</v>
      </c>
      <c r="N47" s="43" t="str">
        <f t="shared" si="2"/>
        <v>AAAF</v>
      </c>
      <c r="O47" s="43" t="str">
        <f t="shared" si="3"/>
        <v>F</v>
      </c>
      <c r="P47" s="43" t="str">
        <f t="shared" si="4"/>
        <v>02</v>
      </c>
      <c r="Q47" s="43">
        <f t="shared" si="5"/>
        <v>10</v>
      </c>
      <c r="R47" s="35" t="s">
        <v>561</v>
      </c>
      <c r="S47" s="196" t="s">
        <v>2386</v>
      </c>
    </row>
    <row r="48" spans="1:19" x14ac:dyDescent="0.25">
      <c r="A48" s="50" t="s">
        <v>1090</v>
      </c>
      <c r="B48" s="31" t="s">
        <v>465</v>
      </c>
      <c r="C48" s="31"/>
      <c r="D48" s="35" t="s">
        <v>255</v>
      </c>
      <c r="E48" s="36">
        <v>41670</v>
      </c>
      <c r="F48" s="51">
        <v>9717</v>
      </c>
      <c r="G48" s="37">
        <v>972</v>
      </c>
      <c r="H48" s="38">
        <v>972</v>
      </c>
      <c r="I48" s="36">
        <f t="shared" si="6"/>
        <v>41670</v>
      </c>
      <c r="J48" s="39">
        <f t="shared" si="1"/>
        <v>10</v>
      </c>
      <c r="K48" s="40"/>
      <c r="L48" s="41"/>
      <c r="M48" s="42" t="s">
        <v>2344</v>
      </c>
      <c r="N48" s="43" t="str">
        <f t="shared" si="2"/>
        <v>AAAF</v>
      </c>
      <c r="O48" s="43" t="str">
        <f t="shared" si="3"/>
        <v>F</v>
      </c>
      <c r="P48" s="43" t="str">
        <f t="shared" si="4"/>
        <v>02</v>
      </c>
      <c r="Q48" s="43">
        <f t="shared" si="5"/>
        <v>10</v>
      </c>
      <c r="R48" s="35" t="s">
        <v>255</v>
      </c>
      <c r="S48" s="196" t="s">
        <v>2353</v>
      </c>
    </row>
    <row r="49" spans="1:19" x14ac:dyDescent="0.25">
      <c r="A49" s="50" t="s">
        <v>860</v>
      </c>
      <c r="B49" s="31" t="s">
        <v>455</v>
      </c>
      <c r="C49" s="31"/>
      <c r="D49" s="35" t="s">
        <v>255</v>
      </c>
      <c r="E49" s="36">
        <v>41670</v>
      </c>
      <c r="F49" s="51">
        <v>6714</v>
      </c>
      <c r="G49" s="37">
        <v>671</v>
      </c>
      <c r="H49" s="38">
        <v>671</v>
      </c>
      <c r="I49" s="36">
        <f t="shared" si="6"/>
        <v>41670</v>
      </c>
      <c r="J49" s="39">
        <f t="shared" si="1"/>
        <v>9.99</v>
      </c>
      <c r="K49" s="40"/>
      <c r="L49" s="41"/>
      <c r="M49" s="42" t="s">
        <v>2344</v>
      </c>
      <c r="N49" s="43" t="str">
        <f t="shared" si="2"/>
        <v>AAAH</v>
      </c>
      <c r="O49" s="43" t="str">
        <f t="shared" si="3"/>
        <v>H</v>
      </c>
      <c r="P49" s="43" t="str">
        <f t="shared" si="4"/>
        <v>02</v>
      </c>
      <c r="Q49" s="43">
        <f t="shared" si="5"/>
        <v>10</v>
      </c>
      <c r="R49" s="35" t="s">
        <v>255</v>
      </c>
      <c r="S49" s="196" t="s">
        <v>2353</v>
      </c>
    </row>
    <row r="50" spans="1:19" x14ac:dyDescent="0.25">
      <c r="A50" s="44" t="s">
        <v>1003</v>
      </c>
      <c r="B50" s="34" t="s">
        <v>581</v>
      </c>
      <c r="C50" s="34"/>
      <c r="D50" s="35" t="s">
        <v>561</v>
      </c>
      <c r="E50" s="36">
        <v>41655</v>
      </c>
      <c r="F50" s="31">
        <v>449440</v>
      </c>
      <c r="G50" s="37">
        <v>44944</v>
      </c>
      <c r="H50" s="38">
        <v>44944</v>
      </c>
      <c r="I50" s="36">
        <f t="shared" si="6"/>
        <v>41655</v>
      </c>
      <c r="J50" s="39">
        <f t="shared" si="1"/>
        <v>10</v>
      </c>
      <c r="K50" s="5"/>
      <c r="L50" s="5"/>
      <c r="M50" s="42" t="s">
        <v>2345</v>
      </c>
      <c r="N50" s="43" t="str">
        <f t="shared" si="2"/>
        <v>AAAP</v>
      </c>
      <c r="O50" s="43" t="str">
        <f t="shared" si="3"/>
        <v>P</v>
      </c>
      <c r="P50" s="43" t="str">
        <f t="shared" si="4"/>
        <v>02</v>
      </c>
      <c r="Q50" s="43">
        <f t="shared" si="5"/>
        <v>10</v>
      </c>
      <c r="R50" s="35" t="s">
        <v>561</v>
      </c>
      <c r="S50" s="196" t="s">
        <v>2364</v>
      </c>
    </row>
    <row r="51" spans="1:19" x14ac:dyDescent="0.25">
      <c r="A51" s="44" t="s">
        <v>1130</v>
      </c>
      <c r="B51" s="81" t="s">
        <v>652</v>
      </c>
      <c r="C51" s="81"/>
      <c r="D51" s="35" t="s">
        <v>561</v>
      </c>
      <c r="E51" s="36">
        <v>41698</v>
      </c>
      <c r="F51" s="82">
        <v>80000</v>
      </c>
      <c r="G51" s="37">
        <v>8000</v>
      </c>
      <c r="H51" s="38">
        <f>+G51</f>
        <v>8000</v>
      </c>
      <c r="I51" s="36">
        <f t="shared" si="6"/>
        <v>41698</v>
      </c>
      <c r="J51" s="39">
        <f t="shared" si="1"/>
        <v>10</v>
      </c>
      <c r="K51" s="5"/>
      <c r="L51" s="5"/>
      <c r="M51" s="42" t="s">
        <v>2345</v>
      </c>
      <c r="N51" s="43" t="str">
        <f t="shared" si="2"/>
        <v>AAAP</v>
      </c>
      <c r="O51" s="43" t="str">
        <f t="shared" si="3"/>
        <v>P</v>
      </c>
      <c r="P51" s="43" t="str">
        <f t="shared" si="4"/>
        <v>02</v>
      </c>
      <c r="Q51" s="43">
        <f t="shared" si="5"/>
        <v>10</v>
      </c>
      <c r="R51" s="35" t="s">
        <v>561</v>
      </c>
      <c r="S51" s="196" t="s">
        <v>2365</v>
      </c>
    </row>
    <row r="52" spans="1:19" x14ac:dyDescent="0.25">
      <c r="A52" s="45" t="s">
        <v>1008</v>
      </c>
      <c r="B52" s="45" t="s">
        <v>656</v>
      </c>
      <c r="C52" s="45"/>
      <c r="D52" s="35" t="s">
        <v>586</v>
      </c>
      <c r="E52" s="36">
        <v>41729</v>
      </c>
      <c r="F52" s="82">
        <v>337808</v>
      </c>
      <c r="G52" s="37">
        <v>33781</v>
      </c>
      <c r="H52" s="38">
        <f>+G52</f>
        <v>33781</v>
      </c>
      <c r="I52" s="36">
        <f t="shared" si="6"/>
        <v>41729</v>
      </c>
      <c r="J52" s="39">
        <f t="shared" si="1"/>
        <v>10</v>
      </c>
      <c r="K52" s="5"/>
      <c r="L52" s="5"/>
      <c r="M52" s="5" t="s">
        <v>2346</v>
      </c>
      <c r="N52" s="43" t="str">
        <f t="shared" si="2"/>
        <v>AABC</v>
      </c>
      <c r="O52" s="43" t="str">
        <f t="shared" si="3"/>
        <v>C</v>
      </c>
      <c r="P52" s="43" t="str">
        <f t="shared" si="4"/>
        <v>01</v>
      </c>
      <c r="Q52" s="43">
        <f t="shared" si="5"/>
        <v>10</v>
      </c>
      <c r="R52" s="35" t="s">
        <v>586</v>
      </c>
      <c r="S52" s="196" t="s">
        <v>2377</v>
      </c>
    </row>
    <row r="53" spans="1:19" x14ac:dyDescent="0.25">
      <c r="A53" s="49" t="s">
        <v>710</v>
      </c>
      <c r="B53" s="47" t="s">
        <v>711</v>
      </c>
      <c r="C53" s="47"/>
      <c r="D53" s="35" t="s">
        <v>255</v>
      </c>
      <c r="E53" s="36">
        <v>41704</v>
      </c>
      <c r="F53" s="82">
        <v>6765</v>
      </c>
      <c r="G53" s="37">
        <v>677</v>
      </c>
      <c r="H53" s="38">
        <f>+G53</f>
        <v>677</v>
      </c>
      <c r="I53" s="36">
        <f t="shared" si="6"/>
        <v>41704</v>
      </c>
      <c r="J53" s="39">
        <f t="shared" si="1"/>
        <v>10.01</v>
      </c>
      <c r="K53" s="5"/>
      <c r="L53" s="5"/>
      <c r="M53" s="42" t="s">
        <v>2344</v>
      </c>
      <c r="N53" s="43" t="str">
        <f t="shared" si="2"/>
        <v>AABC</v>
      </c>
      <c r="O53" s="43" t="str">
        <f t="shared" si="3"/>
        <v>C</v>
      </c>
      <c r="P53" s="43" t="str">
        <f t="shared" si="4"/>
        <v>01</v>
      </c>
      <c r="Q53" s="43">
        <f t="shared" si="5"/>
        <v>10</v>
      </c>
      <c r="R53" s="35" t="s">
        <v>255</v>
      </c>
      <c r="S53" s="196" t="s">
        <v>2394</v>
      </c>
    </row>
    <row r="54" spans="1:19" x14ac:dyDescent="0.25">
      <c r="A54" s="33" t="s">
        <v>1128</v>
      </c>
      <c r="B54" s="34" t="s">
        <v>643</v>
      </c>
      <c r="C54" s="34"/>
      <c r="D54" s="35" t="s">
        <v>561</v>
      </c>
      <c r="E54" s="36">
        <v>41676</v>
      </c>
      <c r="F54" s="82">
        <v>115000</v>
      </c>
      <c r="G54" s="37">
        <v>11500</v>
      </c>
      <c r="H54" s="38">
        <f>+G54</f>
        <v>11500</v>
      </c>
      <c r="I54" s="36">
        <f t="shared" si="6"/>
        <v>41676</v>
      </c>
      <c r="J54" s="39">
        <f t="shared" si="1"/>
        <v>10</v>
      </c>
      <c r="K54" s="5"/>
      <c r="L54" s="5"/>
      <c r="M54" s="42" t="s">
        <v>2345</v>
      </c>
      <c r="N54" s="43" t="str">
        <f t="shared" si="2"/>
        <v>AABC</v>
      </c>
      <c r="O54" s="43" t="str">
        <f t="shared" si="3"/>
        <v>C</v>
      </c>
      <c r="P54" s="43" t="str">
        <f t="shared" si="4"/>
        <v>01</v>
      </c>
      <c r="Q54" s="43">
        <f t="shared" si="5"/>
        <v>10</v>
      </c>
      <c r="R54" s="35" t="s">
        <v>561</v>
      </c>
      <c r="S54" s="196" t="s">
        <v>2367</v>
      </c>
    </row>
    <row r="55" spans="1:19" x14ac:dyDescent="0.25">
      <c r="A55" s="49" t="s">
        <v>805</v>
      </c>
      <c r="B55" s="47" t="s">
        <v>267</v>
      </c>
      <c r="C55" s="47"/>
      <c r="D55" s="35" t="s">
        <v>255</v>
      </c>
      <c r="E55" s="36">
        <v>41670</v>
      </c>
      <c r="F55" s="37">
        <v>28271</v>
      </c>
      <c r="G55" s="37">
        <v>2827</v>
      </c>
      <c r="H55" s="38">
        <v>2827</v>
      </c>
      <c r="I55" s="36">
        <f t="shared" si="6"/>
        <v>41670</v>
      </c>
      <c r="J55" s="39">
        <f t="shared" si="1"/>
        <v>10</v>
      </c>
      <c r="K55" s="40"/>
      <c r="L55" s="41"/>
      <c r="M55" s="42" t="s">
        <v>2344</v>
      </c>
      <c r="N55" s="43" t="str">
        <f t="shared" si="2"/>
        <v>AABC</v>
      </c>
      <c r="O55" s="43" t="str">
        <f t="shared" si="3"/>
        <v>C</v>
      </c>
      <c r="P55" s="43" t="str">
        <f t="shared" si="4"/>
        <v>01</v>
      </c>
      <c r="Q55" s="43">
        <f t="shared" si="5"/>
        <v>10</v>
      </c>
      <c r="R55" s="35" t="s">
        <v>255</v>
      </c>
      <c r="S55" s="196" t="s">
        <v>2353</v>
      </c>
    </row>
    <row r="56" spans="1:19" x14ac:dyDescent="0.25">
      <c r="A56" s="44" t="s">
        <v>795</v>
      </c>
      <c r="B56" s="34" t="s">
        <v>226</v>
      </c>
      <c r="C56" s="34"/>
      <c r="D56" s="35" t="s">
        <v>221</v>
      </c>
      <c r="E56" s="36">
        <v>41667</v>
      </c>
      <c r="F56" s="37">
        <v>37641</v>
      </c>
      <c r="G56" s="37">
        <v>753</v>
      </c>
      <c r="H56" s="38">
        <v>753</v>
      </c>
      <c r="I56" s="36">
        <f t="shared" si="6"/>
        <v>41667</v>
      </c>
      <c r="J56" s="39">
        <f t="shared" si="1"/>
        <v>2</v>
      </c>
      <c r="K56" s="40"/>
      <c r="L56" s="41"/>
      <c r="M56" t="s">
        <v>2342</v>
      </c>
      <c r="N56" s="43" t="str">
        <f t="shared" si="2"/>
        <v>AABC</v>
      </c>
      <c r="O56" s="43" t="str">
        <f t="shared" si="3"/>
        <v>C</v>
      </c>
      <c r="P56" s="43" t="str">
        <f t="shared" si="4"/>
        <v>01</v>
      </c>
      <c r="Q56" s="43">
        <f t="shared" si="5"/>
        <v>10</v>
      </c>
      <c r="R56" s="35" t="s">
        <v>221</v>
      </c>
      <c r="S56" s="196" t="s">
        <v>2352</v>
      </c>
    </row>
    <row r="57" spans="1:19" x14ac:dyDescent="0.25">
      <c r="A57" s="50" t="s">
        <v>933</v>
      </c>
      <c r="B57" s="31" t="s">
        <v>284</v>
      </c>
      <c r="C57" s="31"/>
      <c r="D57" s="35" t="s">
        <v>255</v>
      </c>
      <c r="E57" s="36">
        <v>41670</v>
      </c>
      <c r="F57" s="37">
        <v>9673</v>
      </c>
      <c r="G57" s="37">
        <v>967</v>
      </c>
      <c r="H57" s="38">
        <v>967</v>
      </c>
      <c r="I57" s="36">
        <f t="shared" si="6"/>
        <v>41670</v>
      </c>
      <c r="J57" s="39">
        <f t="shared" si="1"/>
        <v>10</v>
      </c>
      <c r="K57" s="40"/>
      <c r="L57" s="41"/>
      <c r="M57" s="42" t="s">
        <v>2344</v>
      </c>
      <c r="N57" s="43" t="str">
        <f t="shared" si="2"/>
        <v>AABC</v>
      </c>
      <c r="O57" s="43" t="str">
        <f t="shared" si="3"/>
        <v>C</v>
      </c>
      <c r="P57" s="43" t="str">
        <f t="shared" si="4"/>
        <v>01</v>
      </c>
      <c r="Q57" s="43">
        <f t="shared" si="5"/>
        <v>10</v>
      </c>
      <c r="R57" s="35" t="s">
        <v>255</v>
      </c>
      <c r="S57" s="196" t="s">
        <v>2353</v>
      </c>
    </row>
    <row r="58" spans="1:19" x14ac:dyDescent="0.25">
      <c r="A58" s="45" t="s">
        <v>906</v>
      </c>
      <c r="B58" s="45" t="s">
        <v>658</v>
      </c>
      <c r="C58" s="45"/>
      <c r="D58" s="35" t="s">
        <v>221</v>
      </c>
      <c r="E58" s="36">
        <v>41711</v>
      </c>
      <c r="F58" s="82">
        <v>43800</v>
      </c>
      <c r="G58" s="37">
        <v>876</v>
      </c>
      <c r="H58" s="38">
        <f>+G58</f>
        <v>876</v>
      </c>
      <c r="I58" s="36">
        <f t="shared" si="6"/>
        <v>41711</v>
      </c>
      <c r="J58" s="39">
        <f t="shared" si="1"/>
        <v>2</v>
      </c>
      <c r="K58" s="5"/>
      <c r="L58" s="5"/>
      <c r="M58" t="s">
        <v>2342</v>
      </c>
      <c r="N58" s="43" t="str">
        <f t="shared" si="2"/>
        <v>AABC</v>
      </c>
      <c r="O58" s="43" t="str">
        <f t="shared" si="3"/>
        <v>C</v>
      </c>
      <c r="P58" s="43" t="str">
        <f t="shared" si="4"/>
        <v>01</v>
      </c>
      <c r="Q58" s="43">
        <f t="shared" si="5"/>
        <v>10</v>
      </c>
      <c r="R58" s="35" t="s">
        <v>221</v>
      </c>
      <c r="S58" s="196" t="s">
        <v>2379</v>
      </c>
    </row>
    <row r="59" spans="1:19" x14ac:dyDescent="0.25">
      <c r="A59" s="50" t="s">
        <v>1036</v>
      </c>
      <c r="B59" s="31" t="s">
        <v>271</v>
      </c>
      <c r="C59" s="31"/>
      <c r="D59" s="35" t="s">
        <v>255</v>
      </c>
      <c r="E59" s="36">
        <v>41670</v>
      </c>
      <c r="F59" s="37">
        <v>30223</v>
      </c>
      <c r="G59" s="37">
        <v>3022</v>
      </c>
      <c r="H59" s="38">
        <v>3022</v>
      </c>
      <c r="I59" s="36">
        <f t="shared" si="6"/>
        <v>41670</v>
      </c>
      <c r="J59" s="39">
        <f t="shared" si="1"/>
        <v>10</v>
      </c>
      <c r="K59" s="40"/>
      <c r="L59" s="41"/>
      <c r="M59" s="42" t="s">
        <v>2344</v>
      </c>
      <c r="N59" s="43" t="str">
        <f t="shared" si="2"/>
        <v>AABC</v>
      </c>
      <c r="O59" s="43" t="str">
        <f t="shared" si="3"/>
        <v>C</v>
      </c>
      <c r="P59" s="43" t="str">
        <f t="shared" si="4"/>
        <v>01</v>
      </c>
      <c r="Q59" s="43">
        <f t="shared" si="5"/>
        <v>10</v>
      </c>
      <c r="R59" s="35" t="s">
        <v>255</v>
      </c>
      <c r="S59" s="196" t="s">
        <v>2353</v>
      </c>
    </row>
    <row r="60" spans="1:19" x14ac:dyDescent="0.25">
      <c r="A60" s="45" t="s">
        <v>1023</v>
      </c>
      <c r="B60" s="45" t="s">
        <v>772</v>
      </c>
      <c r="C60" s="45"/>
      <c r="D60" s="35" t="s">
        <v>561</v>
      </c>
      <c r="E60" s="36">
        <v>41729</v>
      </c>
      <c r="F60" s="82">
        <v>16854</v>
      </c>
      <c r="G60" s="37">
        <v>1685</v>
      </c>
      <c r="H60" s="38">
        <f>+G60</f>
        <v>1685</v>
      </c>
      <c r="I60" s="36">
        <f t="shared" si="6"/>
        <v>41729</v>
      </c>
      <c r="J60" s="39">
        <f t="shared" si="1"/>
        <v>10</v>
      </c>
      <c r="K60" s="5"/>
      <c r="L60" s="5"/>
      <c r="M60" s="42" t="s">
        <v>2345</v>
      </c>
      <c r="N60" s="43" t="str">
        <f t="shared" si="2"/>
        <v>AABC</v>
      </c>
      <c r="O60" s="43" t="str">
        <f t="shared" si="3"/>
        <v>C</v>
      </c>
      <c r="P60" s="43" t="str">
        <f t="shared" si="4"/>
        <v>01</v>
      </c>
      <c r="Q60" s="43">
        <f t="shared" si="5"/>
        <v>10</v>
      </c>
      <c r="R60" s="35" t="s">
        <v>561</v>
      </c>
      <c r="S60" s="196" t="s">
        <v>2377</v>
      </c>
    </row>
    <row r="61" spans="1:19" x14ac:dyDescent="0.25">
      <c r="A61" s="33" t="s">
        <v>1000</v>
      </c>
      <c r="B61" s="34" t="s">
        <v>572</v>
      </c>
      <c r="C61" s="34"/>
      <c r="D61" s="35" t="s">
        <v>561</v>
      </c>
      <c r="E61" s="36">
        <v>41655</v>
      </c>
      <c r="F61" s="31">
        <v>353105</v>
      </c>
      <c r="G61" s="37">
        <v>35311</v>
      </c>
      <c r="H61" s="38">
        <v>35311</v>
      </c>
      <c r="I61" s="36">
        <f t="shared" si="6"/>
        <v>41655</v>
      </c>
      <c r="J61" s="39">
        <f t="shared" si="1"/>
        <v>10</v>
      </c>
      <c r="K61" s="5"/>
      <c r="L61" s="5"/>
      <c r="M61" s="42" t="s">
        <v>2345</v>
      </c>
      <c r="N61" s="43" t="str">
        <f t="shared" si="2"/>
        <v>AABC</v>
      </c>
      <c r="O61" s="43" t="str">
        <f t="shared" si="3"/>
        <v>C</v>
      </c>
      <c r="P61" s="43" t="str">
        <f t="shared" si="4"/>
        <v>01</v>
      </c>
      <c r="Q61" s="43">
        <f t="shared" si="5"/>
        <v>10</v>
      </c>
      <c r="R61" s="35" t="s">
        <v>561</v>
      </c>
      <c r="S61" s="196" t="s">
        <v>2364</v>
      </c>
    </row>
    <row r="62" spans="1:19" x14ac:dyDescent="0.25">
      <c r="A62" s="45" t="s">
        <v>1009</v>
      </c>
      <c r="B62" s="45" t="s">
        <v>659</v>
      </c>
      <c r="C62" s="45"/>
      <c r="D62" s="35" t="s">
        <v>221</v>
      </c>
      <c r="E62" s="36">
        <v>41717</v>
      </c>
      <c r="F62" s="82">
        <v>52900</v>
      </c>
      <c r="G62" s="37">
        <v>1058</v>
      </c>
      <c r="H62" s="38">
        <f>+G62</f>
        <v>1058</v>
      </c>
      <c r="I62" s="36">
        <f t="shared" si="6"/>
        <v>41717</v>
      </c>
      <c r="J62" s="39">
        <f t="shared" si="1"/>
        <v>2</v>
      </c>
      <c r="K62" s="5"/>
      <c r="L62" s="5"/>
      <c r="M62" t="s">
        <v>2342</v>
      </c>
      <c r="N62" s="43" t="str">
        <f t="shared" si="2"/>
        <v>AABC</v>
      </c>
      <c r="O62" s="43" t="str">
        <f t="shared" si="3"/>
        <v>C</v>
      </c>
      <c r="P62" s="43" t="str">
        <f t="shared" si="4"/>
        <v>01</v>
      </c>
      <c r="Q62" s="43">
        <f t="shared" si="5"/>
        <v>10</v>
      </c>
      <c r="R62" s="35" t="s">
        <v>221</v>
      </c>
      <c r="S62" s="196" t="s">
        <v>2380</v>
      </c>
    </row>
    <row r="63" spans="1:19" x14ac:dyDescent="0.25">
      <c r="A63" s="33" t="s">
        <v>900</v>
      </c>
      <c r="B63" s="81" t="s">
        <v>591</v>
      </c>
      <c r="C63" s="81"/>
      <c r="D63" s="35" t="s">
        <v>221</v>
      </c>
      <c r="E63" s="36">
        <v>41688</v>
      </c>
      <c r="F63" s="82">
        <v>294597</v>
      </c>
      <c r="G63" s="37">
        <v>5892</v>
      </c>
      <c r="H63" s="38">
        <f>+G63</f>
        <v>5892</v>
      </c>
      <c r="I63" s="36">
        <f t="shared" si="6"/>
        <v>41688</v>
      </c>
      <c r="J63" s="39">
        <f t="shared" si="1"/>
        <v>2</v>
      </c>
      <c r="K63" s="5"/>
      <c r="L63" s="5"/>
      <c r="M63" t="s">
        <v>2342</v>
      </c>
      <c r="N63" s="43" t="str">
        <f t="shared" si="2"/>
        <v>AABC</v>
      </c>
      <c r="O63" s="43" t="str">
        <f t="shared" si="3"/>
        <v>C</v>
      </c>
      <c r="P63" s="43" t="str">
        <f t="shared" si="4"/>
        <v>01</v>
      </c>
      <c r="Q63" s="43">
        <f t="shared" si="5"/>
        <v>10</v>
      </c>
      <c r="R63" s="35" t="s">
        <v>221</v>
      </c>
      <c r="S63" s="196" t="s">
        <v>2369</v>
      </c>
    </row>
    <row r="64" spans="1:19" x14ac:dyDescent="0.25">
      <c r="A64" s="45" t="s">
        <v>1145</v>
      </c>
      <c r="B64" s="45" t="s">
        <v>761</v>
      </c>
      <c r="C64" s="45"/>
      <c r="D64" s="35" t="s">
        <v>561</v>
      </c>
      <c r="E64" s="36">
        <v>41708</v>
      </c>
      <c r="F64" s="82">
        <v>958200</v>
      </c>
      <c r="G64" s="37">
        <v>95820</v>
      </c>
      <c r="H64" s="38">
        <f>+G64</f>
        <v>95820</v>
      </c>
      <c r="I64" s="36">
        <f t="shared" si="6"/>
        <v>41708</v>
      </c>
      <c r="J64" s="39">
        <f t="shared" si="1"/>
        <v>10</v>
      </c>
      <c r="K64" s="5"/>
      <c r="L64" s="5"/>
      <c r="M64" s="42" t="s">
        <v>2345</v>
      </c>
      <c r="N64" s="43" t="str">
        <f t="shared" si="2"/>
        <v>AABC</v>
      </c>
      <c r="O64" s="43" t="str">
        <f t="shared" si="3"/>
        <v>C</v>
      </c>
      <c r="P64" s="43" t="str">
        <f t="shared" si="4"/>
        <v>01</v>
      </c>
      <c r="Q64" s="43">
        <f t="shared" si="5"/>
        <v>10</v>
      </c>
      <c r="R64" s="35" t="s">
        <v>561</v>
      </c>
      <c r="S64" s="196" t="s">
        <v>2395</v>
      </c>
    </row>
    <row r="65" spans="1:19" x14ac:dyDescent="0.25">
      <c r="A65" s="45" t="s">
        <v>918</v>
      </c>
      <c r="B65" s="45" t="s">
        <v>759</v>
      </c>
      <c r="C65" s="45"/>
      <c r="D65" s="35" t="s">
        <v>561</v>
      </c>
      <c r="E65" s="36">
        <v>41703</v>
      </c>
      <c r="F65" s="82">
        <v>50840</v>
      </c>
      <c r="G65" s="37">
        <v>5084</v>
      </c>
      <c r="H65" s="38">
        <f>+G65</f>
        <v>5084</v>
      </c>
      <c r="I65" s="36">
        <f t="shared" si="6"/>
        <v>41703</v>
      </c>
      <c r="J65" s="39">
        <f t="shared" si="1"/>
        <v>10</v>
      </c>
      <c r="K65" s="5"/>
      <c r="L65" s="5"/>
      <c r="M65" s="42" t="s">
        <v>2345</v>
      </c>
      <c r="N65" s="43" t="str">
        <f t="shared" si="2"/>
        <v>AABC</v>
      </c>
      <c r="O65" s="43" t="str">
        <f t="shared" si="3"/>
        <v>C</v>
      </c>
      <c r="P65" s="43" t="str">
        <f t="shared" si="4"/>
        <v>01</v>
      </c>
      <c r="Q65" s="43">
        <f t="shared" si="5"/>
        <v>10</v>
      </c>
      <c r="R65" s="35" t="s">
        <v>561</v>
      </c>
      <c r="S65" s="196" t="s">
        <v>2378</v>
      </c>
    </row>
    <row r="66" spans="1:19" x14ac:dyDescent="0.25">
      <c r="A66" s="50" t="s">
        <v>939</v>
      </c>
      <c r="B66" s="31" t="s">
        <v>301</v>
      </c>
      <c r="C66" s="31"/>
      <c r="D66" s="35" t="s">
        <v>255</v>
      </c>
      <c r="E66" s="36">
        <v>41670</v>
      </c>
      <c r="F66" s="37">
        <v>9381</v>
      </c>
      <c r="G66" s="37">
        <v>938</v>
      </c>
      <c r="H66" s="38">
        <v>938</v>
      </c>
      <c r="I66" s="36">
        <f t="shared" si="6"/>
        <v>41670</v>
      </c>
      <c r="J66" s="39">
        <f t="shared" ref="J66:J129" si="7">+ROUND(H66/F66*100,2)</f>
        <v>10</v>
      </c>
      <c r="K66" s="40"/>
      <c r="L66" s="41"/>
      <c r="M66" s="42" t="s">
        <v>2344</v>
      </c>
      <c r="N66" s="43" t="str">
        <f t="shared" ref="N66:N129" si="8">LEFT(A66,4)</f>
        <v>AABC</v>
      </c>
      <c r="O66" s="43" t="str">
        <f t="shared" ref="O66:O129" si="9">RIGHT(N66,1)</f>
        <v>C</v>
      </c>
      <c r="P66" s="43" t="str">
        <f t="shared" ref="P66:P129" si="10">IF(O66="C","01","02")</f>
        <v>01</v>
      </c>
      <c r="Q66" s="43">
        <f t="shared" ref="Q66:Q129" si="11">LEN(A66)</f>
        <v>10</v>
      </c>
      <c r="R66" s="35" t="s">
        <v>255</v>
      </c>
      <c r="S66" s="196" t="s">
        <v>2353</v>
      </c>
    </row>
    <row r="67" spans="1:19" x14ac:dyDescent="0.25">
      <c r="A67" s="49" t="s">
        <v>258</v>
      </c>
      <c r="B67" s="47" t="s">
        <v>259</v>
      </c>
      <c r="C67" s="47"/>
      <c r="D67" s="35" t="s">
        <v>255</v>
      </c>
      <c r="E67" s="36">
        <v>41670</v>
      </c>
      <c r="F67" s="37">
        <v>13371</v>
      </c>
      <c r="G67" s="37">
        <v>1337</v>
      </c>
      <c r="H67" s="38">
        <v>1337</v>
      </c>
      <c r="I67" s="36">
        <f t="shared" si="6"/>
        <v>41670</v>
      </c>
      <c r="J67" s="39">
        <f t="shared" si="7"/>
        <v>10</v>
      </c>
      <c r="K67" s="40"/>
      <c r="L67" s="41"/>
      <c r="M67" s="42" t="s">
        <v>2344</v>
      </c>
      <c r="N67" s="43" t="str">
        <f t="shared" si="8"/>
        <v>AABC</v>
      </c>
      <c r="O67" s="43" t="str">
        <f t="shared" si="9"/>
        <v>C</v>
      </c>
      <c r="P67" s="43" t="str">
        <f t="shared" si="10"/>
        <v>01</v>
      </c>
      <c r="Q67" s="43">
        <f t="shared" si="11"/>
        <v>10</v>
      </c>
      <c r="R67" s="35" t="s">
        <v>255</v>
      </c>
      <c r="S67" s="196" t="s">
        <v>2353</v>
      </c>
    </row>
    <row r="68" spans="1:19" x14ac:dyDescent="0.25">
      <c r="A68" s="44" t="s">
        <v>1117</v>
      </c>
      <c r="B68" s="34" t="s">
        <v>565</v>
      </c>
      <c r="C68" s="34"/>
      <c r="D68" s="35" t="s">
        <v>561</v>
      </c>
      <c r="E68" s="36">
        <v>41654</v>
      </c>
      <c r="F68" s="31">
        <v>9530352</v>
      </c>
      <c r="G68" s="37">
        <v>953036</v>
      </c>
      <c r="H68" s="38">
        <v>953036</v>
      </c>
      <c r="I68" s="36">
        <f t="shared" si="6"/>
        <v>41654</v>
      </c>
      <c r="J68" s="39">
        <f t="shared" si="7"/>
        <v>10</v>
      </c>
      <c r="K68" s="5"/>
      <c r="L68" s="5"/>
      <c r="M68" s="42" t="s">
        <v>2345</v>
      </c>
      <c r="N68" s="43" t="str">
        <f t="shared" si="8"/>
        <v>AABC</v>
      </c>
      <c r="O68" s="43" t="str">
        <f t="shared" si="9"/>
        <v>C</v>
      </c>
      <c r="P68" s="43" t="str">
        <f t="shared" si="10"/>
        <v>01</v>
      </c>
      <c r="Q68" s="43">
        <f t="shared" si="11"/>
        <v>10</v>
      </c>
      <c r="R68" s="35" t="s">
        <v>561</v>
      </c>
      <c r="S68" s="196" t="s">
        <v>2359</v>
      </c>
    </row>
    <row r="69" spans="1:19" x14ac:dyDescent="0.25">
      <c r="A69" s="50" t="s">
        <v>934</v>
      </c>
      <c r="B69" s="31" t="s">
        <v>285</v>
      </c>
      <c r="C69" s="31"/>
      <c r="D69" s="35" t="s">
        <v>255</v>
      </c>
      <c r="E69" s="36">
        <v>41670</v>
      </c>
      <c r="F69" s="37">
        <v>3553</v>
      </c>
      <c r="G69" s="37">
        <v>355</v>
      </c>
      <c r="H69" s="38">
        <v>355</v>
      </c>
      <c r="I69" s="36">
        <f t="shared" si="6"/>
        <v>41670</v>
      </c>
      <c r="J69" s="39">
        <f t="shared" si="7"/>
        <v>9.99</v>
      </c>
      <c r="K69" s="40"/>
      <c r="L69" s="41"/>
      <c r="M69" s="42" t="s">
        <v>2344</v>
      </c>
      <c r="N69" s="43" t="str">
        <f t="shared" si="8"/>
        <v>AABC</v>
      </c>
      <c r="O69" s="43" t="str">
        <f t="shared" si="9"/>
        <v>C</v>
      </c>
      <c r="P69" s="43" t="str">
        <f t="shared" si="10"/>
        <v>01</v>
      </c>
      <c r="Q69" s="43">
        <f t="shared" si="11"/>
        <v>10</v>
      </c>
      <c r="R69" s="35" t="s">
        <v>255</v>
      </c>
      <c r="S69" s="196" t="s">
        <v>2353</v>
      </c>
    </row>
    <row r="70" spans="1:19" x14ac:dyDescent="0.25">
      <c r="A70" s="49" t="s">
        <v>1034</v>
      </c>
      <c r="B70" s="47" t="s">
        <v>262</v>
      </c>
      <c r="C70" s="47"/>
      <c r="D70" s="35" t="s">
        <v>255</v>
      </c>
      <c r="E70" s="36">
        <v>41670</v>
      </c>
      <c r="F70" s="37">
        <v>5386</v>
      </c>
      <c r="G70" s="37">
        <v>539</v>
      </c>
      <c r="H70" s="38">
        <v>539</v>
      </c>
      <c r="I70" s="36">
        <f t="shared" si="6"/>
        <v>41670</v>
      </c>
      <c r="J70" s="39">
        <f t="shared" si="7"/>
        <v>10.01</v>
      </c>
      <c r="K70" s="40"/>
      <c r="L70" s="41"/>
      <c r="M70" s="42" t="s">
        <v>2344</v>
      </c>
      <c r="N70" s="43" t="str">
        <f t="shared" si="8"/>
        <v>AABC</v>
      </c>
      <c r="O70" s="43" t="str">
        <f t="shared" si="9"/>
        <v>C</v>
      </c>
      <c r="P70" s="43" t="str">
        <f t="shared" si="10"/>
        <v>01</v>
      </c>
      <c r="Q70" s="43">
        <f t="shared" si="11"/>
        <v>10</v>
      </c>
      <c r="R70" s="35" t="s">
        <v>255</v>
      </c>
      <c r="S70" s="196" t="s">
        <v>2353</v>
      </c>
    </row>
    <row r="71" spans="1:19" x14ac:dyDescent="0.25">
      <c r="A71" s="49" t="s">
        <v>911</v>
      </c>
      <c r="B71" s="47" t="s">
        <v>265</v>
      </c>
      <c r="C71" s="47"/>
      <c r="D71" s="35" t="s">
        <v>255</v>
      </c>
      <c r="E71" s="36">
        <v>41704</v>
      </c>
      <c r="F71" s="82">
        <v>24643</v>
      </c>
      <c r="G71" s="37">
        <v>2464</v>
      </c>
      <c r="H71" s="38">
        <f>+G71</f>
        <v>2464</v>
      </c>
      <c r="I71" s="36">
        <f t="shared" si="6"/>
        <v>41704</v>
      </c>
      <c r="J71" s="39">
        <f t="shared" si="7"/>
        <v>10</v>
      </c>
      <c r="K71" s="5"/>
      <c r="L71" s="5"/>
      <c r="M71" s="42" t="s">
        <v>2344</v>
      </c>
      <c r="N71" s="43" t="str">
        <f t="shared" si="8"/>
        <v>AABC</v>
      </c>
      <c r="O71" s="43" t="str">
        <f t="shared" si="9"/>
        <v>C</v>
      </c>
      <c r="P71" s="43" t="str">
        <f t="shared" si="10"/>
        <v>01</v>
      </c>
      <c r="Q71" s="43">
        <f t="shared" si="11"/>
        <v>10</v>
      </c>
      <c r="R71" s="35" t="s">
        <v>255</v>
      </c>
      <c r="S71" s="196" t="s">
        <v>2394</v>
      </c>
    </row>
    <row r="72" spans="1:19" x14ac:dyDescent="0.25">
      <c r="A72" s="49" t="s">
        <v>263</v>
      </c>
      <c r="B72" s="47" t="s">
        <v>264</v>
      </c>
      <c r="C72" s="47"/>
      <c r="D72" s="35" t="s">
        <v>255</v>
      </c>
      <c r="E72" s="36">
        <v>41670</v>
      </c>
      <c r="F72" s="37">
        <v>6951</v>
      </c>
      <c r="G72" s="37">
        <v>695</v>
      </c>
      <c r="H72" s="38">
        <v>695</v>
      </c>
      <c r="I72" s="36">
        <f t="shared" si="6"/>
        <v>41670</v>
      </c>
      <c r="J72" s="39">
        <f t="shared" si="7"/>
        <v>10</v>
      </c>
      <c r="K72" s="40"/>
      <c r="L72" s="41"/>
      <c r="M72" s="42" t="s">
        <v>2344</v>
      </c>
      <c r="N72" s="43" t="str">
        <f t="shared" si="8"/>
        <v>AABC</v>
      </c>
      <c r="O72" s="43" t="str">
        <f t="shared" si="9"/>
        <v>C</v>
      </c>
      <c r="P72" s="43" t="str">
        <f t="shared" si="10"/>
        <v>01</v>
      </c>
      <c r="Q72" s="43">
        <f t="shared" si="11"/>
        <v>10</v>
      </c>
      <c r="R72" s="35" t="s">
        <v>255</v>
      </c>
      <c r="S72" s="196" t="s">
        <v>2353</v>
      </c>
    </row>
    <row r="73" spans="1:19" x14ac:dyDescent="0.25">
      <c r="A73" s="50" t="s">
        <v>929</v>
      </c>
      <c r="B73" s="31" t="s">
        <v>272</v>
      </c>
      <c r="C73" s="31"/>
      <c r="D73" s="35" t="s">
        <v>255</v>
      </c>
      <c r="E73" s="36">
        <v>41670</v>
      </c>
      <c r="F73" s="37">
        <v>11509</v>
      </c>
      <c r="G73" s="37">
        <v>1151</v>
      </c>
      <c r="H73" s="38">
        <v>1151</v>
      </c>
      <c r="I73" s="36">
        <f t="shared" si="6"/>
        <v>41670</v>
      </c>
      <c r="J73" s="39">
        <f t="shared" si="7"/>
        <v>10</v>
      </c>
      <c r="K73" s="40"/>
      <c r="L73" s="41"/>
      <c r="M73" s="42" t="s">
        <v>2344</v>
      </c>
      <c r="N73" s="43" t="str">
        <f t="shared" si="8"/>
        <v>AABC</v>
      </c>
      <c r="O73" s="43" t="str">
        <f t="shared" si="9"/>
        <v>C</v>
      </c>
      <c r="P73" s="43" t="str">
        <f t="shared" si="10"/>
        <v>01</v>
      </c>
      <c r="Q73" s="43">
        <f t="shared" si="11"/>
        <v>10</v>
      </c>
      <c r="R73" s="35" t="s">
        <v>255</v>
      </c>
      <c r="S73" s="196" t="s">
        <v>2353</v>
      </c>
    </row>
    <row r="74" spans="1:19" x14ac:dyDescent="0.25">
      <c r="A74" s="49" t="s">
        <v>804</v>
      </c>
      <c r="B74" s="47" t="s">
        <v>265</v>
      </c>
      <c r="C74" s="47"/>
      <c r="D74" s="35" t="s">
        <v>255</v>
      </c>
      <c r="E74" s="36">
        <v>41670</v>
      </c>
      <c r="F74" s="37">
        <v>11849</v>
      </c>
      <c r="G74" s="37">
        <v>1185</v>
      </c>
      <c r="H74" s="38">
        <v>1185</v>
      </c>
      <c r="I74" s="36">
        <f t="shared" si="6"/>
        <v>41670</v>
      </c>
      <c r="J74" s="39">
        <f t="shared" si="7"/>
        <v>10</v>
      </c>
      <c r="K74" s="40"/>
      <c r="L74" s="41"/>
      <c r="M74" s="42" t="s">
        <v>2344</v>
      </c>
      <c r="N74" s="43" t="str">
        <f t="shared" si="8"/>
        <v>AABC</v>
      </c>
      <c r="O74" s="43" t="str">
        <f t="shared" si="9"/>
        <v>C</v>
      </c>
      <c r="P74" s="43" t="str">
        <f t="shared" si="10"/>
        <v>01</v>
      </c>
      <c r="Q74" s="43">
        <f t="shared" si="11"/>
        <v>10</v>
      </c>
      <c r="R74" s="35" t="s">
        <v>255</v>
      </c>
      <c r="S74" s="196" t="s">
        <v>2353</v>
      </c>
    </row>
    <row r="75" spans="1:19" x14ac:dyDescent="0.25">
      <c r="A75" s="50" t="s">
        <v>1141</v>
      </c>
      <c r="B75" s="31" t="s">
        <v>714</v>
      </c>
      <c r="C75" s="31"/>
      <c r="D75" s="35" t="s">
        <v>255</v>
      </c>
      <c r="E75" s="36">
        <v>41729</v>
      </c>
      <c r="F75" s="82">
        <v>2612</v>
      </c>
      <c r="G75" s="37">
        <v>261</v>
      </c>
      <c r="H75" s="38">
        <f>+G75</f>
        <v>261</v>
      </c>
      <c r="I75" s="36">
        <f t="shared" si="6"/>
        <v>41729</v>
      </c>
      <c r="J75" s="39">
        <f t="shared" si="7"/>
        <v>9.99</v>
      </c>
      <c r="K75" s="5"/>
      <c r="L75" s="5"/>
      <c r="M75" s="42" t="s">
        <v>2344</v>
      </c>
      <c r="N75" s="43" t="str">
        <f t="shared" si="8"/>
        <v>AABC</v>
      </c>
      <c r="O75" s="43" t="str">
        <f t="shared" si="9"/>
        <v>C</v>
      </c>
      <c r="P75" s="43" t="str">
        <f t="shared" si="10"/>
        <v>01</v>
      </c>
      <c r="Q75" s="43">
        <f t="shared" si="11"/>
        <v>10</v>
      </c>
      <c r="R75" s="35" t="s">
        <v>255</v>
      </c>
      <c r="S75" s="196" t="s">
        <v>2377</v>
      </c>
    </row>
    <row r="76" spans="1:19" x14ac:dyDescent="0.25">
      <c r="A76" s="50" t="s">
        <v>940</v>
      </c>
      <c r="B76" s="31" t="s">
        <v>303</v>
      </c>
      <c r="C76" s="31"/>
      <c r="D76" s="35" t="s">
        <v>255</v>
      </c>
      <c r="E76" s="36">
        <v>41670</v>
      </c>
      <c r="F76" s="37">
        <v>13648</v>
      </c>
      <c r="G76" s="37">
        <v>1365</v>
      </c>
      <c r="H76" s="38">
        <v>1365</v>
      </c>
      <c r="I76" s="36">
        <f t="shared" si="6"/>
        <v>41670</v>
      </c>
      <c r="J76" s="39">
        <f t="shared" si="7"/>
        <v>10</v>
      </c>
      <c r="K76" s="40"/>
      <c r="L76" s="41"/>
      <c r="M76" s="42" t="s">
        <v>2344</v>
      </c>
      <c r="N76" s="43" t="str">
        <f t="shared" si="8"/>
        <v>AABC</v>
      </c>
      <c r="O76" s="43" t="str">
        <f t="shared" si="9"/>
        <v>C</v>
      </c>
      <c r="P76" s="43" t="str">
        <f t="shared" si="10"/>
        <v>01</v>
      </c>
      <c r="Q76" s="43">
        <f t="shared" si="11"/>
        <v>10</v>
      </c>
      <c r="R76" s="35" t="s">
        <v>255</v>
      </c>
      <c r="S76" s="196" t="s">
        <v>2353</v>
      </c>
    </row>
    <row r="77" spans="1:19" x14ac:dyDescent="0.25">
      <c r="A77" s="45" t="s">
        <v>1021</v>
      </c>
      <c r="B77" s="45" t="s">
        <v>758</v>
      </c>
      <c r="C77" s="45"/>
      <c r="D77" s="35" t="s">
        <v>561</v>
      </c>
      <c r="E77" s="36">
        <v>41702</v>
      </c>
      <c r="F77" s="82">
        <v>121460</v>
      </c>
      <c r="G77" s="37">
        <v>12146</v>
      </c>
      <c r="H77" s="38">
        <f>+G77</f>
        <v>12146</v>
      </c>
      <c r="I77" s="36">
        <f t="shared" si="6"/>
        <v>41702</v>
      </c>
      <c r="J77" s="39">
        <f t="shared" si="7"/>
        <v>10</v>
      </c>
      <c r="K77" s="5"/>
      <c r="L77" s="5"/>
      <c r="M77" s="42" t="s">
        <v>2345</v>
      </c>
      <c r="N77" s="43" t="str">
        <f t="shared" si="8"/>
        <v>AABC</v>
      </c>
      <c r="O77" s="43" t="str">
        <f t="shared" si="9"/>
        <v>C</v>
      </c>
      <c r="P77" s="43" t="str">
        <f t="shared" si="10"/>
        <v>01</v>
      </c>
      <c r="Q77" s="43">
        <f t="shared" si="11"/>
        <v>10</v>
      </c>
      <c r="R77" s="35" t="s">
        <v>561</v>
      </c>
      <c r="S77" s="196" t="s">
        <v>2376</v>
      </c>
    </row>
    <row r="78" spans="1:19" x14ac:dyDescent="0.25">
      <c r="A78" s="45" t="s">
        <v>671</v>
      </c>
      <c r="B78" s="45" t="s">
        <v>672</v>
      </c>
      <c r="C78" s="45"/>
      <c r="D78" s="35" t="s">
        <v>221</v>
      </c>
      <c r="E78" s="36">
        <v>41729</v>
      </c>
      <c r="F78" s="82">
        <v>5055</v>
      </c>
      <c r="G78" s="37">
        <v>101</v>
      </c>
      <c r="H78" s="38">
        <f>+G78</f>
        <v>101</v>
      </c>
      <c r="I78" s="36">
        <f t="shared" si="6"/>
        <v>41729</v>
      </c>
      <c r="J78" s="39">
        <f t="shared" si="7"/>
        <v>2</v>
      </c>
      <c r="K78" s="5"/>
      <c r="L78" s="5"/>
      <c r="M78" t="s">
        <v>2342</v>
      </c>
      <c r="N78" s="43" t="str">
        <f t="shared" si="8"/>
        <v>AABC</v>
      </c>
      <c r="O78" s="43" t="str">
        <f t="shared" si="9"/>
        <v>C</v>
      </c>
      <c r="P78" s="43" t="str">
        <f t="shared" si="10"/>
        <v>01</v>
      </c>
      <c r="Q78" s="43">
        <f t="shared" si="11"/>
        <v>10</v>
      </c>
      <c r="R78" s="35" t="s">
        <v>221</v>
      </c>
      <c r="S78" s="196" t="s">
        <v>2377</v>
      </c>
    </row>
    <row r="79" spans="1:19" x14ac:dyDescent="0.25">
      <c r="A79" s="45" t="s">
        <v>1135</v>
      </c>
      <c r="B79" s="45" t="s">
        <v>669</v>
      </c>
      <c r="C79" s="45"/>
      <c r="D79" s="35" t="s">
        <v>221</v>
      </c>
      <c r="E79" s="36">
        <v>41729</v>
      </c>
      <c r="F79" s="82">
        <v>467160.14600000001</v>
      </c>
      <c r="G79" s="37">
        <v>9887</v>
      </c>
      <c r="H79" s="38">
        <f>+G79</f>
        <v>9887</v>
      </c>
      <c r="I79" s="36">
        <f t="shared" si="6"/>
        <v>41729</v>
      </c>
      <c r="J79" s="39">
        <f t="shared" si="7"/>
        <v>2.12</v>
      </c>
      <c r="K79" s="5"/>
      <c r="L79" s="5"/>
      <c r="M79" t="s">
        <v>2342</v>
      </c>
      <c r="N79" s="43" t="str">
        <f t="shared" si="8"/>
        <v>AABC</v>
      </c>
      <c r="O79" s="43" t="str">
        <f t="shared" si="9"/>
        <v>C</v>
      </c>
      <c r="P79" s="43" t="str">
        <f t="shared" si="10"/>
        <v>01</v>
      </c>
      <c r="Q79" s="43">
        <f t="shared" si="11"/>
        <v>10</v>
      </c>
      <c r="R79" s="35" t="s">
        <v>221</v>
      </c>
      <c r="S79" s="196" t="s">
        <v>2377</v>
      </c>
    </row>
    <row r="80" spans="1:19" x14ac:dyDescent="0.25">
      <c r="A80" s="50" t="s">
        <v>814</v>
      </c>
      <c r="B80" s="31" t="s">
        <v>293</v>
      </c>
      <c r="C80" s="31"/>
      <c r="D80" s="35" t="s">
        <v>255</v>
      </c>
      <c r="E80" s="36">
        <v>41670</v>
      </c>
      <c r="F80" s="37">
        <v>4780</v>
      </c>
      <c r="G80" s="37">
        <v>478</v>
      </c>
      <c r="H80" s="38">
        <v>478</v>
      </c>
      <c r="I80" s="36">
        <f t="shared" si="6"/>
        <v>41670</v>
      </c>
      <c r="J80" s="39">
        <f t="shared" si="7"/>
        <v>10</v>
      </c>
      <c r="K80" s="40"/>
      <c r="L80" s="41"/>
      <c r="M80" s="42" t="s">
        <v>2344</v>
      </c>
      <c r="N80" s="43" t="str">
        <f t="shared" si="8"/>
        <v>AABC</v>
      </c>
      <c r="O80" s="43" t="str">
        <f t="shared" si="9"/>
        <v>C</v>
      </c>
      <c r="P80" s="43" t="str">
        <f t="shared" si="10"/>
        <v>01</v>
      </c>
      <c r="Q80" s="43">
        <f t="shared" si="11"/>
        <v>10</v>
      </c>
      <c r="R80" s="35" t="s">
        <v>255</v>
      </c>
      <c r="S80" s="196" t="s">
        <v>2353</v>
      </c>
    </row>
    <row r="81" spans="1:19" x14ac:dyDescent="0.25">
      <c r="A81" s="50" t="s">
        <v>818</v>
      </c>
      <c r="B81" s="31" t="s">
        <v>319</v>
      </c>
      <c r="C81" s="31"/>
      <c r="D81" s="35" t="s">
        <v>255</v>
      </c>
      <c r="E81" s="36">
        <v>41670</v>
      </c>
      <c r="F81" s="51">
        <v>12605</v>
      </c>
      <c r="G81" s="37">
        <v>1260</v>
      </c>
      <c r="H81" s="38">
        <v>1260</v>
      </c>
      <c r="I81" s="36">
        <f t="shared" si="6"/>
        <v>41670</v>
      </c>
      <c r="J81" s="39">
        <f t="shared" si="7"/>
        <v>10</v>
      </c>
      <c r="K81" s="40"/>
      <c r="L81" s="41"/>
      <c r="M81" s="42" t="s">
        <v>2344</v>
      </c>
      <c r="N81" s="43" t="str">
        <f t="shared" si="8"/>
        <v>AABC</v>
      </c>
      <c r="O81" s="43" t="str">
        <f t="shared" si="9"/>
        <v>C</v>
      </c>
      <c r="P81" s="43" t="str">
        <f t="shared" si="10"/>
        <v>01</v>
      </c>
      <c r="Q81" s="43">
        <f t="shared" si="11"/>
        <v>10</v>
      </c>
      <c r="R81" s="35" t="s">
        <v>255</v>
      </c>
      <c r="S81" s="196" t="s">
        <v>2353</v>
      </c>
    </row>
    <row r="82" spans="1:19" x14ac:dyDescent="0.25">
      <c r="A82" s="50" t="s">
        <v>812</v>
      </c>
      <c r="B82" s="31" t="s">
        <v>286</v>
      </c>
      <c r="C82" s="31"/>
      <c r="D82" s="35" t="s">
        <v>255</v>
      </c>
      <c r="E82" s="36">
        <v>41670</v>
      </c>
      <c r="F82" s="37">
        <v>11559</v>
      </c>
      <c r="G82" s="37">
        <v>1156</v>
      </c>
      <c r="H82" s="38">
        <v>1156</v>
      </c>
      <c r="I82" s="36">
        <f t="shared" si="6"/>
        <v>41670</v>
      </c>
      <c r="J82" s="39">
        <f t="shared" si="7"/>
        <v>10</v>
      </c>
      <c r="K82" s="40"/>
      <c r="L82" s="41"/>
      <c r="M82" s="42" t="s">
        <v>2344</v>
      </c>
      <c r="N82" s="43" t="str">
        <f t="shared" si="8"/>
        <v>AABC</v>
      </c>
      <c r="O82" s="43" t="str">
        <f t="shared" si="9"/>
        <v>C</v>
      </c>
      <c r="P82" s="43" t="str">
        <f t="shared" si="10"/>
        <v>01</v>
      </c>
      <c r="Q82" s="43">
        <f t="shared" si="11"/>
        <v>10</v>
      </c>
      <c r="R82" s="35" t="s">
        <v>255</v>
      </c>
      <c r="S82" s="196" t="s">
        <v>2353</v>
      </c>
    </row>
    <row r="83" spans="1:19" x14ac:dyDescent="0.25">
      <c r="A83" s="49" t="s">
        <v>823</v>
      </c>
      <c r="B83" s="47" t="s">
        <v>343</v>
      </c>
      <c r="C83" s="47"/>
      <c r="D83" s="35" t="s">
        <v>255</v>
      </c>
      <c r="E83" s="36">
        <v>41670</v>
      </c>
      <c r="F83" s="51">
        <v>6055</v>
      </c>
      <c r="G83" s="37">
        <v>605</v>
      </c>
      <c r="H83" s="38">
        <v>605</v>
      </c>
      <c r="I83" s="36">
        <f t="shared" si="6"/>
        <v>41670</v>
      </c>
      <c r="J83" s="39">
        <f t="shared" si="7"/>
        <v>9.99</v>
      </c>
      <c r="K83" s="40"/>
      <c r="L83" s="41"/>
      <c r="M83" s="42" t="s">
        <v>2344</v>
      </c>
      <c r="N83" s="43" t="str">
        <f t="shared" si="8"/>
        <v>AABF</v>
      </c>
      <c r="O83" s="43" t="str">
        <f t="shared" si="9"/>
        <v>F</v>
      </c>
      <c r="P83" s="43" t="str">
        <f t="shared" si="10"/>
        <v>02</v>
      </c>
      <c r="Q83" s="43">
        <f t="shared" si="11"/>
        <v>10</v>
      </c>
      <c r="R83" s="35" t="s">
        <v>255</v>
      </c>
      <c r="S83" s="196" t="s">
        <v>2353</v>
      </c>
    </row>
    <row r="84" spans="1:19" x14ac:dyDescent="0.25">
      <c r="A84" s="49" t="s">
        <v>832</v>
      </c>
      <c r="B84" s="47" t="s">
        <v>377</v>
      </c>
      <c r="C84" s="47"/>
      <c r="D84" s="35" t="s">
        <v>255</v>
      </c>
      <c r="E84" s="36">
        <v>41670</v>
      </c>
      <c r="F84" s="31">
        <v>6025</v>
      </c>
      <c r="G84" s="37">
        <v>602</v>
      </c>
      <c r="H84" s="38">
        <v>602</v>
      </c>
      <c r="I84" s="36">
        <f t="shared" si="6"/>
        <v>41670</v>
      </c>
      <c r="J84" s="39">
        <f t="shared" si="7"/>
        <v>9.99</v>
      </c>
      <c r="K84" s="40"/>
      <c r="L84" s="41"/>
      <c r="M84" s="42" t="s">
        <v>2344</v>
      </c>
      <c r="N84" s="43" t="str">
        <f t="shared" si="8"/>
        <v>AABF</v>
      </c>
      <c r="O84" s="43" t="str">
        <f t="shared" si="9"/>
        <v>F</v>
      </c>
      <c r="P84" s="43" t="str">
        <f t="shared" si="10"/>
        <v>02</v>
      </c>
      <c r="Q84" s="43">
        <f t="shared" si="11"/>
        <v>10</v>
      </c>
      <c r="R84" s="35" t="s">
        <v>255</v>
      </c>
      <c r="S84" s="196" t="s">
        <v>2353</v>
      </c>
    </row>
    <row r="85" spans="1:19" x14ac:dyDescent="0.25">
      <c r="A85" s="33" t="s">
        <v>1121</v>
      </c>
      <c r="B85" s="34" t="s">
        <v>579</v>
      </c>
      <c r="C85" s="34"/>
      <c r="D85" s="35" t="s">
        <v>561</v>
      </c>
      <c r="E85" s="36">
        <v>41645</v>
      </c>
      <c r="F85" s="31">
        <v>196630</v>
      </c>
      <c r="G85" s="37">
        <v>19663</v>
      </c>
      <c r="H85" s="38">
        <v>19663</v>
      </c>
      <c r="I85" s="36">
        <f t="shared" si="6"/>
        <v>41645</v>
      </c>
      <c r="J85" s="39">
        <f t="shared" si="7"/>
        <v>10</v>
      </c>
      <c r="K85" s="5"/>
      <c r="L85" s="5"/>
      <c r="M85" s="42" t="s">
        <v>2345</v>
      </c>
      <c r="N85" s="43" t="str">
        <f t="shared" si="8"/>
        <v>AABF</v>
      </c>
      <c r="O85" s="43" t="str">
        <f t="shared" si="9"/>
        <v>F</v>
      </c>
      <c r="P85" s="43" t="str">
        <f t="shared" si="10"/>
        <v>02</v>
      </c>
      <c r="Q85" s="43">
        <f t="shared" si="11"/>
        <v>10</v>
      </c>
      <c r="R85" s="35" t="s">
        <v>561</v>
      </c>
      <c r="S85" s="196" t="s">
        <v>2354</v>
      </c>
    </row>
    <row r="86" spans="1:19" x14ac:dyDescent="0.25">
      <c r="A86" s="50" t="s">
        <v>398</v>
      </c>
      <c r="B86" s="31" t="s">
        <v>399</v>
      </c>
      <c r="C86" s="31"/>
      <c r="D86" s="35" t="s">
        <v>255</v>
      </c>
      <c r="E86" s="36">
        <v>41670</v>
      </c>
      <c r="F86" s="51">
        <v>41025</v>
      </c>
      <c r="G86" s="37">
        <v>4103</v>
      </c>
      <c r="H86" s="38">
        <v>4103</v>
      </c>
      <c r="I86" s="36">
        <f t="shared" si="6"/>
        <v>41670</v>
      </c>
      <c r="J86" s="39">
        <f t="shared" si="7"/>
        <v>10</v>
      </c>
      <c r="K86" s="40"/>
      <c r="L86" s="41"/>
      <c r="M86" s="42" t="s">
        <v>2344</v>
      </c>
      <c r="N86" s="43" t="str">
        <f t="shared" si="8"/>
        <v>AABF</v>
      </c>
      <c r="O86" s="43" t="str">
        <f t="shared" si="9"/>
        <v>F</v>
      </c>
      <c r="P86" s="43" t="str">
        <f t="shared" si="10"/>
        <v>02</v>
      </c>
      <c r="Q86" s="43">
        <f t="shared" si="11"/>
        <v>10</v>
      </c>
      <c r="R86" s="35" t="s">
        <v>255</v>
      </c>
      <c r="S86" s="196" t="s">
        <v>2353</v>
      </c>
    </row>
    <row r="87" spans="1:19" x14ac:dyDescent="0.25">
      <c r="A87" s="50" t="s">
        <v>853</v>
      </c>
      <c r="B87" s="31" t="s">
        <v>435</v>
      </c>
      <c r="C87" s="31"/>
      <c r="D87" s="35" t="s">
        <v>255</v>
      </c>
      <c r="E87" s="36">
        <v>41670</v>
      </c>
      <c r="F87" s="51">
        <v>6755</v>
      </c>
      <c r="G87" s="37">
        <v>675</v>
      </c>
      <c r="H87" s="38">
        <v>675</v>
      </c>
      <c r="I87" s="36">
        <f t="shared" si="6"/>
        <v>41670</v>
      </c>
      <c r="J87" s="39">
        <f t="shared" si="7"/>
        <v>9.99</v>
      </c>
      <c r="K87" s="40"/>
      <c r="L87" s="41"/>
      <c r="M87" s="42" t="s">
        <v>2344</v>
      </c>
      <c r="N87" s="43" t="str">
        <f t="shared" si="8"/>
        <v>AABF</v>
      </c>
      <c r="O87" s="43" t="str">
        <f t="shared" si="9"/>
        <v>F</v>
      </c>
      <c r="P87" s="43" t="str">
        <f t="shared" si="10"/>
        <v>02</v>
      </c>
      <c r="Q87" s="43">
        <f t="shared" si="11"/>
        <v>10</v>
      </c>
      <c r="R87" s="35" t="s">
        <v>255</v>
      </c>
      <c r="S87" s="196" t="s">
        <v>2353</v>
      </c>
    </row>
    <row r="88" spans="1:19" x14ac:dyDescent="0.25">
      <c r="A88" s="49" t="s">
        <v>1054</v>
      </c>
      <c r="B88" s="47" t="s">
        <v>333</v>
      </c>
      <c r="C88" s="47"/>
      <c r="D88" s="35" t="s">
        <v>255</v>
      </c>
      <c r="E88" s="36">
        <v>41670</v>
      </c>
      <c r="F88" s="51">
        <v>8588</v>
      </c>
      <c r="G88" s="37">
        <v>859</v>
      </c>
      <c r="H88" s="38">
        <v>859</v>
      </c>
      <c r="I88" s="36">
        <f t="shared" si="6"/>
        <v>41670</v>
      </c>
      <c r="J88" s="39">
        <f t="shared" si="7"/>
        <v>10</v>
      </c>
      <c r="K88" s="40"/>
      <c r="L88" s="41"/>
      <c r="M88" s="42" t="s">
        <v>2344</v>
      </c>
      <c r="N88" s="43" t="str">
        <f t="shared" si="8"/>
        <v>AABF</v>
      </c>
      <c r="O88" s="43" t="str">
        <f t="shared" si="9"/>
        <v>F</v>
      </c>
      <c r="P88" s="43" t="str">
        <f t="shared" si="10"/>
        <v>02</v>
      </c>
      <c r="Q88" s="43">
        <f t="shared" si="11"/>
        <v>10</v>
      </c>
      <c r="R88" s="35" t="s">
        <v>255</v>
      </c>
      <c r="S88" s="196" t="s">
        <v>2353</v>
      </c>
    </row>
    <row r="89" spans="1:19" x14ac:dyDescent="0.25">
      <c r="A89" s="49" t="s">
        <v>945</v>
      </c>
      <c r="B89" s="47" t="s">
        <v>330</v>
      </c>
      <c r="C89" s="47"/>
      <c r="D89" s="35" t="s">
        <v>255</v>
      </c>
      <c r="E89" s="36">
        <v>41670</v>
      </c>
      <c r="F89" s="51">
        <v>4326</v>
      </c>
      <c r="G89" s="37">
        <v>433</v>
      </c>
      <c r="H89" s="38">
        <v>433</v>
      </c>
      <c r="I89" s="36">
        <f t="shared" si="6"/>
        <v>41670</v>
      </c>
      <c r="J89" s="39">
        <f t="shared" si="7"/>
        <v>10.01</v>
      </c>
      <c r="K89" s="40"/>
      <c r="L89" s="41"/>
      <c r="M89" s="42" t="s">
        <v>2344</v>
      </c>
      <c r="N89" s="43" t="str">
        <f t="shared" si="8"/>
        <v>AABF</v>
      </c>
      <c r="O89" s="43" t="str">
        <f t="shared" si="9"/>
        <v>F</v>
      </c>
      <c r="P89" s="43" t="str">
        <f t="shared" si="10"/>
        <v>02</v>
      </c>
      <c r="Q89" s="43">
        <f t="shared" si="11"/>
        <v>10</v>
      </c>
      <c r="R89" s="35" t="s">
        <v>255</v>
      </c>
      <c r="S89" s="196" t="s">
        <v>2353</v>
      </c>
    </row>
    <row r="90" spans="1:19" x14ac:dyDescent="0.25">
      <c r="A90" s="50" t="s">
        <v>405</v>
      </c>
      <c r="B90" s="31" t="s">
        <v>406</v>
      </c>
      <c r="C90" s="31"/>
      <c r="D90" s="35" t="s">
        <v>255</v>
      </c>
      <c r="E90" s="36">
        <v>41670</v>
      </c>
      <c r="F90" s="51">
        <v>11150</v>
      </c>
      <c r="G90" s="37">
        <v>1115</v>
      </c>
      <c r="H90" s="38">
        <v>1115</v>
      </c>
      <c r="I90" s="36">
        <f t="shared" si="6"/>
        <v>41670</v>
      </c>
      <c r="J90" s="39">
        <f t="shared" si="7"/>
        <v>10</v>
      </c>
      <c r="K90" s="40"/>
      <c r="L90" s="41"/>
      <c r="M90" s="42" t="s">
        <v>2344</v>
      </c>
      <c r="N90" s="43" t="str">
        <f t="shared" si="8"/>
        <v>AABF</v>
      </c>
      <c r="O90" s="43" t="str">
        <f t="shared" si="9"/>
        <v>F</v>
      </c>
      <c r="P90" s="43" t="str">
        <f t="shared" si="10"/>
        <v>02</v>
      </c>
      <c r="Q90" s="43">
        <f t="shared" si="11"/>
        <v>10</v>
      </c>
      <c r="R90" s="35" t="s">
        <v>255</v>
      </c>
      <c r="S90" s="196" t="s">
        <v>2353</v>
      </c>
    </row>
    <row r="91" spans="1:19" x14ac:dyDescent="0.25">
      <c r="A91" s="49" t="s">
        <v>822</v>
      </c>
      <c r="B91" s="47" t="s">
        <v>336</v>
      </c>
      <c r="C91" s="47"/>
      <c r="D91" s="35" t="s">
        <v>255</v>
      </c>
      <c r="E91" s="36">
        <v>41670</v>
      </c>
      <c r="F91" s="51">
        <v>5429</v>
      </c>
      <c r="G91" s="37">
        <v>543</v>
      </c>
      <c r="H91" s="38">
        <v>543</v>
      </c>
      <c r="I91" s="36">
        <f t="shared" si="6"/>
        <v>41670</v>
      </c>
      <c r="J91" s="39">
        <f t="shared" si="7"/>
        <v>10</v>
      </c>
      <c r="K91" s="40"/>
      <c r="L91" s="41"/>
      <c r="M91" s="42" t="s">
        <v>2344</v>
      </c>
      <c r="N91" s="43" t="str">
        <f t="shared" si="8"/>
        <v>AABF</v>
      </c>
      <c r="O91" s="43" t="str">
        <f t="shared" si="9"/>
        <v>F</v>
      </c>
      <c r="P91" s="43" t="str">
        <f t="shared" si="10"/>
        <v>02</v>
      </c>
      <c r="Q91" s="43">
        <f t="shared" si="11"/>
        <v>10</v>
      </c>
      <c r="R91" s="35" t="s">
        <v>255</v>
      </c>
      <c r="S91" s="196" t="s">
        <v>2353</v>
      </c>
    </row>
    <row r="92" spans="1:19" x14ac:dyDescent="0.25">
      <c r="A92" s="49" t="s">
        <v>827</v>
      </c>
      <c r="B92" s="47" t="s">
        <v>365</v>
      </c>
      <c r="C92" s="47"/>
      <c r="D92" s="35" t="s">
        <v>255</v>
      </c>
      <c r="E92" s="36">
        <v>41670</v>
      </c>
      <c r="F92" s="31">
        <v>13138</v>
      </c>
      <c r="G92" s="37">
        <v>1314</v>
      </c>
      <c r="H92" s="38">
        <v>1314</v>
      </c>
      <c r="I92" s="36">
        <f t="shared" ref="I92:I155" si="12">+E92</f>
        <v>41670</v>
      </c>
      <c r="J92" s="39">
        <f t="shared" si="7"/>
        <v>10</v>
      </c>
      <c r="K92" s="40"/>
      <c r="L92" s="41"/>
      <c r="M92" s="42" t="s">
        <v>2344</v>
      </c>
      <c r="N92" s="43" t="str">
        <f t="shared" si="8"/>
        <v>AABF</v>
      </c>
      <c r="O92" s="43" t="str">
        <f t="shared" si="9"/>
        <v>F</v>
      </c>
      <c r="P92" s="43" t="str">
        <f t="shared" si="10"/>
        <v>02</v>
      </c>
      <c r="Q92" s="43">
        <f t="shared" si="11"/>
        <v>10</v>
      </c>
      <c r="R92" s="35" t="s">
        <v>255</v>
      </c>
      <c r="S92" s="196" t="s">
        <v>2353</v>
      </c>
    </row>
    <row r="93" spans="1:19" x14ac:dyDescent="0.25">
      <c r="A93" s="49" t="s">
        <v>1064</v>
      </c>
      <c r="B93" s="47" t="s">
        <v>362</v>
      </c>
      <c r="C93" s="47"/>
      <c r="D93" s="35" t="s">
        <v>255</v>
      </c>
      <c r="E93" s="36">
        <v>41670</v>
      </c>
      <c r="F93" s="31">
        <v>11569</v>
      </c>
      <c r="G93" s="37">
        <v>1157</v>
      </c>
      <c r="H93" s="38">
        <v>1157</v>
      </c>
      <c r="I93" s="36">
        <f t="shared" si="12"/>
        <v>41670</v>
      </c>
      <c r="J93" s="39">
        <f t="shared" si="7"/>
        <v>10</v>
      </c>
      <c r="K93" s="40"/>
      <c r="L93" s="41"/>
      <c r="M93" s="42" t="s">
        <v>2344</v>
      </c>
      <c r="N93" s="43" t="str">
        <f t="shared" si="8"/>
        <v>AABF</v>
      </c>
      <c r="O93" s="43" t="str">
        <f t="shared" si="9"/>
        <v>F</v>
      </c>
      <c r="P93" s="43" t="str">
        <f t="shared" si="10"/>
        <v>02</v>
      </c>
      <c r="Q93" s="43">
        <f t="shared" si="11"/>
        <v>10</v>
      </c>
      <c r="R93" s="35" t="s">
        <v>255</v>
      </c>
      <c r="S93" s="196" t="s">
        <v>2353</v>
      </c>
    </row>
    <row r="94" spans="1:19" x14ac:dyDescent="0.25">
      <c r="A94" s="50" t="s">
        <v>848</v>
      </c>
      <c r="B94" s="31" t="s">
        <v>421</v>
      </c>
      <c r="C94" s="31"/>
      <c r="D94" s="35" t="s">
        <v>255</v>
      </c>
      <c r="E94" s="36">
        <v>41670</v>
      </c>
      <c r="F94" s="51">
        <v>14261</v>
      </c>
      <c r="G94" s="37">
        <v>1426</v>
      </c>
      <c r="H94" s="38">
        <v>1426</v>
      </c>
      <c r="I94" s="36">
        <f t="shared" si="12"/>
        <v>41670</v>
      </c>
      <c r="J94" s="39">
        <f t="shared" si="7"/>
        <v>10</v>
      </c>
      <c r="K94" s="40"/>
      <c r="L94" s="41"/>
      <c r="M94" s="42" t="s">
        <v>2344</v>
      </c>
      <c r="N94" s="43" t="str">
        <f t="shared" si="8"/>
        <v>AABF</v>
      </c>
      <c r="O94" s="43" t="str">
        <f t="shared" si="9"/>
        <v>F</v>
      </c>
      <c r="P94" s="43" t="str">
        <f t="shared" si="10"/>
        <v>02</v>
      </c>
      <c r="Q94" s="43">
        <f t="shared" si="11"/>
        <v>10</v>
      </c>
      <c r="R94" s="35" t="s">
        <v>255</v>
      </c>
      <c r="S94" s="196" t="s">
        <v>2353</v>
      </c>
    </row>
    <row r="95" spans="1:19" x14ac:dyDescent="0.25">
      <c r="A95" s="49" t="s">
        <v>960</v>
      </c>
      <c r="B95" s="47" t="s">
        <v>379</v>
      </c>
      <c r="C95" s="47"/>
      <c r="D95" s="35" t="s">
        <v>255</v>
      </c>
      <c r="E95" s="36">
        <v>41670</v>
      </c>
      <c r="F95" s="31">
        <v>2657</v>
      </c>
      <c r="G95" s="37">
        <v>266</v>
      </c>
      <c r="H95" s="38">
        <v>266</v>
      </c>
      <c r="I95" s="36">
        <f t="shared" si="12"/>
        <v>41670</v>
      </c>
      <c r="J95" s="39">
        <f t="shared" si="7"/>
        <v>10.01</v>
      </c>
      <c r="K95" s="40"/>
      <c r="L95" s="41"/>
      <c r="M95" s="42" t="s">
        <v>2344</v>
      </c>
      <c r="N95" s="43" t="str">
        <f t="shared" si="8"/>
        <v>AABF</v>
      </c>
      <c r="O95" s="43" t="str">
        <f t="shared" si="9"/>
        <v>F</v>
      </c>
      <c r="P95" s="43" t="str">
        <f t="shared" si="10"/>
        <v>02</v>
      </c>
      <c r="Q95" s="43">
        <f t="shared" si="11"/>
        <v>10</v>
      </c>
      <c r="R95" s="35" t="s">
        <v>255</v>
      </c>
      <c r="S95" s="196" t="s">
        <v>2353</v>
      </c>
    </row>
    <row r="96" spans="1:19" x14ac:dyDescent="0.25">
      <c r="A96" s="44" t="s">
        <v>1004</v>
      </c>
      <c r="B96" s="34" t="s">
        <v>584</v>
      </c>
      <c r="C96" s="34"/>
      <c r="D96" s="35" t="s">
        <v>561</v>
      </c>
      <c r="E96" s="36">
        <v>41667</v>
      </c>
      <c r="F96" s="31">
        <v>9641</v>
      </c>
      <c r="G96" s="37">
        <v>964</v>
      </c>
      <c r="H96" s="38">
        <v>964</v>
      </c>
      <c r="I96" s="36">
        <f t="shared" si="12"/>
        <v>41667</v>
      </c>
      <c r="J96" s="39">
        <f t="shared" si="7"/>
        <v>10</v>
      </c>
      <c r="K96" s="5"/>
      <c r="L96" s="5"/>
      <c r="M96" s="42" t="s">
        <v>2345</v>
      </c>
      <c r="N96" s="43" t="str">
        <f t="shared" si="8"/>
        <v>AABF</v>
      </c>
      <c r="O96" s="43" t="str">
        <f t="shared" si="9"/>
        <v>F</v>
      </c>
      <c r="P96" s="43" t="str">
        <f t="shared" si="10"/>
        <v>02</v>
      </c>
      <c r="Q96" s="43">
        <f t="shared" si="11"/>
        <v>10</v>
      </c>
      <c r="R96" s="35" t="s">
        <v>561</v>
      </c>
      <c r="S96" s="196" t="s">
        <v>2352</v>
      </c>
    </row>
    <row r="97" spans="1:19" x14ac:dyDescent="0.25">
      <c r="A97" s="49" t="s">
        <v>831</v>
      </c>
      <c r="B97" s="47" t="s">
        <v>375</v>
      </c>
      <c r="C97" s="47"/>
      <c r="D97" s="35" t="s">
        <v>255</v>
      </c>
      <c r="E97" s="36">
        <v>41670</v>
      </c>
      <c r="F97" s="31">
        <v>4168</v>
      </c>
      <c r="G97" s="37">
        <v>417</v>
      </c>
      <c r="H97" s="38">
        <v>417</v>
      </c>
      <c r="I97" s="36">
        <f t="shared" si="12"/>
        <v>41670</v>
      </c>
      <c r="J97" s="39">
        <f t="shared" si="7"/>
        <v>10</v>
      </c>
      <c r="K97" s="40"/>
      <c r="L97" s="41"/>
      <c r="M97" s="42" t="s">
        <v>2344</v>
      </c>
      <c r="N97" s="43" t="str">
        <f t="shared" si="8"/>
        <v>AABF</v>
      </c>
      <c r="O97" s="43" t="str">
        <f t="shared" si="9"/>
        <v>F</v>
      </c>
      <c r="P97" s="43" t="str">
        <f t="shared" si="10"/>
        <v>02</v>
      </c>
      <c r="Q97" s="43">
        <f t="shared" si="11"/>
        <v>10</v>
      </c>
      <c r="R97" s="35" t="s">
        <v>255</v>
      </c>
      <c r="S97" s="196" t="s">
        <v>2353</v>
      </c>
    </row>
    <row r="98" spans="1:19" x14ac:dyDescent="0.25">
      <c r="A98" s="50" t="s">
        <v>422</v>
      </c>
      <c r="B98" s="31" t="s">
        <v>423</v>
      </c>
      <c r="C98" s="31"/>
      <c r="D98" s="35" t="s">
        <v>255</v>
      </c>
      <c r="E98" s="36">
        <v>41670</v>
      </c>
      <c r="F98" s="51">
        <v>12299</v>
      </c>
      <c r="G98" s="37">
        <v>1230</v>
      </c>
      <c r="H98" s="38">
        <v>1230</v>
      </c>
      <c r="I98" s="36">
        <f t="shared" si="12"/>
        <v>41670</v>
      </c>
      <c r="J98" s="39">
        <f t="shared" si="7"/>
        <v>10</v>
      </c>
      <c r="K98" s="40"/>
      <c r="L98" s="41"/>
      <c r="M98" s="42" t="s">
        <v>2344</v>
      </c>
      <c r="N98" s="43" t="str">
        <f t="shared" si="8"/>
        <v>AABF</v>
      </c>
      <c r="O98" s="43" t="str">
        <f t="shared" si="9"/>
        <v>F</v>
      </c>
      <c r="P98" s="43" t="str">
        <f t="shared" si="10"/>
        <v>02</v>
      </c>
      <c r="Q98" s="43">
        <f t="shared" si="11"/>
        <v>10</v>
      </c>
      <c r="R98" s="35" t="s">
        <v>255</v>
      </c>
      <c r="S98" s="196" t="s">
        <v>2353</v>
      </c>
    </row>
    <row r="99" spans="1:19" x14ac:dyDescent="0.25">
      <c r="A99" s="49" t="s">
        <v>830</v>
      </c>
      <c r="B99" s="47" t="s">
        <v>374</v>
      </c>
      <c r="C99" s="47"/>
      <c r="D99" s="35" t="s">
        <v>255</v>
      </c>
      <c r="E99" s="36">
        <v>41670</v>
      </c>
      <c r="F99" s="31">
        <v>2817</v>
      </c>
      <c r="G99" s="37">
        <v>282</v>
      </c>
      <c r="H99" s="38">
        <v>282</v>
      </c>
      <c r="I99" s="36">
        <f t="shared" si="12"/>
        <v>41670</v>
      </c>
      <c r="J99" s="39">
        <f t="shared" si="7"/>
        <v>10.01</v>
      </c>
      <c r="K99" s="40"/>
      <c r="L99" s="41"/>
      <c r="M99" s="42" t="s">
        <v>2344</v>
      </c>
      <c r="N99" s="43" t="str">
        <f t="shared" si="8"/>
        <v>AABF</v>
      </c>
      <c r="O99" s="43" t="str">
        <f t="shared" si="9"/>
        <v>F</v>
      </c>
      <c r="P99" s="43" t="str">
        <f t="shared" si="10"/>
        <v>02</v>
      </c>
      <c r="Q99" s="43">
        <f t="shared" si="11"/>
        <v>10</v>
      </c>
      <c r="R99" s="35" t="s">
        <v>255</v>
      </c>
      <c r="S99" s="196" t="s">
        <v>2353</v>
      </c>
    </row>
    <row r="100" spans="1:19" x14ac:dyDescent="0.25">
      <c r="A100" s="33" t="s">
        <v>797</v>
      </c>
      <c r="B100" s="34" t="s">
        <v>235</v>
      </c>
      <c r="C100" s="34"/>
      <c r="D100" s="35" t="s">
        <v>221</v>
      </c>
      <c r="E100" s="36">
        <v>41646</v>
      </c>
      <c r="F100" s="37">
        <v>31302</v>
      </c>
      <c r="G100" s="37">
        <v>626</v>
      </c>
      <c r="H100" s="38">
        <v>626</v>
      </c>
      <c r="I100" s="36">
        <f t="shared" si="12"/>
        <v>41646</v>
      </c>
      <c r="J100" s="39">
        <f t="shared" si="7"/>
        <v>2</v>
      </c>
      <c r="K100" s="40"/>
      <c r="L100" s="41"/>
      <c r="M100" t="s">
        <v>2342</v>
      </c>
      <c r="N100" s="43" t="str">
        <f t="shared" si="8"/>
        <v>AABF</v>
      </c>
      <c r="O100" s="43" t="str">
        <f t="shared" si="9"/>
        <v>F</v>
      </c>
      <c r="P100" s="43" t="str">
        <f t="shared" si="10"/>
        <v>02</v>
      </c>
      <c r="Q100" s="43">
        <f t="shared" si="11"/>
        <v>10</v>
      </c>
      <c r="R100" s="35" t="s">
        <v>221</v>
      </c>
      <c r="S100" s="196" t="s">
        <v>2349</v>
      </c>
    </row>
    <row r="101" spans="1:19" x14ac:dyDescent="0.25">
      <c r="A101" s="50" t="s">
        <v>843</v>
      </c>
      <c r="B101" s="31" t="s">
        <v>410</v>
      </c>
      <c r="C101" s="31"/>
      <c r="D101" s="35" t="s">
        <v>255</v>
      </c>
      <c r="E101" s="36">
        <v>41670</v>
      </c>
      <c r="F101" s="51">
        <v>11182</v>
      </c>
      <c r="G101" s="37">
        <v>1118</v>
      </c>
      <c r="H101" s="38">
        <v>1118</v>
      </c>
      <c r="I101" s="36">
        <f t="shared" si="12"/>
        <v>41670</v>
      </c>
      <c r="J101" s="39">
        <f t="shared" si="7"/>
        <v>10</v>
      </c>
      <c r="K101" s="40"/>
      <c r="L101" s="41"/>
      <c r="M101" s="42" t="s">
        <v>2344</v>
      </c>
      <c r="N101" s="43" t="str">
        <f t="shared" si="8"/>
        <v>AABH</v>
      </c>
      <c r="O101" s="43" t="str">
        <f t="shared" si="9"/>
        <v>H</v>
      </c>
      <c r="P101" s="43" t="str">
        <f t="shared" si="10"/>
        <v>02</v>
      </c>
      <c r="Q101" s="43">
        <f t="shared" si="11"/>
        <v>10</v>
      </c>
      <c r="R101" s="35" t="s">
        <v>255</v>
      </c>
      <c r="S101" s="196" t="s">
        <v>2353</v>
      </c>
    </row>
    <row r="102" spans="1:19" x14ac:dyDescent="0.25">
      <c r="A102" s="33" t="s">
        <v>1031</v>
      </c>
      <c r="B102" s="34" t="s">
        <v>241</v>
      </c>
      <c r="C102" s="34"/>
      <c r="D102" s="35" t="s">
        <v>221</v>
      </c>
      <c r="E102" s="36">
        <v>41662</v>
      </c>
      <c r="F102" s="37">
        <v>118808</v>
      </c>
      <c r="G102" s="37">
        <v>1188</v>
      </c>
      <c r="H102" s="38">
        <v>1188</v>
      </c>
      <c r="I102" s="36">
        <f t="shared" si="12"/>
        <v>41662</v>
      </c>
      <c r="J102" s="39">
        <f t="shared" si="7"/>
        <v>1</v>
      </c>
      <c r="K102" s="40"/>
      <c r="L102" s="41"/>
      <c r="M102" t="s">
        <v>2342</v>
      </c>
      <c r="N102" s="43" t="str">
        <f t="shared" si="8"/>
        <v>AABP</v>
      </c>
      <c r="O102" s="43" t="str">
        <f t="shared" si="9"/>
        <v>P</v>
      </c>
      <c r="P102" s="43" t="str">
        <f t="shared" si="10"/>
        <v>02</v>
      </c>
      <c r="Q102" s="43">
        <f t="shared" si="11"/>
        <v>10</v>
      </c>
      <c r="R102" s="35" t="s">
        <v>221</v>
      </c>
      <c r="S102" s="196" t="s">
        <v>2355</v>
      </c>
    </row>
    <row r="103" spans="1:19" x14ac:dyDescent="0.25">
      <c r="A103" s="50" t="s">
        <v>973</v>
      </c>
      <c r="B103" s="31" t="s">
        <v>443</v>
      </c>
      <c r="C103" s="31"/>
      <c r="D103" s="35" t="s">
        <v>255</v>
      </c>
      <c r="E103" s="36">
        <v>41670</v>
      </c>
      <c r="F103" s="51">
        <v>10799</v>
      </c>
      <c r="G103" s="37">
        <v>1080</v>
      </c>
      <c r="H103" s="38">
        <v>1080</v>
      </c>
      <c r="I103" s="36">
        <f t="shared" si="12"/>
        <v>41670</v>
      </c>
      <c r="J103" s="39">
        <f t="shared" si="7"/>
        <v>10</v>
      </c>
      <c r="K103" s="40"/>
      <c r="L103" s="41"/>
      <c r="M103" s="42" t="s">
        <v>2344</v>
      </c>
      <c r="N103" s="43" t="str">
        <f t="shared" si="8"/>
        <v>AABP</v>
      </c>
      <c r="O103" s="43" t="str">
        <f t="shared" si="9"/>
        <v>P</v>
      </c>
      <c r="P103" s="43" t="str">
        <f t="shared" si="10"/>
        <v>02</v>
      </c>
      <c r="Q103" s="43">
        <f t="shared" si="11"/>
        <v>10</v>
      </c>
      <c r="R103" s="35" t="s">
        <v>255</v>
      </c>
      <c r="S103" s="196" t="s">
        <v>2353</v>
      </c>
    </row>
    <row r="104" spans="1:19" x14ac:dyDescent="0.25">
      <c r="A104" s="45" t="s">
        <v>1134</v>
      </c>
      <c r="B104" s="45" t="s">
        <v>661</v>
      </c>
      <c r="C104" s="45"/>
      <c r="D104" s="35" t="s">
        <v>221</v>
      </c>
      <c r="E104" s="36">
        <v>41719</v>
      </c>
      <c r="F104" s="82">
        <v>99800</v>
      </c>
      <c r="G104" s="37">
        <v>1996</v>
      </c>
      <c r="H104" s="38">
        <f>+G104</f>
        <v>1996</v>
      </c>
      <c r="I104" s="36">
        <f t="shared" si="12"/>
        <v>41719</v>
      </c>
      <c r="J104" s="39">
        <f t="shared" si="7"/>
        <v>2</v>
      </c>
      <c r="K104" s="5"/>
      <c r="L104" s="5"/>
      <c r="M104" t="s">
        <v>2342</v>
      </c>
      <c r="N104" s="43" t="str">
        <f t="shared" si="8"/>
        <v>AACC</v>
      </c>
      <c r="O104" s="43" t="str">
        <f t="shared" si="9"/>
        <v>C</v>
      </c>
      <c r="P104" s="43" t="str">
        <f t="shared" si="10"/>
        <v>01</v>
      </c>
      <c r="Q104" s="43">
        <f t="shared" si="11"/>
        <v>10</v>
      </c>
      <c r="R104" s="35" t="s">
        <v>221</v>
      </c>
      <c r="S104" s="196" t="s">
        <v>2382</v>
      </c>
    </row>
    <row r="105" spans="1:19" x14ac:dyDescent="0.25">
      <c r="A105" s="50" t="s">
        <v>1048</v>
      </c>
      <c r="B105" s="31" t="s">
        <v>310</v>
      </c>
      <c r="C105" s="31"/>
      <c r="D105" s="35" t="s">
        <v>255</v>
      </c>
      <c r="E105" s="36">
        <v>41670</v>
      </c>
      <c r="F105" s="37">
        <v>6040</v>
      </c>
      <c r="G105" s="37">
        <v>604</v>
      </c>
      <c r="H105" s="38">
        <v>604</v>
      </c>
      <c r="I105" s="36">
        <f t="shared" si="12"/>
        <v>41670</v>
      </c>
      <c r="J105" s="39">
        <f t="shared" si="7"/>
        <v>10</v>
      </c>
      <c r="K105" s="40"/>
      <c r="L105" s="41"/>
      <c r="M105" s="42" t="s">
        <v>2344</v>
      </c>
      <c r="N105" s="43" t="str">
        <f t="shared" si="8"/>
        <v>AACC</v>
      </c>
      <c r="O105" s="43" t="str">
        <f t="shared" si="9"/>
        <v>C</v>
      </c>
      <c r="P105" s="43" t="str">
        <f t="shared" si="10"/>
        <v>01</v>
      </c>
      <c r="Q105" s="43">
        <f t="shared" si="11"/>
        <v>10</v>
      </c>
      <c r="R105" s="35" t="s">
        <v>255</v>
      </c>
      <c r="S105" s="196" t="s">
        <v>2353</v>
      </c>
    </row>
    <row r="106" spans="1:19" x14ac:dyDescent="0.25">
      <c r="A106" s="50" t="s">
        <v>816</v>
      </c>
      <c r="B106" s="31" t="s">
        <v>302</v>
      </c>
      <c r="C106" s="31"/>
      <c r="D106" s="35" t="s">
        <v>255</v>
      </c>
      <c r="E106" s="36">
        <v>41670</v>
      </c>
      <c r="F106" s="37">
        <v>10094</v>
      </c>
      <c r="G106" s="37">
        <v>1009</v>
      </c>
      <c r="H106" s="38">
        <v>1009</v>
      </c>
      <c r="I106" s="36">
        <f t="shared" si="12"/>
        <v>41670</v>
      </c>
      <c r="J106" s="39">
        <f t="shared" si="7"/>
        <v>10</v>
      </c>
      <c r="K106" s="40"/>
      <c r="L106" s="41"/>
      <c r="M106" s="42" t="s">
        <v>2344</v>
      </c>
      <c r="N106" s="43" t="str">
        <f t="shared" si="8"/>
        <v>AACC</v>
      </c>
      <c r="O106" s="43" t="str">
        <f t="shared" si="9"/>
        <v>C</v>
      </c>
      <c r="P106" s="43" t="str">
        <f t="shared" si="10"/>
        <v>01</v>
      </c>
      <c r="Q106" s="43">
        <f t="shared" si="11"/>
        <v>10</v>
      </c>
      <c r="R106" s="35" t="s">
        <v>255</v>
      </c>
      <c r="S106" s="196" t="s">
        <v>2353</v>
      </c>
    </row>
    <row r="107" spans="1:19" x14ac:dyDescent="0.25">
      <c r="A107" s="33" t="s">
        <v>898</v>
      </c>
      <c r="B107" s="34" t="s">
        <v>588</v>
      </c>
      <c r="C107" s="34"/>
      <c r="D107" s="35" t="s">
        <v>221</v>
      </c>
      <c r="E107" s="36">
        <v>41684</v>
      </c>
      <c r="F107" s="82">
        <v>11265</v>
      </c>
      <c r="G107" s="37">
        <v>225</v>
      </c>
      <c r="H107" s="38">
        <f>+G107</f>
        <v>225</v>
      </c>
      <c r="I107" s="36">
        <f t="shared" si="12"/>
        <v>41684</v>
      </c>
      <c r="J107" s="39">
        <f t="shared" si="7"/>
        <v>2</v>
      </c>
      <c r="K107" s="5"/>
      <c r="L107" s="5"/>
      <c r="M107" t="s">
        <v>2342</v>
      </c>
      <c r="N107" s="43" t="str">
        <f t="shared" si="8"/>
        <v>AACC</v>
      </c>
      <c r="O107" s="43" t="str">
        <f t="shared" si="9"/>
        <v>C</v>
      </c>
      <c r="P107" s="43" t="str">
        <f t="shared" si="10"/>
        <v>01</v>
      </c>
      <c r="Q107" s="43">
        <f t="shared" si="11"/>
        <v>10</v>
      </c>
      <c r="R107" s="35" t="s">
        <v>221</v>
      </c>
      <c r="S107" s="196" t="s">
        <v>2368</v>
      </c>
    </row>
    <row r="108" spans="1:19" x14ac:dyDescent="0.25">
      <c r="A108" s="50" t="s">
        <v>304</v>
      </c>
      <c r="B108" s="31" t="s">
        <v>305</v>
      </c>
      <c r="C108" s="31"/>
      <c r="D108" s="35" t="s">
        <v>255</v>
      </c>
      <c r="E108" s="36">
        <v>41670</v>
      </c>
      <c r="F108" s="37">
        <v>4981</v>
      </c>
      <c r="G108" s="37">
        <v>498</v>
      </c>
      <c r="H108" s="38">
        <v>498</v>
      </c>
      <c r="I108" s="36">
        <f t="shared" si="12"/>
        <v>41670</v>
      </c>
      <c r="J108" s="39">
        <f t="shared" si="7"/>
        <v>10</v>
      </c>
      <c r="K108" s="40"/>
      <c r="L108" s="41"/>
      <c r="M108" s="42" t="s">
        <v>2344</v>
      </c>
      <c r="N108" s="43" t="str">
        <f t="shared" si="8"/>
        <v>AACC</v>
      </c>
      <c r="O108" s="43" t="str">
        <f t="shared" si="9"/>
        <v>C</v>
      </c>
      <c r="P108" s="43" t="str">
        <f t="shared" si="10"/>
        <v>01</v>
      </c>
      <c r="Q108" s="43">
        <f t="shared" si="11"/>
        <v>10</v>
      </c>
      <c r="R108" s="35" t="s">
        <v>255</v>
      </c>
      <c r="S108" s="196" t="s">
        <v>2353</v>
      </c>
    </row>
    <row r="109" spans="1:19" x14ac:dyDescent="0.25">
      <c r="A109" s="50" t="s">
        <v>1049</v>
      </c>
      <c r="B109" s="31" t="s">
        <v>313</v>
      </c>
      <c r="C109" s="31"/>
      <c r="D109" s="35" t="s">
        <v>255</v>
      </c>
      <c r="E109" s="36">
        <v>41670</v>
      </c>
      <c r="F109" s="37">
        <v>2377</v>
      </c>
      <c r="G109" s="37">
        <v>238</v>
      </c>
      <c r="H109" s="38">
        <v>238</v>
      </c>
      <c r="I109" s="36">
        <f t="shared" si="12"/>
        <v>41670</v>
      </c>
      <c r="J109" s="39">
        <f t="shared" si="7"/>
        <v>10.01</v>
      </c>
      <c r="K109" s="40"/>
      <c r="L109" s="41"/>
      <c r="M109" s="42" t="s">
        <v>2344</v>
      </c>
      <c r="N109" s="43" t="str">
        <f t="shared" si="8"/>
        <v>AACC</v>
      </c>
      <c r="O109" s="43" t="str">
        <f t="shared" si="9"/>
        <v>C</v>
      </c>
      <c r="P109" s="43" t="str">
        <f t="shared" si="10"/>
        <v>01</v>
      </c>
      <c r="Q109" s="43">
        <f t="shared" si="11"/>
        <v>10</v>
      </c>
      <c r="R109" s="35" t="s">
        <v>255</v>
      </c>
      <c r="S109" s="196" t="s">
        <v>2353</v>
      </c>
    </row>
    <row r="110" spans="1:19" x14ac:dyDescent="0.25">
      <c r="A110" s="50" t="s">
        <v>1041</v>
      </c>
      <c r="B110" s="31" t="s">
        <v>292</v>
      </c>
      <c r="C110" s="31"/>
      <c r="D110" s="35" t="s">
        <v>255</v>
      </c>
      <c r="E110" s="36">
        <v>41670</v>
      </c>
      <c r="F110" s="37">
        <v>5257</v>
      </c>
      <c r="G110" s="37">
        <v>526</v>
      </c>
      <c r="H110" s="38">
        <v>526</v>
      </c>
      <c r="I110" s="36">
        <f t="shared" si="12"/>
        <v>41670</v>
      </c>
      <c r="J110" s="39">
        <f t="shared" si="7"/>
        <v>10.01</v>
      </c>
      <c r="K110" s="40"/>
      <c r="L110" s="41"/>
      <c r="M110" s="42" t="s">
        <v>2344</v>
      </c>
      <c r="N110" s="43" t="str">
        <f t="shared" si="8"/>
        <v>AACC</v>
      </c>
      <c r="O110" s="43" t="str">
        <f t="shared" si="9"/>
        <v>C</v>
      </c>
      <c r="P110" s="43" t="str">
        <f t="shared" si="10"/>
        <v>01</v>
      </c>
      <c r="Q110" s="43">
        <f t="shared" si="11"/>
        <v>10</v>
      </c>
      <c r="R110" s="35" t="s">
        <v>255</v>
      </c>
      <c r="S110" s="196" t="s">
        <v>2353</v>
      </c>
    </row>
    <row r="111" spans="1:19" x14ac:dyDescent="0.25">
      <c r="A111" s="50" t="s">
        <v>1044</v>
      </c>
      <c r="B111" s="31" t="s">
        <v>298</v>
      </c>
      <c r="C111" s="31"/>
      <c r="D111" s="35" t="s">
        <v>255</v>
      </c>
      <c r="E111" s="36">
        <v>41670</v>
      </c>
      <c r="F111" s="37">
        <v>27780</v>
      </c>
      <c r="G111" s="37">
        <v>2778</v>
      </c>
      <c r="H111" s="38">
        <v>2778</v>
      </c>
      <c r="I111" s="36">
        <f t="shared" si="12"/>
        <v>41670</v>
      </c>
      <c r="J111" s="39">
        <f t="shared" si="7"/>
        <v>10</v>
      </c>
      <c r="K111" s="40"/>
      <c r="L111" s="41"/>
      <c r="M111" s="42" t="s">
        <v>2344</v>
      </c>
      <c r="N111" s="43" t="str">
        <f t="shared" si="8"/>
        <v>AACC</v>
      </c>
      <c r="O111" s="43" t="str">
        <f t="shared" si="9"/>
        <v>C</v>
      </c>
      <c r="P111" s="43" t="str">
        <f t="shared" si="10"/>
        <v>01</v>
      </c>
      <c r="Q111" s="43">
        <f t="shared" si="11"/>
        <v>10</v>
      </c>
      <c r="R111" s="35" t="s">
        <v>255</v>
      </c>
      <c r="S111" s="196" t="s">
        <v>2353</v>
      </c>
    </row>
    <row r="112" spans="1:19" x14ac:dyDescent="0.25">
      <c r="A112" s="50" t="s">
        <v>316</v>
      </c>
      <c r="B112" s="31" t="s">
        <v>317</v>
      </c>
      <c r="C112" s="31"/>
      <c r="D112" s="35" t="s">
        <v>255</v>
      </c>
      <c r="E112" s="36">
        <v>41670</v>
      </c>
      <c r="F112" s="37">
        <v>1357</v>
      </c>
      <c r="G112" s="37">
        <v>136</v>
      </c>
      <c r="H112" s="38">
        <v>136</v>
      </c>
      <c r="I112" s="36">
        <f t="shared" si="12"/>
        <v>41670</v>
      </c>
      <c r="J112" s="39">
        <f t="shared" si="7"/>
        <v>10.02</v>
      </c>
      <c r="K112" s="40"/>
      <c r="L112" s="41"/>
      <c r="M112" s="42" t="s">
        <v>2344</v>
      </c>
      <c r="N112" s="43" t="str">
        <f t="shared" si="8"/>
        <v>AACC</v>
      </c>
      <c r="O112" s="43" t="str">
        <f t="shared" si="9"/>
        <v>C</v>
      </c>
      <c r="P112" s="43" t="str">
        <f t="shared" si="10"/>
        <v>01</v>
      </c>
      <c r="Q112" s="43">
        <f t="shared" si="11"/>
        <v>10</v>
      </c>
      <c r="R112" s="35" t="s">
        <v>255</v>
      </c>
      <c r="S112" s="196" t="s">
        <v>2353</v>
      </c>
    </row>
    <row r="113" spans="1:19" x14ac:dyDescent="0.25">
      <c r="A113" s="50" t="s">
        <v>1051</v>
      </c>
      <c r="B113" s="31" t="s">
        <v>321</v>
      </c>
      <c r="C113" s="31"/>
      <c r="D113" s="35" t="s">
        <v>255</v>
      </c>
      <c r="E113" s="36">
        <v>41670</v>
      </c>
      <c r="F113" s="51">
        <v>6116</v>
      </c>
      <c r="G113" s="37">
        <v>612</v>
      </c>
      <c r="H113" s="38">
        <v>612</v>
      </c>
      <c r="I113" s="36">
        <f t="shared" si="12"/>
        <v>41670</v>
      </c>
      <c r="J113" s="39">
        <f t="shared" si="7"/>
        <v>10.01</v>
      </c>
      <c r="K113" s="40"/>
      <c r="L113" s="41"/>
      <c r="M113" s="42" t="s">
        <v>2344</v>
      </c>
      <c r="N113" s="43" t="str">
        <f t="shared" si="8"/>
        <v>AACC</v>
      </c>
      <c r="O113" s="43" t="str">
        <f t="shared" si="9"/>
        <v>C</v>
      </c>
      <c r="P113" s="43" t="str">
        <f t="shared" si="10"/>
        <v>01</v>
      </c>
      <c r="Q113" s="43">
        <f t="shared" si="11"/>
        <v>10</v>
      </c>
      <c r="R113" s="35" t="s">
        <v>255</v>
      </c>
      <c r="S113" s="196" t="s">
        <v>2353</v>
      </c>
    </row>
    <row r="114" spans="1:19" x14ac:dyDescent="0.25">
      <c r="A114" s="44" t="s">
        <v>1120</v>
      </c>
      <c r="B114" s="34" t="s">
        <v>577</v>
      </c>
      <c r="C114" s="34"/>
      <c r="D114" s="35" t="s">
        <v>561</v>
      </c>
      <c r="E114" s="36">
        <v>41670</v>
      </c>
      <c r="F114" s="31">
        <v>130000</v>
      </c>
      <c r="G114" s="37">
        <v>13000</v>
      </c>
      <c r="H114" s="38">
        <v>13000</v>
      </c>
      <c r="I114" s="36">
        <f t="shared" si="12"/>
        <v>41670</v>
      </c>
      <c r="J114" s="39">
        <f t="shared" si="7"/>
        <v>10</v>
      </c>
      <c r="K114" s="5"/>
      <c r="L114" s="5"/>
      <c r="M114" s="42" t="s">
        <v>2345</v>
      </c>
      <c r="N114" s="43" t="str">
        <f t="shared" si="8"/>
        <v>AACC</v>
      </c>
      <c r="O114" s="43" t="str">
        <f t="shared" si="9"/>
        <v>C</v>
      </c>
      <c r="P114" s="43" t="str">
        <f t="shared" si="10"/>
        <v>01</v>
      </c>
      <c r="Q114" s="43">
        <f t="shared" si="11"/>
        <v>10</v>
      </c>
      <c r="R114" s="35" t="s">
        <v>561</v>
      </c>
      <c r="S114" s="196" t="s">
        <v>2353</v>
      </c>
    </row>
    <row r="115" spans="1:19" x14ac:dyDescent="0.25">
      <c r="A115" s="50" t="s">
        <v>810</v>
      </c>
      <c r="B115" s="31" t="s">
        <v>277</v>
      </c>
      <c r="C115" s="31"/>
      <c r="D115" s="35" t="s">
        <v>255</v>
      </c>
      <c r="E115" s="36">
        <v>41670</v>
      </c>
      <c r="F115" s="37">
        <v>18273</v>
      </c>
      <c r="G115" s="37">
        <v>1827</v>
      </c>
      <c r="H115" s="38">
        <v>1827</v>
      </c>
      <c r="I115" s="36">
        <f t="shared" si="12"/>
        <v>41670</v>
      </c>
      <c r="J115" s="39">
        <f t="shared" si="7"/>
        <v>10</v>
      </c>
      <c r="K115" s="40"/>
      <c r="L115" s="41"/>
      <c r="M115" s="42" t="s">
        <v>2344</v>
      </c>
      <c r="N115" s="43" t="str">
        <f t="shared" si="8"/>
        <v>AACC</v>
      </c>
      <c r="O115" s="43" t="str">
        <f t="shared" si="9"/>
        <v>C</v>
      </c>
      <c r="P115" s="43" t="str">
        <f t="shared" si="10"/>
        <v>01</v>
      </c>
      <c r="Q115" s="43">
        <f t="shared" si="11"/>
        <v>10</v>
      </c>
      <c r="R115" s="35" t="s">
        <v>255</v>
      </c>
      <c r="S115" s="196" t="s">
        <v>2353</v>
      </c>
    </row>
    <row r="116" spans="1:19" x14ac:dyDescent="0.25">
      <c r="A116" s="49" t="s">
        <v>803</v>
      </c>
      <c r="B116" s="47" t="s">
        <v>260</v>
      </c>
      <c r="C116" s="47"/>
      <c r="D116" s="35" t="s">
        <v>255</v>
      </c>
      <c r="E116" s="36">
        <v>41670</v>
      </c>
      <c r="F116" s="37">
        <v>17891</v>
      </c>
      <c r="G116" s="37">
        <v>1789</v>
      </c>
      <c r="H116" s="38">
        <v>1789</v>
      </c>
      <c r="I116" s="36">
        <f t="shared" si="12"/>
        <v>41670</v>
      </c>
      <c r="J116" s="39">
        <f t="shared" si="7"/>
        <v>10</v>
      </c>
      <c r="K116" s="40"/>
      <c r="L116" s="41"/>
      <c r="M116" s="42" t="s">
        <v>2344</v>
      </c>
      <c r="N116" s="43" t="str">
        <f t="shared" si="8"/>
        <v>AACC</v>
      </c>
      <c r="O116" s="43" t="str">
        <f t="shared" si="9"/>
        <v>C</v>
      </c>
      <c r="P116" s="43" t="str">
        <f t="shared" si="10"/>
        <v>01</v>
      </c>
      <c r="Q116" s="43">
        <f t="shared" si="11"/>
        <v>10</v>
      </c>
      <c r="R116" s="35" t="s">
        <v>255</v>
      </c>
      <c r="S116" s="196" t="s">
        <v>2353</v>
      </c>
    </row>
    <row r="117" spans="1:19" x14ac:dyDescent="0.25">
      <c r="A117" s="50" t="s">
        <v>306</v>
      </c>
      <c r="B117" s="31" t="s">
        <v>307</v>
      </c>
      <c r="C117" s="31"/>
      <c r="D117" s="35" t="s">
        <v>255</v>
      </c>
      <c r="E117" s="36">
        <v>41670</v>
      </c>
      <c r="F117" s="37">
        <v>23438</v>
      </c>
      <c r="G117" s="37">
        <v>2344</v>
      </c>
      <c r="H117" s="38">
        <v>2344</v>
      </c>
      <c r="I117" s="36">
        <f t="shared" si="12"/>
        <v>41670</v>
      </c>
      <c r="J117" s="39">
        <f t="shared" si="7"/>
        <v>10</v>
      </c>
      <c r="K117" s="40"/>
      <c r="L117" s="41"/>
      <c r="M117" s="42" t="s">
        <v>2344</v>
      </c>
      <c r="N117" s="43" t="str">
        <f t="shared" si="8"/>
        <v>AACC</v>
      </c>
      <c r="O117" s="43" t="str">
        <f t="shared" si="9"/>
        <v>C</v>
      </c>
      <c r="P117" s="43" t="str">
        <f t="shared" si="10"/>
        <v>01</v>
      </c>
      <c r="Q117" s="43">
        <f t="shared" si="11"/>
        <v>10</v>
      </c>
      <c r="R117" s="35" t="s">
        <v>255</v>
      </c>
      <c r="S117" s="196" t="s">
        <v>2353</v>
      </c>
    </row>
    <row r="118" spans="1:19" x14ac:dyDescent="0.25">
      <c r="A118" s="50" t="s">
        <v>935</v>
      </c>
      <c r="B118" s="31" t="s">
        <v>289</v>
      </c>
      <c r="C118" s="31"/>
      <c r="D118" s="35" t="s">
        <v>255</v>
      </c>
      <c r="E118" s="36">
        <v>41670</v>
      </c>
      <c r="F118" s="37">
        <v>12404</v>
      </c>
      <c r="G118" s="37">
        <v>1240</v>
      </c>
      <c r="H118" s="38">
        <v>1240</v>
      </c>
      <c r="I118" s="36">
        <f t="shared" si="12"/>
        <v>41670</v>
      </c>
      <c r="J118" s="39">
        <f t="shared" si="7"/>
        <v>10</v>
      </c>
      <c r="K118" s="40"/>
      <c r="L118" s="41"/>
      <c r="M118" s="42" t="s">
        <v>2344</v>
      </c>
      <c r="N118" s="43" t="str">
        <f t="shared" si="8"/>
        <v>AACC</v>
      </c>
      <c r="O118" s="43" t="str">
        <f t="shared" si="9"/>
        <v>C</v>
      </c>
      <c r="P118" s="43" t="str">
        <f t="shared" si="10"/>
        <v>01</v>
      </c>
      <c r="Q118" s="43">
        <f t="shared" si="11"/>
        <v>10</v>
      </c>
      <c r="R118" s="35" t="s">
        <v>255</v>
      </c>
      <c r="S118" s="196" t="s">
        <v>2353</v>
      </c>
    </row>
    <row r="119" spans="1:19" x14ac:dyDescent="0.25">
      <c r="A119" s="50" t="s">
        <v>815</v>
      </c>
      <c r="B119" s="31" t="s">
        <v>297</v>
      </c>
      <c r="C119" s="31"/>
      <c r="D119" s="35" t="s">
        <v>255</v>
      </c>
      <c r="E119" s="36">
        <v>41670</v>
      </c>
      <c r="F119" s="37">
        <v>14137</v>
      </c>
      <c r="G119" s="37">
        <v>1414</v>
      </c>
      <c r="H119" s="38">
        <v>1414</v>
      </c>
      <c r="I119" s="36">
        <f t="shared" si="12"/>
        <v>41670</v>
      </c>
      <c r="J119" s="39">
        <f t="shared" si="7"/>
        <v>10</v>
      </c>
      <c r="K119" s="40"/>
      <c r="L119" s="41"/>
      <c r="M119" s="42" t="s">
        <v>2344</v>
      </c>
      <c r="N119" s="43" t="str">
        <f t="shared" si="8"/>
        <v>AACC</v>
      </c>
      <c r="O119" s="43" t="str">
        <f t="shared" si="9"/>
        <v>C</v>
      </c>
      <c r="P119" s="43" t="str">
        <f t="shared" si="10"/>
        <v>01</v>
      </c>
      <c r="Q119" s="43">
        <f t="shared" si="11"/>
        <v>10</v>
      </c>
      <c r="R119" s="35" t="s">
        <v>255</v>
      </c>
      <c r="S119" s="196" t="s">
        <v>2353</v>
      </c>
    </row>
    <row r="120" spans="1:19" x14ac:dyDescent="0.25">
      <c r="A120" s="44" t="s">
        <v>923</v>
      </c>
      <c r="B120" s="34" t="s">
        <v>225</v>
      </c>
      <c r="C120" s="34"/>
      <c r="D120" s="35" t="s">
        <v>221</v>
      </c>
      <c r="E120" s="36">
        <v>41667</v>
      </c>
      <c r="F120" s="37">
        <v>22615</v>
      </c>
      <c r="G120" s="37">
        <v>452</v>
      </c>
      <c r="H120" s="38">
        <v>452</v>
      </c>
      <c r="I120" s="36">
        <f t="shared" si="12"/>
        <v>41667</v>
      </c>
      <c r="J120" s="39">
        <f t="shared" si="7"/>
        <v>2</v>
      </c>
      <c r="K120" s="40"/>
      <c r="L120" s="41"/>
      <c r="M120" t="s">
        <v>2342</v>
      </c>
      <c r="N120" s="43" t="str">
        <f t="shared" si="8"/>
        <v>AACC</v>
      </c>
      <c r="O120" s="43" t="str">
        <f t="shared" si="9"/>
        <v>C</v>
      </c>
      <c r="P120" s="43" t="str">
        <f t="shared" si="10"/>
        <v>01</v>
      </c>
      <c r="Q120" s="43">
        <f t="shared" si="11"/>
        <v>10</v>
      </c>
      <c r="R120" s="35" t="s">
        <v>221</v>
      </c>
      <c r="S120" s="196" t="s">
        <v>2352</v>
      </c>
    </row>
    <row r="121" spans="1:19" x14ac:dyDescent="0.25">
      <c r="A121" s="50" t="s">
        <v>1040</v>
      </c>
      <c r="B121" s="31" t="s">
        <v>291</v>
      </c>
      <c r="C121" s="31"/>
      <c r="D121" s="35" t="s">
        <v>255</v>
      </c>
      <c r="E121" s="36">
        <v>41670</v>
      </c>
      <c r="F121" s="37">
        <v>32758</v>
      </c>
      <c r="G121" s="37">
        <v>3276</v>
      </c>
      <c r="H121" s="38">
        <v>3276</v>
      </c>
      <c r="I121" s="36">
        <f t="shared" si="12"/>
        <v>41670</v>
      </c>
      <c r="J121" s="39">
        <f t="shared" si="7"/>
        <v>10</v>
      </c>
      <c r="K121" s="40"/>
      <c r="L121" s="41"/>
      <c r="M121" s="42" t="s">
        <v>2344</v>
      </c>
      <c r="N121" s="43" t="str">
        <f t="shared" si="8"/>
        <v>AACC</v>
      </c>
      <c r="O121" s="43" t="str">
        <f t="shared" si="9"/>
        <v>C</v>
      </c>
      <c r="P121" s="43" t="str">
        <f t="shared" si="10"/>
        <v>01</v>
      </c>
      <c r="Q121" s="43">
        <f t="shared" si="11"/>
        <v>10</v>
      </c>
      <c r="R121" s="35" t="s">
        <v>255</v>
      </c>
      <c r="S121" s="196" t="s">
        <v>2353</v>
      </c>
    </row>
    <row r="122" spans="1:19" x14ac:dyDescent="0.25">
      <c r="A122" s="50" t="s">
        <v>912</v>
      </c>
      <c r="B122" s="31" t="s">
        <v>723</v>
      </c>
      <c r="C122" s="31"/>
      <c r="D122" s="35" t="s">
        <v>255</v>
      </c>
      <c r="E122" s="36">
        <v>41704</v>
      </c>
      <c r="F122" s="82">
        <v>21249</v>
      </c>
      <c r="G122" s="37">
        <v>2125</v>
      </c>
      <c r="H122" s="38">
        <f>+G122</f>
        <v>2125</v>
      </c>
      <c r="I122" s="36">
        <f t="shared" si="12"/>
        <v>41704</v>
      </c>
      <c r="J122" s="39">
        <f t="shared" si="7"/>
        <v>10</v>
      </c>
      <c r="K122" s="5"/>
      <c r="L122" s="5"/>
      <c r="M122" s="42" t="s">
        <v>2344</v>
      </c>
      <c r="N122" s="43" t="str">
        <f t="shared" si="8"/>
        <v>AACF</v>
      </c>
      <c r="O122" s="43" t="str">
        <f t="shared" si="9"/>
        <v>F</v>
      </c>
      <c r="P122" s="43" t="str">
        <f t="shared" si="10"/>
        <v>02</v>
      </c>
      <c r="Q122" s="43">
        <f t="shared" si="11"/>
        <v>10</v>
      </c>
      <c r="R122" s="35" t="s">
        <v>255</v>
      </c>
      <c r="S122" s="196" t="s">
        <v>2394</v>
      </c>
    </row>
    <row r="123" spans="1:19" x14ac:dyDescent="0.25">
      <c r="A123" s="49" t="s">
        <v>346</v>
      </c>
      <c r="B123" s="47" t="s">
        <v>347</v>
      </c>
      <c r="C123" s="47"/>
      <c r="D123" s="35" t="s">
        <v>255</v>
      </c>
      <c r="E123" s="36">
        <v>41670</v>
      </c>
      <c r="F123" s="31">
        <v>15371</v>
      </c>
      <c r="G123" s="37">
        <v>1537</v>
      </c>
      <c r="H123" s="38">
        <v>1537</v>
      </c>
      <c r="I123" s="36">
        <f t="shared" si="12"/>
        <v>41670</v>
      </c>
      <c r="J123" s="39">
        <f t="shared" si="7"/>
        <v>10</v>
      </c>
      <c r="K123" s="40"/>
      <c r="L123" s="41"/>
      <c r="M123" s="42" t="s">
        <v>2344</v>
      </c>
      <c r="N123" s="43" t="str">
        <f t="shared" si="8"/>
        <v>AACF</v>
      </c>
      <c r="O123" s="43" t="str">
        <f t="shared" si="9"/>
        <v>F</v>
      </c>
      <c r="P123" s="43" t="str">
        <f t="shared" si="10"/>
        <v>02</v>
      </c>
      <c r="Q123" s="43">
        <f t="shared" si="11"/>
        <v>10</v>
      </c>
      <c r="R123" s="35" t="s">
        <v>255</v>
      </c>
      <c r="S123" s="196" t="s">
        <v>2353</v>
      </c>
    </row>
    <row r="124" spans="1:19" x14ac:dyDescent="0.25">
      <c r="A124" s="49" t="s">
        <v>955</v>
      </c>
      <c r="B124" s="47" t="s">
        <v>364</v>
      </c>
      <c r="C124" s="47"/>
      <c r="D124" s="35" t="s">
        <v>255</v>
      </c>
      <c r="E124" s="36">
        <v>41670</v>
      </c>
      <c r="F124" s="31">
        <v>19637</v>
      </c>
      <c r="G124" s="37">
        <v>1964</v>
      </c>
      <c r="H124" s="38">
        <v>1964</v>
      </c>
      <c r="I124" s="36">
        <f t="shared" si="12"/>
        <v>41670</v>
      </c>
      <c r="J124" s="39">
        <f t="shared" si="7"/>
        <v>10</v>
      </c>
      <c r="K124" s="40"/>
      <c r="L124" s="41"/>
      <c r="M124" s="42" t="s">
        <v>2344</v>
      </c>
      <c r="N124" s="43" t="str">
        <f t="shared" si="8"/>
        <v>AACF</v>
      </c>
      <c r="O124" s="43" t="str">
        <f t="shared" si="9"/>
        <v>F</v>
      </c>
      <c r="P124" s="43" t="str">
        <f t="shared" si="10"/>
        <v>02</v>
      </c>
      <c r="Q124" s="43">
        <f t="shared" si="11"/>
        <v>10</v>
      </c>
      <c r="R124" s="35" t="s">
        <v>255</v>
      </c>
      <c r="S124" s="196" t="s">
        <v>2353</v>
      </c>
    </row>
    <row r="125" spans="1:19" x14ac:dyDescent="0.25">
      <c r="A125" s="50" t="s">
        <v>850</v>
      </c>
      <c r="B125" s="31" t="s">
        <v>425</v>
      </c>
      <c r="C125" s="31"/>
      <c r="D125" s="35" t="s">
        <v>255</v>
      </c>
      <c r="E125" s="36">
        <v>41670</v>
      </c>
      <c r="F125" s="51">
        <v>12804</v>
      </c>
      <c r="G125" s="37">
        <v>1280</v>
      </c>
      <c r="H125" s="38">
        <v>1280</v>
      </c>
      <c r="I125" s="36">
        <f t="shared" si="12"/>
        <v>41670</v>
      </c>
      <c r="J125" s="39">
        <f t="shared" si="7"/>
        <v>10</v>
      </c>
      <c r="K125" s="40"/>
      <c r="L125" s="41"/>
      <c r="M125" s="42" t="s">
        <v>2344</v>
      </c>
      <c r="N125" s="43" t="str">
        <f t="shared" si="8"/>
        <v>AACF</v>
      </c>
      <c r="O125" s="43" t="str">
        <f t="shared" si="9"/>
        <v>F</v>
      </c>
      <c r="P125" s="43" t="str">
        <f t="shared" si="10"/>
        <v>02</v>
      </c>
      <c r="Q125" s="43">
        <f t="shared" si="11"/>
        <v>10</v>
      </c>
      <c r="R125" s="35" t="s">
        <v>255</v>
      </c>
      <c r="S125" s="196" t="s">
        <v>2353</v>
      </c>
    </row>
    <row r="126" spans="1:19" x14ac:dyDescent="0.25">
      <c r="A126" s="49" t="s">
        <v>1070</v>
      </c>
      <c r="B126" s="47" t="s">
        <v>384</v>
      </c>
      <c r="C126" s="47"/>
      <c r="D126" s="35" t="s">
        <v>255</v>
      </c>
      <c r="E126" s="36">
        <v>41670</v>
      </c>
      <c r="F126" s="31">
        <v>17401</v>
      </c>
      <c r="G126" s="37">
        <v>1740</v>
      </c>
      <c r="H126" s="38">
        <v>1740</v>
      </c>
      <c r="I126" s="36">
        <f t="shared" si="12"/>
        <v>41670</v>
      </c>
      <c r="J126" s="39">
        <f t="shared" si="7"/>
        <v>10</v>
      </c>
      <c r="K126" s="40"/>
      <c r="L126" s="41"/>
      <c r="M126" s="42" t="s">
        <v>2344</v>
      </c>
      <c r="N126" s="43" t="str">
        <f t="shared" si="8"/>
        <v>AACF</v>
      </c>
      <c r="O126" s="43" t="str">
        <f t="shared" si="9"/>
        <v>F</v>
      </c>
      <c r="P126" s="43" t="str">
        <f t="shared" si="10"/>
        <v>02</v>
      </c>
      <c r="Q126" s="43">
        <f t="shared" si="11"/>
        <v>10</v>
      </c>
      <c r="R126" s="35" t="s">
        <v>255</v>
      </c>
      <c r="S126" s="196" t="s">
        <v>2353</v>
      </c>
    </row>
    <row r="127" spans="1:19" x14ac:dyDescent="0.25">
      <c r="A127" s="45" t="s">
        <v>1143</v>
      </c>
      <c r="B127" s="45" t="s">
        <v>715</v>
      </c>
      <c r="C127" s="45"/>
      <c r="D127" s="35" t="s">
        <v>255</v>
      </c>
      <c r="E127" s="36">
        <v>41704</v>
      </c>
      <c r="F127" s="82">
        <v>1468</v>
      </c>
      <c r="G127" s="37">
        <v>147</v>
      </c>
      <c r="H127" s="38">
        <f>+G127</f>
        <v>147</v>
      </c>
      <c r="I127" s="36">
        <f t="shared" si="12"/>
        <v>41704</v>
      </c>
      <c r="J127" s="39">
        <f t="shared" si="7"/>
        <v>10.01</v>
      </c>
      <c r="K127" s="5"/>
      <c r="L127" s="5"/>
      <c r="M127" s="42" t="s">
        <v>2344</v>
      </c>
      <c r="N127" s="43" t="str">
        <f t="shared" si="8"/>
        <v>AACF</v>
      </c>
      <c r="O127" s="43" t="str">
        <f t="shared" si="9"/>
        <v>F</v>
      </c>
      <c r="P127" s="43" t="str">
        <f t="shared" si="10"/>
        <v>02</v>
      </c>
      <c r="Q127" s="43">
        <f t="shared" si="11"/>
        <v>10</v>
      </c>
      <c r="R127" s="35" t="s">
        <v>255</v>
      </c>
      <c r="S127" s="196" t="s">
        <v>2394</v>
      </c>
    </row>
    <row r="128" spans="1:19" x14ac:dyDescent="0.25">
      <c r="A128" s="50" t="s">
        <v>840</v>
      </c>
      <c r="B128" s="31" t="s">
        <v>396</v>
      </c>
      <c r="C128" s="31"/>
      <c r="D128" s="35" t="s">
        <v>255</v>
      </c>
      <c r="E128" s="36">
        <v>41670</v>
      </c>
      <c r="F128" s="31">
        <v>17132</v>
      </c>
      <c r="G128" s="37">
        <v>1713</v>
      </c>
      <c r="H128" s="38">
        <v>1713</v>
      </c>
      <c r="I128" s="36">
        <f t="shared" si="12"/>
        <v>41670</v>
      </c>
      <c r="J128" s="39">
        <f t="shared" si="7"/>
        <v>10</v>
      </c>
      <c r="K128" s="40"/>
      <c r="L128" s="41"/>
      <c r="M128" s="42" t="s">
        <v>2344</v>
      </c>
      <c r="N128" s="43" t="str">
        <f t="shared" si="8"/>
        <v>AACF</v>
      </c>
      <c r="O128" s="43" t="str">
        <f t="shared" si="9"/>
        <v>F</v>
      </c>
      <c r="P128" s="43" t="str">
        <f t="shared" si="10"/>
        <v>02</v>
      </c>
      <c r="Q128" s="43">
        <f t="shared" si="11"/>
        <v>10</v>
      </c>
      <c r="R128" s="35" t="s">
        <v>255</v>
      </c>
      <c r="S128" s="196" t="s">
        <v>2353</v>
      </c>
    </row>
    <row r="129" spans="1:19" x14ac:dyDescent="0.25">
      <c r="A129" s="50" t="s">
        <v>1096</v>
      </c>
      <c r="B129" s="31" t="s">
        <v>487</v>
      </c>
      <c r="C129" s="31"/>
      <c r="D129" s="35" t="s">
        <v>255</v>
      </c>
      <c r="E129" s="36">
        <v>41670</v>
      </c>
      <c r="F129" s="51">
        <v>11991</v>
      </c>
      <c r="G129" s="37">
        <v>1199</v>
      </c>
      <c r="H129" s="38">
        <v>1199</v>
      </c>
      <c r="I129" s="36">
        <f t="shared" si="12"/>
        <v>41670</v>
      </c>
      <c r="J129" s="39">
        <f t="shared" si="7"/>
        <v>10</v>
      </c>
      <c r="K129" s="40"/>
      <c r="L129" s="41"/>
      <c r="M129" s="42" t="s">
        <v>2344</v>
      </c>
      <c r="N129" s="43" t="str">
        <f t="shared" si="8"/>
        <v>AACF</v>
      </c>
      <c r="O129" s="43" t="str">
        <f t="shared" si="9"/>
        <v>F</v>
      </c>
      <c r="P129" s="43" t="str">
        <f t="shared" si="10"/>
        <v>02</v>
      </c>
      <c r="Q129" s="43">
        <f t="shared" si="11"/>
        <v>10</v>
      </c>
      <c r="R129" s="35" t="s">
        <v>255</v>
      </c>
      <c r="S129" s="196" t="s">
        <v>2353</v>
      </c>
    </row>
    <row r="130" spans="1:19" x14ac:dyDescent="0.25">
      <c r="A130" s="50" t="s">
        <v>1104</v>
      </c>
      <c r="B130" s="31" t="s">
        <v>515</v>
      </c>
      <c r="C130" s="31"/>
      <c r="D130" s="35" t="s">
        <v>255</v>
      </c>
      <c r="E130" s="36">
        <v>41670</v>
      </c>
      <c r="F130" s="51">
        <v>6567</v>
      </c>
      <c r="G130" s="37">
        <v>657</v>
      </c>
      <c r="H130" s="38">
        <v>657</v>
      </c>
      <c r="I130" s="36">
        <f t="shared" si="12"/>
        <v>41670</v>
      </c>
      <c r="J130" s="39">
        <f t="shared" ref="J130:J193" si="13">+ROUND(H130/F130*100,2)</f>
        <v>10</v>
      </c>
      <c r="K130" s="40"/>
      <c r="L130" s="41"/>
      <c r="M130" s="42" t="s">
        <v>2344</v>
      </c>
      <c r="N130" s="43" t="str">
        <f t="shared" ref="N130:N193" si="14">LEFT(A130,4)</f>
        <v>AACF</v>
      </c>
      <c r="O130" s="43" t="str">
        <f t="shared" ref="O130:O193" si="15">RIGHT(N130,1)</f>
        <v>F</v>
      </c>
      <c r="P130" s="43" t="str">
        <f t="shared" ref="P130:P193" si="16">IF(O130="C","01","02")</f>
        <v>02</v>
      </c>
      <c r="Q130" s="43">
        <f t="shared" ref="Q130:Q193" si="17">LEN(A130)</f>
        <v>10</v>
      </c>
      <c r="R130" s="35" t="s">
        <v>255</v>
      </c>
      <c r="S130" s="196" t="s">
        <v>2353</v>
      </c>
    </row>
    <row r="131" spans="1:19" x14ac:dyDescent="0.25">
      <c r="A131" s="50" t="s">
        <v>964</v>
      </c>
      <c r="B131" s="31" t="s">
        <v>393</v>
      </c>
      <c r="C131" s="31"/>
      <c r="D131" s="35" t="s">
        <v>255</v>
      </c>
      <c r="E131" s="36">
        <v>41670</v>
      </c>
      <c r="F131" s="31">
        <v>16142</v>
      </c>
      <c r="G131" s="37">
        <v>1614</v>
      </c>
      <c r="H131" s="38">
        <v>1614</v>
      </c>
      <c r="I131" s="36">
        <f t="shared" si="12"/>
        <v>41670</v>
      </c>
      <c r="J131" s="39">
        <f t="shared" si="13"/>
        <v>10</v>
      </c>
      <c r="K131" s="40"/>
      <c r="L131" s="41"/>
      <c r="M131" s="42" t="s">
        <v>2344</v>
      </c>
      <c r="N131" s="43" t="str">
        <f t="shared" si="14"/>
        <v>AACF</v>
      </c>
      <c r="O131" s="43" t="str">
        <f t="shared" si="15"/>
        <v>F</v>
      </c>
      <c r="P131" s="43" t="str">
        <f t="shared" si="16"/>
        <v>02</v>
      </c>
      <c r="Q131" s="43">
        <f t="shared" si="17"/>
        <v>10</v>
      </c>
      <c r="R131" s="35" t="s">
        <v>255</v>
      </c>
      <c r="S131" s="196" t="s">
        <v>2353</v>
      </c>
    </row>
    <row r="132" spans="1:19" x14ac:dyDescent="0.25">
      <c r="A132" s="50" t="s">
        <v>1106</v>
      </c>
      <c r="B132" s="31" t="s">
        <v>531</v>
      </c>
      <c r="C132" s="31"/>
      <c r="D132" s="35" t="s">
        <v>255</v>
      </c>
      <c r="E132" s="36">
        <v>41670</v>
      </c>
      <c r="F132" s="51">
        <v>9941</v>
      </c>
      <c r="G132" s="37">
        <v>994</v>
      </c>
      <c r="H132" s="38">
        <v>994</v>
      </c>
      <c r="I132" s="36">
        <f t="shared" si="12"/>
        <v>41670</v>
      </c>
      <c r="J132" s="39">
        <f t="shared" si="13"/>
        <v>10</v>
      </c>
      <c r="K132" s="5"/>
      <c r="L132" s="5"/>
      <c r="M132" s="42" t="s">
        <v>2344</v>
      </c>
      <c r="N132" s="43" t="str">
        <f t="shared" si="14"/>
        <v>AACF</v>
      </c>
      <c r="O132" s="43" t="str">
        <f t="shared" si="15"/>
        <v>F</v>
      </c>
      <c r="P132" s="43" t="str">
        <f t="shared" si="16"/>
        <v>02</v>
      </c>
      <c r="Q132" s="43">
        <f t="shared" si="17"/>
        <v>10</v>
      </c>
      <c r="R132" s="35" t="s">
        <v>255</v>
      </c>
      <c r="S132" s="196" t="s">
        <v>2353</v>
      </c>
    </row>
    <row r="133" spans="1:19" x14ac:dyDescent="0.25">
      <c r="A133" s="50" t="s">
        <v>849</v>
      </c>
      <c r="B133" s="31" t="s">
        <v>424</v>
      </c>
      <c r="C133" s="31"/>
      <c r="D133" s="35" t="s">
        <v>255</v>
      </c>
      <c r="E133" s="36">
        <v>41670</v>
      </c>
      <c r="F133" s="51">
        <v>2187</v>
      </c>
      <c r="G133" s="37">
        <v>219</v>
      </c>
      <c r="H133" s="38">
        <v>219</v>
      </c>
      <c r="I133" s="36">
        <f t="shared" si="12"/>
        <v>41670</v>
      </c>
      <c r="J133" s="39">
        <f t="shared" si="13"/>
        <v>10.01</v>
      </c>
      <c r="K133" s="40"/>
      <c r="L133" s="41"/>
      <c r="M133" s="42" t="s">
        <v>2344</v>
      </c>
      <c r="N133" s="43" t="str">
        <f t="shared" si="14"/>
        <v>AACF</v>
      </c>
      <c r="O133" s="43" t="str">
        <f t="shared" si="15"/>
        <v>F</v>
      </c>
      <c r="P133" s="43" t="str">
        <f t="shared" si="16"/>
        <v>02</v>
      </c>
      <c r="Q133" s="43">
        <f t="shared" si="17"/>
        <v>10</v>
      </c>
      <c r="R133" s="35" t="s">
        <v>255</v>
      </c>
      <c r="S133" s="196" t="s">
        <v>2353</v>
      </c>
    </row>
    <row r="134" spans="1:19" x14ac:dyDescent="0.25">
      <c r="A134" s="50" t="s">
        <v>915</v>
      </c>
      <c r="B134" s="45" t="s">
        <v>735</v>
      </c>
      <c r="C134" s="45"/>
      <c r="D134" s="35" t="s">
        <v>255</v>
      </c>
      <c r="E134" s="36">
        <v>41704</v>
      </c>
      <c r="F134" s="82">
        <v>13453</v>
      </c>
      <c r="G134" s="37">
        <v>1345</v>
      </c>
      <c r="H134" s="38">
        <f>+G134</f>
        <v>1345</v>
      </c>
      <c r="I134" s="36">
        <f t="shared" si="12"/>
        <v>41704</v>
      </c>
      <c r="J134" s="39">
        <f t="shared" si="13"/>
        <v>10</v>
      </c>
      <c r="K134" s="5"/>
      <c r="L134" s="5"/>
      <c r="M134" s="42" t="s">
        <v>2344</v>
      </c>
      <c r="N134" s="43" t="str">
        <f t="shared" si="14"/>
        <v>AACF</v>
      </c>
      <c r="O134" s="43" t="str">
        <f t="shared" si="15"/>
        <v>F</v>
      </c>
      <c r="P134" s="43" t="str">
        <f t="shared" si="16"/>
        <v>02</v>
      </c>
      <c r="Q134" s="43">
        <f t="shared" si="17"/>
        <v>10</v>
      </c>
      <c r="R134" s="35" t="s">
        <v>255</v>
      </c>
      <c r="S134" s="196" t="s">
        <v>2394</v>
      </c>
    </row>
    <row r="135" spans="1:19" x14ac:dyDescent="0.25">
      <c r="A135" s="49" t="s">
        <v>836</v>
      </c>
      <c r="B135" s="47" t="s">
        <v>386</v>
      </c>
      <c r="C135" s="47"/>
      <c r="D135" s="35" t="s">
        <v>255</v>
      </c>
      <c r="E135" s="36">
        <v>41670</v>
      </c>
      <c r="F135" s="31">
        <v>5952</v>
      </c>
      <c r="G135" s="37">
        <v>595</v>
      </c>
      <c r="H135" s="38">
        <v>595</v>
      </c>
      <c r="I135" s="36">
        <f t="shared" si="12"/>
        <v>41670</v>
      </c>
      <c r="J135" s="39">
        <f t="shared" si="13"/>
        <v>10</v>
      </c>
      <c r="K135" s="40"/>
      <c r="L135" s="41"/>
      <c r="M135" s="42" t="s">
        <v>2344</v>
      </c>
      <c r="N135" s="43" t="str">
        <f t="shared" si="14"/>
        <v>AACF</v>
      </c>
      <c r="O135" s="43" t="str">
        <f t="shared" si="15"/>
        <v>F</v>
      </c>
      <c r="P135" s="43" t="str">
        <f t="shared" si="16"/>
        <v>02</v>
      </c>
      <c r="Q135" s="43">
        <f t="shared" si="17"/>
        <v>10</v>
      </c>
      <c r="R135" s="35" t="s">
        <v>255</v>
      </c>
      <c r="S135" s="196" t="s">
        <v>2353</v>
      </c>
    </row>
    <row r="136" spans="1:19" x14ac:dyDescent="0.25">
      <c r="A136" s="49" t="s">
        <v>826</v>
      </c>
      <c r="B136" s="47" t="s">
        <v>358</v>
      </c>
      <c r="C136" s="47"/>
      <c r="D136" s="35" t="s">
        <v>255</v>
      </c>
      <c r="E136" s="36">
        <v>41670</v>
      </c>
      <c r="F136" s="31">
        <v>5854</v>
      </c>
      <c r="G136" s="37">
        <v>585</v>
      </c>
      <c r="H136" s="38">
        <v>585</v>
      </c>
      <c r="I136" s="36">
        <f t="shared" si="12"/>
        <v>41670</v>
      </c>
      <c r="J136" s="39">
        <f t="shared" si="13"/>
        <v>9.99</v>
      </c>
      <c r="K136" s="40"/>
      <c r="L136" s="41"/>
      <c r="M136" s="42" t="s">
        <v>2344</v>
      </c>
      <c r="N136" s="43" t="str">
        <f t="shared" si="14"/>
        <v>AACF</v>
      </c>
      <c r="O136" s="43" t="str">
        <f t="shared" si="15"/>
        <v>F</v>
      </c>
      <c r="P136" s="43" t="str">
        <f t="shared" si="16"/>
        <v>02</v>
      </c>
      <c r="Q136" s="43">
        <f t="shared" si="17"/>
        <v>10</v>
      </c>
      <c r="R136" s="35" t="s">
        <v>255</v>
      </c>
      <c r="S136" s="196" t="s">
        <v>2353</v>
      </c>
    </row>
    <row r="137" spans="1:19" x14ac:dyDescent="0.25">
      <c r="A137" s="49" t="s">
        <v>1068</v>
      </c>
      <c r="B137" s="47" t="s">
        <v>381</v>
      </c>
      <c r="C137" s="47"/>
      <c r="D137" s="35" t="s">
        <v>255</v>
      </c>
      <c r="E137" s="36">
        <v>41670</v>
      </c>
      <c r="F137" s="31">
        <v>40657</v>
      </c>
      <c r="G137" s="37">
        <v>4066</v>
      </c>
      <c r="H137" s="38">
        <v>4066</v>
      </c>
      <c r="I137" s="36">
        <f t="shared" si="12"/>
        <v>41670</v>
      </c>
      <c r="J137" s="39">
        <f t="shared" si="13"/>
        <v>10</v>
      </c>
      <c r="K137" s="40"/>
      <c r="L137" s="41"/>
      <c r="M137" s="42" t="s">
        <v>2344</v>
      </c>
      <c r="N137" s="43" t="str">
        <f t="shared" si="14"/>
        <v>AACF</v>
      </c>
      <c r="O137" s="43" t="str">
        <f t="shared" si="15"/>
        <v>F</v>
      </c>
      <c r="P137" s="43" t="str">
        <f t="shared" si="16"/>
        <v>02</v>
      </c>
      <c r="Q137" s="43">
        <f t="shared" si="17"/>
        <v>10</v>
      </c>
      <c r="R137" s="35" t="s">
        <v>255</v>
      </c>
      <c r="S137" s="196" t="s">
        <v>2353</v>
      </c>
    </row>
    <row r="138" spans="1:19" x14ac:dyDescent="0.25">
      <c r="A138" s="50" t="s">
        <v>863</v>
      </c>
      <c r="B138" s="31" t="s">
        <v>473</v>
      </c>
      <c r="C138" s="31"/>
      <c r="D138" s="35" t="s">
        <v>255</v>
      </c>
      <c r="E138" s="36">
        <v>41670</v>
      </c>
      <c r="F138" s="51">
        <v>6573</v>
      </c>
      <c r="G138" s="37">
        <v>657</v>
      </c>
      <c r="H138" s="38">
        <v>657</v>
      </c>
      <c r="I138" s="36">
        <f t="shared" si="12"/>
        <v>41670</v>
      </c>
      <c r="J138" s="39">
        <f t="shared" si="13"/>
        <v>10</v>
      </c>
      <c r="K138" s="40"/>
      <c r="L138" s="41"/>
      <c r="M138" s="42" t="s">
        <v>2344</v>
      </c>
      <c r="N138" s="43" t="str">
        <f t="shared" si="14"/>
        <v>AACP</v>
      </c>
      <c r="O138" s="43" t="str">
        <f t="shared" si="15"/>
        <v>P</v>
      </c>
      <c r="P138" s="43" t="str">
        <f t="shared" si="16"/>
        <v>02</v>
      </c>
      <c r="Q138" s="43">
        <f t="shared" si="17"/>
        <v>10</v>
      </c>
      <c r="R138" s="35" t="s">
        <v>255</v>
      </c>
      <c r="S138" s="196" t="s">
        <v>2353</v>
      </c>
    </row>
    <row r="139" spans="1:19" x14ac:dyDescent="0.25">
      <c r="A139" s="50" t="s">
        <v>1045</v>
      </c>
      <c r="B139" s="31" t="s">
        <v>300</v>
      </c>
      <c r="C139" s="31"/>
      <c r="D139" s="35" t="s">
        <v>255</v>
      </c>
      <c r="E139" s="36">
        <v>41670</v>
      </c>
      <c r="F139" s="37">
        <v>5360</v>
      </c>
      <c r="G139" s="37">
        <v>536</v>
      </c>
      <c r="H139" s="38">
        <v>536</v>
      </c>
      <c r="I139" s="36">
        <f t="shared" si="12"/>
        <v>41670</v>
      </c>
      <c r="J139" s="39">
        <f t="shared" si="13"/>
        <v>10</v>
      </c>
      <c r="K139" s="40"/>
      <c r="L139" s="41"/>
      <c r="M139" s="42" t="s">
        <v>2344</v>
      </c>
      <c r="N139" s="43" t="str">
        <f t="shared" si="14"/>
        <v>AADC</v>
      </c>
      <c r="O139" s="43" t="str">
        <f t="shared" si="15"/>
        <v>C</v>
      </c>
      <c r="P139" s="43" t="str">
        <f t="shared" si="16"/>
        <v>01</v>
      </c>
      <c r="Q139" s="43">
        <f t="shared" si="17"/>
        <v>10</v>
      </c>
      <c r="R139" s="35" t="s">
        <v>255</v>
      </c>
      <c r="S139" s="196" t="s">
        <v>2353</v>
      </c>
    </row>
    <row r="140" spans="1:19" x14ac:dyDescent="0.25">
      <c r="A140" s="50" t="s">
        <v>937</v>
      </c>
      <c r="B140" s="31" t="s">
        <v>295</v>
      </c>
      <c r="C140" s="31"/>
      <c r="D140" s="35" t="s">
        <v>255</v>
      </c>
      <c r="E140" s="36">
        <v>41670</v>
      </c>
      <c r="F140" s="37">
        <v>5578</v>
      </c>
      <c r="G140" s="37">
        <v>558</v>
      </c>
      <c r="H140" s="38">
        <v>558</v>
      </c>
      <c r="I140" s="36">
        <f t="shared" si="12"/>
        <v>41670</v>
      </c>
      <c r="J140" s="39">
        <f t="shared" si="13"/>
        <v>10</v>
      </c>
      <c r="K140" s="40"/>
      <c r="L140" s="41"/>
      <c r="M140" s="42" t="s">
        <v>2344</v>
      </c>
      <c r="N140" s="43" t="str">
        <f t="shared" si="14"/>
        <v>AADC</v>
      </c>
      <c r="O140" s="43" t="str">
        <f t="shared" si="15"/>
        <v>C</v>
      </c>
      <c r="P140" s="43" t="str">
        <f t="shared" si="16"/>
        <v>01</v>
      </c>
      <c r="Q140" s="43">
        <f t="shared" si="17"/>
        <v>10</v>
      </c>
      <c r="R140" s="35" t="s">
        <v>255</v>
      </c>
      <c r="S140" s="196" t="s">
        <v>2353</v>
      </c>
    </row>
    <row r="141" spans="1:19" x14ac:dyDescent="0.25">
      <c r="A141" s="50" t="s">
        <v>819</v>
      </c>
      <c r="B141" s="31" t="s">
        <v>320</v>
      </c>
      <c r="C141" s="31"/>
      <c r="D141" s="35" t="s">
        <v>255</v>
      </c>
      <c r="E141" s="36">
        <v>41670</v>
      </c>
      <c r="F141" s="51">
        <v>7323</v>
      </c>
      <c r="G141" s="37">
        <v>732</v>
      </c>
      <c r="H141" s="38">
        <v>732</v>
      </c>
      <c r="I141" s="36">
        <f t="shared" si="12"/>
        <v>41670</v>
      </c>
      <c r="J141" s="39">
        <f t="shared" si="13"/>
        <v>10</v>
      </c>
      <c r="K141" s="40"/>
      <c r="L141" s="41"/>
      <c r="M141" s="42" t="s">
        <v>2344</v>
      </c>
      <c r="N141" s="43" t="str">
        <f t="shared" si="14"/>
        <v>AADC</v>
      </c>
      <c r="O141" s="43" t="str">
        <f t="shared" si="15"/>
        <v>C</v>
      </c>
      <c r="P141" s="43" t="str">
        <f t="shared" si="16"/>
        <v>01</v>
      </c>
      <c r="Q141" s="43">
        <f t="shared" si="17"/>
        <v>10</v>
      </c>
      <c r="R141" s="35" t="s">
        <v>255</v>
      </c>
      <c r="S141" s="196" t="s">
        <v>2353</v>
      </c>
    </row>
    <row r="142" spans="1:19" x14ac:dyDescent="0.25">
      <c r="A142" s="45" t="s">
        <v>1022</v>
      </c>
      <c r="B142" s="45" t="s">
        <v>766</v>
      </c>
      <c r="C142" s="45"/>
      <c r="D142" s="35" t="s">
        <v>561</v>
      </c>
      <c r="E142" s="36">
        <v>41725</v>
      </c>
      <c r="F142" s="82">
        <v>170680</v>
      </c>
      <c r="G142" s="37">
        <v>17068</v>
      </c>
      <c r="H142" s="38">
        <f>+G142</f>
        <v>17068</v>
      </c>
      <c r="I142" s="36">
        <f t="shared" si="12"/>
        <v>41725</v>
      </c>
      <c r="J142" s="39">
        <f t="shared" si="13"/>
        <v>10</v>
      </c>
      <c r="K142" s="5"/>
      <c r="L142" s="5"/>
      <c r="M142" s="42" t="s">
        <v>2345</v>
      </c>
      <c r="N142" s="43" t="str">
        <f t="shared" si="14"/>
        <v>AADC</v>
      </c>
      <c r="O142" s="43" t="str">
        <f t="shared" si="15"/>
        <v>C</v>
      </c>
      <c r="P142" s="43" t="str">
        <f t="shared" si="16"/>
        <v>01</v>
      </c>
      <c r="Q142" s="43">
        <f t="shared" si="17"/>
        <v>10</v>
      </c>
      <c r="R142" s="35" t="s">
        <v>561</v>
      </c>
      <c r="S142" s="196" t="s">
        <v>2385</v>
      </c>
    </row>
    <row r="143" spans="1:19" x14ac:dyDescent="0.25">
      <c r="A143" s="45" t="s">
        <v>919</v>
      </c>
      <c r="B143" s="45" t="s">
        <v>762</v>
      </c>
      <c r="C143" s="45"/>
      <c r="D143" s="35" t="s">
        <v>561</v>
      </c>
      <c r="E143" s="36">
        <v>41718</v>
      </c>
      <c r="F143" s="82">
        <v>325890</v>
      </c>
      <c r="G143" s="37">
        <v>32589</v>
      </c>
      <c r="H143" s="38">
        <f>+G143</f>
        <v>32589</v>
      </c>
      <c r="I143" s="36">
        <f t="shared" si="12"/>
        <v>41718</v>
      </c>
      <c r="J143" s="39">
        <f t="shared" si="13"/>
        <v>10</v>
      </c>
      <c r="K143" s="5"/>
      <c r="L143" s="5"/>
      <c r="M143" s="42" t="s">
        <v>2345</v>
      </c>
      <c r="N143" s="43" t="str">
        <f t="shared" si="14"/>
        <v>AADC</v>
      </c>
      <c r="O143" s="43" t="str">
        <f t="shared" si="15"/>
        <v>C</v>
      </c>
      <c r="P143" s="43" t="str">
        <f t="shared" si="16"/>
        <v>01</v>
      </c>
      <c r="Q143" s="43">
        <f t="shared" si="17"/>
        <v>10</v>
      </c>
      <c r="R143" s="35" t="s">
        <v>561</v>
      </c>
      <c r="S143" s="196" t="s">
        <v>2381</v>
      </c>
    </row>
    <row r="144" spans="1:19" x14ac:dyDescent="0.25">
      <c r="A144" s="50" t="s">
        <v>1042</v>
      </c>
      <c r="B144" s="31" t="s">
        <v>294</v>
      </c>
      <c r="C144" s="31"/>
      <c r="D144" s="35" t="s">
        <v>255</v>
      </c>
      <c r="E144" s="36">
        <v>41670</v>
      </c>
      <c r="F144" s="37">
        <v>11517</v>
      </c>
      <c r="G144" s="37">
        <v>1152</v>
      </c>
      <c r="H144" s="38">
        <v>1152</v>
      </c>
      <c r="I144" s="36">
        <f t="shared" si="12"/>
        <v>41670</v>
      </c>
      <c r="J144" s="39">
        <f t="shared" si="13"/>
        <v>10</v>
      </c>
      <c r="K144" s="40"/>
      <c r="L144" s="41"/>
      <c r="M144" s="42" t="s">
        <v>2344</v>
      </c>
      <c r="N144" s="43" t="str">
        <f t="shared" si="14"/>
        <v>AADC</v>
      </c>
      <c r="O144" s="43" t="str">
        <f t="shared" si="15"/>
        <v>C</v>
      </c>
      <c r="P144" s="43" t="str">
        <f t="shared" si="16"/>
        <v>01</v>
      </c>
      <c r="Q144" s="43">
        <f t="shared" si="17"/>
        <v>10</v>
      </c>
      <c r="R144" s="35" t="s">
        <v>255</v>
      </c>
      <c r="S144" s="196" t="s">
        <v>2353</v>
      </c>
    </row>
    <row r="145" spans="1:19" x14ac:dyDescent="0.25">
      <c r="A145" s="50" t="s">
        <v>932</v>
      </c>
      <c r="B145" s="31" t="s">
        <v>283</v>
      </c>
      <c r="C145" s="31"/>
      <c r="D145" s="35" t="s">
        <v>255</v>
      </c>
      <c r="E145" s="36">
        <v>41670</v>
      </c>
      <c r="F145" s="37">
        <v>28989</v>
      </c>
      <c r="G145" s="37">
        <v>2899</v>
      </c>
      <c r="H145" s="38">
        <v>2899</v>
      </c>
      <c r="I145" s="36">
        <f t="shared" si="12"/>
        <v>41670</v>
      </c>
      <c r="J145" s="39">
        <f t="shared" si="13"/>
        <v>10</v>
      </c>
      <c r="K145" s="40"/>
      <c r="L145" s="41"/>
      <c r="M145" s="42" t="s">
        <v>2344</v>
      </c>
      <c r="N145" s="43" t="str">
        <f t="shared" si="14"/>
        <v>AADC</v>
      </c>
      <c r="O145" s="43" t="str">
        <f t="shared" si="15"/>
        <v>C</v>
      </c>
      <c r="P145" s="43" t="str">
        <f t="shared" si="16"/>
        <v>01</v>
      </c>
      <c r="Q145" s="43">
        <f t="shared" si="17"/>
        <v>10</v>
      </c>
      <c r="R145" s="35" t="s">
        <v>255</v>
      </c>
      <c r="S145" s="196" t="s">
        <v>2353</v>
      </c>
    </row>
    <row r="146" spans="1:19" x14ac:dyDescent="0.25">
      <c r="A146" s="44" t="s">
        <v>890</v>
      </c>
      <c r="B146" s="34" t="s">
        <v>566</v>
      </c>
      <c r="C146" s="34"/>
      <c r="D146" s="35" t="s">
        <v>561</v>
      </c>
      <c r="E146" s="36">
        <v>41655</v>
      </c>
      <c r="F146" s="31">
        <v>193631</v>
      </c>
      <c r="G146" s="37">
        <v>19363</v>
      </c>
      <c r="H146" s="38">
        <v>19363</v>
      </c>
      <c r="I146" s="36">
        <f t="shared" si="12"/>
        <v>41655</v>
      </c>
      <c r="J146" s="39">
        <f t="shared" si="13"/>
        <v>10</v>
      </c>
      <c r="K146" s="5"/>
      <c r="L146" s="5"/>
      <c r="M146" s="42" t="s">
        <v>2345</v>
      </c>
      <c r="N146" s="43" t="str">
        <f t="shared" si="14"/>
        <v>AADC</v>
      </c>
      <c r="O146" s="43" t="str">
        <f t="shared" si="15"/>
        <v>C</v>
      </c>
      <c r="P146" s="43" t="str">
        <f t="shared" si="16"/>
        <v>01</v>
      </c>
      <c r="Q146" s="43">
        <f t="shared" si="17"/>
        <v>10</v>
      </c>
      <c r="R146" s="35" t="s">
        <v>561</v>
      </c>
      <c r="S146" s="196" t="s">
        <v>2364</v>
      </c>
    </row>
    <row r="147" spans="1:19" x14ac:dyDescent="0.25">
      <c r="A147" s="49" t="s">
        <v>256</v>
      </c>
      <c r="B147" s="47" t="s">
        <v>257</v>
      </c>
      <c r="C147" s="47"/>
      <c r="D147" s="35" t="s">
        <v>255</v>
      </c>
      <c r="E147" s="36">
        <v>41670</v>
      </c>
      <c r="F147" s="37">
        <v>23057</v>
      </c>
      <c r="G147" s="37">
        <v>2306</v>
      </c>
      <c r="H147" s="38">
        <v>2306</v>
      </c>
      <c r="I147" s="36">
        <f t="shared" si="12"/>
        <v>41670</v>
      </c>
      <c r="J147" s="39">
        <f t="shared" si="13"/>
        <v>10</v>
      </c>
      <c r="K147" s="40"/>
      <c r="L147" s="41"/>
      <c r="M147" s="42" t="s">
        <v>2344</v>
      </c>
      <c r="N147" s="43" t="str">
        <f t="shared" si="14"/>
        <v>AADC</v>
      </c>
      <c r="O147" s="43" t="str">
        <f t="shared" si="15"/>
        <v>C</v>
      </c>
      <c r="P147" s="43" t="str">
        <f t="shared" si="16"/>
        <v>01</v>
      </c>
      <c r="Q147" s="43">
        <f t="shared" si="17"/>
        <v>10</v>
      </c>
      <c r="R147" s="35" t="s">
        <v>255</v>
      </c>
      <c r="S147" s="196" t="s">
        <v>2353</v>
      </c>
    </row>
    <row r="148" spans="1:19" x14ac:dyDescent="0.25">
      <c r="A148" s="50" t="s">
        <v>936</v>
      </c>
      <c r="B148" s="31" t="s">
        <v>290</v>
      </c>
      <c r="C148" s="31"/>
      <c r="D148" s="35" t="s">
        <v>255</v>
      </c>
      <c r="E148" s="36">
        <v>41670</v>
      </c>
      <c r="F148" s="37">
        <v>18541</v>
      </c>
      <c r="G148" s="37">
        <v>1854</v>
      </c>
      <c r="H148" s="38">
        <v>1854</v>
      </c>
      <c r="I148" s="36">
        <f t="shared" si="12"/>
        <v>41670</v>
      </c>
      <c r="J148" s="39">
        <f t="shared" si="13"/>
        <v>10</v>
      </c>
      <c r="K148" s="40"/>
      <c r="L148" s="41"/>
      <c r="M148" s="42" t="s">
        <v>2344</v>
      </c>
      <c r="N148" s="43" t="str">
        <f t="shared" si="14"/>
        <v>AADC</v>
      </c>
      <c r="O148" s="43" t="str">
        <f t="shared" si="15"/>
        <v>C</v>
      </c>
      <c r="P148" s="43" t="str">
        <f t="shared" si="16"/>
        <v>01</v>
      </c>
      <c r="Q148" s="43">
        <f t="shared" si="17"/>
        <v>10</v>
      </c>
      <c r="R148" s="35" t="s">
        <v>255</v>
      </c>
      <c r="S148" s="196" t="s">
        <v>2353</v>
      </c>
    </row>
    <row r="149" spans="1:19" x14ac:dyDescent="0.25">
      <c r="A149" s="44" t="s">
        <v>922</v>
      </c>
      <c r="B149" s="34" t="s">
        <v>223</v>
      </c>
      <c r="C149" s="34"/>
      <c r="D149" s="35" t="s">
        <v>221</v>
      </c>
      <c r="E149" s="36">
        <v>41661</v>
      </c>
      <c r="F149" s="37">
        <v>42090</v>
      </c>
      <c r="G149" s="37">
        <v>842</v>
      </c>
      <c r="H149" s="38">
        <v>842</v>
      </c>
      <c r="I149" s="36">
        <f t="shared" si="12"/>
        <v>41661</v>
      </c>
      <c r="J149" s="39">
        <f t="shared" si="13"/>
        <v>2</v>
      </c>
      <c r="K149" s="40"/>
      <c r="L149" s="41"/>
      <c r="M149" t="s">
        <v>2342</v>
      </c>
      <c r="N149" s="43" t="str">
        <f t="shared" si="14"/>
        <v>AADC</v>
      </c>
      <c r="O149" s="43" t="str">
        <f t="shared" si="15"/>
        <v>C</v>
      </c>
      <c r="P149" s="43" t="str">
        <f t="shared" si="16"/>
        <v>01</v>
      </c>
      <c r="Q149" s="43">
        <f t="shared" si="17"/>
        <v>10</v>
      </c>
      <c r="R149" s="35" t="s">
        <v>221</v>
      </c>
      <c r="S149" s="196" t="s">
        <v>2351</v>
      </c>
    </row>
    <row r="150" spans="1:19" x14ac:dyDescent="0.25">
      <c r="A150" s="50" t="s">
        <v>969</v>
      </c>
      <c r="B150" s="31" t="s">
        <v>407</v>
      </c>
      <c r="C150" s="31"/>
      <c r="D150" s="35" t="s">
        <v>255</v>
      </c>
      <c r="E150" s="36">
        <v>41670</v>
      </c>
      <c r="F150" s="51">
        <v>11457</v>
      </c>
      <c r="G150" s="37">
        <v>1146</v>
      </c>
      <c r="H150" s="38">
        <v>1146</v>
      </c>
      <c r="I150" s="36">
        <f t="shared" si="12"/>
        <v>41670</v>
      </c>
      <c r="J150" s="39">
        <f t="shared" si="13"/>
        <v>10</v>
      </c>
      <c r="K150" s="40"/>
      <c r="L150" s="41"/>
      <c r="M150" s="42" t="s">
        <v>2344</v>
      </c>
      <c r="N150" s="43" t="str">
        <f t="shared" si="14"/>
        <v>AADF</v>
      </c>
      <c r="O150" s="43" t="str">
        <f t="shared" si="15"/>
        <v>F</v>
      </c>
      <c r="P150" s="43" t="str">
        <f t="shared" si="16"/>
        <v>02</v>
      </c>
      <c r="Q150" s="43">
        <f t="shared" si="17"/>
        <v>10</v>
      </c>
      <c r="R150" s="35" t="s">
        <v>255</v>
      </c>
      <c r="S150" s="196" t="s">
        <v>2353</v>
      </c>
    </row>
    <row r="151" spans="1:19" x14ac:dyDescent="0.25">
      <c r="A151" s="33" t="s">
        <v>246</v>
      </c>
      <c r="B151" s="34" t="s">
        <v>247</v>
      </c>
      <c r="C151" s="34"/>
      <c r="D151" s="35" t="s">
        <v>221</v>
      </c>
      <c r="E151" s="36">
        <v>41670</v>
      </c>
      <c r="F151" s="37">
        <v>1108663</v>
      </c>
      <c r="G151" s="37">
        <v>22173</v>
      </c>
      <c r="H151" s="38">
        <v>22173</v>
      </c>
      <c r="I151" s="36">
        <f t="shared" si="12"/>
        <v>41670</v>
      </c>
      <c r="J151" s="39">
        <f t="shared" si="13"/>
        <v>2</v>
      </c>
      <c r="K151" s="40"/>
      <c r="L151" s="41"/>
      <c r="M151" t="s">
        <v>2342</v>
      </c>
      <c r="N151" s="43" t="str">
        <f t="shared" si="14"/>
        <v>AADF</v>
      </c>
      <c r="O151" s="43" t="str">
        <f t="shared" si="15"/>
        <v>F</v>
      </c>
      <c r="P151" s="43" t="str">
        <f t="shared" si="16"/>
        <v>02</v>
      </c>
      <c r="Q151" s="43">
        <f t="shared" si="17"/>
        <v>10</v>
      </c>
      <c r="R151" s="35" t="s">
        <v>221</v>
      </c>
      <c r="S151" s="196" t="s">
        <v>2353</v>
      </c>
    </row>
    <row r="152" spans="1:19" x14ac:dyDescent="0.25">
      <c r="A152" s="50" t="s">
        <v>886</v>
      </c>
      <c r="B152" s="31" t="s">
        <v>555</v>
      </c>
      <c r="C152" s="31"/>
      <c r="D152" s="35" t="s">
        <v>255</v>
      </c>
      <c r="E152" s="36">
        <v>41670</v>
      </c>
      <c r="F152" s="31">
        <v>9519</v>
      </c>
      <c r="G152" s="37">
        <v>952</v>
      </c>
      <c r="H152" s="38">
        <v>952</v>
      </c>
      <c r="I152" s="36">
        <f t="shared" si="12"/>
        <v>41670</v>
      </c>
      <c r="J152" s="39">
        <f t="shared" si="13"/>
        <v>10</v>
      </c>
      <c r="K152" s="5"/>
      <c r="L152" s="5"/>
      <c r="M152" s="42" t="s">
        <v>2344</v>
      </c>
      <c r="N152" s="43" t="str">
        <f t="shared" si="14"/>
        <v>AADF</v>
      </c>
      <c r="O152" s="43" t="str">
        <f t="shared" si="15"/>
        <v>F</v>
      </c>
      <c r="P152" s="43" t="str">
        <f t="shared" si="16"/>
        <v>02</v>
      </c>
      <c r="Q152" s="43">
        <f t="shared" si="17"/>
        <v>10</v>
      </c>
      <c r="R152" s="35" t="s">
        <v>255</v>
      </c>
      <c r="S152" s="196" t="s">
        <v>2353</v>
      </c>
    </row>
    <row r="153" spans="1:19" x14ac:dyDescent="0.25">
      <c r="A153" s="31" t="s">
        <v>902</v>
      </c>
      <c r="B153" s="46" t="s">
        <v>631</v>
      </c>
      <c r="C153" s="46"/>
      <c r="D153" s="35" t="s">
        <v>255</v>
      </c>
      <c r="E153" s="36">
        <v>41698</v>
      </c>
      <c r="F153" s="84">
        <v>60000</v>
      </c>
      <c r="G153" s="37">
        <v>6000</v>
      </c>
      <c r="H153" s="38">
        <f>+G153</f>
        <v>6000</v>
      </c>
      <c r="I153" s="36">
        <f t="shared" si="12"/>
        <v>41698</v>
      </c>
      <c r="J153" s="39">
        <f t="shared" si="13"/>
        <v>10</v>
      </c>
      <c r="K153" s="5"/>
      <c r="L153" s="5"/>
      <c r="M153" s="42" t="s">
        <v>2344</v>
      </c>
      <c r="N153" s="43" t="str">
        <f t="shared" si="14"/>
        <v>AADF</v>
      </c>
      <c r="O153" s="43" t="str">
        <f t="shared" si="15"/>
        <v>F</v>
      </c>
      <c r="P153" s="43" t="str">
        <f t="shared" si="16"/>
        <v>02</v>
      </c>
      <c r="Q153" s="43">
        <f t="shared" si="17"/>
        <v>10</v>
      </c>
      <c r="R153" s="35" t="s">
        <v>255</v>
      </c>
      <c r="S153" s="196" t="s">
        <v>2365</v>
      </c>
    </row>
    <row r="154" spans="1:19" x14ac:dyDescent="0.25">
      <c r="A154" s="49" t="s">
        <v>1066</v>
      </c>
      <c r="B154" s="47" t="s">
        <v>371</v>
      </c>
      <c r="C154" s="47"/>
      <c r="D154" s="35" t="s">
        <v>255</v>
      </c>
      <c r="E154" s="36">
        <v>41670</v>
      </c>
      <c r="F154" s="31">
        <v>11704</v>
      </c>
      <c r="G154" s="37">
        <v>1170</v>
      </c>
      <c r="H154" s="38">
        <v>1170</v>
      </c>
      <c r="I154" s="36">
        <f t="shared" si="12"/>
        <v>41670</v>
      </c>
      <c r="J154" s="39">
        <f t="shared" si="13"/>
        <v>10</v>
      </c>
      <c r="K154" s="40"/>
      <c r="L154" s="41"/>
      <c r="M154" s="42" t="s">
        <v>2344</v>
      </c>
      <c r="N154" s="43" t="str">
        <f t="shared" si="14"/>
        <v>AADF</v>
      </c>
      <c r="O154" s="43" t="str">
        <f t="shared" si="15"/>
        <v>F</v>
      </c>
      <c r="P154" s="43" t="str">
        <f t="shared" si="16"/>
        <v>02</v>
      </c>
      <c r="Q154" s="43">
        <f t="shared" si="17"/>
        <v>10</v>
      </c>
      <c r="R154" s="35" t="s">
        <v>255</v>
      </c>
      <c r="S154" s="196" t="s">
        <v>2353</v>
      </c>
    </row>
    <row r="155" spans="1:19" x14ac:dyDescent="0.25">
      <c r="A155" s="49" t="s">
        <v>834</v>
      </c>
      <c r="B155" s="47" t="s">
        <v>382</v>
      </c>
      <c r="C155" s="47"/>
      <c r="D155" s="35" t="s">
        <v>255</v>
      </c>
      <c r="E155" s="36">
        <v>41670</v>
      </c>
      <c r="F155" s="31">
        <v>6727</v>
      </c>
      <c r="G155" s="37">
        <v>673</v>
      </c>
      <c r="H155" s="38">
        <v>673</v>
      </c>
      <c r="I155" s="36">
        <f t="shared" si="12"/>
        <v>41670</v>
      </c>
      <c r="J155" s="39">
        <f t="shared" si="13"/>
        <v>10</v>
      </c>
      <c r="K155" s="40"/>
      <c r="L155" s="41"/>
      <c r="M155" s="42" t="s">
        <v>2344</v>
      </c>
      <c r="N155" s="43" t="str">
        <f t="shared" si="14"/>
        <v>AADF</v>
      </c>
      <c r="O155" s="43" t="str">
        <f t="shared" si="15"/>
        <v>F</v>
      </c>
      <c r="P155" s="43" t="str">
        <f t="shared" si="16"/>
        <v>02</v>
      </c>
      <c r="Q155" s="43">
        <f t="shared" si="17"/>
        <v>10</v>
      </c>
      <c r="R155" s="35" t="s">
        <v>255</v>
      </c>
      <c r="S155" s="196" t="s">
        <v>2353</v>
      </c>
    </row>
    <row r="156" spans="1:19" x14ac:dyDescent="0.25">
      <c r="A156" s="49" t="s">
        <v>833</v>
      </c>
      <c r="B156" s="47" t="s">
        <v>378</v>
      </c>
      <c r="C156" s="47"/>
      <c r="D156" s="35" t="s">
        <v>255</v>
      </c>
      <c r="E156" s="36">
        <v>41670</v>
      </c>
      <c r="F156" s="31">
        <v>8392</v>
      </c>
      <c r="G156" s="37">
        <v>839</v>
      </c>
      <c r="H156" s="38">
        <v>839</v>
      </c>
      <c r="I156" s="36">
        <f t="shared" ref="I156:I219" si="18">+E156</f>
        <v>41670</v>
      </c>
      <c r="J156" s="39">
        <f t="shared" si="13"/>
        <v>10</v>
      </c>
      <c r="K156" s="40"/>
      <c r="L156" s="41"/>
      <c r="M156" s="42" t="s">
        <v>2344</v>
      </c>
      <c r="N156" s="43" t="str">
        <f t="shared" si="14"/>
        <v>AADF</v>
      </c>
      <c r="O156" s="43" t="str">
        <f t="shared" si="15"/>
        <v>F</v>
      </c>
      <c r="P156" s="43" t="str">
        <f t="shared" si="16"/>
        <v>02</v>
      </c>
      <c r="Q156" s="43">
        <f t="shared" si="17"/>
        <v>10</v>
      </c>
      <c r="R156" s="35" t="s">
        <v>255</v>
      </c>
      <c r="S156" s="196" t="s">
        <v>2353</v>
      </c>
    </row>
    <row r="157" spans="1:19" x14ac:dyDescent="0.25">
      <c r="A157" s="50" t="s">
        <v>1073</v>
      </c>
      <c r="B157" s="31" t="s">
        <v>402</v>
      </c>
      <c r="C157" s="31"/>
      <c r="D157" s="35" t="s">
        <v>255</v>
      </c>
      <c r="E157" s="36">
        <v>41670</v>
      </c>
      <c r="F157" s="51">
        <v>2985</v>
      </c>
      <c r="G157" s="37">
        <v>298</v>
      </c>
      <c r="H157" s="38">
        <v>298</v>
      </c>
      <c r="I157" s="36">
        <f t="shared" si="18"/>
        <v>41670</v>
      </c>
      <c r="J157" s="39">
        <f t="shared" si="13"/>
        <v>9.98</v>
      </c>
      <c r="K157" s="40"/>
      <c r="L157" s="41"/>
      <c r="M157" s="42" t="s">
        <v>2344</v>
      </c>
      <c r="N157" s="43" t="str">
        <f t="shared" si="14"/>
        <v>AADF</v>
      </c>
      <c r="O157" s="43" t="str">
        <f t="shared" si="15"/>
        <v>F</v>
      </c>
      <c r="P157" s="43" t="str">
        <f t="shared" si="16"/>
        <v>02</v>
      </c>
      <c r="Q157" s="43">
        <f t="shared" si="17"/>
        <v>10</v>
      </c>
      <c r="R157" s="35" t="s">
        <v>255</v>
      </c>
      <c r="S157" s="196" t="s">
        <v>2353</v>
      </c>
    </row>
    <row r="158" spans="1:19" x14ac:dyDescent="0.25">
      <c r="A158" s="50" t="s">
        <v>845</v>
      </c>
      <c r="B158" s="31" t="s">
        <v>413</v>
      </c>
      <c r="C158" s="31"/>
      <c r="D158" s="35" t="s">
        <v>255</v>
      </c>
      <c r="E158" s="36">
        <v>41670</v>
      </c>
      <c r="F158" s="51">
        <v>2200</v>
      </c>
      <c r="G158" s="37">
        <v>220</v>
      </c>
      <c r="H158" s="38">
        <v>220</v>
      </c>
      <c r="I158" s="36">
        <f t="shared" si="18"/>
        <v>41670</v>
      </c>
      <c r="J158" s="39">
        <f t="shared" si="13"/>
        <v>10</v>
      </c>
      <c r="K158" s="40"/>
      <c r="L158" s="41"/>
      <c r="M158" s="42" t="s">
        <v>2344</v>
      </c>
      <c r="N158" s="43" t="str">
        <f t="shared" si="14"/>
        <v>AADF</v>
      </c>
      <c r="O158" s="43" t="str">
        <f t="shared" si="15"/>
        <v>F</v>
      </c>
      <c r="P158" s="43" t="str">
        <f t="shared" si="16"/>
        <v>02</v>
      </c>
      <c r="Q158" s="43">
        <f t="shared" si="17"/>
        <v>10</v>
      </c>
      <c r="R158" s="35" t="s">
        <v>255</v>
      </c>
      <c r="S158" s="196" t="s">
        <v>2353</v>
      </c>
    </row>
    <row r="159" spans="1:19" x14ac:dyDescent="0.25">
      <c r="A159" s="49" t="s">
        <v>821</v>
      </c>
      <c r="B159" s="47" t="s">
        <v>334</v>
      </c>
      <c r="C159" s="47"/>
      <c r="D159" s="35" t="s">
        <v>255</v>
      </c>
      <c r="E159" s="36">
        <v>41670</v>
      </c>
      <c r="F159" s="51">
        <v>6063</v>
      </c>
      <c r="G159" s="37">
        <v>606</v>
      </c>
      <c r="H159" s="38">
        <v>606</v>
      </c>
      <c r="I159" s="36">
        <f t="shared" si="18"/>
        <v>41670</v>
      </c>
      <c r="J159" s="39">
        <f t="shared" si="13"/>
        <v>10</v>
      </c>
      <c r="K159" s="40"/>
      <c r="L159" s="41"/>
      <c r="M159" s="42" t="s">
        <v>2344</v>
      </c>
      <c r="N159" s="43" t="str">
        <f t="shared" si="14"/>
        <v>AADF</v>
      </c>
      <c r="O159" s="43" t="str">
        <f t="shared" si="15"/>
        <v>F</v>
      </c>
      <c r="P159" s="43" t="str">
        <f t="shared" si="16"/>
        <v>02</v>
      </c>
      <c r="Q159" s="43">
        <f t="shared" si="17"/>
        <v>10</v>
      </c>
      <c r="R159" s="35" t="s">
        <v>255</v>
      </c>
      <c r="S159" s="196" t="s">
        <v>2353</v>
      </c>
    </row>
    <row r="160" spans="1:19" x14ac:dyDescent="0.25">
      <c r="A160" s="50" t="s">
        <v>1087</v>
      </c>
      <c r="B160" s="31" t="s">
        <v>461</v>
      </c>
      <c r="C160" s="31"/>
      <c r="D160" s="35" t="s">
        <v>255</v>
      </c>
      <c r="E160" s="36">
        <v>41670</v>
      </c>
      <c r="F160" s="51">
        <v>6860</v>
      </c>
      <c r="G160" s="37">
        <v>686</v>
      </c>
      <c r="H160" s="38">
        <v>686</v>
      </c>
      <c r="I160" s="36">
        <f t="shared" si="18"/>
        <v>41670</v>
      </c>
      <c r="J160" s="39">
        <f t="shared" si="13"/>
        <v>10</v>
      </c>
      <c r="K160" s="40"/>
      <c r="L160" s="41"/>
      <c r="M160" s="42" t="s">
        <v>2344</v>
      </c>
      <c r="N160" s="43" t="str">
        <f t="shared" si="14"/>
        <v>AADF</v>
      </c>
      <c r="O160" s="43" t="str">
        <f t="shared" si="15"/>
        <v>F</v>
      </c>
      <c r="P160" s="43" t="str">
        <f t="shared" si="16"/>
        <v>02</v>
      </c>
      <c r="Q160" s="43">
        <f t="shared" si="17"/>
        <v>10</v>
      </c>
      <c r="R160" s="35" t="s">
        <v>255</v>
      </c>
      <c r="S160" s="196" t="s">
        <v>2353</v>
      </c>
    </row>
    <row r="161" spans="1:19" x14ac:dyDescent="0.25">
      <c r="A161" s="50" t="s">
        <v>477</v>
      </c>
      <c r="B161" s="31" t="s">
        <v>478</v>
      </c>
      <c r="C161" s="31"/>
      <c r="D161" s="35" t="s">
        <v>255</v>
      </c>
      <c r="E161" s="36">
        <v>41670</v>
      </c>
      <c r="F161" s="51">
        <v>5277</v>
      </c>
      <c r="G161" s="37">
        <v>528</v>
      </c>
      <c r="H161" s="38">
        <v>528</v>
      </c>
      <c r="I161" s="36">
        <f t="shared" si="18"/>
        <v>41670</v>
      </c>
      <c r="J161" s="39">
        <f t="shared" si="13"/>
        <v>10.01</v>
      </c>
      <c r="K161" s="40"/>
      <c r="L161" s="41"/>
      <c r="M161" s="42" t="s">
        <v>2344</v>
      </c>
      <c r="N161" s="43" t="str">
        <f t="shared" si="14"/>
        <v>AADF</v>
      </c>
      <c r="O161" s="43" t="str">
        <f t="shared" si="15"/>
        <v>F</v>
      </c>
      <c r="P161" s="43" t="str">
        <f t="shared" si="16"/>
        <v>02</v>
      </c>
      <c r="Q161" s="43">
        <f t="shared" si="17"/>
        <v>10</v>
      </c>
      <c r="R161" s="35" t="s">
        <v>255</v>
      </c>
      <c r="S161" s="196" t="s">
        <v>2353</v>
      </c>
    </row>
    <row r="162" spans="1:19" x14ac:dyDescent="0.25">
      <c r="A162" s="50" t="s">
        <v>852</v>
      </c>
      <c r="B162" s="31" t="s">
        <v>431</v>
      </c>
      <c r="C162" s="31"/>
      <c r="D162" s="35" t="s">
        <v>255</v>
      </c>
      <c r="E162" s="36">
        <v>41670</v>
      </c>
      <c r="F162" s="51">
        <v>4468</v>
      </c>
      <c r="G162" s="37">
        <v>447</v>
      </c>
      <c r="H162" s="38">
        <v>447</v>
      </c>
      <c r="I162" s="36">
        <f t="shared" si="18"/>
        <v>41670</v>
      </c>
      <c r="J162" s="39">
        <f t="shared" si="13"/>
        <v>10</v>
      </c>
      <c r="K162" s="40"/>
      <c r="L162" s="41"/>
      <c r="M162" s="42" t="s">
        <v>2344</v>
      </c>
      <c r="N162" s="43" t="str">
        <f t="shared" si="14"/>
        <v>AADP</v>
      </c>
      <c r="O162" s="43" t="str">
        <f t="shared" si="15"/>
        <v>P</v>
      </c>
      <c r="P162" s="43" t="str">
        <f t="shared" si="16"/>
        <v>02</v>
      </c>
      <c r="Q162" s="43">
        <f t="shared" si="17"/>
        <v>10</v>
      </c>
      <c r="R162" s="35" t="s">
        <v>255</v>
      </c>
      <c r="S162" s="196" t="s">
        <v>2353</v>
      </c>
    </row>
    <row r="163" spans="1:19" x14ac:dyDescent="0.25">
      <c r="A163" s="33" t="s">
        <v>569</v>
      </c>
      <c r="B163" s="34" t="s">
        <v>570</v>
      </c>
      <c r="C163" s="34"/>
      <c r="D163" s="35" t="s">
        <v>561</v>
      </c>
      <c r="E163" s="36">
        <v>41655</v>
      </c>
      <c r="F163" s="31">
        <v>47742</v>
      </c>
      <c r="G163" s="37">
        <v>4774</v>
      </c>
      <c r="H163" s="38">
        <v>4774</v>
      </c>
      <c r="I163" s="36">
        <f t="shared" si="18"/>
        <v>41655</v>
      </c>
      <c r="J163" s="39">
        <f t="shared" si="13"/>
        <v>10</v>
      </c>
      <c r="K163" s="5"/>
      <c r="L163" s="5"/>
      <c r="M163" s="42" t="s">
        <v>2345</v>
      </c>
      <c r="N163" s="43" t="str">
        <f t="shared" si="14"/>
        <v>AAEC</v>
      </c>
      <c r="O163" s="43" t="str">
        <f t="shared" si="15"/>
        <v>C</v>
      </c>
      <c r="P163" s="43" t="str">
        <f t="shared" si="16"/>
        <v>01</v>
      </c>
      <c r="Q163" s="43">
        <f t="shared" si="17"/>
        <v>10</v>
      </c>
      <c r="R163" s="35" t="s">
        <v>561</v>
      </c>
      <c r="S163" s="196" t="s">
        <v>2364</v>
      </c>
    </row>
    <row r="164" spans="1:19" x14ac:dyDescent="0.25">
      <c r="A164" s="50" t="s">
        <v>1046</v>
      </c>
      <c r="B164" s="31" t="s">
        <v>308</v>
      </c>
      <c r="C164" s="31"/>
      <c r="D164" s="35" t="s">
        <v>255</v>
      </c>
      <c r="E164" s="36">
        <v>41670</v>
      </c>
      <c r="F164" s="37">
        <v>17747</v>
      </c>
      <c r="G164" s="37">
        <v>1775</v>
      </c>
      <c r="H164" s="38">
        <v>1775</v>
      </c>
      <c r="I164" s="36">
        <f t="shared" si="18"/>
        <v>41670</v>
      </c>
      <c r="J164" s="39">
        <f t="shared" si="13"/>
        <v>10</v>
      </c>
      <c r="K164" s="40"/>
      <c r="L164" s="41"/>
      <c r="M164" s="42" t="s">
        <v>2344</v>
      </c>
      <c r="N164" s="43" t="str">
        <f t="shared" si="14"/>
        <v>AAEC</v>
      </c>
      <c r="O164" s="43" t="str">
        <f t="shared" si="15"/>
        <v>C</v>
      </c>
      <c r="P164" s="43" t="str">
        <f t="shared" si="16"/>
        <v>01</v>
      </c>
      <c r="Q164" s="43">
        <f t="shared" si="17"/>
        <v>10</v>
      </c>
      <c r="R164" s="35" t="s">
        <v>255</v>
      </c>
      <c r="S164" s="196" t="s">
        <v>2353</v>
      </c>
    </row>
    <row r="165" spans="1:19" x14ac:dyDescent="0.25">
      <c r="A165" s="33" t="s">
        <v>889</v>
      </c>
      <c r="B165" s="34" t="s">
        <v>560</v>
      </c>
      <c r="C165" s="34"/>
      <c r="D165" s="35" t="s">
        <v>561</v>
      </c>
      <c r="E165" s="36">
        <v>41643</v>
      </c>
      <c r="F165" s="31">
        <v>505620</v>
      </c>
      <c r="G165" s="37">
        <v>50562</v>
      </c>
      <c r="H165" s="38">
        <v>50562</v>
      </c>
      <c r="I165" s="36">
        <f t="shared" si="18"/>
        <v>41643</v>
      </c>
      <c r="J165" s="39">
        <f t="shared" si="13"/>
        <v>10</v>
      </c>
      <c r="K165" s="5"/>
      <c r="L165" s="5"/>
      <c r="M165" s="42" t="s">
        <v>2345</v>
      </c>
      <c r="N165" s="43" t="str">
        <f t="shared" si="14"/>
        <v>AAEC</v>
      </c>
      <c r="O165" s="43" t="str">
        <f t="shared" si="15"/>
        <v>C</v>
      </c>
      <c r="P165" s="43" t="str">
        <f t="shared" si="16"/>
        <v>01</v>
      </c>
      <c r="Q165" s="43">
        <f t="shared" si="17"/>
        <v>10</v>
      </c>
      <c r="R165" s="35" t="s">
        <v>561</v>
      </c>
      <c r="S165" s="196" t="s">
        <v>2363</v>
      </c>
    </row>
    <row r="166" spans="1:19" x14ac:dyDescent="0.25">
      <c r="A166" s="33" t="s">
        <v>1005</v>
      </c>
      <c r="B166" s="81" t="s">
        <v>590</v>
      </c>
      <c r="C166" s="81"/>
      <c r="D166" s="35" t="s">
        <v>221</v>
      </c>
      <c r="E166" s="36">
        <v>41688</v>
      </c>
      <c r="F166" s="82">
        <v>19278</v>
      </c>
      <c r="G166" s="37">
        <v>386</v>
      </c>
      <c r="H166" s="38">
        <f>+G166</f>
        <v>386</v>
      </c>
      <c r="I166" s="36">
        <f t="shared" si="18"/>
        <v>41688</v>
      </c>
      <c r="J166" s="39">
        <f t="shared" si="13"/>
        <v>2</v>
      </c>
      <c r="K166" s="5"/>
      <c r="L166" s="5"/>
      <c r="M166" t="s">
        <v>2342</v>
      </c>
      <c r="N166" s="43" t="str">
        <f t="shared" si="14"/>
        <v>AAEC</v>
      </c>
      <c r="O166" s="43" t="str">
        <f t="shared" si="15"/>
        <v>C</v>
      </c>
      <c r="P166" s="43" t="str">
        <f t="shared" si="16"/>
        <v>01</v>
      </c>
      <c r="Q166" s="43">
        <f t="shared" si="17"/>
        <v>10</v>
      </c>
      <c r="R166" s="35" t="s">
        <v>221</v>
      </c>
      <c r="S166" s="196" t="s">
        <v>2369</v>
      </c>
    </row>
    <row r="167" spans="1:19" x14ac:dyDescent="0.25">
      <c r="A167" s="50" t="s">
        <v>322</v>
      </c>
      <c r="B167" s="31" t="s">
        <v>323</v>
      </c>
      <c r="C167" s="31"/>
      <c r="D167" s="35" t="s">
        <v>255</v>
      </c>
      <c r="E167" s="36">
        <v>41670</v>
      </c>
      <c r="F167" s="51">
        <v>9134</v>
      </c>
      <c r="G167" s="37">
        <v>913</v>
      </c>
      <c r="H167" s="38">
        <v>913</v>
      </c>
      <c r="I167" s="36">
        <f t="shared" si="18"/>
        <v>41670</v>
      </c>
      <c r="J167" s="39">
        <f t="shared" si="13"/>
        <v>10</v>
      </c>
      <c r="K167" s="40"/>
      <c r="L167" s="41"/>
      <c r="M167" s="42" t="s">
        <v>2344</v>
      </c>
      <c r="N167" s="43" t="str">
        <f t="shared" si="14"/>
        <v>AAEC</v>
      </c>
      <c r="O167" s="43" t="str">
        <f t="shared" si="15"/>
        <v>C</v>
      </c>
      <c r="P167" s="43" t="str">
        <f t="shared" si="16"/>
        <v>01</v>
      </c>
      <c r="Q167" s="43">
        <f t="shared" si="17"/>
        <v>10</v>
      </c>
      <c r="R167" s="35" t="s">
        <v>255</v>
      </c>
      <c r="S167" s="196" t="s">
        <v>2353</v>
      </c>
    </row>
    <row r="168" spans="1:19" x14ac:dyDescent="0.25">
      <c r="A168" s="50" t="s">
        <v>943</v>
      </c>
      <c r="B168" s="31" t="s">
        <v>318</v>
      </c>
      <c r="C168" s="31"/>
      <c r="D168" s="35" t="s">
        <v>255</v>
      </c>
      <c r="E168" s="36">
        <v>41670</v>
      </c>
      <c r="F168" s="37">
        <v>17882</v>
      </c>
      <c r="G168" s="37">
        <v>1788</v>
      </c>
      <c r="H168" s="38">
        <v>1788</v>
      </c>
      <c r="I168" s="36">
        <f t="shared" si="18"/>
        <v>41670</v>
      </c>
      <c r="J168" s="39">
        <f t="shared" si="13"/>
        <v>10</v>
      </c>
      <c r="K168" s="40"/>
      <c r="L168" s="41"/>
      <c r="M168" s="42" t="s">
        <v>2344</v>
      </c>
      <c r="N168" s="43" t="str">
        <f t="shared" si="14"/>
        <v>AAEC</v>
      </c>
      <c r="O168" s="43" t="str">
        <f t="shared" si="15"/>
        <v>C</v>
      </c>
      <c r="P168" s="43" t="str">
        <f t="shared" si="16"/>
        <v>01</v>
      </c>
      <c r="Q168" s="43">
        <f t="shared" si="17"/>
        <v>10</v>
      </c>
      <c r="R168" s="35" t="s">
        <v>255</v>
      </c>
      <c r="S168" s="196" t="s">
        <v>2353</v>
      </c>
    </row>
    <row r="169" spans="1:19" x14ac:dyDescent="0.25">
      <c r="A169" s="45" t="s">
        <v>1133</v>
      </c>
      <c r="B169" s="45" t="s">
        <v>660</v>
      </c>
      <c r="C169" s="45"/>
      <c r="D169" s="35" t="s">
        <v>221</v>
      </c>
      <c r="E169" s="36">
        <v>41718</v>
      </c>
      <c r="F169" s="82">
        <v>22450</v>
      </c>
      <c r="G169" s="37">
        <v>449</v>
      </c>
      <c r="H169" s="38">
        <f>+G169</f>
        <v>449</v>
      </c>
      <c r="I169" s="36">
        <f t="shared" si="18"/>
        <v>41718</v>
      </c>
      <c r="J169" s="39">
        <f t="shared" si="13"/>
        <v>2</v>
      </c>
      <c r="K169" s="5"/>
      <c r="L169" s="5"/>
      <c r="M169" t="s">
        <v>2342</v>
      </c>
      <c r="N169" s="43" t="str">
        <f t="shared" si="14"/>
        <v>AAEC</v>
      </c>
      <c r="O169" s="43" t="str">
        <f t="shared" si="15"/>
        <v>C</v>
      </c>
      <c r="P169" s="43" t="str">
        <f t="shared" si="16"/>
        <v>01</v>
      </c>
      <c r="Q169" s="43">
        <f t="shared" si="17"/>
        <v>10</v>
      </c>
      <c r="R169" s="35" t="s">
        <v>221</v>
      </c>
      <c r="S169" s="196" t="s">
        <v>2381</v>
      </c>
    </row>
    <row r="170" spans="1:19" x14ac:dyDescent="0.25">
      <c r="A170" s="49" t="s">
        <v>829</v>
      </c>
      <c r="B170" s="47" t="s">
        <v>373</v>
      </c>
      <c r="C170" s="47"/>
      <c r="D170" s="35" t="s">
        <v>255</v>
      </c>
      <c r="E170" s="36">
        <v>41670</v>
      </c>
      <c r="F170" s="31">
        <v>3431</v>
      </c>
      <c r="G170" s="37">
        <v>343</v>
      </c>
      <c r="H170" s="38">
        <v>343</v>
      </c>
      <c r="I170" s="36">
        <f t="shared" si="18"/>
        <v>41670</v>
      </c>
      <c r="J170" s="39">
        <f t="shared" si="13"/>
        <v>10</v>
      </c>
      <c r="K170" s="40"/>
      <c r="L170" s="41"/>
      <c r="M170" s="42" t="s">
        <v>2344</v>
      </c>
      <c r="N170" s="43" t="str">
        <f t="shared" si="14"/>
        <v>AAEF</v>
      </c>
      <c r="O170" s="43" t="str">
        <f t="shared" si="15"/>
        <v>F</v>
      </c>
      <c r="P170" s="43" t="str">
        <f t="shared" si="16"/>
        <v>02</v>
      </c>
      <c r="Q170" s="43">
        <f t="shared" si="17"/>
        <v>10</v>
      </c>
      <c r="R170" s="35" t="s">
        <v>255</v>
      </c>
      <c r="S170" s="196" t="s">
        <v>2353</v>
      </c>
    </row>
    <row r="171" spans="1:19" x14ac:dyDescent="0.25">
      <c r="A171" s="49" t="s">
        <v>950</v>
      </c>
      <c r="B171" s="47" t="s">
        <v>350</v>
      </c>
      <c r="C171" s="47"/>
      <c r="D171" s="35" t="s">
        <v>255</v>
      </c>
      <c r="E171" s="36">
        <v>41670</v>
      </c>
      <c r="F171" s="31">
        <v>2200</v>
      </c>
      <c r="G171" s="37">
        <v>220</v>
      </c>
      <c r="H171" s="38">
        <v>220</v>
      </c>
      <c r="I171" s="36">
        <f t="shared" si="18"/>
        <v>41670</v>
      </c>
      <c r="J171" s="39">
        <f t="shared" si="13"/>
        <v>10</v>
      </c>
      <c r="K171" s="40"/>
      <c r="L171" s="41"/>
      <c r="M171" s="42" t="s">
        <v>2344</v>
      </c>
      <c r="N171" s="43" t="str">
        <f t="shared" si="14"/>
        <v>AAEF</v>
      </c>
      <c r="O171" s="43" t="str">
        <f t="shared" si="15"/>
        <v>F</v>
      </c>
      <c r="P171" s="43" t="str">
        <f t="shared" si="16"/>
        <v>02</v>
      </c>
      <c r="Q171" s="43">
        <f t="shared" si="17"/>
        <v>10</v>
      </c>
      <c r="R171" s="35" t="s">
        <v>255</v>
      </c>
      <c r="S171" s="196" t="s">
        <v>2353</v>
      </c>
    </row>
    <row r="172" spans="1:19" x14ac:dyDescent="0.25">
      <c r="A172" s="49" t="s">
        <v>949</v>
      </c>
      <c r="B172" s="47" t="s">
        <v>349</v>
      </c>
      <c r="C172" s="47"/>
      <c r="D172" s="35" t="s">
        <v>255</v>
      </c>
      <c r="E172" s="36">
        <v>41670</v>
      </c>
      <c r="F172" s="31">
        <v>13906</v>
      </c>
      <c r="G172" s="37">
        <v>1391</v>
      </c>
      <c r="H172" s="38">
        <v>1391</v>
      </c>
      <c r="I172" s="36">
        <f t="shared" si="18"/>
        <v>41670</v>
      </c>
      <c r="J172" s="39">
        <f t="shared" si="13"/>
        <v>10</v>
      </c>
      <c r="K172" s="40"/>
      <c r="L172" s="41"/>
      <c r="M172" s="42" t="s">
        <v>2344</v>
      </c>
      <c r="N172" s="43" t="str">
        <f t="shared" si="14"/>
        <v>AAEF</v>
      </c>
      <c r="O172" s="43" t="str">
        <f t="shared" si="15"/>
        <v>F</v>
      </c>
      <c r="P172" s="43" t="str">
        <f t="shared" si="16"/>
        <v>02</v>
      </c>
      <c r="Q172" s="43">
        <f t="shared" si="17"/>
        <v>10</v>
      </c>
      <c r="R172" s="35" t="s">
        <v>255</v>
      </c>
      <c r="S172" s="196" t="s">
        <v>2353</v>
      </c>
    </row>
    <row r="173" spans="1:19" x14ac:dyDescent="0.25">
      <c r="A173" s="49" t="s">
        <v>1056</v>
      </c>
      <c r="B173" s="47" t="s">
        <v>337</v>
      </c>
      <c r="C173" s="47"/>
      <c r="D173" s="35" t="s">
        <v>255</v>
      </c>
      <c r="E173" s="36">
        <v>41670</v>
      </c>
      <c r="F173" s="51">
        <v>7157</v>
      </c>
      <c r="G173" s="37">
        <v>716</v>
      </c>
      <c r="H173" s="38">
        <v>716</v>
      </c>
      <c r="I173" s="36">
        <f t="shared" si="18"/>
        <v>41670</v>
      </c>
      <c r="J173" s="39">
        <f t="shared" si="13"/>
        <v>10</v>
      </c>
      <c r="K173" s="40"/>
      <c r="L173" s="41"/>
      <c r="M173" s="42" t="s">
        <v>2344</v>
      </c>
      <c r="N173" s="43" t="str">
        <f t="shared" si="14"/>
        <v>AAEF</v>
      </c>
      <c r="O173" s="43" t="str">
        <f t="shared" si="15"/>
        <v>F</v>
      </c>
      <c r="P173" s="43" t="str">
        <f t="shared" si="16"/>
        <v>02</v>
      </c>
      <c r="Q173" s="43">
        <f t="shared" si="17"/>
        <v>10</v>
      </c>
      <c r="R173" s="35" t="s">
        <v>255</v>
      </c>
      <c r="S173" s="196" t="s">
        <v>2353</v>
      </c>
    </row>
    <row r="174" spans="1:19" x14ac:dyDescent="0.25">
      <c r="A174" s="50" t="s">
        <v>1071</v>
      </c>
      <c r="B174" s="31" t="s">
        <v>391</v>
      </c>
      <c r="C174" s="31"/>
      <c r="D174" s="35" t="s">
        <v>255</v>
      </c>
      <c r="E174" s="36">
        <v>41670</v>
      </c>
      <c r="F174" s="31">
        <v>6537</v>
      </c>
      <c r="G174" s="37">
        <v>654</v>
      </c>
      <c r="H174" s="38">
        <v>654</v>
      </c>
      <c r="I174" s="36">
        <f t="shared" si="18"/>
        <v>41670</v>
      </c>
      <c r="J174" s="39">
        <f t="shared" si="13"/>
        <v>10</v>
      </c>
      <c r="K174" s="40"/>
      <c r="L174" s="41"/>
      <c r="M174" s="42" t="s">
        <v>2344</v>
      </c>
      <c r="N174" s="43" t="str">
        <f t="shared" si="14"/>
        <v>AAEF</v>
      </c>
      <c r="O174" s="43" t="str">
        <f t="shared" si="15"/>
        <v>F</v>
      </c>
      <c r="P174" s="43" t="str">
        <f t="shared" si="16"/>
        <v>02</v>
      </c>
      <c r="Q174" s="43">
        <f t="shared" si="17"/>
        <v>10</v>
      </c>
      <c r="R174" s="35" t="s">
        <v>255</v>
      </c>
      <c r="S174" s="196" t="s">
        <v>2353</v>
      </c>
    </row>
    <row r="175" spans="1:19" x14ac:dyDescent="0.25">
      <c r="A175" s="50" t="s">
        <v>968</v>
      </c>
      <c r="B175" s="31" t="s">
        <v>403</v>
      </c>
      <c r="C175" s="31"/>
      <c r="D175" s="35" t="s">
        <v>255</v>
      </c>
      <c r="E175" s="36">
        <v>41670</v>
      </c>
      <c r="F175" s="51">
        <v>24460</v>
      </c>
      <c r="G175" s="37">
        <v>2446</v>
      </c>
      <c r="H175" s="38">
        <v>2446</v>
      </c>
      <c r="I175" s="36">
        <f t="shared" si="18"/>
        <v>41670</v>
      </c>
      <c r="J175" s="39">
        <f t="shared" si="13"/>
        <v>10</v>
      </c>
      <c r="K175" s="40"/>
      <c r="L175" s="41"/>
      <c r="M175" s="42" t="s">
        <v>2344</v>
      </c>
      <c r="N175" s="43" t="str">
        <f t="shared" si="14"/>
        <v>AAEF</v>
      </c>
      <c r="O175" s="43" t="str">
        <f t="shared" si="15"/>
        <v>F</v>
      </c>
      <c r="P175" s="43" t="str">
        <f t="shared" si="16"/>
        <v>02</v>
      </c>
      <c r="Q175" s="43">
        <f t="shared" si="17"/>
        <v>10</v>
      </c>
      <c r="R175" s="35" t="s">
        <v>255</v>
      </c>
      <c r="S175" s="196" t="s">
        <v>2353</v>
      </c>
    </row>
    <row r="176" spans="1:19" x14ac:dyDescent="0.25">
      <c r="A176" s="50" t="s">
        <v>1103</v>
      </c>
      <c r="B176" s="31" t="s">
        <v>505</v>
      </c>
      <c r="C176" s="31"/>
      <c r="D176" s="35" t="s">
        <v>255</v>
      </c>
      <c r="E176" s="36">
        <v>41670</v>
      </c>
      <c r="F176" s="51">
        <v>11803</v>
      </c>
      <c r="G176" s="37">
        <v>1180</v>
      </c>
      <c r="H176" s="38">
        <v>1180</v>
      </c>
      <c r="I176" s="36">
        <f t="shared" si="18"/>
        <v>41670</v>
      </c>
      <c r="J176" s="39">
        <f t="shared" si="13"/>
        <v>10</v>
      </c>
      <c r="K176" s="40"/>
      <c r="L176" s="41"/>
      <c r="M176" s="42" t="s">
        <v>2344</v>
      </c>
      <c r="N176" s="43" t="str">
        <f t="shared" si="14"/>
        <v>AAEF</v>
      </c>
      <c r="O176" s="43" t="str">
        <f t="shared" si="15"/>
        <v>F</v>
      </c>
      <c r="P176" s="43" t="str">
        <f t="shared" si="16"/>
        <v>02</v>
      </c>
      <c r="Q176" s="43">
        <f t="shared" si="17"/>
        <v>10</v>
      </c>
      <c r="R176" s="35" t="s">
        <v>255</v>
      </c>
      <c r="S176" s="196" t="s">
        <v>2353</v>
      </c>
    </row>
    <row r="177" spans="1:19" x14ac:dyDescent="0.25">
      <c r="A177" s="49" t="s">
        <v>1067</v>
      </c>
      <c r="B177" s="47" t="s">
        <v>380</v>
      </c>
      <c r="C177" s="47"/>
      <c r="D177" s="35" t="s">
        <v>255</v>
      </c>
      <c r="E177" s="36">
        <v>41670</v>
      </c>
      <c r="F177" s="31">
        <v>3878</v>
      </c>
      <c r="G177" s="37">
        <v>388</v>
      </c>
      <c r="H177" s="38">
        <v>388</v>
      </c>
      <c r="I177" s="36">
        <f t="shared" si="18"/>
        <v>41670</v>
      </c>
      <c r="J177" s="39">
        <f t="shared" si="13"/>
        <v>10.01</v>
      </c>
      <c r="K177" s="40"/>
      <c r="L177" s="41"/>
      <c r="M177" s="42" t="s">
        <v>2344</v>
      </c>
      <c r="N177" s="43" t="str">
        <f t="shared" si="14"/>
        <v>AAEF</v>
      </c>
      <c r="O177" s="43" t="str">
        <f t="shared" si="15"/>
        <v>F</v>
      </c>
      <c r="P177" s="43" t="str">
        <f t="shared" si="16"/>
        <v>02</v>
      </c>
      <c r="Q177" s="43">
        <f t="shared" si="17"/>
        <v>10</v>
      </c>
      <c r="R177" s="35" t="s">
        <v>255</v>
      </c>
      <c r="S177" s="196" t="s">
        <v>2353</v>
      </c>
    </row>
    <row r="178" spans="1:19" x14ac:dyDescent="0.25">
      <c r="A178" s="33" t="s">
        <v>1126</v>
      </c>
      <c r="B178" s="34" t="s">
        <v>599</v>
      </c>
      <c r="C178" s="34"/>
      <c r="D178" s="35" t="s">
        <v>221</v>
      </c>
      <c r="E178" s="36">
        <v>41690</v>
      </c>
      <c r="F178" s="83">
        <v>22410</v>
      </c>
      <c r="G178" s="37">
        <v>448</v>
      </c>
      <c r="H178" s="38">
        <f>+G178</f>
        <v>448</v>
      </c>
      <c r="I178" s="36">
        <f t="shared" si="18"/>
        <v>41690</v>
      </c>
      <c r="J178" s="39">
        <f t="shared" si="13"/>
        <v>2</v>
      </c>
      <c r="K178" s="5"/>
      <c r="L178" s="5"/>
      <c r="M178" t="s">
        <v>2342</v>
      </c>
      <c r="N178" s="43" t="str">
        <f t="shared" si="14"/>
        <v>AAEP</v>
      </c>
      <c r="O178" s="43" t="str">
        <f t="shared" si="15"/>
        <v>P</v>
      </c>
      <c r="P178" s="43" t="str">
        <f t="shared" si="16"/>
        <v>02</v>
      </c>
      <c r="Q178" s="43">
        <f t="shared" si="17"/>
        <v>10</v>
      </c>
      <c r="R178" s="35" t="s">
        <v>221</v>
      </c>
      <c r="S178" s="196" t="s">
        <v>2370</v>
      </c>
    </row>
    <row r="179" spans="1:19" x14ac:dyDescent="0.25">
      <c r="A179" s="33" t="s">
        <v>892</v>
      </c>
      <c r="B179" s="34" t="s">
        <v>568</v>
      </c>
      <c r="C179" s="34"/>
      <c r="D179" s="35" t="s">
        <v>561</v>
      </c>
      <c r="E179" s="36">
        <v>41655</v>
      </c>
      <c r="F179" s="31">
        <v>786250</v>
      </c>
      <c r="G179" s="37">
        <v>78625</v>
      </c>
      <c r="H179" s="38">
        <v>78625</v>
      </c>
      <c r="I179" s="36">
        <f t="shared" si="18"/>
        <v>41655</v>
      </c>
      <c r="J179" s="39">
        <f t="shared" si="13"/>
        <v>10</v>
      </c>
      <c r="K179" s="5"/>
      <c r="L179" s="5"/>
      <c r="M179" s="42" t="s">
        <v>2345</v>
      </c>
      <c r="N179" s="43" t="str">
        <f t="shared" si="14"/>
        <v>AAFC</v>
      </c>
      <c r="O179" s="43" t="str">
        <f t="shared" si="15"/>
        <v>C</v>
      </c>
      <c r="P179" s="43" t="str">
        <f t="shared" si="16"/>
        <v>01</v>
      </c>
      <c r="Q179" s="43">
        <f t="shared" si="17"/>
        <v>10</v>
      </c>
      <c r="R179" s="35" t="s">
        <v>561</v>
      </c>
      <c r="S179" s="196" t="s">
        <v>2364</v>
      </c>
    </row>
    <row r="180" spans="1:19" x14ac:dyDescent="0.25">
      <c r="A180" s="50" t="s">
        <v>817</v>
      </c>
      <c r="B180" s="31" t="s">
        <v>315</v>
      </c>
      <c r="C180" s="31"/>
      <c r="D180" s="35" t="s">
        <v>255</v>
      </c>
      <c r="E180" s="36">
        <v>41670</v>
      </c>
      <c r="F180" s="37">
        <v>6194</v>
      </c>
      <c r="G180" s="37">
        <v>619</v>
      </c>
      <c r="H180" s="38">
        <v>619</v>
      </c>
      <c r="I180" s="36">
        <f t="shared" si="18"/>
        <v>41670</v>
      </c>
      <c r="J180" s="39">
        <f t="shared" si="13"/>
        <v>9.99</v>
      </c>
      <c r="K180" s="40"/>
      <c r="L180" s="41"/>
      <c r="M180" s="42" t="s">
        <v>2344</v>
      </c>
      <c r="N180" s="43" t="str">
        <f t="shared" si="14"/>
        <v>AAFC</v>
      </c>
      <c r="O180" s="43" t="str">
        <f t="shared" si="15"/>
        <v>C</v>
      </c>
      <c r="P180" s="43" t="str">
        <f t="shared" si="16"/>
        <v>01</v>
      </c>
      <c r="Q180" s="43">
        <f t="shared" si="17"/>
        <v>10</v>
      </c>
      <c r="R180" s="35" t="s">
        <v>255</v>
      </c>
      <c r="S180" s="196" t="s">
        <v>2353</v>
      </c>
    </row>
    <row r="181" spans="1:19" x14ac:dyDescent="0.25">
      <c r="A181" s="45" t="s">
        <v>907</v>
      </c>
      <c r="B181" s="45" t="s">
        <v>664</v>
      </c>
      <c r="C181" s="45"/>
      <c r="D181" s="35" t="s">
        <v>221</v>
      </c>
      <c r="E181" s="36">
        <v>41726</v>
      </c>
      <c r="F181" s="82">
        <v>107716</v>
      </c>
      <c r="G181" s="37">
        <v>2154</v>
      </c>
      <c r="H181" s="38">
        <f>+G181</f>
        <v>2154</v>
      </c>
      <c r="I181" s="36">
        <f t="shared" si="18"/>
        <v>41726</v>
      </c>
      <c r="J181" s="39">
        <f t="shared" si="13"/>
        <v>2</v>
      </c>
      <c r="K181" s="5"/>
      <c r="L181" s="5"/>
      <c r="M181" t="s">
        <v>2342</v>
      </c>
      <c r="N181" s="43" t="str">
        <f t="shared" si="14"/>
        <v>AAFC</v>
      </c>
      <c r="O181" s="43" t="str">
        <f t="shared" si="15"/>
        <v>C</v>
      </c>
      <c r="P181" s="43" t="str">
        <f t="shared" si="16"/>
        <v>01</v>
      </c>
      <c r="Q181" s="43">
        <f t="shared" si="17"/>
        <v>10</v>
      </c>
      <c r="R181" s="35" t="s">
        <v>221</v>
      </c>
      <c r="S181" s="196" t="s">
        <v>2386</v>
      </c>
    </row>
    <row r="182" spans="1:19" x14ac:dyDescent="0.25">
      <c r="A182" s="49" t="s">
        <v>928</v>
      </c>
      <c r="B182" s="47" t="s">
        <v>269</v>
      </c>
      <c r="C182" s="47"/>
      <c r="D182" s="35" t="s">
        <v>255</v>
      </c>
      <c r="E182" s="36">
        <v>41670</v>
      </c>
      <c r="F182" s="37">
        <v>23360</v>
      </c>
      <c r="G182" s="37">
        <v>2336</v>
      </c>
      <c r="H182" s="38">
        <v>2336</v>
      </c>
      <c r="I182" s="36">
        <f t="shared" si="18"/>
        <v>41670</v>
      </c>
      <c r="J182" s="39">
        <f t="shared" si="13"/>
        <v>10</v>
      </c>
      <c r="K182" s="40"/>
      <c r="L182" s="41"/>
      <c r="M182" s="42" t="s">
        <v>2344</v>
      </c>
      <c r="N182" s="43" t="str">
        <f t="shared" si="14"/>
        <v>AAFC</v>
      </c>
      <c r="O182" s="43" t="str">
        <f t="shared" si="15"/>
        <v>C</v>
      </c>
      <c r="P182" s="43" t="str">
        <f t="shared" si="16"/>
        <v>01</v>
      </c>
      <c r="Q182" s="43">
        <f t="shared" si="17"/>
        <v>10</v>
      </c>
      <c r="R182" s="35" t="s">
        <v>255</v>
      </c>
      <c r="S182" s="196" t="s">
        <v>2353</v>
      </c>
    </row>
    <row r="183" spans="1:19" x14ac:dyDescent="0.25">
      <c r="A183" s="50" t="s">
        <v>808</v>
      </c>
      <c r="B183" s="31" t="s">
        <v>273</v>
      </c>
      <c r="C183" s="31"/>
      <c r="D183" s="35" t="s">
        <v>255</v>
      </c>
      <c r="E183" s="36">
        <v>41670</v>
      </c>
      <c r="F183" s="37">
        <v>33687</v>
      </c>
      <c r="G183" s="37">
        <v>3369</v>
      </c>
      <c r="H183" s="38">
        <v>3369</v>
      </c>
      <c r="I183" s="36">
        <f t="shared" si="18"/>
        <v>41670</v>
      </c>
      <c r="J183" s="39">
        <f t="shared" si="13"/>
        <v>10</v>
      </c>
      <c r="K183" s="40"/>
      <c r="L183" s="41"/>
      <c r="M183" s="42" t="s">
        <v>2344</v>
      </c>
      <c r="N183" s="43" t="str">
        <f t="shared" si="14"/>
        <v>AAFC</v>
      </c>
      <c r="O183" s="43" t="str">
        <f t="shared" si="15"/>
        <v>C</v>
      </c>
      <c r="P183" s="43" t="str">
        <f t="shared" si="16"/>
        <v>01</v>
      </c>
      <c r="Q183" s="43">
        <f t="shared" si="17"/>
        <v>10</v>
      </c>
      <c r="R183" s="35" t="s">
        <v>255</v>
      </c>
      <c r="S183" s="196" t="s">
        <v>2353</v>
      </c>
    </row>
    <row r="184" spans="1:19" x14ac:dyDescent="0.25">
      <c r="A184" s="49" t="s">
        <v>806</v>
      </c>
      <c r="B184" s="47" t="s">
        <v>268</v>
      </c>
      <c r="C184" s="47"/>
      <c r="D184" s="35" t="s">
        <v>255</v>
      </c>
      <c r="E184" s="36">
        <v>41670</v>
      </c>
      <c r="F184" s="37">
        <v>1939</v>
      </c>
      <c r="G184" s="37">
        <v>194</v>
      </c>
      <c r="H184" s="38">
        <v>194</v>
      </c>
      <c r="I184" s="36">
        <f t="shared" si="18"/>
        <v>41670</v>
      </c>
      <c r="J184" s="39">
        <f t="shared" si="13"/>
        <v>10.01</v>
      </c>
      <c r="K184" s="40"/>
      <c r="L184" s="41"/>
      <c r="M184" s="42" t="s">
        <v>2344</v>
      </c>
      <c r="N184" s="43" t="str">
        <f t="shared" si="14"/>
        <v>AAFC</v>
      </c>
      <c r="O184" s="43" t="str">
        <f t="shared" si="15"/>
        <v>C</v>
      </c>
      <c r="P184" s="43" t="str">
        <f t="shared" si="16"/>
        <v>01</v>
      </c>
      <c r="Q184" s="43">
        <f t="shared" si="17"/>
        <v>10</v>
      </c>
      <c r="R184" s="35" t="s">
        <v>255</v>
      </c>
      <c r="S184" s="196" t="s">
        <v>2353</v>
      </c>
    </row>
    <row r="185" spans="1:19" x14ac:dyDescent="0.25">
      <c r="A185" s="49" t="s">
        <v>807</v>
      </c>
      <c r="B185" s="47" t="s">
        <v>270</v>
      </c>
      <c r="C185" s="47"/>
      <c r="D185" s="35" t="s">
        <v>255</v>
      </c>
      <c r="E185" s="36">
        <v>41670</v>
      </c>
      <c r="F185" s="37">
        <v>20799</v>
      </c>
      <c r="G185" s="37">
        <v>2080</v>
      </c>
      <c r="H185" s="38">
        <v>2080</v>
      </c>
      <c r="I185" s="36">
        <f t="shared" si="18"/>
        <v>41670</v>
      </c>
      <c r="J185" s="39">
        <f t="shared" si="13"/>
        <v>10</v>
      </c>
      <c r="K185" s="40"/>
      <c r="L185" s="41"/>
      <c r="M185" s="42" t="s">
        <v>2344</v>
      </c>
      <c r="N185" s="43" t="str">
        <f t="shared" si="14"/>
        <v>AAFC</v>
      </c>
      <c r="O185" s="43" t="str">
        <f t="shared" si="15"/>
        <v>C</v>
      </c>
      <c r="P185" s="43" t="str">
        <f t="shared" si="16"/>
        <v>01</v>
      </c>
      <c r="Q185" s="43">
        <f t="shared" si="17"/>
        <v>10</v>
      </c>
      <c r="R185" s="35" t="s">
        <v>255</v>
      </c>
      <c r="S185" s="196" t="s">
        <v>2353</v>
      </c>
    </row>
    <row r="186" spans="1:19" x14ac:dyDescent="0.25">
      <c r="A186" s="50" t="s">
        <v>274</v>
      </c>
      <c r="B186" s="31" t="s">
        <v>275</v>
      </c>
      <c r="C186" s="31"/>
      <c r="D186" s="35" t="s">
        <v>255</v>
      </c>
      <c r="E186" s="36">
        <v>41670</v>
      </c>
      <c r="F186" s="37">
        <v>3765</v>
      </c>
      <c r="G186" s="37">
        <v>377</v>
      </c>
      <c r="H186" s="38">
        <v>377</v>
      </c>
      <c r="I186" s="36">
        <f t="shared" si="18"/>
        <v>41670</v>
      </c>
      <c r="J186" s="39">
        <f t="shared" si="13"/>
        <v>10.01</v>
      </c>
      <c r="K186" s="40"/>
      <c r="L186" s="41"/>
      <c r="M186" s="42" t="s">
        <v>2344</v>
      </c>
      <c r="N186" s="43" t="str">
        <f t="shared" si="14"/>
        <v>AAFC</v>
      </c>
      <c r="O186" s="43" t="str">
        <f t="shared" si="15"/>
        <v>C</v>
      </c>
      <c r="P186" s="43" t="str">
        <f t="shared" si="16"/>
        <v>01</v>
      </c>
      <c r="Q186" s="43">
        <f t="shared" si="17"/>
        <v>10</v>
      </c>
      <c r="R186" s="35" t="s">
        <v>255</v>
      </c>
      <c r="S186" s="196" t="s">
        <v>2353</v>
      </c>
    </row>
    <row r="187" spans="1:19" x14ac:dyDescent="0.25">
      <c r="A187" s="45" t="s">
        <v>920</v>
      </c>
      <c r="B187" s="45" t="s">
        <v>767</v>
      </c>
      <c r="C187" s="45"/>
      <c r="D187" s="35" t="s">
        <v>561</v>
      </c>
      <c r="E187" s="36">
        <v>41729</v>
      </c>
      <c r="F187" s="82">
        <v>10197</v>
      </c>
      <c r="G187" s="37">
        <v>1020</v>
      </c>
      <c r="H187" s="38">
        <f>+G187</f>
        <v>1020</v>
      </c>
      <c r="I187" s="36">
        <f t="shared" si="18"/>
        <v>41729</v>
      </c>
      <c r="J187" s="39">
        <f t="shared" si="13"/>
        <v>10</v>
      </c>
      <c r="K187" s="5"/>
      <c r="L187" s="5"/>
      <c r="M187" s="42" t="s">
        <v>2345</v>
      </c>
      <c r="N187" s="43" t="str">
        <f t="shared" si="14"/>
        <v>AAFC</v>
      </c>
      <c r="O187" s="43" t="str">
        <f t="shared" si="15"/>
        <v>C</v>
      </c>
      <c r="P187" s="43" t="str">
        <f t="shared" si="16"/>
        <v>01</v>
      </c>
      <c r="Q187" s="43">
        <f t="shared" si="17"/>
        <v>10</v>
      </c>
      <c r="R187" s="35" t="s">
        <v>561</v>
      </c>
      <c r="S187" s="196" t="s">
        <v>2377</v>
      </c>
    </row>
    <row r="188" spans="1:19" x14ac:dyDescent="0.25">
      <c r="A188" s="50" t="s">
        <v>1077</v>
      </c>
      <c r="B188" s="31" t="s">
        <v>419</v>
      </c>
      <c r="C188" s="31"/>
      <c r="D188" s="35" t="s">
        <v>255</v>
      </c>
      <c r="E188" s="36">
        <v>41670</v>
      </c>
      <c r="F188" s="51">
        <v>20179</v>
      </c>
      <c r="G188" s="37">
        <v>2018</v>
      </c>
      <c r="H188" s="38">
        <v>2018</v>
      </c>
      <c r="I188" s="36">
        <f t="shared" si="18"/>
        <v>41670</v>
      </c>
      <c r="J188" s="39">
        <f t="shared" si="13"/>
        <v>10</v>
      </c>
      <c r="K188" s="40"/>
      <c r="L188" s="41"/>
      <c r="M188" s="42" t="s">
        <v>2344</v>
      </c>
      <c r="N188" s="43" t="str">
        <f t="shared" si="14"/>
        <v>AAFF</v>
      </c>
      <c r="O188" s="43" t="str">
        <f t="shared" si="15"/>
        <v>F</v>
      </c>
      <c r="P188" s="43" t="str">
        <f t="shared" si="16"/>
        <v>02</v>
      </c>
      <c r="Q188" s="43">
        <f t="shared" si="17"/>
        <v>10</v>
      </c>
      <c r="R188" s="35" t="s">
        <v>255</v>
      </c>
      <c r="S188" s="196" t="s">
        <v>2353</v>
      </c>
    </row>
    <row r="189" spans="1:19" x14ac:dyDescent="0.25">
      <c r="A189" s="50" t="s">
        <v>528</v>
      </c>
      <c r="B189" s="31" t="s">
        <v>529</v>
      </c>
      <c r="C189" s="31"/>
      <c r="D189" s="35" t="s">
        <v>255</v>
      </c>
      <c r="E189" s="36">
        <v>41670</v>
      </c>
      <c r="F189" s="51">
        <v>13021</v>
      </c>
      <c r="G189" s="37">
        <v>1302</v>
      </c>
      <c r="H189" s="38">
        <v>1302</v>
      </c>
      <c r="I189" s="36">
        <f t="shared" si="18"/>
        <v>41670</v>
      </c>
      <c r="J189" s="39">
        <f t="shared" si="13"/>
        <v>10</v>
      </c>
      <c r="K189" s="5"/>
      <c r="L189" s="5"/>
      <c r="M189" s="42" t="s">
        <v>2344</v>
      </c>
      <c r="N189" s="43" t="str">
        <f t="shared" si="14"/>
        <v>AAFF</v>
      </c>
      <c r="O189" s="43" t="str">
        <f t="shared" si="15"/>
        <v>F</v>
      </c>
      <c r="P189" s="43" t="str">
        <f t="shared" si="16"/>
        <v>02</v>
      </c>
      <c r="Q189" s="43">
        <f t="shared" si="17"/>
        <v>10</v>
      </c>
      <c r="R189" s="35" t="s">
        <v>255</v>
      </c>
      <c r="S189" s="196" t="s">
        <v>2353</v>
      </c>
    </row>
    <row r="190" spans="1:19" x14ac:dyDescent="0.25">
      <c r="A190" s="50" t="s">
        <v>864</v>
      </c>
      <c r="B190" s="31" t="s">
        <v>484</v>
      </c>
      <c r="C190" s="31"/>
      <c r="D190" s="35" t="s">
        <v>255</v>
      </c>
      <c r="E190" s="36">
        <v>41670</v>
      </c>
      <c r="F190" s="51">
        <v>8409</v>
      </c>
      <c r="G190" s="37">
        <v>841</v>
      </c>
      <c r="H190" s="38">
        <v>841</v>
      </c>
      <c r="I190" s="36">
        <f t="shared" si="18"/>
        <v>41670</v>
      </c>
      <c r="J190" s="39">
        <f t="shared" si="13"/>
        <v>10</v>
      </c>
      <c r="K190" s="40"/>
      <c r="L190" s="41"/>
      <c r="M190" s="42" t="s">
        <v>2344</v>
      </c>
      <c r="N190" s="43" t="str">
        <f t="shared" si="14"/>
        <v>AAFF</v>
      </c>
      <c r="O190" s="43" t="str">
        <f t="shared" si="15"/>
        <v>F</v>
      </c>
      <c r="P190" s="43" t="str">
        <f t="shared" si="16"/>
        <v>02</v>
      </c>
      <c r="Q190" s="43">
        <f t="shared" si="17"/>
        <v>10</v>
      </c>
      <c r="R190" s="35" t="s">
        <v>255</v>
      </c>
      <c r="S190" s="196" t="s">
        <v>2353</v>
      </c>
    </row>
    <row r="191" spans="1:19" x14ac:dyDescent="0.25">
      <c r="A191" s="50" t="s">
        <v>550</v>
      </c>
      <c r="B191" s="31" t="s">
        <v>551</v>
      </c>
      <c r="C191" s="31"/>
      <c r="D191" s="35" t="s">
        <v>255</v>
      </c>
      <c r="E191" s="36">
        <v>41670</v>
      </c>
      <c r="F191" s="31">
        <v>24012</v>
      </c>
      <c r="G191" s="37">
        <v>2401</v>
      </c>
      <c r="H191" s="38">
        <v>2401</v>
      </c>
      <c r="I191" s="36">
        <f t="shared" si="18"/>
        <v>41670</v>
      </c>
      <c r="J191" s="39">
        <f t="shared" si="13"/>
        <v>10</v>
      </c>
      <c r="K191" s="5"/>
      <c r="L191" s="5"/>
      <c r="M191" s="42" t="s">
        <v>2344</v>
      </c>
      <c r="N191" s="43" t="str">
        <f t="shared" si="14"/>
        <v>AAFF</v>
      </c>
      <c r="O191" s="43" t="str">
        <f t="shared" si="15"/>
        <v>F</v>
      </c>
      <c r="P191" s="43" t="str">
        <f t="shared" si="16"/>
        <v>02</v>
      </c>
      <c r="Q191" s="43">
        <f t="shared" si="17"/>
        <v>10</v>
      </c>
      <c r="R191" s="35" t="s">
        <v>255</v>
      </c>
      <c r="S191" s="196" t="s">
        <v>2353</v>
      </c>
    </row>
    <row r="192" spans="1:19" x14ac:dyDescent="0.25">
      <c r="A192" s="50" t="s">
        <v>979</v>
      </c>
      <c r="B192" s="31" t="s">
        <v>475</v>
      </c>
      <c r="C192" s="31"/>
      <c r="D192" s="35" t="s">
        <v>255</v>
      </c>
      <c r="E192" s="36">
        <v>41670</v>
      </c>
      <c r="F192" s="51">
        <v>20037</v>
      </c>
      <c r="G192" s="37">
        <v>2004</v>
      </c>
      <c r="H192" s="38">
        <v>2004</v>
      </c>
      <c r="I192" s="36">
        <f t="shared" si="18"/>
        <v>41670</v>
      </c>
      <c r="J192" s="39">
        <f t="shared" si="13"/>
        <v>10</v>
      </c>
      <c r="K192" s="40"/>
      <c r="L192" s="41"/>
      <c r="M192" s="42" t="s">
        <v>2344</v>
      </c>
      <c r="N192" s="43" t="str">
        <f t="shared" si="14"/>
        <v>AAFF</v>
      </c>
      <c r="O192" s="43" t="str">
        <f t="shared" si="15"/>
        <v>F</v>
      </c>
      <c r="P192" s="43" t="str">
        <f t="shared" si="16"/>
        <v>02</v>
      </c>
      <c r="Q192" s="43">
        <f t="shared" si="17"/>
        <v>10</v>
      </c>
      <c r="R192" s="35" t="s">
        <v>255</v>
      </c>
      <c r="S192" s="196" t="s">
        <v>2353</v>
      </c>
    </row>
    <row r="193" spans="1:19" x14ac:dyDescent="0.25">
      <c r="A193" s="50" t="s">
        <v>914</v>
      </c>
      <c r="B193" s="45" t="s">
        <v>426</v>
      </c>
      <c r="C193" s="45"/>
      <c r="D193" s="35" t="s">
        <v>255</v>
      </c>
      <c r="E193" s="36">
        <v>41704</v>
      </c>
      <c r="F193" s="82">
        <v>1954</v>
      </c>
      <c r="G193" s="37">
        <v>195</v>
      </c>
      <c r="H193" s="38">
        <f>+G193</f>
        <v>195</v>
      </c>
      <c r="I193" s="36">
        <f t="shared" si="18"/>
        <v>41704</v>
      </c>
      <c r="J193" s="39">
        <f t="shared" si="13"/>
        <v>9.98</v>
      </c>
      <c r="K193" s="5"/>
      <c r="L193" s="5"/>
      <c r="M193" s="42" t="s">
        <v>2344</v>
      </c>
      <c r="N193" s="43" t="str">
        <f t="shared" si="14"/>
        <v>AAFF</v>
      </c>
      <c r="O193" s="43" t="str">
        <f t="shared" si="15"/>
        <v>F</v>
      </c>
      <c r="P193" s="43" t="str">
        <f t="shared" si="16"/>
        <v>02</v>
      </c>
      <c r="Q193" s="43">
        <f t="shared" si="17"/>
        <v>10</v>
      </c>
      <c r="R193" s="35" t="s">
        <v>255</v>
      </c>
      <c r="S193" s="196" t="s">
        <v>2394</v>
      </c>
    </row>
    <row r="194" spans="1:19" x14ac:dyDescent="0.25">
      <c r="A194" s="50" t="s">
        <v>874</v>
      </c>
      <c r="B194" s="31" t="s">
        <v>517</v>
      </c>
      <c r="C194" s="31"/>
      <c r="D194" s="35" t="s">
        <v>255</v>
      </c>
      <c r="E194" s="36">
        <v>41670</v>
      </c>
      <c r="F194" s="51">
        <v>6869</v>
      </c>
      <c r="G194" s="37">
        <v>687</v>
      </c>
      <c r="H194" s="38">
        <v>687</v>
      </c>
      <c r="I194" s="36">
        <f t="shared" si="18"/>
        <v>41670</v>
      </c>
      <c r="J194" s="39">
        <f t="shared" ref="J194:J257" si="19">+ROUND(H194/F194*100,2)</f>
        <v>10</v>
      </c>
      <c r="K194" s="40"/>
      <c r="L194" s="41"/>
      <c r="M194" s="42" t="s">
        <v>2344</v>
      </c>
      <c r="N194" s="43" t="str">
        <f t="shared" ref="N194:N257" si="20">LEFT(A194,4)</f>
        <v>AAFF</v>
      </c>
      <c r="O194" s="43" t="str">
        <f t="shared" ref="O194:O257" si="21">RIGHT(N194,1)</f>
        <v>F</v>
      </c>
      <c r="P194" s="43" t="str">
        <f t="shared" ref="P194:P257" si="22">IF(O194="C","01","02")</f>
        <v>02</v>
      </c>
      <c r="Q194" s="43">
        <f t="shared" ref="Q194:Q257" si="23">LEN(A194)</f>
        <v>10</v>
      </c>
      <c r="R194" s="35" t="s">
        <v>255</v>
      </c>
      <c r="S194" s="196" t="s">
        <v>2353</v>
      </c>
    </row>
    <row r="195" spans="1:19" x14ac:dyDescent="0.25">
      <c r="A195" s="50" t="s">
        <v>975</v>
      </c>
      <c r="B195" s="31" t="s">
        <v>466</v>
      </c>
      <c r="C195" s="31"/>
      <c r="D195" s="35" t="s">
        <v>255</v>
      </c>
      <c r="E195" s="36">
        <v>41670</v>
      </c>
      <c r="F195" s="51">
        <v>2553</v>
      </c>
      <c r="G195" s="37">
        <v>255</v>
      </c>
      <c r="H195" s="38">
        <v>255</v>
      </c>
      <c r="I195" s="36">
        <f t="shared" si="18"/>
        <v>41670</v>
      </c>
      <c r="J195" s="39">
        <f t="shared" si="19"/>
        <v>9.99</v>
      </c>
      <c r="K195" s="40"/>
      <c r="L195" s="41"/>
      <c r="M195" s="42" t="s">
        <v>2344</v>
      </c>
      <c r="N195" s="43" t="str">
        <f t="shared" si="20"/>
        <v>AAFF</v>
      </c>
      <c r="O195" s="43" t="str">
        <f t="shared" si="21"/>
        <v>F</v>
      </c>
      <c r="P195" s="43" t="str">
        <f t="shared" si="22"/>
        <v>02</v>
      </c>
      <c r="Q195" s="43">
        <f t="shared" si="23"/>
        <v>10</v>
      </c>
      <c r="R195" s="35" t="s">
        <v>255</v>
      </c>
      <c r="S195" s="196" t="s">
        <v>2353</v>
      </c>
    </row>
    <row r="196" spans="1:19" x14ac:dyDescent="0.25">
      <c r="A196" s="50" t="s">
        <v>498</v>
      </c>
      <c r="B196" s="66" t="s">
        <v>499</v>
      </c>
      <c r="C196" s="66"/>
      <c r="D196" s="35" t="s">
        <v>255</v>
      </c>
      <c r="E196" s="36">
        <v>41670</v>
      </c>
      <c r="F196" s="51">
        <v>5124</v>
      </c>
      <c r="G196" s="37">
        <v>512</v>
      </c>
      <c r="H196" s="38">
        <v>512</v>
      </c>
      <c r="I196" s="36">
        <f t="shared" si="18"/>
        <v>41670</v>
      </c>
      <c r="J196" s="39">
        <f t="shared" si="19"/>
        <v>9.99</v>
      </c>
      <c r="K196" s="40"/>
      <c r="L196" s="41"/>
      <c r="M196" s="42" t="s">
        <v>2344</v>
      </c>
      <c r="N196" s="43" t="str">
        <f t="shared" si="20"/>
        <v>AAFF</v>
      </c>
      <c r="O196" s="43" t="str">
        <f t="shared" si="21"/>
        <v>F</v>
      </c>
      <c r="P196" s="43" t="str">
        <f t="shared" si="22"/>
        <v>02</v>
      </c>
      <c r="Q196" s="43">
        <f t="shared" si="23"/>
        <v>10</v>
      </c>
      <c r="R196" s="35" t="s">
        <v>255</v>
      </c>
      <c r="S196" s="196" t="s">
        <v>2353</v>
      </c>
    </row>
    <row r="197" spans="1:19" x14ac:dyDescent="0.25">
      <c r="A197" s="50" t="s">
        <v>1098</v>
      </c>
      <c r="B197" s="31" t="s">
        <v>493</v>
      </c>
      <c r="C197" s="31"/>
      <c r="D197" s="35" t="s">
        <v>255</v>
      </c>
      <c r="E197" s="36">
        <v>41670</v>
      </c>
      <c r="F197" s="51">
        <v>2881</v>
      </c>
      <c r="G197" s="37">
        <v>288</v>
      </c>
      <c r="H197" s="38">
        <v>288</v>
      </c>
      <c r="I197" s="36">
        <f t="shared" si="18"/>
        <v>41670</v>
      </c>
      <c r="J197" s="39">
        <f t="shared" si="19"/>
        <v>10</v>
      </c>
      <c r="K197" s="40"/>
      <c r="L197" s="41"/>
      <c r="M197" s="42" t="s">
        <v>2344</v>
      </c>
      <c r="N197" s="43" t="str">
        <f t="shared" si="20"/>
        <v>AAFF</v>
      </c>
      <c r="O197" s="43" t="str">
        <f t="shared" si="21"/>
        <v>F</v>
      </c>
      <c r="P197" s="43" t="str">
        <f t="shared" si="22"/>
        <v>02</v>
      </c>
      <c r="Q197" s="43">
        <f t="shared" si="23"/>
        <v>10</v>
      </c>
      <c r="R197" s="35" t="s">
        <v>255</v>
      </c>
      <c r="S197" s="196" t="s">
        <v>2353</v>
      </c>
    </row>
    <row r="198" spans="1:19" x14ac:dyDescent="0.25">
      <c r="A198" s="50" t="s">
        <v>1086</v>
      </c>
      <c r="B198" s="31" t="s">
        <v>458</v>
      </c>
      <c r="C198" s="31"/>
      <c r="D198" s="35" t="s">
        <v>255</v>
      </c>
      <c r="E198" s="36">
        <v>41670</v>
      </c>
      <c r="F198" s="51">
        <v>8612</v>
      </c>
      <c r="G198" s="37">
        <v>861</v>
      </c>
      <c r="H198" s="38">
        <v>861</v>
      </c>
      <c r="I198" s="36">
        <f t="shared" si="18"/>
        <v>41670</v>
      </c>
      <c r="J198" s="39">
        <f t="shared" si="19"/>
        <v>10</v>
      </c>
      <c r="K198" s="40"/>
      <c r="L198" s="41"/>
      <c r="M198" s="42" t="s">
        <v>2344</v>
      </c>
      <c r="N198" s="43" t="str">
        <f t="shared" si="20"/>
        <v>AAFF</v>
      </c>
      <c r="O198" s="43" t="str">
        <f t="shared" si="21"/>
        <v>F</v>
      </c>
      <c r="P198" s="43" t="str">
        <f t="shared" si="22"/>
        <v>02</v>
      </c>
      <c r="Q198" s="43">
        <f t="shared" si="23"/>
        <v>10</v>
      </c>
      <c r="R198" s="35" t="s">
        <v>255</v>
      </c>
      <c r="S198" s="196" t="s">
        <v>2353</v>
      </c>
    </row>
    <row r="199" spans="1:19" x14ac:dyDescent="0.25">
      <c r="A199" s="50" t="s">
        <v>983</v>
      </c>
      <c r="B199" s="31" t="s">
        <v>488</v>
      </c>
      <c r="C199" s="31"/>
      <c r="D199" s="35" t="s">
        <v>255</v>
      </c>
      <c r="E199" s="36">
        <v>41670</v>
      </c>
      <c r="F199" s="51">
        <v>4236</v>
      </c>
      <c r="G199" s="37">
        <v>424</v>
      </c>
      <c r="H199" s="38">
        <v>424</v>
      </c>
      <c r="I199" s="36">
        <f t="shared" si="18"/>
        <v>41670</v>
      </c>
      <c r="J199" s="39">
        <f t="shared" si="19"/>
        <v>10.01</v>
      </c>
      <c r="K199" s="40"/>
      <c r="L199" s="41"/>
      <c r="M199" s="42" t="s">
        <v>2344</v>
      </c>
      <c r="N199" s="43" t="str">
        <f t="shared" si="20"/>
        <v>AAFF</v>
      </c>
      <c r="O199" s="43" t="str">
        <f t="shared" si="21"/>
        <v>F</v>
      </c>
      <c r="P199" s="43" t="str">
        <f t="shared" si="22"/>
        <v>02</v>
      </c>
      <c r="Q199" s="43">
        <f t="shared" si="23"/>
        <v>10</v>
      </c>
      <c r="R199" s="35" t="s">
        <v>255</v>
      </c>
      <c r="S199" s="196" t="s">
        <v>2353</v>
      </c>
    </row>
    <row r="200" spans="1:19" x14ac:dyDescent="0.25">
      <c r="A200" s="50" t="s">
        <v>988</v>
      </c>
      <c r="B200" s="31" t="s">
        <v>518</v>
      </c>
      <c r="C200" s="31"/>
      <c r="D200" s="35" t="s">
        <v>255</v>
      </c>
      <c r="E200" s="36">
        <v>41670</v>
      </c>
      <c r="F200" s="51">
        <v>3431</v>
      </c>
      <c r="G200" s="37">
        <v>343</v>
      </c>
      <c r="H200" s="38">
        <v>343</v>
      </c>
      <c r="I200" s="36">
        <f t="shared" si="18"/>
        <v>41670</v>
      </c>
      <c r="J200" s="39">
        <f t="shared" si="19"/>
        <v>10</v>
      </c>
      <c r="K200" s="40"/>
      <c r="L200" s="41"/>
      <c r="M200" s="42" t="s">
        <v>2344</v>
      </c>
      <c r="N200" s="43" t="str">
        <f t="shared" si="20"/>
        <v>AAFF</v>
      </c>
      <c r="O200" s="43" t="str">
        <f t="shared" si="21"/>
        <v>F</v>
      </c>
      <c r="P200" s="43" t="str">
        <f t="shared" si="22"/>
        <v>02</v>
      </c>
      <c r="Q200" s="43">
        <f t="shared" si="23"/>
        <v>10</v>
      </c>
      <c r="R200" s="35" t="s">
        <v>255</v>
      </c>
      <c r="S200" s="196" t="s">
        <v>2353</v>
      </c>
    </row>
    <row r="201" spans="1:19" x14ac:dyDescent="0.25">
      <c r="A201" s="50" t="s">
        <v>439</v>
      </c>
      <c r="B201" s="31" t="s">
        <v>440</v>
      </c>
      <c r="C201" s="31"/>
      <c r="D201" s="35" t="s">
        <v>255</v>
      </c>
      <c r="E201" s="36">
        <v>41670</v>
      </c>
      <c r="F201" s="51">
        <v>1104</v>
      </c>
      <c r="G201" s="37">
        <v>110</v>
      </c>
      <c r="H201" s="38">
        <v>110</v>
      </c>
      <c r="I201" s="36">
        <f t="shared" si="18"/>
        <v>41670</v>
      </c>
      <c r="J201" s="39">
        <f t="shared" si="19"/>
        <v>9.9600000000000009</v>
      </c>
      <c r="K201" s="40"/>
      <c r="L201" s="41"/>
      <c r="M201" s="42" t="s">
        <v>2344</v>
      </c>
      <c r="N201" s="43" t="str">
        <f t="shared" si="20"/>
        <v>AAFF</v>
      </c>
      <c r="O201" s="43" t="str">
        <f t="shared" si="21"/>
        <v>F</v>
      </c>
      <c r="P201" s="43" t="str">
        <f t="shared" si="22"/>
        <v>02</v>
      </c>
      <c r="Q201" s="43">
        <f t="shared" si="23"/>
        <v>10</v>
      </c>
      <c r="R201" s="35" t="s">
        <v>255</v>
      </c>
      <c r="S201" s="196" t="s">
        <v>2353</v>
      </c>
    </row>
    <row r="202" spans="1:19" x14ac:dyDescent="0.25">
      <c r="A202" s="50" t="s">
        <v>444</v>
      </c>
      <c r="B202" s="31" t="s">
        <v>445</v>
      </c>
      <c r="C202" s="31"/>
      <c r="D202" s="35" t="s">
        <v>255</v>
      </c>
      <c r="E202" s="36">
        <v>41670</v>
      </c>
      <c r="F202" s="51">
        <v>13030</v>
      </c>
      <c r="G202" s="37">
        <v>1303</v>
      </c>
      <c r="H202" s="38">
        <v>1303</v>
      </c>
      <c r="I202" s="36">
        <f t="shared" si="18"/>
        <v>41670</v>
      </c>
      <c r="J202" s="39">
        <f t="shared" si="19"/>
        <v>10</v>
      </c>
      <c r="K202" s="40"/>
      <c r="L202" s="41"/>
      <c r="M202" s="42" t="s">
        <v>2344</v>
      </c>
      <c r="N202" s="43" t="str">
        <f t="shared" si="20"/>
        <v>AAFF</v>
      </c>
      <c r="O202" s="43" t="str">
        <f t="shared" si="21"/>
        <v>F</v>
      </c>
      <c r="P202" s="43" t="str">
        <f t="shared" si="22"/>
        <v>02</v>
      </c>
      <c r="Q202" s="43">
        <f t="shared" si="23"/>
        <v>10</v>
      </c>
      <c r="R202" s="35" t="s">
        <v>255</v>
      </c>
      <c r="S202" s="196" t="s">
        <v>2353</v>
      </c>
    </row>
    <row r="203" spans="1:19" x14ac:dyDescent="0.25">
      <c r="A203" s="31" t="s">
        <v>1127</v>
      </c>
      <c r="B203" s="46" t="s">
        <v>635</v>
      </c>
      <c r="C203" s="46"/>
      <c r="D203" s="35" t="s">
        <v>255</v>
      </c>
      <c r="E203" s="36">
        <v>41698</v>
      </c>
      <c r="F203" s="84">
        <v>60000</v>
      </c>
      <c r="G203" s="37">
        <v>6000</v>
      </c>
      <c r="H203" s="38">
        <f>+G203</f>
        <v>6000</v>
      </c>
      <c r="I203" s="36">
        <f t="shared" si="18"/>
        <v>41698</v>
      </c>
      <c r="J203" s="39">
        <f t="shared" si="19"/>
        <v>10</v>
      </c>
      <c r="K203" s="5"/>
      <c r="L203" s="5"/>
      <c r="M203" s="42" t="s">
        <v>2344</v>
      </c>
      <c r="N203" s="43" t="str">
        <f t="shared" si="20"/>
        <v>AAFF</v>
      </c>
      <c r="O203" s="43" t="str">
        <f t="shared" si="21"/>
        <v>F</v>
      </c>
      <c r="P203" s="43" t="str">
        <f t="shared" si="22"/>
        <v>02</v>
      </c>
      <c r="Q203" s="43">
        <f t="shared" si="23"/>
        <v>10</v>
      </c>
      <c r="R203" s="35" t="s">
        <v>255</v>
      </c>
      <c r="S203" s="196" t="s">
        <v>2365</v>
      </c>
    </row>
    <row r="204" spans="1:19" x14ac:dyDescent="0.25">
      <c r="A204" s="49" t="s">
        <v>948</v>
      </c>
      <c r="B204" s="47" t="s">
        <v>345</v>
      </c>
      <c r="C204" s="47"/>
      <c r="D204" s="35" t="s">
        <v>255</v>
      </c>
      <c r="E204" s="36">
        <v>41670</v>
      </c>
      <c r="F204" s="51">
        <v>11058</v>
      </c>
      <c r="G204" s="37">
        <v>1106</v>
      </c>
      <c r="H204" s="38">
        <v>1106</v>
      </c>
      <c r="I204" s="36">
        <f t="shared" si="18"/>
        <v>41670</v>
      </c>
      <c r="J204" s="39">
        <f t="shared" si="19"/>
        <v>10</v>
      </c>
      <c r="K204" s="40"/>
      <c r="L204" s="41"/>
      <c r="M204" s="42" t="s">
        <v>2344</v>
      </c>
      <c r="N204" s="43" t="str">
        <f t="shared" si="20"/>
        <v>AAFF</v>
      </c>
      <c r="O204" s="43" t="str">
        <f t="shared" si="21"/>
        <v>F</v>
      </c>
      <c r="P204" s="43" t="str">
        <f t="shared" si="22"/>
        <v>02</v>
      </c>
      <c r="Q204" s="43">
        <f t="shared" si="23"/>
        <v>10</v>
      </c>
      <c r="R204" s="35" t="s">
        <v>255</v>
      </c>
      <c r="S204" s="196" t="s">
        <v>2353</v>
      </c>
    </row>
    <row r="205" spans="1:19" x14ac:dyDescent="0.25">
      <c r="A205" s="50" t="s">
        <v>416</v>
      </c>
      <c r="B205" s="31" t="s">
        <v>417</v>
      </c>
      <c r="C205" s="31"/>
      <c r="D205" s="35" t="s">
        <v>255</v>
      </c>
      <c r="E205" s="36">
        <v>41670</v>
      </c>
      <c r="F205" s="51">
        <v>45929</v>
      </c>
      <c r="G205" s="37">
        <v>4593</v>
      </c>
      <c r="H205" s="38">
        <v>4593</v>
      </c>
      <c r="I205" s="36">
        <f t="shared" si="18"/>
        <v>41670</v>
      </c>
      <c r="J205" s="39">
        <f t="shared" si="19"/>
        <v>10</v>
      </c>
      <c r="K205" s="40"/>
      <c r="L205" s="41"/>
      <c r="M205" s="42" t="s">
        <v>2344</v>
      </c>
      <c r="N205" s="43" t="str">
        <f t="shared" si="20"/>
        <v>AAFF</v>
      </c>
      <c r="O205" s="43" t="str">
        <f t="shared" si="21"/>
        <v>F</v>
      </c>
      <c r="P205" s="43" t="str">
        <f t="shared" si="22"/>
        <v>02</v>
      </c>
      <c r="Q205" s="43">
        <f t="shared" si="23"/>
        <v>10</v>
      </c>
      <c r="R205" s="35" t="s">
        <v>255</v>
      </c>
      <c r="S205" s="196" t="s">
        <v>2353</v>
      </c>
    </row>
    <row r="206" spans="1:19" x14ac:dyDescent="0.25">
      <c r="A206" s="50" t="s">
        <v>1142</v>
      </c>
      <c r="B206" s="31" t="s">
        <v>720</v>
      </c>
      <c r="C206" s="31"/>
      <c r="D206" s="35" t="s">
        <v>255</v>
      </c>
      <c r="E206" s="36">
        <v>41704</v>
      </c>
      <c r="F206" s="82">
        <v>9835</v>
      </c>
      <c r="G206" s="37">
        <v>984</v>
      </c>
      <c r="H206" s="38">
        <f>+G206</f>
        <v>984</v>
      </c>
      <c r="I206" s="36">
        <f t="shared" si="18"/>
        <v>41704</v>
      </c>
      <c r="J206" s="39">
        <f t="shared" si="19"/>
        <v>10.01</v>
      </c>
      <c r="K206" s="5"/>
      <c r="L206" s="5"/>
      <c r="M206" s="42" t="s">
        <v>2344</v>
      </c>
      <c r="N206" s="43" t="str">
        <f t="shared" si="20"/>
        <v>AAFF</v>
      </c>
      <c r="O206" s="43" t="str">
        <f t="shared" si="21"/>
        <v>F</v>
      </c>
      <c r="P206" s="43" t="str">
        <f t="shared" si="22"/>
        <v>02</v>
      </c>
      <c r="Q206" s="43">
        <f t="shared" si="23"/>
        <v>10</v>
      </c>
      <c r="R206" s="35" t="s">
        <v>255</v>
      </c>
      <c r="S206" s="196" t="s">
        <v>2394</v>
      </c>
    </row>
    <row r="207" spans="1:19" x14ac:dyDescent="0.25">
      <c r="A207" s="50" t="s">
        <v>1085</v>
      </c>
      <c r="B207" s="31" t="s">
        <v>454</v>
      </c>
      <c r="C207" s="31"/>
      <c r="D207" s="35" t="s">
        <v>255</v>
      </c>
      <c r="E207" s="36">
        <v>41670</v>
      </c>
      <c r="F207" s="51">
        <v>8937</v>
      </c>
      <c r="G207" s="37">
        <v>894</v>
      </c>
      <c r="H207" s="38">
        <v>894</v>
      </c>
      <c r="I207" s="36">
        <f t="shared" si="18"/>
        <v>41670</v>
      </c>
      <c r="J207" s="39">
        <f t="shared" si="19"/>
        <v>10</v>
      </c>
      <c r="K207" s="40"/>
      <c r="L207" s="41"/>
      <c r="M207" s="42" t="s">
        <v>2344</v>
      </c>
      <c r="N207" s="43" t="str">
        <f t="shared" si="20"/>
        <v>AAFF</v>
      </c>
      <c r="O207" s="43" t="str">
        <f t="shared" si="21"/>
        <v>F</v>
      </c>
      <c r="P207" s="43" t="str">
        <f t="shared" si="22"/>
        <v>02</v>
      </c>
      <c r="Q207" s="43">
        <f t="shared" si="23"/>
        <v>10</v>
      </c>
      <c r="R207" s="35" t="s">
        <v>255</v>
      </c>
      <c r="S207" s="196" t="s">
        <v>2353</v>
      </c>
    </row>
    <row r="208" spans="1:19" x14ac:dyDescent="0.25">
      <c r="A208" s="46" t="s">
        <v>801</v>
      </c>
      <c r="B208" s="47" t="s">
        <v>253</v>
      </c>
      <c r="C208" s="47"/>
      <c r="D208" s="48" t="s">
        <v>252</v>
      </c>
      <c r="E208" s="36">
        <v>41661</v>
      </c>
      <c r="F208" s="37">
        <v>25098</v>
      </c>
      <c r="G208" s="37">
        <v>2510</v>
      </c>
      <c r="H208" s="38">
        <v>2510</v>
      </c>
      <c r="I208" s="36">
        <f t="shared" si="18"/>
        <v>41661</v>
      </c>
      <c r="J208" s="39">
        <f t="shared" si="19"/>
        <v>10</v>
      </c>
      <c r="K208" s="40"/>
      <c r="L208" s="41"/>
      <c r="M208" s="42" t="s">
        <v>2343</v>
      </c>
      <c r="N208" s="43" t="str">
        <f t="shared" si="20"/>
        <v>AAFP</v>
      </c>
      <c r="O208" s="43" t="str">
        <f t="shared" si="21"/>
        <v>P</v>
      </c>
      <c r="P208" s="43" t="str">
        <f t="shared" si="22"/>
        <v>02</v>
      </c>
      <c r="Q208" s="43">
        <f t="shared" si="23"/>
        <v>10</v>
      </c>
      <c r="R208" s="48" t="s">
        <v>252</v>
      </c>
      <c r="S208" s="196" t="s">
        <v>2351</v>
      </c>
    </row>
    <row r="209" spans="1:19" x14ac:dyDescent="0.25">
      <c r="A209" s="50" t="s">
        <v>813</v>
      </c>
      <c r="B209" s="31" t="s">
        <v>287</v>
      </c>
      <c r="C209" s="31"/>
      <c r="D209" s="35" t="s">
        <v>255</v>
      </c>
      <c r="E209" s="36">
        <v>41670</v>
      </c>
      <c r="F209" s="37">
        <v>18916</v>
      </c>
      <c r="G209" s="37">
        <v>1892</v>
      </c>
      <c r="H209" s="38">
        <v>1892</v>
      </c>
      <c r="I209" s="36">
        <f t="shared" si="18"/>
        <v>41670</v>
      </c>
      <c r="J209" s="39">
        <f t="shared" si="19"/>
        <v>10</v>
      </c>
      <c r="K209" s="40"/>
      <c r="L209" s="41"/>
      <c r="M209" s="42" t="s">
        <v>2344</v>
      </c>
      <c r="N209" s="43" t="str">
        <f t="shared" si="20"/>
        <v>AAGC</v>
      </c>
      <c r="O209" s="43" t="str">
        <f t="shared" si="21"/>
        <v>C</v>
      </c>
      <c r="P209" s="43" t="str">
        <f t="shared" si="22"/>
        <v>01</v>
      </c>
      <c r="Q209" s="43">
        <f t="shared" si="23"/>
        <v>10</v>
      </c>
      <c r="R209" s="35" t="s">
        <v>255</v>
      </c>
      <c r="S209" s="196" t="s">
        <v>2353</v>
      </c>
    </row>
    <row r="210" spans="1:19" x14ac:dyDescent="0.25">
      <c r="A210" s="50" t="s">
        <v>1039</v>
      </c>
      <c r="B210" s="31" t="s">
        <v>288</v>
      </c>
      <c r="C210" s="31"/>
      <c r="D210" s="35" t="s">
        <v>255</v>
      </c>
      <c r="E210" s="36">
        <v>41670</v>
      </c>
      <c r="F210" s="37">
        <v>7559</v>
      </c>
      <c r="G210" s="37">
        <v>756</v>
      </c>
      <c r="H210" s="38">
        <v>756</v>
      </c>
      <c r="I210" s="36">
        <f t="shared" si="18"/>
        <v>41670</v>
      </c>
      <c r="J210" s="39">
        <f t="shared" si="19"/>
        <v>10</v>
      </c>
      <c r="K210" s="40"/>
      <c r="L210" s="41"/>
      <c r="M210" s="42" t="s">
        <v>2344</v>
      </c>
      <c r="N210" s="43" t="str">
        <f t="shared" si="20"/>
        <v>AAGC</v>
      </c>
      <c r="O210" s="43" t="str">
        <f t="shared" si="21"/>
        <v>C</v>
      </c>
      <c r="P210" s="43" t="str">
        <f t="shared" si="22"/>
        <v>01</v>
      </c>
      <c r="Q210" s="43">
        <f t="shared" si="23"/>
        <v>10</v>
      </c>
      <c r="R210" s="35" t="s">
        <v>255</v>
      </c>
      <c r="S210" s="196" t="s">
        <v>2353</v>
      </c>
    </row>
    <row r="211" spans="1:19" x14ac:dyDescent="0.25">
      <c r="A211" s="49" t="s">
        <v>954</v>
      </c>
      <c r="B211" s="47" t="s">
        <v>361</v>
      </c>
      <c r="C211" s="47"/>
      <c r="D211" s="35" t="s">
        <v>255</v>
      </c>
      <c r="E211" s="36">
        <v>41670</v>
      </c>
      <c r="F211" s="31">
        <v>12274</v>
      </c>
      <c r="G211" s="37">
        <v>1227</v>
      </c>
      <c r="H211" s="38">
        <v>1227</v>
      </c>
      <c r="I211" s="36">
        <f t="shared" si="18"/>
        <v>41670</v>
      </c>
      <c r="J211" s="39">
        <f t="shared" si="19"/>
        <v>10</v>
      </c>
      <c r="K211" s="40"/>
      <c r="L211" s="41"/>
      <c r="M211" s="42" t="s">
        <v>2344</v>
      </c>
      <c r="N211" s="43" t="str">
        <f t="shared" si="20"/>
        <v>AAGF</v>
      </c>
      <c r="O211" s="43" t="str">
        <f t="shared" si="21"/>
        <v>F</v>
      </c>
      <c r="P211" s="43" t="str">
        <f t="shared" si="22"/>
        <v>02</v>
      </c>
      <c r="Q211" s="43">
        <f t="shared" si="23"/>
        <v>10</v>
      </c>
      <c r="R211" s="35" t="s">
        <v>255</v>
      </c>
      <c r="S211" s="196" t="s">
        <v>2353</v>
      </c>
    </row>
    <row r="212" spans="1:19" x14ac:dyDescent="0.25">
      <c r="A212" s="50" t="s">
        <v>880</v>
      </c>
      <c r="B212" s="31" t="s">
        <v>536</v>
      </c>
      <c r="C212" s="31"/>
      <c r="D212" s="35" t="s">
        <v>255</v>
      </c>
      <c r="E212" s="36">
        <v>41670</v>
      </c>
      <c r="F212" s="51">
        <v>2018</v>
      </c>
      <c r="G212" s="37">
        <v>202</v>
      </c>
      <c r="H212" s="38">
        <v>202</v>
      </c>
      <c r="I212" s="36">
        <f t="shared" si="18"/>
        <v>41670</v>
      </c>
      <c r="J212" s="39">
        <f t="shared" si="19"/>
        <v>10.01</v>
      </c>
      <c r="K212" s="5"/>
      <c r="L212" s="5"/>
      <c r="M212" s="42" t="s">
        <v>2344</v>
      </c>
      <c r="N212" s="43" t="str">
        <f t="shared" si="20"/>
        <v>AAGF</v>
      </c>
      <c r="O212" s="43" t="str">
        <f t="shared" si="21"/>
        <v>F</v>
      </c>
      <c r="P212" s="43" t="str">
        <f t="shared" si="22"/>
        <v>02</v>
      </c>
      <c r="Q212" s="43">
        <f t="shared" si="23"/>
        <v>10</v>
      </c>
      <c r="R212" s="35" t="s">
        <v>255</v>
      </c>
      <c r="S212" s="196" t="s">
        <v>2353</v>
      </c>
    </row>
    <row r="213" spans="1:19" x14ac:dyDescent="0.25">
      <c r="A213" s="45" t="s">
        <v>1019</v>
      </c>
      <c r="B213" s="45" t="s">
        <v>752</v>
      </c>
      <c r="C213" s="45"/>
      <c r="D213" s="35" t="s">
        <v>255</v>
      </c>
      <c r="E213" s="36">
        <v>41729</v>
      </c>
      <c r="F213" s="82">
        <v>2026</v>
      </c>
      <c r="G213" s="37">
        <v>203</v>
      </c>
      <c r="H213" s="38">
        <f>+G213</f>
        <v>203</v>
      </c>
      <c r="I213" s="36">
        <f t="shared" si="18"/>
        <v>41729</v>
      </c>
      <c r="J213" s="39">
        <f t="shared" si="19"/>
        <v>10.02</v>
      </c>
      <c r="K213" s="5"/>
      <c r="L213" s="5"/>
      <c r="M213" s="42" t="s">
        <v>2344</v>
      </c>
      <c r="N213" s="43" t="str">
        <f t="shared" si="20"/>
        <v>AAGF</v>
      </c>
      <c r="O213" s="43" t="str">
        <f t="shared" si="21"/>
        <v>F</v>
      </c>
      <c r="P213" s="43" t="str">
        <f t="shared" si="22"/>
        <v>02</v>
      </c>
      <c r="Q213" s="43">
        <f t="shared" si="23"/>
        <v>10</v>
      </c>
      <c r="R213" s="35" t="s">
        <v>255</v>
      </c>
      <c r="S213" s="196" t="s">
        <v>2377</v>
      </c>
    </row>
    <row r="214" spans="1:19" x14ac:dyDescent="0.25">
      <c r="A214" s="50" t="s">
        <v>841</v>
      </c>
      <c r="B214" s="31" t="s">
        <v>404</v>
      </c>
      <c r="C214" s="31"/>
      <c r="D214" s="35" t="s">
        <v>255</v>
      </c>
      <c r="E214" s="36">
        <v>41670</v>
      </c>
      <c r="F214" s="51">
        <v>25715</v>
      </c>
      <c r="G214" s="37">
        <v>2571</v>
      </c>
      <c r="H214" s="38">
        <v>2571</v>
      </c>
      <c r="I214" s="36">
        <f t="shared" si="18"/>
        <v>41670</v>
      </c>
      <c r="J214" s="39">
        <f t="shared" si="19"/>
        <v>10</v>
      </c>
      <c r="K214" s="40"/>
      <c r="L214" s="41"/>
      <c r="M214" s="42" t="s">
        <v>2344</v>
      </c>
      <c r="N214" s="43" t="str">
        <f t="shared" si="20"/>
        <v>AAGF</v>
      </c>
      <c r="O214" s="43" t="str">
        <f t="shared" si="21"/>
        <v>F</v>
      </c>
      <c r="P214" s="43" t="str">
        <f t="shared" si="22"/>
        <v>02</v>
      </c>
      <c r="Q214" s="43">
        <f t="shared" si="23"/>
        <v>10</v>
      </c>
      <c r="R214" s="35" t="s">
        <v>255</v>
      </c>
      <c r="S214" s="196" t="s">
        <v>2353</v>
      </c>
    </row>
    <row r="215" spans="1:19" x14ac:dyDescent="0.25">
      <c r="A215" s="44" t="s">
        <v>244</v>
      </c>
      <c r="B215" s="34" t="s">
        <v>245</v>
      </c>
      <c r="C215" s="34"/>
      <c r="D215" s="35" t="s">
        <v>221</v>
      </c>
      <c r="E215" s="36">
        <v>41670</v>
      </c>
      <c r="F215" s="37">
        <v>883911</v>
      </c>
      <c r="G215" s="37">
        <v>17678</v>
      </c>
      <c r="H215" s="38">
        <v>17678</v>
      </c>
      <c r="I215" s="36">
        <f t="shared" si="18"/>
        <v>41670</v>
      </c>
      <c r="J215" s="39">
        <f t="shared" si="19"/>
        <v>2</v>
      </c>
      <c r="K215" s="40"/>
      <c r="L215" s="41"/>
      <c r="M215" t="s">
        <v>2342</v>
      </c>
      <c r="N215" s="43" t="str">
        <f t="shared" si="20"/>
        <v>AAGF</v>
      </c>
      <c r="O215" s="43" t="str">
        <f t="shared" si="21"/>
        <v>F</v>
      </c>
      <c r="P215" s="43" t="str">
        <f t="shared" si="22"/>
        <v>02</v>
      </c>
      <c r="Q215" s="43">
        <f t="shared" si="23"/>
        <v>10</v>
      </c>
      <c r="R215" s="35" t="s">
        <v>221</v>
      </c>
      <c r="S215" s="196" t="s">
        <v>2353</v>
      </c>
    </row>
    <row r="216" spans="1:19" x14ac:dyDescent="0.25">
      <c r="A216" s="50" t="s">
        <v>855</v>
      </c>
      <c r="B216" s="31" t="s">
        <v>438</v>
      </c>
      <c r="C216" s="31"/>
      <c r="D216" s="35" t="s">
        <v>255</v>
      </c>
      <c r="E216" s="36">
        <v>41670</v>
      </c>
      <c r="F216" s="51">
        <v>3383</v>
      </c>
      <c r="G216" s="37">
        <v>338</v>
      </c>
      <c r="H216" s="38">
        <v>338</v>
      </c>
      <c r="I216" s="36">
        <f t="shared" si="18"/>
        <v>41670</v>
      </c>
      <c r="J216" s="39">
        <f t="shared" si="19"/>
        <v>9.99</v>
      </c>
      <c r="K216" s="40"/>
      <c r="L216" s="41"/>
      <c r="M216" s="42" t="s">
        <v>2344</v>
      </c>
      <c r="N216" s="43" t="str">
        <f t="shared" si="20"/>
        <v>AAGF</v>
      </c>
      <c r="O216" s="43" t="str">
        <f t="shared" si="21"/>
        <v>F</v>
      </c>
      <c r="P216" s="43" t="str">
        <f t="shared" si="22"/>
        <v>02</v>
      </c>
      <c r="Q216" s="43">
        <f t="shared" si="23"/>
        <v>10</v>
      </c>
      <c r="R216" s="35" t="s">
        <v>255</v>
      </c>
      <c r="S216" s="196" t="s">
        <v>2353</v>
      </c>
    </row>
    <row r="217" spans="1:19" x14ac:dyDescent="0.25">
      <c r="A217" s="50" t="s">
        <v>998</v>
      </c>
      <c r="B217" s="31" t="s">
        <v>546</v>
      </c>
      <c r="C217" s="31"/>
      <c r="D217" s="35" t="s">
        <v>255</v>
      </c>
      <c r="E217" s="36">
        <v>41670</v>
      </c>
      <c r="F217" s="51">
        <v>15600</v>
      </c>
      <c r="G217" s="37">
        <v>1560</v>
      </c>
      <c r="H217" s="38">
        <v>1560</v>
      </c>
      <c r="I217" s="36">
        <f t="shared" si="18"/>
        <v>41670</v>
      </c>
      <c r="J217" s="39">
        <f t="shared" si="19"/>
        <v>10</v>
      </c>
      <c r="K217" s="5"/>
      <c r="L217" s="5"/>
      <c r="M217" s="42" t="s">
        <v>2344</v>
      </c>
      <c r="N217" s="43" t="str">
        <f t="shared" si="20"/>
        <v>AAGF</v>
      </c>
      <c r="O217" s="43" t="str">
        <f t="shared" si="21"/>
        <v>F</v>
      </c>
      <c r="P217" s="43" t="str">
        <f t="shared" si="22"/>
        <v>02</v>
      </c>
      <c r="Q217" s="43">
        <f t="shared" si="23"/>
        <v>10</v>
      </c>
      <c r="R217" s="35" t="s">
        <v>255</v>
      </c>
      <c r="S217" s="196" t="s">
        <v>2353</v>
      </c>
    </row>
    <row r="218" spans="1:19" x14ac:dyDescent="0.25">
      <c r="A218" s="50" t="s">
        <v>866</v>
      </c>
      <c r="B218" s="31" t="s">
        <v>491</v>
      </c>
      <c r="C218" s="31"/>
      <c r="D218" s="35" t="s">
        <v>255</v>
      </c>
      <c r="E218" s="36">
        <v>41670</v>
      </c>
      <c r="F218" s="51">
        <v>6720</v>
      </c>
      <c r="G218" s="37">
        <v>672</v>
      </c>
      <c r="H218" s="38">
        <v>672</v>
      </c>
      <c r="I218" s="36">
        <f t="shared" si="18"/>
        <v>41670</v>
      </c>
      <c r="J218" s="39">
        <f t="shared" si="19"/>
        <v>10</v>
      </c>
      <c r="K218" s="40"/>
      <c r="L218" s="41"/>
      <c r="M218" s="42" t="s">
        <v>2344</v>
      </c>
      <c r="N218" s="43" t="str">
        <f t="shared" si="20"/>
        <v>AAGF</v>
      </c>
      <c r="O218" s="43" t="str">
        <f t="shared" si="21"/>
        <v>F</v>
      </c>
      <c r="P218" s="43" t="str">
        <f t="shared" si="22"/>
        <v>02</v>
      </c>
      <c r="Q218" s="43">
        <f t="shared" si="23"/>
        <v>10</v>
      </c>
      <c r="R218" s="35" t="s">
        <v>255</v>
      </c>
      <c r="S218" s="196" t="s">
        <v>2353</v>
      </c>
    </row>
    <row r="219" spans="1:19" x14ac:dyDescent="0.25">
      <c r="A219" s="44" t="s">
        <v>1001</v>
      </c>
      <c r="B219" s="34" t="s">
        <v>573</v>
      </c>
      <c r="C219" s="34"/>
      <c r="D219" s="35" t="s">
        <v>561</v>
      </c>
      <c r="E219" s="36">
        <v>41662</v>
      </c>
      <c r="F219" s="31">
        <v>266185</v>
      </c>
      <c r="G219" s="37">
        <v>26619</v>
      </c>
      <c r="H219" s="38">
        <v>26619</v>
      </c>
      <c r="I219" s="36">
        <f t="shared" si="18"/>
        <v>41662</v>
      </c>
      <c r="J219" s="39">
        <f t="shared" si="19"/>
        <v>10</v>
      </c>
      <c r="K219" s="5"/>
      <c r="L219" s="5"/>
      <c r="M219" s="42" t="s">
        <v>2345</v>
      </c>
      <c r="N219" s="43" t="str">
        <f t="shared" si="20"/>
        <v>AAHC</v>
      </c>
      <c r="O219" s="43" t="str">
        <f t="shared" si="21"/>
        <v>C</v>
      </c>
      <c r="P219" s="43" t="str">
        <f t="shared" si="22"/>
        <v>01</v>
      </c>
      <c r="Q219" s="43">
        <f t="shared" si="23"/>
        <v>10</v>
      </c>
      <c r="R219" s="35" t="s">
        <v>561</v>
      </c>
      <c r="S219" s="196" t="s">
        <v>2355</v>
      </c>
    </row>
    <row r="220" spans="1:19" x14ac:dyDescent="0.25">
      <c r="A220" s="50" t="s">
        <v>938</v>
      </c>
      <c r="B220" s="31" t="s">
        <v>299</v>
      </c>
      <c r="C220" s="31"/>
      <c r="D220" s="35" t="s">
        <v>255</v>
      </c>
      <c r="E220" s="36">
        <v>41670</v>
      </c>
      <c r="F220" s="37">
        <v>7374</v>
      </c>
      <c r="G220" s="37">
        <v>737</v>
      </c>
      <c r="H220" s="38">
        <v>737</v>
      </c>
      <c r="I220" s="36">
        <f t="shared" ref="I220:I283" si="24">+E220</f>
        <v>41670</v>
      </c>
      <c r="J220" s="39">
        <f t="shared" si="19"/>
        <v>9.99</v>
      </c>
      <c r="K220" s="40"/>
      <c r="L220" s="41"/>
      <c r="M220" s="42" t="s">
        <v>2344</v>
      </c>
      <c r="N220" s="43" t="str">
        <f t="shared" si="20"/>
        <v>AAHC</v>
      </c>
      <c r="O220" s="43" t="str">
        <f t="shared" si="21"/>
        <v>C</v>
      </c>
      <c r="P220" s="43" t="str">
        <f t="shared" si="22"/>
        <v>01</v>
      </c>
      <c r="Q220" s="43">
        <f t="shared" si="23"/>
        <v>10</v>
      </c>
      <c r="R220" s="35" t="s">
        <v>255</v>
      </c>
      <c r="S220" s="196" t="s">
        <v>2353</v>
      </c>
    </row>
    <row r="221" spans="1:19" x14ac:dyDescent="0.25">
      <c r="A221" s="50" t="s">
        <v>1050</v>
      </c>
      <c r="B221" s="31" t="s">
        <v>314</v>
      </c>
      <c r="C221" s="31"/>
      <c r="D221" s="35" t="s">
        <v>255</v>
      </c>
      <c r="E221" s="36">
        <v>41670</v>
      </c>
      <c r="F221" s="37">
        <v>4659</v>
      </c>
      <c r="G221" s="37">
        <v>466</v>
      </c>
      <c r="H221" s="38">
        <v>466</v>
      </c>
      <c r="I221" s="36">
        <f t="shared" si="24"/>
        <v>41670</v>
      </c>
      <c r="J221" s="39">
        <f t="shared" si="19"/>
        <v>10</v>
      </c>
      <c r="K221" s="40"/>
      <c r="L221" s="41"/>
      <c r="M221" s="42" t="s">
        <v>2344</v>
      </c>
      <c r="N221" s="43" t="str">
        <f t="shared" si="20"/>
        <v>AAHC</v>
      </c>
      <c r="O221" s="43" t="str">
        <f t="shared" si="21"/>
        <v>C</v>
      </c>
      <c r="P221" s="43" t="str">
        <f t="shared" si="22"/>
        <v>01</v>
      </c>
      <c r="Q221" s="43">
        <f t="shared" si="23"/>
        <v>10</v>
      </c>
      <c r="R221" s="35" t="s">
        <v>255</v>
      </c>
      <c r="S221" s="196" t="s">
        <v>2353</v>
      </c>
    </row>
    <row r="222" spans="1:19" x14ac:dyDescent="0.25">
      <c r="A222" s="50" t="s">
        <v>997</v>
      </c>
      <c r="B222" s="31" t="s">
        <v>545</v>
      </c>
      <c r="C222" s="31"/>
      <c r="D222" s="35" t="s">
        <v>255</v>
      </c>
      <c r="E222" s="36">
        <v>41670</v>
      </c>
      <c r="F222" s="51">
        <v>5565</v>
      </c>
      <c r="G222" s="37">
        <v>556</v>
      </c>
      <c r="H222" s="38">
        <v>556</v>
      </c>
      <c r="I222" s="36">
        <f t="shared" si="24"/>
        <v>41670</v>
      </c>
      <c r="J222" s="39">
        <f t="shared" si="19"/>
        <v>9.99</v>
      </c>
      <c r="K222" s="5"/>
      <c r="L222" s="5"/>
      <c r="M222" s="42" t="s">
        <v>2344</v>
      </c>
      <c r="N222" s="43" t="str">
        <f t="shared" si="20"/>
        <v>AAHF</v>
      </c>
      <c r="O222" s="43" t="str">
        <f t="shared" si="21"/>
        <v>F</v>
      </c>
      <c r="P222" s="43" t="str">
        <f t="shared" si="22"/>
        <v>02</v>
      </c>
      <c r="Q222" s="43">
        <f t="shared" si="23"/>
        <v>10</v>
      </c>
      <c r="R222" s="35" t="s">
        <v>255</v>
      </c>
      <c r="S222" s="196" t="s">
        <v>2353</v>
      </c>
    </row>
    <row r="223" spans="1:19" x14ac:dyDescent="0.25">
      <c r="A223" s="45" t="s">
        <v>1015</v>
      </c>
      <c r="B223" s="45" t="s">
        <v>545</v>
      </c>
      <c r="C223" s="45"/>
      <c r="D223" s="35" t="s">
        <v>255</v>
      </c>
      <c r="E223" s="36">
        <v>41704</v>
      </c>
      <c r="F223" s="82">
        <v>19938</v>
      </c>
      <c r="G223" s="37">
        <v>1994</v>
      </c>
      <c r="H223" s="38">
        <f>+G223</f>
        <v>1994</v>
      </c>
      <c r="I223" s="36">
        <f t="shared" si="24"/>
        <v>41704</v>
      </c>
      <c r="J223" s="39">
        <f t="shared" si="19"/>
        <v>10</v>
      </c>
      <c r="K223" s="5"/>
      <c r="L223" s="5"/>
      <c r="M223" s="42" t="s">
        <v>2344</v>
      </c>
      <c r="N223" s="43" t="str">
        <f t="shared" si="20"/>
        <v>AAHF</v>
      </c>
      <c r="O223" s="43" t="str">
        <f t="shared" si="21"/>
        <v>F</v>
      </c>
      <c r="P223" s="43" t="str">
        <f t="shared" si="22"/>
        <v>02</v>
      </c>
      <c r="Q223" s="43">
        <f t="shared" si="23"/>
        <v>10</v>
      </c>
      <c r="R223" s="35" t="s">
        <v>255</v>
      </c>
      <c r="S223" s="196" t="s">
        <v>2394</v>
      </c>
    </row>
    <row r="224" spans="1:19" x14ac:dyDescent="0.25">
      <c r="A224" s="33" t="s">
        <v>903</v>
      </c>
      <c r="B224" s="81" t="s">
        <v>649</v>
      </c>
      <c r="C224" s="81"/>
      <c r="D224" s="35" t="s">
        <v>561</v>
      </c>
      <c r="E224" s="36">
        <v>41673</v>
      </c>
      <c r="F224" s="82">
        <v>12026</v>
      </c>
      <c r="G224" s="37">
        <v>1203</v>
      </c>
      <c r="H224" s="38">
        <f>+G224</f>
        <v>1203</v>
      </c>
      <c r="I224" s="36">
        <f t="shared" si="24"/>
        <v>41673</v>
      </c>
      <c r="J224" s="39">
        <f t="shared" si="19"/>
        <v>10</v>
      </c>
      <c r="K224" s="5"/>
      <c r="L224" s="5"/>
      <c r="M224" s="42" t="s">
        <v>2345</v>
      </c>
      <c r="N224" s="43" t="str">
        <f t="shared" si="20"/>
        <v>AAHF</v>
      </c>
      <c r="O224" s="43" t="str">
        <f t="shared" si="21"/>
        <v>F</v>
      </c>
      <c r="P224" s="43" t="str">
        <f t="shared" si="22"/>
        <v>02</v>
      </c>
      <c r="Q224" s="43">
        <f t="shared" si="23"/>
        <v>10</v>
      </c>
      <c r="R224" s="35" t="s">
        <v>561</v>
      </c>
      <c r="S224" s="196" t="s">
        <v>2366</v>
      </c>
    </row>
    <row r="225" spans="1:19" x14ac:dyDescent="0.25">
      <c r="A225" s="50" t="s">
        <v>1102</v>
      </c>
      <c r="B225" s="31" t="s">
        <v>504</v>
      </c>
      <c r="C225" s="31"/>
      <c r="D225" s="35" t="s">
        <v>255</v>
      </c>
      <c r="E225" s="36">
        <v>41670</v>
      </c>
      <c r="F225" s="51">
        <v>3073</v>
      </c>
      <c r="G225" s="37">
        <v>307</v>
      </c>
      <c r="H225" s="38">
        <v>307</v>
      </c>
      <c r="I225" s="36">
        <f t="shared" si="24"/>
        <v>41670</v>
      </c>
      <c r="J225" s="39">
        <f t="shared" si="19"/>
        <v>9.99</v>
      </c>
      <c r="K225" s="40"/>
      <c r="L225" s="41"/>
      <c r="M225" s="42" t="s">
        <v>2344</v>
      </c>
      <c r="N225" s="43" t="str">
        <f t="shared" si="20"/>
        <v>AAHF</v>
      </c>
      <c r="O225" s="43" t="str">
        <f t="shared" si="21"/>
        <v>F</v>
      </c>
      <c r="P225" s="43" t="str">
        <f t="shared" si="22"/>
        <v>02</v>
      </c>
      <c r="Q225" s="43">
        <f t="shared" si="23"/>
        <v>10</v>
      </c>
      <c r="R225" s="35" t="s">
        <v>255</v>
      </c>
      <c r="S225" s="196" t="s">
        <v>2353</v>
      </c>
    </row>
    <row r="226" spans="1:19" x14ac:dyDescent="0.25">
      <c r="A226" s="50" t="s">
        <v>494</v>
      </c>
      <c r="B226" s="31" t="s">
        <v>495</v>
      </c>
      <c r="C226" s="31"/>
      <c r="D226" s="35" t="s">
        <v>255</v>
      </c>
      <c r="E226" s="36">
        <v>41670</v>
      </c>
      <c r="F226" s="51">
        <v>12934</v>
      </c>
      <c r="G226" s="37">
        <v>1293</v>
      </c>
      <c r="H226" s="38">
        <v>1293</v>
      </c>
      <c r="I226" s="36">
        <f t="shared" si="24"/>
        <v>41670</v>
      </c>
      <c r="J226" s="39">
        <f t="shared" si="19"/>
        <v>10</v>
      </c>
      <c r="K226" s="40"/>
      <c r="L226" s="41"/>
      <c r="M226" s="42" t="s">
        <v>2344</v>
      </c>
      <c r="N226" s="43" t="str">
        <f t="shared" si="20"/>
        <v>AAHF</v>
      </c>
      <c r="O226" s="43" t="str">
        <f t="shared" si="21"/>
        <v>F</v>
      </c>
      <c r="P226" s="43" t="str">
        <f t="shared" si="22"/>
        <v>02</v>
      </c>
      <c r="Q226" s="43">
        <f t="shared" si="23"/>
        <v>10</v>
      </c>
      <c r="R226" s="35" t="s">
        <v>255</v>
      </c>
      <c r="S226" s="196" t="s">
        <v>2353</v>
      </c>
    </row>
    <row r="227" spans="1:19" x14ac:dyDescent="0.25">
      <c r="A227" s="50" t="s">
        <v>871</v>
      </c>
      <c r="B227" s="31" t="s">
        <v>512</v>
      </c>
      <c r="C227" s="31"/>
      <c r="D227" s="35" t="s">
        <v>255</v>
      </c>
      <c r="E227" s="36">
        <v>41670</v>
      </c>
      <c r="F227" s="51">
        <v>11334</v>
      </c>
      <c r="G227" s="37">
        <v>1133</v>
      </c>
      <c r="H227" s="38">
        <v>1133</v>
      </c>
      <c r="I227" s="36">
        <f t="shared" si="24"/>
        <v>41670</v>
      </c>
      <c r="J227" s="39">
        <f t="shared" si="19"/>
        <v>10</v>
      </c>
      <c r="K227" s="40"/>
      <c r="L227" s="41"/>
      <c r="M227" s="42" t="s">
        <v>2344</v>
      </c>
      <c r="N227" s="43" t="str">
        <f t="shared" si="20"/>
        <v>AAHF</v>
      </c>
      <c r="O227" s="43" t="str">
        <f t="shared" si="21"/>
        <v>F</v>
      </c>
      <c r="P227" s="43" t="str">
        <f t="shared" si="22"/>
        <v>02</v>
      </c>
      <c r="Q227" s="43">
        <f t="shared" si="23"/>
        <v>10</v>
      </c>
      <c r="R227" s="35" t="s">
        <v>255</v>
      </c>
      <c r="S227" s="196" t="s">
        <v>2353</v>
      </c>
    </row>
    <row r="228" spans="1:19" x14ac:dyDescent="0.25">
      <c r="A228" s="49" t="s">
        <v>1062</v>
      </c>
      <c r="B228" s="47" t="s">
        <v>359</v>
      </c>
      <c r="C228" s="47"/>
      <c r="D228" s="35" t="s">
        <v>255</v>
      </c>
      <c r="E228" s="36">
        <v>41670</v>
      </c>
      <c r="F228" s="31">
        <v>2648</v>
      </c>
      <c r="G228" s="37">
        <v>265</v>
      </c>
      <c r="H228" s="38">
        <v>265</v>
      </c>
      <c r="I228" s="36">
        <f t="shared" si="24"/>
        <v>41670</v>
      </c>
      <c r="J228" s="39">
        <f t="shared" si="19"/>
        <v>10.01</v>
      </c>
      <c r="K228" s="40"/>
      <c r="L228" s="41"/>
      <c r="M228" s="42" t="s">
        <v>2344</v>
      </c>
      <c r="N228" s="43" t="str">
        <f t="shared" si="20"/>
        <v>AAHF</v>
      </c>
      <c r="O228" s="43" t="str">
        <f t="shared" si="21"/>
        <v>F</v>
      </c>
      <c r="P228" s="43" t="str">
        <f t="shared" si="22"/>
        <v>02</v>
      </c>
      <c r="Q228" s="43">
        <f t="shared" si="23"/>
        <v>10</v>
      </c>
      <c r="R228" s="35" t="s">
        <v>255</v>
      </c>
      <c r="S228" s="196" t="s">
        <v>2353</v>
      </c>
    </row>
    <row r="229" spans="1:19" x14ac:dyDescent="0.25">
      <c r="A229" s="49" t="s">
        <v>957</v>
      </c>
      <c r="B229" s="47" t="s">
        <v>367</v>
      </c>
      <c r="C229" s="47"/>
      <c r="D229" s="35" t="s">
        <v>255</v>
      </c>
      <c r="E229" s="36">
        <v>41670</v>
      </c>
      <c r="F229" s="31">
        <v>6457</v>
      </c>
      <c r="G229" s="37">
        <v>646</v>
      </c>
      <c r="H229" s="38">
        <v>646</v>
      </c>
      <c r="I229" s="36">
        <f t="shared" si="24"/>
        <v>41670</v>
      </c>
      <c r="J229" s="39">
        <f t="shared" si="19"/>
        <v>10</v>
      </c>
      <c r="K229" s="40"/>
      <c r="L229" s="41"/>
      <c r="M229" s="42" t="s">
        <v>2344</v>
      </c>
      <c r="N229" s="43" t="str">
        <f t="shared" si="20"/>
        <v>AAHF</v>
      </c>
      <c r="O229" s="43" t="str">
        <f t="shared" si="21"/>
        <v>F</v>
      </c>
      <c r="P229" s="43" t="str">
        <f t="shared" si="22"/>
        <v>02</v>
      </c>
      <c r="Q229" s="43">
        <f t="shared" si="23"/>
        <v>10</v>
      </c>
      <c r="R229" s="35" t="s">
        <v>255</v>
      </c>
      <c r="S229" s="196" t="s">
        <v>2353</v>
      </c>
    </row>
    <row r="230" spans="1:19" x14ac:dyDescent="0.25">
      <c r="A230" s="50" t="s">
        <v>876</v>
      </c>
      <c r="B230" s="31" t="s">
        <v>523</v>
      </c>
      <c r="C230" s="31"/>
      <c r="D230" s="35" t="s">
        <v>255</v>
      </c>
      <c r="E230" s="36">
        <v>41670</v>
      </c>
      <c r="F230" s="51">
        <v>8753</v>
      </c>
      <c r="G230" s="37">
        <v>875</v>
      </c>
      <c r="H230" s="38">
        <v>875</v>
      </c>
      <c r="I230" s="36">
        <f t="shared" si="24"/>
        <v>41670</v>
      </c>
      <c r="J230" s="39">
        <f t="shared" si="19"/>
        <v>10</v>
      </c>
      <c r="K230" s="5"/>
      <c r="L230" s="5"/>
      <c r="M230" s="42" t="s">
        <v>2344</v>
      </c>
      <c r="N230" s="43" t="str">
        <f t="shared" si="20"/>
        <v>AAHF</v>
      </c>
      <c r="O230" s="43" t="str">
        <f t="shared" si="21"/>
        <v>F</v>
      </c>
      <c r="P230" s="43" t="str">
        <f t="shared" si="22"/>
        <v>02</v>
      </c>
      <c r="Q230" s="43">
        <f t="shared" si="23"/>
        <v>10</v>
      </c>
      <c r="R230" s="35" t="s">
        <v>255</v>
      </c>
      <c r="S230" s="196" t="s">
        <v>2353</v>
      </c>
    </row>
    <row r="231" spans="1:19" x14ac:dyDescent="0.25">
      <c r="A231" s="33" t="s">
        <v>927</v>
      </c>
      <c r="B231" s="34" t="s">
        <v>250</v>
      </c>
      <c r="C231" s="34"/>
      <c r="D231" s="35" t="s">
        <v>221</v>
      </c>
      <c r="E231" s="36">
        <v>41641</v>
      </c>
      <c r="F231" s="37">
        <v>2000</v>
      </c>
      <c r="G231" s="37">
        <v>40</v>
      </c>
      <c r="H231" s="38">
        <v>40</v>
      </c>
      <c r="I231" s="36">
        <f t="shared" si="24"/>
        <v>41641</v>
      </c>
      <c r="J231" s="39">
        <f t="shared" si="19"/>
        <v>2</v>
      </c>
      <c r="K231" s="40"/>
      <c r="L231" s="41"/>
      <c r="M231" t="s">
        <v>2342</v>
      </c>
      <c r="N231" s="43" t="str">
        <f t="shared" si="20"/>
        <v>AAHP</v>
      </c>
      <c r="O231" s="43" t="str">
        <f t="shared" si="21"/>
        <v>P</v>
      </c>
      <c r="P231" s="43" t="str">
        <f t="shared" si="22"/>
        <v>02</v>
      </c>
      <c r="Q231" s="43">
        <f t="shared" si="23"/>
        <v>10</v>
      </c>
      <c r="R231" s="35" t="s">
        <v>221</v>
      </c>
      <c r="S231" s="196" t="s">
        <v>2348</v>
      </c>
    </row>
    <row r="232" spans="1:19" x14ac:dyDescent="0.25">
      <c r="A232" s="33" t="s">
        <v>924</v>
      </c>
      <c r="B232" s="34" t="s">
        <v>228</v>
      </c>
      <c r="C232" s="34"/>
      <c r="D232" s="35" t="s">
        <v>221</v>
      </c>
      <c r="E232" s="36">
        <v>41670</v>
      </c>
      <c r="F232" s="37">
        <v>11192</v>
      </c>
      <c r="G232" s="37">
        <v>224</v>
      </c>
      <c r="H232" s="38">
        <v>224</v>
      </c>
      <c r="I232" s="36">
        <f t="shared" si="24"/>
        <v>41670</v>
      </c>
      <c r="J232" s="39">
        <f t="shared" si="19"/>
        <v>2</v>
      </c>
      <c r="K232" s="40"/>
      <c r="L232" s="41"/>
      <c r="M232" t="s">
        <v>2342</v>
      </c>
      <c r="N232" s="43" t="str">
        <f t="shared" si="20"/>
        <v>AAIC</v>
      </c>
      <c r="O232" s="43" t="str">
        <f t="shared" si="21"/>
        <v>C</v>
      </c>
      <c r="P232" s="43" t="str">
        <f t="shared" si="22"/>
        <v>01</v>
      </c>
      <c r="Q232" s="43">
        <f t="shared" si="23"/>
        <v>10</v>
      </c>
      <c r="R232" s="35" t="s">
        <v>221</v>
      </c>
      <c r="S232" s="196" t="s">
        <v>2353</v>
      </c>
    </row>
    <row r="233" spans="1:19" x14ac:dyDescent="0.25">
      <c r="A233" s="33" t="s">
        <v>999</v>
      </c>
      <c r="B233" s="34" t="s">
        <v>562</v>
      </c>
      <c r="C233" s="34"/>
      <c r="D233" s="35" t="s">
        <v>561</v>
      </c>
      <c r="E233" s="36">
        <v>41646</v>
      </c>
      <c r="F233" s="31">
        <v>54023</v>
      </c>
      <c r="G233" s="37">
        <v>5402</v>
      </c>
      <c r="H233" s="38">
        <v>5402</v>
      </c>
      <c r="I233" s="36">
        <f t="shared" si="24"/>
        <v>41646</v>
      </c>
      <c r="J233" s="39">
        <f t="shared" si="19"/>
        <v>10</v>
      </c>
      <c r="K233" s="5"/>
      <c r="L233" s="5"/>
      <c r="M233" s="42" t="s">
        <v>2345</v>
      </c>
      <c r="N233" s="43" t="str">
        <f t="shared" si="20"/>
        <v>AAIC</v>
      </c>
      <c r="O233" s="43" t="str">
        <f t="shared" si="21"/>
        <v>C</v>
      </c>
      <c r="P233" s="43" t="str">
        <f t="shared" si="22"/>
        <v>01</v>
      </c>
      <c r="Q233" s="43">
        <f t="shared" si="23"/>
        <v>10</v>
      </c>
      <c r="R233" s="35" t="s">
        <v>561</v>
      </c>
      <c r="S233" s="196" t="s">
        <v>2349</v>
      </c>
    </row>
    <row r="234" spans="1:19" x14ac:dyDescent="0.25">
      <c r="A234" s="50" t="s">
        <v>941</v>
      </c>
      <c r="B234" s="31" t="s">
        <v>311</v>
      </c>
      <c r="C234" s="31"/>
      <c r="D234" s="35" t="s">
        <v>255</v>
      </c>
      <c r="E234" s="36">
        <v>41670</v>
      </c>
      <c r="F234" s="37">
        <v>8131</v>
      </c>
      <c r="G234" s="37">
        <v>813</v>
      </c>
      <c r="H234" s="38">
        <v>813</v>
      </c>
      <c r="I234" s="36">
        <f t="shared" si="24"/>
        <v>41670</v>
      </c>
      <c r="J234" s="39">
        <f t="shared" si="19"/>
        <v>10</v>
      </c>
      <c r="K234" s="40"/>
      <c r="L234" s="41"/>
      <c r="M234" s="42" t="s">
        <v>2344</v>
      </c>
      <c r="N234" s="43" t="str">
        <f t="shared" si="20"/>
        <v>AAIC</v>
      </c>
      <c r="O234" s="43" t="str">
        <f t="shared" si="21"/>
        <v>C</v>
      </c>
      <c r="P234" s="43" t="str">
        <f t="shared" si="22"/>
        <v>01</v>
      </c>
      <c r="Q234" s="43">
        <f t="shared" si="23"/>
        <v>10</v>
      </c>
      <c r="R234" s="35" t="s">
        <v>255</v>
      </c>
      <c r="S234" s="196" t="s">
        <v>2353</v>
      </c>
    </row>
    <row r="235" spans="1:19" x14ac:dyDescent="0.25">
      <c r="A235" s="50" t="s">
        <v>1095</v>
      </c>
      <c r="B235" s="31" t="s">
        <v>486</v>
      </c>
      <c r="C235" s="31"/>
      <c r="D235" s="35" t="s">
        <v>255</v>
      </c>
      <c r="E235" s="36">
        <v>41670</v>
      </c>
      <c r="F235" s="51">
        <v>9662</v>
      </c>
      <c r="G235" s="37">
        <v>966</v>
      </c>
      <c r="H235" s="38">
        <v>966</v>
      </c>
      <c r="I235" s="36">
        <f t="shared" si="24"/>
        <v>41670</v>
      </c>
      <c r="J235" s="39">
        <f t="shared" si="19"/>
        <v>10</v>
      </c>
      <c r="K235" s="40"/>
      <c r="L235" s="41"/>
      <c r="M235" s="42" t="s">
        <v>2344</v>
      </c>
      <c r="N235" s="43" t="str">
        <f t="shared" si="20"/>
        <v>AAIF</v>
      </c>
      <c r="O235" s="43" t="str">
        <f t="shared" si="21"/>
        <v>F</v>
      </c>
      <c r="P235" s="43" t="str">
        <f t="shared" si="22"/>
        <v>02</v>
      </c>
      <c r="Q235" s="43">
        <f t="shared" si="23"/>
        <v>10</v>
      </c>
      <c r="R235" s="35" t="s">
        <v>255</v>
      </c>
      <c r="S235" s="196" t="s">
        <v>2353</v>
      </c>
    </row>
    <row r="236" spans="1:19" x14ac:dyDescent="0.25">
      <c r="A236" s="50" t="s">
        <v>994</v>
      </c>
      <c r="B236" s="31" t="s">
        <v>540</v>
      </c>
      <c r="C236" s="31"/>
      <c r="D236" s="35" t="s">
        <v>255</v>
      </c>
      <c r="E236" s="36">
        <v>41670</v>
      </c>
      <c r="F236" s="51">
        <v>10379</v>
      </c>
      <c r="G236" s="37">
        <v>1038</v>
      </c>
      <c r="H236" s="38">
        <v>1038</v>
      </c>
      <c r="I236" s="36">
        <f t="shared" si="24"/>
        <v>41670</v>
      </c>
      <c r="J236" s="39">
        <f t="shared" si="19"/>
        <v>10</v>
      </c>
      <c r="K236" s="5"/>
      <c r="L236" s="5"/>
      <c r="M236" s="42" t="s">
        <v>2344</v>
      </c>
      <c r="N236" s="43" t="str">
        <f t="shared" si="20"/>
        <v>AAIF</v>
      </c>
      <c r="O236" s="43" t="str">
        <f t="shared" si="21"/>
        <v>F</v>
      </c>
      <c r="P236" s="43" t="str">
        <f t="shared" si="22"/>
        <v>02</v>
      </c>
      <c r="Q236" s="43">
        <f t="shared" si="23"/>
        <v>10</v>
      </c>
      <c r="R236" s="35" t="s">
        <v>255</v>
      </c>
      <c r="S236" s="196" t="s">
        <v>2353</v>
      </c>
    </row>
    <row r="237" spans="1:19" x14ac:dyDescent="0.25">
      <c r="A237" s="50" t="s">
        <v>990</v>
      </c>
      <c r="B237" s="31" t="s">
        <v>527</v>
      </c>
      <c r="C237" s="31"/>
      <c r="D237" s="35" t="s">
        <v>255</v>
      </c>
      <c r="E237" s="36">
        <v>41670</v>
      </c>
      <c r="F237" s="51">
        <v>2443</v>
      </c>
      <c r="G237" s="37">
        <v>244</v>
      </c>
      <c r="H237" s="38">
        <v>244</v>
      </c>
      <c r="I237" s="36">
        <f t="shared" si="24"/>
        <v>41670</v>
      </c>
      <c r="J237" s="39">
        <f t="shared" si="19"/>
        <v>9.99</v>
      </c>
      <c r="K237" s="5"/>
      <c r="L237" s="5"/>
      <c r="M237" s="42" t="s">
        <v>2344</v>
      </c>
      <c r="N237" s="43" t="str">
        <f t="shared" si="20"/>
        <v>AAIF</v>
      </c>
      <c r="O237" s="43" t="str">
        <f t="shared" si="21"/>
        <v>F</v>
      </c>
      <c r="P237" s="43" t="str">
        <f t="shared" si="22"/>
        <v>02</v>
      </c>
      <c r="Q237" s="43">
        <f t="shared" si="23"/>
        <v>10</v>
      </c>
      <c r="R237" s="35" t="s">
        <v>255</v>
      </c>
      <c r="S237" s="196" t="s">
        <v>2353</v>
      </c>
    </row>
    <row r="238" spans="1:19" x14ac:dyDescent="0.25">
      <c r="A238" s="45" t="s">
        <v>1014</v>
      </c>
      <c r="B238" s="45" t="s">
        <v>527</v>
      </c>
      <c r="C238" s="45"/>
      <c r="D238" s="35" t="s">
        <v>255</v>
      </c>
      <c r="E238" s="36">
        <v>41704</v>
      </c>
      <c r="F238" s="82">
        <v>8124</v>
      </c>
      <c r="G238" s="37">
        <v>812</v>
      </c>
      <c r="H238" s="38">
        <f>+G238</f>
        <v>812</v>
      </c>
      <c r="I238" s="36">
        <f t="shared" si="24"/>
        <v>41704</v>
      </c>
      <c r="J238" s="39">
        <f t="shared" si="19"/>
        <v>10</v>
      </c>
      <c r="K238" s="5"/>
      <c r="L238" s="5"/>
      <c r="M238" s="42" t="s">
        <v>2344</v>
      </c>
      <c r="N238" s="43" t="str">
        <f t="shared" si="20"/>
        <v>AAIF</v>
      </c>
      <c r="O238" s="43" t="str">
        <f t="shared" si="21"/>
        <v>F</v>
      </c>
      <c r="P238" s="43" t="str">
        <f t="shared" si="22"/>
        <v>02</v>
      </c>
      <c r="Q238" s="43">
        <f t="shared" si="23"/>
        <v>10</v>
      </c>
      <c r="R238" s="35" t="s">
        <v>255</v>
      </c>
      <c r="S238" s="196" t="s">
        <v>2394</v>
      </c>
    </row>
    <row r="239" spans="1:19" x14ac:dyDescent="0.25">
      <c r="A239" s="50" t="s">
        <v>1047</v>
      </c>
      <c r="B239" s="31" t="s">
        <v>309</v>
      </c>
      <c r="C239" s="31"/>
      <c r="D239" s="35" t="s">
        <v>255</v>
      </c>
      <c r="E239" s="36">
        <v>41670</v>
      </c>
      <c r="F239" s="37">
        <v>26200</v>
      </c>
      <c r="G239" s="37">
        <v>2620</v>
      </c>
      <c r="H239" s="38">
        <v>2620</v>
      </c>
      <c r="I239" s="36">
        <f t="shared" si="24"/>
        <v>41670</v>
      </c>
      <c r="J239" s="39">
        <f t="shared" si="19"/>
        <v>10</v>
      </c>
      <c r="K239" s="40"/>
      <c r="L239" s="41"/>
      <c r="M239" s="42" t="s">
        <v>2344</v>
      </c>
      <c r="N239" s="43" t="str">
        <f t="shared" si="20"/>
        <v>AAJC</v>
      </c>
      <c r="O239" s="43" t="str">
        <f t="shared" si="21"/>
        <v>C</v>
      </c>
      <c r="P239" s="43" t="str">
        <f t="shared" si="22"/>
        <v>01</v>
      </c>
      <c r="Q239" s="43">
        <f t="shared" si="23"/>
        <v>10</v>
      </c>
      <c r="R239" s="35" t="s">
        <v>255</v>
      </c>
      <c r="S239" s="196" t="s">
        <v>2353</v>
      </c>
    </row>
    <row r="240" spans="1:19" x14ac:dyDescent="0.25">
      <c r="A240" s="50" t="s">
        <v>1011</v>
      </c>
      <c r="B240" s="45" t="s">
        <v>726</v>
      </c>
      <c r="C240" s="45"/>
      <c r="D240" s="35" t="s">
        <v>255</v>
      </c>
      <c r="E240" s="36">
        <v>41704</v>
      </c>
      <c r="F240" s="82">
        <v>3447</v>
      </c>
      <c r="G240" s="37">
        <v>345</v>
      </c>
      <c r="H240" s="38">
        <f>+G240</f>
        <v>345</v>
      </c>
      <c r="I240" s="36">
        <f t="shared" si="24"/>
        <v>41704</v>
      </c>
      <c r="J240" s="39">
        <f t="shared" si="19"/>
        <v>10.01</v>
      </c>
      <c r="K240" s="5"/>
      <c r="L240" s="5"/>
      <c r="M240" s="42" t="s">
        <v>2344</v>
      </c>
      <c r="N240" s="43" t="str">
        <f t="shared" si="20"/>
        <v>AAJF</v>
      </c>
      <c r="O240" s="43" t="str">
        <f t="shared" si="21"/>
        <v>F</v>
      </c>
      <c r="P240" s="43" t="str">
        <f t="shared" si="22"/>
        <v>02</v>
      </c>
      <c r="Q240" s="43">
        <f t="shared" si="23"/>
        <v>10</v>
      </c>
      <c r="R240" s="35" t="s">
        <v>255</v>
      </c>
      <c r="S240" s="196" t="s">
        <v>2394</v>
      </c>
    </row>
    <row r="241" spans="1:19" x14ac:dyDescent="0.25">
      <c r="A241" s="50" t="s">
        <v>878</v>
      </c>
      <c r="B241" s="31" t="s">
        <v>525</v>
      </c>
      <c r="C241" s="31"/>
      <c r="D241" s="35" t="s">
        <v>255</v>
      </c>
      <c r="E241" s="36">
        <v>41670</v>
      </c>
      <c r="F241" s="51">
        <v>12649</v>
      </c>
      <c r="G241" s="37">
        <v>1265</v>
      </c>
      <c r="H241" s="38">
        <v>1265</v>
      </c>
      <c r="I241" s="36">
        <f t="shared" si="24"/>
        <v>41670</v>
      </c>
      <c r="J241" s="39">
        <f t="shared" si="19"/>
        <v>10</v>
      </c>
      <c r="K241" s="5"/>
      <c r="L241" s="5"/>
      <c r="M241" s="42" t="s">
        <v>2344</v>
      </c>
      <c r="N241" s="43" t="str">
        <f t="shared" si="20"/>
        <v>AAJF</v>
      </c>
      <c r="O241" s="43" t="str">
        <f t="shared" si="21"/>
        <v>F</v>
      </c>
      <c r="P241" s="43" t="str">
        <f t="shared" si="22"/>
        <v>02</v>
      </c>
      <c r="Q241" s="43">
        <f t="shared" si="23"/>
        <v>10</v>
      </c>
      <c r="R241" s="35" t="s">
        <v>255</v>
      </c>
      <c r="S241" s="196" t="s">
        <v>2353</v>
      </c>
    </row>
    <row r="242" spans="1:19" x14ac:dyDescent="0.25">
      <c r="A242" s="50" t="s">
        <v>1100</v>
      </c>
      <c r="B242" s="31" t="s">
        <v>502</v>
      </c>
      <c r="C242" s="31"/>
      <c r="D242" s="35" t="s">
        <v>255</v>
      </c>
      <c r="E242" s="36">
        <v>41670</v>
      </c>
      <c r="F242" s="51">
        <v>38779</v>
      </c>
      <c r="G242" s="37">
        <v>3878</v>
      </c>
      <c r="H242" s="38">
        <v>3878</v>
      </c>
      <c r="I242" s="36">
        <f t="shared" si="24"/>
        <v>41670</v>
      </c>
      <c r="J242" s="39">
        <f t="shared" si="19"/>
        <v>10</v>
      </c>
      <c r="K242" s="40"/>
      <c r="L242" s="41"/>
      <c r="M242" s="42" t="s">
        <v>2344</v>
      </c>
      <c r="N242" s="43" t="str">
        <f t="shared" si="20"/>
        <v>AAJF</v>
      </c>
      <c r="O242" s="43" t="str">
        <f t="shared" si="21"/>
        <v>F</v>
      </c>
      <c r="P242" s="43" t="str">
        <f t="shared" si="22"/>
        <v>02</v>
      </c>
      <c r="Q242" s="43">
        <f t="shared" si="23"/>
        <v>10</v>
      </c>
      <c r="R242" s="35" t="s">
        <v>255</v>
      </c>
      <c r="S242" s="196" t="s">
        <v>2353</v>
      </c>
    </row>
    <row r="243" spans="1:19" x14ac:dyDescent="0.25">
      <c r="A243" s="50" t="s">
        <v>1099</v>
      </c>
      <c r="B243" s="31" t="s">
        <v>501</v>
      </c>
      <c r="C243" s="31"/>
      <c r="D243" s="35" t="s">
        <v>255</v>
      </c>
      <c r="E243" s="36">
        <v>41670</v>
      </c>
      <c r="F243" s="51">
        <v>18712</v>
      </c>
      <c r="G243" s="37">
        <v>1871</v>
      </c>
      <c r="H243" s="38">
        <v>1871</v>
      </c>
      <c r="I243" s="36">
        <f t="shared" si="24"/>
        <v>41670</v>
      </c>
      <c r="J243" s="39">
        <f t="shared" si="19"/>
        <v>10</v>
      </c>
      <c r="K243" s="40"/>
      <c r="L243" s="41"/>
      <c r="M243" s="42" t="s">
        <v>2344</v>
      </c>
      <c r="N243" s="43" t="str">
        <f t="shared" si="20"/>
        <v>AAJF</v>
      </c>
      <c r="O243" s="43" t="str">
        <f t="shared" si="21"/>
        <v>F</v>
      </c>
      <c r="P243" s="43" t="str">
        <f t="shared" si="22"/>
        <v>02</v>
      </c>
      <c r="Q243" s="43">
        <f t="shared" si="23"/>
        <v>10</v>
      </c>
      <c r="R243" s="35" t="s">
        <v>255</v>
      </c>
      <c r="S243" s="196" t="s">
        <v>2353</v>
      </c>
    </row>
    <row r="244" spans="1:19" x14ac:dyDescent="0.25">
      <c r="A244" s="50" t="s">
        <v>1072</v>
      </c>
      <c r="B244" s="31" t="s">
        <v>400</v>
      </c>
      <c r="C244" s="31"/>
      <c r="D244" s="35" t="s">
        <v>255</v>
      </c>
      <c r="E244" s="36">
        <v>41670</v>
      </c>
      <c r="F244" s="51">
        <v>12378</v>
      </c>
      <c r="G244" s="37">
        <v>1238</v>
      </c>
      <c r="H244" s="38">
        <v>1238</v>
      </c>
      <c r="I244" s="36">
        <f t="shared" si="24"/>
        <v>41670</v>
      </c>
      <c r="J244" s="39">
        <f t="shared" si="19"/>
        <v>10</v>
      </c>
      <c r="K244" s="40"/>
      <c r="L244" s="41"/>
      <c r="M244" s="42" t="s">
        <v>2344</v>
      </c>
      <c r="N244" s="43" t="str">
        <f t="shared" si="20"/>
        <v>AAJF</v>
      </c>
      <c r="O244" s="43" t="str">
        <f t="shared" si="21"/>
        <v>F</v>
      </c>
      <c r="P244" s="43" t="str">
        <f t="shared" si="22"/>
        <v>02</v>
      </c>
      <c r="Q244" s="43">
        <f t="shared" si="23"/>
        <v>10</v>
      </c>
      <c r="R244" s="35" t="s">
        <v>255</v>
      </c>
      <c r="S244" s="196" t="s">
        <v>2353</v>
      </c>
    </row>
    <row r="245" spans="1:19" x14ac:dyDescent="0.25">
      <c r="A245" s="50" t="s">
        <v>870</v>
      </c>
      <c r="B245" s="31" t="s">
        <v>500</v>
      </c>
      <c r="C245" s="31"/>
      <c r="D245" s="35" t="s">
        <v>255</v>
      </c>
      <c r="E245" s="36">
        <v>41670</v>
      </c>
      <c r="F245" s="51">
        <v>19116</v>
      </c>
      <c r="G245" s="37">
        <v>1912</v>
      </c>
      <c r="H245" s="38">
        <v>1912</v>
      </c>
      <c r="I245" s="36">
        <f t="shared" si="24"/>
        <v>41670</v>
      </c>
      <c r="J245" s="39">
        <f t="shared" si="19"/>
        <v>10</v>
      </c>
      <c r="K245" s="40"/>
      <c r="L245" s="41"/>
      <c r="M245" s="42" t="s">
        <v>2344</v>
      </c>
      <c r="N245" s="43" t="str">
        <f t="shared" si="20"/>
        <v>AAJH</v>
      </c>
      <c r="O245" s="43" t="str">
        <f t="shared" si="21"/>
        <v>H</v>
      </c>
      <c r="P245" s="43" t="str">
        <f t="shared" si="22"/>
        <v>02</v>
      </c>
      <c r="Q245" s="43">
        <f t="shared" si="23"/>
        <v>10</v>
      </c>
      <c r="R245" s="35" t="s">
        <v>255</v>
      </c>
      <c r="S245" s="196" t="s">
        <v>2353</v>
      </c>
    </row>
    <row r="246" spans="1:19" x14ac:dyDescent="0.25">
      <c r="A246" s="50" t="s">
        <v>882</v>
      </c>
      <c r="B246" s="31" t="s">
        <v>547</v>
      </c>
      <c r="C246" s="31"/>
      <c r="D246" s="35" t="s">
        <v>255</v>
      </c>
      <c r="E246" s="36">
        <v>41670</v>
      </c>
      <c r="F246" s="51">
        <v>7119</v>
      </c>
      <c r="G246" s="37">
        <v>712</v>
      </c>
      <c r="H246" s="38">
        <v>712</v>
      </c>
      <c r="I246" s="36">
        <f t="shared" si="24"/>
        <v>41670</v>
      </c>
      <c r="J246" s="39">
        <f t="shared" si="19"/>
        <v>10</v>
      </c>
      <c r="K246" s="5"/>
      <c r="L246" s="5"/>
      <c r="M246" s="42" t="s">
        <v>2344</v>
      </c>
      <c r="N246" s="43" t="str">
        <f t="shared" si="20"/>
        <v>AAJP</v>
      </c>
      <c r="O246" s="43" t="str">
        <f t="shared" si="21"/>
        <v>P</v>
      </c>
      <c r="P246" s="43" t="str">
        <f t="shared" si="22"/>
        <v>02</v>
      </c>
      <c r="Q246" s="43">
        <f t="shared" si="23"/>
        <v>10</v>
      </c>
      <c r="R246" s="35" t="s">
        <v>255</v>
      </c>
      <c r="S246" s="196" t="s">
        <v>2353</v>
      </c>
    </row>
    <row r="247" spans="1:19" x14ac:dyDescent="0.25">
      <c r="A247" s="33" t="s">
        <v>1006</v>
      </c>
      <c r="B247" s="81" t="s">
        <v>592</v>
      </c>
      <c r="C247" s="81"/>
      <c r="D247" s="35" t="s">
        <v>221</v>
      </c>
      <c r="E247" s="36">
        <v>41690</v>
      </c>
      <c r="F247" s="82">
        <v>82995</v>
      </c>
      <c r="G247" s="37">
        <v>1660</v>
      </c>
      <c r="H247" s="38">
        <f>+G247</f>
        <v>1660</v>
      </c>
      <c r="I247" s="36">
        <f t="shared" si="24"/>
        <v>41690</v>
      </c>
      <c r="J247" s="39">
        <f t="shared" si="19"/>
        <v>2</v>
      </c>
      <c r="K247" s="5"/>
      <c r="L247" s="5"/>
      <c r="M247" t="s">
        <v>2342</v>
      </c>
      <c r="N247" s="43" t="str">
        <f t="shared" si="20"/>
        <v>AAKC</v>
      </c>
      <c r="O247" s="43" t="str">
        <f t="shared" si="21"/>
        <v>C</v>
      </c>
      <c r="P247" s="43" t="str">
        <f t="shared" si="22"/>
        <v>01</v>
      </c>
      <c r="Q247" s="43">
        <f t="shared" si="23"/>
        <v>10</v>
      </c>
      <c r="R247" s="35" t="s">
        <v>221</v>
      </c>
      <c r="S247" s="196" t="s">
        <v>2370</v>
      </c>
    </row>
    <row r="248" spans="1:19" x14ac:dyDescent="0.25">
      <c r="A248" s="50" t="s">
        <v>879</v>
      </c>
      <c r="B248" s="31" t="s">
        <v>526</v>
      </c>
      <c r="C248" s="31"/>
      <c r="D248" s="35" t="s">
        <v>255</v>
      </c>
      <c r="E248" s="36">
        <v>41670</v>
      </c>
      <c r="F248" s="51">
        <v>8141</v>
      </c>
      <c r="G248" s="37">
        <v>814</v>
      </c>
      <c r="H248" s="38">
        <v>814</v>
      </c>
      <c r="I248" s="36">
        <f t="shared" si="24"/>
        <v>41670</v>
      </c>
      <c r="J248" s="39">
        <f t="shared" si="19"/>
        <v>10</v>
      </c>
      <c r="K248" s="5"/>
      <c r="L248" s="5"/>
      <c r="M248" s="42" t="s">
        <v>2344</v>
      </c>
      <c r="N248" s="43" t="str">
        <f t="shared" si="20"/>
        <v>AAKF</v>
      </c>
      <c r="O248" s="43" t="str">
        <f t="shared" si="21"/>
        <v>F</v>
      </c>
      <c r="P248" s="43" t="str">
        <f t="shared" si="22"/>
        <v>02</v>
      </c>
      <c r="Q248" s="43">
        <f t="shared" si="23"/>
        <v>10</v>
      </c>
      <c r="R248" s="35" t="s">
        <v>255</v>
      </c>
      <c r="S248" s="196" t="s">
        <v>2353</v>
      </c>
    </row>
    <row r="249" spans="1:19" x14ac:dyDescent="0.25">
      <c r="A249" s="50" t="s">
        <v>854</v>
      </c>
      <c r="B249" s="31" t="s">
        <v>437</v>
      </c>
      <c r="C249" s="31"/>
      <c r="D249" s="35" t="s">
        <v>255</v>
      </c>
      <c r="E249" s="36">
        <v>41670</v>
      </c>
      <c r="F249" s="51">
        <v>31916</v>
      </c>
      <c r="G249" s="37">
        <v>3192</v>
      </c>
      <c r="H249" s="38">
        <v>3192</v>
      </c>
      <c r="I249" s="36">
        <f t="shared" si="24"/>
        <v>41670</v>
      </c>
      <c r="J249" s="39">
        <f t="shared" si="19"/>
        <v>10</v>
      </c>
      <c r="K249" s="40"/>
      <c r="L249" s="41"/>
      <c r="M249" s="42" t="s">
        <v>2344</v>
      </c>
      <c r="N249" s="43" t="str">
        <f t="shared" si="20"/>
        <v>AAKF</v>
      </c>
      <c r="O249" s="43" t="str">
        <f t="shared" si="21"/>
        <v>F</v>
      </c>
      <c r="P249" s="43" t="str">
        <f t="shared" si="22"/>
        <v>02</v>
      </c>
      <c r="Q249" s="43">
        <f t="shared" si="23"/>
        <v>10</v>
      </c>
      <c r="R249" s="35" t="s">
        <v>255</v>
      </c>
      <c r="S249" s="196" t="s">
        <v>2353</v>
      </c>
    </row>
    <row r="250" spans="1:19" x14ac:dyDescent="0.25">
      <c r="A250" s="50" t="s">
        <v>987</v>
      </c>
      <c r="B250" s="31" t="s">
        <v>513</v>
      </c>
      <c r="C250" s="31"/>
      <c r="D250" s="35" t="s">
        <v>255</v>
      </c>
      <c r="E250" s="36">
        <v>41670</v>
      </c>
      <c r="F250" s="51">
        <v>1416</v>
      </c>
      <c r="G250" s="37">
        <v>142</v>
      </c>
      <c r="H250" s="38">
        <v>142</v>
      </c>
      <c r="I250" s="36">
        <f t="shared" si="24"/>
        <v>41670</v>
      </c>
      <c r="J250" s="39">
        <f t="shared" si="19"/>
        <v>10.029999999999999</v>
      </c>
      <c r="K250" s="40"/>
      <c r="L250" s="41"/>
      <c r="M250" s="42" t="s">
        <v>2344</v>
      </c>
      <c r="N250" s="43" t="str">
        <f t="shared" si="20"/>
        <v>AAKF</v>
      </c>
      <c r="O250" s="43" t="str">
        <f t="shared" si="21"/>
        <v>F</v>
      </c>
      <c r="P250" s="43" t="str">
        <f t="shared" si="22"/>
        <v>02</v>
      </c>
      <c r="Q250" s="43">
        <f t="shared" si="23"/>
        <v>10</v>
      </c>
      <c r="R250" s="35" t="s">
        <v>255</v>
      </c>
      <c r="S250" s="196" t="s">
        <v>2353</v>
      </c>
    </row>
    <row r="251" spans="1:19" x14ac:dyDescent="0.25">
      <c r="A251" s="49" t="s">
        <v>820</v>
      </c>
      <c r="B251" s="47" t="s">
        <v>326</v>
      </c>
      <c r="C251" s="47"/>
      <c r="D251" s="35" t="s">
        <v>255</v>
      </c>
      <c r="E251" s="36">
        <v>41670</v>
      </c>
      <c r="F251" s="51">
        <v>15333</v>
      </c>
      <c r="G251" s="37">
        <v>1533</v>
      </c>
      <c r="H251" s="38">
        <v>1533</v>
      </c>
      <c r="I251" s="36">
        <f t="shared" si="24"/>
        <v>41670</v>
      </c>
      <c r="J251" s="39">
        <f t="shared" si="19"/>
        <v>10</v>
      </c>
      <c r="K251" s="40"/>
      <c r="L251" s="41"/>
      <c r="M251" s="42" t="s">
        <v>2344</v>
      </c>
      <c r="N251" s="43" t="str">
        <f t="shared" si="20"/>
        <v>AAKF</v>
      </c>
      <c r="O251" s="43" t="str">
        <f t="shared" si="21"/>
        <v>F</v>
      </c>
      <c r="P251" s="43" t="str">
        <f t="shared" si="22"/>
        <v>02</v>
      </c>
      <c r="Q251" s="43">
        <f t="shared" si="23"/>
        <v>10</v>
      </c>
      <c r="R251" s="35" t="s">
        <v>255</v>
      </c>
      <c r="S251" s="196" t="s">
        <v>2353</v>
      </c>
    </row>
    <row r="252" spans="1:19" x14ac:dyDescent="0.25">
      <c r="A252" s="49" t="s">
        <v>339</v>
      </c>
      <c r="B252" s="47" t="s">
        <v>340</v>
      </c>
      <c r="C252" s="47"/>
      <c r="D252" s="35" t="s">
        <v>255</v>
      </c>
      <c r="E252" s="36">
        <v>41670</v>
      </c>
      <c r="F252" s="51">
        <v>1473</v>
      </c>
      <c r="G252" s="37">
        <v>147</v>
      </c>
      <c r="H252" s="38">
        <v>147</v>
      </c>
      <c r="I252" s="36">
        <f t="shared" si="24"/>
        <v>41670</v>
      </c>
      <c r="J252" s="39">
        <f t="shared" si="19"/>
        <v>9.98</v>
      </c>
      <c r="K252" s="40"/>
      <c r="L252" s="41"/>
      <c r="M252" s="42" t="s">
        <v>2344</v>
      </c>
      <c r="N252" s="43" t="str">
        <f t="shared" si="20"/>
        <v>AAKP</v>
      </c>
      <c r="O252" s="43" t="str">
        <f t="shared" si="21"/>
        <v>P</v>
      </c>
      <c r="P252" s="43" t="str">
        <f t="shared" si="22"/>
        <v>02</v>
      </c>
      <c r="Q252" s="43">
        <f t="shared" si="23"/>
        <v>10</v>
      </c>
      <c r="R252" s="35" t="s">
        <v>255</v>
      </c>
      <c r="S252" s="196" t="s">
        <v>2353</v>
      </c>
    </row>
    <row r="253" spans="1:19" x14ac:dyDescent="0.25">
      <c r="A253" s="33" t="s">
        <v>944</v>
      </c>
      <c r="B253" s="47" t="s">
        <v>324</v>
      </c>
      <c r="C253" s="47"/>
      <c r="D253" s="35" t="s">
        <v>255</v>
      </c>
      <c r="E253" s="36">
        <v>41641</v>
      </c>
      <c r="F253" s="51">
        <v>9600</v>
      </c>
      <c r="G253" s="37">
        <v>960</v>
      </c>
      <c r="H253" s="38">
        <v>960</v>
      </c>
      <c r="I253" s="36">
        <f t="shared" si="24"/>
        <v>41641</v>
      </c>
      <c r="J253" s="39">
        <f t="shared" si="19"/>
        <v>10</v>
      </c>
      <c r="K253" s="40"/>
      <c r="L253" s="41"/>
      <c r="M253" s="42" t="s">
        <v>2344</v>
      </c>
      <c r="N253" s="43" t="str">
        <f t="shared" si="20"/>
        <v>AAKP</v>
      </c>
      <c r="O253" s="43" t="str">
        <f t="shared" si="21"/>
        <v>P</v>
      </c>
      <c r="P253" s="43" t="str">
        <f t="shared" si="22"/>
        <v>02</v>
      </c>
      <c r="Q253" s="43">
        <f t="shared" si="23"/>
        <v>10</v>
      </c>
      <c r="R253" s="35" t="s">
        <v>255</v>
      </c>
      <c r="S253" s="196" t="s">
        <v>2348</v>
      </c>
    </row>
    <row r="254" spans="1:19" x14ac:dyDescent="0.25">
      <c r="A254" s="33" t="s">
        <v>1118</v>
      </c>
      <c r="B254" s="34" t="s">
        <v>574</v>
      </c>
      <c r="C254" s="34"/>
      <c r="D254" s="35" t="s">
        <v>561</v>
      </c>
      <c r="E254" s="36">
        <v>41662</v>
      </c>
      <c r="F254" s="31">
        <v>35056</v>
      </c>
      <c r="G254" s="37">
        <v>3506</v>
      </c>
      <c r="H254" s="38">
        <v>3506</v>
      </c>
      <c r="I254" s="36">
        <f t="shared" si="24"/>
        <v>41662</v>
      </c>
      <c r="J254" s="39">
        <f t="shared" si="19"/>
        <v>10</v>
      </c>
      <c r="K254" s="5"/>
      <c r="L254" s="5"/>
      <c r="M254" s="42" t="s">
        <v>2345</v>
      </c>
      <c r="N254" s="43" t="str">
        <f t="shared" si="20"/>
        <v>AALC</v>
      </c>
      <c r="O254" s="43" t="str">
        <f t="shared" si="21"/>
        <v>C</v>
      </c>
      <c r="P254" s="43" t="str">
        <f t="shared" si="22"/>
        <v>01</v>
      </c>
      <c r="Q254" s="43">
        <f t="shared" si="23"/>
        <v>10</v>
      </c>
      <c r="R254" s="35" t="s">
        <v>561</v>
      </c>
      <c r="S254" s="196" t="s">
        <v>2355</v>
      </c>
    </row>
    <row r="255" spans="1:19" x14ac:dyDescent="0.25">
      <c r="A255" s="33" t="s">
        <v>891</v>
      </c>
      <c r="B255" s="34" t="s">
        <v>567</v>
      </c>
      <c r="C255" s="34"/>
      <c r="D255" s="35" t="s">
        <v>561</v>
      </c>
      <c r="E255" s="36">
        <v>41655</v>
      </c>
      <c r="F255" s="31">
        <v>33270</v>
      </c>
      <c r="G255" s="37">
        <v>3327</v>
      </c>
      <c r="H255" s="38">
        <v>3327</v>
      </c>
      <c r="I255" s="36">
        <f t="shared" si="24"/>
        <v>41655</v>
      </c>
      <c r="J255" s="39">
        <f t="shared" si="19"/>
        <v>10</v>
      </c>
      <c r="K255" s="5"/>
      <c r="L255" s="5"/>
      <c r="M255" s="42" t="s">
        <v>2345</v>
      </c>
      <c r="N255" s="43" t="str">
        <f t="shared" si="20"/>
        <v>AALC</v>
      </c>
      <c r="O255" s="43" t="str">
        <f t="shared" si="21"/>
        <v>C</v>
      </c>
      <c r="P255" s="43" t="str">
        <f t="shared" si="22"/>
        <v>01</v>
      </c>
      <c r="Q255" s="43">
        <f t="shared" si="23"/>
        <v>10</v>
      </c>
      <c r="R255" s="35" t="s">
        <v>561</v>
      </c>
      <c r="S255" s="196" t="s">
        <v>2364</v>
      </c>
    </row>
    <row r="256" spans="1:19" x14ac:dyDescent="0.25">
      <c r="A256" s="50" t="s">
        <v>963</v>
      </c>
      <c r="B256" s="31" t="s">
        <v>390</v>
      </c>
      <c r="C256" s="31"/>
      <c r="D256" s="35" t="s">
        <v>255</v>
      </c>
      <c r="E256" s="36">
        <v>41670</v>
      </c>
      <c r="F256" s="31">
        <v>5416</v>
      </c>
      <c r="G256" s="37">
        <v>542</v>
      </c>
      <c r="H256" s="38">
        <v>542</v>
      </c>
      <c r="I256" s="36">
        <f t="shared" si="24"/>
        <v>41670</v>
      </c>
      <c r="J256" s="39">
        <f t="shared" si="19"/>
        <v>10.01</v>
      </c>
      <c r="K256" s="40"/>
      <c r="L256" s="41"/>
      <c r="M256" s="42" t="s">
        <v>2344</v>
      </c>
      <c r="N256" s="43" t="str">
        <f t="shared" si="20"/>
        <v>AALF</v>
      </c>
      <c r="O256" s="43" t="str">
        <f t="shared" si="21"/>
        <v>F</v>
      </c>
      <c r="P256" s="43" t="str">
        <f t="shared" si="22"/>
        <v>02</v>
      </c>
      <c r="Q256" s="43">
        <f t="shared" si="23"/>
        <v>10</v>
      </c>
      <c r="R256" s="35" t="s">
        <v>255</v>
      </c>
      <c r="S256" s="196" t="s">
        <v>2353</v>
      </c>
    </row>
    <row r="257" spans="1:19" x14ac:dyDescent="0.25">
      <c r="A257" s="46" t="s">
        <v>1136</v>
      </c>
      <c r="B257" s="34" t="s">
        <v>673</v>
      </c>
      <c r="C257" s="34"/>
      <c r="D257" s="35" t="s">
        <v>221</v>
      </c>
      <c r="E257" s="99">
        <v>41699</v>
      </c>
      <c r="F257" s="82">
        <v>36800</v>
      </c>
      <c r="G257" s="37">
        <v>736</v>
      </c>
      <c r="H257" s="38">
        <f>+G257</f>
        <v>736</v>
      </c>
      <c r="I257" s="36">
        <f t="shared" si="24"/>
        <v>41699</v>
      </c>
      <c r="J257" s="39">
        <f t="shared" si="19"/>
        <v>2</v>
      </c>
      <c r="K257" s="5"/>
      <c r="L257" s="5"/>
      <c r="M257" t="s">
        <v>2342</v>
      </c>
      <c r="N257" s="43" t="str">
        <f t="shared" si="20"/>
        <v>AALF</v>
      </c>
      <c r="O257" s="43" t="str">
        <f t="shared" si="21"/>
        <v>F</v>
      </c>
      <c r="P257" s="43" t="str">
        <f t="shared" si="22"/>
        <v>02</v>
      </c>
      <c r="Q257" s="43">
        <f t="shared" si="23"/>
        <v>10</v>
      </c>
      <c r="R257" s="35" t="s">
        <v>221</v>
      </c>
      <c r="S257" s="200" t="s">
        <v>2387</v>
      </c>
    </row>
    <row r="258" spans="1:19" x14ac:dyDescent="0.25">
      <c r="A258" s="50" t="s">
        <v>978</v>
      </c>
      <c r="B258" s="31" t="s">
        <v>470</v>
      </c>
      <c r="C258" s="31"/>
      <c r="D258" s="35" t="s">
        <v>255</v>
      </c>
      <c r="E258" s="36">
        <v>41670</v>
      </c>
      <c r="F258" s="51">
        <v>6066</v>
      </c>
      <c r="G258" s="37">
        <v>607</v>
      </c>
      <c r="H258" s="38">
        <v>607</v>
      </c>
      <c r="I258" s="36">
        <f t="shared" si="24"/>
        <v>41670</v>
      </c>
      <c r="J258" s="39">
        <f t="shared" ref="J258:J321" si="25">+ROUND(H258/F258*100,2)</f>
        <v>10.01</v>
      </c>
      <c r="K258" s="40"/>
      <c r="L258" s="41"/>
      <c r="M258" s="42" t="s">
        <v>2344</v>
      </c>
      <c r="N258" s="43" t="str">
        <f t="shared" ref="N258:N321" si="26">LEFT(A258,4)</f>
        <v>AALF</v>
      </c>
      <c r="O258" s="43" t="str">
        <f t="shared" ref="O258:O321" si="27">RIGHT(N258,1)</f>
        <v>F</v>
      </c>
      <c r="P258" s="43" t="str">
        <f t="shared" ref="P258:P321" si="28">IF(O258="C","01","02")</f>
        <v>02</v>
      </c>
      <c r="Q258" s="43">
        <f t="shared" ref="Q258:Q321" si="29">LEN(A258)</f>
        <v>10</v>
      </c>
      <c r="R258" s="35" t="s">
        <v>255</v>
      </c>
      <c r="S258" s="196" t="s">
        <v>2353</v>
      </c>
    </row>
    <row r="259" spans="1:19" x14ac:dyDescent="0.25">
      <c r="A259" s="49" t="s">
        <v>835</v>
      </c>
      <c r="B259" s="47" t="s">
        <v>385</v>
      </c>
      <c r="C259" s="47"/>
      <c r="D259" s="35" t="s">
        <v>255</v>
      </c>
      <c r="E259" s="36">
        <v>41670</v>
      </c>
      <c r="F259" s="31">
        <v>27740</v>
      </c>
      <c r="G259" s="37">
        <v>2774</v>
      </c>
      <c r="H259" s="38">
        <v>2774</v>
      </c>
      <c r="I259" s="36">
        <f t="shared" si="24"/>
        <v>41670</v>
      </c>
      <c r="J259" s="39">
        <f t="shared" si="25"/>
        <v>10</v>
      </c>
      <c r="K259" s="40"/>
      <c r="L259" s="41"/>
      <c r="M259" s="42" t="s">
        <v>2344</v>
      </c>
      <c r="N259" s="43" t="str">
        <f t="shared" si="26"/>
        <v>AALF</v>
      </c>
      <c r="O259" s="43" t="str">
        <f t="shared" si="27"/>
        <v>F</v>
      </c>
      <c r="P259" s="43" t="str">
        <f t="shared" si="28"/>
        <v>02</v>
      </c>
      <c r="Q259" s="43">
        <f t="shared" si="29"/>
        <v>10</v>
      </c>
      <c r="R259" s="35" t="s">
        <v>255</v>
      </c>
      <c r="S259" s="196" t="s">
        <v>2353</v>
      </c>
    </row>
    <row r="260" spans="1:19" x14ac:dyDescent="0.25">
      <c r="A260" s="50" t="s">
        <v>480</v>
      </c>
      <c r="B260" s="31" t="s">
        <v>481</v>
      </c>
      <c r="C260" s="31"/>
      <c r="D260" s="35" t="s">
        <v>255</v>
      </c>
      <c r="E260" s="36">
        <v>41670</v>
      </c>
      <c r="F260" s="51">
        <v>4184</v>
      </c>
      <c r="G260" s="37">
        <v>418</v>
      </c>
      <c r="H260" s="38">
        <v>418</v>
      </c>
      <c r="I260" s="36">
        <f t="shared" si="24"/>
        <v>41670</v>
      </c>
      <c r="J260" s="39">
        <f t="shared" si="25"/>
        <v>9.99</v>
      </c>
      <c r="K260" s="40"/>
      <c r="L260" s="41"/>
      <c r="M260" s="42" t="s">
        <v>2344</v>
      </c>
      <c r="N260" s="43" t="str">
        <f t="shared" si="26"/>
        <v>AAMF</v>
      </c>
      <c r="O260" s="43" t="str">
        <f t="shared" si="27"/>
        <v>F</v>
      </c>
      <c r="P260" s="43" t="str">
        <f t="shared" si="28"/>
        <v>02</v>
      </c>
      <c r="Q260" s="43">
        <f t="shared" si="29"/>
        <v>10</v>
      </c>
      <c r="R260" s="35" t="s">
        <v>255</v>
      </c>
      <c r="S260" s="196" t="s">
        <v>2353</v>
      </c>
    </row>
    <row r="261" spans="1:19" x14ac:dyDescent="0.25">
      <c r="A261" s="50" t="s">
        <v>995</v>
      </c>
      <c r="B261" s="31" t="s">
        <v>541</v>
      </c>
      <c r="C261" s="31"/>
      <c r="D261" s="35" t="s">
        <v>255</v>
      </c>
      <c r="E261" s="36">
        <v>41670</v>
      </c>
      <c r="F261" s="51">
        <v>11040</v>
      </c>
      <c r="G261" s="37">
        <v>1104</v>
      </c>
      <c r="H261" s="38">
        <v>1104</v>
      </c>
      <c r="I261" s="36">
        <f t="shared" si="24"/>
        <v>41670</v>
      </c>
      <c r="J261" s="39">
        <f t="shared" si="25"/>
        <v>10</v>
      </c>
      <c r="K261" s="5"/>
      <c r="L261" s="5"/>
      <c r="M261" s="42" t="s">
        <v>2344</v>
      </c>
      <c r="N261" s="43" t="str">
        <f t="shared" si="26"/>
        <v>AAMF</v>
      </c>
      <c r="O261" s="43" t="str">
        <f t="shared" si="27"/>
        <v>F</v>
      </c>
      <c r="P261" s="43" t="str">
        <f t="shared" si="28"/>
        <v>02</v>
      </c>
      <c r="Q261" s="43">
        <f t="shared" si="29"/>
        <v>10</v>
      </c>
      <c r="R261" s="35" t="s">
        <v>255</v>
      </c>
      <c r="S261" s="196" t="s">
        <v>2353</v>
      </c>
    </row>
    <row r="262" spans="1:19" x14ac:dyDescent="0.25">
      <c r="A262" s="50" t="s">
        <v>976</v>
      </c>
      <c r="B262" s="31" t="s">
        <v>468</v>
      </c>
      <c r="C262" s="31"/>
      <c r="D262" s="35" t="s">
        <v>255</v>
      </c>
      <c r="E262" s="36">
        <v>41670</v>
      </c>
      <c r="F262" s="51">
        <v>25772</v>
      </c>
      <c r="G262" s="37">
        <v>2577</v>
      </c>
      <c r="H262" s="38">
        <v>2577</v>
      </c>
      <c r="I262" s="36">
        <f t="shared" si="24"/>
        <v>41670</v>
      </c>
      <c r="J262" s="39">
        <f t="shared" si="25"/>
        <v>10</v>
      </c>
      <c r="K262" s="40"/>
      <c r="L262" s="41"/>
      <c r="M262" s="42" t="s">
        <v>2344</v>
      </c>
      <c r="N262" s="43" t="str">
        <f t="shared" si="26"/>
        <v>AAMF</v>
      </c>
      <c r="O262" s="43" t="str">
        <f t="shared" si="27"/>
        <v>F</v>
      </c>
      <c r="P262" s="43" t="str">
        <f t="shared" si="28"/>
        <v>02</v>
      </c>
      <c r="Q262" s="43">
        <f t="shared" si="29"/>
        <v>10</v>
      </c>
      <c r="R262" s="35" t="s">
        <v>255</v>
      </c>
      <c r="S262" s="196" t="s">
        <v>2353</v>
      </c>
    </row>
    <row r="263" spans="1:19" x14ac:dyDescent="0.25">
      <c r="A263" s="50" t="s">
        <v>838</v>
      </c>
      <c r="B263" s="31" t="s">
        <v>392</v>
      </c>
      <c r="C263" s="31"/>
      <c r="D263" s="35" t="s">
        <v>255</v>
      </c>
      <c r="E263" s="36">
        <v>41670</v>
      </c>
      <c r="F263" s="31">
        <v>9016</v>
      </c>
      <c r="G263" s="37">
        <v>902</v>
      </c>
      <c r="H263" s="38">
        <v>902</v>
      </c>
      <c r="I263" s="36">
        <f t="shared" si="24"/>
        <v>41670</v>
      </c>
      <c r="J263" s="39">
        <f t="shared" si="25"/>
        <v>10</v>
      </c>
      <c r="K263" s="40"/>
      <c r="L263" s="41"/>
      <c r="M263" s="42" t="s">
        <v>2344</v>
      </c>
      <c r="N263" s="43" t="str">
        <f t="shared" si="26"/>
        <v>AAMF</v>
      </c>
      <c r="O263" s="43" t="str">
        <f t="shared" si="27"/>
        <v>F</v>
      </c>
      <c r="P263" s="43" t="str">
        <f t="shared" si="28"/>
        <v>02</v>
      </c>
      <c r="Q263" s="43">
        <f t="shared" si="29"/>
        <v>10</v>
      </c>
      <c r="R263" s="35" t="s">
        <v>255</v>
      </c>
      <c r="S263" s="196" t="s">
        <v>2353</v>
      </c>
    </row>
    <row r="264" spans="1:19" x14ac:dyDescent="0.25">
      <c r="A264" s="50" t="s">
        <v>984</v>
      </c>
      <c r="B264" s="31" t="s">
        <v>508</v>
      </c>
      <c r="C264" s="31"/>
      <c r="D264" s="35" t="s">
        <v>255</v>
      </c>
      <c r="E264" s="36">
        <v>41670</v>
      </c>
      <c r="F264" s="51">
        <v>26406</v>
      </c>
      <c r="G264" s="37">
        <v>2641</v>
      </c>
      <c r="H264" s="38">
        <v>2641</v>
      </c>
      <c r="I264" s="36">
        <f t="shared" si="24"/>
        <v>41670</v>
      </c>
      <c r="J264" s="39">
        <f t="shared" si="25"/>
        <v>10</v>
      </c>
      <c r="K264" s="40"/>
      <c r="L264" s="41"/>
      <c r="M264" s="42" t="s">
        <v>2344</v>
      </c>
      <c r="N264" s="43" t="str">
        <f t="shared" si="26"/>
        <v>AAMP</v>
      </c>
      <c r="O264" s="43" t="str">
        <f t="shared" si="27"/>
        <v>P</v>
      </c>
      <c r="P264" s="43" t="str">
        <f t="shared" si="28"/>
        <v>02</v>
      </c>
      <c r="Q264" s="43">
        <f t="shared" si="29"/>
        <v>10</v>
      </c>
      <c r="R264" s="35" t="s">
        <v>255</v>
      </c>
      <c r="S264" s="196" t="s">
        <v>2353</v>
      </c>
    </row>
    <row r="265" spans="1:19" x14ac:dyDescent="0.25">
      <c r="A265" s="44" t="s">
        <v>1115</v>
      </c>
      <c r="B265" s="34" t="s">
        <v>563</v>
      </c>
      <c r="C265" s="34"/>
      <c r="D265" s="35" t="s">
        <v>561</v>
      </c>
      <c r="E265" s="36">
        <v>41646</v>
      </c>
      <c r="F265" s="31">
        <v>58764</v>
      </c>
      <c r="G265" s="37">
        <v>5876</v>
      </c>
      <c r="H265" s="38">
        <v>5876</v>
      </c>
      <c r="I265" s="36">
        <f t="shared" si="24"/>
        <v>41646</v>
      </c>
      <c r="J265" s="39">
        <f t="shared" si="25"/>
        <v>10</v>
      </c>
      <c r="K265" s="5"/>
      <c r="L265" s="5"/>
      <c r="M265" s="42" t="s">
        <v>2345</v>
      </c>
      <c r="N265" s="43" t="str">
        <f t="shared" si="26"/>
        <v>AANC</v>
      </c>
      <c r="O265" s="43" t="str">
        <f t="shared" si="27"/>
        <v>C</v>
      </c>
      <c r="P265" s="43" t="str">
        <f t="shared" si="28"/>
        <v>01</v>
      </c>
      <c r="Q265" s="43">
        <f t="shared" si="29"/>
        <v>10</v>
      </c>
      <c r="R265" s="35" t="s">
        <v>561</v>
      </c>
      <c r="S265" s="196" t="s">
        <v>2349</v>
      </c>
    </row>
    <row r="266" spans="1:19" x14ac:dyDescent="0.25">
      <c r="A266" s="50" t="s">
        <v>981</v>
      </c>
      <c r="B266" s="31" t="s">
        <v>482</v>
      </c>
      <c r="C266" s="31"/>
      <c r="D266" s="35" t="s">
        <v>255</v>
      </c>
      <c r="E266" s="36">
        <v>41670</v>
      </c>
      <c r="F266" s="51">
        <v>6746</v>
      </c>
      <c r="G266" s="37">
        <v>675</v>
      </c>
      <c r="H266" s="38">
        <v>675</v>
      </c>
      <c r="I266" s="36">
        <f t="shared" si="24"/>
        <v>41670</v>
      </c>
      <c r="J266" s="39">
        <f t="shared" si="25"/>
        <v>10.01</v>
      </c>
      <c r="K266" s="40"/>
      <c r="L266" s="41"/>
      <c r="M266" s="42" t="s">
        <v>2344</v>
      </c>
      <c r="N266" s="43" t="str">
        <f t="shared" si="26"/>
        <v>AANF</v>
      </c>
      <c r="O266" s="43" t="str">
        <f t="shared" si="27"/>
        <v>F</v>
      </c>
      <c r="P266" s="43" t="str">
        <f t="shared" si="28"/>
        <v>02</v>
      </c>
      <c r="Q266" s="43">
        <f t="shared" si="29"/>
        <v>10</v>
      </c>
      <c r="R266" s="35" t="s">
        <v>255</v>
      </c>
      <c r="S266" s="196" t="s">
        <v>2353</v>
      </c>
    </row>
    <row r="267" spans="1:19" x14ac:dyDescent="0.25">
      <c r="A267" s="50" t="s">
        <v>1113</v>
      </c>
      <c r="B267" s="31" t="s">
        <v>553</v>
      </c>
      <c r="C267" s="31"/>
      <c r="D267" s="35" t="s">
        <v>255</v>
      </c>
      <c r="E267" s="36">
        <v>41670</v>
      </c>
      <c r="F267" s="31">
        <v>10505</v>
      </c>
      <c r="G267" s="37">
        <v>1051</v>
      </c>
      <c r="H267" s="38">
        <v>1051</v>
      </c>
      <c r="I267" s="36">
        <f t="shared" si="24"/>
        <v>41670</v>
      </c>
      <c r="J267" s="39">
        <f t="shared" si="25"/>
        <v>10</v>
      </c>
      <c r="K267" s="5"/>
      <c r="L267" s="5"/>
      <c r="M267" s="42" t="s">
        <v>2344</v>
      </c>
      <c r="N267" s="43" t="str">
        <f t="shared" si="26"/>
        <v>AANF</v>
      </c>
      <c r="O267" s="43" t="str">
        <f t="shared" si="27"/>
        <v>F</v>
      </c>
      <c r="P267" s="43" t="str">
        <f t="shared" si="28"/>
        <v>02</v>
      </c>
      <c r="Q267" s="43">
        <f t="shared" si="29"/>
        <v>10</v>
      </c>
      <c r="R267" s="35" t="s">
        <v>255</v>
      </c>
      <c r="S267" s="196" t="s">
        <v>2353</v>
      </c>
    </row>
    <row r="268" spans="1:19" x14ac:dyDescent="0.25">
      <c r="A268" s="49" t="s">
        <v>956</v>
      </c>
      <c r="B268" s="47" t="s">
        <v>366</v>
      </c>
      <c r="C268" s="47"/>
      <c r="D268" s="35" t="s">
        <v>255</v>
      </c>
      <c r="E268" s="36">
        <v>41670</v>
      </c>
      <c r="F268" s="31">
        <v>4897</v>
      </c>
      <c r="G268" s="37">
        <v>490</v>
      </c>
      <c r="H268" s="38">
        <v>490</v>
      </c>
      <c r="I268" s="36">
        <f t="shared" si="24"/>
        <v>41670</v>
      </c>
      <c r="J268" s="39">
        <f t="shared" si="25"/>
        <v>10.01</v>
      </c>
      <c r="K268" s="40"/>
      <c r="L268" s="41"/>
      <c r="M268" s="42" t="s">
        <v>2344</v>
      </c>
      <c r="N268" s="43" t="str">
        <f t="shared" si="26"/>
        <v>AANF</v>
      </c>
      <c r="O268" s="43" t="str">
        <f t="shared" si="27"/>
        <v>F</v>
      </c>
      <c r="P268" s="43" t="str">
        <f t="shared" si="28"/>
        <v>02</v>
      </c>
      <c r="Q268" s="43">
        <f t="shared" si="29"/>
        <v>10</v>
      </c>
      <c r="R268" s="35" t="s">
        <v>255</v>
      </c>
      <c r="S268" s="196" t="s">
        <v>2353</v>
      </c>
    </row>
    <row r="269" spans="1:19" x14ac:dyDescent="0.25">
      <c r="A269" s="50" t="s">
        <v>1112</v>
      </c>
      <c r="B269" s="31" t="s">
        <v>548</v>
      </c>
      <c r="C269" s="31"/>
      <c r="D269" s="35" t="s">
        <v>255</v>
      </c>
      <c r="E269" s="36">
        <v>41670</v>
      </c>
      <c r="F269" s="51">
        <v>8912</v>
      </c>
      <c r="G269" s="37">
        <v>891</v>
      </c>
      <c r="H269" s="38">
        <v>891</v>
      </c>
      <c r="I269" s="36">
        <f t="shared" si="24"/>
        <v>41670</v>
      </c>
      <c r="J269" s="39">
        <f t="shared" si="25"/>
        <v>10</v>
      </c>
      <c r="K269" s="5"/>
      <c r="L269" s="5"/>
      <c r="M269" s="42" t="s">
        <v>2344</v>
      </c>
      <c r="N269" s="43" t="str">
        <f t="shared" si="26"/>
        <v>AANP</v>
      </c>
      <c r="O269" s="43" t="str">
        <f t="shared" si="27"/>
        <v>P</v>
      </c>
      <c r="P269" s="43" t="str">
        <f t="shared" si="28"/>
        <v>02</v>
      </c>
      <c r="Q269" s="43">
        <f t="shared" si="29"/>
        <v>10</v>
      </c>
      <c r="R269" s="35" t="s">
        <v>255</v>
      </c>
      <c r="S269" s="196" t="s">
        <v>2353</v>
      </c>
    </row>
    <row r="270" spans="1:19" x14ac:dyDescent="0.25">
      <c r="A270" s="44" t="s">
        <v>1007</v>
      </c>
      <c r="B270" s="81" t="s">
        <v>650</v>
      </c>
      <c r="C270" s="81"/>
      <c r="D270" s="35" t="s">
        <v>561</v>
      </c>
      <c r="E270" s="36">
        <v>41684</v>
      </c>
      <c r="F270" s="82">
        <v>148315</v>
      </c>
      <c r="G270" s="37">
        <v>14832</v>
      </c>
      <c r="H270" s="38">
        <f>+G270</f>
        <v>14832</v>
      </c>
      <c r="I270" s="36">
        <f t="shared" si="24"/>
        <v>41684</v>
      </c>
      <c r="J270" s="39">
        <f t="shared" si="25"/>
        <v>10</v>
      </c>
      <c r="K270" s="5"/>
      <c r="L270" s="5"/>
      <c r="M270" s="42" t="s">
        <v>2345</v>
      </c>
      <c r="N270" s="43" t="str">
        <f t="shared" si="26"/>
        <v>AANP</v>
      </c>
      <c r="O270" s="43" t="str">
        <f t="shared" si="27"/>
        <v>P</v>
      </c>
      <c r="P270" s="43" t="str">
        <f t="shared" si="28"/>
        <v>02</v>
      </c>
      <c r="Q270" s="43">
        <f t="shared" si="29"/>
        <v>10</v>
      </c>
      <c r="R270" s="35" t="s">
        <v>561</v>
      </c>
      <c r="S270" s="196" t="s">
        <v>2368</v>
      </c>
    </row>
    <row r="271" spans="1:19" x14ac:dyDescent="0.25">
      <c r="A271" s="50" t="s">
        <v>839</v>
      </c>
      <c r="B271" s="31" t="s">
        <v>394</v>
      </c>
      <c r="C271" s="31"/>
      <c r="D271" s="35" t="s">
        <v>255</v>
      </c>
      <c r="E271" s="36">
        <v>41670</v>
      </c>
      <c r="F271" s="31">
        <v>5965</v>
      </c>
      <c r="G271" s="37">
        <v>597</v>
      </c>
      <c r="H271" s="38">
        <v>597</v>
      </c>
      <c r="I271" s="36">
        <f t="shared" si="24"/>
        <v>41670</v>
      </c>
      <c r="J271" s="39">
        <f t="shared" si="25"/>
        <v>10.01</v>
      </c>
      <c r="K271" s="40"/>
      <c r="L271" s="41"/>
      <c r="M271" s="42" t="s">
        <v>2344</v>
      </c>
      <c r="N271" s="43" t="str">
        <f t="shared" si="26"/>
        <v>AANP</v>
      </c>
      <c r="O271" s="43" t="str">
        <f t="shared" si="27"/>
        <v>P</v>
      </c>
      <c r="P271" s="43" t="str">
        <f t="shared" si="28"/>
        <v>02</v>
      </c>
      <c r="Q271" s="43">
        <f t="shared" si="29"/>
        <v>10</v>
      </c>
      <c r="R271" s="35" t="s">
        <v>255</v>
      </c>
      <c r="S271" s="196" t="s">
        <v>2353</v>
      </c>
    </row>
    <row r="272" spans="1:19" x14ac:dyDescent="0.25">
      <c r="A272" s="45" t="s">
        <v>1018</v>
      </c>
      <c r="B272" s="45" t="s">
        <v>750</v>
      </c>
      <c r="C272" s="45"/>
      <c r="D272" s="35" t="s">
        <v>255</v>
      </c>
      <c r="E272" s="36">
        <v>41729</v>
      </c>
      <c r="F272" s="82">
        <v>252</v>
      </c>
      <c r="G272" s="37">
        <v>25</v>
      </c>
      <c r="H272" s="38">
        <f>+G272</f>
        <v>25</v>
      </c>
      <c r="I272" s="36">
        <f t="shared" si="24"/>
        <v>41729</v>
      </c>
      <c r="J272" s="39">
        <f t="shared" si="25"/>
        <v>9.92</v>
      </c>
      <c r="K272" s="5"/>
      <c r="L272" s="5"/>
      <c r="M272" s="42" t="s">
        <v>2344</v>
      </c>
      <c r="N272" s="43" t="str">
        <f t="shared" si="26"/>
        <v>AAOF</v>
      </c>
      <c r="O272" s="43" t="str">
        <f t="shared" si="27"/>
        <v>F</v>
      </c>
      <c r="P272" s="43" t="str">
        <f t="shared" si="28"/>
        <v>02</v>
      </c>
      <c r="Q272" s="43">
        <f t="shared" si="29"/>
        <v>10</v>
      </c>
      <c r="R272" s="35" t="s">
        <v>255</v>
      </c>
      <c r="S272" s="196" t="s">
        <v>2377</v>
      </c>
    </row>
    <row r="273" spans="1:19" x14ac:dyDescent="0.25">
      <c r="A273" s="50" t="s">
        <v>888</v>
      </c>
      <c r="B273" s="31" t="s">
        <v>558</v>
      </c>
      <c r="C273" s="31"/>
      <c r="D273" s="35" t="s">
        <v>255</v>
      </c>
      <c r="E273" s="36">
        <v>41670</v>
      </c>
      <c r="F273" s="31">
        <v>4895</v>
      </c>
      <c r="G273" s="37">
        <v>489</v>
      </c>
      <c r="H273" s="38">
        <v>489</v>
      </c>
      <c r="I273" s="36">
        <f t="shared" si="24"/>
        <v>41670</v>
      </c>
      <c r="J273" s="39">
        <f t="shared" si="25"/>
        <v>9.99</v>
      </c>
      <c r="K273" s="5"/>
      <c r="L273" s="5"/>
      <c r="M273" s="42" t="s">
        <v>2344</v>
      </c>
      <c r="N273" s="43" t="str">
        <f t="shared" si="26"/>
        <v>AAOF</v>
      </c>
      <c r="O273" s="43" t="str">
        <f t="shared" si="27"/>
        <v>F</v>
      </c>
      <c r="P273" s="43" t="str">
        <f t="shared" si="28"/>
        <v>02</v>
      </c>
      <c r="Q273" s="43">
        <f t="shared" si="29"/>
        <v>10</v>
      </c>
      <c r="R273" s="35" t="s">
        <v>255</v>
      </c>
      <c r="S273" s="196" t="s">
        <v>2353</v>
      </c>
    </row>
    <row r="274" spans="1:19" x14ac:dyDescent="0.25">
      <c r="A274" s="50" t="s">
        <v>986</v>
      </c>
      <c r="B274" s="31" t="s">
        <v>511</v>
      </c>
      <c r="C274" s="31"/>
      <c r="D274" s="35" t="s">
        <v>255</v>
      </c>
      <c r="E274" s="36">
        <v>41670</v>
      </c>
      <c r="F274" s="51">
        <v>12871</v>
      </c>
      <c r="G274" s="37">
        <v>1287</v>
      </c>
      <c r="H274" s="38">
        <v>1287</v>
      </c>
      <c r="I274" s="36">
        <f t="shared" si="24"/>
        <v>41670</v>
      </c>
      <c r="J274" s="39">
        <f t="shared" si="25"/>
        <v>10</v>
      </c>
      <c r="K274" s="40"/>
      <c r="L274" s="41"/>
      <c r="M274" s="42" t="s">
        <v>2344</v>
      </c>
      <c r="N274" s="43" t="str">
        <f t="shared" si="26"/>
        <v>AAPF</v>
      </c>
      <c r="O274" s="43" t="str">
        <f t="shared" si="27"/>
        <v>F</v>
      </c>
      <c r="P274" s="43" t="str">
        <f t="shared" si="28"/>
        <v>02</v>
      </c>
      <c r="Q274" s="43">
        <f t="shared" si="29"/>
        <v>10</v>
      </c>
      <c r="R274" s="35" t="s">
        <v>255</v>
      </c>
      <c r="S274" s="196" t="s">
        <v>2353</v>
      </c>
    </row>
    <row r="275" spans="1:19" x14ac:dyDescent="0.25">
      <c r="A275" s="45" t="s">
        <v>1020</v>
      </c>
      <c r="B275" s="45" t="s">
        <v>753</v>
      </c>
      <c r="C275" s="45"/>
      <c r="D275" s="35" t="s">
        <v>255</v>
      </c>
      <c r="E275" s="36">
        <v>41729</v>
      </c>
      <c r="F275" s="82">
        <v>5041</v>
      </c>
      <c r="G275" s="37">
        <v>505</v>
      </c>
      <c r="H275" s="38">
        <f>+G275</f>
        <v>505</v>
      </c>
      <c r="I275" s="36">
        <f t="shared" si="24"/>
        <v>41729</v>
      </c>
      <c r="J275" s="39">
        <f t="shared" si="25"/>
        <v>10.02</v>
      </c>
      <c r="K275" s="5"/>
      <c r="L275" s="5"/>
      <c r="M275" s="42" t="s">
        <v>2344</v>
      </c>
      <c r="N275" s="43" t="str">
        <f t="shared" si="26"/>
        <v>AAPF</v>
      </c>
      <c r="O275" s="43" t="str">
        <f t="shared" si="27"/>
        <v>F</v>
      </c>
      <c r="P275" s="43" t="str">
        <f t="shared" si="28"/>
        <v>02</v>
      </c>
      <c r="Q275" s="43">
        <f t="shared" si="29"/>
        <v>10</v>
      </c>
      <c r="R275" s="35" t="s">
        <v>255</v>
      </c>
      <c r="S275" s="196" t="s">
        <v>2377</v>
      </c>
    </row>
    <row r="276" spans="1:19" x14ac:dyDescent="0.25">
      <c r="A276" s="50" t="s">
        <v>1092</v>
      </c>
      <c r="B276" s="31" t="s">
        <v>474</v>
      </c>
      <c r="C276" s="31"/>
      <c r="D276" s="35" t="s">
        <v>255</v>
      </c>
      <c r="E276" s="36">
        <v>41670</v>
      </c>
      <c r="F276" s="51">
        <v>1609</v>
      </c>
      <c r="G276" s="37">
        <v>161</v>
      </c>
      <c r="H276" s="38">
        <v>161</v>
      </c>
      <c r="I276" s="36">
        <f t="shared" si="24"/>
        <v>41670</v>
      </c>
      <c r="J276" s="39">
        <f t="shared" si="25"/>
        <v>10.01</v>
      </c>
      <c r="K276" s="40"/>
      <c r="L276" s="41"/>
      <c r="M276" s="42" t="s">
        <v>2344</v>
      </c>
      <c r="N276" s="43" t="str">
        <f t="shared" si="26"/>
        <v>AAPF</v>
      </c>
      <c r="O276" s="43" t="str">
        <f t="shared" si="27"/>
        <v>F</v>
      </c>
      <c r="P276" s="43" t="str">
        <f t="shared" si="28"/>
        <v>02</v>
      </c>
      <c r="Q276" s="43">
        <f t="shared" si="29"/>
        <v>10</v>
      </c>
      <c r="R276" s="35" t="s">
        <v>255</v>
      </c>
      <c r="S276" s="196" t="s">
        <v>2353</v>
      </c>
    </row>
    <row r="277" spans="1:19" x14ac:dyDescent="0.25">
      <c r="A277" s="45" t="s">
        <v>754</v>
      </c>
      <c r="B277" s="45" t="s">
        <v>755</v>
      </c>
      <c r="C277" s="45"/>
      <c r="D277" s="35" t="s">
        <v>255</v>
      </c>
      <c r="E277" s="36">
        <v>41729</v>
      </c>
      <c r="F277" s="82">
        <v>2697</v>
      </c>
      <c r="G277" s="37">
        <v>270</v>
      </c>
      <c r="H277" s="38">
        <f>+G277</f>
        <v>270</v>
      </c>
      <c r="I277" s="36">
        <f t="shared" si="24"/>
        <v>41729</v>
      </c>
      <c r="J277" s="39">
        <f t="shared" si="25"/>
        <v>10.01</v>
      </c>
      <c r="K277" s="5"/>
      <c r="L277" s="5"/>
      <c r="M277" s="42" t="s">
        <v>2344</v>
      </c>
      <c r="N277" s="43" t="str">
        <f t="shared" si="26"/>
        <v>AAQF</v>
      </c>
      <c r="O277" s="43" t="str">
        <f t="shared" si="27"/>
        <v>F</v>
      </c>
      <c r="P277" s="43" t="str">
        <f t="shared" si="28"/>
        <v>02</v>
      </c>
      <c r="Q277" s="43">
        <f t="shared" si="29"/>
        <v>10</v>
      </c>
      <c r="R277" s="35" t="s">
        <v>255</v>
      </c>
      <c r="S277" s="196" t="s">
        <v>2377</v>
      </c>
    </row>
    <row r="278" spans="1:19" x14ac:dyDescent="0.25">
      <c r="A278" s="45" t="s">
        <v>1148</v>
      </c>
      <c r="B278" s="45" t="s">
        <v>778</v>
      </c>
      <c r="C278" s="45"/>
      <c r="D278" s="35" t="s">
        <v>561</v>
      </c>
      <c r="E278" s="36">
        <v>41722</v>
      </c>
      <c r="F278" s="82">
        <v>7460</v>
      </c>
      <c r="G278" s="37">
        <v>746</v>
      </c>
      <c r="H278" s="38">
        <f>+G278</f>
        <v>746</v>
      </c>
      <c r="I278" s="36">
        <f t="shared" si="24"/>
        <v>41722</v>
      </c>
      <c r="J278" s="39">
        <f t="shared" si="25"/>
        <v>10</v>
      </c>
      <c r="K278" s="5"/>
      <c r="L278" s="5"/>
      <c r="M278" s="42" t="s">
        <v>2345</v>
      </c>
      <c r="N278" s="43" t="str">
        <f t="shared" si="26"/>
        <v>AAQF</v>
      </c>
      <c r="O278" s="43" t="str">
        <f t="shared" si="27"/>
        <v>F</v>
      </c>
      <c r="P278" s="43" t="str">
        <f t="shared" si="28"/>
        <v>02</v>
      </c>
      <c r="Q278" s="43">
        <f t="shared" si="29"/>
        <v>10</v>
      </c>
      <c r="R278" s="35" t="s">
        <v>561</v>
      </c>
      <c r="S278" s="196" t="s">
        <v>2383</v>
      </c>
    </row>
    <row r="279" spans="1:19" x14ac:dyDescent="0.25">
      <c r="A279" s="49" t="s">
        <v>327</v>
      </c>
      <c r="B279" s="47" t="s">
        <v>328</v>
      </c>
      <c r="C279" s="47"/>
      <c r="D279" s="35" t="s">
        <v>255</v>
      </c>
      <c r="E279" s="36">
        <v>41670</v>
      </c>
      <c r="F279" s="51">
        <v>3190</v>
      </c>
      <c r="G279" s="37">
        <v>319</v>
      </c>
      <c r="H279" s="38">
        <v>319</v>
      </c>
      <c r="I279" s="36">
        <f t="shared" si="24"/>
        <v>41670</v>
      </c>
      <c r="J279" s="39">
        <f t="shared" si="25"/>
        <v>10</v>
      </c>
      <c r="K279" s="40"/>
      <c r="L279" s="41"/>
      <c r="M279" s="42" t="s">
        <v>2344</v>
      </c>
      <c r="N279" s="43" t="str">
        <f t="shared" si="26"/>
        <v>AAQF</v>
      </c>
      <c r="O279" s="43" t="str">
        <f t="shared" si="27"/>
        <v>F</v>
      </c>
      <c r="P279" s="43" t="str">
        <f t="shared" si="28"/>
        <v>02</v>
      </c>
      <c r="Q279" s="43">
        <f t="shared" si="29"/>
        <v>10</v>
      </c>
      <c r="R279" s="35" t="s">
        <v>255</v>
      </c>
      <c r="S279" s="196" t="s">
        <v>2353</v>
      </c>
    </row>
    <row r="280" spans="1:19" x14ac:dyDescent="0.25">
      <c r="A280" s="50" t="s">
        <v>1074</v>
      </c>
      <c r="B280" s="31" t="s">
        <v>408</v>
      </c>
      <c r="C280" s="31"/>
      <c r="D280" s="35" t="s">
        <v>255</v>
      </c>
      <c r="E280" s="36">
        <v>41670</v>
      </c>
      <c r="F280" s="51">
        <v>4643</v>
      </c>
      <c r="G280" s="37">
        <v>464</v>
      </c>
      <c r="H280" s="38">
        <v>464</v>
      </c>
      <c r="I280" s="36">
        <f t="shared" si="24"/>
        <v>41670</v>
      </c>
      <c r="J280" s="39">
        <f t="shared" si="25"/>
        <v>9.99</v>
      </c>
      <c r="K280" s="40"/>
      <c r="L280" s="41"/>
      <c r="M280" s="42" t="s">
        <v>2344</v>
      </c>
      <c r="N280" s="43" t="str">
        <f t="shared" si="26"/>
        <v>AAQF</v>
      </c>
      <c r="O280" s="43" t="str">
        <f t="shared" si="27"/>
        <v>F</v>
      </c>
      <c r="P280" s="43" t="str">
        <f t="shared" si="28"/>
        <v>02</v>
      </c>
      <c r="Q280" s="43">
        <f t="shared" si="29"/>
        <v>10</v>
      </c>
      <c r="R280" s="35" t="s">
        <v>255</v>
      </c>
      <c r="S280" s="196" t="s">
        <v>2353</v>
      </c>
    </row>
    <row r="281" spans="1:19" x14ac:dyDescent="0.25">
      <c r="A281" s="50" t="s">
        <v>1078</v>
      </c>
      <c r="B281" s="31" t="s">
        <v>427</v>
      </c>
      <c r="C281" s="31"/>
      <c r="D281" s="35" t="s">
        <v>255</v>
      </c>
      <c r="E281" s="36">
        <v>41670</v>
      </c>
      <c r="F281" s="51">
        <v>2611</v>
      </c>
      <c r="G281" s="37">
        <v>261</v>
      </c>
      <c r="H281" s="38">
        <v>261</v>
      </c>
      <c r="I281" s="36">
        <f t="shared" si="24"/>
        <v>41670</v>
      </c>
      <c r="J281" s="39">
        <f t="shared" si="25"/>
        <v>10</v>
      </c>
      <c r="K281" s="40"/>
      <c r="L281" s="41"/>
      <c r="M281" s="42" t="s">
        <v>2344</v>
      </c>
      <c r="N281" s="43" t="str">
        <f t="shared" si="26"/>
        <v>AAQP</v>
      </c>
      <c r="O281" s="43" t="str">
        <f t="shared" si="27"/>
        <v>P</v>
      </c>
      <c r="P281" s="43" t="str">
        <f t="shared" si="28"/>
        <v>02</v>
      </c>
      <c r="Q281" s="43">
        <f t="shared" si="29"/>
        <v>10</v>
      </c>
      <c r="R281" s="35" t="s">
        <v>255</v>
      </c>
      <c r="S281" s="196" t="s">
        <v>2353</v>
      </c>
    </row>
    <row r="282" spans="1:19" x14ac:dyDescent="0.25">
      <c r="A282" s="44" t="s">
        <v>644</v>
      </c>
      <c r="B282" s="31" t="s">
        <v>645</v>
      </c>
      <c r="C282" s="31"/>
      <c r="D282" s="35" t="s">
        <v>561</v>
      </c>
      <c r="E282" s="36">
        <v>41688</v>
      </c>
      <c r="F282" s="82">
        <v>141316</v>
      </c>
      <c r="G282" s="37">
        <v>14132</v>
      </c>
      <c r="H282" s="38">
        <f>+G282</f>
        <v>14132</v>
      </c>
      <c r="I282" s="36">
        <f t="shared" si="24"/>
        <v>41688</v>
      </c>
      <c r="J282" s="39">
        <f t="shared" si="25"/>
        <v>10</v>
      </c>
      <c r="K282" s="5"/>
      <c r="L282" s="5"/>
      <c r="M282" s="42" t="s">
        <v>2345</v>
      </c>
      <c r="N282" s="43" t="str">
        <f t="shared" si="26"/>
        <v>AARC</v>
      </c>
      <c r="O282" s="43" t="str">
        <f t="shared" si="27"/>
        <v>C</v>
      </c>
      <c r="P282" s="43" t="str">
        <f t="shared" si="28"/>
        <v>01</v>
      </c>
      <c r="Q282" s="43">
        <f t="shared" si="29"/>
        <v>10</v>
      </c>
      <c r="R282" s="35" t="s">
        <v>561</v>
      </c>
      <c r="S282" s="196" t="s">
        <v>2369</v>
      </c>
    </row>
    <row r="283" spans="1:19" x14ac:dyDescent="0.25">
      <c r="A283" s="50" t="s">
        <v>1081</v>
      </c>
      <c r="B283" s="31" t="s">
        <v>433</v>
      </c>
      <c r="C283" s="31"/>
      <c r="D283" s="35" t="s">
        <v>255</v>
      </c>
      <c r="E283" s="36">
        <v>41670</v>
      </c>
      <c r="F283" s="51">
        <v>938</v>
      </c>
      <c r="G283" s="37">
        <v>94</v>
      </c>
      <c r="H283" s="38">
        <v>94</v>
      </c>
      <c r="I283" s="36">
        <f t="shared" si="24"/>
        <v>41670</v>
      </c>
      <c r="J283" s="39">
        <f t="shared" si="25"/>
        <v>10.02</v>
      </c>
      <c r="K283" s="40"/>
      <c r="L283" s="41"/>
      <c r="M283" s="42" t="s">
        <v>2344</v>
      </c>
      <c r="N283" s="43" t="str">
        <f t="shared" si="26"/>
        <v>AARF</v>
      </c>
      <c r="O283" s="43" t="str">
        <f t="shared" si="27"/>
        <v>F</v>
      </c>
      <c r="P283" s="43" t="str">
        <f t="shared" si="28"/>
        <v>02</v>
      </c>
      <c r="Q283" s="43">
        <f t="shared" si="29"/>
        <v>10</v>
      </c>
      <c r="R283" s="35" t="s">
        <v>255</v>
      </c>
      <c r="S283" s="196" t="s">
        <v>2353</v>
      </c>
    </row>
    <row r="284" spans="1:19" x14ac:dyDescent="0.25">
      <c r="A284" s="49" t="s">
        <v>1060</v>
      </c>
      <c r="B284" s="47" t="s">
        <v>352</v>
      </c>
      <c r="C284" s="47"/>
      <c r="D284" s="35" t="s">
        <v>255</v>
      </c>
      <c r="E284" s="36">
        <v>41670</v>
      </c>
      <c r="F284" s="31">
        <v>1938</v>
      </c>
      <c r="G284" s="37">
        <v>194</v>
      </c>
      <c r="H284" s="38">
        <v>194</v>
      </c>
      <c r="I284" s="36">
        <f t="shared" ref="I284:I347" si="30">+E284</f>
        <v>41670</v>
      </c>
      <c r="J284" s="39">
        <f t="shared" si="25"/>
        <v>10.01</v>
      </c>
      <c r="K284" s="40"/>
      <c r="L284" s="41"/>
      <c r="M284" s="42" t="s">
        <v>2344</v>
      </c>
      <c r="N284" s="43" t="str">
        <f t="shared" si="26"/>
        <v>AARP</v>
      </c>
      <c r="O284" s="43" t="str">
        <f t="shared" si="27"/>
        <v>P</v>
      </c>
      <c r="P284" s="43" t="str">
        <f t="shared" si="28"/>
        <v>02</v>
      </c>
      <c r="Q284" s="43">
        <f t="shared" si="29"/>
        <v>10</v>
      </c>
      <c r="R284" s="35" t="s">
        <v>255</v>
      </c>
      <c r="S284" s="196" t="s">
        <v>2353</v>
      </c>
    </row>
    <row r="285" spans="1:19" x14ac:dyDescent="0.25">
      <c r="A285" s="50" t="s">
        <v>1084</v>
      </c>
      <c r="B285" s="31" t="s">
        <v>450</v>
      </c>
      <c r="C285" s="31"/>
      <c r="D285" s="35" t="s">
        <v>255</v>
      </c>
      <c r="E285" s="36">
        <v>41670</v>
      </c>
      <c r="F285" s="51">
        <v>11699</v>
      </c>
      <c r="G285" s="37">
        <v>1170</v>
      </c>
      <c r="H285" s="38">
        <v>1170</v>
      </c>
      <c r="I285" s="36">
        <f t="shared" si="30"/>
        <v>41670</v>
      </c>
      <c r="J285" s="39">
        <f t="shared" si="25"/>
        <v>10</v>
      </c>
      <c r="K285" s="40"/>
      <c r="L285" s="41"/>
      <c r="M285" s="42" t="s">
        <v>2344</v>
      </c>
      <c r="N285" s="43" t="str">
        <f t="shared" si="26"/>
        <v>AASF</v>
      </c>
      <c r="O285" s="43" t="str">
        <f t="shared" si="27"/>
        <v>F</v>
      </c>
      <c r="P285" s="43" t="str">
        <f t="shared" si="28"/>
        <v>02</v>
      </c>
      <c r="Q285" s="43">
        <f t="shared" si="29"/>
        <v>10</v>
      </c>
      <c r="R285" s="35" t="s">
        <v>255</v>
      </c>
      <c r="S285" s="196" t="s">
        <v>2353</v>
      </c>
    </row>
    <row r="286" spans="1:19" x14ac:dyDescent="0.25">
      <c r="A286" s="50" t="s">
        <v>972</v>
      </c>
      <c r="B286" s="31" t="s">
        <v>436</v>
      </c>
      <c r="C286" s="31"/>
      <c r="D286" s="35" t="s">
        <v>255</v>
      </c>
      <c r="E286" s="36">
        <v>41670</v>
      </c>
      <c r="F286" s="51">
        <v>8868</v>
      </c>
      <c r="G286" s="37">
        <v>887</v>
      </c>
      <c r="H286" s="38">
        <v>887</v>
      </c>
      <c r="I286" s="36">
        <f t="shared" si="30"/>
        <v>41670</v>
      </c>
      <c r="J286" s="39">
        <f t="shared" si="25"/>
        <v>10</v>
      </c>
      <c r="K286" s="40"/>
      <c r="L286" s="41"/>
      <c r="M286" s="42" t="s">
        <v>2344</v>
      </c>
      <c r="N286" s="43" t="str">
        <f t="shared" si="26"/>
        <v>AASF</v>
      </c>
      <c r="O286" s="43" t="str">
        <f t="shared" si="27"/>
        <v>F</v>
      </c>
      <c r="P286" s="43" t="str">
        <f t="shared" si="28"/>
        <v>02</v>
      </c>
      <c r="Q286" s="43">
        <f t="shared" si="29"/>
        <v>10</v>
      </c>
      <c r="R286" s="35" t="s">
        <v>255</v>
      </c>
      <c r="S286" s="196" t="s">
        <v>2353</v>
      </c>
    </row>
    <row r="287" spans="1:19" x14ac:dyDescent="0.25">
      <c r="A287" s="50" t="s">
        <v>970</v>
      </c>
      <c r="B287" s="31" t="s">
        <v>418</v>
      </c>
      <c r="C287" s="31"/>
      <c r="D287" s="35" t="s">
        <v>255</v>
      </c>
      <c r="E287" s="36">
        <v>41670</v>
      </c>
      <c r="F287" s="51">
        <v>9652</v>
      </c>
      <c r="G287" s="37">
        <v>965</v>
      </c>
      <c r="H287" s="38">
        <v>965</v>
      </c>
      <c r="I287" s="36">
        <f t="shared" si="30"/>
        <v>41670</v>
      </c>
      <c r="J287" s="39">
        <f t="shared" si="25"/>
        <v>10</v>
      </c>
      <c r="K287" s="40"/>
      <c r="L287" s="41"/>
      <c r="M287" s="42" t="s">
        <v>2344</v>
      </c>
      <c r="N287" s="43" t="str">
        <f t="shared" si="26"/>
        <v>AASF</v>
      </c>
      <c r="O287" s="43" t="str">
        <f t="shared" si="27"/>
        <v>F</v>
      </c>
      <c r="P287" s="43" t="str">
        <f t="shared" si="28"/>
        <v>02</v>
      </c>
      <c r="Q287" s="43">
        <f t="shared" si="29"/>
        <v>10</v>
      </c>
      <c r="R287" s="35" t="s">
        <v>255</v>
      </c>
      <c r="S287" s="196" t="s">
        <v>2353</v>
      </c>
    </row>
    <row r="288" spans="1:19" x14ac:dyDescent="0.25">
      <c r="A288" s="50" t="s">
        <v>1094</v>
      </c>
      <c r="B288" s="31" t="s">
        <v>483</v>
      </c>
      <c r="C288" s="31"/>
      <c r="D288" s="35" t="s">
        <v>255</v>
      </c>
      <c r="E288" s="36">
        <v>41670</v>
      </c>
      <c r="F288" s="51">
        <v>3613</v>
      </c>
      <c r="G288" s="37">
        <v>361</v>
      </c>
      <c r="H288" s="38">
        <v>361</v>
      </c>
      <c r="I288" s="36">
        <f t="shared" si="30"/>
        <v>41670</v>
      </c>
      <c r="J288" s="39">
        <f t="shared" si="25"/>
        <v>9.99</v>
      </c>
      <c r="K288" s="40"/>
      <c r="L288" s="41"/>
      <c r="M288" s="42" t="s">
        <v>2344</v>
      </c>
      <c r="N288" s="43" t="str">
        <f t="shared" si="26"/>
        <v>AATF</v>
      </c>
      <c r="O288" s="43" t="str">
        <f t="shared" si="27"/>
        <v>F</v>
      </c>
      <c r="P288" s="43" t="str">
        <f t="shared" si="28"/>
        <v>02</v>
      </c>
      <c r="Q288" s="43">
        <f t="shared" si="29"/>
        <v>10</v>
      </c>
      <c r="R288" s="35" t="s">
        <v>255</v>
      </c>
      <c r="S288" s="196" t="s">
        <v>2353</v>
      </c>
    </row>
    <row r="289" spans="1:19" x14ac:dyDescent="0.25">
      <c r="A289" s="33" t="s">
        <v>925</v>
      </c>
      <c r="B289" s="34" t="s">
        <v>232</v>
      </c>
      <c r="C289" s="34"/>
      <c r="D289" s="35" t="s">
        <v>221</v>
      </c>
      <c r="E289" s="36">
        <v>41645</v>
      </c>
      <c r="F289" s="37">
        <v>112526</v>
      </c>
      <c r="G289" s="37">
        <v>2251</v>
      </c>
      <c r="H289" s="38">
        <v>2251</v>
      </c>
      <c r="I289" s="36">
        <f t="shared" si="30"/>
        <v>41645</v>
      </c>
      <c r="J289" s="39">
        <f t="shared" si="25"/>
        <v>2</v>
      </c>
      <c r="K289" s="40"/>
      <c r="L289" s="41"/>
      <c r="M289" t="s">
        <v>2342</v>
      </c>
      <c r="N289" s="43" t="str">
        <f t="shared" si="26"/>
        <v>AATP</v>
      </c>
      <c r="O289" s="43" t="str">
        <f t="shared" si="27"/>
        <v>P</v>
      </c>
      <c r="P289" s="43" t="str">
        <f t="shared" si="28"/>
        <v>02</v>
      </c>
      <c r="Q289" s="43">
        <f t="shared" si="29"/>
        <v>10</v>
      </c>
      <c r="R289" s="35" t="s">
        <v>221</v>
      </c>
      <c r="S289" s="196" t="s">
        <v>2354</v>
      </c>
    </row>
    <row r="290" spans="1:19" x14ac:dyDescent="0.25">
      <c r="A290" s="50" t="s">
        <v>884</v>
      </c>
      <c r="B290" s="31" t="s">
        <v>552</v>
      </c>
      <c r="C290" s="31"/>
      <c r="D290" s="35" t="s">
        <v>255</v>
      </c>
      <c r="E290" s="36">
        <v>41670</v>
      </c>
      <c r="F290" s="31">
        <v>6714</v>
      </c>
      <c r="G290" s="37">
        <v>671</v>
      </c>
      <c r="H290" s="38">
        <v>671</v>
      </c>
      <c r="I290" s="36">
        <f t="shared" si="30"/>
        <v>41670</v>
      </c>
      <c r="J290" s="39">
        <f t="shared" si="25"/>
        <v>9.99</v>
      </c>
      <c r="K290" s="5"/>
      <c r="L290" s="5"/>
      <c r="M290" s="42" t="s">
        <v>2344</v>
      </c>
      <c r="N290" s="43" t="str">
        <f t="shared" si="26"/>
        <v>AAUF</v>
      </c>
      <c r="O290" s="43" t="str">
        <f t="shared" si="27"/>
        <v>F</v>
      </c>
      <c r="P290" s="43" t="str">
        <f t="shared" si="28"/>
        <v>02</v>
      </c>
      <c r="Q290" s="43">
        <f t="shared" si="29"/>
        <v>10</v>
      </c>
      <c r="R290" s="35" t="s">
        <v>255</v>
      </c>
      <c r="S290" s="196" t="s">
        <v>2353</v>
      </c>
    </row>
    <row r="291" spans="1:19" x14ac:dyDescent="0.25">
      <c r="A291" s="50" t="s">
        <v>967</v>
      </c>
      <c r="B291" s="31" t="s">
        <v>401</v>
      </c>
      <c r="C291" s="31"/>
      <c r="D291" s="35" t="s">
        <v>255</v>
      </c>
      <c r="E291" s="36">
        <v>41670</v>
      </c>
      <c r="F291" s="51">
        <v>8342</v>
      </c>
      <c r="G291" s="37">
        <v>834</v>
      </c>
      <c r="H291" s="38">
        <v>834</v>
      </c>
      <c r="I291" s="36">
        <f t="shared" si="30"/>
        <v>41670</v>
      </c>
      <c r="J291" s="39">
        <f t="shared" si="25"/>
        <v>10</v>
      </c>
      <c r="K291" s="40"/>
      <c r="L291" s="41"/>
      <c r="M291" s="42" t="s">
        <v>2344</v>
      </c>
      <c r="N291" s="43" t="str">
        <f t="shared" si="26"/>
        <v>AAVF</v>
      </c>
      <c r="O291" s="43" t="str">
        <f t="shared" si="27"/>
        <v>F</v>
      </c>
      <c r="P291" s="43" t="str">
        <f t="shared" si="28"/>
        <v>02</v>
      </c>
      <c r="Q291" s="43">
        <f t="shared" si="29"/>
        <v>10</v>
      </c>
      <c r="R291" s="35" t="s">
        <v>255</v>
      </c>
      <c r="S291" s="196" t="s">
        <v>2353</v>
      </c>
    </row>
    <row r="292" spans="1:19" x14ac:dyDescent="0.25">
      <c r="A292" s="49" t="s">
        <v>953</v>
      </c>
      <c r="B292" s="47" t="s">
        <v>357</v>
      </c>
      <c r="C292" s="47"/>
      <c r="D292" s="35" t="s">
        <v>255</v>
      </c>
      <c r="E292" s="36">
        <v>41670</v>
      </c>
      <c r="F292" s="31">
        <v>10922</v>
      </c>
      <c r="G292" s="37">
        <v>1092</v>
      </c>
      <c r="H292" s="38">
        <v>1092</v>
      </c>
      <c r="I292" s="36">
        <f t="shared" si="30"/>
        <v>41670</v>
      </c>
      <c r="J292" s="39">
        <f t="shared" si="25"/>
        <v>10</v>
      </c>
      <c r="K292" s="40"/>
      <c r="L292" s="41"/>
      <c r="M292" s="42" t="s">
        <v>2344</v>
      </c>
      <c r="N292" s="43" t="str">
        <f t="shared" si="26"/>
        <v>AAVP</v>
      </c>
      <c r="O292" s="43" t="str">
        <f t="shared" si="27"/>
        <v>P</v>
      </c>
      <c r="P292" s="43" t="str">
        <f t="shared" si="28"/>
        <v>02</v>
      </c>
      <c r="Q292" s="43">
        <f t="shared" si="29"/>
        <v>10</v>
      </c>
      <c r="R292" s="35" t="s">
        <v>255</v>
      </c>
      <c r="S292" s="196" t="s">
        <v>2353</v>
      </c>
    </row>
    <row r="293" spans="1:19" x14ac:dyDescent="0.25">
      <c r="A293" s="50" t="s">
        <v>1114</v>
      </c>
      <c r="B293" s="31" t="s">
        <v>557</v>
      </c>
      <c r="C293" s="31"/>
      <c r="D293" s="35" t="s">
        <v>255</v>
      </c>
      <c r="E293" s="36">
        <v>41670</v>
      </c>
      <c r="F293" s="31">
        <v>22460</v>
      </c>
      <c r="G293" s="37">
        <v>2246</v>
      </c>
      <c r="H293" s="38">
        <v>2246</v>
      </c>
      <c r="I293" s="36">
        <f t="shared" si="30"/>
        <v>41670</v>
      </c>
      <c r="J293" s="39">
        <f t="shared" si="25"/>
        <v>10</v>
      </c>
      <c r="K293" s="5"/>
      <c r="L293" s="5"/>
      <c r="M293" s="42" t="s">
        <v>2344</v>
      </c>
      <c r="N293" s="43" t="str">
        <f t="shared" si="26"/>
        <v>AAWF</v>
      </c>
      <c r="O293" s="43" t="str">
        <f t="shared" si="27"/>
        <v>F</v>
      </c>
      <c r="P293" s="43" t="str">
        <f t="shared" si="28"/>
        <v>02</v>
      </c>
      <c r="Q293" s="43">
        <f t="shared" si="29"/>
        <v>10</v>
      </c>
      <c r="R293" s="35" t="s">
        <v>255</v>
      </c>
      <c r="S293" s="196" t="s">
        <v>2353</v>
      </c>
    </row>
    <row r="294" spans="1:19" x14ac:dyDescent="0.25">
      <c r="A294" s="50" t="s">
        <v>847</v>
      </c>
      <c r="B294" s="31" t="s">
        <v>420</v>
      </c>
      <c r="C294" s="31"/>
      <c r="D294" s="35" t="s">
        <v>255</v>
      </c>
      <c r="E294" s="36">
        <v>41670</v>
      </c>
      <c r="F294" s="51">
        <v>18607</v>
      </c>
      <c r="G294" s="37">
        <v>1861</v>
      </c>
      <c r="H294" s="38">
        <v>1861</v>
      </c>
      <c r="I294" s="36">
        <f t="shared" si="30"/>
        <v>41670</v>
      </c>
      <c r="J294" s="39">
        <f t="shared" si="25"/>
        <v>10</v>
      </c>
      <c r="K294" s="40"/>
      <c r="L294" s="41"/>
      <c r="M294" s="42" t="s">
        <v>2344</v>
      </c>
      <c r="N294" s="43" t="str">
        <f t="shared" si="26"/>
        <v>AAWP</v>
      </c>
      <c r="O294" s="43" t="str">
        <f t="shared" si="27"/>
        <v>P</v>
      </c>
      <c r="P294" s="43" t="str">
        <f t="shared" si="28"/>
        <v>02</v>
      </c>
      <c r="Q294" s="43">
        <f t="shared" si="29"/>
        <v>10</v>
      </c>
      <c r="R294" s="35" t="s">
        <v>255</v>
      </c>
      <c r="S294" s="196" t="s">
        <v>2353</v>
      </c>
    </row>
    <row r="295" spans="1:19" x14ac:dyDescent="0.25">
      <c r="A295" s="45" t="s">
        <v>1017</v>
      </c>
      <c r="B295" s="45" t="s">
        <v>743</v>
      </c>
      <c r="C295" s="45"/>
      <c r="D295" s="35" t="s">
        <v>255</v>
      </c>
      <c r="E295" s="36">
        <v>41704</v>
      </c>
      <c r="F295" s="82">
        <v>2443</v>
      </c>
      <c r="G295" s="37">
        <v>244</v>
      </c>
      <c r="H295" s="38">
        <f>+G295</f>
        <v>244</v>
      </c>
      <c r="I295" s="36">
        <f t="shared" si="30"/>
        <v>41704</v>
      </c>
      <c r="J295" s="39">
        <f t="shared" si="25"/>
        <v>9.99</v>
      </c>
      <c r="K295" s="5"/>
      <c r="L295" s="5"/>
      <c r="M295" s="42" t="s">
        <v>2344</v>
      </c>
      <c r="N295" s="43" t="str">
        <f t="shared" si="26"/>
        <v>AAWP</v>
      </c>
      <c r="O295" s="43" t="str">
        <f t="shared" si="27"/>
        <v>P</v>
      </c>
      <c r="P295" s="43" t="str">
        <f t="shared" si="28"/>
        <v>02</v>
      </c>
      <c r="Q295" s="43">
        <f t="shared" si="29"/>
        <v>10</v>
      </c>
      <c r="R295" s="35" t="s">
        <v>255</v>
      </c>
      <c r="S295" s="196" t="s">
        <v>2394</v>
      </c>
    </row>
    <row r="296" spans="1:19" x14ac:dyDescent="0.25">
      <c r="A296" s="45" t="s">
        <v>921</v>
      </c>
      <c r="B296" s="45" t="s">
        <v>777</v>
      </c>
      <c r="C296" s="45"/>
      <c r="D296" s="35" t="s">
        <v>561</v>
      </c>
      <c r="E296" s="36">
        <v>41722</v>
      </c>
      <c r="F296" s="82">
        <v>11840</v>
      </c>
      <c r="G296" s="37">
        <v>1184</v>
      </c>
      <c r="H296" s="38">
        <f>+G296</f>
        <v>1184</v>
      </c>
      <c r="I296" s="36">
        <f t="shared" si="30"/>
        <v>41722</v>
      </c>
      <c r="J296" s="39">
        <f t="shared" si="25"/>
        <v>10</v>
      </c>
      <c r="K296" s="5"/>
      <c r="L296" s="5"/>
      <c r="M296" s="42" t="s">
        <v>2345</v>
      </c>
      <c r="N296" s="43" t="str">
        <f t="shared" si="26"/>
        <v>AAWP</v>
      </c>
      <c r="O296" s="43" t="str">
        <f t="shared" si="27"/>
        <v>P</v>
      </c>
      <c r="P296" s="43" t="str">
        <f t="shared" si="28"/>
        <v>02</v>
      </c>
      <c r="Q296" s="43">
        <f t="shared" si="29"/>
        <v>10</v>
      </c>
      <c r="R296" s="35" t="s">
        <v>561</v>
      </c>
      <c r="S296" s="196" t="s">
        <v>2383</v>
      </c>
    </row>
    <row r="297" spans="1:19" x14ac:dyDescent="0.25">
      <c r="A297" s="46" t="s">
        <v>800</v>
      </c>
      <c r="B297" s="47" t="s">
        <v>251</v>
      </c>
      <c r="C297" s="47"/>
      <c r="D297" s="35" t="s">
        <v>252</v>
      </c>
      <c r="E297" s="36">
        <v>41645</v>
      </c>
      <c r="F297" s="37">
        <v>1080000</v>
      </c>
      <c r="G297" s="37">
        <v>108000</v>
      </c>
      <c r="H297" s="38">
        <v>108000</v>
      </c>
      <c r="I297" s="36">
        <f t="shared" si="30"/>
        <v>41645</v>
      </c>
      <c r="J297" s="39">
        <f t="shared" si="25"/>
        <v>10</v>
      </c>
      <c r="K297" s="40"/>
      <c r="L297" s="41"/>
      <c r="M297" s="42" t="s">
        <v>2343</v>
      </c>
      <c r="N297" s="43" t="str">
        <f t="shared" si="26"/>
        <v>AAWP</v>
      </c>
      <c r="O297" s="43" t="str">
        <f t="shared" si="27"/>
        <v>P</v>
      </c>
      <c r="P297" s="43" t="str">
        <f t="shared" si="28"/>
        <v>02</v>
      </c>
      <c r="Q297" s="43">
        <f t="shared" si="29"/>
        <v>10</v>
      </c>
      <c r="R297" s="35" t="s">
        <v>252</v>
      </c>
      <c r="S297" s="196" t="s">
        <v>2354</v>
      </c>
    </row>
    <row r="298" spans="1:19" x14ac:dyDescent="0.25">
      <c r="A298" s="50" t="s">
        <v>887</v>
      </c>
      <c r="B298" s="31" t="s">
        <v>556</v>
      </c>
      <c r="C298" s="31"/>
      <c r="D298" s="35" t="s">
        <v>255</v>
      </c>
      <c r="E298" s="36">
        <v>41670</v>
      </c>
      <c r="F298" s="31">
        <v>20175</v>
      </c>
      <c r="G298" s="37">
        <v>2018</v>
      </c>
      <c r="H298" s="38">
        <v>2018</v>
      </c>
      <c r="I298" s="36">
        <f t="shared" si="30"/>
        <v>41670</v>
      </c>
      <c r="J298" s="39">
        <f t="shared" si="25"/>
        <v>10</v>
      </c>
      <c r="K298" s="5"/>
      <c r="L298" s="5"/>
      <c r="M298" s="42" t="s">
        <v>2344</v>
      </c>
      <c r="N298" s="43" t="str">
        <f t="shared" si="26"/>
        <v>AAXF</v>
      </c>
      <c r="O298" s="43" t="str">
        <f t="shared" si="27"/>
        <v>F</v>
      </c>
      <c r="P298" s="43" t="str">
        <f t="shared" si="28"/>
        <v>02</v>
      </c>
      <c r="Q298" s="43">
        <f t="shared" si="29"/>
        <v>10</v>
      </c>
      <c r="R298" s="35" t="s">
        <v>255</v>
      </c>
      <c r="S298" s="196" t="s">
        <v>2353</v>
      </c>
    </row>
    <row r="299" spans="1:19" x14ac:dyDescent="0.25">
      <c r="A299" s="49" t="s">
        <v>1058</v>
      </c>
      <c r="B299" s="47" t="s">
        <v>341</v>
      </c>
      <c r="C299" s="47"/>
      <c r="D299" s="35" t="s">
        <v>255</v>
      </c>
      <c r="E299" s="36">
        <v>41670</v>
      </c>
      <c r="F299" s="51">
        <v>5537</v>
      </c>
      <c r="G299" s="37">
        <v>554</v>
      </c>
      <c r="H299" s="38">
        <v>554</v>
      </c>
      <c r="I299" s="36">
        <f t="shared" si="30"/>
        <v>41670</v>
      </c>
      <c r="J299" s="39">
        <f t="shared" si="25"/>
        <v>10.01</v>
      </c>
      <c r="K299" s="40"/>
      <c r="L299" s="41"/>
      <c r="M299" s="42" t="s">
        <v>2344</v>
      </c>
      <c r="N299" s="43" t="str">
        <f t="shared" si="26"/>
        <v>AAXF</v>
      </c>
      <c r="O299" s="43" t="str">
        <f t="shared" si="27"/>
        <v>F</v>
      </c>
      <c r="P299" s="43" t="str">
        <f t="shared" si="28"/>
        <v>02</v>
      </c>
      <c r="Q299" s="43">
        <f t="shared" si="29"/>
        <v>10</v>
      </c>
      <c r="R299" s="35" t="s">
        <v>255</v>
      </c>
      <c r="S299" s="196" t="s">
        <v>2353</v>
      </c>
    </row>
    <row r="300" spans="1:19" x14ac:dyDescent="0.25">
      <c r="A300" s="50" t="s">
        <v>446</v>
      </c>
      <c r="B300" s="31" t="s">
        <v>447</v>
      </c>
      <c r="C300" s="31"/>
      <c r="D300" s="35" t="s">
        <v>255</v>
      </c>
      <c r="E300" s="36">
        <v>41670</v>
      </c>
      <c r="F300" s="51">
        <v>3782</v>
      </c>
      <c r="G300" s="37">
        <v>378</v>
      </c>
      <c r="H300" s="38">
        <v>378</v>
      </c>
      <c r="I300" s="36">
        <f t="shared" si="30"/>
        <v>41670</v>
      </c>
      <c r="J300" s="39">
        <f t="shared" si="25"/>
        <v>9.99</v>
      </c>
      <c r="K300" s="40"/>
      <c r="L300" s="41"/>
      <c r="M300" s="42" t="s">
        <v>2344</v>
      </c>
      <c r="N300" s="43" t="str">
        <f t="shared" si="26"/>
        <v>AAXF</v>
      </c>
      <c r="O300" s="43" t="str">
        <f t="shared" si="27"/>
        <v>F</v>
      </c>
      <c r="P300" s="43" t="str">
        <f t="shared" si="28"/>
        <v>02</v>
      </c>
      <c r="Q300" s="43">
        <f t="shared" si="29"/>
        <v>10</v>
      </c>
      <c r="R300" s="35" t="s">
        <v>255</v>
      </c>
      <c r="S300" s="196" t="s">
        <v>2353</v>
      </c>
    </row>
    <row r="301" spans="1:19" x14ac:dyDescent="0.25">
      <c r="A301" s="50" t="s">
        <v>859</v>
      </c>
      <c r="B301" s="31" t="s">
        <v>451</v>
      </c>
      <c r="C301" s="31"/>
      <c r="D301" s="35" t="s">
        <v>255</v>
      </c>
      <c r="E301" s="36">
        <v>41670</v>
      </c>
      <c r="F301" s="51">
        <v>3043</v>
      </c>
      <c r="G301" s="37">
        <v>304</v>
      </c>
      <c r="H301" s="38">
        <v>304</v>
      </c>
      <c r="I301" s="36">
        <f t="shared" si="30"/>
        <v>41670</v>
      </c>
      <c r="J301" s="39">
        <f t="shared" si="25"/>
        <v>9.99</v>
      </c>
      <c r="K301" s="40"/>
      <c r="L301" s="41"/>
      <c r="M301" s="42" t="s">
        <v>2344</v>
      </c>
      <c r="N301" s="43" t="str">
        <f t="shared" si="26"/>
        <v>AAYF</v>
      </c>
      <c r="O301" s="43" t="str">
        <f t="shared" si="27"/>
        <v>F</v>
      </c>
      <c r="P301" s="43" t="str">
        <f t="shared" si="28"/>
        <v>02</v>
      </c>
      <c r="Q301" s="43">
        <f t="shared" si="29"/>
        <v>10</v>
      </c>
      <c r="R301" s="35" t="s">
        <v>255</v>
      </c>
      <c r="S301" s="196" t="s">
        <v>2353</v>
      </c>
    </row>
    <row r="302" spans="1:19" x14ac:dyDescent="0.25">
      <c r="A302" s="49" t="s">
        <v>368</v>
      </c>
      <c r="B302" s="47" t="s">
        <v>369</v>
      </c>
      <c r="C302" s="47"/>
      <c r="D302" s="35" t="s">
        <v>255</v>
      </c>
      <c r="E302" s="36">
        <v>41670</v>
      </c>
      <c r="F302" s="31">
        <v>9470</v>
      </c>
      <c r="G302" s="37">
        <v>947</v>
      </c>
      <c r="H302" s="38">
        <v>947</v>
      </c>
      <c r="I302" s="36">
        <f t="shared" si="30"/>
        <v>41670</v>
      </c>
      <c r="J302" s="39">
        <f t="shared" si="25"/>
        <v>10</v>
      </c>
      <c r="K302" s="40"/>
      <c r="L302" s="41"/>
      <c r="M302" s="42" t="s">
        <v>2344</v>
      </c>
      <c r="N302" s="43" t="str">
        <f t="shared" si="26"/>
        <v>AAYF</v>
      </c>
      <c r="O302" s="43" t="str">
        <f t="shared" si="27"/>
        <v>F</v>
      </c>
      <c r="P302" s="43" t="str">
        <f t="shared" si="28"/>
        <v>02</v>
      </c>
      <c r="Q302" s="43">
        <f t="shared" si="29"/>
        <v>10</v>
      </c>
      <c r="R302" s="35" t="s">
        <v>255</v>
      </c>
      <c r="S302" s="196" t="s">
        <v>2353</v>
      </c>
    </row>
    <row r="303" spans="1:19" x14ac:dyDescent="0.25">
      <c r="A303" s="49" t="s">
        <v>1065</v>
      </c>
      <c r="B303" s="47" t="s">
        <v>363</v>
      </c>
      <c r="C303" s="47"/>
      <c r="D303" s="35" t="s">
        <v>255</v>
      </c>
      <c r="E303" s="36">
        <v>41670</v>
      </c>
      <c r="F303" s="31">
        <v>21220</v>
      </c>
      <c r="G303" s="37">
        <v>2122</v>
      </c>
      <c r="H303" s="38">
        <v>2122</v>
      </c>
      <c r="I303" s="36">
        <f t="shared" si="30"/>
        <v>41670</v>
      </c>
      <c r="J303" s="39">
        <f t="shared" si="25"/>
        <v>10</v>
      </c>
      <c r="K303" s="40"/>
      <c r="L303" s="41"/>
      <c r="M303" s="42" t="s">
        <v>2344</v>
      </c>
      <c r="N303" s="43" t="str">
        <f t="shared" si="26"/>
        <v>AAYP</v>
      </c>
      <c r="O303" s="43" t="str">
        <f t="shared" si="27"/>
        <v>P</v>
      </c>
      <c r="P303" s="43" t="str">
        <f t="shared" si="28"/>
        <v>02</v>
      </c>
      <c r="Q303" s="43">
        <f t="shared" si="29"/>
        <v>10</v>
      </c>
      <c r="R303" s="35" t="s">
        <v>255</v>
      </c>
      <c r="S303" s="196" t="s">
        <v>2353</v>
      </c>
    </row>
    <row r="304" spans="1:19" x14ac:dyDescent="0.25">
      <c r="A304" s="50" t="s">
        <v>883</v>
      </c>
      <c r="B304" s="31" t="s">
        <v>549</v>
      </c>
      <c r="C304" s="31"/>
      <c r="D304" s="35" t="s">
        <v>255</v>
      </c>
      <c r="E304" s="36">
        <v>41670</v>
      </c>
      <c r="F304" s="51">
        <v>6019</v>
      </c>
      <c r="G304" s="37">
        <v>602</v>
      </c>
      <c r="H304" s="38">
        <v>602</v>
      </c>
      <c r="I304" s="36">
        <f t="shared" si="30"/>
        <v>41670</v>
      </c>
      <c r="J304" s="39">
        <f t="shared" si="25"/>
        <v>10</v>
      </c>
      <c r="K304" s="5"/>
      <c r="L304" s="5"/>
      <c r="M304" s="42" t="s">
        <v>2344</v>
      </c>
      <c r="N304" s="43" t="str">
        <f t="shared" si="26"/>
        <v>AAYP</v>
      </c>
      <c r="O304" s="43" t="str">
        <f t="shared" si="27"/>
        <v>P</v>
      </c>
      <c r="P304" s="43" t="str">
        <f t="shared" si="28"/>
        <v>02</v>
      </c>
      <c r="Q304" s="43">
        <f t="shared" si="29"/>
        <v>10</v>
      </c>
      <c r="R304" s="35" t="s">
        <v>255</v>
      </c>
      <c r="S304" s="196" t="s">
        <v>2353</v>
      </c>
    </row>
    <row r="305" spans="1:19" x14ac:dyDescent="0.25">
      <c r="A305" s="49" t="s">
        <v>1057</v>
      </c>
      <c r="B305" s="47" t="s">
        <v>338</v>
      </c>
      <c r="C305" s="47"/>
      <c r="D305" s="35" t="s">
        <v>255</v>
      </c>
      <c r="E305" s="36">
        <v>41670</v>
      </c>
      <c r="F305" s="51">
        <v>15010</v>
      </c>
      <c r="G305" s="37">
        <v>1501</v>
      </c>
      <c r="H305" s="38">
        <v>1501</v>
      </c>
      <c r="I305" s="36">
        <f t="shared" si="30"/>
        <v>41670</v>
      </c>
      <c r="J305" s="39">
        <f t="shared" si="25"/>
        <v>10</v>
      </c>
      <c r="K305" s="40"/>
      <c r="L305" s="41"/>
      <c r="M305" s="42" t="s">
        <v>2344</v>
      </c>
      <c r="N305" s="43" t="str">
        <f t="shared" si="26"/>
        <v>ABAF</v>
      </c>
      <c r="O305" s="43" t="str">
        <f t="shared" si="27"/>
        <v>F</v>
      </c>
      <c r="P305" s="43" t="str">
        <f t="shared" si="28"/>
        <v>02</v>
      </c>
      <c r="Q305" s="43">
        <f t="shared" si="29"/>
        <v>10</v>
      </c>
      <c r="R305" s="35" t="s">
        <v>255</v>
      </c>
      <c r="S305" s="196" t="s">
        <v>2353</v>
      </c>
    </row>
    <row r="306" spans="1:19" x14ac:dyDescent="0.25">
      <c r="A306" s="50" t="s">
        <v>873</v>
      </c>
      <c r="B306" s="31" t="s">
        <v>516</v>
      </c>
      <c r="C306" s="31"/>
      <c r="D306" s="35" t="s">
        <v>255</v>
      </c>
      <c r="E306" s="36">
        <v>41670</v>
      </c>
      <c r="F306" s="51">
        <v>3170</v>
      </c>
      <c r="G306" s="37">
        <v>317</v>
      </c>
      <c r="H306" s="38">
        <v>317</v>
      </c>
      <c r="I306" s="36">
        <f t="shared" si="30"/>
        <v>41670</v>
      </c>
      <c r="J306" s="39">
        <f t="shared" si="25"/>
        <v>10</v>
      </c>
      <c r="K306" s="40"/>
      <c r="L306" s="41"/>
      <c r="M306" s="42" t="s">
        <v>2344</v>
      </c>
      <c r="N306" s="43" t="str">
        <f t="shared" si="26"/>
        <v>ABBF</v>
      </c>
      <c r="O306" s="43" t="str">
        <f t="shared" si="27"/>
        <v>F</v>
      </c>
      <c r="P306" s="43" t="str">
        <f t="shared" si="28"/>
        <v>02</v>
      </c>
      <c r="Q306" s="43">
        <f t="shared" si="29"/>
        <v>10</v>
      </c>
      <c r="R306" s="35" t="s">
        <v>255</v>
      </c>
      <c r="S306" s="196" t="s">
        <v>2353</v>
      </c>
    </row>
    <row r="307" spans="1:19" x14ac:dyDescent="0.25">
      <c r="A307" s="50" t="s">
        <v>1105</v>
      </c>
      <c r="B307" s="31" t="s">
        <v>530</v>
      </c>
      <c r="C307" s="31"/>
      <c r="D307" s="35" t="s">
        <v>255</v>
      </c>
      <c r="E307" s="36">
        <v>41670</v>
      </c>
      <c r="F307" s="51">
        <v>2448</v>
      </c>
      <c r="G307" s="37">
        <v>245</v>
      </c>
      <c r="H307" s="38">
        <v>245</v>
      </c>
      <c r="I307" s="36">
        <f t="shared" si="30"/>
        <v>41670</v>
      </c>
      <c r="J307" s="39">
        <f t="shared" si="25"/>
        <v>10.01</v>
      </c>
      <c r="K307" s="5"/>
      <c r="L307" s="5"/>
      <c r="M307" s="42" t="s">
        <v>2344</v>
      </c>
      <c r="N307" s="43" t="str">
        <f t="shared" si="26"/>
        <v>ABEF</v>
      </c>
      <c r="O307" s="43" t="str">
        <f t="shared" si="27"/>
        <v>F</v>
      </c>
      <c r="P307" s="43" t="str">
        <f t="shared" si="28"/>
        <v>02</v>
      </c>
      <c r="Q307" s="43">
        <f t="shared" si="29"/>
        <v>10</v>
      </c>
      <c r="R307" s="35" t="s">
        <v>255</v>
      </c>
      <c r="S307" s="196" t="s">
        <v>2353</v>
      </c>
    </row>
    <row r="308" spans="1:19" x14ac:dyDescent="0.25">
      <c r="A308" s="49" t="s">
        <v>961</v>
      </c>
      <c r="B308" s="47" t="s">
        <v>387</v>
      </c>
      <c r="C308" s="47"/>
      <c r="D308" s="35" t="s">
        <v>255</v>
      </c>
      <c r="E308" s="36">
        <v>41670</v>
      </c>
      <c r="F308" s="31">
        <v>6549</v>
      </c>
      <c r="G308" s="37">
        <v>655</v>
      </c>
      <c r="H308" s="38">
        <v>655</v>
      </c>
      <c r="I308" s="36">
        <f t="shared" si="30"/>
        <v>41670</v>
      </c>
      <c r="J308" s="39">
        <f t="shared" si="25"/>
        <v>10</v>
      </c>
      <c r="K308" s="40"/>
      <c r="L308" s="41"/>
      <c r="M308" s="42" t="s">
        <v>2344</v>
      </c>
      <c r="N308" s="43" t="str">
        <f t="shared" si="26"/>
        <v>ABEP</v>
      </c>
      <c r="O308" s="43" t="str">
        <f t="shared" si="27"/>
        <v>P</v>
      </c>
      <c r="P308" s="43" t="str">
        <f t="shared" si="28"/>
        <v>02</v>
      </c>
      <c r="Q308" s="43">
        <f t="shared" si="29"/>
        <v>10</v>
      </c>
      <c r="R308" s="35" t="s">
        <v>255</v>
      </c>
      <c r="S308" s="196" t="s">
        <v>2353</v>
      </c>
    </row>
    <row r="309" spans="1:19" x14ac:dyDescent="0.25">
      <c r="A309" s="50" t="s">
        <v>1097</v>
      </c>
      <c r="B309" s="31" t="s">
        <v>490</v>
      </c>
      <c r="C309" s="31"/>
      <c r="D309" s="35" t="s">
        <v>255</v>
      </c>
      <c r="E309" s="36">
        <v>41670</v>
      </c>
      <c r="F309" s="51">
        <v>3789</v>
      </c>
      <c r="G309" s="37">
        <v>379</v>
      </c>
      <c r="H309" s="38">
        <v>379</v>
      </c>
      <c r="I309" s="36">
        <f t="shared" si="30"/>
        <v>41670</v>
      </c>
      <c r="J309" s="39">
        <f t="shared" si="25"/>
        <v>10</v>
      </c>
      <c r="K309" s="40"/>
      <c r="L309" s="41"/>
      <c r="M309" s="42" t="s">
        <v>2344</v>
      </c>
      <c r="N309" s="43" t="str">
        <f t="shared" si="26"/>
        <v>ABGF</v>
      </c>
      <c r="O309" s="43" t="str">
        <f t="shared" si="27"/>
        <v>F</v>
      </c>
      <c r="P309" s="43" t="str">
        <f t="shared" si="28"/>
        <v>02</v>
      </c>
      <c r="Q309" s="43">
        <f t="shared" si="29"/>
        <v>10</v>
      </c>
      <c r="R309" s="35" t="s">
        <v>255</v>
      </c>
      <c r="S309" s="196" t="s">
        <v>2353</v>
      </c>
    </row>
    <row r="310" spans="1:19" x14ac:dyDescent="0.25">
      <c r="A310" s="50" t="s">
        <v>506</v>
      </c>
      <c r="B310" s="31" t="s">
        <v>507</v>
      </c>
      <c r="C310" s="31"/>
      <c r="D310" s="35" t="s">
        <v>255</v>
      </c>
      <c r="E310" s="36">
        <v>41670</v>
      </c>
      <c r="F310" s="51">
        <v>28932</v>
      </c>
      <c r="G310" s="37">
        <v>2893</v>
      </c>
      <c r="H310" s="38">
        <v>2893</v>
      </c>
      <c r="I310" s="36">
        <f t="shared" si="30"/>
        <v>41670</v>
      </c>
      <c r="J310" s="39">
        <f t="shared" si="25"/>
        <v>10</v>
      </c>
      <c r="K310" s="40"/>
      <c r="L310" s="41"/>
      <c r="M310" s="42" t="s">
        <v>2344</v>
      </c>
      <c r="N310" s="43" t="str">
        <f t="shared" si="26"/>
        <v>ABGP</v>
      </c>
      <c r="O310" s="43" t="str">
        <f t="shared" si="27"/>
        <v>P</v>
      </c>
      <c r="P310" s="43" t="str">
        <f t="shared" si="28"/>
        <v>02</v>
      </c>
      <c r="Q310" s="43">
        <f t="shared" si="29"/>
        <v>10</v>
      </c>
      <c r="R310" s="35" t="s">
        <v>255</v>
      </c>
      <c r="S310" s="196" t="s">
        <v>2353</v>
      </c>
    </row>
    <row r="311" spans="1:19" x14ac:dyDescent="0.25">
      <c r="A311" s="50" t="s">
        <v>916</v>
      </c>
      <c r="B311" s="45" t="s">
        <v>736</v>
      </c>
      <c r="C311" s="45"/>
      <c r="D311" s="35" t="s">
        <v>255</v>
      </c>
      <c r="E311" s="36">
        <v>41704</v>
      </c>
      <c r="F311" s="82">
        <v>3286</v>
      </c>
      <c r="G311" s="37">
        <v>329</v>
      </c>
      <c r="H311" s="38">
        <f>+G311</f>
        <v>329</v>
      </c>
      <c r="I311" s="36">
        <f t="shared" si="30"/>
        <v>41704</v>
      </c>
      <c r="J311" s="39">
        <f t="shared" si="25"/>
        <v>10.01</v>
      </c>
      <c r="K311" s="5"/>
      <c r="L311" s="5"/>
      <c r="M311" s="42" t="s">
        <v>2344</v>
      </c>
      <c r="N311" s="43" t="str">
        <f t="shared" si="26"/>
        <v>ABHP</v>
      </c>
      <c r="O311" s="43" t="str">
        <f t="shared" si="27"/>
        <v>P</v>
      </c>
      <c r="P311" s="43" t="str">
        <f t="shared" si="28"/>
        <v>02</v>
      </c>
      <c r="Q311" s="43">
        <f t="shared" si="29"/>
        <v>10</v>
      </c>
      <c r="R311" s="35" t="s">
        <v>255</v>
      </c>
      <c r="S311" s="196" t="s">
        <v>2394</v>
      </c>
    </row>
    <row r="312" spans="1:19" x14ac:dyDescent="0.25">
      <c r="A312" s="49" t="s">
        <v>1063</v>
      </c>
      <c r="B312" s="47" t="s">
        <v>360</v>
      </c>
      <c r="C312" s="47"/>
      <c r="D312" s="35" t="s">
        <v>255</v>
      </c>
      <c r="E312" s="36">
        <v>41670</v>
      </c>
      <c r="F312" s="31">
        <v>1908</v>
      </c>
      <c r="G312" s="37">
        <v>191</v>
      </c>
      <c r="H312" s="38">
        <v>191</v>
      </c>
      <c r="I312" s="36">
        <f t="shared" si="30"/>
        <v>41670</v>
      </c>
      <c r="J312" s="39">
        <f t="shared" si="25"/>
        <v>10.01</v>
      </c>
      <c r="K312" s="40"/>
      <c r="L312" s="41"/>
      <c r="M312" s="42" t="s">
        <v>2344</v>
      </c>
      <c r="N312" s="43" t="str">
        <f t="shared" si="26"/>
        <v>ABIP</v>
      </c>
      <c r="O312" s="43" t="str">
        <f t="shared" si="27"/>
        <v>P</v>
      </c>
      <c r="P312" s="43" t="str">
        <f t="shared" si="28"/>
        <v>02</v>
      </c>
      <c r="Q312" s="43">
        <f t="shared" si="29"/>
        <v>10</v>
      </c>
      <c r="R312" s="35" t="s">
        <v>255</v>
      </c>
      <c r="S312" s="196" t="s">
        <v>2353</v>
      </c>
    </row>
    <row r="313" spans="1:19" x14ac:dyDescent="0.25">
      <c r="A313" s="50" t="s">
        <v>1101</v>
      </c>
      <c r="B313" s="31" t="s">
        <v>503</v>
      </c>
      <c r="C313" s="31"/>
      <c r="D313" s="35" t="s">
        <v>255</v>
      </c>
      <c r="E313" s="36">
        <v>41670</v>
      </c>
      <c r="F313" s="51">
        <v>8127</v>
      </c>
      <c r="G313" s="37">
        <v>813</v>
      </c>
      <c r="H313" s="38">
        <v>813</v>
      </c>
      <c r="I313" s="36">
        <f t="shared" si="30"/>
        <v>41670</v>
      </c>
      <c r="J313" s="39">
        <f t="shared" si="25"/>
        <v>10</v>
      </c>
      <c r="K313" s="40"/>
      <c r="L313" s="41"/>
      <c r="M313" s="42" t="s">
        <v>2344</v>
      </c>
      <c r="N313" s="43" t="str">
        <f t="shared" si="26"/>
        <v>ABJF</v>
      </c>
      <c r="O313" s="43" t="str">
        <f t="shared" si="27"/>
        <v>F</v>
      </c>
      <c r="P313" s="43" t="str">
        <f t="shared" si="28"/>
        <v>02</v>
      </c>
      <c r="Q313" s="43">
        <f t="shared" si="29"/>
        <v>10</v>
      </c>
      <c r="R313" s="35" t="s">
        <v>255</v>
      </c>
      <c r="S313" s="196" t="s">
        <v>2353</v>
      </c>
    </row>
    <row r="314" spans="1:19" x14ac:dyDescent="0.25">
      <c r="A314" s="50" t="s">
        <v>846</v>
      </c>
      <c r="B314" s="31" t="s">
        <v>415</v>
      </c>
      <c r="C314" s="31"/>
      <c r="D314" s="35" t="s">
        <v>255</v>
      </c>
      <c r="E314" s="36">
        <v>41670</v>
      </c>
      <c r="F314" s="51">
        <v>26810</v>
      </c>
      <c r="G314" s="37">
        <v>2681</v>
      </c>
      <c r="H314" s="38">
        <v>2681</v>
      </c>
      <c r="I314" s="36">
        <f t="shared" si="30"/>
        <v>41670</v>
      </c>
      <c r="J314" s="39">
        <f t="shared" si="25"/>
        <v>10</v>
      </c>
      <c r="K314" s="40"/>
      <c r="L314" s="41"/>
      <c r="M314" s="42" t="s">
        <v>2344</v>
      </c>
      <c r="N314" s="43" t="str">
        <f t="shared" si="26"/>
        <v>ABLF</v>
      </c>
      <c r="O314" s="43" t="str">
        <f t="shared" si="27"/>
        <v>F</v>
      </c>
      <c r="P314" s="43" t="str">
        <f t="shared" si="28"/>
        <v>02</v>
      </c>
      <c r="Q314" s="43">
        <f t="shared" si="29"/>
        <v>10</v>
      </c>
      <c r="R314" s="35" t="s">
        <v>255</v>
      </c>
      <c r="S314" s="196" t="s">
        <v>2353</v>
      </c>
    </row>
    <row r="315" spans="1:19" x14ac:dyDescent="0.25">
      <c r="A315" s="49" t="s">
        <v>828</v>
      </c>
      <c r="B315" s="47" t="s">
        <v>370</v>
      </c>
      <c r="C315" s="47"/>
      <c r="D315" s="35" t="s">
        <v>255</v>
      </c>
      <c r="E315" s="36">
        <v>41670</v>
      </c>
      <c r="F315" s="31">
        <v>6808</v>
      </c>
      <c r="G315" s="37">
        <v>681</v>
      </c>
      <c r="H315" s="38">
        <v>681</v>
      </c>
      <c r="I315" s="36">
        <f t="shared" si="30"/>
        <v>41670</v>
      </c>
      <c r="J315" s="39">
        <f t="shared" si="25"/>
        <v>10</v>
      </c>
      <c r="K315" s="40"/>
      <c r="L315" s="41"/>
      <c r="M315" s="42" t="s">
        <v>2344</v>
      </c>
      <c r="N315" s="43" t="str">
        <f t="shared" si="26"/>
        <v>ABLP</v>
      </c>
      <c r="O315" s="43" t="str">
        <f t="shared" si="27"/>
        <v>P</v>
      </c>
      <c r="P315" s="43" t="str">
        <f t="shared" si="28"/>
        <v>02</v>
      </c>
      <c r="Q315" s="43">
        <f t="shared" si="29"/>
        <v>10</v>
      </c>
      <c r="R315" s="35" t="s">
        <v>255</v>
      </c>
      <c r="S315" s="196" t="s">
        <v>2353</v>
      </c>
    </row>
    <row r="316" spans="1:19" x14ac:dyDescent="0.25">
      <c r="A316" s="50" t="s">
        <v>885</v>
      </c>
      <c r="B316" s="31" t="s">
        <v>554</v>
      </c>
      <c r="C316" s="31"/>
      <c r="D316" s="35" t="s">
        <v>255</v>
      </c>
      <c r="E316" s="36">
        <v>41670</v>
      </c>
      <c r="F316" s="31">
        <v>1518</v>
      </c>
      <c r="G316" s="37">
        <v>152</v>
      </c>
      <c r="H316" s="38">
        <v>152</v>
      </c>
      <c r="I316" s="36">
        <f t="shared" si="30"/>
        <v>41670</v>
      </c>
      <c r="J316" s="39">
        <f t="shared" si="25"/>
        <v>10.01</v>
      </c>
      <c r="K316" s="5"/>
      <c r="L316" s="5"/>
      <c r="M316" s="42" t="s">
        <v>2344</v>
      </c>
      <c r="N316" s="43" t="str">
        <f t="shared" si="26"/>
        <v>ABNF</v>
      </c>
      <c r="O316" s="43" t="str">
        <f t="shared" si="27"/>
        <v>F</v>
      </c>
      <c r="P316" s="43" t="str">
        <f t="shared" si="28"/>
        <v>02</v>
      </c>
      <c r="Q316" s="43">
        <f t="shared" si="29"/>
        <v>10</v>
      </c>
      <c r="R316" s="35" t="s">
        <v>255</v>
      </c>
      <c r="S316" s="196" t="s">
        <v>2353</v>
      </c>
    </row>
    <row r="317" spans="1:19" x14ac:dyDescent="0.25">
      <c r="A317" s="50" t="s">
        <v>844</v>
      </c>
      <c r="B317" s="31" t="s">
        <v>412</v>
      </c>
      <c r="C317" s="31"/>
      <c r="D317" s="35" t="s">
        <v>255</v>
      </c>
      <c r="E317" s="36">
        <v>41670</v>
      </c>
      <c r="F317" s="51">
        <v>32425</v>
      </c>
      <c r="G317" s="37">
        <v>3242</v>
      </c>
      <c r="H317" s="38">
        <v>3242</v>
      </c>
      <c r="I317" s="36">
        <f t="shared" si="30"/>
        <v>41670</v>
      </c>
      <c r="J317" s="39">
        <f t="shared" si="25"/>
        <v>10</v>
      </c>
      <c r="K317" s="40"/>
      <c r="L317" s="41"/>
      <c r="M317" s="42" t="s">
        <v>2344</v>
      </c>
      <c r="N317" s="43" t="str">
        <f t="shared" si="26"/>
        <v>ABRP</v>
      </c>
      <c r="O317" s="43" t="str">
        <f t="shared" si="27"/>
        <v>P</v>
      </c>
      <c r="P317" s="43" t="str">
        <f t="shared" si="28"/>
        <v>02</v>
      </c>
      <c r="Q317" s="43">
        <f t="shared" si="29"/>
        <v>10</v>
      </c>
      <c r="R317" s="35" t="s">
        <v>255</v>
      </c>
      <c r="S317" s="196" t="s">
        <v>2353</v>
      </c>
    </row>
    <row r="318" spans="1:19" x14ac:dyDescent="0.25">
      <c r="A318" s="50" t="s">
        <v>1107</v>
      </c>
      <c r="B318" s="31" t="s">
        <v>532</v>
      </c>
      <c r="C318" s="31"/>
      <c r="D318" s="35" t="s">
        <v>255</v>
      </c>
      <c r="E318" s="36">
        <v>41670</v>
      </c>
      <c r="F318" s="51">
        <v>13428</v>
      </c>
      <c r="G318" s="37">
        <v>1343</v>
      </c>
      <c r="H318" s="38">
        <v>1343</v>
      </c>
      <c r="I318" s="36">
        <f t="shared" si="30"/>
        <v>41670</v>
      </c>
      <c r="J318" s="39">
        <f t="shared" si="25"/>
        <v>10</v>
      </c>
      <c r="K318" s="5"/>
      <c r="L318" s="5"/>
      <c r="M318" s="42" t="s">
        <v>2344</v>
      </c>
      <c r="N318" s="43" t="str">
        <f t="shared" si="26"/>
        <v>ABUF</v>
      </c>
      <c r="O318" s="43" t="str">
        <f t="shared" si="27"/>
        <v>F</v>
      </c>
      <c r="P318" s="43" t="str">
        <f t="shared" si="28"/>
        <v>02</v>
      </c>
      <c r="Q318" s="43">
        <f t="shared" si="29"/>
        <v>10</v>
      </c>
      <c r="R318" s="35" t="s">
        <v>255</v>
      </c>
      <c r="S318" s="196" t="s">
        <v>2353</v>
      </c>
    </row>
    <row r="319" spans="1:19" x14ac:dyDescent="0.25">
      <c r="A319" s="50" t="s">
        <v>1108</v>
      </c>
      <c r="B319" s="31" t="s">
        <v>534</v>
      </c>
      <c r="C319" s="31"/>
      <c r="D319" s="35" t="s">
        <v>255</v>
      </c>
      <c r="E319" s="36">
        <v>41670</v>
      </c>
      <c r="F319" s="51">
        <v>9780</v>
      </c>
      <c r="G319" s="37">
        <v>978</v>
      </c>
      <c r="H319" s="38">
        <v>978</v>
      </c>
      <c r="I319" s="36">
        <f t="shared" si="30"/>
        <v>41670</v>
      </c>
      <c r="J319" s="39">
        <f t="shared" si="25"/>
        <v>10</v>
      </c>
      <c r="K319" s="5"/>
      <c r="L319" s="5"/>
      <c r="M319" s="42" t="s">
        <v>2344</v>
      </c>
      <c r="N319" s="43" t="str">
        <f t="shared" si="26"/>
        <v>ABUF</v>
      </c>
      <c r="O319" s="43" t="str">
        <f t="shared" si="27"/>
        <v>F</v>
      </c>
      <c r="P319" s="43" t="str">
        <f t="shared" si="28"/>
        <v>02</v>
      </c>
      <c r="Q319" s="43">
        <f t="shared" si="29"/>
        <v>10</v>
      </c>
      <c r="R319" s="35" t="s">
        <v>255</v>
      </c>
      <c r="S319" s="196" t="s">
        <v>2353</v>
      </c>
    </row>
    <row r="320" spans="1:19" x14ac:dyDescent="0.25">
      <c r="A320" s="50" t="s">
        <v>1091</v>
      </c>
      <c r="B320" s="31" t="s">
        <v>472</v>
      </c>
      <c r="C320" s="31"/>
      <c r="D320" s="35" t="s">
        <v>255</v>
      </c>
      <c r="E320" s="36">
        <v>41670</v>
      </c>
      <c r="F320" s="51">
        <v>26369</v>
      </c>
      <c r="G320" s="37">
        <v>2637</v>
      </c>
      <c r="H320" s="38">
        <v>2637</v>
      </c>
      <c r="I320" s="36">
        <f t="shared" si="30"/>
        <v>41670</v>
      </c>
      <c r="J320" s="39">
        <f t="shared" si="25"/>
        <v>10</v>
      </c>
      <c r="K320" s="40"/>
      <c r="L320" s="41"/>
      <c r="M320" s="42" t="s">
        <v>2344</v>
      </c>
      <c r="N320" s="43" t="str">
        <f t="shared" si="26"/>
        <v>ABUP</v>
      </c>
      <c r="O320" s="43" t="str">
        <f t="shared" si="27"/>
        <v>P</v>
      </c>
      <c r="P320" s="43" t="str">
        <f t="shared" si="28"/>
        <v>02</v>
      </c>
      <c r="Q320" s="43">
        <f t="shared" si="29"/>
        <v>10</v>
      </c>
      <c r="R320" s="35" t="s">
        <v>255</v>
      </c>
      <c r="S320" s="196" t="s">
        <v>2353</v>
      </c>
    </row>
    <row r="321" spans="1:19" x14ac:dyDescent="0.25">
      <c r="A321" s="50" t="s">
        <v>1109</v>
      </c>
      <c r="B321" s="31" t="s">
        <v>537</v>
      </c>
      <c r="C321" s="31"/>
      <c r="D321" s="35" t="s">
        <v>255</v>
      </c>
      <c r="E321" s="36">
        <v>41670</v>
      </c>
      <c r="F321" s="51">
        <v>12968</v>
      </c>
      <c r="G321" s="37">
        <v>1297</v>
      </c>
      <c r="H321" s="38">
        <v>1297</v>
      </c>
      <c r="I321" s="36">
        <f t="shared" si="30"/>
        <v>41670</v>
      </c>
      <c r="J321" s="39">
        <f t="shared" si="25"/>
        <v>10</v>
      </c>
      <c r="K321" s="5"/>
      <c r="L321" s="5"/>
      <c r="M321" s="42" t="s">
        <v>2344</v>
      </c>
      <c r="N321" s="43" t="str">
        <f t="shared" si="26"/>
        <v>ABWF</v>
      </c>
      <c r="O321" s="43" t="str">
        <f t="shared" si="27"/>
        <v>F</v>
      </c>
      <c r="P321" s="43" t="str">
        <f t="shared" si="28"/>
        <v>02</v>
      </c>
      <c r="Q321" s="43">
        <f t="shared" si="29"/>
        <v>10</v>
      </c>
      <c r="R321" s="35" t="s">
        <v>255</v>
      </c>
      <c r="S321" s="196" t="s">
        <v>2353</v>
      </c>
    </row>
    <row r="322" spans="1:19" x14ac:dyDescent="0.25">
      <c r="A322" s="50" t="s">
        <v>993</v>
      </c>
      <c r="B322" s="31" t="s">
        <v>538</v>
      </c>
      <c r="C322" s="31"/>
      <c r="D322" s="35" t="s">
        <v>255</v>
      </c>
      <c r="E322" s="36">
        <v>41670</v>
      </c>
      <c r="F322" s="51">
        <v>11777</v>
      </c>
      <c r="G322" s="37">
        <v>1178</v>
      </c>
      <c r="H322" s="38">
        <v>1178</v>
      </c>
      <c r="I322" s="36">
        <f t="shared" si="30"/>
        <v>41670</v>
      </c>
      <c r="J322" s="39">
        <f t="shared" ref="J322:J385" si="31">+ROUND(H322/F322*100,2)</f>
        <v>10</v>
      </c>
      <c r="K322" s="5"/>
      <c r="L322" s="5"/>
      <c r="M322" s="213" t="s">
        <v>2344</v>
      </c>
      <c r="N322" s="43" t="str">
        <f t="shared" ref="N322:N385" si="32">LEFT(A322,4)</f>
        <v>ABWF</v>
      </c>
      <c r="O322" s="43" t="str">
        <f t="shared" ref="O322:O385" si="33">RIGHT(N322,1)</f>
        <v>F</v>
      </c>
      <c r="P322" s="43" t="str">
        <f t="shared" ref="P322:P385" si="34">IF(O322="C","01","02")</f>
        <v>02</v>
      </c>
      <c r="Q322" s="43">
        <f t="shared" ref="Q322:Q385" si="35">LEN(A322)</f>
        <v>10</v>
      </c>
      <c r="R322" s="35" t="s">
        <v>255</v>
      </c>
      <c r="S322" s="196" t="s">
        <v>2353</v>
      </c>
    </row>
    <row r="323" spans="1:19" x14ac:dyDescent="0.25">
      <c r="A323" s="50" t="s">
        <v>520</v>
      </c>
      <c r="B323" s="31" t="s">
        <v>521</v>
      </c>
      <c r="C323" s="31"/>
      <c r="D323" s="35" t="s">
        <v>255</v>
      </c>
      <c r="E323" s="36">
        <v>41670</v>
      </c>
      <c r="F323" s="51">
        <v>23663</v>
      </c>
      <c r="G323" s="37">
        <v>2366</v>
      </c>
      <c r="H323" s="38">
        <v>2366</v>
      </c>
      <c r="I323" s="36">
        <f t="shared" si="30"/>
        <v>41670</v>
      </c>
      <c r="J323" s="39">
        <f t="shared" si="31"/>
        <v>10</v>
      </c>
      <c r="K323" s="5"/>
      <c r="L323" s="5"/>
      <c r="M323" s="213" t="s">
        <v>2344</v>
      </c>
      <c r="N323" s="43" t="str">
        <f t="shared" si="32"/>
        <v>ABXP</v>
      </c>
      <c r="O323" s="43" t="str">
        <f t="shared" si="33"/>
        <v>P</v>
      </c>
      <c r="P323" s="43" t="str">
        <f t="shared" si="34"/>
        <v>02</v>
      </c>
      <c r="Q323" s="43">
        <f t="shared" si="35"/>
        <v>10</v>
      </c>
      <c r="R323" s="35" t="s">
        <v>255</v>
      </c>
      <c r="S323" s="196" t="s">
        <v>2353</v>
      </c>
    </row>
    <row r="324" spans="1:19" x14ac:dyDescent="0.25">
      <c r="A324" s="50" t="s">
        <v>996</v>
      </c>
      <c r="B324" s="31" t="s">
        <v>544</v>
      </c>
      <c r="C324" s="31"/>
      <c r="D324" s="35" t="s">
        <v>255</v>
      </c>
      <c r="E324" s="36">
        <v>41670</v>
      </c>
      <c r="F324" s="51">
        <v>6271</v>
      </c>
      <c r="G324" s="37">
        <v>627</v>
      </c>
      <c r="H324" s="38">
        <v>627</v>
      </c>
      <c r="I324" s="36">
        <f t="shared" si="30"/>
        <v>41670</v>
      </c>
      <c r="J324" s="39">
        <f t="shared" si="31"/>
        <v>10</v>
      </c>
      <c r="K324" s="5"/>
      <c r="L324" s="5"/>
      <c r="M324" s="213" t="s">
        <v>2344</v>
      </c>
      <c r="N324" s="43" t="str">
        <f t="shared" si="32"/>
        <v>ACAF</v>
      </c>
      <c r="O324" s="43" t="str">
        <f t="shared" si="33"/>
        <v>F</v>
      </c>
      <c r="P324" s="43" t="str">
        <f t="shared" si="34"/>
        <v>02</v>
      </c>
      <c r="Q324" s="43">
        <f t="shared" si="35"/>
        <v>10</v>
      </c>
      <c r="R324" s="35" t="s">
        <v>255</v>
      </c>
      <c r="S324" s="196" t="s">
        <v>2353</v>
      </c>
    </row>
    <row r="325" spans="1:19" x14ac:dyDescent="0.25">
      <c r="A325" s="33" t="s">
        <v>1123</v>
      </c>
      <c r="B325" s="34" t="s">
        <v>583</v>
      </c>
      <c r="C325" s="34"/>
      <c r="D325" s="35" t="s">
        <v>561</v>
      </c>
      <c r="E325" s="36">
        <v>41655</v>
      </c>
      <c r="F325" s="31">
        <v>62652</v>
      </c>
      <c r="G325" s="37">
        <v>6265</v>
      </c>
      <c r="H325" s="38">
        <v>6265</v>
      </c>
      <c r="I325" s="36">
        <f t="shared" si="30"/>
        <v>41655</v>
      </c>
      <c r="J325" s="39">
        <f t="shared" si="31"/>
        <v>10</v>
      </c>
      <c r="K325" s="5"/>
      <c r="L325" s="5"/>
      <c r="M325" s="213" t="s">
        <v>2345</v>
      </c>
      <c r="N325" s="43" t="str">
        <f t="shared" si="32"/>
        <v>ACEF</v>
      </c>
      <c r="O325" s="43" t="str">
        <f t="shared" si="33"/>
        <v>F</v>
      </c>
      <c r="P325" s="43" t="str">
        <f t="shared" si="34"/>
        <v>02</v>
      </c>
      <c r="Q325" s="43">
        <f t="shared" si="35"/>
        <v>10</v>
      </c>
      <c r="R325" s="35" t="s">
        <v>561</v>
      </c>
      <c r="S325" s="196" t="s">
        <v>2364</v>
      </c>
    </row>
    <row r="326" spans="1:19" x14ac:dyDescent="0.25">
      <c r="A326" s="49" t="s">
        <v>825</v>
      </c>
      <c r="B326" s="47" t="s">
        <v>354</v>
      </c>
      <c r="C326" s="47"/>
      <c r="D326" s="35" t="s">
        <v>255</v>
      </c>
      <c r="E326" s="36">
        <v>41670</v>
      </c>
      <c r="F326" s="31">
        <v>7784</v>
      </c>
      <c r="G326" s="37">
        <v>778</v>
      </c>
      <c r="H326" s="38">
        <v>778</v>
      </c>
      <c r="I326" s="36">
        <f t="shared" si="30"/>
        <v>41670</v>
      </c>
      <c r="J326" s="39">
        <f t="shared" si="31"/>
        <v>9.99</v>
      </c>
      <c r="K326" s="40"/>
      <c r="L326" s="41"/>
      <c r="M326" s="213" t="s">
        <v>2344</v>
      </c>
      <c r="N326" s="43" t="str">
        <f t="shared" si="32"/>
        <v>ACEP</v>
      </c>
      <c r="O326" s="43" t="str">
        <f t="shared" si="33"/>
        <v>P</v>
      </c>
      <c r="P326" s="43" t="str">
        <f t="shared" si="34"/>
        <v>02</v>
      </c>
      <c r="Q326" s="43">
        <f t="shared" si="35"/>
        <v>10</v>
      </c>
      <c r="R326" s="35" t="s">
        <v>255</v>
      </c>
      <c r="S326" s="196" t="s">
        <v>2353</v>
      </c>
    </row>
    <row r="327" spans="1:19" x14ac:dyDescent="0.25">
      <c r="A327" s="45" t="s">
        <v>1016</v>
      </c>
      <c r="B327" s="45" t="s">
        <v>741</v>
      </c>
      <c r="C327" s="45"/>
      <c r="D327" s="35" t="s">
        <v>255</v>
      </c>
      <c r="E327" s="36">
        <v>41704</v>
      </c>
      <c r="F327" s="82">
        <v>17409</v>
      </c>
      <c r="G327" s="37">
        <v>1741</v>
      </c>
      <c r="H327" s="38">
        <f>+G327</f>
        <v>1741</v>
      </c>
      <c r="I327" s="36">
        <f t="shared" si="30"/>
        <v>41704</v>
      </c>
      <c r="J327" s="39">
        <f t="shared" si="31"/>
        <v>10</v>
      </c>
      <c r="K327" s="5"/>
      <c r="L327" s="5"/>
      <c r="M327" s="213" t="s">
        <v>2344</v>
      </c>
      <c r="N327" s="43" t="str">
        <f t="shared" si="32"/>
        <v>ACFF</v>
      </c>
      <c r="O327" s="43" t="str">
        <f t="shared" si="33"/>
        <v>F</v>
      </c>
      <c r="P327" s="43" t="str">
        <f t="shared" si="34"/>
        <v>02</v>
      </c>
      <c r="Q327" s="43">
        <f t="shared" si="35"/>
        <v>10</v>
      </c>
      <c r="R327" s="35" t="s">
        <v>255</v>
      </c>
      <c r="S327" s="196" t="s">
        <v>2394</v>
      </c>
    </row>
    <row r="328" spans="1:19" x14ac:dyDescent="0.25">
      <c r="A328" s="33" t="s">
        <v>1132</v>
      </c>
      <c r="B328" s="34" t="s">
        <v>654</v>
      </c>
      <c r="C328" s="34"/>
      <c r="D328" s="35" t="s">
        <v>561</v>
      </c>
      <c r="E328" s="36">
        <v>41698</v>
      </c>
      <c r="F328" s="82">
        <v>20000</v>
      </c>
      <c r="G328" s="37">
        <v>2000</v>
      </c>
      <c r="H328" s="38">
        <f>+G328</f>
        <v>2000</v>
      </c>
      <c r="I328" s="36">
        <f t="shared" si="30"/>
        <v>41698</v>
      </c>
      <c r="J328" s="39">
        <f t="shared" si="31"/>
        <v>10</v>
      </c>
      <c r="K328" s="5"/>
      <c r="L328" s="5"/>
      <c r="M328" s="213" t="s">
        <v>2345</v>
      </c>
      <c r="N328" s="43" t="str">
        <f t="shared" si="32"/>
        <v>ACGP</v>
      </c>
      <c r="O328" s="43" t="str">
        <f t="shared" si="33"/>
        <v>P</v>
      </c>
      <c r="P328" s="43" t="str">
        <f t="shared" si="34"/>
        <v>02</v>
      </c>
      <c r="Q328" s="43">
        <f t="shared" si="35"/>
        <v>10</v>
      </c>
      <c r="R328" s="35" t="s">
        <v>561</v>
      </c>
      <c r="S328" s="196" t="s">
        <v>2365</v>
      </c>
    </row>
    <row r="329" spans="1:19" x14ac:dyDescent="0.25">
      <c r="A329" s="46" t="s">
        <v>910</v>
      </c>
      <c r="B329" s="34" t="s">
        <v>702</v>
      </c>
      <c r="C329" s="34"/>
      <c r="D329" s="35" t="s">
        <v>221</v>
      </c>
      <c r="E329" s="36">
        <v>41729</v>
      </c>
      <c r="F329" s="82">
        <v>18000</v>
      </c>
      <c r="G329" s="37">
        <v>360</v>
      </c>
      <c r="H329" s="38">
        <f>+G329</f>
        <v>360</v>
      </c>
      <c r="I329" s="36">
        <f t="shared" si="30"/>
        <v>41729</v>
      </c>
      <c r="J329" s="39">
        <f t="shared" si="31"/>
        <v>2</v>
      </c>
      <c r="K329" s="5"/>
      <c r="L329" s="5"/>
      <c r="M329" t="s">
        <v>2342</v>
      </c>
      <c r="N329" s="43" t="str">
        <f t="shared" si="32"/>
        <v>ACJP</v>
      </c>
      <c r="O329" s="43" t="str">
        <f t="shared" si="33"/>
        <v>P</v>
      </c>
      <c r="P329" s="43" t="str">
        <f t="shared" si="34"/>
        <v>02</v>
      </c>
      <c r="Q329" s="43">
        <f t="shared" si="35"/>
        <v>10</v>
      </c>
      <c r="R329" s="35" t="s">
        <v>221</v>
      </c>
      <c r="S329" s="196" t="s">
        <v>2377</v>
      </c>
    </row>
    <row r="330" spans="1:19" x14ac:dyDescent="0.25">
      <c r="A330" s="46" t="s">
        <v>679</v>
      </c>
      <c r="B330" s="34" t="s">
        <v>680</v>
      </c>
      <c r="C330" s="34"/>
      <c r="D330" s="35" t="s">
        <v>221</v>
      </c>
      <c r="E330" s="36">
        <v>41722</v>
      </c>
      <c r="F330" s="82">
        <v>7900</v>
      </c>
      <c r="G330" s="37">
        <v>79</v>
      </c>
      <c r="H330" s="38">
        <f>+G330</f>
        <v>79</v>
      </c>
      <c r="I330" s="36">
        <f t="shared" si="30"/>
        <v>41722</v>
      </c>
      <c r="J330" s="39">
        <f t="shared" si="31"/>
        <v>1</v>
      </c>
      <c r="K330" s="5"/>
      <c r="L330" s="5"/>
      <c r="M330" t="s">
        <v>2342</v>
      </c>
      <c r="N330" s="43" t="str">
        <f t="shared" si="32"/>
        <v>ACLP</v>
      </c>
      <c r="O330" s="43" t="str">
        <f t="shared" si="33"/>
        <v>P</v>
      </c>
      <c r="P330" s="43" t="str">
        <f t="shared" si="34"/>
        <v>02</v>
      </c>
      <c r="Q330" s="43">
        <f t="shared" si="35"/>
        <v>10</v>
      </c>
      <c r="R330" s="35" t="s">
        <v>221</v>
      </c>
      <c r="S330" s="196" t="s">
        <v>2383</v>
      </c>
    </row>
    <row r="331" spans="1:19" x14ac:dyDescent="0.25">
      <c r="A331" s="49" t="s">
        <v>837</v>
      </c>
      <c r="B331" s="47" t="s">
        <v>389</v>
      </c>
      <c r="C331" s="47"/>
      <c r="D331" s="35" t="s">
        <v>255</v>
      </c>
      <c r="E331" s="36">
        <v>41670</v>
      </c>
      <c r="F331" s="31">
        <v>13811</v>
      </c>
      <c r="G331" s="37">
        <v>1381</v>
      </c>
      <c r="H331" s="38">
        <v>1381</v>
      </c>
      <c r="I331" s="36">
        <f t="shared" si="30"/>
        <v>41670</v>
      </c>
      <c r="J331" s="39">
        <f t="shared" si="31"/>
        <v>10</v>
      </c>
      <c r="K331" s="40"/>
      <c r="L331" s="41"/>
      <c r="M331" s="213" t="s">
        <v>2344</v>
      </c>
      <c r="N331" s="43" t="str">
        <f t="shared" si="32"/>
        <v>ACLP</v>
      </c>
      <c r="O331" s="43" t="str">
        <f t="shared" si="33"/>
        <v>P</v>
      </c>
      <c r="P331" s="43" t="str">
        <f t="shared" si="34"/>
        <v>02</v>
      </c>
      <c r="Q331" s="43">
        <f t="shared" si="35"/>
        <v>10</v>
      </c>
      <c r="R331" s="35" t="s">
        <v>255</v>
      </c>
      <c r="S331" s="196" t="s">
        <v>2353</v>
      </c>
    </row>
    <row r="332" spans="1:19" x14ac:dyDescent="0.25">
      <c r="A332" s="49" t="s">
        <v>1061</v>
      </c>
      <c r="B332" s="47" t="s">
        <v>355</v>
      </c>
      <c r="C332" s="47"/>
      <c r="D332" s="35" t="s">
        <v>255</v>
      </c>
      <c r="E332" s="36">
        <v>41670</v>
      </c>
      <c r="F332" s="31">
        <v>2665</v>
      </c>
      <c r="G332" s="37">
        <v>267</v>
      </c>
      <c r="H332" s="38">
        <v>267</v>
      </c>
      <c r="I332" s="36">
        <f t="shared" si="30"/>
        <v>41670</v>
      </c>
      <c r="J332" s="39">
        <f t="shared" si="31"/>
        <v>10.02</v>
      </c>
      <c r="K332" s="40"/>
      <c r="L332" s="41"/>
      <c r="M332" s="213" t="s">
        <v>2344</v>
      </c>
      <c r="N332" s="43" t="str">
        <f t="shared" si="32"/>
        <v>ACMP</v>
      </c>
      <c r="O332" s="43" t="str">
        <f t="shared" si="33"/>
        <v>P</v>
      </c>
      <c r="P332" s="43" t="str">
        <f t="shared" si="34"/>
        <v>02</v>
      </c>
      <c r="Q332" s="43">
        <f t="shared" si="35"/>
        <v>10</v>
      </c>
      <c r="R332" s="35" t="s">
        <v>255</v>
      </c>
      <c r="S332" s="196" t="s">
        <v>2353</v>
      </c>
    </row>
    <row r="333" spans="1:19" x14ac:dyDescent="0.25">
      <c r="A333" s="49" t="s">
        <v>959</v>
      </c>
      <c r="B333" s="47" t="s">
        <v>376</v>
      </c>
      <c r="C333" s="47"/>
      <c r="D333" s="35" t="s">
        <v>255</v>
      </c>
      <c r="E333" s="36">
        <v>41670</v>
      </c>
      <c r="F333" s="31">
        <v>4943</v>
      </c>
      <c r="G333" s="37">
        <v>494</v>
      </c>
      <c r="H333" s="38">
        <v>494</v>
      </c>
      <c r="I333" s="36">
        <f t="shared" si="30"/>
        <v>41670</v>
      </c>
      <c r="J333" s="39">
        <f t="shared" si="31"/>
        <v>9.99</v>
      </c>
      <c r="K333" s="40"/>
      <c r="L333" s="41"/>
      <c r="M333" s="42" t="s">
        <v>2344</v>
      </c>
      <c r="N333" s="43" t="str">
        <f t="shared" si="32"/>
        <v>ACNP</v>
      </c>
      <c r="O333" s="43" t="str">
        <f t="shared" si="33"/>
        <v>P</v>
      </c>
      <c r="P333" s="43" t="str">
        <f t="shared" si="34"/>
        <v>02</v>
      </c>
      <c r="Q333" s="43">
        <f t="shared" si="35"/>
        <v>10</v>
      </c>
      <c r="R333" s="35" t="s">
        <v>255</v>
      </c>
      <c r="S333" s="196" t="s">
        <v>2353</v>
      </c>
    </row>
    <row r="334" spans="1:19" x14ac:dyDescent="0.25">
      <c r="A334" s="49" t="s">
        <v>946</v>
      </c>
      <c r="B334" s="47" t="s">
        <v>342</v>
      </c>
      <c r="C334" s="47"/>
      <c r="D334" s="35" t="s">
        <v>255</v>
      </c>
      <c r="E334" s="36">
        <v>41670</v>
      </c>
      <c r="F334" s="51">
        <v>7787</v>
      </c>
      <c r="G334" s="37">
        <v>779</v>
      </c>
      <c r="H334" s="38">
        <v>779</v>
      </c>
      <c r="I334" s="36">
        <f t="shared" si="30"/>
        <v>41670</v>
      </c>
      <c r="J334" s="39">
        <f t="shared" si="31"/>
        <v>10</v>
      </c>
      <c r="K334" s="40"/>
      <c r="L334" s="41"/>
      <c r="M334" s="42" t="s">
        <v>2344</v>
      </c>
      <c r="N334" s="43" t="str">
        <f t="shared" si="32"/>
        <v>ACPP</v>
      </c>
      <c r="O334" s="43" t="str">
        <f t="shared" si="33"/>
        <v>P</v>
      </c>
      <c r="P334" s="43" t="str">
        <f t="shared" si="34"/>
        <v>02</v>
      </c>
      <c r="Q334" s="43">
        <f t="shared" si="35"/>
        <v>10</v>
      </c>
      <c r="R334" s="35" t="s">
        <v>255</v>
      </c>
      <c r="S334" s="196" t="s">
        <v>2353</v>
      </c>
    </row>
    <row r="335" spans="1:19" x14ac:dyDescent="0.25">
      <c r="A335" s="49" t="s">
        <v>962</v>
      </c>
      <c r="B335" s="47" t="s">
        <v>388</v>
      </c>
      <c r="C335" s="47"/>
      <c r="D335" s="35" t="s">
        <v>255</v>
      </c>
      <c r="E335" s="36">
        <v>41670</v>
      </c>
      <c r="F335" s="31">
        <v>5350</v>
      </c>
      <c r="G335" s="37">
        <v>535</v>
      </c>
      <c r="H335" s="38">
        <v>535</v>
      </c>
      <c r="I335" s="36">
        <f t="shared" si="30"/>
        <v>41670</v>
      </c>
      <c r="J335" s="39">
        <f t="shared" si="31"/>
        <v>10</v>
      </c>
      <c r="K335" s="40"/>
      <c r="L335" s="41"/>
      <c r="M335" s="42" t="s">
        <v>2344</v>
      </c>
      <c r="N335" s="43" t="str">
        <f t="shared" si="32"/>
        <v>ACRP</v>
      </c>
      <c r="O335" s="43" t="str">
        <f t="shared" si="33"/>
        <v>P</v>
      </c>
      <c r="P335" s="43" t="str">
        <f t="shared" si="34"/>
        <v>02</v>
      </c>
      <c r="Q335" s="43">
        <f t="shared" si="35"/>
        <v>10</v>
      </c>
      <c r="R335" s="35" t="s">
        <v>255</v>
      </c>
      <c r="S335" s="196" t="s">
        <v>2353</v>
      </c>
    </row>
    <row r="336" spans="1:19" x14ac:dyDescent="0.25">
      <c r="A336" s="50" t="s">
        <v>977</v>
      </c>
      <c r="B336" s="31" t="s">
        <v>469</v>
      </c>
      <c r="C336" s="31"/>
      <c r="D336" s="35" t="s">
        <v>255</v>
      </c>
      <c r="E336" s="36">
        <v>41670</v>
      </c>
      <c r="F336" s="51">
        <v>12172</v>
      </c>
      <c r="G336" s="37">
        <v>1217</v>
      </c>
      <c r="H336" s="38">
        <v>1217</v>
      </c>
      <c r="I336" s="36">
        <f t="shared" si="30"/>
        <v>41670</v>
      </c>
      <c r="J336" s="39">
        <f t="shared" si="31"/>
        <v>10</v>
      </c>
      <c r="K336" s="40"/>
      <c r="L336" s="41"/>
      <c r="M336" s="42" t="s">
        <v>2344</v>
      </c>
      <c r="N336" s="43" t="str">
        <f t="shared" si="32"/>
        <v>ACSP</v>
      </c>
      <c r="O336" s="43" t="str">
        <f t="shared" si="33"/>
        <v>P</v>
      </c>
      <c r="P336" s="43" t="str">
        <f t="shared" si="34"/>
        <v>02</v>
      </c>
      <c r="Q336" s="43">
        <f t="shared" si="35"/>
        <v>10</v>
      </c>
      <c r="R336" s="35" t="s">
        <v>255</v>
      </c>
      <c r="S336" s="196" t="s">
        <v>2353</v>
      </c>
    </row>
    <row r="337" spans="1:19" x14ac:dyDescent="0.25">
      <c r="A337" s="50" t="s">
        <v>1083</v>
      </c>
      <c r="B337" s="31" t="s">
        <v>449</v>
      </c>
      <c r="C337" s="31"/>
      <c r="D337" s="35" t="s">
        <v>255</v>
      </c>
      <c r="E337" s="36">
        <v>41670</v>
      </c>
      <c r="F337" s="51">
        <v>17680</v>
      </c>
      <c r="G337" s="37">
        <v>1768</v>
      </c>
      <c r="H337" s="38">
        <v>1768</v>
      </c>
      <c r="I337" s="36">
        <f t="shared" si="30"/>
        <v>41670</v>
      </c>
      <c r="J337" s="39">
        <f t="shared" si="31"/>
        <v>10</v>
      </c>
      <c r="K337" s="40"/>
      <c r="L337" s="41"/>
      <c r="M337" s="42" t="s">
        <v>2344</v>
      </c>
      <c r="N337" s="43" t="str">
        <f t="shared" si="32"/>
        <v>ACVP</v>
      </c>
      <c r="O337" s="43" t="str">
        <f t="shared" si="33"/>
        <v>P</v>
      </c>
      <c r="P337" s="43" t="str">
        <f t="shared" si="34"/>
        <v>02</v>
      </c>
      <c r="Q337" s="43">
        <f t="shared" si="35"/>
        <v>10</v>
      </c>
      <c r="R337" s="35" t="s">
        <v>255</v>
      </c>
      <c r="S337" s="196" t="s">
        <v>2353</v>
      </c>
    </row>
    <row r="338" spans="1:19" x14ac:dyDescent="0.25">
      <c r="A338" s="98" t="s">
        <v>909</v>
      </c>
      <c r="B338" s="47" t="s">
        <v>696</v>
      </c>
      <c r="C338" s="47"/>
      <c r="D338" s="35" t="s">
        <v>221</v>
      </c>
      <c r="E338" s="36">
        <v>41729</v>
      </c>
      <c r="F338" s="82">
        <v>5618</v>
      </c>
      <c r="G338" s="37">
        <v>112</v>
      </c>
      <c r="H338" s="38">
        <f>+G338</f>
        <v>112</v>
      </c>
      <c r="I338" s="36">
        <f t="shared" si="30"/>
        <v>41729</v>
      </c>
      <c r="J338" s="39">
        <f t="shared" si="31"/>
        <v>1.99</v>
      </c>
      <c r="K338" s="5"/>
      <c r="L338" s="5"/>
      <c r="M338" t="s">
        <v>2342</v>
      </c>
      <c r="N338" s="43" t="str">
        <f t="shared" si="32"/>
        <v>ACWP</v>
      </c>
      <c r="O338" s="43" t="str">
        <f t="shared" si="33"/>
        <v>P</v>
      </c>
      <c r="P338" s="43" t="str">
        <f t="shared" si="34"/>
        <v>02</v>
      </c>
      <c r="Q338" s="43">
        <f t="shared" si="35"/>
        <v>10</v>
      </c>
      <c r="R338" s="35" t="s">
        <v>221</v>
      </c>
      <c r="S338" s="196" t="s">
        <v>2377</v>
      </c>
    </row>
    <row r="339" spans="1:19" x14ac:dyDescent="0.25">
      <c r="A339" s="50" t="s">
        <v>1088</v>
      </c>
      <c r="B339" s="31" t="s">
        <v>463</v>
      </c>
      <c r="C339" s="31"/>
      <c r="D339" s="35" t="s">
        <v>255</v>
      </c>
      <c r="E339" s="36">
        <v>41670</v>
      </c>
      <c r="F339" s="51">
        <v>6099</v>
      </c>
      <c r="G339" s="37">
        <v>610</v>
      </c>
      <c r="H339" s="38">
        <v>610</v>
      </c>
      <c r="I339" s="36">
        <f t="shared" si="30"/>
        <v>41670</v>
      </c>
      <c r="J339" s="39">
        <f t="shared" si="31"/>
        <v>10</v>
      </c>
      <c r="K339" s="40"/>
      <c r="L339" s="41"/>
      <c r="M339" s="42" t="s">
        <v>2344</v>
      </c>
      <c r="N339" s="43" t="str">
        <f t="shared" si="32"/>
        <v>ACZP</v>
      </c>
      <c r="O339" s="43" t="str">
        <f t="shared" si="33"/>
        <v>P</v>
      </c>
      <c r="P339" s="43" t="str">
        <f t="shared" si="34"/>
        <v>02</v>
      </c>
      <c r="Q339" s="43">
        <f t="shared" si="35"/>
        <v>10</v>
      </c>
      <c r="R339" s="35" t="s">
        <v>255</v>
      </c>
      <c r="S339" s="196" t="s">
        <v>2353</v>
      </c>
    </row>
    <row r="340" spans="1:19" x14ac:dyDescent="0.25">
      <c r="A340" s="50" t="s">
        <v>452</v>
      </c>
      <c r="B340" s="31" t="s">
        <v>453</v>
      </c>
      <c r="C340" s="31"/>
      <c r="D340" s="35" t="s">
        <v>255</v>
      </c>
      <c r="E340" s="36">
        <v>41670</v>
      </c>
      <c r="F340" s="51">
        <v>2956</v>
      </c>
      <c r="G340" s="37">
        <v>296</v>
      </c>
      <c r="H340" s="38">
        <v>296</v>
      </c>
      <c r="I340" s="36">
        <f t="shared" si="30"/>
        <v>41670</v>
      </c>
      <c r="J340" s="39">
        <f t="shared" si="31"/>
        <v>10.01</v>
      </c>
      <c r="K340" s="40"/>
      <c r="L340" s="41"/>
      <c r="M340" s="42" t="s">
        <v>2344</v>
      </c>
      <c r="N340" s="43" t="str">
        <f t="shared" si="32"/>
        <v>ADBP</v>
      </c>
      <c r="O340" s="43" t="str">
        <f t="shared" si="33"/>
        <v>P</v>
      </c>
      <c r="P340" s="43" t="str">
        <f t="shared" si="34"/>
        <v>02</v>
      </c>
      <c r="Q340" s="43">
        <f t="shared" si="35"/>
        <v>10</v>
      </c>
      <c r="R340" s="35" t="s">
        <v>255</v>
      </c>
      <c r="S340" s="196" t="s">
        <v>2353</v>
      </c>
    </row>
    <row r="341" spans="1:19" x14ac:dyDescent="0.25">
      <c r="A341" s="46" t="s">
        <v>1139</v>
      </c>
      <c r="B341" s="34" t="s">
        <v>676</v>
      </c>
      <c r="C341" s="34"/>
      <c r="D341" s="35" t="s">
        <v>221</v>
      </c>
      <c r="E341" s="36">
        <v>41705</v>
      </c>
      <c r="F341" s="82">
        <v>22500</v>
      </c>
      <c r="G341" s="37">
        <v>450</v>
      </c>
      <c r="H341" s="38">
        <f>+G341</f>
        <v>450</v>
      </c>
      <c r="I341" s="36">
        <f t="shared" si="30"/>
        <v>41705</v>
      </c>
      <c r="J341" s="39">
        <f t="shared" si="31"/>
        <v>2</v>
      </c>
      <c r="K341" s="5"/>
      <c r="L341" s="5"/>
      <c r="M341" t="s">
        <v>2342</v>
      </c>
      <c r="N341" s="43" t="str">
        <f t="shared" si="32"/>
        <v>ADMP</v>
      </c>
      <c r="O341" s="43" t="str">
        <f t="shared" si="33"/>
        <v>P</v>
      </c>
      <c r="P341" s="43" t="str">
        <f t="shared" si="34"/>
        <v>02</v>
      </c>
      <c r="Q341" s="43">
        <f t="shared" si="35"/>
        <v>10</v>
      </c>
      <c r="R341" s="35" t="s">
        <v>221</v>
      </c>
      <c r="S341" s="196" t="s">
        <v>2389</v>
      </c>
    </row>
    <row r="342" spans="1:19" x14ac:dyDescent="0.25">
      <c r="A342" s="50" t="s">
        <v>989</v>
      </c>
      <c r="B342" s="31" t="s">
        <v>522</v>
      </c>
      <c r="C342" s="31"/>
      <c r="D342" s="35" t="s">
        <v>255</v>
      </c>
      <c r="E342" s="36">
        <v>41670</v>
      </c>
      <c r="F342" s="51">
        <v>15920</v>
      </c>
      <c r="G342" s="37">
        <v>1592</v>
      </c>
      <c r="H342" s="38">
        <v>1592</v>
      </c>
      <c r="I342" s="36">
        <f t="shared" si="30"/>
        <v>41670</v>
      </c>
      <c r="J342" s="39">
        <f t="shared" si="31"/>
        <v>10</v>
      </c>
      <c r="K342" s="5"/>
      <c r="L342" s="5"/>
      <c r="M342" s="42" t="s">
        <v>2344</v>
      </c>
      <c r="N342" s="43" t="str">
        <f t="shared" si="32"/>
        <v>ADQP</v>
      </c>
      <c r="O342" s="43" t="str">
        <f t="shared" si="33"/>
        <v>P</v>
      </c>
      <c r="P342" s="43" t="str">
        <f t="shared" si="34"/>
        <v>02</v>
      </c>
      <c r="Q342" s="43">
        <f t="shared" si="35"/>
        <v>10</v>
      </c>
      <c r="R342" s="35" t="s">
        <v>255</v>
      </c>
      <c r="S342" s="196" t="s">
        <v>2353</v>
      </c>
    </row>
    <row r="343" spans="1:19" x14ac:dyDescent="0.25">
      <c r="A343" s="33" t="s">
        <v>692</v>
      </c>
      <c r="B343" s="34" t="s">
        <v>693</v>
      </c>
      <c r="C343" s="34"/>
      <c r="D343" s="35" t="s">
        <v>221</v>
      </c>
      <c r="E343" s="36">
        <v>41729</v>
      </c>
      <c r="F343" s="82">
        <v>7000</v>
      </c>
      <c r="G343" s="37">
        <v>140</v>
      </c>
      <c r="H343" s="38">
        <f>+G343</f>
        <v>140</v>
      </c>
      <c r="I343" s="36">
        <f t="shared" si="30"/>
        <v>41729</v>
      </c>
      <c r="J343" s="39">
        <f t="shared" si="31"/>
        <v>2</v>
      </c>
      <c r="K343" s="5"/>
      <c r="L343" s="5"/>
      <c r="M343" t="s">
        <v>2342</v>
      </c>
      <c r="N343" s="43" t="str">
        <f t="shared" si="32"/>
        <v>ADQP</v>
      </c>
      <c r="O343" s="43" t="str">
        <f t="shared" si="33"/>
        <v>P</v>
      </c>
      <c r="P343" s="43" t="str">
        <f t="shared" si="34"/>
        <v>02</v>
      </c>
      <c r="Q343" s="43">
        <f t="shared" si="35"/>
        <v>10</v>
      </c>
      <c r="R343" s="35" t="s">
        <v>221</v>
      </c>
      <c r="S343" s="196" t="s">
        <v>2377</v>
      </c>
    </row>
    <row r="344" spans="1:19" x14ac:dyDescent="0.25">
      <c r="A344" s="50" t="s">
        <v>1093</v>
      </c>
      <c r="B344" s="31" t="s">
        <v>479</v>
      </c>
      <c r="C344" s="31"/>
      <c r="D344" s="35" t="s">
        <v>255</v>
      </c>
      <c r="E344" s="36">
        <v>41670</v>
      </c>
      <c r="F344" s="51">
        <v>7792</v>
      </c>
      <c r="G344" s="37">
        <v>779</v>
      </c>
      <c r="H344" s="38">
        <v>779</v>
      </c>
      <c r="I344" s="36">
        <f t="shared" si="30"/>
        <v>41670</v>
      </c>
      <c r="J344" s="39">
        <f t="shared" si="31"/>
        <v>10</v>
      </c>
      <c r="K344" s="40"/>
      <c r="L344" s="41"/>
      <c r="M344" s="213" t="s">
        <v>2344</v>
      </c>
      <c r="N344" s="43" t="str">
        <f t="shared" si="32"/>
        <v>ADQP</v>
      </c>
      <c r="O344" s="43" t="str">
        <f t="shared" si="33"/>
        <v>P</v>
      </c>
      <c r="P344" s="43" t="str">
        <f t="shared" si="34"/>
        <v>02</v>
      </c>
      <c r="Q344" s="43">
        <f t="shared" si="35"/>
        <v>10</v>
      </c>
      <c r="R344" s="35" t="s">
        <v>255</v>
      </c>
      <c r="S344" s="196" t="s">
        <v>2353</v>
      </c>
    </row>
    <row r="345" spans="1:19" x14ac:dyDescent="0.25">
      <c r="A345" s="33" t="s">
        <v>895</v>
      </c>
      <c r="B345" s="34" t="s">
        <v>580</v>
      </c>
      <c r="C345" s="34"/>
      <c r="D345" s="35" t="s">
        <v>561</v>
      </c>
      <c r="E345" s="36">
        <v>41652</v>
      </c>
      <c r="F345" s="31">
        <v>40000</v>
      </c>
      <c r="G345" s="37">
        <v>4000</v>
      </c>
      <c r="H345" s="38">
        <v>4000</v>
      </c>
      <c r="I345" s="36">
        <f t="shared" si="30"/>
        <v>41652</v>
      </c>
      <c r="J345" s="39">
        <f t="shared" si="31"/>
        <v>10</v>
      </c>
      <c r="K345" s="5"/>
      <c r="L345" s="5"/>
      <c r="M345" s="213" t="s">
        <v>2345</v>
      </c>
      <c r="N345" s="43" t="str">
        <f t="shared" si="32"/>
        <v>ADXP</v>
      </c>
      <c r="O345" s="43" t="str">
        <f t="shared" si="33"/>
        <v>P</v>
      </c>
      <c r="P345" s="43" t="str">
        <f t="shared" si="34"/>
        <v>02</v>
      </c>
      <c r="Q345" s="43">
        <f t="shared" si="35"/>
        <v>10</v>
      </c>
      <c r="R345" s="35" t="s">
        <v>561</v>
      </c>
      <c r="S345" s="196" t="s">
        <v>2358</v>
      </c>
    </row>
    <row r="346" spans="1:19" x14ac:dyDescent="0.25">
      <c r="A346" s="44" t="s">
        <v>1131</v>
      </c>
      <c r="B346" s="81" t="s">
        <v>653</v>
      </c>
      <c r="C346" s="81"/>
      <c r="D346" s="35" t="s">
        <v>561</v>
      </c>
      <c r="E346" s="36">
        <v>41698</v>
      </c>
      <c r="F346" s="82">
        <v>40000</v>
      </c>
      <c r="G346" s="37">
        <v>4000</v>
      </c>
      <c r="H346" s="38">
        <f>+G346</f>
        <v>4000</v>
      </c>
      <c r="I346" s="36">
        <f t="shared" si="30"/>
        <v>41698</v>
      </c>
      <c r="J346" s="39">
        <f t="shared" si="31"/>
        <v>10</v>
      </c>
      <c r="K346" s="5"/>
      <c r="L346" s="5"/>
      <c r="M346" s="213" t="s">
        <v>2345</v>
      </c>
      <c r="N346" s="43" t="str">
        <f t="shared" si="32"/>
        <v>ADZP</v>
      </c>
      <c r="O346" s="43" t="str">
        <f t="shared" si="33"/>
        <v>P</v>
      </c>
      <c r="P346" s="43" t="str">
        <f t="shared" si="34"/>
        <v>02</v>
      </c>
      <c r="Q346" s="43">
        <f t="shared" si="35"/>
        <v>10</v>
      </c>
      <c r="R346" s="35" t="s">
        <v>561</v>
      </c>
      <c r="S346" s="196" t="s">
        <v>2365</v>
      </c>
    </row>
    <row r="347" spans="1:19" x14ac:dyDescent="0.25">
      <c r="A347" s="50" t="s">
        <v>992</v>
      </c>
      <c r="B347" s="31" t="s">
        <v>535</v>
      </c>
      <c r="C347" s="31"/>
      <c r="D347" s="35" t="s">
        <v>255</v>
      </c>
      <c r="E347" s="36">
        <v>41670</v>
      </c>
      <c r="F347" s="51">
        <v>9791</v>
      </c>
      <c r="G347" s="37">
        <v>979</v>
      </c>
      <c r="H347" s="38">
        <v>979</v>
      </c>
      <c r="I347" s="36">
        <f t="shared" si="30"/>
        <v>41670</v>
      </c>
      <c r="J347" s="39">
        <f t="shared" si="31"/>
        <v>10</v>
      </c>
      <c r="K347" s="5"/>
      <c r="L347" s="5"/>
      <c r="M347" s="213" t="s">
        <v>2344</v>
      </c>
      <c r="N347" s="43" t="str">
        <f t="shared" si="32"/>
        <v>AECP</v>
      </c>
      <c r="O347" s="43" t="str">
        <f t="shared" si="33"/>
        <v>P</v>
      </c>
      <c r="P347" s="43" t="str">
        <f t="shared" si="34"/>
        <v>02</v>
      </c>
      <c r="Q347" s="43">
        <f t="shared" si="35"/>
        <v>10</v>
      </c>
      <c r="R347" s="35" t="s">
        <v>255</v>
      </c>
      <c r="S347" s="196" t="s">
        <v>2353</v>
      </c>
    </row>
    <row r="348" spans="1:19" x14ac:dyDescent="0.25">
      <c r="A348" s="33" t="s">
        <v>1122</v>
      </c>
      <c r="B348" s="34" t="s">
        <v>582</v>
      </c>
      <c r="C348" s="34"/>
      <c r="D348" s="35" t="s">
        <v>561</v>
      </c>
      <c r="E348" s="36">
        <v>41655</v>
      </c>
      <c r="F348" s="31">
        <v>13933</v>
      </c>
      <c r="G348" s="37">
        <v>1393</v>
      </c>
      <c r="H348" s="38">
        <v>1393</v>
      </c>
      <c r="I348" s="36">
        <f t="shared" ref="I348:I404" si="36">+E348</f>
        <v>41655</v>
      </c>
      <c r="J348" s="39">
        <f t="shared" si="31"/>
        <v>10</v>
      </c>
      <c r="K348" s="5"/>
      <c r="L348" s="5"/>
      <c r="M348" s="213" t="s">
        <v>2345</v>
      </c>
      <c r="N348" s="43" t="str">
        <f t="shared" si="32"/>
        <v>AEHP</v>
      </c>
      <c r="O348" s="43" t="str">
        <f t="shared" si="33"/>
        <v>P</v>
      </c>
      <c r="P348" s="43" t="str">
        <f t="shared" si="34"/>
        <v>02</v>
      </c>
      <c r="Q348" s="43">
        <f t="shared" si="35"/>
        <v>10</v>
      </c>
      <c r="R348" s="35" t="s">
        <v>561</v>
      </c>
      <c r="S348" s="196" t="s">
        <v>2364</v>
      </c>
    </row>
    <row r="349" spans="1:19" x14ac:dyDescent="0.25">
      <c r="A349" s="98" t="s">
        <v>1010</v>
      </c>
      <c r="B349" s="34" t="s">
        <v>683</v>
      </c>
      <c r="C349" s="34"/>
      <c r="D349" s="35" t="s">
        <v>221</v>
      </c>
      <c r="E349" s="36">
        <v>41729</v>
      </c>
      <c r="F349" s="82">
        <v>36500</v>
      </c>
      <c r="G349" s="37">
        <v>365</v>
      </c>
      <c r="H349" s="38">
        <f>+G349</f>
        <v>365</v>
      </c>
      <c r="I349" s="36">
        <f t="shared" si="36"/>
        <v>41729</v>
      </c>
      <c r="J349" s="39">
        <f t="shared" si="31"/>
        <v>1</v>
      </c>
      <c r="K349" s="5"/>
      <c r="L349" s="5"/>
      <c r="M349" t="s">
        <v>2342</v>
      </c>
      <c r="N349" s="43" t="str">
        <f t="shared" si="32"/>
        <v>AEKP</v>
      </c>
      <c r="O349" s="43" t="str">
        <f t="shared" si="33"/>
        <v>P</v>
      </c>
      <c r="P349" s="43" t="str">
        <f t="shared" si="34"/>
        <v>02</v>
      </c>
      <c r="Q349" s="43">
        <f t="shared" si="35"/>
        <v>10</v>
      </c>
      <c r="R349" s="35" t="s">
        <v>221</v>
      </c>
      <c r="S349" s="196" t="s">
        <v>2377</v>
      </c>
    </row>
    <row r="350" spans="1:19" x14ac:dyDescent="0.25">
      <c r="A350" s="50" t="s">
        <v>862</v>
      </c>
      <c r="B350" s="31" t="s">
        <v>471</v>
      </c>
      <c r="C350" s="31"/>
      <c r="D350" s="35" t="s">
        <v>255</v>
      </c>
      <c r="E350" s="36">
        <v>41670</v>
      </c>
      <c r="F350" s="51">
        <v>3867</v>
      </c>
      <c r="G350" s="37">
        <v>387</v>
      </c>
      <c r="H350" s="38">
        <v>387</v>
      </c>
      <c r="I350" s="36">
        <f t="shared" si="36"/>
        <v>41670</v>
      </c>
      <c r="J350" s="39">
        <f t="shared" si="31"/>
        <v>10.01</v>
      </c>
      <c r="K350" s="40"/>
      <c r="L350" s="41"/>
      <c r="M350" s="213" t="s">
        <v>2344</v>
      </c>
      <c r="N350" s="43" t="str">
        <f t="shared" si="32"/>
        <v>AEQP</v>
      </c>
      <c r="O350" s="43" t="str">
        <f t="shared" si="33"/>
        <v>P</v>
      </c>
      <c r="P350" s="43" t="str">
        <f t="shared" si="34"/>
        <v>02</v>
      </c>
      <c r="Q350" s="43">
        <f t="shared" si="35"/>
        <v>10</v>
      </c>
      <c r="R350" s="35" t="s">
        <v>255</v>
      </c>
      <c r="S350" s="196" t="s">
        <v>2353</v>
      </c>
    </row>
    <row r="351" spans="1:19" x14ac:dyDescent="0.25">
      <c r="A351" s="49" t="s">
        <v>1055</v>
      </c>
      <c r="B351" s="47" t="s">
        <v>335</v>
      </c>
      <c r="C351" s="47"/>
      <c r="D351" s="35" t="s">
        <v>255</v>
      </c>
      <c r="E351" s="36">
        <v>41670</v>
      </c>
      <c r="F351" s="51">
        <v>5067</v>
      </c>
      <c r="G351" s="37">
        <v>507</v>
      </c>
      <c r="H351" s="38">
        <v>507</v>
      </c>
      <c r="I351" s="36">
        <f t="shared" si="36"/>
        <v>41670</v>
      </c>
      <c r="J351" s="39">
        <f t="shared" si="31"/>
        <v>10.01</v>
      </c>
      <c r="K351" s="40"/>
      <c r="L351" s="41"/>
      <c r="M351" s="213" t="s">
        <v>2344</v>
      </c>
      <c r="N351" s="43" t="str">
        <f t="shared" si="32"/>
        <v>AERP</v>
      </c>
      <c r="O351" s="43" t="str">
        <f t="shared" si="33"/>
        <v>P</v>
      </c>
      <c r="P351" s="43" t="str">
        <f t="shared" si="34"/>
        <v>02</v>
      </c>
      <c r="Q351" s="43">
        <f t="shared" si="35"/>
        <v>10</v>
      </c>
      <c r="R351" s="35" t="s">
        <v>255</v>
      </c>
      <c r="S351" s="196" t="s">
        <v>2353</v>
      </c>
    </row>
    <row r="352" spans="1:19" x14ac:dyDescent="0.25">
      <c r="A352" s="46" t="s">
        <v>1137</v>
      </c>
      <c r="B352" s="34" t="s">
        <v>674</v>
      </c>
      <c r="C352" s="34"/>
      <c r="D352" s="35" t="s">
        <v>221</v>
      </c>
      <c r="E352" s="36">
        <v>41705</v>
      </c>
      <c r="F352" s="82">
        <v>27000</v>
      </c>
      <c r="G352" s="37">
        <v>270</v>
      </c>
      <c r="H352" s="38">
        <f>+G352</f>
        <v>270</v>
      </c>
      <c r="I352" s="36">
        <f t="shared" si="36"/>
        <v>41705</v>
      </c>
      <c r="J352" s="39">
        <f t="shared" si="31"/>
        <v>1</v>
      </c>
      <c r="K352" s="5"/>
      <c r="L352" s="5"/>
      <c r="M352" t="s">
        <v>2342</v>
      </c>
      <c r="N352" s="43" t="str">
        <f t="shared" si="32"/>
        <v>AEUP</v>
      </c>
      <c r="O352" s="43" t="str">
        <f t="shared" si="33"/>
        <v>P</v>
      </c>
      <c r="P352" s="43" t="str">
        <f t="shared" si="34"/>
        <v>02</v>
      </c>
      <c r="Q352" s="43">
        <f t="shared" si="35"/>
        <v>10</v>
      </c>
      <c r="R352" s="35" t="s">
        <v>221</v>
      </c>
      <c r="S352" s="196" t="s">
        <v>2389</v>
      </c>
    </row>
    <row r="353" spans="1:19" x14ac:dyDescent="0.25">
      <c r="A353" s="50" t="s">
        <v>875</v>
      </c>
      <c r="B353" s="31" t="s">
        <v>519</v>
      </c>
      <c r="C353" s="31"/>
      <c r="D353" s="35" t="s">
        <v>255</v>
      </c>
      <c r="E353" s="36">
        <v>41670</v>
      </c>
      <c r="F353" s="51">
        <v>14532</v>
      </c>
      <c r="G353" s="37">
        <v>1453</v>
      </c>
      <c r="H353" s="38">
        <v>1453</v>
      </c>
      <c r="I353" s="36">
        <f t="shared" si="36"/>
        <v>41670</v>
      </c>
      <c r="J353" s="39">
        <f t="shared" si="31"/>
        <v>10</v>
      </c>
      <c r="K353" s="40"/>
      <c r="L353" s="41"/>
      <c r="M353" s="213" t="s">
        <v>2344</v>
      </c>
      <c r="N353" s="43" t="str">
        <f t="shared" si="32"/>
        <v>AEZP</v>
      </c>
      <c r="O353" s="43" t="str">
        <f t="shared" si="33"/>
        <v>P</v>
      </c>
      <c r="P353" s="43" t="str">
        <f t="shared" si="34"/>
        <v>02</v>
      </c>
      <c r="Q353" s="43">
        <f t="shared" si="35"/>
        <v>10</v>
      </c>
      <c r="R353" s="35" t="s">
        <v>255</v>
      </c>
      <c r="S353" s="196" t="s">
        <v>2353</v>
      </c>
    </row>
    <row r="354" spans="1:19" x14ac:dyDescent="0.25">
      <c r="A354" s="50" t="s">
        <v>868</v>
      </c>
      <c r="B354" s="31" t="s">
        <v>496</v>
      </c>
      <c r="C354" s="31"/>
      <c r="D354" s="35" t="s">
        <v>255</v>
      </c>
      <c r="E354" s="36">
        <v>41670</v>
      </c>
      <c r="F354" s="51">
        <v>7526</v>
      </c>
      <c r="G354" s="37">
        <v>753</v>
      </c>
      <c r="H354" s="38">
        <v>753</v>
      </c>
      <c r="I354" s="36">
        <f t="shared" si="36"/>
        <v>41670</v>
      </c>
      <c r="J354" s="39">
        <f t="shared" si="31"/>
        <v>10.01</v>
      </c>
      <c r="K354" s="40"/>
      <c r="L354" s="41"/>
      <c r="M354" s="213" t="s">
        <v>2344</v>
      </c>
      <c r="N354" s="43" t="str">
        <f t="shared" si="32"/>
        <v>AFOP</v>
      </c>
      <c r="O354" s="43" t="str">
        <f t="shared" si="33"/>
        <v>P</v>
      </c>
      <c r="P354" s="43" t="str">
        <f t="shared" si="34"/>
        <v>02</v>
      </c>
      <c r="Q354" s="43">
        <f t="shared" si="35"/>
        <v>10</v>
      </c>
      <c r="R354" s="35" t="s">
        <v>255</v>
      </c>
      <c r="S354" s="196" t="s">
        <v>2353</v>
      </c>
    </row>
    <row r="355" spans="1:19" x14ac:dyDescent="0.25">
      <c r="A355" s="33" t="s">
        <v>1125</v>
      </c>
      <c r="B355" s="34" t="s">
        <v>597</v>
      </c>
      <c r="C355" s="34"/>
      <c r="D355" s="35" t="s">
        <v>221</v>
      </c>
      <c r="E355" s="36">
        <v>41684</v>
      </c>
      <c r="F355" s="82">
        <v>56280</v>
      </c>
      <c r="G355" s="37">
        <v>1126</v>
      </c>
      <c r="H355" s="38">
        <f>+G355</f>
        <v>1126</v>
      </c>
      <c r="I355" s="36">
        <f t="shared" si="36"/>
        <v>41684</v>
      </c>
      <c r="J355" s="39">
        <f t="shared" si="31"/>
        <v>2</v>
      </c>
      <c r="K355" s="5"/>
      <c r="L355" s="5"/>
      <c r="M355" t="s">
        <v>2342</v>
      </c>
      <c r="N355" s="43" t="str">
        <f t="shared" si="32"/>
        <v>AFOP</v>
      </c>
      <c r="O355" s="43" t="str">
        <f t="shared" si="33"/>
        <v>P</v>
      </c>
      <c r="P355" s="43" t="str">
        <f t="shared" si="34"/>
        <v>02</v>
      </c>
      <c r="Q355" s="43">
        <f t="shared" si="35"/>
        <v>10</v>
      </c>
      <c r="R355" s="35" t="s">
        <v>221</v>
      </c>
      <c r="S355" s="196" t="s">
        <v>2368</v>
      </c>
    </row>
    <row r="356" spans="1:19" x14ac:dyDescent="0.25">
      <c r="A356" s="33" t="s">
        <v>1124</v>
      </c>
      <c r="B356" s="34" t="s">
        <v>596</v>
      </c>
      <c r="C356" s="34"/>
      <c r="D356" s="35" t="s">
        <v>221</v>
      </c>
      <c r="E356" s="36">
        <v>41673</v>
      </c>
      <c r="F356" s="82">
        <v>25000</v>
      </c>
      <c r="G356" s="37">
        <v>500</v>
      </c>
      <c r="H356" s="38">
        <f>+G356</f>
        <v>500</v>
      </c>
      <c r="I356" s="36">
        <f t="shared" si="36"/>
        <v>41673</v>
      </c>
      <c r="J356" s="39">
        <f t="shared" si="31"/>
        <v>2</v>
      </c>
      <c r="K356" s="5"/>
      <c r="L356" s="5"/>
      <c r="M356" t="s">
        <v>2342</v>
      </c>
      <c r="N356" s="43" t="str">
        <f t="shared" si="32"/>
        <v>AFOP</v>
      </c>
      <c r="O356" s="43" t="str">
        <f t="shared" si="33"/>
        <v>P</v>
      </c>
      <c r="P356" s="43" t="str">
        <f t="shared" si="34"/>
        <v>02</v>
      </c>
      <c r="Q356" s="43">
        <f t="shared" si="35"/>
        <v>10</v>
      </c>
      <c r="R356" s="35" t="s">
        <v>221</v>
      </c>
      <c r="S356" s="196" t="s">
        <v>2366</v>
      </c>
    </row>
    <row r="357" spans="1:19" x14ac:dyDescent="0.25">
      <c r="A357" s="33" t="s">
        <v>1029</v>
      </c>
      <c r="B357" s="34" t="s">
        <v>234</v>
      </c>
      <c r="C357" s="34"/>
      <c r="D357" s="35" t="s">
        <v>221</v>
      </c>
      <c r="E357" s="36">
        <v>41646</v>
      </c>
      <c r="F357" s="37">
        <v>4520</v>
      </c>
      <c r="G357" s="37">
        <v>90</v>
      </c>
      <c r="H357" s="38">
        <v>90</v>
      </c>
      <c r="I357" s="36">
        <f t="shared" si="36"/>
        <v>41646</v>
      </c>
      <c r="J357" s="39">
        <f t="shared" si="31"/>
        <v>1.99</v>
      </c>
      <c r="K357" s="40"/>
      <c r="L357" s="41"/>
      <c r="M357" t="s">
        <v>2342</v>
      </c>
      <c r="N357" s="43" t="str">
        <f t="shared" si="32"/>
        <v>AFQP</v>
      </c>
      <c r="O357" s="43" t="str">
        <f t="shared" si="33"/>
        <v>P</v>
      </c>
      <c r="P357" s="43" t="str">
        <f t="shared" si="34"/>
        <v>02</v>
      </c>
      <c r="Q357" s="43">
        <f t="shared" si="35"/>
        <v>10</v>
      </c>
      <c r="R357" s="35" t="s">
        <v>221</v>
      </c>
      <c r="S357" s="196" t="s">
        <v>2349</v>
      </c>
    </row>
    <row r="358" spans="1:19" x14ac:dyDescent="0.25">
      <c r="A358" s="50" t="s">
        <v>867</v>
      </c>
      <c r="B358" s="31" t="s">
        <v>492</v>
      </c>
      <c r="C358" s="31"/>
      <c r="D358" s="35" t="s">
        <v>255</v>
      </c>
      <c r="E358" s="36">
        <v>41670</v>
      </c>
      <c r="F358" s="51">
        <v>8545</v>
      </c>
      <c r="G358" s="37">
        <v>854</v>
      </c>
      <c r="H358" s="38">
        <v>854</v>
      </c>
      <c r="I358" s="36">
        <f t="shared" si="36"/>
        <v>41670</v>
      </c>
      <c r="J358" s="39">
        <f t="shared" si="31"/>
        <v>9.99</v>
      </c>
      <c r="K358" s="40"/>
      <c r="L358" s="41"/>
      <c r="M358" s="213" t="s">
        <v>2344</v>
      </c>
      <c r="N358" s="43" t="str">
        <f t="shared" si="32"/>
        <v>AFYP</v>
      </c>
      <c r="O358" s="43" t="str">
        <f t="shared" si="33"/>
        <v>P</v>
      </c>
      <c r="P358" s="43" t="str">
        <f t="shared" si="34"/>
        <v>02</v>
      </c>
      <c r="Q358" s="43">
        <f t="shared" si="35"/>
        <v>10</v>
      </c>
      <c r="R358" s="35" t="s">
        <v>255</v>
      </c>
      <c r="S358" s="196" t="s">
        <v>2353</v>
      </c>
    </row>
    <row r="359" spans="1:19" x14ac:dyDescent="0.25">
      <c r="A359" s="45" t="s">
        <v>1024</v>
      </c>
      <c r="B359" s="45" t="s">
        <v>775</v>
      </c>
      <c r="C359" s="45"/>
      <c r="D359" s="35" t="s">
        <v>561</v>
      </c>
      <c r="E359" s="36">
        <v>41705</v>
      </c>
      <c r="F359" s="82">
        <v>20000</v>
      </c>
      <c r="G359" s="37">
        <v>2000</v>
      </c>
      <c r="H359" s="38">
        <f>+G359</f>
        <v>2000</v>
      </c>
      <c r="I359" s="36">
        <f t="shared" si="36"/>
        <v>41705</v>
      </c>
      <c r="J359" s="39">
        <f t="shared" si="31"/>
        <v>10</v>
      </c>
      <c r="K359" s="5"/>
      <c r="L359" s="5"/>
      <c r="M359" s="213" t="s">
        <v>2345</v>
      </c>
      <c r="N359" s="43" t="str">
        <f t="shared" si="32"/>
        <v>AGDP</v>
      </c>
      <c r="O359" s="43" t="str">
        <f t="shared" si="33"/>
        <v>P</v>
      </c>
      <c r="P359" s="43" t="str">
        <f t="shared" si="34"/>
        <v>02</v>
      </c>
      <c r="Q359" s="43">
        <f t="shared" si="35"/>
        <v>10</v>
      </c>
      <c r="R359" s="35" t="s">
        <v>561</v>
      </c>
      <c r="S359" s="196" t="s">
        <v>2389</v>
      </c>
    </row>
    <row r="360" spans="1:19" x14ac:dyDescent="0.25">
      <c r="A360" s="50" t="s">
        <v>456</v>
      </c>
      <c r="B360" s="31" t="s">
        <v>457</v>
      </c>
      <c r="C360" s="31"/>
      <c r="D360" s="35" t="s">
        <v>255</v>
      </c>
      <c r="E360" s="36">
        <v>41670</v>
      </c>
      <c r="F360" s="51">
        <v>5156</v>
      </c>
      <c r="G360" s="37">
        <v>516</v>
      </c>
      <c r="H360" s="38">
        <v>516</v>
      </c>
      <c r="I360" s="36">
        <f t="shared" si="36"/>
        <v>41670</v>
      </c>
      <c r="J360" s="39">
        <f t="shared" si="31"/>
        <v>10.01</v>
      </c>
      <c r="K360" s="40"/>
      <c r="L360" s="41"/>
      <c r="M360" s="213" t="s">
        <v>2344</v>
      </c>
      <c r="N360" s="43" t="str">
        <f t="shared" si="32"/>
        <v>AGKP</v>
      </c>
      <c r="O360" s="43" t="str">
        <f t="shared" si="33"/>
        <v>P</v>
      </c>
      <c r="P360" s="43" t="str">
        <f t="shared" si="34"/>
        <v>02</v>
      </c>
      <c r="Q360" s="43">
        <f t="shared" si="35"/>
        <v>10</v>
      </c>
      <c r="R360" s="35" t="s">
        <v>255</v>
      </c>
      <c r="S360" s="196" t="s">
        <v>2353</v>
      </c>
    </row>
    <row r="361" spans="1:19" x14ac:dyDescent="0.25">
      <c r="A361" s="33" t="s">
        <v>1030</v>
      </c>
      <c r="B361" s="34" t="s">
        <v>238</v>
      </c>
      <c r="C361" s="34"/>
      <c r="D361" s="35" t="s">
        <v>221</v>
      </c>
      <c r="E361" s="36">
        <v>41661</v>
      </c>
      <c r="F361" s="37">
        <v>3000</v>
      </c>
      <c r="G361" s="37">
        <v>60</v>
      </c>
      <c r="H361" s="38">
        <v>60</v>
      </c>
      <c r="I361" s="36">
        <f t="shared" si="36"/>
        <v>41661</v>
      </c>
      <c r="J361" s="39">
        <f t="shared" si="31"/>
        <v>2</v>
      </c>
      <c r="K361" s="40"/>
      <c r="L361" s="41"/>
      <c r="M361" t="s">
        <v>2342</v>
      </c>
      <c r="N361" s="43" t="str">
        <f t="shared" si="32"/>
        <v>AGLP</v>
      </c>
      <c r="O361" s="43" t="str">
        <f t="shared" si="33"/>
        <v>P</v>
      </c>
      <c r="P361" s="43" t="str">
        <f t="shared" si="34"/>
        <v>02</v>
      </c>
      <c r="Q361" s="43">
        <f t="shared" si="35"/>
        <v>10</v>
      </c>
      <c r="R361" s="35" t="s">
        <v>221</v>
      </c>
      <c r="S361" s="196" t="s">
        <v>2351</v>
      </c>
    </row>
    <row r="362" spans="1:19" x14ac:dyDescent="0.25">
      <c r="A362" s="50" t="s">
        <v>851</v>
      </c>
      <c r="B362" s="31" t="s">
        <v>426</v>
      </c>
      <c r="C362" s="31"/>
      <c r="D362" s="35" t="s">
        <v>255</v>
      </c>
      <c r="E362" s="36">
        <v>41670</v>
      </c>
      <c r="F362" s="51">
        <v>1619</v>
      </c>
      <c r="G362" s="37">
        <v>162</v>
      </c>
      <c r="H362" s="38">
        <v>162</v>
      </c>
      <c r="I362" s="36">
        <f t="shared" si="36"/>
        <v>41670</v>
      </c>
      <c r="J362" s="39">
        <f t="shared" si="31"/>
        <v>10.01</v>
      </c>
      <c r="K362" s="40"/>
      <c r="L362" s="41"/>
      <c r="M362" s="213" t="s">
        <v>2344</v>
      </c>
      <c r="N362" s="43" t="str">
        <f t="shared" si="32"/>
        <v>AGRP</v>
      </c>
      <c r="O362" s="43" t="str">
        <f t="shared" si="33"/>
        <v>P</v>
      </c>
      <c r="P362" s="43" t="str">
        <f t="shared" si="34"/>
        <v>02</v>
      </c>
      <c r="Q362" s="43">
        <f t="shared" si="35"/>
        <v>10</v>
      </c>
      <c r="R362" s="35" t="s">
        <v>255</v>
      </c>
      <c r="S362" s="196" t="s">
        <v>2353</v>
      </c>
    </row>
    <row r="363" spans="1:19" x14ac:dyDescent="0.25">
      <c r="A363" s="50" t="s">
        <v>982</v>
      </c>
      <c r="B363" s="31" t="s">
        <v>485</v>
      </c>
      <c r="C363" s="31"/>
      <c r="D363" s="35" t="s">
        <v>255</v>
      </c>
      <c r="E363" s="36">
        <v>41670</v>
      </c>
      <c r="F363" s="51">
        <v>5484</v>
      </c>
      <c r="G363" s="37">
        <v>548</v>
      </c>
      <c r="H363" s="38">
        <v>548</v>
      </c>
      <c r="I363" s="36">
        <f t="shared" si="36"/>
        <v>41670</v>
      </c>
      <c r="J363" s="39">
        <f t="shared" si="31"/>
        <v>9.99</v>
      </c>
      <c r="K363" s="40"/>
      <c r="L363" s="41"/>
      <c r="M363" s="213" t="s">
        <v>2344</v>
      </c>
      <c r="N363" s="43" t="str">
        <f t="shared" si="32"/>
        <v>AGUP</v>
      </c>
      <c r="O363" s="43" t="str">
        <f t="shared" si="33"/>
        <v>P</v>
      </c>
      <c r="P363" s="43" t="str">
        <f t="shared" si="34"/>
        <v>02</v>
      </c>
      <c r="Q363" s="43">
        <f t="shared" si="35"/>
        <v>10</v>
      </c>
      <c r="R363" s="35" t="s">
        <v>255</v>
      </c>
      <c r="S363" s="196" t="s">
        <v>2353</v>
      </c>
    </row>
    <row r="364" spans="1:19" x14ac:dyDescent="0.25">
      <c r="A364" s="50" t="s">
        <v>1089</v>
      </c>
      <c r="B364" s="31" t="s">
        <v>464</v>
      </c>
      <c r="C364" s="31"/>
      <c r="D364" s="35" t="s">
        <v>255</v>
      </c>
      <c r="E364" s="36">
        <v>41670</v>
      </c>
      <c r="F364" s="51">
        <v>14636</v>
      </c>
      <c r="G364" s="37">
        <v>1464</v>
      </c>
      <c r="H364" s="38">
        <v>1464</v>
      </c>
      <c r="I364" s="36">
        <f t="shared" si="36"/>
        <v>41670</v>
      </c>
      <c r="J364" s="39">
        <f t="shared" si="31"/>
        <v>10</v>
      </c>
      <c r="K364" s="40"/>
      <c r="L364" s="41"/>
      <c r="M364" s="213" t="s">
        <v>2344</v>
      </c>
      <c r="N364" s="43" t="str">
        <f t="shared" si="32"/>
        <v>AGUP</v>
      </c>
      <c r="O364" s="43" t="str">
        <f t="shared" si="33"/>
        <v>P</v>
      </c>
      <c r="P364" s="43" t="str">
        <f t="shared" si="34"/>
        <v>02</v>
      </c>
      <c r="Q364" s="43">
        <f t="shared" si="35"/>
        <v>10</v>
      </c>
      <c r="R364" s="35" t="s">
        <v>255</v>
      </c>
      <c r="S364" s="196" t="s">
        <v>2353</v>
      </c>
    </row>
    <row r="365" spans="1:19" x14ac:dyDescent="0.25">
      <c r="A365" s="50" t="s">
        <v>459</v>
      </c>
      <c r="B365" s="31" t="s">
        <v>460</v>
      </c>
      <c r="C365" s="31"/>
      <c r="D365" s="35" t="s">
        <v>255</v>
      </c>
      <c r="E365" s="36">
        <v>41670</v>
      </c>
      <c r="F365" s="51">
        <v>13766</v>
      </c>
      <c r="G365" s="37">
        <v>1377</v>
      </c>
      <c r="H365" s="38">
        <v>1377</v>
      </c>
      <c r="I365" s="36">
        <f t="shared" si="36"/>
        <v>41670</v>
      </c>
      <c r="J365" s="39">
        <f t="shared" si="31"/>
        <v>10</v>
      </c>
      <c r="K365" s="40"/>
      <c r="L365" s="41"/>
      <c r="M365" s="213" t="s">
        <v>2344</v>
      </c>
      <c r="N365" s="43" t="str">
        <f t="shared" si="32"/>
        <v>AGUP</v>
      </c>
      <c r="O365" s="43" t="str">
        <f t="shared" si="33"/>
        <v>P</v>
      </c>
      <c r="P365" s="43" t="str">
        <f t="shared" si="34"/>
        <v>02</v>
      </c>
      <c r="Q365" s="43">
        <f t="shared" si="35"/>
        <v>10</v>
      </c>
      <c r="R365" s="35" t="s">
        <v>255</v>
      </c>
      <c r="S365" s="196" t="s">
        <v>2353</v>
      </c>
    </row>
    <row r="366" spans="1:19" x14ac:dyDescent="0.25">
      <c r="A366" s="33" t="s">
        <v>799</v>
      </c>
      <c r="B366" s="34" t="s">
        <v>248</v>
      </c>
      <c r="C366" s="34"/>
      <c r="D366" s="35" t="s">
        <v>221</v>
      </c>
      <c r="E366" s="36">
        <v>41670</v>
      </c>
      <c r="F366" s="37">
        <v>35659</v>
      </c>
      <c r="G366" s="37">
        <v>357</v>
      </c>
      <c r="H366" s="38">
        <v>357</v>
      </c>
      <c r="I366" s="36">
        <f t="shared" si="36"/>
        <v>41670</v>
      </c>
      <c r="J366" s="39">
        <f t="shared" si="31"/>
        <v>1</v>
      </c>
      <c r="K366" s="40"/>
      <c r="L366" s="41"/>
      <c r="M366" t="s">
        <v>2342</v>
      </c>
      <c r="N366" s="43" t="str">
        <f t="shared" si="32"/>
        <v>AGWP</v>
      </c>
      <c r="O366" s="43" t="str">
        <f t="shared" si="33"/>
        <v>P</v>
      </c>
      <c r="P366" s="43" t="str">
        <f t="shared" si="34"/>
        <v>02</v>
      </c>
      <c r="Q366" s="43">
        <f t="shared" si="35"/>
        <v>10</v>
      </c>
      <c r="R366" s="35" t="s">
        <v>221</v>
      </c>
      <c r="S366" s="196" t="s">
        <v>2353</v>
      </c>
    </row>
    <row r="367" spans="1:19" x14ac:dyDescent="0.25">
      <c r="A367" s="50" t="s">
        <v>865</v>
      </c>
      <c r="B367" s="31" t="s">
        <v>489</v>
      </c>
      <c r="C367" s="31"/>
      <c r="D367" s="35" t="s">
        <v>255</v>
      </c>
      <c r="E367" s="36">
        <v>41670</v>
      </c>
      <c r="F367" s="51">
        <v>15149</v>
      </c>
      <c r="G367" s="37">
        <v>1515</v>
      </c>
      <c r="H367" s="38">
        <v>1515</v>
      </c>
      <c r="I367" s="36">
        <f t="shared" si="36"/>
        <v>41670</v>
      </c>
      <c r="J367" s="39">
        <f t="shared" si="31"/>
        <v>10</v>
      </c>
      <c r="K367" s="40"/>
      <c r="L367" s="41"/>
      <c r="M367" s="42" t="s">
        <v>2344</v>
      </c>
      <c r="N367" s="43" t="str">
        <f t="shared" si="32"/>
        <v>AGYP</v>
      </c>
      <c r="O367" s="43" t="str">
        <f t="shared" si="33"/>
        <v>P</v>
      </c>
      <c r="P367" s="43" t="str">
        <f t="shared" si="34"/>
        <v>02</v>
      </c>
      <c r="Q367" s="43">
        <f t="shared" si="35"/>
        <v>10</v>
      </c>
      <c r="R367" s="35" t="s">
        <v>255</v>
      </c>
      <c r="S367" s="196" t="s">
        <v>2353</v>
      </c>
    </row>
    <row r="368" spans="1:19" x14ac:dyDescent="0.25">
      <c r="A368" s="33" t="s">
        <v>926</v>
      </c>
      <c r="B368" s="34" t="s">
        <v>240</v>
      </c>
      <c r="C368" s="34"/>
      <c r="D368" s="35" t="s">
        <v>221</v>
      </c>
      <c r="E368" s="36">
        <v>41661</v>
      </c>
      <c r="F368" s="37">
        <v>4073</v>
      </c>
      <c r="G368" s="37">
        <v>81</v>
      </c>
      <c r="H368" s="38">
        <v>81</v>
      </c>
      <c r="I368" s="36">
        <f t="shared" si="36"/>
        <v>41661</v>
      </c>
      <c r="J368" s="39">
        <f t="shared" si="31"/>
        <v>1.99</v>
      </c>
      <c r="K368" s="40"/>
      <c r="L368" s="41"/>
      <c r="M368" t="s">
        <v>2342</v>
      </c>
      <c r="N368" s="43" t="str">
        <f t="shared" si="32"/>
        <v>AHBP</v>
      </c>
      <c r="O368" s="43" t="str">
        <f t="shared" si="33"/>
        <v>P</v>
      </c>
      <c r="P368" s="43" t="str">
        <f t="shared" si="34"/>
        <v>02</v>
      </c>
      <c r="Q368" s="43">
        <f t="shared" si="35"/>
        <v>10</v>
      </c>
      <c r="R368" s="35" t="s">
        <v>221</v>
      </c>
      <c r="S368" s="196" t="s">
        <v>2351</v>
      </c>
    </row>
    <row r="369" spans="1:19" x14ac:dyDescent="0.25">
      <c r="A369" s="50" t="s">
        <v>985</v>
      </c>
      <c r="B369" s="31" t="s">
        <v>510</v>
      </c>
      <c r="C369" s="31"/>
      <c r="D369" s="35" t="s">
        <v>255</v>
      </c>
      <c r="E369" s="36">
        <v>41670</v>
      </c>
      <c r="F369" s="51">
        <v>4254</v>
      </c>
      <c r="G369" s="37">
        <v>425</v>
      </c>
      <c r="H369" s="38">
        <v>425</v>
      </c>
      <c r="I369" s="36">
        <f t="shared" si="36"/>
        <v>41670</v>
      </c>
      <c r="J369" s="39">
        <f t="shared" si="31"/>
        <v>9.99</v>
      </c>
      <c r="K369" s="40"/>
      <c r="L369" s="41"/>
      <c r="M369" s="42" t="s">
        <v>2344</v>
      </c>
      <c r="N369" s="43" t="str">
        <f t="shared" si="32"/>
        <v>AHCP</v>
      </c>
      <c r="O369" s="43" t="str">
        <f t="shared" si="33"/>
        <v>P</v>
      </c>
      <c r="P369" s="43" t="str">
        <f t="shared" si="34"/>
        <v>02</v>
      </c>
      <c r="Q369" s="43">
        <f t="shared" si="35"/>
        <v>10</v>
      </c>
      <c r="R369" s="35" t="s">
        <v>255</v>
      </c>
      <c r="S369" s="196" t="s">
        <v>2353</v>
      </c>
    </row>
    <row r="370" spans="1:19" x14ac:dyDescent="0.25">
      <c r="A370" s="33" t="s">
        <v>1028</v>
      </c>
      <c r="B370" s="34" t="s">
        <v>233</v>
      </c>
      <c r="C370" s="34"/>
      <c r="D370" s="35" t="s">
        <v>221</v>
      </c>
      <c r="E370" s="36">
        <v>41646</v>
      </c>
      <c r="F370" s="37">
        <v>17977</v>
      </c>
      <c r="G370" s="37">
        <v>360</v>
      </c>
      <c r="H370" s="38">
        <v>360</v>
      </c>
      <c r="I370" s="36">
        <f t="shared" si="36"/>
        <v>41646</v>
      </c>
      <c r="J370" s="39">
        <f t="shared" si="31"/>
        <v>2</v>
      </c>
      <c r="K370" s="40"/>
      <c r="L370" s="41"/>
      <c r="M370" t="s">
        <v>2342</v>
      </c>
      <c r="N370" s="43" t="str">
        <f t="shared" si="32"/>
        <v>AHIP</v>
      </c>
      <c r="O370" s="43" t="str">
        <f t="shared" si="33"/>
        <v>P</v>
      </c>
      <c r="P370" s="43" t="str">
        <f t="shared" si="34"/>
        <v>02</v>
      </c>
      <c r="Q370" s="43">
        <f t="shared" si="35"/>
        <v>10</v>
      </c>
      <c r="R370" s="35" t="s">
        <v>221</v>
      </c>
      <c r="S370" s="196" t="s">
        <v>2349</v>
      </c>
    </row>
    <row r="371" spans="1:19" x14ac:dyDescent="0.25">
      <c r="A371" s="45" t="s">
        <v>1025</v>
      </c>
      <c r="B371" s="45" t="s">
        <v>780</v>
      </c>
      <c r="C371" s="45"/>
      <c r="D371" s="35" t="s">
        <v>561</v>
      </c>
      <c r="E371" s="36">
        <v>41729</v>
      </c>
      <c r="F371" s="82">
        <v>9000</v>
      </c>
      <c r="G371" s="37">
        <v>900</v>
      </c>
      <c r="H371" s="38">
        <f>+G371</f>
        <v>900</v>
      </c>
      <c r="I371" s="36">
        <f t="shared" si="36"/>
        <v>41729</v>
      </c>
      <c r="J371" s="39">
        <f t="shared" si="31"/>
        <v>10</v>
      </c>
      <c r="K371" s="5"/>
      <c r="L371" s="5"/>
      <c r="M371" s="42" t="s">
        <v>2345</v>
      </c>
      <c r="N371" s="43" t="str">
        <f t="shared" si="32"/>
        <v>AHLP</v>
      </c>
      <c r="O371" s="43" t="str">
        <f t="shared" si="33"/>
        <v>P</v>
      </c>
      <c r="P371" s="43" t="str">
        <f t="shared" si="34"/>
        <v>02</v>
      </c>
      <c r="Q371" s="43">
        <f t="shared" si="35"/>
        <v>10</v>
      </c>
      <c r="R371" s="35" t="s">
        <v>561</v>
      </c>
      <c r="S371" s="196" t="s">
        <v>2377</v>
      </c>
    </row>
    <row r="372" spans="1:19" x14ac:dyDescent="0.25">
      <c r="A372" s="33" t="s">
        <v>1032</v>
      </c>
      <c r="B372" s="34" t="s">
        <v>249</v>
      </c>
      <c r="C372" s="34"/>
      <c r="D372" s="35" t="s">
        <v>221</v>
      </c>
      <c r="E372" s="36">
        <v>41670</v>
      </c>
      <c r="F372" s="37">
        <v>8742</v>
      </c>
      <c r="G372" s="37">
        <v>87</v>
      </c>
      <c r="H372" s="38">
        <v>87</v>
      </c>
      <c r="I372" s="36">
        <f t="shared" si="36"/>
        <v>41670</v>
      </c>
      <c r="J372" s="39">
        <f t="shared" si="31"/>
        <v>1</v>
      </c>
      <c r="K372" s="40"/>
      <c r="L372" s="41"/>
      <c r="M372" t="s">
        <v>2342</v>
      </c>
      <c r="N372" s="43" t="str">
        <f t="shared" si="32"/>
        <v>AHMP</v>
      </c>
      <c r="O372" s="43" t="str">
        <f t="shared" si="33"/>
        <v>P</v>
      </c>
      <c r="P372" s="43" t="str">
        <f t="shared" si="34"/>
        <v>02</v>
      </c>
      <c r="Q372" s="43">
        <f t="shared" si="35"/>
        <v>10</v>
      </c>
      <c r="R372" s="35" t="s">
        <v>221</v>
      </c>
      <c r="S372" s="196" t="s">
        <v>2353</v>
      </c>
    </row>
    <row r="373" spans="1:19" x14ac:dyDescent="0.25">
      <c r="A373" s="33" t="s">
        <v>230</v>
      </c>
      <c r="B373" s="34" t="s">
        <v>231</v>
      </c>
      <c r="C373" s="34"/>
      <c r="D373" s="35" t="s">
        <v>221</v>
      </c>
      <c r="E373" s="36">
        <v>41641</v>
      </c>
      <c r="F373" s="37">
        <v>7200</v>
      </c>
      <c r="G373" s="37">
        <v>144</v>
      </c>
      <c r="H373" s="38">
        <v>144</v>
      </c>
      <c r="I373" s="36">
        <f t="shared" si="36"/>
        <v>41641</v>
      </c>
      <c r="J373" s="39">
        <f t="shared" si="31"/>
        <v>2</v>
      </c>
      <c r="K373" s="40"/>
      <c r="L373" s="41"/>
      <c r="M373" t="s">
        <v>2342</v>
      </c>
      <c r="N373" s="43" t="str">
        <f t="shared" si="32"/>
        <v>AHYP</v>
      </c>
      <c r="O373" s="43" t="str">
        <f t="shared" si="33"/>
        <v>P</v>
      </c>
      <c r="P373" s="43" t="str">
        <f t="shared" si="34"/>
        <v>02</v>
      </c>
      <c r="Q373" s="43">
        <f t="shared" si="35"/>
        <v>10</v>
      </c>
      <c r="R373" s="35" t="s">
        <v>221</v>
      </c>
      <c r="S373" s="196" t="s">
        <v>2348</v>
      </c>
    </row>
    <row r="374" spans="1:19" x14ac:dyDescent="0.25">
      <c r="A374" s="45" t="s">
        <v>1147</v>
      </c>
      <c r="B374" s="45" t="s">
        <v>776</v>
      </c>
      <c r="C374" s="45"/>
      <c r="D374" s="35" t="s">
        <v>561</v>
      </c>
      <c r="E374" s="36">
        <v>41709</v>
      </c>
      <c r="F374" s="82">
        <v>128000</v>
      </c>
      <c r="G374" s="37">
        <v>12800</v>
      </c>
      <c r="H374" s="38">
        <f>+G374</f>
        <v>12800</v>
      </c>
      <c r="I374" s="36">
        <f t="shared" si="36"/>
        <v>41709</v>
      </c>
      <c r="J374" s="39">
        <f t="shared" si="31"/>
        <v>10</v>
      </c>
      <c r="K374" s="5"/>
      <c r="L374" s="5"/>
      <c r="M374" s="42" t="s">
        <v>2345</v>
      </c>
      <c r="N374" s="43" t="str">
        <f t="shared" si="32"/>
        <v>AIEP</v>
      </c>
      <c r="O374" s="43" t="str">
        <f t="shared" si="33"/>
        <v>P</v>
      </c>
      <c r="P374" s="43" t="str">
        <f t="shared" si="34"/>
        <v>02</v>
      </c>
      <c r="Q374" s="43">
        <f t="shared" si="35"/>
        <v>10</v>
      </c>
      <c r="R374" s="35" t="s">
        <v>561</v>
      </c>
      <c r="S374" s="196" t="s">
        <v>2390</v>
      </c>
    </row>
    <row r="375" spans="1:19" x14ac:dyDescent="0.25">
      <c r="A375" s="50" t="s">
        <v>857</v>
      </c>
      <c r="B375" s="31" t="s">
        <v>442</v>
      </c>
      <c r="C375" s="31"/>
      <c r="D375" s="35" t="s">
        <v>255</v>
      </c>
      <c r="E375" s="36">
        <v>41670</v>
      </c>
      <c r="F375" s="51">
        <v>7592</v>
      </c>
      <c r="G375" s="37">
        <v>759</v>
      </c>
      <c r="H375" s="38">
        <v>759</v>
      </c>
      <c r="I375" s="36">
        <f t="shared" si="36"/>
        <v>41670</v>
      </c>
      <c r="J375" s="39">
        <f t="shared" si="31"/>
        <v>10</v>
      </c>
      <c r="K375" s="40"/>
      <c r="L375" s="41"/>
      <c r="M375" s="42" t="s">
        <v>2344</v>
      </c>
      <c r="N375" s="43" t="str">
        <f t="shared" si="32"/>
        <v>AIXP</v>
      </c>
      <c r="O375" s="43" t="str">
        <f t="shared" si="33"/>
        <v>P</v>
      </c>
      <c r="P375" s="43" t="str">
        <f t="shared" si="34"/>
        <v>02</v>
      </c>
      <c r="Q375" s="43">
        <f t="shared" si="35"/>
        <v>10</v>
      </c>
      <c r="R375" s="35" t="s">
        <v>255</v>
      </c>
      <c r="S375" s="196" t="s">
        <v>2353</v>
      </c>
    </row>
    <row r="376" spans="1:19" x14ac:dyDescent="0.25">
      <c r="A376" s="49" t="s">
        <v>951</v>
      </c>
      <c r="B376" s="47" t="s">
        <v>353</v>
      </c>
      <c r="C376" s="47"/>
      <c r="D376" s="35" t="s">
        <v>255</v>
      </c>
      <c r="E376" s="36">
        <v>41670</v>
      </c>
      <c r="F376" s="31">
        <v>13046</v>
      </c>
      <c r="G376" s="37">
        <v>1305</v>
      </c>
      <c r="H376" s="38">
        <v>1305</v>
      </c>
      <c r="I376" s="36">
        <f t="shared" si="36"/>
        <v>41670</v>
      </c>
      <c r="J376" s="39">
        <f t="shared" si="31"/>
        <v>10</v>
      </c>
      <c r="K376" s="40"/>
      <c r="L376" s="41"/>
      <c r="M376" s="42" t="s">
        <v>2344</v>
      </c>
      <c r="N376" s="43" t="str">
        <f t="shared" si="32"/>
        <v>AJDP</v>
      </c>
      <c r="O376" s="43" t="str">
        <f t="shared" si="33"/>
        <v>P</v>
      </c>
      <c r="P376" s="43" t="str">
        <f t="shared" si="34"/>
        <v>02</v>
      </c>
      <c r="Q376" s="43">
        <f t="shared" si="35"/>
        <v>10</v>
      </c>
      <c r="R376" s="35" t="s">
        <v>255</v>
      </c>
      <c r="S376" s="196" t="s">
        <v>2353</v>
      </c>
    </row>
    <row r="377" spans="1:19" x14ac:dyDescent="0.25">
      <c r="A377" s="49" t="s">
        <v>958</v>
      </c>
      <c r="B377" s="47" t="s">
        <v>372</v>
      </c>
      <c r="C377" s="47"/>
      <c r="D377" s="35" t="s">
        <v>255</v>
      </c>
      <c r="E377" s="36">
        <v>41670</v>
      </c>
      <c r="F377" s="31">
        <v>10626</v>
      </c>
      <c r="G377" s="37">
        <v>1063</v>
      </c>
      <c r="H377" s="38">
        <v>1063</v>
      </c>
      <c r="I377" s="36">
        <f t="shared" si="36"/>
        <v>41670</v>
      </c>
      <c r="J377" s="39">
        <f t="shared" si="31"/>
        <v>10</v>
      </c>
      <c r="K377" s="40"/>
      <c r="L377" s="41"/>
      <c r="M377" s="42" t="s">
        <v>2344</v>
      </c>
      <c r="N377" s="43" t="str">
        <f t="shared" si="32"/>
        <v>AJIP</v>
      </c>
      <c r="O377" s="43" t="str">
        <f t="shared" si="33"/>
        <v>P</v>
      </c>
      <c r="P377" s="43" t="str">
        <f t="shared" si="34"/>
        <v>02</v>
      </c>
      <c r="Q377" s="43">
        <f t="shared" si="35"/>
        <v>10</v>
      </c>
      <c r="R377" s="35" t="s">
        <v>255</v>
      </c>
      <c r="S377" s="196" t="s">
        <v>2353</v>
      </c>
    </row>
    <row r="378" spans="1:19" x14ac:dyDescent="0.25">
      <c r="A378" s="98" t="s">
        <v>706</v>
      </c>
      <c r="B378" s="34" t="s">
        <v>707</v>
      </c>
      <c r="C378" s="34"/>
      <c r="D378" s="35" t="s">
        <v>221</v>
      </c>
      <c r="E378" s="36">
        <v>41729</v>
      </c>
      <c r="F378" s="82">
        <v>3300</v>
      </c>
      <c r="G378" s="37">
        <v>66</v>
      </c>
      <c r="H378" s="38">
        <f>+G378</f>
        <v>66</v>
      </c>
      <c r="I378" s="36">
        <f t="shared" si="36"/>
        <v>41729</v>
      </c>
      <c r="J378" s="39">
        <f t="shared" si="31"/>
        <v>2</v>
      </c>
      <c r="K378" s="5"/>
      <c r="L378" s="5"/>
      <c r="M378" t="s">
        <v>2342</v>
      </c>
      <c r="N378" s="43" t="str">
        <f t="shared" si="32"/>
        <v>AJJP</v>
      </c>
      <c r="O378" s="43" t="str">
        <f t="shared" si="33"/>
        <v>P</v>
      </c>
      <c r="P378" s="43" t="str">
        <f t="shared" si="34"/>
        <v>02</v>
      </c>
      <c r="Q378" s="43">
        <f t="shared" si="35"/>
        <v>10</v>
      </c>
      <c r="R378" s="35" t="s">
        <v>221</v>
      </c>
      <c r="S378" s="196" t="s">
        <v>2377</v>
      </c>
    </row>
    <row r="379" spans="1:19" x14ac:dyDescent="0.25">
      <c r="A379" s="50" t="s">
        <v>965</v>
      </c>
      <c r="B379" s="31" t="s">
        <v>395</v>
      </c>
      <c r="C379" s="31"/>
      <c r="D379" s="35" t="s">
        <v>255</v>
      </c>
      <c r="E379" s="36">
        <v>41670</v>
      </c>
      <c r="F379" s="31">
        <v>8634</v>
      </c>
      <c r="G379" s="37">
        <v>863</v>
      </c>
      <c r="H379" s="38">
        <v>863</v>
      </c>
      <c r="I379" s="36">
        <f t="shared" si="36"/>
        <v>41670</v>
      </c>
      <c r="J379" s="39">
        <f t="shared" si="31"/>
        <v>10</v>
      </c>
      <c r="K379" s="40"/>
      <c r="L379" s="41"/>
      <c r="M379" s="42" t="s">
        <v>2344</v>
      </c>
      <c r="N379" s="43" t="str">
        <f t="shared" si="32"/>
        <v>AJPL</v>
      </c>
      <c r="O379" s="43" t="str">
        <f t="shared" si="33"/>
        <v>L</v>
      </c>
      <c r="P379" s="43" t="str">
        <f t="shared" si="34"/>
        <v>02</v>
      </c>
      <c r="Q379" s="43">
        <f t="shared" si="35"/>
        <v>10</v>
      </c>
      <c r="R379" s="35" t="s">
        <v>255</v>
      </c>
      <c r="S379" s="196" t="s">
        <v>2353</v>
      </c>
    </row>
    <row r="380" spans="1:19" x14ac:dyDescent="0.25">
      <c r="A380" s="49" t="s">
        <v>1053</v>
      </c>
      <c r="B380" s="47" t="s">
        <v>329</v>
      </c>
      <c r="C380" s="47"/>
      <c r="D380" s="35" t="s">
        <v>255</v>
      </c>
      <c r="E380" s="36">
        <v>41670</v>
      </c>
      <c r="F380" s="51">
        <v>3849</v>
      </c>
      <c r="G380" s="37">
        <v>385</v>
      </c>
      <c r="H380" s="38">
        <v>385</v>
      </c>
      <c r="I380" s="36">
        <f t="shared" si="36"/>
        <v>41670</v>
      </c>
      <c r="J380" s="39">
        <f t="shared" si="31"/>
        <v>10</v>
      </c>
      <c r="K380" s="40"/>
      <c r="L380" s="41"/>
      <c r="M380" s="42" t="s">
        <v>2344</v>
      </c>
      <c r="N380" s="43" t="str">
        <f t="shared" si="32"/>
        <v>AJSP</v>
      </c>
      <c r="O380" s="43" t="str">
        <f t="shared" si="33"/>
        <v>P</v>
      </c>
      <c r="P380" s="43" t="str">
        <f t="shared" si="34"/>
        <v>02</v>
      </c>
      <c r="Q380" s="43">
        <f t="shared" si="35"/>
        <v>10</v>
      </c>
      <c r="R380" s="35" t="s">
        <v>255</v>
      </c>
      <c r="S380" s="196" t="s">
        <v>2353</v>
      </c>
    </row>
    <row r="381" spans="1:19" x14ac:dyDescent="0.25">
      <c r="A381" s="50" t="s">
        <v>1082</v>
      </c>
      <c r="B381" s="31" t="s">
        <v>434</v>
      </c>
      <c r="C381" s="31"/>
      <c r="D381" s="35" t="s">
        <v>255</v>
      </c>
      <c r="E381" s="36">
        <v>41670</v>
      </c>
      <c r="F381" s="51">
        <v>5972</v>
      </c>
      <c r="G381" s="37">
        <v>597</v>
      </c>
      <c r="H381" s="38">
        <v>597</v>
      </c>
      <c r="I381" s="36">
        <f t="shared" si="36"/>
        <v>41670</v>
      </c>
      <c r="J381" s="39">
        <f t="shared" si="31"/>
        <v>10</v>
      </c>
      <c r="K381" s="40"/>
      <c r="L381" s="41"/>
      <c r="M381" s="42" t="s">
        <v>2344</v>
      </c>
      <c r="N381" s="43" t="str">
        <f t="shared" si="32"/>
        <v>AKEP</v>
      </c>
      <c r="O381" s="43" t="str">
        <f t="shared" si="33"/>
        <v>P</v>
      </c>
      <c r="P381" s="43" t="str">
        <f t="shared" si="34"/>
        <v>02</v>
      </c>
      <c r="Q381" s="43">
        <f t="shared" si="35"/>
        <v>10</v>
      </c>
      <c r="R381" s="35" t="s">
        <v>255</v>
      </c>
      <c r="S381" s="196" t="s">
        <v>2353</v>
      </c>
    </row>
    <row r="382" spans="1:19" x14ac:dyDescent="0.25">
      <c r="A382" s="50" t="s">
        <v>858</v>
      </c>
      <c r="B382" s="31" t="s">
        <v>448</v>
      </c>
      <c r="C382" s="31"/>
      <c r="D382" s="35" t="s">
        <v>255</v>
      </c>
      <c r="E382" s="36">
        <v>41670</v>
      </c>
      <c r="F382" s="51">
        <v>17709</v>
      </c>
      <c r="G382" s="37">
        <v>1771</v>
      </c>
      <c r="H382" s="38">
        <v>1771</v>
      </c>
      <c r="I382" s="36">
        <f t="shared" si="36"/>
        <v>41670</v>
      </c>
      <c r="J382" s="39">
        <f t="shared" si="31"/>
        <v>10</v>
      </c>
      <c r="K382" s="40"/>
      <c r="L382" s="41"/>
      <c r="M382" s="42" t="s">
        <v>2344</v>
      </c>
      <c r="N382" s="43" t="str">
        <f t="shared" si="32"/>
        <v>AKRP</v>
      </c>
      <c r="O382" s="43" t="str">
        <f t="shared" si="33"/>
        <v>P</v>
      </c>
      <c r="P382" s="43" t="str">
        <f t="shared" si="34"/>
        <v>02</v>
      </c>
      <c r="Q382" s="43">
        <f t="shared" si="35"/>
        <v>10</v>
      </c>
      <c r="R382" s="35" t="s">
        <v>255</v>
      </c>
      <c r="S382" s="196" t="s">
        <v>2353</v>
      </c>
    </row>
    <row r="383" spans="1:19" x14ac:dyDescent="0.25">
      <c r="A383" s="33" t="s">
        <v>236</v>
      </c>
      <c r="B383" s="34" t="s">
        <v>237</v>
      </c>
      <c r="C383" s="34"/>
      <c r="D383" s="35" t="s">
        <v>221</v>
      </c>
      <c r="E383" s="36">
        <v>41646</v>
      </c>
      <c r="F383" s="37">
        <v>7200</v>
      </c>
      <c r="G383" s="37">
        <v>144</v>
      </c>
      <c r="H383" s="38">
        <v>144</v>
      </c>
      <c r="I383" s="36">
        <f t="shared" si="36"/>
        <v>41646</v>
      </c>
      <c r="J383" s="39">
        <f t="shared" si="31"/>
        <v>2</v>
      </c>
      <c r="K383" s="40"/>
      <c r="L383" s="41"/>
      <c r="M383" t="s">
        <v>2342</v>
      </c>
      <c r="N383" s="43" t="str">
        <f t="shared" si="32"/>
        <v>ALGP</v>
      </c>
      <c r="O383" s="43" t="str">
        <f t="shared" si="33"/>
        <v>P</v>
      </c>
      <c r="P383" s="43" t="str">
        <f t="shared" si="34"/>
        <v>02</v>
      </c>
      <c r="Q383" s="43">
        <f t="shared" si="35"/>
        <v>10</v>
      </c>
      <c r="R383" s="35" t="s">
        <v>221</v>
      </c>
      <c r="S383" s="196" t="s">
        <v>2349</v>
      </c>
    </row>
    <row r="384" spans="1:19" x14ac:dyDescent="0.25">
      <c r="A384" s="50" t="s">
        <v>966</v>
      </c>
      <c r="B384" s="31" t="s">
        <v>397</v>
      </c>
      <c r="C384" s="31"/>
      <c r="D384" s="35" t="s">
        <v>255</v>
      </c>
      <c r="E384" s="36">
        <v>41670</v>
      </c>
      <c r="F384" s="51">
        <v>6260</v>
      </c>
      <c r="G384" s="37">
        <v>626</v>
      </c>
      <c r="H384" s="38">
        <v>626</v>
      </c>
      <c r="I384" s="36">
        <f t="shared" si="36"/>
        <v>41670</v>
      </c>
      <c r="J384" s="39">
        <f t="shared" si="31"/>
        <v>10</v>
      </c>
      <c r="K384" s="40"/>
      <c r="L384" s="41"/>
      <c r="M384" s="42" t="s">
        <v>2344</v>
      </c>
      <c r="N384" s="43" t="str">
        <f t="shared" si="32"/>
        <v>ALKP</v>
      </c>
      <c r="O384" s="43" t="str">
        <f t="shared" si="33"/>
        <v>P</v>
      </c>
      <c r="P384" s="43" t="str">
        <f t="shared" si="34"/>
        <v>02</v>
      </c>
      <c r="Q384" s="43">
        <f t="shared" si="35"/>
        <v>10</v>
      </c>
      <c r="R384" s="35" t="s">
        <v>255</v>
      </c>
      <c r="S384" s="196" t="s">
        <v>2353</v>
      </c>
    </row>
    <row r="385" spans="1:19" x14ac:dyDescent="0.25">
      <c r="A385" s="49" t="s">
        <v>952</v>
      </c>
      <c r="B385" s="47" t="s">
        <v>356</v>
      </c>
      <c r="C385" s="47"/>
      <c r="D385" s="35" t="s">
        <v>255</v>
      </c>
      <c r="E385" s="36">
        <v>41670</v>
      </c>
      <c r="F385" s="31">
        <v>11074</v>
      </c>
      <c r="G385" s="37">
        <v>1107</v>
      </c>
      <c r="H385" s="38">
        <v>1107</v>
      </c>
      <c r="I385" s="36">
        <f t="shared" si="36"/>
        <v>41670</v>
      </c>
      <c r="J385" s="39">
        <f t="shared" si="31"/>
        <v>10</v>
      </c>
      <c r="K385" s="40"/>
      <c r="L385" s="41"/>
      <c r="M385" s="42" t="s">
        <v>2344</v>
      </c>
      <c r="N385" s="43" t="str">
        <f t="shared" si="32"/>
        <v>ALNP</v>
      </c>
      <c r="O385" s="43" t="str">
        <f t="shared" si="33"/>
        <v>P</v>
      </c>
      <c r="P385" s="43" t="str">
        <f t="shared" si="34"/>
        <v>02</v>
      </c>
      <c r="Q385" s="43">
        <f t="shared" si="35"/>
        <v>10</v>
      </c>
      <c r="R385" s="35" t="s">
        <v>255</v>
      </c>
      <c r="S385" s="196" t="s">
        <v>2353</v>
      </c>
    </row>
    <row r="386" spans="1:19" x14ac:dyDescent="0.25">
      <c r="A386" s="50" t="s">
        <v>861</v>
      </c>
      <c r="B386" s="31" t="s">
        <v>467</v>
      </c>
      <c r="C386" s="31"/>
      <c r="D386" s="35" t="s">
        <v>255</v>
      </c>
      <c r="E386" s="36">
        <v>41670</v>
      </c>
      <c r="F386" s="51">
        <v>7948</v>
      </c>
      <c r="G386" s="37">
        <v>795</v>
      </c>
      <c r="H386" s="38">
        <v>795</v>
      </c>
      <c r="I386" s="36">
        <f t="shared" si="36"/>
        <v>41670</v>
      </c>
      <c r="J386" s="39">
        <f t="shared" ref="J386:J404" si="37">+ROUND(H386/F386*100,2)</f>
        <v>10</v>
      </c>
      <c r="K386" s="40"/>
      <c r="L386" s="41"/>
      <c r="M386" s="42" t="s">
        <v>2344</v>
      </c>
      <c r="N386" s="43" t="str">
        <f t="shared" ref="N386:N404" si="38">LEFT(A386,4)</f>
        <v>ALPP</v>
      </c>
      <c r="O386" s="43" t="str">
        <f t="shared" ref="O386:O404" si="39">RIGHT(N386,1)</f>
        <v>P</v>
      </c>
      <c r="P386" s="43" t="str">
        <f t="shared" ref="P386:P404" si="40">IF(O386="C","01","02")</f>
        <v>02</v>
      </c>
      <c r="Q386" s="43">
        <f t="shared" ref="Q386:Q404" si="41">LEN(A386)</f>
        <v>10</v>
      </c>
      <c r="R386" s="35" t="s">
        <v>255</v>
      </c>
      <c r="S386" s="196" t="s">
        <v>2353</v>
      </c>
    </row>
    <row r="387" spans="1:19" x14ac:dyDescent="0.25">
      <c r="A387" s="50" t="s">
        <v>856</v>
      </c>
      <c r="B387" s="31" t="s">
        <v>441</v>
      </c>
      <c r="C387" s="31"/>
      <c r="D387" s="35" t="s">
        <v>255</v>
      </c>
      <c r="E387" s="36">
        <v>41670</v>
      </c>
      <c r="F387" s="51">
        <v>6485</v>
      </c>
      <c r="G387" s="37">
        <v>649</v>
      </c>
      <c r="H387" s="38">
        <v>649</v>
      </c>
      <c r="I387" s="36">
        <f t="shared" si="36"/>
        <v>41670</v>
      </c>
      <c r="J387" s="39">
        <f t="shared" si="37"/>
        <v>10.01</v>
      </c>
      <c r="K387" s="40"/>
      <c r="L387" s="41"/>
      <c r="M387" s="42" t="s">
        <v>2344</v>
      </c>
      <c r="N387" s="43" t="str">
        <f t="shared" si="38"/>
        <v>ALTP</v>
      </c>
      <c r="O387" s="43" t="str">
        <f t="shared" si="39"/>
        <v>P</v>
      </c>
      <c r="P387" s="43" t="str">
        <f t="shared" si="40"/>
        <v>02</v>
      </c>
      <c r="Q387" s="43">
        <f t="shared" si="41"/>
        <v>10</v>
      </c>
      <c r="R387" s="35" t="s">
        <v>255</v>
      </c>
      <c r="S387" s="196" t="s">
        <v>2353</v>
      </c>
    </row>
    <row r="388" spans="1:19" x14ac:dyDescent="0.25">
      <c r="A388" s="50" t="s">
        <v>1110</v>
      </c>
      <c r="B388" s="31" t="s">
        <v>539</v>
      </c>
      <c r="C388" s="31"/>
      <c r="D388" s="35" t="s">
        <v>255</v>
      </c>
      <c r="E388" s="36">
        <v>41670</v>
      </c>
      <c r="F388" s="51">
        <v>5764</v>
      </c>
      <c r="G388" s="37">
        <v>576</v>
      </c>
      <c r="H388" s="38">
        <v>576</v>
      </c>
      <c r="I388" s="36">
        <f t="shared" si="36"/>
        <v>41670</v>
      </c>
      <c r="J388" s="39">
        <f t="shared" si="37"/>
        <v>9.99</v>
      </c>
      <c r="K388" s="5"/>
      <c r="L388" s="5"/>
      <c r="M388" s="42" t="s">
        <v>2344</v>
      </c>
      <c r="N388" s="43" t="str">
        <f t="shared" si="38"/>
        <v>ALYP</v>
      </c>
      <c r="O388" s="43" t="str">
        <f t="shared" si="39"/>
        <v>P</v>
      </c>
      <c r="P388" s="43" t="str">
        <f t="shared" si="40"/>
        <v>02</v>
      </c>
      <c r="Q388" s="43">
        <f t="shared" si="41"/>
        <v>10</v>
      </c>
      <c r="R388" s="35" t="s">
        <v>255</v>
      </c>
      <c r="S388" s="196" t="s">
        <v>2353</v>
      </c>
    </row>
    <row r="389" spans="1:19" x14ac:dyDescent="0.25">
      <c r="A389" s="98" t="s">
        <v>908</v>
      </c>
      <c r="B389" s="34" t="s">
        <v>687</v>
      </c>
      <c r="C389" s="34"/>
      <c r="D389" s="35" t="s">
        <v>221</v>
      </c>
      <c r="E389" s="36">
        <v>41729</v>
      </c>
      <c r="F389" s="82">
        <v>9863</v>
      </c>
      <c r="G389" s="37">
        <v>197</v>
      </c>
      <c r="H389" s="38">
        <f>+G389</f>
        <v>197</v>
      </c>
      <c r="I389" s="36">
        <f t="shared" si="36"/>
        <v>41729</v>
      </c>
      <c r="J389" s="39">
        <f t="shared" si="37"/>
        <v>2</v>
      </c>
      <c r="K389" s="5"/>
      <c r="L389" s="5"/>
      <c r="M389" t="s">
        <v>2342</v>
      </c>
      <c r="N389" s="43" t="str">
        <f t="shared" si="38"/>
        <v>AMFP</v>
      </c>
      <c r="O389" s="43" t="str">
        <f t="shared" si="39"/>
        <v>P</v>
      </c>
      <c r="P389" s="43" t="str">
        <f t="shared" si="40"/>
        <v>02</v>
      </c>
      <c r="Q389" s="43">
        <f t="shared" si="41"/>
        <v>10</v>
      </c>
      <c r="R389" s="35" t="s">
        <v>221</v>
      </c>
      <c r="S389" s="196" t="s">
        <v>2377</v>
      </c>
    </row>
    <row r="390" spans="1:19" x14ac:dyDescent="0.25">
      <c r="A390" s="45" t="s">
        <v>917</v>
      </c>
      <c r="B390" s="45" t="s">
        <v>521</v>
      </c>
      <c r="C390" s="45"/>
      <c r="D390" s="35" t="s">
        <v>255</v>
      </c>
      <c r="E390" s="36">
        <v>41704</v>
      </c>
      <c r="F390" s="82">
        <v>39079</v>
      </c>
      <c r="G390" s="37">
        <v>3908</v>
      </c>
      <c r="H390" s="38">
        <f>+G390</f>
        <v>3908</v>
      </c>
      <c r="I390" s="36">
        <f t="shared" si="36"/>
        <v>41704</v>
      </c>
      <c r="J390" s="39">
        <f t="shared" si="37"/>
        <v>10</v>
      </c>
      <c r="K390" s="5"/>
      <c r="L390" s="5"/>
      <c r="M390" s="42" t="s">
        <v>2344</v>
      </c>
      <c r="N390" s="43" t="str">
        <f t="shared" si="38"/>
        <v>AMRP</v>
      </c>
      <c r="O390" s="43" t="str">
        <f t="shared" si="39"/>
        <v>P</v>
      </c>
      <c r="P390" s="43" t="str">
        <f t="shared" si="40"/>
        <v>02</v>
      </c>
      <c r="Q390" s="43">
        <f t="shared" si="41"/>
        <v>10</v>
      </c>
      <c r="R390" s="35" t="s">
        <v>255</v>
      </c>
      <c r="S390" s="196" t="s">
        <v>2394</v>
      </c>
    </row>
    <row r="391" spans="1:19" x14ac:dyDescent="0.25">
      <c r="A391" s="50" t="s">
        <v>1013</v>
      </c>
      <c r="B391" s="45" t="s">
        <v>462</v>
      </c>
      <c r="C391" s="45"/>
      <c r="D391" s="35" t="s">
        <v>255</v>
      </c>
      <c r="E391" s="36">
        <v>41704</v>
      </c>
      <c r="F391" s="82">
        <v>4594</v>
      </c>
      <c r="G391" s="37">
        <v>459</v>
      </c>
      <c r="H391" s="38">
        <f>+G391</f>
        <v>459</v>
      </c>
      <c r="I391" s="36">
        <f t="shared" si="36"/>
        <v>41704</v>
      </c>
      <c r="J391" s="39">
        <f t="shared" si="37"/>
        <v>9.99</v>
      </c>
      <c r="K391" s="5"/>
      <c r="L391" s="5"/>
      <c r="M391" s="42" t="s">
        <v>2344</v>
      </c>
      <c r="N391" s="43" t="str">
        <f t="shared" si="38"/>
        <v>ANGP</v>
      </c>
      <c r="O391" s="43" t="str">
        <f t="shared" si="39"/>
        <v>P</v>
      </c>
      <c r="P391" s="43" t="str">
        <f t="shared" si="40"/>
        <v>02</v>
      </c>
      <c r="Q391" s="43">
        <f t="shared" si="41"/>
        <v>10</v>
      </c>
      <c r="R391" s="35" t="s">
        <v>255</v>
      </c>
      <c r="S391" s="196" t="s">
        <v>2394</v>
      </c>
    </row>
    <row r="392" spans="1:19" x14ac:dyDescent="0.25">
      <c r="A392" s="50" t="s">
        <v>980</v>
      </c>
      <c r="B392" s="31" t="s">
        <v>476</v>
      </c>
      <c r="C392" s="31"/>
      <c r="D392" s="35" t="s">
        <v>255</v>
      </c>
      <c r="E392" s="36">
        <v>41670</v>
      </c>
      <c r="F392" s="51">
        <v>15617</v>
      </c>
      <c r="G392" s="37">
        <v>1562</v>
      </c>
      <c r="H392" s="38">
        <v>1562</v>
      </c>
      <c r="I392" s="36">
        <f t="shared" si="36"/>
        <v>41670</v>
      </c>
      <c r="J392" s="39">
        <f t="shared" si="37"/>
        <v>10</v>
      </c>
      <c r="K392" s="40"/>
      <c r="L392" s="41"/>
      <c r="M392" s="42" t="s">
        <v>2344</v>
      </c>
      <c r="N392" s="43" t="str">
        <f t="shared" si="38"/>
        <v>ANHP</v>
      </c>
      <c r="O392" s="43" t="str">
        <f t="shared" si="39"/>
        <v>P</v>
      </c>
      <c r="P392" s="43" t="str">
        <f t="shared" si="40"/>
        <v>02</v>
      </c>
      <c r="Q392" s="43">
        <f t="shared" si="41"/>
        <v>10</v>
      </c>
      <c r="R392" s="35" t="s">
        <v>255</v>
      </c>
      <c r="S392" s="196" t="s">
        <v>2353</v>
      </c>
    </row>
    <row r="393" spans="1:19" x14ac:dyDescent="0.25">
      <c r="A393" s="50" t="s">
        <v>974</v>
      </c>
      <c r="B393" s="31" t="s">
        <v>462</v>
      </c>
      <c r="C393" s="31"/>
      <c r="D393" s="35" t="s">
        <v>255</v>
      </c>
      <c r="E393" s="36">
        <v>41670</v>
      </c>
      <c r="F393" s="51">
        <v>2636</v>
      </c>
      <c r="G393" s="37">
        <v>264</v>
      </c>
      <c r="H393" s="38">
        <v>264</v>
      </c>
      <c r="I393" s="36">
        <f t="shared" si="36"/>
        <v>41670</v>
      </c>
      <c r="J393" s="39">
        <f t="shared" si="37"/>
        <v>10.02</v>
      </c>
      <c r="K393" s="40"/>
      <c r="L393" s="41"/>
      <c r="M393" s="42" t="s">
        <v>2344</v>
      </c>
      <c r="N393" s="43" t="str">
        <f t="shared" si="38"/>
        <v>ANJP</v>
      </c>
      <c r="O393" s="43" t="str">
        <f t="shared" si="39"/>
        <v>P</v>
      </c>
      <c r="P393" s="43" t="str">
        <f t="shared" si="40"/>
        <v>02</v>
      </c>
      <c r="Q393" s="43">
        <f t="shared" si="41"/>
        <v>10</v>
      </c>
      <c r="R393" s="35" t="s">
        <v>255</v>
      </c>
      <c r="S393" s="196" t="s">
        <v>2353</v>
      </c>
    </row>
    <row r="394" spans="1:19" x14ac:dyDescent="0.25">
      <c r="A394" s="50" t="s">
        <v>1080</v>
      </c>
      <c r="B394" s="31" t="s">
        <v>432</v>
      </c>
      <c r="C394" s="31"/>
      <c r="D394" s="35" t="s">
        <v>255</v>
      </c>
      <c r="E394" s="36">
        <v>41670</v>
      </c>
      <c r="F394" s="51">
        <v>11365</v>
      </c>
      <c r="G394" s="37">
        <v>1136</v>
      </c>
      <c r="H394" s="38">
        <v>1136</v>
      </c>
      <c r="I394" s="36">
        <f t="shared" si="36"/>
        <v>41670</v>
      </c>
      <c r="J394" s="39">
        <f t="shared" si="37"/>
        <v>10</v>
      </c>
      <c r="K394" s="40"/>
      <c r="L394" s="41"/>
      <c r="M394" s="42" t="s">
        <v>2344</v>
      </c>
      <c r="N394" s="43" t="str">
        <f t="shared" si="38"/>
        <v>AOYP</v>
      </c>
      <c r="O394" s="43" t="str">
        <f t="shared" si="39"/>
        <v>P</v>
      </c>
      <c r="P394" s="43" t="str">
        <f t="shared" si="40"/>
        <v>02</v>
      </c>
      <c r="Q394" s="43">
        <f t="shared" si="41"/>
        <v>10</v>
      </c>
      <c r="R394" s="35" t="s">
        <v>255</v>
      </c>
      <c r="S394" s="196" t="s">
        <v>2353</v>
      </c>
    </row>
    <row r="395" spans="1:19" x14ac:dyDescent="0.25">
      <c r="A395" s="33" t="s">
        <v>242</v>
      </c>
      <c r="B395" s="34" t="s">
        <v>243</v>
      </c>
      <c r="C395" s="34"/>
      <c r="D395" s="35" t="s">
        <v>221</v>
      </c>
      <c r="E395" s="36">
        <v>41668</v>
      </c>
      <c r="F395" s="37">
        <v>45000</v>
      </c>
      <c r="G395" s="37">
        <v>450</v>
      </c>
      <c r="H395" s="38">
        <v>450</v>
      </c>
      <c r="I395" s="36">
        <f t="shared" si="36"/>
        <v>41668</v>
      </c>
      <c r="J395" s="39">
        <f t="shared" si="37"/>
        <v>1</v>
      </c>
      <c r="K395" s="40"/>
      <c r="L395" s="41"/>
      <c r="M395" t="s">
        <v>2342</v>
      </c>
      <c r="N395" s="43" t="str">
        <f t="shared" si="38"/>
        <v>APPP</v>
      </c>
      <c r="O395" s="43" t="str">
        <f t="shared" si="39"/>
        <v>P</v>
      </c>
      <c r="P395" s="43" t="str">
        <f t="shared" si="40"/>
        <v>02</v>
      </c>
      <c r="Q395" s="43">
        <f t="shared" si="41"/>
        <v>10</v>
      </c>
      <c r="R395" s="35" t="s">
        <v>221</v>
      </c>
      <c r="S395" s="196" t="s">
        <v>2356</v>
      </c>
    </row>
    <row r="396" spans="1:19" x14ac:dyDescent="0.25">
      <c r="A396" s="50" t="s">
        <v>991</v>
      </c>
      <c r="B396" s="31" t="s">
        <v>533</v>
      </c>
      <c r="C396" s="31"/>
      <c r="D396" s="35" t="s">
        <v>255</v>
      </c>
      <c r="E396" s="36">
        <v>41670</v>
      </c>
      <c r="F396" s="51">
        <v>3786</v>
      </c>
      <c r="G396" s="37">
        <v>379</v>
      </c>
      <c r="H396" s="38">
        <v>379</v>
      </c>
      <c r="I396" s="36">
        <f t="shared" si="36"/>
        <v>41670</v>
      </c>
      <c r="J396" s="39">
        <f t="shared" si="37"/>
        <v>10.01</v>
      </c>
      <c r="K396" s="5"/>
      <c r="L396" s="5"/>
      <c r="M396" s="42" t="s">
        <v>2344</v>
      </c>
      <c r="N396" s="43" t="str">
        <f t="shared" si="38"/>
        <v>ASBP</v>
      </c>
      <c r="O396" s="43" t="str">
        <f t="shared" si="39"/>
        <v>P</v>
      </c>
      <c r="P396" s="43" t="str">
        <f t="shared" si="40"/>
        <v>02</v>
      </c>
      <c r="Q396" s="43">
        <f t="shared" si="41"/>
        <v>10</v>
      </c>
      <c r="R396" s="35" t="s">
        <v>255</v>
      </c>
      <c r="S396" s="196" t="s">
        <v>2353</v>
      </c>
    </row>
    <row r="397" spans="1:19" x14ac:dyDescent="0.25">
      <c r="A397" s="50" t="s">
        <v>881</v>
      </c>
      <c r="B397" s="31" t="s">
        <v>543</v>
      </c>
      <c r="C397" s="31"/>
      <c r="D397" s="35" t="s">
        <v>255</v>
      </c>
      <c r="E397" s="36">
        <v>41670</v>
      </c>
      <c r="F397" s="51">
        <v>344</v>
      </c>
      <c r="G397" s="37">
        <v>34</v>
      </c>
      <c r="H397" s="38">
        <v>34</v>
      </c>
      <c r="I397" s="36">
        <f t="shared" si="36"/>
        <v>41670</v>
      </c>
      <c r="J397" s="39">
        <f t="shared" si="37"/>
        <v>9.8800000000000008</v>
      </c>
      <c r="K397" s="5"/>
      <c r="L397" s="5"/>
      <c r="M397" s="42" t="s">
        <v>2344</v>
      </c>
      <c r="N397" s="43" t="str">
        <f t="shared" si="38"/>
        <v>ASSP</v>
      </c>
      <c r="O397" s="43" t="str">
        <f t="shared" si="39"/>
        <v>P</v>
      </c>
      <c r="P397" s="43" t="str">
        <f t="shared" si="40"/>
        <v>02</v>
      </c>
      <c r="Q397" s="43">
        <f t="shared" si="41"/>
        <v>10</v>
      </c>
      <c r="R397" s="35" t="s">
        <v>255</v>
      </c>
      <c r="S397" s="196" t="s">
        <v>2353</v>
      </c>
    </row>
    <row r="398" spans="1:19" x14ac:dyDescent="0.25">
      <c r="A398" s="46" t="s">
        <v>1138</v>
      </c>
      <c r="B398" s="34" t="s">
        <v>675</v>
      </c>
      <c r="C398" s="34"/>
      <c r="D398" s="35" t="s">
        <v>221</v>
      </c>
      <c r="E398" s="36">
        <v>41705</v>
      </c>
      <c r="F398" s="82">
        <v>13482</v>
      </c>
      <c r="G398" s="37">
        <v>270</v>
      </c>
      <c r="H398" s="38">
        <f>+G398</f>
        <v>270</v>
      </c>
      <c r="I398" s="36">
        <f t="shared" si="36"/>
        <v>41705</v>
      </c>
      <c r="J398" s="39">
        <f t="shared" si="37"/>
        <v>2</v>
      </c>
      <c r="K398" s="5"/>
      <c r="L398" s="5"/>
      <c r="M398" t="s">
        <v>2342</v>
      </c>
      <c r="N398" s="43" t="str">
        <f t="shared" si="38"/>
        <v>AUUP</v>
      </c>
      <c r="O398" s="43" t="str">
        <f t="shared" si="39"/>
        <v>P</v>
      </c>
      <c r="P398" s="43" t="str">
        <f t="shared" si="40"/>
        <v>02</v>
      </c>
      <c r="Q398" s="43">
        <f t="shared" si="41"/>
        <v>10</v>
      </c>
      <c r="R398" s="35" t="s">
        <v>221</v>
      </c>
      <c r="S398" s="196" t="s">
        <v>2389</v>
      </c>
    </row>
    <row r="399" spans="1:19" x14ac:dyDescent="0.25">
      <c r="A399" s="50" t="s">
        <v>877</v>
      </c>
      <c r="B399" s="31" t="s">
        <v>524</v>
      </c>
      <c r="C399" s="31"/>
      <c r="D399" s="35" t="s">
        <v>255</v>
      </c>
      <c r="E399" s="36">
        <v>41670</v>
      </c>
      <c r="F399" s="51">
        <v>16755</v>
      </c>
      <c r="G399" s="37">
        <v>1676</v>
      </c>
      <c r="H399" s="38">
        <v>1676</v>
      </c>
      <c r="I399" s="36">
        <f t="shared" si="36"/>
        <v>41670</v>
      </c>
      <c r="J399" s="39">
        <f t="shared" si="37"/>
        <v>10</v>
      </c>
      <c r="K399" s="5"/>
      <c r="L399" s="5"/>
      <c r="M399" s="42" t="s">
        <v>2344</v>
      </c>
      <c r="N399" s="43" t="str">
        <f t="shared" si="38"/>
        <v>AVXP</v>
      </c>
      <c r="O399" s="43" t="str">
        <f t="shared" si="39"/>
        <v>P</v>
      </c>
      <c r="P399" s="43" t="str">
        <f t="shared" si="40"/>
        <v>02</v>
      </c>
      <c r="Q399" s="43">
        <f t="shared" si="41"/>
        <v>10</v>
      </c>
      <c r="R399" s="35" t="s">
        <v>255</v>
      </c>
      <c r="S399" s="196" t="s">
        <v>2353</v>
      </c>
    </row>
    <row r="400" spans="1:19" x14ac:dyDescent="0.25">
      <c r="A400" s="50" t="s">
        <v>869</v>
      </c>
      <c r="B400" s="31" t="s">
        <v>497</v>
      </c>
      <c r="C400" s="31"/>
      <c r="D400" s="35" t="s">
        <v>255</v>
      </c>
      <c r="E400" s="36">
        <v>41670</v>
      </c>
      <c r="F400" s="51">
        <v>3441</v>
      </c>
      <c r="G400" s="37">
        <v>344</v>
      </c>
      <c r="H400" s="38">
        <v>344</v>
      </c>
      <c r="I400" s="36">
        <f t="shared" si="36"/>
        <v>41670</v>
      </c>
      <c r="J400" s="39">
        <f t="shared" si="37"/>
        <v>10</v>
      </c>
      <c r="K400" s="40"/>
      <c r="L400" s="41"/>
      <c r="M400" s="42" t="s">
        <v>2344</v>
      </c>
      <c r="N400" s="43" t="str">
        <f t="shared" si="38"/>
        <v>AXMP</v>
      </c>
      <c r="O400" s="43" t="str">
        <f t="shared" si="39"/>
        <v>P</v>
      </c>
      <c r="P400" s="43" t="str">
        <f t="shared" si="40"/>
        <v>02</v>
      </c>
      <c r="Q400" s="43">
        <f t="shared" si="41"/>
        <v>10</v>
      </c>
      <c r="R400" s="35" t="s">
        <v>255</v>
      </c>
      <c r="S400" s="196" t="s">
        <v>2353</v>
      </c>
    </row>
    <row r="401" spans="1:19" x14ac:dyDescent="0.25">
      <c r="A401" s="45" t="s">
        <v>787</v>
      </c>
      <c r="B401" s="45" t="s">
        <v>788</v>
      </c>
      <c r="C401" s="45"/>
      <c r="D401" s="35" t="s">
        <v>561</v>
      </c>
      <c r="E401" s="36">
        <v>41729</v>
      </c>
      <c r="F401" s="82">
        <v>41084</v>
      </c>
      <c r="G401" s="37">
        <v>4108</v>
      </c>
      <c r="H401" s="38">
        <f>+G401</f>
        <v>4108</v>
      </c>
      <c r="I401" s="36">
        <f t="shared" si="36"/>
        <v>41729</v>
      </c>
      <c r="J401" s="39">
        <f t="shared" si="37"/>
        <v>10</v>
      </c>
      <c r="K401" s="5"/>
      <c r="L401" s="5"/>
      <c r="M401" s="42" t="s">
        <v>2345</v>
      </c>
      <c r="N401" s="43" t="str">
        <f t="shared" si="38"/>
        <v>AZBP</v>
      </c>
      <c r="O401" s="43" t="str">
        <f t="shared" si="39"/>
        <v>P</v>
      </c>
      <c r="P401" s="43" t="str">
        <f t="shared" si="40"/>
        <v>02</v>
      </c>
      <c r="Q401" s="43">
        <f t="shared" si="41"/>
        <v>10</v>
      </c>
      <c r="R401" s="35" t="s">
        <v>561</v>
      </c>
      <c r="S401" s="196" t="s">
        <v>2377</v>
      </c>
    </row>
    <row r="402" spans="1:19" x14ac:dyDescent="0.25">
      <c r="A402" s="50" t="s">
        <v>1111</v>
      </c>
      <c r="B402" s="31" t="s">
        <v>542</v>
      </c>
      <c r="C402" s="31"/>
      <c r="D402" s="35" t="s">
        <v>255</v>
      </c>
      <c r="E402" s="36">
        <v>41670</v>
      </c>
      <c r="F402" s="51">
        <v>5560</v>
      </c>
      <c r="G402" s="37">
        <v>556</v>
      </c>
      <c r="H402" s="38">
        <v>556</v>
      </c>
      <c r="I402" s="36">
        <f t="shared" si="36"/>
        <v>41670</v>
      </c>
      <c r="J402" s="39">
        <f t="shared" si="37"/>
        <v>10</v>
      </c>
      <c r="K402" s="5"/>
      <c r="L402" s="5"/>
      <c r="M402" s="42" t="s">
        <v>2344</v>
      </c>
      <c r="N402" s="43" t="str">
        <f t="shared" si="38"/>
        <v>AZJP</v>
      </c>
      <c r="O402" s="43" t="str">
        <f t="shared" si="39"/>
        <v>P</v>
      </c>
      <c r="P402" s="43" t="str">
        <f t="shared" si="40"/>
        <v>02</v>
      </c>
      <c r="Q402" s="43">
        <f t="shared" si="41"/>
        <v>10</v>
      </c>
      <c r="R402" s="35" t="s">
        <v>255</v>
      </c>
      <c r="S402" s="196" t="s">
        <v>2353</v>
      </c>
    </row>
    <row r="403" spans="1:19" x14ac:dyDescent="0.25">
      <c r="A403" s="46" t="s">
        <v>1140</v>
      </c>
      <c r="B403" s="34" t="s">
        <v>677</v>
      </c>
      <c r="C403" s="34"/>
      <c r="D403" s="35" t="s">
        <v>221</v>
      </c>
      <c r="E403" s="36">
        <v>41711</v>
      </c>
      <c r="F403" s="82">
        <v>28400</v>
      </c>
      <c r="G403" s="37">
        <v>284</v>
      </c>
      <c r="H403" s="38">
        <f>+G403</f>
        <v>284</v>
      </c>
      <c r="I403" s="36">
        <f t="shared" si="36"/>
        <v>41711</v>
      </c>
      <c r="J403" s="39">
        <f t="shared" si="37"/>
        <v>1</v>
      </c>
      <c r="K403" s="5"/>
      <c r="L403" s="5"/>
      <c r="M403" t="s">
        <v>2342</v>
      </c>
      <c r="N403" s="43" t="str">
        <f t="shared" si="38"/>
        <v>BJBP</v>
      </c>
      <c r="O403" s="43" t="str">
        <f t="shared" si="39"/>
        <v>P</v>
      </c>
      <c r="P403" s="43" t="str">
        <f t="shared" si="40"/>
        <v>02</v>
      </c>
      <c r="Q403" s="43">
        <f t="shared" si="41"/>
        <v>10</v>
      </c>
      <c r="R403" s="35" t="s">
        <v>221</v>
      </c>
      <c r="S403" s="196" t="s">
        <v>2379</v>
      </c>
    </row>
    <row r="404" spans="1:19" x14ac:dyDescent="0.25">
      <c r="A404" s="33" t="s">
        <v>798</v>
      </c>
      <c r="B404" s="34" t="s">
        <v>239</v>
      </c>
      <c r="C404" s="34"/>
      <c r="D404" s="35" t="s">
        <v>221</v>
      </c>
      <c r="E404" s="36">
        <v>41661</v>
      </c>
      <c r="F404" s="37">
        <v>3209</v>
      </c>
      <c r="G404" s="37">
        <v>63</v>
      </c>
      <c r="H404" s="38">
        <v>63</v>
      </c>
      <c r="I404" s="36">
        <f t="shared" si="36"/>
        <v>41661</v>
      </c>
      <c r="J404" s="39">
        <f t="shared" si="37"/>
        <v>1.96</v>
      </c>
      <c r="K404" s="40"/>
      <c r="L404" s="41"/>
      <c r="M404" t="s">
        <v>2342</v>
      </c>
      <c r="N404" s="43" t="str">
        <f t="shared" si="38"/>
        <v>BMSP</v>
      </c>
      <c r="O404" s="43" t="str">
        <f t="shared" si="39"/>
        <v>P</v>
      </c>
      <c r="P404" s="43" t="str">
        <f t="shared" si="40"/>
        <v>02</v>
      </c>
      <c r="Q404" s="43">
        <f t="shared" si="41"/>
        <v>10</v>
      </c>
      <c r="R404" s="35" t="s">
        <v>221</v>
      </c>
      <c r="S404" s="196" t="s">
        <v>2351</v>
      </c>
    </row>
    <row r="408" spans="1:19" x14ac:dyDescent="0.25">
      <c r="M408" t="s">
        <v>2342</v>
      </c>
    </row>
  </sheetData>
  <autoFilter ref="A1:S404" xr:uid="{76B3A878-2F8D-4461-B44F-1443284AF23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1EEE-A343-4619-B0C6-FE2AFE012392}">
  <sheetPr codeName="Sheet39"/>
  <dimension ref="A1:H113"/>
  <sheetViews>
    <sheetView workbookViewId="0"/>
  </sheetViews>
  <sheetFormatPr defaultRowHeight="15" x14ac:dyDescent="0.25"/>
  <cols>
    <col min="1" max="1" width="9" customWidth="1"/>
    <col min="2" max="2" width="6" customWidth="1"/>
    <col min="3" max="3" width="19.42578125" customWidth="1"/>
    <col min="4" max="4" width="17.7109375" customWidth="1"/>
    <col min="5" max="5" width="28.85546875" customWidth="1"/>
    <col min="6" max="6" width="20.85546875" customWidth="1"/>
    <col min="7" max="7" width="50.7109375" bestFit="1" customWidth="1"/>
    <col min="8" max="8" width="12" bestFit="1" customWidth="1"/>
  </cols>
  <sheetData>
    <row r="1" spans="1:8" x14ac:dyDescent="0.25">
      <c r="A1" s="151" t="s">
        <v>1945</v>
      </c>
      <c r="B1" s="152" t="s">
        <v>2006</v>
      </c>
      <c r="C1" s="152" t="s">
        <v>2007</v>
      </c>
      <c r="D1" s="153" t="s">
        <v>1946</v>
      </c>
      <c r="E1" s="153" t="s">
        <v>1947</v>
      </c>
      <c r="F1" s="153" t="s">
        <v>1949</v>
      </c>
      <c r="G1" s="152" t="s">
        <v>42</v>
      </c>
      <c r="H1" s="154" t="s">
        <v>1155</v>
      </c>
    </row>
    <row r="2" spans="1:8" x14ac:dyDescent="0.25">
      <c r="A2" s="149">
        <v>1</v>
      </c>
      <c r="B2" s="147">
        <v>10</v>
      </c>
      <c r="C2" s="160" t="s">
        <v>2008</v>
      </c>
      <c r="D2" s="147" t="s">
        <v>1950</v>
      </c>
      <c r="E2" s="148">
        <v>192328</v>
      </c>
      <c r="F2" s="148">
        <v>19233</v>
      </c>
      <c r="G2" s="146" t="s">
        <v>1979</v>
      </c>
      <c r="H2" s="150" t="s">
        <v>1169</v>
      </c>
    </row>
    <row r="3" spans="1:8" x14ac:dyDescent="0.25">
      <c r="A3" s="149">
        <f>A2+1</f>
        <v>2</v>
      </c>
      <c r="B3" s="147">
        <v>11</v>
      </c>
      <c r="C3" s="160" t="s">
        <v>2008</v>
      </c>
      <c r="D3" s="147" t="s">
        <v>1950</v>
      </c>
      <c r="E3" s="148">
        <v>233722</v>
      </c>
      <c r="F3" s="148">
        <v>23372</v>
      </c>
      <c r="G3" s="146" t="s">
        <v>1979</v>
      </c>
      <c r="H3" s="150" t="s">
        <v>1169</v>
      </c>
    </row>
    <row r="4" spans="1:8" x14ac:dyDescent="0.25">
      <c r="A4" s="149">
        <f t="shared" ref="A4:A67" si="0">A3+1</f>
        <v>3</v>
      </c>
      <c r="B4" s="147">
        <v>12</v>
      </c>
      <c r="C4" s="160" t="s">
        <v>2008</v>
      </c>
      <c r="D4" s="147" t="s">
        <v>1950</v>
      </c>
      <c r="E4" s="148">
        <v>24508</v>
      </c>
      <c r="F4" s="148">
        <v>2451</v>
      </c>
      <c r="G4" s="146" t="s">
        <v>1979</v>
      </c>
      <c r="H4" s="150" t="s">
        <v>1169</v>
      </c>
    </row>
    <row r="5" spans="1:8" x14ac:dyDescent="0.25">
      <c r="A5" s="149">
        <f t="shared" si="0"/>
        <v>4</v>
      </c>
      <c r="B5" s="147">
        <v>13</v>
      </c>
      <c r="C5" s="160" t="s">
        <v>2008</v>
      </c>
      <c r="D5" s="147" t="s">
        <v>1951</v>
      </c>
      <c r="E5" s="148">
        <v>332877</v>
      </c>
      <c r="F5" s="148">
        <v>33288</v>
      </c>
      <c r="G5" s="146" t="s">
        <v>738</v>
      </c>
      <c r="H5" s="150" t="s">
        <v>2014</v>
      </c>
    </row>
    <row r="6" spans="1:8" x14ac:dyDescent="0.25">
      <c r="A6" s="149">
        <f t="shared" si="0"/>
        <v>5</v>
      </c>
      <c r="B6" s="147">
        <v>14</v>
      </c>
      <c r="C6" s="160" t="s">
        <v>2008</v>
      </c>
      <c r="D6" s="147" t="s">
        <v>1951</v>
      </c>
      <c r="E6" s="148">
        <v>158157</v>
      </c>
      <c r="F6" s="148">
        <v>15816</v>
      </c>
      <c r="G6" s="146" t="s">
        <v>738</v>
      </c>
      <c r="H6" s="150" t="s">
        <v>2014</v>
      </c>
    </row>
    <row r="7" spans="1:8" x14ac:dyDescent="0.25">
      <c r="A7" s="149">
        <f t="shared" si="0"/>
        <v>6</v>
      </c>
      <c r="B7" s="147">
        <v>15</v>
      </c>
      <c r="C7" s="160" t="s">
        <v>2008</v>
      </c>
      <c r="D7" s="147" t="s">
        <v>1952</v>
      </c>
      <c r="E7" s="148">
        <v>155655</v>
      </c>
      <c r="F7" s="148">
        <v>15566</v>
      </c>
      <c r="G7" s="146" t="s">
        <v>1980</v>
      </c>
      <c r="H7" s="150" t="s">
        <v>1246</v>
      </c>
    </row>
    <row r="8" spans="1:8" x14ac:dyDescent="0.25">
      <c r="A8" s="149">
        <f t="shared" si="0"/>
        <v>7</v>
      </c>
      <c r="B8" s="147">
        <v>16</v>
      </c>
      <c r="C8" s="160" t="s">
        <v>2008</v>
      </c>
      <c r="D8" s="147" t="s">
        <v>1952</v>
      </c>
      <c r="E8" s="148">
        <v>55717</v>
      </c>
      <c r="F8" s="148">
        <v>5572</v>
      </c>
      <c r="G8" s="146" t="s">
        <v>1980</v>
      </c>
      <c r="H8" s="150" t="s">
        <v>1246</v>
      </c>
    </row>
    <row r="9" spans="1:8" x14ac:dyDescent="0.25">
      <c r="A9" s="149">
        <f t="shared" si="0"/>
        <v>8</v>
      </c>
      <c r="B9" s="147">
        <v>17</v>
      </c>
      <c r="C9" s="160" t="s">
        <v>2008</v>
      </c>
      <c r="D9" s="147" t="s">
        <v>1952</v>
      </c>
      <c r="E9" s="148">
        <v>56104</v>
      </c>
      <c r="F9" s="148">
        <v>5610</v>
      </c>
      <c r="G9" s="146" t="s">
        <v>1980</v>
      </c>
      <c r="H9" s="150" t="s">
        <v>1246</v>
      </c>
    </row>
    <row r="10" spans="1:8" x14ac:dyDescent="0.25">
      <c r="A10" s="149">
        <f t="shared" si="0"/>
        <v>9</v>
      </c>
      <c r="B10" s="147">
        <v>18</v>
      </c>
      <c r="C10" s="160" t="s">
        <v>2008</v>
      </c>
      <c r="D10" s="147" t="s">
        <v>1952</v>
      </c>
      <c r="E10" s="148">
        <v>160274</v>
      </c>
      <c r="F10" s="148">
        <v>16027</v>
      </c>
      <c r="G10" s="146" t="s">
        <v>1980</v>
      </c>
      <c r="H10" s="150" t="s">
        <v>1246</v>
      </c>
    </row>
    <row r="11" spans="1:8" x14ac:dyDescent="0.25">
      <c r="A11" s="149">
        <f t="shared" si="0"/>
        <v>10</v>
      </c>
      <c r="B11" s="147">
        <v>19</v>
      </c>
      <c r="C11" s="160" t="s">
        <v>2008</v>
      </c>
      <c r="D11" s="147" t="s">
        <v>1953</v>
      </c>
      <c r="E11" s="148">
        <v>221918</v>
      </c>
      <c r="F11" s="148">
        <v>22192</v>
      </c>
      <c r="G11" s="146" t="s">
        <v>1981</v>
      </c>
      <c r="H11" s="150" t="s">
        <v>1241</v>
      </c>
    </row>
    <row r="12" spans="1:8" x14ac:dyDescent="0.25">
      <c r="A12" s="149">
        <f t="shared" si="0"/>
        <v>11</v>
      </c>
      <c r="B12" s="147">
        <v>20</v>
      </c>
      <c r="C12" s="160" t="s">
        <v>2008</v>
      </c>
      <c r="D12" s="147" t="s">
        <v>1953</v>
      </c>
      <c r="E12" s="148">
        <v>200877</v>
      </c>
      <c r="F12" s="148">
        <v>20088</v>
      </c>
      <c r="G12" s="146" t="s">
        <v>1981</v>
      </c>
      <c r="H12" s="150" t="s">
        <v>1241</v>
      </c>
    </row>
    <row r="13" spans="1:8" x14ac:dyDescent="0.25">
      <c r="A13" s="149">
        <f t="shared" si="0"/>
        <v>12</v>
      </c>
      <c r="B13" s="147">
        <v>21</v>
      </c>
      <c r="C13" s="160" t="s">
        <v>2008</v>
      </c>
      <c r="D13" s="147" t="s">
        <v>1953</v>
      </c>
      <c r="E13" s="148">
        <v>226521</v>
      </c>
      <c r="F13" s="148">
        <v>22652</v>
      </c>
      <c r="G13" s="146" t="s">
        <v>1981</v>
      </c>
      <c r="H13" s="150" t="s">
        <v>1241</v>
      </c>
    </row>
    <row r="14" spans="1:8" x14ac:dyDescent="0.25">
      <c r="A14" s="149">
        <f t="shared" si="0"/>
        <v>13</v>
      </c>
      <c r="B14" s="147">
        <v>22</v>
      </c>
      <c r="C14" s="160" t="s">
        <v>2008</v>
      </c>
      <c r="D14" s="147" t="s">
        <v>1954</v>
      </c>
      <c r="E14" s="148">
        <v>155342</v>
      </c>
      <c r="F14" s="148">
        <v>15534</v>
      </c>
      <c r="G14" s="146" t="s">
        <v>1982</v>
      </c>
      <c r="H14" s="150" t="s">
        <v>2014</v>
      </c>
    </row>
    <row r="15" spans="1:8" x14ac:dyDescent="0.25">
      <c r="A15" s="149">
        <f t="shared" si="0"/>
        <v>14</v>
      </c>
      <c r="B15" s="147">
        <v>23</v>
      </c>
      <c r="C15" s="160" t="s">
        <v>2008</v>
      </c>
      <c r="D15" s="147" t="s">
        <v>1954</v>
      </c>
      <c r="E15" s="148">
        <v>40603</v>
      </c>
      <c r="F15" s="148">
        <v>4060</v>
      </c>
      <c r="G15" s="146" t="s">
        <v>1982</v>
      </c>
      <c r="H15" s="150" t="s">
        <v>2014</v>
      </c>
    </row>
    <row r="16" spans="1:8" x14ac:dyDescent="0.25">
      <c r="A16" s="149">
        <f t="shared" si="0"/>
        <v>15</v>
      </c>
      <c r="B16" s="147">
        <v>24</v>
      </c>
      <c r="C16" s="160" t="s">
        <v>2008</v>
      </c>
      <c r="D16" s="147" t="s">
        <v>1954</v>
      </c>
      <c r="E16" s="148">
        <v>173096</v>
      </c>
      <c r="F16" s="148">
        <v>17310</v>
      </c>
      <c r="G16" s="146" t="s">
        <v>1982</v>
      </c>
      <c r="H16" s="150" t="s">
        <v>2014</v>
      </c>
    </row>
    <row r="17" spans="1:8" x14ac:dyDescent="0.25">
      <c r="A17" s="149">
        <f t="shared" si="0"/>
        <v>16</v>
      </c>
      <c r="B17" s="147">
        <v>25</v>
      </c>
      <c r="C17" s="160" t="s">
        <v>2008</v>
      </c>
      <c r="D17" s="147" t="s">
        <v>1955</v>
      </c>
      <c r="E17" s="148">
        <v>106849</v>
      </c>
      <c r="F17" s="148">
        <v>10685</v>
      </c>
      <c r="G17" s="146" t="s">
        <v>1983</v>
      </c>
      <c r="H17" s="150" t="s">
        <v>2015</v>
      </c>
    </row>
    <row r="18" spans="1:8" x14ac:dyDescent="0.25">
      <c r="A18" s="149">
        <f t="shared" si="0"/>
        <v>17</v>
      </c>
      <c r="B18" s="147">
        <v>26</v>
      </c>
      <c r="C18" s="160" t="s">
        <v>2008</v>
      </c>
      <c r="D18" s="147" t="s">
        <v>1956</v>
      </c>
      <c r="E18" s="148">
        <v>21052</v>
      </c>
      <c r="F18" s="148">
        <v>4210</v>
      </c>
      <c r="G18" s="146" t="s">
        <v>1984</v>
      </c>
      <c r="H18" s="150" t="s">
        <v>1246</v>
      </c>
    </row>
    <row r="19" spans="1:8" x14ac:dyDescent="0.25">
      <c r="A19" s="149">
        <f t="shared" si="0"/>
        <v>18</v>
      </c>
      <c r="B19" s="147">
        <v>27</v>
      </c>
      <c r="C19" s="160" t="s">
        <v>2008</v>
      </c>
      <c r="D19" s="147" t="s">
        <v>1956</v>
      </c>
      <c r="E19" s="148">
        <v>16480</v>
      </c>
      <c r="F19" s="148">
        <v>3296</v>
      </c>
      <c r="G19" s="146" t="s">
        <v>1984</v>
      </c>
      <c r="H19" s="150" t="s">
        <v>1246</v>
      </c>
    </row>
    <row r="20" spans="1:8" x14ac:dyDescent="0.25">
      <c r="A20" s="149">
        <f t="shared" si="0"/>
        <v>19</v>
      </c>
      <c r="B20" s="147">
        <v>28</v>
      </c>
      <c r="C20" s="160" t="s">
        <v>2008</v>
      </c>
      <c r="D20" s="147" t="s">
        <v>1956</v>
      </c>
      <c r="E20" s="148">
        <v>21810</v>
      </c>
      <c r="F20" s="148">
        <v>4362</v>
      </c>
      <c r="G20" s="146" t="s">
        <v>1984</v>
      </c>
      <c r="H20" s="150" t="s">
        <v>1246</v>
      </c>
    </row>
    <row r="21" spans="1:8" x14ac:dyDescent="0.25">
      <c r="A21" s="149">
        <f t="shared" si="0"/>
        <v>20</v>
      </c>
      <c r="B21" s="147">
        <v>29</v>
      </c>
      <c r="C21" s="160" t="s">
        <v>2008</v>
      </c>
      <c r="D21" s="147" t="s">
        <v>1956</v>
      </c>
      <c r="E21" s="148">
        <v>17105</v>
      </c>
      <c r="F21" s="148">
        <v>3421</v>
      </c>
      <c r="G21" s="146" t="s">
        <v>1984</v>
      </c>
      <c r="H21" s="150" t="s">
        <v>1246</v>
      </c>
    </row>
    <row r="22" spans="1:8" x14ac:dyDescent="0.25">
      <c r="A22" s="149">
        <f t="shared" si="0"/>
        <v>21</v>
      </c>
      <c r="B22" s="147">
        <v>30</v>
      </c>
      <c r="C22" s="160" t="s">
        <v>2008</v>
      </c>
      <c r="D22" s="147" t="s">
        <v>1956</v>
      </c>
      <c r="E22" s="148">
        <v>13533</v>
      </c>
      <c r="F22" s="148">
        <v>2707</v>
      </c>
      <c r="G22" s="146" t="s">
        <v>1984</v>
      </c>
      <c r="H22" s="150" t="s">
        <v>1246</v>
      </c>
    </row>
    <row r="23" spans="1:8" x14ac:dyDescent="0.25">
      <c r="A23" s="149">
        <f t="shared" si="0"/>
        <v>22</v>
      </c>
      <c r="B23" s="147">
        <v>31</v>
      </c>
      <c r="C23" s="160" t="s">
        <v>2008</v>
      </c>
      <c r="D23" s="147" t="s">
        <v>1956</v>
      </c>
      <c r="E23" s="148">
        <v>4002</v>
      </c>
      <c r="F23" s="148">
        <v>800</v>
      </c>
      <c r="G23" s="146" t="s">
        <v>1984</v>
      </c>
      <c r="H23" s="150" t="s">
        <v>1246</v>
      </c>
    </row>
    <row r="24" spans="1:8" x14ac:dyDescent="0.25">
      <c r="A24" s="149">
        <f t="shared" si="0"/>
        <v>23</v>
      </c>
      <c r="B24" s="147">
        <v>32</v>
      </c>
      <c r="C24" s="160" t="s">
        <v>2008</v>
      </c>
      <c r="D24" s="147" t="s">
        <v>1956</v>
      </c>
      <c r="E24" s="148">
        <v>28687</v>
      </c>
      <c r="F24" s="148">
        <v>5737</v>
      </c>
      <c r="G24" s="146" t="s">
        <v>1984</v>
      </c>
      <c r="H24" s="150" t="s">
        <v>1246</v>
      </c>
    </row>
    <row r="25" spans="1:8" x14ac:dyDescent="0.25">
      <c r="A25" s="149">
        <f t="shared" si="0"/>
        <v>24</v>
      </c>
      <c r="B25" s="147">
        <v>33</v>
      </c>
      <c r="C25" s="160" t="s">
        <v>2008</v>
      </c>
      <c r="D25" s="147" t="s">
        <v>1956</v>
      </c>
      <c r="E25" s="148">
        <v>3864</v>
      </c>
      <c r="F25" s="148">
        <v>773</v>
      </c>
      <c r="G25" s="146" t="s">
        <v>1984</v>
      </c>
      <c r="H25" s="150" t="s">
        <v>1246</v>
      </c>
    </row>
    <row r="26" spans="1:8" x14ac:dyDescent="0.25">
      <c r="A26" s="149">
        <f t="shared" si="0"/>
        <v>25</v>
      </c>
      <c r="B26" s="147">
        <v>34</v>
      </c>
      <c r="C26" s="160" t="s">
        <v>2008</v>
      </c>
      <c r="D26" s="147" t="s">
        <v>1956</v>
      </c>
      <c r="E26" s="148">
        <v>3519</v>
      </c>
      <c r="F26" s="148">
        <v>704</v>
      </c>
      <c r="G26" s="146" t="s">
        <v>1984</v>
      </c>
      <c r="H26" s="150" t="s">
        <v>1246</v>
      </c>
    </row>
    <row r="27" spans="1:8" x14ac:dyDescent="0.25">
      <c r="A27" s="149">
        <f t="shared" si="0"/>
        <v>26</v>
      </c>
      <c r="B27" s="147">
        <v>35</v>
      </c>
      <c r="C27" s="160" t="s">
        <v>2008</v>
      </c>
      <c r="D27" s="147" t="s">
        <v>1957</v>
      </c>
      <c r="E27" s="148">
        <v>9820</v>
      </c>
      <c r="F27" s="148">
        <v>982</v>
      </c>
      <c r="G27" s="146" t="s">
        <v>1985</v>
      </c>
      <c r="H27" s="159" t="s">
        <v>2004</v>
      </c>
    </row>
    <row r="28" spans="1:8" x14ac:dyDescent="0.25">
      <c r="A28" s="149">
        <f t="shared" si="0"/>
        <v>27</v>
      </c>
      <c r="B28" s="147">
        <v>36</v>
      </c>
      <c r="C28" s="160" t="s">
        <v>2008</v>
      </c>
      <c r="D28" s="147" t="s">
        <v>1957</v>
      </c>
      <c r="E28" s="148">
        <v>50850</v>
      </c>
      <c r="F28" s="148">
        <v>5085</v>
      </c>
      <c r="G28" s="146" t="s">
        <v>1985</v>
      </c>
      <c r="H28" s="159" t="s">
        <v>2004</v>
      </c>
    </row>
    <row r="29" spans="1:8" x14ac:dyDescent="0.25">
      <c r="A29" s="149">
        <f t="shared" si="0"/>
        <v>28</v>
      </c>
      <c r="B29" s="147">
        <v>37</v>
      </c>
      <c r="C29" s="160" t="s">
        <v>2008</v>
      </c>
      <c r="D29" s="147" t="s">
        <v>1957</v>
      </c>
      <c r="E29" s="148">
        <v>30763</v>
      </c>
      <c r="F29" s="148">
        <v>3077</v>
      </c>
      <c r="G29" s="146" t="s">
        <v>1985</v>
      </c>
      <c r="H29" s="159" t="s">
        <v>2004</v>
      </c>
    </row>
    <row r="30" spans="1:8" x14ac:dyDescent="0.25">
      <c r="A30" s="149">
        <f t="shared" si="0"/>
        <v>29</v>
      </c>
      <c r="B30" s="147">
        <v>38</v>
      </c>
      <c r="C30" s="160" t="s">
        <v>2008</v>
      </c>
      <c r="D30" s="147" t="s">
        <v>1957</v>
      </c>
      <c r="E30" s="148">
        <v>75064</v>
      </c>
      <c r="F30" s="148">
        <v>7507</v>
      </c>
      <c r="G30" s="146" t="s">
        <v>1985</v>
      </c>
      <c r="H30" s="159" t="s">
        <v>2004</v>
      </c>
    </row>
    <row r="31" spans="1:8" x14ac:dyDescent="0.25">
      <c r="A31" s="149">
        <f t="shared" si="0"/>
        <v>30</v>
      </c>
      <c r="B31" s="147">
        <v>39</v>
      </c>
      <c r="C31" s="160" t="s">
        <v>2008</v>
      </c>
      <c r="D31" s="147" t="s">
        <v>1957</v>
      </c>
      <c r="E31" s="148">
        <v>74396</v>
      </c>
      <c r="F31" s="148">
        <v>7440</v>
      </c>
      <c r="G31" s="146" t="s">
        <v>1985</v>
      </c>
      <c r="H31" s="159" t="s">
        <v>2004</v>
      </c>
    </row>
    <row r="32" spans="1:8" x14ac:dyDescent="0.25">
      <c r="A32" s="149">
        <f t="shared" si="0"/>
        <v>31</v>
      </c>
      <c r="B32" s="147">
        <v>40</v>
      </c>
      <c r="C32" s="160" t="s">
        <v>2008</v>
      </c>
      <c r="D32" s="147" t="s">
        <v>1957</v>
      </c>
      <c r="E32" s="148">
        <v>53923</v>
      </c>
      <c r="F32" s="148">
        <v>5393</v>
      </c>
      <c r="G32" s="146" t="s">
        <v>1985</v>
      </c>
      <c r="H32" s="159" t="s">
        <v>2004</v>
      </c>
    </row>
    <row r="33" spans="1:8" x14ac:dyDescent="0.25">
      <c r="A33" s="149">
        <f t="shared" si="0"/>
        <v>32</v>
      </c>
      <c r="B33" s="147">
        <v>41</v>
      </c>
      <c r="C33" s="160" t="s">
        <v>2008</v>
      </c>
      <c r="D33" s="147" t="s">
        <v>1957</v>
      </c>
      <c r="E33" s="148">
        <v>56043</v>
      </c>
      <c r="F33" s="148">
        <v>5605</v>
      </c>
      <c r="G33" s="146" t="s">
        <v>1985</v>
      </c>
      <c r="H33" s="159" t="s">
        <v>2004</v>
      </c>
    </row>
    <row r="34" spans="1:8" x14ac:dyDescent="0.25">
      <c r="A34" s="149">
        <f t="shared" si="0"/>
        <v>33</v>
      </c>
      <c r="B34" s="147">
        <v>42</v>
      </c>
      <c r="C34" s="160" t="s">
        <v>2008</v>
      </c>
      <c r="D34" s="147" t="s">
        <v>1957</v>
      </c>
      <c r="E34" s="148">
        <v>67876</v>
      </c>
      <c r="F34" s="148">
        <v>6788</v>
      </c>
      <c r="G34" s="146" t="s">
        <v>1985</v>
      </c>
      <c r="H34" s="159" t="s">
        <v>2004</v>
      </c>
    </row>
    <row r="35" spans="1:8" x14ac:dyDescent="0.25">
      <c r="A35" s="149">
        <f t="shared" si="0"/>
        <v>34</v>
      </c>
      <c r="B35" s="147">
        <v>43</v>
      </c>
      <c r="C35" s="160" t="s">
        <v>2008</v>
      </c>
      <c r="D35" s="147" t="s">
        <v>1958</v>
      </c>
      <c r="E35" s="148">
        <v>215769</v>
      </c>
      <c r="F35" s="148">
        <v>21577</v>
      </c>
      <c r="G35" s="146" t="s">
        <v>1986</v>
      </c>
      <c r="H35" s="150" t="s">
        <v>2013</v>
      </c>
    </row>
    <row r="36" spans="1:8" x14ac:dyDescent="0.25">
      <c r="A36" s="149">
        <f t="shared" si="0"/>
        <v>35</v>
      </c>
      <c r="B36" s="147">
        <v>44</v>
      </c>
      <c r="C36" s="160" t="s">
        <v>2008</v>
      </c>
      <c r="D36" s="147" t="s">
        <v>1959</v>
      </c>
      <c r="E36" s="148">
        <v>195214</v>
      </c>
      <c r="F36" s="148">
        <v>19522</v>
      </c>
      <c r="G36" s="146" t="s">
        <v>334</v>
      </c>
      <c r="H36" s="150" t="s">
        <v>2016</v>
      </c>
    </row>
    <row r="37" spans="1:8" x14ac:dyDescent="0.25">
      <c r="A37" s="149">
        <f t="shared" si="0"/>
        <v>36</v>
      </c>
      <c r="B37" s="147">
        <v>45</v>
      </c>
      <c r="C37" s="160" t="s">
        <v>2008</v>
      </c>
      <c r="D37" s="147" t="s">
        <v>1960</v>
      </c>
      <c r="E37" s="148">
        <v>195214</v>
      </c>
      <c r="F37" s="148">
        <v>19521</v>
      </c>
      <c r="G37" s="146" t="s">
        <v>1987</v>
      </c>
      <c r="H37" s="150" t="s">
        <v>2016</v>
      </c>
    </row>
    <row r="38" spans="1:8" x14ac:dyDescent="0.25">
      <c r="A38" s="149">
        <f t="shared" si="0"/>
        <v>37</v>
      </c>
      <c r="B38" s="147">
        <v>46</v>
      </c>
      <c r="C38" s="160" t="s">
        <v>2008</v>
      </c>
      <c r="D38" s="147" t="s">
        <v>1961</v>
      </c>
      <c r="E38" s="148">
        <v>155092</v>
      </c>
      <c r="F38" s="148">
        <v>15510</v>
      </c>
      <c r="G38" s="146" t="s">
        <v>1988</v>
      </c>
      <c r="H38" s="150" t="s">
        <v>1241</v>
      </c>
    </row>
    <row r="39" spans="1:8" x14ac:dyDescent="0.25">
      <c r="A39" s="149">
        <f t="shared" si="0"/>
        <v>38</v>
      </c>
      <c r="B39" s="147">
        <v>47</v>
      </c>
      <c r="C39" s="160" t="s">
        <v>2008</v>
      </c>
      <c r="D39" s="147" t="s">
        <v>1961</v>
      </c>
      <c r="E39" s="148">
        <v>109944</v>
      </c>
      <c r="F39" s="148">
        <v>10995</v>
      </c>
      <c r="G39" s="146" t="s">
        <v>1988</v>
      </c>
      <c r="H39" s="150" t="s">
        <v>1241</v>
      </c>
    </row>
    <row r="40" spans="1:8" x14ac:dyDescent="0.25">
      <c r="A40" s="149">
        <f t="shared" si="0"/>
        <v>39</v>
      </c>
      <c r="B40" s="147">
        <v>48</v>
      </c>
      <c r="C40" s="160" t="s">
        <v>2008</v>
      </c>
      <c r="D40" s="147" t="s">
        <v>1961</v>
      </c>
      <c r="E40" s="148">
        <v>94611</v>
      </c>
      <c r="F40" s="148">
        <v>9461</v>
      </c>
      <c r="G40" s="146" t="s">
        <v>1988</v>
      </c>
      <c r="H40" s="150" t="s">
        <v>1241</v>
      </c>
    </row>
    <row r="41" spans="1:8" x14ac:dyDescent="0.25">
      <c r="A41" s="149">
        <f t="shared" si="0"/>
        <v>40</v>
      </c>
      <c r="B41" s="147">
        <v>49</v>
      </c>
      <c r="C41" s="160" t="s">
        <v>2008</v>
      </c>
      <c r="D41" s="147" t="s">
        <v>1961</v>
      </c>
      <c r="E41" s="148">
        <v>64494</v>
      </c>
      <c r="F41" s="148">
        <v>6450</v>
      </c>
      <c r="G41" s="146" t="s">
        <v>1988</v>
      </c>
      <c r="H41" s="150" t="s">
        <v>1241</v>
      </c>
    </row>
    <row r="42" spans="1:8" x14ac:dyDescent="0.25">
      <c r="A42" s="149">
        <f t="shared" si="0"/>
        <v>41</v>
      </c>
      <c r="B42" s="147">
        <v>50</v>
      </c>
      <c r="C42" s="160" t="s">
        <v>2008</v>
      </c>
      <c r="D42" s="147" t="s">
        <v>1962</v>
      </c>
      <c r="E42" s="148">
        <v>240000</v>
      </c>
      <c r="F42" s="148">
        <v>2400</v>
      </c>
      <c r="G42" s="146" t="s">
        <v>1989</v>
      </c>
      <c r="H42" s="159" t="s">
        <v>2004</v>
      </c>
    </row>
    <row r="43" spans="1:8" x14ac:dyDescent="0.25">
      <c r="A43" s="149">
        <f t="shared" si="0"/>
        <v>42</v>
      </c>
      <c r="B43" s="147">
        <v>51</v>
      </c>
      <c r="C43" s="160" t="s">
        <v>2008</v>
      </c>
      <c r="D43" s="147" t="s">
        <v>1962</v>
      </c>
      <c r="E43" s="148">
        <v>270126</v>
      </c>
      <c r="F43" s="148">
        <v>27013</v>
      </c>
      <c r="G43" s="146" t="s">
        <v>1989</v>
      </c>
      <c r="H43" s="159" t="s">
        <v>2004</v>
      </c>
    </row>
    <row r="44" spans="1:8" x14ac:dyDescent="0.25">
      <c r="A44" s="149">
        <f t="shared" si="0"/>
        <v>43</v>
      </c>
      <c r="B44" s="147">
        <v>52</v>
      </c>
      <c r="C44" s="160" t="s">
        <v>2008</v>
      </c>
      <c r="D44" s="147" t="s">
        <v>1963</v>
      </c>
      <c r="E44" s="148">
        <v>221918</v>
      </c>
      <c r="F44" s="148">
        <v>22192</v>
      </c>
      <c r="G44" s="146" t="s">
        <v>1990</v>
      </c>
      <c r="H44" s="150" t="s">
        <v>2012</v>
      </c>
    </row>
    <row r="45" spans="1:8" x14ac:dyDescent="0.25">
      <c r="A45" s="149">
        <f t="shared" si="0"/>
        <v>44</v>
      </c>
      <c r="B45" s="147">
        <v>53</v>
      </c>
      <c r="C45" s="160" t="s">
        <v>2008</v>
      </c>
      <c r="D45" s="147" t="s">
        <v>1963</v>
      </c>
      <c r="E45" s="148">
        <v>213698</v>
      </c>
      <c r="F45" s="148">
        <v>21370</v>
      </c>
      <c r="G45" s="146" t="s">
        <v>1990</v>
      </c>
      <c r="H45" s="150" t="s">
        <v>2012</v>
      </c>
    </row>
    <row r="46" spans="1:8" x14ac:dyDescent="0.25">
      <c r="A46" s="149">
        <f t="shared" si="0"/>
        <v>45</v>
      </c>
      <c r="B46" s="147">
        <v>54</v>
      </c>
      <c r="C46" s="160" t="s">
        <v>2008</v>
      </c>
      <c r="D46" s="147" t="s">
        <v>1964</v>
      </c>
      <c r="E46" s="148">
        <v>105888</v>
      </c>
      <c r="F46" s="148">
        <v>10589</v>
      </c>
      <c r="G46" s="146" t="s">
        <v>1991</v>
      </c>
      <c r="H46" s="150" t="s">
        <v>2012</v>
      </c>
    </row>
    <row r="47" spans="1:8" x14ac:dyDescent="0.25">
      <c r="A47" s="149">
        <f t="shared" si="0"/>
        <v>46</v>
      </c>
      <c r="B47" s="147">
        <v>55</v>
      </c>
      <c r="C47" s="160" t="s">
        <v>2008</v>
      </c>
      <c r="D47" s="147" t="s">
        <v>1964</v>
      </c>
      <c r="E47" s="148">
        <v>50901</v>
      </c>
      <c r="F47" s="148">
        <v>5090</v>
      </c>
      <c r="G47" s="146" t="s">
        <v>1991</v>
      </c>
      <c r="H47" s="150" t="s">
        <v>2012</v>
      </c>
    </row>
    <row r="48" spans="1:8" x14ac:dyDescent="0.25">
      <c r="A48" s="149">
        <f t="shared" si="0"/>
        <v>47</v>
      </c>
      <c r="B48" s="147">
        <v>56</v>
      </c>
      <c r="C48" s="160" t="s">
        <v>2008</v>
      </c>
      <c r="D48" s="147" t="s">
        <v>1964</v>
      </c>
      <c r="E48" s="148">
        <v>107751</v>
      </c>
      <c r="F48" s="148">
        <v>10775</v>
      </c>
      <c r="G48" s="146" t="s">
        <v>1991</v>
      </c>
      <c r="H48" s="150" t="s">
        <v>2012</v>
      </c>
    </row>
    <row r="49" spans="1:8" x14ac:dyDescent="0.25">
      <c r="A49" s="149">
        <f t="shared" si="0"/>
        <v>48</v>
      </c>
      <c r="B49" s="147">
        <v>57</v>
      </c>
      <c r="C49" s="160" t="s">
        <v>2008</v>
      </c>
      <c r="D49" s="147" t="s">
        <v>1964</v>
      </c>
      <c r="E49" s="148">
        <v>21692</v>
      </c>
      <c r="F49" s="148">
        <v>2169</v>
      </c>
      <c r="G49" s="146" t="s">
        <v>1991</v>
      </c>
      <c r="H49" s="150" t="s">
        <v>2012</v>
      </c>
    </row>
    <row r="50" spans="1:8" x14ac:dyDescent="0.25">
      <c r="A50" s="149">
        <f t="shared" si="0"/>
        <v>49</v>
      </c>
      <c r="B50" s="147">
        <v>58</v>
      </c>
      <c r="C50" s="160" t="s">
        <v>2008</v>
      </c>
      <c r="D50" s="147" t="s">
        <v>1964</v>
      </c>
      <c r="E50" s="148">
        <v>36375</v>
      </c>
      <c r="F50" s="148">
        <v>3638</v>
      </c>
      <c r="G50" s="146" t="s">
        <v>1991</v>
      </c>
      <c r="H50" s="150" t="s">
        <v>2012</v>
      </c>
    </row>
    <row r="51" spans="1:8" x14ac:dyDescent="0.25">
      <c r="A51" s="149">
        <f t="shared" si="0"/>
        <v>50</v>
      </c>
      <c r="B51" s="147">
        <v>59</v>
      </c>
      <c r="C51" s="160" t="s">
        <v>2008</v>
      </c>
      <c r="D51" s="147" t="s">
        <v>1964</v>
      </c>
      <c r="E51" s="148">
        <v>35584</v>
      </c>
      <c r="F51" s="148">
        <v>3558</v>
      </c>
      <c r="G51" s="146" t="s">
        <v>1991</v>
      </c>
      <c r="H51" s="150" t="s">
        <v>2012</v>
      </c>
    </row>
    <row r="52" spans="1:8" x14ac:dyDescent="0.25">
      <c r="A52" s="149">
        <f t="shared" si="0"/>
        <v>51</v>
      </c>
      <c r="B52" s="147">
        <v>60</v>
      </c>
      <c r="C52" s="160" t="s">
        <v>2008</v>
      </c>
      <c r="D52" s="147" t="s">
        <v>1964</v>
      </c>
      <c r="E52" s="148">
        <v>96884</v>
      </c>
      <c r="F52" s="148">
        <v>9688</v>
      </c>
      <c r="G52" s="146" t="s">
        <v>1991</v>
      </c>
      <c r="H52" s="150" t="s">
        <v>2012</v>
      </c>
    </row>
    <row r="53" spans="1:8" x14ac:dyDescent="0.25">
      <c r="A53" s="149">
        <f t="shared" si="0"/>
        <v>52</v>
      </c>
      <c r="B53" s="147">
        <v>61</v>
      </c>
      <c r="C53" s="160" t="s">
        <v>2008</v>
      </c>
      <c r="D53" s="147" t="s">
        <v>1964</v>
      </c>
      <c r="E53" s="148">
        <v>68971</v>
      </c>
      <c r="F53" s="148">
        <v>6897</v>
      </c>
      <c r="G53" s="146" t="s">
        <v>1991</v>
      </c>
      <c r="H53" s="150" t="s">
        <v>2012</v>
      </c>
    </row>
    <row r="54" spans="1:8" x14ac:dyDescent="0.25">
      <c r="A54" s="149">
        <f t="shared" si="0"/>
        <v>53</v>
      </c>
      <c r="B54" s="147">
        <v>62</v>
      </c>
      <c r="C54" s="160" t="s">
        <v>2008</v>
      </c>
      <c r="D54" s="147" t="s">
        <v>1964</v>
      </c>
      <c r="E54" s="148">
        <v>25983</v>
      </c>
      <c r="F54" s="148">
        <v>2598</v>
      </c>
      <c r="G54" s="146" t="s">
        <v>1991</v>
      </c>
      <c r="H54" s="150" t="s">
        <v>2012</v>
      </c>
    </row>
    <row r="55" spans="1:8" x14ac:dyDescent="0.25">
      <c r="A55" s="149">
        <f t="shared" si="0"/>
        <v>54</v>
      </c>
      <c r="B55" s="147">
        <v>63</v>
      </c>
      <c r="C55" s="160" t="s">
        <v>2008</v>
      </c>
      <c r="D55" s="147" t="s">
        <v>1964</v>
      </c>
      <c r="E55" s="148">
        <v>33602</v>
      </c>
      <c r="F55" s="148">
        <v>3360</v>
      </c>
      <c r="G55" s="146" t="s">
        <v>1991</v>
      </c>
      <c r="H55" s="150" t="s">
        <v>2012</v>
      </c>
    </row>
    <row r="56" spans="1:8" x14ac:dyDescent="0.25">
      <c r="A56" s="149">
        <f t="shared" si="0"/>
        <v>55</v>
      </c>
      <c r="B56" s="147">
        <v>64</v>
      </c>
      <c r="C56" s="160" t="s">
        <v>2008</v>
      </c>
      <c r="D56" s="147" t="s">
        <v>1964</v>
      </c>
      <c r="E56" s="148">
        <v>19778</v>
      </c>
      <c r="F56" s="148">
        <v>1978</v>
      </c>
      <c r="G56" s="146" t="s">
        <v>1991</v>
      </c>
      <c r="H56" s="150" t="s">
        <v>2012</v>
      </c>
    </row>
    <row r="57" spans="1:8" x14ac:dyDescent="0.25">
      <c r="A57" s="149">
        <f t="shared" si="0"/>
        <v>56</v>
      </c>
      <c r="B57" s="147">
        <v>65</v>
      </c>
      <c r="C57" s="160" t="s">
        <v>2008</v>
      </c>
      <c r="D57" s="147" t="s">
        <v>1964</v>
      </c>
      <c r="E57" s="148">
        <v>154718</v>
      </c>
      <c r="F57" s="148">
        <v>15472</v>
      </c>
      <c r="G57" s="146" t="s">
        <v>1991</v>
      </c>
      <c r="H57" s="150" t="s">
        <v>2012</v>
      </c>
    </row>
    <row r="58" spans="1:8" x14ac:dyDescent="0.25">
      <c r="A58" s="149">
        <f t="shared" si="0"/>
        <v>57</v>
      </c>
      <c r="B58" s="147">
        <v>66</v>
      </c>
      <c r="C58" s="160" t="s">
        <v>2008</v>
      </c>
      <c r="D58" s="147" t="s">
        <v>1964</v>
      </c>
      <c r="E58" s="148">
        <v>36088</v>
      </c>
      <c r="F58" s="148">
        <v>3609</v>
      </c>
      <c r="G58" s="146" t="s">
        <v>1991</v>
      </c>
      <c r="H58" s="150" t="s">
        <v>2012</v>
      </c>
    </row>
    <row r="59" spans="1:8" x14ac:dyDescent="0.25">
      <c r="A59" s="149">
        <f t="shared" si="0"/>
        <v>58</v>
      </c>
      <c r="B59" s="147">
        <v>67</v>
      </c>
      <c r="C59" s="160" t="s">
        <v>2008</v>
      </c>
      <c r="D59" s="147" t="s">
        <v>1964</v>
      </c>
      <c r="E59" s="148">
        <v>40413</v>
      </c>
      <c r="F59" s="148">
        <v>4041</v>
      </c>
      <c r="G59" s="146" t="s">
        <v>1991</v>
      </c>
      <c r="H59" s="150" t="s">
        <v>2012</v>
      </c>
    </row>
    <row r="60" spans="1:8" x14ac:dyDescent="0.25">
      <c r="A60" s="149">
        <f t="shared" si="0"/>
        <v>59</v>
      </c>
      <c r="B60" s="147">
        <v>68</v>
      </c>
      <c r="C60" s="160" t="s">
        <v>2008</v>
      </c>
      <c r="D60" s="147" t="s">
        <v>1964</v>
      </c>
      <c r="E60" s="148">
        <v>38784</v>
      </c>
      <c r="F60" s="148">
        <v>3878</v>
      </c>
      <c r="G60" s="146" t="s">
        <v>1991</v>
      </c>
      <c r="H60" s="150" t="s">
        <v>2012</v>
      </c>
    </row>
    <row r="61" spans="1:8" x14ac:dyDescent="0.25">
      <c r="A61" s="149">
        <f t="shared" si="0"/>
        <v>60</v>
      </c>
      <c r="B61" s="147">
        <v>69</v>
      </c>
      <c r="C61" s="160" t="s">
        <v>2010</v>
      </c>
      <c r="D61" s="147" t="s">
        <v>1964</v>
      </c>
      <c r="E61" s="148">
        <v>21746</v>
      </c>
      <c r="F61" s="148">
        <v>2175</v>
      </c>
      <c r="G61" s="146" t="s">
        <v>1991</v>
      </c>
      <c r="H61" s="150" t="s">
        <v>2012</v>
      </c>
    </row>
    <row r="62" spans="1:8" x14ac:dyDescent="0.25">
      <c r="A62" s="149">
        <f t="shared" si="0"/>
        <v>61</v>
      </c>
      <c r="B62" s="147">
        <v>70</v>
      </c>
      <c r="C62" s="160" t="s">
        <v>2010</v>
      </c>
      <c r="D62" s="147" t="s">
        <v>1964</v>
      </c>
      <c r="E62" s="148">
        <v>51678</v>
      </c>
      <c r="F62" s="148">
        <v>5168</v>
      </c>
      <c r="G62" s="146" t="s">
        <v>1991</v>
      </c>
      <c r="H62" s="150" t="s">
        <v>2012</v>
      </c>
    </row>
    <row r="63" spans="1:8" x14ac:dyDescent="0.25">
      <c r="A63" s="149">
        <f t="shared" si="0"/>
        <v>62</v>
      </c>
      <c r="B63" s="147">
        <v>71</v>
      </c>
      <c r="C63" s="160" t="s">
        <v>2010</v>
      </c>
      <c r="D63" s="147" t="s">
        <v>1964</v>
      </c>
      <c r="E63" s="148">
        <v>34544</v>
      </c>
      <c r="F63" s="148">
        <v>3454</v>
      </c>
      <c r="G63" s="146" t="s">
        <v>1991</v>
      </c>
      <c r="H63" s="150" t="s">
        <v>2012</v>
      </c>
    </row>
    <row r="64" spans="1:8" x14ac:dyDescent="0.25">
      <c r="A64" s="149">
        <f t="shared" si="0"/>
        <v>63</v>
      </c>
      <c r="B64" s="147">
        <v>72</v>
      </c>
      <c r="C64" s="160" t="s">
        <v>2010</v>
      </c>
      <c r="D64" s="147" t="s">
        <v>1964</v>
      </c>
      <c r="E64" s="148">
        <v>17332</v>
      </c>
      <c r="F64" s="148">
        <v>1733</v>
      </c>
      <c r="G64" s="146" t="s">
        <v>1991</v>
      </c>
      <c r="H64" s="150" t="s">
        <v>2012</v>
      </c>
    </row>
    <row r="65" spans="1:8" x14ac:dyDescent="0.25">
      <c r="A65" s="149">
        <f t="shared" si="0"/>
        <v>64</v>
      </c>
      <c r="B65" s="147">
        <v>73</v>
      </c>
      <c r="C65" s="160" t="s">
        <v>2010</v>
      </c>
      <c r="D65" s="147" t="s">
        <v>1964</v>
      </c>
      <c r="E65" s="148">
        <v>79719</v>
      </c>
      <c r="F65" s="148">
        <v>7972</v>
      </c>
      <c r="G65" s="146" t="s">
        <v>1991</v>
      </c>
      <c r="H65" s="150" t="s">
        <v>2012</v>
      </c>
    </row>
    <row r="66" spans="1:8" x14ac:dyDescent="0.25">
      <c r="A66" s="149">
        <f t="shared" si="0"/>
        <v>65</v>
      </c>
      <c r="B66" s="147">
        <v>74</v>
      </c>
      <c r="C66" s="160" t="s">
        <v>2010</v>
      </c>
      <c r="D66" s="147" t="s">
        <v>1964</v>
      </c>
      <c r="E66" s="148">
        <v>69098</v>
      </c>
      <c r="F66" s="148">
        <v>6910</v>
      </c>
      <c r="G66" s="146" t="s">
        <v>1991</v>
      </c>
      <c r="H66" s="150" t="s">
        <v>2012</v>
      </c>
    </row>
    <row r="67" spans="1:8" x14ac:dyDescent="0.25">
      <c r="A67" s="149">
        <f t="shared" si="0"/>
        <v>66</v>
      </c>
      <c r="B67" s="147">
        <v>75</v>
      </c>
      <c r="C67" s="160" t="s">
        <v>2010</v>
      </c>
      <c r="D67" s="147" t="s">
        <v>1965</v>
      </c>
      <c r="E67" s="148">
        <v>186666</v>
      </c>
      <c r="F67" s="148">
        <v>18667</v>
      </c>
      <c r="G67" s="146" t="s">
        <v>1992</v>
      </c>
      <c r="H67" s="150" t="s">
        <v>2016</v>
      </c>
    </row>
    <row r="68" spans="1:8" x14ac:dyDescent="0.25">
      <c r="A68" s="149">
        <f t="shared" ref="A68:A113" si="1">A67+1</f>
        <v>67</v>
      </c>
      <c r="B68" s="147">
        <v>76</v>
      </c>
      <c r="C68" s="160" t="s">
        <v>2010</v>
      </c>
      <c r="D68" s="147" t="s">
        <v>1966</v>
      </c>
      <c r="E68" s="148">
        <v>110959</v>
      </c>
      <c r="F68" s="148">
        <v>11096</v>
      </c>
      <c r="G68" s="146" t="s">
        <v>1993</v>
      </c>
      <c r="H68" s="150" t="s">
        <v>1246</v>
      </c>
    </row>
    <row r="69" spans="1:8" x14ac:dyDescent="0.25">
      <c r="A69" s="149">
        <f t="shared" si="1"/>
        <v>68</v>
      </c>
      <c r="B69" s="147">
        <v>77</v>
      </c>
      <c r="C69" s="160" t="s">
        <v>2010</v>
      </c>
      <c r="D69" s="147" t="s">
        <v>1967</v>
      </c>
      <c r="E69" s="148">
        <v>27099</v>
      </c>
      <c r="F69" s="148">
        <v>2710</v>
      </c>
      <c r="G69" s="146" t="s">
        <v>1994</v>
      </c>
      <c r="H69" s="150" t="s">
        <v>1169</v>
      </c>
    </row>
    <row r="70" spans="1:8" x14ac:dyDescent="0.25">
      <c r="A70" s="149">
        <f t="shared" si="1"/>
        <v>69</v>
      </c>
      <c r="B70" s="147">
        <v>78</v>
      </c>
      <c r="C70" s="160" t="s">
        <v>2010</v>
      </c>
      <c r="D70" s="147" t="s">
        <v>1967</v>
      </c>
      <c r="E70" s="148">
        <v>32577</v>
      </c>
      <c r="F70" s="148">
        <v>3258</v>
      </c>
      <c r="G70" s="146" t="s">
        <v>1994</v>
      </c>
      <c r="H70" s="150" t="s">
        <v>1169</v>
      </c>
    </row>
    <row r="71" spans="1:8" x14ac:dyDescent="0.25">
      <c r="A71" s="149">
        <f t="shared" si="1"/>
        <v>70</v>
      </c>
      <c r="B71" s="147">
        <v>79</v>
      </c>
      <c r="C71" s="160" t="s">
        <v>2010</v>
      </c>
      <c r="D71" s="147" t="s">
        <v>1967</v>
      </c>
      <c r="E71" s="148">
        <v>24990</v>
      </c>
      <c r="F71" s="148">
        <v>2499</v>
      </c>
      <c r="G71" s="146" t="s">
        <v>1994</v>
      </c>
      <c r="H71" s="150" t="s">
        <v>1169</v>
      </c>
    </row>
    <row r="72" spans="1:8" x14ac:dyDescent="0.25">
      <c r="A72" s="149">
        <f t="shared" si="1"/>
        <v>71</v>
      </c>
      <c r="B72" s="147">
        <v>80</v>
      </c>
      <c r="C72" s="160" t="s">
        <v>2010</v>
      </c>
      <c r="D72" s="147" t="s">
        <v>1967</v>
      </c>
      <c r="E72" s="148">
        <v>4440</v>
      </c>
      <c r="F72" s="148">
        <v>444</v>
      </c>
      <c r="G72" s="146" t="s">
        <v>1994</v>
      </c>
      <c r="H72" s="150" t="s">
        <v>1169</v>
      </c>
    </row>
    <row r="73" spans="1:8" x14ac:dyDescent="0.25">
      <c r="A73" s="149">
        <f t="shared" si="1"/>
        <v>72</v>
      </c>
      <c r="B73" s="147">
        <v>81</v>
      </c>
      <c r="C73" s="160" t="s">
        <v>2010</v>
      </c>
      <c r="D73" s="147" t="s">
        <v>1967</v>
      </c>
      <c r="E73" s="148">
        <v>25333</v>
      </c>
      <c r="F73" s="148">
        <v>2533</v>
      </c>
      <c r="G73" s="146" t="s">
        <v>1994</v>
      </c>
      <c r="H73" s="150" t="s">
        <v>1169</v>
      </c>
    </row>
    <row r="74" spans="1:8" x14ac:dyDescent="0.25">
      <c r="A74" s="149">
        <f t="shared" si="1"/>
        <v>73</v>
      </c>
      <c r="B74" s="147">
        <v>82</v>
      </c>
      <c r="C74" s="160" t="s">
        <v>2010</v>
      </c>
      <c r="D74" s="147" t="s">
        <v>1967</v>
      </c>
      <c r="E74" s="148">
        <v>21329</v>
      </c>
      <c r="F74" s="148">
        <v>2133</v>
      </c>
      <c r="G74" s="146" t="s">
        <v>1994</v>
      </c>
      <c r="H74" s="150" t="s">
        <v>1169</v>
      </c>
    </row>
    <row r="75" spans="1:8" x14ac:dyDescent="0.25">
      <c r="A75" s="149">
        <f t="shared" si="1"/>
        <v>74</v>
      </c>
      <c r="B75" s="147">
        <v>83</v>
      </c>
      <c r="C75" s="160" t="s">
        <v>2010</v>
      </c>
      <c r="D75" s="147" t="s">
        <v>1968</v>
      </c>
      <c r="E75" s="148">
        <v>265670</v>
      </c>
      <c r="F75" s="148">
        <v>26567</v>
      </c>
      <c r="G75" s="146" t="s">
        <v>1995</v>
      </c>
      <c r="H75" s="150" t="s">
        <v>2013</v>
      </c>
    </row>
    <row r="76" spans="1:8" x14ac:dyDescent="0.25">
      <c r="A76" s="149">
        <f t="shared" si="1"/>
        <v>75</v>
      </c>
      <c r="B76" s="147">
        <v>84</v>
      </c>
      <c r="C76" s="160" t="s">
        <v>2010</v>
      </c>
      <c r="D76" s="147" t="s">
        <v>1968</v>
      </c>
      <c r="E76" s="148">
        <v>213699</v>
      </c>
      <c r="F76" s="148">
        <v>21370</v>
      </c>
      <c r="G76" s="146" t="s">
        <v>1995</v>
      </c>
      <c r="H76" s="150" t="s">
        <v>2013</v>
      </c>
    </row>
    <row r="77" spans="1:8" x14ac:dyDescent="0.25">
      <c r="A77" s="149">
        <f t="shared" si="1"/>
        <v>76</v>
      </c>
      <c r="B77" s="147">
        <v>85</v>
      </c>
      <c r="C77" s="160" t="s">
        <v>2010</v>
      </c>
      <c r="D77" s="147" t="s">
        <v>1969</v>
      </c>
      <c r="E77" s="148">
        <v>8024</v>
      </c>
      <c r="F77" s="148">
        <v>802</v>
      </c>
      <c r="G77" s="146" t="s">
        <v>1996</v>
      </c>
      <c r="H77" s="150" t="s">
        <v>2014</v>
      </c>
    </row>
    <row r="78" spans="1:8" x14ac:dyDescent="0.25">
      <c r="A78" s="149">
        <f t="shared" si="1"/>
        <v>77</v>
      </c>
      <c r="B78" s="147">
        <v>86</v>
      </c>
      <c r="C78" s="160" t="s">
        <v>2011</v>
      </c>
      <c r="D78" s="147" t="s">
        <v>1969</v>
      </c>
      <c r="E78" s="148">
        <v>55479</v>
      </c>
      <c r="F78" s="148">
        <v>5548</v>
      </c>
      <c r="G78" s="146" t="s">
        <v>1996</v>
      </c>
      <c r="H78" s="150" t="s">
        <v>2014</v>
      </c>
    </row>
    <row r="79" spans="1:8" x14ac:dyDescent="0.25">
      <c r="A79" s="149">
        <f t="shared" si="1"/>
        <v>78</v>
      </c>
      <c r="B79" s="147">
        <v>87</v>
      </c>
      <c r="C79" s="160" t="s">
        <v>2011</v>
      </c>
      <c r="D79" s="147" t="s">
        <v>1969</v>
      </c>
      <c r="E79" s="148">
        <v>13500</v>
      </c>
      <c r="F79" s="148">
        <v>1350</v>
      </c>
      <c r="G79" s="146" t="s">
        <v>1996</v>
      </c>
      <c r="H79" s="150" t="s">
        <v>2014</v>
      </c>
    </row>
    <row r="80" spans="1:8" x14ac:dyDescent="0.25">
      <c r="A80" s="149">
        <f t="shared" si="1"/>
        <v>79</v>
      </c>
      <c r="B80" s="147">
        <v>88</v>
      </c>
      <c r="C80" s="160" t="s">
        <v>2011</v>
      </c>
      <c r="D80" s="147" t="s">
        <v>1969</v>
      </c>
      <c r="E80" s="148">
        <v>6820</v>
      </c>
      <c r="F80" s="148">
        <v>682</v>
      </c>
      <c r="G80" s="146" t="s">
        <v>1996</v>
      </c>
      <c r="H80" s="150" t="s">
        <v>2014</v>
      </c>
    </row>
    <row r="81" spans="1:8" x14ac:dyDescent="0.25">
      <c r="A81" s="149">
        <f t="shared" si="1"/>
        <v>80</v>
      </c>
      <c r="B81" s="147">
        <v>89</v>
      </c>
      <c r="C81" s="160" t="s">
        <v>2011</v>
      </c>
      <c r="D81" s="147" t="s">
        <v>1969</v>
      </c>
      <c r="E81" s="148">
        <v>15123</v>
      </c>
      <c r="F81" s="148">
        <v>1512</v>
      </c>
      <c r="G81" s="146" t="s">
        <v>1996</v>
      </c>
      <c r="H81" s="150" t="s">
        <v>2014</v>
      </c>
    </row>
    <row r="82" spans="1:8" x14ac:dyDescent="0.25">
      <c r="A82" s="149">
        <f t="shared" si="1"/>
        <v>81</v>
      </c>
      <c r="B82" s="147">
        <v>90</v>
      </c>
      <c r="C82" s="161" t="s">
        <v>2009</v>
      </c>
      <c r="D82" s="147" t="s">
        <v>1969</v>
      </c>
      <c r="E82" s="148">
        <v>21343</v>
      </c>
      <c r="F82" s="148">
        <v>2134</v>
      </c>
      <c r="G82" s="146" t="s">
        <v>1996</v>
      </c>
      <c r="H82" s="150" t="s">
        <v>2014</v>
      </c>
    </row>
    <row r="83" spans="1:8" x14ac:dyDescent="0.25">
      <c r="A83" s="149">
        <f t="shared" si="1"/>
        <v>82</v>
      </c>
      <c r="B83" s="147">
        <v>91</v>
      </c>
      <c r="C83" s="161" t="s">
        <v>2009</v>
      </c>
      <c r="D83" s="147" t="s">
        <v>1969</v>
      </c>
      <c r="E83" s="148">
        <v>20387</v>
      </c>
      <c r="F83" s="148">
        <v>2039</v>
      </c>
      <c r="G83" s="146" t="s">
        <v>1996</v>
      </c>
      <c r="H83" s="150" t="s">
        <v>2014</v>
      </c>
    </row>
    <row r="84" spans="1:8" x14ac:dyDescent="0.25">
      <c r="A84" s="149">
        <f t="shared" si="1"/>
        <v>83</v>
      </c>
      <c r="B84" s="147">
        <v>92</v>
      </c>
      <c r="C84" s="161" t="s">
        <v>2009</v>
      </c>
      <c r="D84" s="147" t="s">
        <v>1969</v>
      </c>
      <c r="E84" s="148">
        <v>27688</v>
      </c>
      <c r="F84" s="148">
        <v>2769</v>
      </c>
      <c r="G84" s="146" t="s">
        <v>1996</v>
      </c>
      <c r="H84" s="150" t="s">
        <v>2014</v>
      </c>
    </row>
    <row r="85" spans="1:8" x14ac:dyDescent="0.25">
      <c r="A85" s="149">
        <f t="shared" si="1"/>
        <v>84</v>
      </c>
      <c r="B85" s="147">
        <v>93</v>
      </c>
      <c r="C85" s="161" t="s">
        <v>2009</v>
      </c>
      <c r="D85" s="147" t="s">
        <v>1969</v>
      </c>
      <c r="E85" s="148">
        <v>9564</v>
      </c>
      <c r="F85" s="148">
        <v>956</v>
      </c>
      <c r="G85" s="146" t="s">
        <v>1996</v>
      </c>
      <c r="H85" s="150" t="s">
        <v>2014</v>
      </c>
    </row>
    <row r="86" spans="1:8" x14ac:dyDescent="0.25">
      <c r="A86" s="149">
        <f t="shared" si="1"/>
        <v>85</v>
      </c>
      <c r="B86" s="147">
        <v>94</v>
      </c>
      <c r="C86" s="161" t="s">
        <v>2009</v>
      </c>
      <c r="D86" s="147" t="s">
        <v>1969</v>
      </c>
      <c r="E86" s="148">
        <v>10797</v>
      </c>
      <c r="F86" s="148">
        <v>1080</v>
      </c>
      <c r="G86" s="146" t="s">
        <v>1996</v>
      </c>
      <c r="H86" s="150" t="s">
        <v>2014</v>
      </c>
    </row>
    <row r="87" spans="1:8" x14ac:dyDescent="0.25">
      <c r="A87" s="149">
        <f t="shared" si="1"/>
        <v>86</v>
      </c>
      <c r="B87" s="147">
        <v>95</v>
      </c>
      <c r="C87" s="161" t="s">
        <v>2009</v>
      </c>
      <c r="D87" s="147" t="s">
        <v>1969</v>
      </c>
      <c r="E87" s="148">
        <v>160274</v>
      </c>
      <c r="F87" s="148">
        <v>16028</v>
      </c>
      <c r="G87" s="146" t="s">
        <v>1996</v>
      </c>
      <c r="H87" s="150" t="s">
        <v>2014</v>
      </c>
    </row>
    <row r="88" spans="1:8" x14ac:dyDescent="0.25">
      <c r="A88" s="149">
        <f t="shared" si="1"/>
        <v>87</v>
      </c>
      <c r="B88" s="147">
        <v>96</v>
      </c>
      <c r="C88" s="161" t="s">
        <v>2009</v>
      </c>
      <c r="D88" s="147" t="s">
        <v>1969</v>
      </c>
      <c r="E88" s="148">
        <v>21723</v>
      </c>
      <c r="F88" s="148">
        <v>2172</v>
      </c>
      <c r="G88" s="146" t="s">
        <v>1996</v>
      </c>
      <c r="H88" s="150" t="s">
        <v>2014</v>
      </c>
    </row>
    <row r="89" spans="1:8" x14ac:dyDescent="0.25">
      <c r="A89" s="149">
        <f t="shared" si="1"/>
        <v>88</v>
      </c>
      <c r="B89" s="147">
        <v>97</v>
      </c>
      <c r="C89" s="161" t="s">
        <v>2009</v>
      </c>
      <c r="D89" s="147" t="s">
        <v>1969</v>
      </c>
      <c r="E89" s="148">
        <v>20753</v>
      </c>
      <c r="F89" s="148">
        <v>2075</v>
      </c>
      <c r="G89" s="146" t="s">
        <v>1996</v>
      </c>
      <c r="H89" s="150" t="s">
        <v>2014</v>
      </c>
    </row>
    <row r="90" spans="1:8" x14ac:dyDescent="0.25">
      <c r="A90" s="149">
        <f t="shared" si="1"/>
        <v>89</v>
      </c>
      <c r="B90" s="147">
        <v>98</v>
      </c>
      <c r="C90" s="161" t="s">
        <v>2009</v>
      </c>
      <c r="D90" s="147" t="s">
        <v>1969</v>
      </c>
      <c r="E90" s="148">
        <v>21717</v>
      </c>
      <c r="F90" s="148">
        <v>2172</v>
      </c>
      <c r="G90" s="146" t="s">
        <v>1996</v>
      </c>
      <c r="H90" s="150" t="s">
        <v>2014</v>
      </c>
    </row>
    <row r="91" spans="1:8" x14ac:dyDescent="0.25">
      <c r="A91" s="149">
        <f t="shared" si="1"/>
        <v>90</v>
      </c>
      <c r="B91" s="147">
        <v>99</v>
      </c>
      <c r="C91" s="161" t="s">
        <v>2009</v>
      </c>
      <c r="D91" s="147" t="s">
        <v>1969</v>
      </c>
      <c r="E91" s="148">
        <v>18994</v>
      </c>
      <c r="F91" s="148">
        <v>1900</v>
      </c>
      <c r="G91" s="146" t="s">
        <v>1996</v>
      </c>
      <c r="H91" s="150" t="s">
        <v>2014</v>
      </c>
    </row>
    <row r="92" spans="1:8" x14ac:dyDescent="0.25">
      <c r="A92" s="149">
        <f t="shared" si="1"/>
        <v>91</v>
      </c>
      <c r="B92" s="147">
        <v>100</v>
      </c>
      <c r="C92" s="161" t="s">
        <v>2009</v>
      </c>
      <c r="D92" s="147" t="s">
        <v>1969</v>
      </c>
      <c r="E92" s="148">
        <v>18133</v>
      </c>
      <c r="F92" s="148">
        <v>1813</v>
      </c>
      <c r="G92" s="146" t="s">
        <v>1996</v>
      </c>
      <c r="H92" s="150" t="s">
        <v>2014</v>
      </c>
    </row>
    <row r="93" spans="1:8" x14ac:dyDescent="0.25">
      <c r="A93" s="149">
        <f t="shared" si="1"/>
        <v>92</v>
      </c>
      <c r="B93" s="147">
        <v>101</v>
      </c>
      <c r="C93" s="161" t="s">
        <v>2009</v>
      </c>
      <c r="D93" s="147" t="s">
        <v>1970</v>
      </c>
      <c r="E93" s="148">
        <v>25239</v>
      </c>
      <c r="F93" s="148">
        <v>2524</v>
      </c>
      <c r="G93" s="146" t="s">
        <v>1997</v>
      </c>
      <c r="H93" s="150" t="s">
        <v>2015</v>
      </c>
    </row>
    <row r="94" spans="1:8" x14ac:dyDescent="0.25">
      <c r="A94" s="149">
        <f t="shared" si="1"/>
        <v>93</v>
      </c>
      <c r="B94" s="147">
        <v>102</v>
      </c>
      <c r="C94" s="161" t="s">
        <v>2009</v>
      </c>
      <c r="D94" s="147" t="s">
        <v>1970</v>
      </c>
      <c r="E94" s="148">
        <v>22352</v>
      </c>
      <c r="F94" s="148">
        <v>2235</v>
      </c>
      <c r="G94" s="146" t="s">
        <v>1997</v>
      </c>
      <c r="H94" s="150" t="s">
        <v>2015</v>
      </c>
    </row>
    <row r="95" spans="1:8" x14ac:dyDescent="0.25">
      <c r="A95" s="149">
        <f t="shared" si="1"/>
        <v>94</v>
      </c>
      <c r="B95" s="147">
        <v>103</v>
      </c>
      <c r="C95" s="161" t="s">
        <v>2009</v>
      </c>
      <c r="D95" s="147" t="s">
        <v>1970</v>
      </c>
      <c r="E95" s="148">
        <v>22000</v>
      </c>
      <c r="F95" s="148">
        <v>2200</v>
      </c>
      <c r="G95" s="146" t="s">
        <v>1997</v>
      </c>
      <c r="H95" s="150" t="s">
        <v>2015</v>
      </c>
    </row>
    <row r="96" spans="1:8" x14ac:dyDescent="0.25">
      <c r="A96" s="149">
        <f t="shared" si="1"/>
        <v>95</v>
      </c>
      <c r="B96" s="147">
        <v>104</v>
      </c>
      <c r="C96" s="161" t="s">
        <v>2009</v>
      </c>
      <c r="D96" s="147" t="s">
        <v>1970</v>
      </c>
      <c r="E96" s="148">
        <v>25066</v>
      </c>
      <c r="F96" s="148">
        <v>2507</v>
      </c>
      <c r="G96" s="146" t="s">
        <v>1997</v>
      </c>
      <c r="H96" s="150" t="s">
        <v>2015</v>
      </c>
    </row>
    <row r="97" spans="1:8" x14ac:dyDescent="0.25">
      <c r="A97" s="149">
        <f t="shared" si="1"/>
        <v>96</v>
      </c>
      <c r="B97" s="147">
        <v>105</v>
      </c>
      <c r="C97" s="161" t="s">
        <v>2009</v>
      </c>
      <c r="D97" s="147" t="s">
        <v>1970</v>
      </c>
      <c r="E97" s="148">
        <v>5499</v>
      </c>
      <c r="F97" s="148">
        <v>550</v>
      </c>
      <c r="G97" s="146" t="s">
        <v>1997</v>
      </c>
      <c r="H97" s="150" t="s">
        <v>2015</v>
      </c>
    </row>
    <row r="98" spans="1:8" x14ac:dyDescent="0.25">
      <c r="A98" s="149">
        <f t="shared" si="1"/>
        <v>97</v>
      </c>
      <c r="B98" s="147">
        <v>106</v>
      </c>
      <c r="C98" s="161" t="s">
        <v>2009</v>
      </c>
      <c r="D98" s="147" t="s">
        <v>1970</v>
      </c>
      <c r="E98" s="148">
        <v>26845</v>
      </c>
      <c r="F98" s="148">
        <v>2685</v>
      </c>
      <c r="G98" s="146" t="s">
        <v>1997</v>
      </c>
      <c r="H98" s="150" t="s">
        <v>2015</v>
      </c>
    </row>
    <row r="99" spans="1:8" x14ac:dyDescent="0.25">
      <c r="A99" s="149">
        <f t="shared" si="1"/>
        <v>98</v>
      </c>
      <c r="B99" s="147">
        <v>107</v>
      </c>
      <c r="C99" s="161" t="s">
        <v>2009</v>
      </c>
      <c r="D99" s="147" t="s">
        <v>1970</v>
      </c>
      <c r="E99" s="148">
        <v>26113</v>
      </c>
      <c r="F99" s="148">
        <v>2611</v>
      </c>
      <c r="G99" s="146" t="s">
        <v>1997</v>
      </c>
      <c r="H99" s="150" t="s">
        <v>2015</v>
      </c>
    </row>
    <row r="100" spans="1:8" x14ac:dyDescent="0.25">
      <c r="A100" s="149">
        <f t="shared" si="1"/>
        <v>99</v>
      </c>
      <c r="B100" s="147">
        <v>108</v>
      </c>
      <c r="C100" s="161" t="s">
        <v>2009</v>
      </c>
      <c r="D100" s="147" t="s">
        <v>1970</v>
      </c>
      <c r="E100" s="148">
        <v>24082</v>
      </c>
      <c r="F100" s="148">
        <v>2408</v>
      </c>
      <c r="G100" s="146" t="s">
        <v>1997</v>
      </c>
      <c r="H100" s="150" t="s">
        <v>2015</v>
      </c>
    </row>
    <row r="101" spans="1:8" x14ac:dyDescent="0.25">
      <c r="A101" s="149">
        <f t="shared" si="1"/>
        <v>100</v>
      </c>
      <c r="B101" s="147">
        <v>109</v>
      </c>
      <c r="C101" s="161" t="s">
        <v>2009</v>
      </c>
      <c r="D101" s="147" t="s">
        <v>1971</v>
      </c>
      <c r="E101" s="148">
        <v>48330</v>
      </c>
      <c r="F101" s="148">
        <v>4833</v>
      </c>
      <c r="G101" s="146" t="s">
        <v>276</v>
      </c>
      <c r="H101" s="150" t="s">
        <v>2015</v>
      </c>
    </row>
    <row r="102" spans="1:8" x14ac:dyDescent="0.25">
      <c r="A102" s="149">
        <f t="shared" si="1"/>
        <v>101</v>
      </c>
      <c r="B102" s="147">
        <v>110</v>
      </c>
      <c r="C102" s="161" t="s">
        <v>2009</v>
      </c>
      <c r="D102" s="147" t="s">
        <v>1972</v>
      </c>
      <c r="E102" s="148">
        <v>110958</v>
      </c>
      <c r="F102" s="148">
        <v>11096</v>
      </c>
      <c r="G102" s="146" t="s">
        <v>1998</v>
      </c>
      <c r="H102" s="150" t="s">
        <v>2016</v>
      </c>
    </row>
    <row r="103" spans="1:8" x14ac:dyDescent="0.25">
      <c r="A103" s="149">
        <f t="shared" si="1"/>
        <v>102</v>
      </c>
      <c r="B103" s="147">
        <v>111</v>
      </c>
      <c r="C103" s="161" t="s">
        <v>2009</v>
      </c>
      <c r="D103" s="147" t="s">
        <v>1973</v>
      </c>
      <c r="E103" s="148">
        <v>38836</v>
      </c>
      <c r="F103" s="148">
        <v>3884</v>
      </c>
      <c r="G103" s="146" t="s">
        <v>734</v>
      </c>
      <c r="H103" s="150" t="s">
        <v>2016</v>
      </c>
    </row>
    <row r="104" spans="1:8" x14ac:dyDescent="0.25">
      <c r="A104" s="149">
        <f t="shared" si="1"/>
        <v>103</v>
      </c>
      <c r="B104" s="147">
        <v>112</v>
      </c>
      <c r="C104" s="161" t="s">
        <v>2009</v>
      </c>
      <c r="D104" s="147" t="s">
        <v>1973</v>
      </c>
      <c r="E104" s="148">
        <v>66575</v>
      </c>
      <c r="F104" s="148">
        <v>6658</v>
      </c>
      <c r="G104" s="146" t="s">
        <v>734</v>
      </c>
      <c r="H104" s="150" t="s">
        <v>2016</v>
      </c>
    </row>
    <row r="105" spans="1:8" x14ac:dyDescent="0.25">
      <c r="A105" s="149">
        <f t="shared" si="1"/>
        <v>104</v>
      </c>
      <c r="B105" s="147">
        <v>113</v>
      </c>
      <c r="C105" s="161" t="s">
        <v>2009</v>
      </c>
      <c r="D105" s="147" t="s">
        <v>1974</v>
      </c>
      <c r="E105" s="148">
        <v>110959</v>
      </c>
      <c r="F105" s="148">
        <v>11096</v>
      </c>
      <c r="G105" s="146" t="s">
        <v>1999</v>
      </c>
      <c r="H105" s="150" t="s">
        <v>2016</v>
      </c>
    </row>
    <row r="106" spans="1:8" x14ac:dyDescent="0.25">
      <c r="A106" s="149">
        <f t="shared" si="1"/>
        <v>105</v>
      </c>
      <c r="B106" s="147">
        <v>114</v>
      </c>
      <c r="C106" s="161" t="s">
        <v>2009</v>
      </c>
      <c r="D106" s="147" t="s">
        <v>1975</v>
      </c>
      <c r="E106" s="148">
        <v>239163</v>
      </c>
      <c r="F106" s="148">
        <v>23916</v>
      </c>
      <c r="G106" s="146" t="s">
        <v>2000</v>
      </c>
      <c r="H106" s="150" t="s">
        <v>1246</v>
      </c>
    </row>
    <row r="107" spans="1:8" x14ac:dyDescent="0.25">
      <c r="A107" s="149">
        <f t="shared" si="1"/>
        <v>106</v>
      </c>
      <c r="B107" s="147">
        <v>115</v>
      </c>
      <c r="C107" s="161" t="s">
        <v>2009</v>
      </c>
      <c r="D107" s="147" t="s">
        <v>1976</v>
      </c>
      <c r="E107" s="148">
        <v>221918</v>
      </c>
      <c r="F107" s="148">
        <v>22192</v>
      </c>
      <c r="G107" s="146" t="s">
        <v>2001</v>
      </c>
      <c r="H107" s="150" t="s">
        <v>1246</v>
      </c>
    </row>
    <row r="108" spans="1:8" x14ac:dyDescent="0.25">
      <c r="A108" s="149">
        <f t="shared" si="1"/>
        <v>107</v>
      </c>
      <c r="B108" s="147">
        <v>116</v>
      </c>
      <c r="C108" s="161" t="s">
        <v>2009</v>
      </c>
      <c r="D108" s="147" t="s">
        <v>1976</v>
      </c>
      <c r="E108" s="148">
        <v>213699</v>
      </c>
      <c r="F108" s="148">
        <v>21370</v>
      </c>
      <c r="G108" s="146" t="s">
        <v>2001</v>
      </c>
      <c r="H108" s="150" t="s">
        <v>1246</v>
      </c>
    </row>
    <row r="109" spans="1:8" x14ac:dyDescent="0.25">
      <c r="A109" s="149">
        <f t="shared" si="1"/>
        <v>108</v>
      </c>
      <c r="B109" s="147">
        <v>117</v>
      </c>
      <c r="C109" s="161" t="s">
        <v>2009</v>
      </c>
      <c r="D109" s="147" t="s">
        <v>1977</v>
      </c>
      <c r="E109" s="148">
        <v>166534</v>
      </c>
      <c r="F109" s="148">
        <v>16653</v>
      </c>
      <c r="G109" s="146" t="s">
        <v>2002</v>
      </c>
      <c r="H109" s="150" t="s">
        <v>1246</v>
      </c>
    </row>
    <row r="110" spans="1:8" x14ac:dyDescent="0.25">
      <c r="A110" s="149">
        <f t="shared" si="1"/>
        <v>109</v>
      </c>
      <c r="B110" s="147">
        <v>118</v>
      </c>
      <c r="C110" s="161" t="s">
        <v>2009</v>
      </c>
      <c r="D110" s="147" t="s">
        <v>1978</v>
      </c>
      <c r="E110" s="148">
        <v>462329</v>
      </c>
      <c r="F110" s="148">
        <v>46233</v>
      </c>
      <c r="G110" s="146" t="s">
        <v>2003</v>
      </c>
      <c r="H110" s="150" t="s">
        <v>2004</v>
      </c>
    </row>
    <row r="111" spans="1:8" x14ac:dyDescent="0.25">
      <c r="A111" s="149">
        <f t="shared" si="1"/>
        <v>110</v>
      </c>
      <c r="B111" s="147">
        <v>119</v>
      </c>
      <c r="C111" s="161" t="s">
        <v>2009</v>
      </c>
      <c r="D111" s="147" t="s">
        <v>1978</v>
      </c>
      <c r="E111" s="148">
        <v>43546</v>
      </c>
      <c r="F111" s="148">
        <v>4355</v>
      </c>
      <c r="G111" s="146" t="s">
        <v>2003</v>
      </c>
      <c r="H111" s="150" t="s">
        <v>2004</v>
      </c>
    </row>
    <row r="112" spans="1:8" x14ac:dyDescent="0.25">
      <c r="A112" s="149">
        <f t="shared" si="1"/>
        <v>111</v>
      </c>
      <c r="B112" s="147">
        <v>120</v>
      </c>
      <c r="C112" s="161" t="s">
        <v>2009</v>
      </c>
      <c r="D112" s="147" t="s">
        <v>1978</v>
      </c>
      <c r="E112" s="148">
        <v>26232</v>
      </c>
      <c r="F112" s="148">
        <v>2623</v>
      </c>
      <c r="G112" s="146" t="s">
        <v>2003</v>
      </c>
      <c r="H112" s="150" t="s">
        <v>2004</v>
      </c>
    </row>
    <row r="113" spans="1:8" x14ac:dyDescent="0.25">
      <c r="A113" s="155">
        <f t="shared" si="1"/>
        <v>112</v>
      </c>
      <c r="B113" s="156">
        <v>121</v>
      </c>
      <c r="C113" s="161" t="s">
        <v>2009</v>
      </c>
      <c r="D113" s="156" t="s">
        <v>1978</v>
      </c>
      <c r="E113" s="157">
        <v>381300</v>
      </c>
      <c r="F113" s="157">
        <v>38130</v>
      </c>
      <c r="G113" s="158" t="s">
        <v>2003</v>
      </c>
      <c r="H113" s="159" t="s">
        <v>2004</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48FB5-0317-44C1-9733-D2CDC780FD12}">
  <sheetPr codeName="Sheet14"/>
  <dimension ref="A2:Q572"/>
  <sheetViews>
    <sheetView workbookViewId="0">
      <selection activeCell="C2" sqref="C2"/>
    </sheetView>
  </sheetViews>
  <sheetFormatPr defaultRowHeight="15" x14ac:dyDescent="0.25"/>
  <cols>
    <col min="1" max="1" width="5.85546875" style="123" bestFit="1" customWidth="1"/>
    <col min="2" max="2" width="13.5703125" style="123" bestFit="1" customWidth="1"/>
    <col min="3" max="3" width="62.42578125" style="123" bestFit="1" customWidth="1"/>
    <col min="4" max="4" width="39.28515625" style="123" bestFit="1" customWidth="1"/>
    <col min="5" max="5" width="77.5703125" style="123" bestFit="1" customWidth="1"/>
    <col min="6" max="6" width="28.28515625" style="123" bestFit="1" customWidth="1"/>
    <col min="7" max="7" width="14.42578125" style="123" bestFit="1" customWidth="1"/>
    <col min="8" max="8" width="8" style="123" bestFit="1" customWidth="1"/>
    <col min="9" max="9" width="10.85546875" style="123" bestFit="1" customWidth="1"/>
    <col min="10" max="10" width="11.7109375" style="123" bestFit="1" customWidth="1"/>
    <col min="11" max="11" width="12.85546875" style="123" bestFit="1" customWidth="1"/>
    <col min="12" max="12" width="11.28515625" style="123" bestFit="1" customWidth="1"/>
    <col min="13" max="13" width="6.7109375" style="123" bestFit="1" customWidth="1"/>
    <col min="14" max="14" width="26.28515625" style="123" bestFit="1" customWidth="1"/>
    <col min="15" max="15" width="9.140625" style="123"/>
    <col min="16" max="16" width="8.85546875" style="123" bestFit="1" customWidth="1"/>
    <col min="17" max="16384" width="9.140625" style="123"/>
  </cols>
  <sheetData>
    <row r="2" spans="1:17" x14ac:dyDescent="0.25">
      <c r="C2" s="123" t="s">
        <v>2399</v>
      </c>
    </row>
    <row r="5" spans="1:17" x14ac:dyDescent="0.25">
      <c r="A5" s="118" t="s">
        <v>1150</v>
      </c>
      <c r="B5" s="118" t="s">
        <v>1151</v>
      </c>
      <c r="C5" s="118" t="s">
        <v>1152</v>
      </c>
      <c r="D5" s="118">
        <v>1</v>
      </c>
      <c r="E5" s="118" t="s">
        <v>1153</v>
      </c>
      <c r="F5" s="118" t="s">
        <v>1154</v>
      </c>
      <c r="G5" s="118" t="s">
        <v>1155</v>
      </c>
      <c r="H5" s="119" t="s">
        <v>1156</v>
      </c>
      <c r="I5" s="118" t="s">
        <v>1157</v>
      </c>
      <c r="J5" s="120" t="s">
        <v>1158</v>
      </c>
      <c r="K5" s="121" t="s">
        <v>1159</v>
      </c>
      <c r="L5" s="121" t="s">
        <v>1160</v>
      </c>
      <c r="M5" s="121" t="s">
        <v>1161</v>
      </c>
      <c r="N5" s="118" t="s">
        <v>1162</v>
      </c>
      <c r="O5" s="118" t="s">
        <v>1163</v>
      </c>
      <c r="P5" s="118" t="s">
        <v>1164</v>
      </c>
      <c r="Q5" s="122"/>
    </row>
    <row r="6" spans="1:17" x14ac:dyDescent="0.25">
      <c r="A6" s="116">
        <v>1</v>
      </c>
      <c r="B6" s="124" t="s">
        <v>1165</v>
      </c>
      <c r="C6" s="125" t="s">
        <v>1166</v>
      </c>
      <c r="D6" s="124"/>
      <c r="E6" s="124" t="s">
        <v>1167</v>
      </c>
      <c r="F6" s="124" t="s">
        <v>1168</v>
      </c>
      <c r="G6" s="124" t="s">
        <v>1169</v>
      </c>
      <c r="H6" s="124">
        <v>400059</v>
      </c>
      <c r="I6" s="124" t="s">
        <v>1170</v>
      </c>
      <c r="J6" s="126">
        <v>40299</v>
      </c>
      <c r="K6" s="127">
        <v>91709</v>
      </c>
      <c r="L6" s="128">
        <v>9171</v>
      </c>
      <c r="M6" s="129">
        <f t="shared" ref="M6:M69" si="0">ROUND((L6/K6*100),0)</f>
        <v>10</v>
      </c>
      <c r="N6" s="130" t="s">
        <v>2034</v>
      </c>
      <c r="O6" s="116" t="s">
        <v>1171</v>
      </c>
      <c r="P6" s="116">
        <v>10</v>
      </c>
      <c r="Q6" s="122"/>
    </row>
    <row r="7" spans="1:17" x14ac:dyDescent="0.25">
      <c r="A7" s="116">
        <f t="shared" ref="A7:A70" si="1">A6+1</f>
        <v>2</v>
      </c>
      <c r="B7" s="124" t="s">
        <v>1165</v>
      </c>
      <c r="C7" s="125" t="s">
        <v>1166</v>
      </c>
      <c r="D7" s="124"/>
      <c r="E7" s="124" t="s">
        <v>1167</v>
      </c>
      <c r="F7" s="124" t="s">
        <v>1168</v>
      </c>
      <c r="G7" s="124" t="s">
        <v>1169</v>
      </c>
      <c r="H7" s="124">
        <v>400059</v>
      </c>
      <c r="I7" s="124" t="s">
        <v>1172</v>
      </c>
      <c r="J7" s="126">
        <v>40299</v>
      </c>
      <c r="K7" s="127">
        <v>26426</v>
      </c>
      <c r="L7" s="128">
        <v>2643</v>
      </c>
      <c r="M7" s="129">
        <f t="shared" si="0"/>
        <v>10</v>
      </c>
      <c r="N7" s="130" t="s">
        <v>2034</v>
      </c>
      <c r="O7" s="116" t="s">
        <v>1171</v>
      </c>
      <c r="P7" s="116">
        <v>10</v>
      </c>
      <c r="Q7" s="122"/>
    </row>
    <row r="8" spans="1:17" x14ac:dyDescent="0.25">
      <c r="A8" s="117">
        <f t="shared" si="1"/>
        <v>3</v>
      </c>
      <c r="B8" s="131" t="s">
        <v>1173</v>
      </c>
      <c r="C8" s="132" t="s">
        <v>1174</v>
      </c>
      <c r="D8" s="131" t="s">
        <v>1175</v>
      </c>
      <c r="E8" s="131" t="s">
        <v>1176</v>
      </c>
      <c r="F8" s="131" t="s">
        <v>1177</v>
      </c>
      <c r="G8" s="131" t="s">
        <v>1178</v>
      </c>
      <c r="H8" s="131">
        <v>502032</v>
      </c>
      <c r="I8" s="131" t="s">
        <v>1179</v>
      </c>
      <c r="J8" s="133"/>
      <c r="K8" s="134">
        <v>31365.040000000001</v>
      </c>
      <c r="L8" s="135">
        <v>3137</v>
      </c>
      <c r="M8" s="136">
        <f t="shared" si="0"/>
        <v>10</v>
      </c>
      <c r="N8" s="130" t="s">
        <v>2034</v>
      </c>
      <c r="O8" s="117"/>
      <c r="P8" s="117"/>
      <c r="Q8" s="122"/>
    </row>
    <row r="9" spans="1:17" x14ac:dyDescent="0.25">
      <c r="A9" s="116">
        <f t="shared" si="1"/>
        <v>4</v>
      </c>
      <c r="B9" s="124" t="s">
        <v>1173</v>
      </c>
      <c r="C9" s="125" t="s">
        <v>1174</v>
      </c>
      <c r="D9" s="124" t="s">
        <v>1180</v>
      </c>
      <c r="E9" s="124" t="s">
        <v>1176</v>
      </c>
      <c r="F9" s="124" t="s">
        <v>1177</v>
      </c>
      <c r="G9" s="124" t="s">
        <v>1178</v>
      </c>
      <c r="H9" s="124">
        <v>502032</v>
      </c>
      <c r="I9" s="124" t="s">
        <v>1181</v>
      </c>
      <c r="J9" s="126"/>
      <c r="K9" s="127">
        <v>338695.29</v>
      </c>
      <c r="L9" s="128">
        <v>33870</v>
      </c>
      <c r="M9" s="129">
        <f t="shared" si="0"/>
        <v>10</v>
      </c>
      <c r="N9" s="130" t="s">
        <v>2034</v>
      </c>
      <c r="O9" s="116"/>
      <c r="P9" s="116"/>
      <c r="Q9" s="122"/>
    </row>
    <row r="10" spans="1:17" x14ac:dyDescent="0.25">
      <c r="A10" s="116">
        <f t="shared" si="1"/>
        <v>5</v>
      </c>
      <c r="B10" s="124" t="s">
        <v>1173</v>
      </c>
      <c r="C10" s="125" t="s">
        <v>1174</v>
      </c>
      <c r="D10" s="124" t="s">
        <v>1182</v>
      </c>
      <c r="E10" s="124" t="s">
        <v>1176</v>
      </c>
      <c r="F10" s="124" t="s">
        <v>1177</v>
      </c>
      <c r="G10" s="124" t="s">
        <v>1178</v>
      </c>
      <c r="H10" s="124">
        <v>502032</v>
      </c>
      <c r="I10" s="124" t="s">
        <v>1183</v>
      </c>
      <c r="J10" s="126"/>
      <c r="K10" s="127">
        <v>737.06</v>
      </c>
      <c r="L10" s="128">
        <v>74</v>
      </c>
      <c r="M10" s="129">
        <f t="shared" si="0"/>
        <v>10</v>
      </c>
      <c r="N10" s="130" t="s">
        <v>2034</v>
      </c>
      <c r="O10" s="116"/>
      <c r="P10" s="116"/>
      <c r="Q10" s="122"/>
    </row>
    <row r="11" spans="1:17" x14ac:dyDescent="0.25">
      <c r="A11" s="116">
        <f t="shared" si="1"/>
        <v>6</v>
      </c>
      <c r="B11" s="124" t="s">
        <v>1173</v>
      </c>
      <c r="C11" s="125" t="s">
        <v>1174</v>
      </c>
      <c r="D11" s="124" t="s">
        <v>1184</v>
      </c>
      <c r="E11" s="124" t="s">
        <v>1176</v>
      </c>
      <c r="F11" s="124" t="s">
        <v>1177</v>
      </c>
      <c r="G11" s="124" t="s">
        <v>1178</v>
      </c>
      <c r="H11" s="124">
        <v>502032</v>
      </c>
      <c r="I11" s="124" t="s">
        <v>1185</v>
      </c>
      <c r="J11" s="126"/>
      <c r="K11" s="127">
        <v>1572.04</v>
      </c>
      <c r="L11" s="128">
        <v>157</v>
      </c>
      <c r="M11" s="129">
        <f t="shared" si="0"/>
        <v>10</v>
      </c>
      <c r="N11" s="130" t="s">
        <v>2034</v>
      </c>
      <c r="O11" s="116"/>
      <c r="P11" s="116"/>
      <c r="Q11" s="122"/>
    </row>
    <row r="12" spans="1:17" x14ac:dyDescent="0.25">
      <c r="A12" s="116">
        <f t="shared" si="1"/>
        <v>7</v>
      </c>
      <c r="B12" s="124" t="s">
        <v>1186</v>
      </c>
      <c r="C12" s="125" t="s">
        <v>1187</v>
      </c>
      <c r="D12" s="124"/>
      <c r="E12" s="124" t="s">
        <v>1188</v>
      </c>
      <c r="F12" s="124" t="s">
        <v>1189</v>
      </c>
      <c r="G12" s="124" t="s">
        <v>1190</v>
      </c>
      <c r="H12" s="124">
        <v>600017</v>
      </c>
      <c r="I12" s="124" t="s">
        <v>1191</v>
      </c>
      <c r="J12" s="126">
        <v>40304</v>
      </c>
      <c r="K12" s="127">
        <v>100917</v>
      </c>
      <c r="L12" s="128">
        <v>10090</v>
      </c>
      <c r="M12" s="129">
        <f t="shared" si="0"/>
        <v>10</v>
      </c>
      <c r="N12" s="130" t="s">
        <v>2034</v>
      </c>
      <c r="O12" s="116" t="s">
        <v>1171</v>
      </c>
      <c r="P12" s="116">
        <v>11</v>
      </c>
      <c r="Q12" s="122"/>
    </row>
    <row r="13" spans="1:17" x14ac:dyDescent="0.25">
      <c r="A13" s="116">
        <f t="shared" si="1"/>
        <v>8</v>
      </c>
      <c r="B13" s="124" t="s">
        <v>1192</v>
      </c>
      <c r="C13" s="125" t="s">
        <v>1193</v>
      </c>
      <c r="D13" s="124"/>
      <c r="E13" s="124" t="s">
        <v>1194</v>
      </c>
      <c r="F13" s="124" t="s">
        <v>1195</v>
      </c>
      <c r="G13" s="124"/>
      <c r="H13" s="124">
        <v>396210</v>
      </c>
      <c r="I13" s="124" t="s">
        <v>1196</v>
      </c>
      <c r="J13" s="126"/>
      <c r="K13" s="127">
        <v>595620</v>
      </c>
      <c r="L13" s="128">
        <v>59562</v>
      </c>
      <c r="M13" s="129">
        <f t="shared" si="0"/>
        <v>10</v>
      </c>
      <c r="N13" s="130" t="s">
        <v>2034</v>
      </c>
      <c r="O13" s="116"/>
      <c r="P13" s="116"/>
      <c r="Q13" s="122"/>
    </row>
    <row r="14" spans="1:17" x14ac:dyDescent="0.25">
      <c r="A14" s="116">
        <f t="shared" si="1"/>
        <v>9</v>
      </c>
      <c r="B14" s="124" t="s">
        <v>1197</v>
      </c>
      <c r="C14" s="125" t="s">
        <v>1198</v>
      </c>
      <c r="D14" s="124"/>
      <c r="E14" s="124" t="s">
        <v>1199</v>
      </c>
      <c r="F14" s="124" t="s">
        <v>1200</v>
      </c>
      <c r="G14" s="124" t="s">
        <v>1201</v>
      </c>
      <c r="H14" s="124">
        <v>462022</v>
      </c>
      <c r="I14" s="124" t="s">
        <v>1202</v>
      </c>
      <c r="J14" s="126"/>
      <c r="K14" s="127">
        <v>620.08000000000004</v>
      </c>
      <c r="L14" s="128">
        <v>62</v>
      </c>
      <c r="M14" s="129">
        <f t="shared" si="0"/>
        <v>10</v>
      </c>
      <c r="N14" s="130" t="s">
        <v>2034</v>
      </c>
      <c r="O14" s="116"/>
      <c r="P14" s="116"/>
      <c r="Q14" s="122"/>
    </row>
    <row r="15" spans="1:17" x14ac:dyDescent="0.25">
      <c r="A15" s="116">
        <f t="shared" si="1"/>
        <v>10</v>
      </c>
      <c r="B15" s="124" t="s">
        <v>1173</v>
      </c>
      <c r="C15" s="125" t="s">
        <v>1174</v>
      </c>
      <c r="D15" s="124" t="s">
        <v>1203</v>
      </c>
      <c r="E15" s="124" t="s">
        <v>1176</v>
      </c>
      <c r="F15" s="124" t="s">
        <v>1177</v>
      </c>
      <c r="G15" s="124" t="s">
        <v>1178</v>
      </c>
      <c r="H15" s="124">
        <v>502032</v>
      </c>
      <c r="I15" s="124" t="s">
        <v>1204</v>
      </c>
      <c r="J15" s="126"/>
      <c r="K15" s="127">
        <v>8447.2999999999993</v>
      </c>
      <c r="L15" s="128">
        <v>845</v>
      </c>
      <c r="M15" s="129">
        <f t="shared" si="0"/>
        <v>10</v>
      </c>
      <c r="N15" s="130" t="s">
        <v>2034</v>
      </c>
      <c r="O15" s="116"/>
      <c r="P15" s="116"/>
      <c r="Q15" s="122"/>
    </row>
    <row r="16" spans="1:17" x14ac:dyDescent="0.25">
      <c r="A16" s="116">
        <f t="shared" si="1"/>
        <v>11</v>
      </c>
      <c r="B16" s="124" t="s">
        <v>1173</v>
      </c>
      <c r="C16" s="125" t="s">
        <v>1174</v>
      </c>
      <c r="D16" s="124" t="s">
        <v>1205</v>
      </c>
      <c r="E16" s="124" t="s">
        <v>1176</v>
      </c>
      <c r="F16" s="124" t="s">
        <v>1177</v>
      </c>
      <c r="G16" s="124" t="s">
        <v>1178</v>
      </c>
      <c r="H16" s="124">
        <v>502032</v>
      </c>
      <c r="I16" s="124" t="s">
        <v>1206</v>
      </c>
      <c r="J16" s="126"/>
      <c r="K16" s="127">
        <v>14010.96</v>
      </c>
      <c r="L16" s="128">
        <v>1401</v>
      </c>
      <c r="M16" s="129">
        <f t="shared" si="0"/>
        <v>10</v>
      </c>
      <c r="N16" s="130" t="s">
        <v>2034</v>
      </c>
      <c r="O16" s="116"/>
      <c r="P16" s="116"/>
      <c r="Q16" s="122"/>
    </row>
    <row r="17" spans="1:17" x14ac:dyDescent="0.25">
      <c r="A17" s="116">
        <f t="shared" si="1"/>
        <v>12</v>
      </c>
      <c r="B17" s="124" t="s">
        <v>1173</v>
      </c>
      <c r="C17" s="125" t="s">
        <v>1174</v>
      </c>
      <c r="D17" s="124" t="s">
        <v>1207</v>
      </c>
      <c r="E17" s="124" t="s">
        <v>1176</v>
      </c>
      <c r="F17" s="124" t="s">
        <v>1177</v>
      </c>
      <c r="G17" s="124" t="s">
        <v>1178</v>
      </c>
      <c r="H17" s="124">
        <v>502032</v>
      </c>
      <c r="I17" s="124" t="s">
        <v>1208</v>
      </c>
      <c r="J17" s="126"/>
      <c r="K17" s="127">
        <v>80305.119999999995</v>
      </c>
      <c r="L17" s="128">
        <v>8031</v>
      </c>
      <c r="M17" s="129">
        <f t="shared" si="0"/>
        <v>10</v>
      </c>
      <c r="N17" s="130" t="s">
        <v>2034</v>
      </c>
      <c r="O17" s="116"/>
      <c r="P17" s="116"/>
      <c r="Q17" s="122"/>
    </row>
    <row r="18" spans="1:17" x14ac:dyDescent="0.25">
      <c r="A18" s="116">
        <f t="shared" si="1"/>
        <v>13</v>
      </c>
      <c r="B18" s="124" t="s">
        <v>1209</v>
      </c>
      <c r="C18" s="125" t="s">
        <v>1210</v>
      </c>
      <c r="D18" s="124"/>
      <c r="E18" s="124" t="s">
        <v>1211</v>
      </c>
      <c r="F18" s="124" t="s">
        <v>1212</v>
      </c>
      <c r="G18" s="124" t="s">
        <v>1213</v>
      </c>
      <c r="H18" s="124">
        <v>632406</v>
      </c>
      <c r="I18" s="124" t="s">
        <v>1214</v>
      </c>
      <c r="J18" s="126"/>
      <c r="K18" s="127">
        <v>162876.15</v>
      </c>
      <c r="L18" s="128">
        <v>16288</v>
      </c>
      <c r="M18" s="129">
        <f t="shared" si="0"/>
        <v>10</v>
      </c>
      <c r="N18" s="130" t="s">
        <v>2034</v>
      </c>
      <c r="O18" s="116"/>
      <c r="P18" s="116"/>
      <c r="Q18" s="122"/>
    </row>
    <row r="19" spans="1:17" x14ac:dyDescent="0.25">
      <c r="A19" s="116">
        <f t="shared" si="1"/>
        <v>14</v>
      </c>
      <c r="B19" s="124" t="s">
        <v>1209</v>
      </c>
      <c r="C19" s="125" t="s">
        <v>1210</v>
      </c>
      <c r="D19" s="124"/>
      <c r="E19" s="124" t="s">
        <v>1211</v>
      </c>
      <c r="F19" s="124" t="s">
        <v>1212</v>
      </c>
      <c r="G19" s="124" t="s">
        <v>1213</v>
      </c>
      <c r="H19" s="124">
        <v>632406</v>
      </c>
      <c r="I19" s="124" t="s">
        <v>1215</v>
      </c>
      <c r="J19" s="126"/>
      <c r="K19" s="127">
        <v>1301.4000000000001</v>
      </c>
      <c r="L19" s="128">
        <v>130</v>
      </c>
      <c r="M19" s="129">
        <f t="shared" si="0"/>
        <v>10</v>
      </c>
      <c r="N19" s="130" t="s">
        <v>2034</v>
      </c>
      <c r="O19" s="116"/>
      <c r="P19" s="116"/>
      <c r="Q19" s="122"/>
    </row>
    <row r="20" spans="1:17" x14ac:dyDescent="0.25">
      <c r="A20" s="116">
        <f t="shared" si="1"/>
        <v>15</v>
      </c>
      <c r="B20" s="124" t="s">
        <v>1209</v>
      </c>
      <c r="C20" s="125" t="s">
        <v>1210</v>
      </c>
      <c r="D20" s="124"/>
      <c r="E20" s="124" t="s">
        <v>1211</v>
      </c>
      <c r="F20" s="124" t="s">
        <v>1212</v>
      </c>
      <c r="G20" s="124" t="s">
        <v>1213</v>
      </c>
      <c r="H20" s="124">
        <v>632406</v>
      </c>
      <c r="I20" s="124" t="s">
        <v>1216</v>
      </c>
      <c r="J20" s="126"/>
      <c r="K20" s="127">
        <v>174505.88</v>
      </c>
      <c r="L20" s="128">
        <v>17451</v>
      </c>
      <c r="M20" s="129">
        <f t="shared" si="0"/>
        <v>10</v>
      </c>
      <c r="N20" s="130" t="s">
        <v>2034</v>
      </c>
      <c r="O20" s="116"/>
      <c r="P20" s="116"/>
      <c r="Q20" s="122"/>
    </row>
    <row r="21" spans="1:17" x14ac:dyDescent="0.25">
      <c r="A21" s="116">
        <f t="shared" si="1"/>
        <v>16</v>
      </c>
      <c r="B21" s="124" t="s">
        <v>1217</v>
      </c>
      <c r="C21" s="125" t="s">
        <v>1218</v>
      </c>
      <c r="D21" s="124"/>
      <c r="E21" s="124" t="s">
        <v>1219</v>
      </c>
      <c r="F21" s="124" t="s">
        <v>1220</v>
      </c>
      <c r="G21" s="124" t="s">
        <v>1221</v>
      </c>
      <c r="H21" s="124">
        <v>143422</v>
      </c>
      <c r="I21" s="124" t="s">
        <v>1222</v>
      </c>
      <c r="J21" s="126">
        <v>40353</v>
      </c>
      <c r="K21" s="127">
        <v>29616</v>
      </c>
      <c r="L21" s="128">
        <v>2960</v>
      </c>
      <c r="M21" s="129">
        <f t="shared" si="0"/>
        <v>10</v>
      </c>
      <c r="N21" s="130" t="s">
        <v>2034</v>
      </c>
      <c r="O21" s="116" t="s">
        <v>1171</v>
      </c>
      <c r="P21" s="116">
        <v>12</v>
      </c>
      <c r="Q21" s="122"/>
    </row>
    <row r="22" spans="1:17" x14ac:dyDescent="0.25">
      <c r="A22" s="116">
        <f t="shared" si="1"/>
        <v>17</v>
      </c>
      <c r="B22" s="124" t="s">
        <v>1217</v>
      </c>
      <c r="C22" s="125" t="s">
        <v>1218</v>
      </c>
      <c r="D22" s="124"/>
      <c r="E22" s="124" t="s">
        <v>1219</v>
      </c>
      <c r="F22" s="124" t="s">
        <v>1220</v>
      </c>
      <c r="G22" s="124" t="s">
        <v>1221</v>
      </c>
      <c r="H22" s="124">
        <v>143422</v>
      </c>
      <c r="I22" s="124" t="s">
        <v>1223</v>
      </c>
      <c r="J22" s="126">
        <v>40353</v>
      </c>
      <c r="K22" s="127">
        <v>7569</v>
      </c>
      <c r="L22" s="128">
        <v>760</v>
      </c>
      <c r="M22" s="129">
        <f t="shared" si="0"/>
        <v>10</v>
      </c>
      <c r="N22" s="130" t="s">
        <v>2034</v>
      </c>
      <c r="O22" s="116" t="s">
        <v>1171</v>
      </c>
      <c r="P22" s="116">
        <v>12</v>
      </c>
      <c r="Q22" s="122"/>
    </row>
    <row r="23" spans="1:17" x14ac:dyDescent="0.25">
      <c r="A23" s="116">
        <f t="shared" si="1"/>
        <v>18</v>
      </c>
      <c r="B23" s="124" t="s">
        <v>1224</v>
      </c>
      <c r="C23" s="125" t="s">
        <v>1225</v>
      </c>
      <c r="D23" s="124"/>
      <c r="E23" s="124" t="s">
        <v>1226</v>
      </c>
      <c r="F23" s="124" t="s">
        <v>1227</v>
      </c>
      <c r="G23" s="124" t="s">
        <v>1228</v>
      </c>
      <c r="H23" s="124">
        <v>249403</v>
      </c>
      <c r="I23" s="124" t="s">
        <v>1229</v>
      </c>
      <c r="J23" s="126"/>
      <c r="K23" s="127">
        <v>490286.32</v>
      </c>
      <c r="L23" s="128">
        <v>49030</v>
      </c>
      <c r="M23" s="129">
        <f t="shared" si="0"/>
        <v>10</v>
      </c>
      <c r="N23" s="130" t="s">
        <v>2034</v>
      </c>
      <c r="O23" s="116"/>
      <c r="P23" s="116"/>
      <c r="Q23" s="122"/>
    </row>
    <row r="24" spans="1:17" x14ac:dyDescent="0.25">
      <c r="A24" s="116">
        <f t="shared" si="1"/>
        <v>19</v>
      </c>
      <c r="B24" s="124" t="s">
        <v>1224</v>
      </c>
      <c r="C24" s="125" t="s">
        <v>1225</v>
      </c>
      <c r="D24" s="124"/>
      <c r="E24" s="124" t="s">
        <v>1226</v>
      </c>
      <c r="F24" s="124" t="s">
        <v>1227</v>
      </c>
      <c r="G24" s="124" t="s">
        <v>1228</v>
      </c>
      <c r="H24" s="124">
        <v>249403</v>
      </c>
      <c r="I24" s="124" t="s">
        <v>1230</v>
      </c>
      <c r="J24" s="126"/>
      <c r="K24" s="127">
        <v>361724.37</v>
      </c>
      <c r="L24" s="128">
        <v>36171</v>
      </c>
      <c r="M24" s="129">
        <f t="shared" si="0"/>
        <v>10</v>
      </c>
      <c r="N24" s="130" t="s">
        <v>2034</v>
      </c>
      <c r="O24" s="116"/>
      <c r="P24" s="116"/>
      <c r="Q24" s="122"/>
    </row>
    <row r="25" spans="1:17" x14ac:dyDescent="0.25">
      <c r="A25" s="116">
        <f t="shared" si="1"/>
        <v>20</v>
      </c>
      <c r="B25" s="124" t="s">
        <v>1231</v>
      </c>
      <c r="C25" s="125" t="s">
        <v>1232</v>
      </c>
      <c r="D25" s="124"/>
      <c r="E25" s="124" t="s">
        <v>1233</v>
      </c>
      <c r="F25" s="124" t="s">
        <v>1234</v>
      </c>
      <c r="G25" s="124" t="s">
        <v>1235</v>
      </c>
      <c r="H25" s="124">
        <v>201010</v>
      </c>
      <c r="I25" s="124" t="s">
        <v>1236</v>
      </c>
      <c r="J25" s="126"/>
      <c r="K25" s="127">
        <v>9998</v>
      </c>
      <c r="L25" s="128">
        <v>1000</v>
      </c>
      <c r="M25" s="129">
        <f t="shared" si="0"/>
        <v>10</v>
      </c>
      <c r="N25" s="130" t="s">
        <v>2034</v>
      </c>
      <c r="O25" s="116"/>
      <c r="P25" s="116"/>
      <c r="Q25" s="122"/>
    </row>
    <row r="26" spans="1:17" x14ac:dyDescent="0.25">
      <c r="A26" s="116">
        <f t="shared" si="1"/>
        <v>21</v>
      </c>
      <c r="B26" s="124" t="s">
        <v>1237</v>
      </c>
      <c r="C26" s="125" t="s">
        <v>1238</v>
      </c>
      <c r="D26" s="124"/>
      <c r="E26" s="124" t="s">
        <v>1239</v>
      </c>
      <c r="F26" s="124" t="s">
        <v>1240</v>
      </c>
      <c r="G26" s="124" t="s">
        <v>1241</v>
      </c>
      <c r="H26" s="124">
        <v>121004</v>
      </c>
      <c r="I26" s="124" t="s">
        <v>1242</v>
      </c>
      <c r="J26" s="126"/>
      <c r="K26" s="127">
        <v>4302</v>
      </c>
      <c r="L26" s="128">
        <v>430</v>
      </c>
      <c r="M26" s="129">
        <f t="shared" si="0"/>
        <v>10</v>
      </c>
      <c r="N26" s="130" t="s">
        <v>2034</v>
      </c>
      <c r="O26" s="116"/>
      <c r="P26" s="116"/>
      <c r="Q26" s="122"/>
    </row>
    <row r="27" spans="1:17" x14ac:dyDescent="0.25">
      <c r="A27" s="116">
        <f t="shared" si="1"/>
        <v>22</v>
      </c>
      <c r="B27" s="124" t="s">
        <v>1243</v>
      </c>
      <c r="C27" s="125" t="s">
        <v>1244</v>
      </c>
      <c r="D27" s="124"/>
      <c r="E27" s="124" t="s">
        <v>1245</v>
      </c>
      <c r="F27" s="124" t="s">
        <v>1234</v>
      </c>
      <c r="G27" s="124" t="s">
        <v>1246</v>
      </c>
      <c r="H27" s="124">
        <v>201001</v>
      </c>
      <c r="I27" s="124" t="s">
        <v>1247</v>
      </c>
      <c r="J27" s="126">
        <v>40308</v>
      </c>
      <c r="K27" s="127">
        <v>1905</v>
      </c>
      <c r="L27" s="128">
        <v>190</v>
      </c>
      <c r="M27" s="129">
        <f t="shared" si="0"/>
        <v>10</v>
      </c>
      <c r="N27" s="130" t="s">
        <v>2034</v>
      </c>
      <c r="O27" s="116" t="s">
        <v>1171</v>
      </c>
      <c r="P27" s="116">
        <v>4</v>
      </c>
      <c r="Q27" s="122"/>
    </row>
    <row r="28" spans="1:17" x14ac:dyDescent="0.25">
      <c r="A28" s="116">
        <f t="shared" si="1"/>
        <v>23</v>
      </c>
      <c r="B28" s="124" t="s">
        <v>1243</v>
      </c>
      <c r="C28" s="125" t="s">
        <v>1244</v>
      </c>
      <c r="D28" s="124"/>
      <c r="E28" s="124" t="s">
        <v>1245</v>
      </c>
      <c r="F28" s="124" t="s">
        <v>1234</v>
      </c>
      <c r="G28" s="124" t="s">
        <v>1246</v>
      </c>
      <c r="H28" s="124">
        <v>201001</v>
      </c>
      <c r="I28" s="124" t="s">
        <v>1248</v>
      </c>
      <c r="J28" s="126">
        <v>40308</v>
      </c>
      <c r="K28" s="127">
        <v>2563</v>
      </c>
      <c r="L28" s="128">
        <v>256</v>
      </c>
      <c r="M28" s="129">
        <f t="shared" si="0"/>
        <v>10</v>
      </c>
      <c r="N28" s="130" t="s">
        <v>2034</v>
      </c>
      <c r="O28" s="116" t="s">
        <v>1171</v>
      </c>
      <c r="P28" s="116">
        <v>4</v>
      </c>
      <c r="Q28" s="122"/>
    </row>
    <row r="29" spans="1:17" x14ac:dyDescent="0.25">
      <c r="A29" s="116">
        <f t="shared" si="1"/>
        <v>24</v>
      </c>
      <c r="B29" s="124"/>
      <c r="C29" s="125" t="s">
        <v>1249</v>
      </c>
      <c r="D29" s="124"/>
      <c r="E29" s="124" t="s">
        <v>1250</v>
      </c>
      <c r="F29" s="124"/>
      <c r="G29" s="124" t="s">
        <v>1251</v>
      </c>
      <c r="H29" s="124">
        <v>110006</v>
      </c>
      <c r="I29" s="124" t="s">
        <v>1252</v>
      </c>
      <c r="J29" s="126"/>
      <c r="K29" s="127">
        <v>20557</v>
      </c>
      <c r="L29" s="128">
        <v>2056</v>
      </c>
      <c r="M29" s="129">
        <f t="shared" si="0"/>
        <v>10</v>
      </c>
      <c r="N29" s="130" t="s">
        <v>2034</v>
      </c>
      <c r="O29" s="116"/>
      <c r="P29" s="116"/>
      <c r="Q29" s="122"/>
    </row>
    <row r="30" spans="1:17" x14ac:dyDescent="0.25">
      <c r="A30" s="116">
        <f t="shared" si="1"/>
        <v>25</v>
      </c>
      <c r="B30" s="124"/>
      <c r="C30" s="125" t="s">
        <v>1249</v>
      </c>
      <c r="D30" s="124"/>
      <c r="E30" s="124" t="s">
        <v>1250</v>
      </c>
      <c r="F30" s="124"/>
      <c r="G30" s="124" t="s">
        <v>1251</v>
      </c>
      <c r="H30" s="124">
        <v>110006</v>
      </c>
      <c r="I30" s="124" t="s">
        <v>1253</v>
      </c>
      <c r="J30" s="126"/>
      <c r="K30" s="127">
        <v>13908.73</v>
      </c>
      <c r="L30" s="128">
        <v>1390.73</v>
      </c>
      <c r="M30" s="129">
        <f t="shared" si="0"/>
        <v>10</v>
      </c>
      <c r="N30" s="130" t="s">
        <v>2034</v>
      </c>
      <c r="O30" s="116"/>
      <c r="P30" s="116"/>
      <c r="Q30" s="122"/>
    </row>
    <row r="31" spans="1:17" x14ac:dyDescent="0.25">
      <c r="A31" s="116">
        <f t="shared" si="1"/>
        <v>26</v>
      </c>
      <c r="B31" s="124" t="s">
        <v>1231</v>
      </c>
      <c r="C31" s="125" t="s">
        <v>1232</v>
      </c>
      <c r="D31" s="124"/>
      <c r="E31" s="124" t="s">
        <v>1233</v>
      </c>
      <c r="F31" s="124" t="s">
        <v>1234</v>
      </c>
      <c r="G31" s="124" t="s">
        <v>1235</v>
      </c>
      <c r="H31" s="124">
        <v>201010</v>
      </c>
      <c r="I31" s="124" t="s">
        <v>1254</v>
      </c>
      <c r="J31" s="126"/>
      <c r="K31" s="127">
        <v>7637</v>
      </c>
      <c r="L31" s="128">
        <v>763</v>
      </c>
      <c r="M31" s="129">
        <f t="shared" si="0"/>
        <v>10</v>
      </c>
      <c r="N31" s="130" t="s">
        <v>2034</v>
      </c>
      <c r="O31" s="116"/>
      <c r="P31" s="116"/>
      <c r="Q31" s="122"/>
    </row>
    <row r="32" spans="1:17" x14ac:dyDescent="0.25">
      <c r="A32" s="116">
        <f t="shared" si="1"/>
        <v>27</v>
      </c>
      <c r="B32" s="124" t="s">
        <v>1165</v>
      </c>
      <c r="C32" s="125" t="s">
        <v>1166</v>
      </c>
      <c r="D32" s="124"/>
      <c r="E32" s="124" t="s">
        <v>1167</v>
      </c>
      <c r="F32" s="124" t="s">
        <v>1168</v>
      </c>
      <c r="G32" s="124" t="s">
        <v>1169</v>
      </c>
      <c r="H32" s="124">
        <v>400059</v>
      </c>
      <c r="I32" s="124" t="s">
        <v>1255</v>
      </c>
      <c r="J32" s="126">
        <v>40323</v>
      </c>
      <c r="K32" s="127">
        <v>68944</v>
      </c>
      <c r="L32" s="128">
        <v>6894</v>
      </c>
      <c r="M32" s="129">
        <f t="shared" si="0"/>
        <v>10</v>
      </c>
      <c r="N32" s="130" t="s">
        <v>2034</v>
      </c>
      <c r="O32" s="116" t="s">
        <v>1171</v>
      </c>
      <c r="P32" s="116">
        <v>10</v>
      </c>
      <c r="Q32" s="122"/>
    </row>
    <row r="33" spans="1:17" x14ac:dyDescent="0.25">
      <c r="A33" s="116">
        <f t="shared" si="1"/>
        <v>28</v>
      </c>
      <c r="B33" s="124" t="s">
        <v>1165</v>
      </c>
      <c r="C33" s="125" t="s">
        <v>1166</v>
      </c>
      <c r="D33" s="124"/>
      <c r="E33" s="124" t="s">
        <v>1167</v>
      </c>
      <c r="F33" s="124" t="s">
        <v>1168</v>
      </c>
      <c r="G33" s="124" t="s">
        <v>1169</v>
      </c>
      <c r="H33" s="124">
        <v>400059</v>
      </c>
      <c r="I33" s="124" t="s">
        <v>1256</v>
      </c>
      <c r="J33" s="126">
        <v>40323</v>
      </c>
      <c r="K33" s="127">
        <v>27134</v>
      </c>
      <c r="L33" s="128">
        <v>2713</v>
      </c>
      <c r="M33" s="129">
        <f t="shared" si="0"/>
        <v>10</v>
      </c>
      <c r="N33" s="130" t="s">
        <v>2034</v>
      </c>
      <c r="O33" s="116" t="s">
        <v>1171</v>
      </c>
      <c r="P33" s="116">
        <v>10</v>
      </c>
      <c r="Q33" s="122"/>
    </row>
    <row r="34" spans="1:17" x14ac:dyDescent="0.25">
      <c r="A34" s="116">
        <f t="shared" si="1"/>
        <v>29</v>
      </c>
      <c r="B34" s="124"/>
      <c r="C34" s="125" t="s">
        <v>1257</v>
      </c>
      <c r="D34" s="124"/>
      <c r="E34" s="124"/>
      <c r="F34" s="124"/>
      <c r="G34" s="124"/>
      <c r="H34" s="124"/>
      <c r="I34" s="124" t="s">
        <v>1258</v>
      </c>
      <c r="J34" s="126"/>
      <c r="K34" s="127">
        <f>23163-9486</f>
        <v>13677</v>
      </c>
      <c r="L34" s="128">
        <v>274</v>
      </c>
      <c r="M34" s="129">
        <f>L34/K34*100</f>
        <v>2.0033633106675444</v>
      </c>
      <c r="N34" s="130" t="s">
        <v>2034</v>
      </c>
      <c r="O34" s="116"/>
      <c r="P34" s="116"/>
      <c r="Q34" s="122"/>
    </row>
    <row r="35" spans="1:17" x14ac:dyDescent="0.25">
      <c r="A35" s="116">
        <f t="shared" si="1"/>
        <v>30</v>
      </c>
      <c r="B35" s="124"/>
      <c r="C35" s="125" t="s">
        <v>1257</v>
      </c>
      <c r="D35" s="124"/>
      <c r="E35" s="124"/>
      <c r="F35" s="124"/>
      <c r="G35" s="124"/>
      <c r="H35" s="124"/>
      <c r="I35" s="124" t="s">
        <v>1259</v>
      </c>
      <c r="J35" s="126"/>
      <c r="K35" s="127">
        <v>26472</v>
      </c>
      <c r="L35" s="128">
        <v>530</v>
      </c>
      <c r="M35" s="129">
        <f>L35/K35*100</f>
        <v>2.0021154427319434</v>
      </c>
      <c r="N35" s="130" t="s">
        <v>2034</v>
      </c>
      <c r="O35" s="116"/>
      <c r="P35" s="116"/>
      <c r="Q35" s="122"/>
    </row>
    <row r="36" spans="1:17" x14ac:dyDescent="0.25">
      <c r="A36" s="116">
        <f t="shared" si="1"/>
        <v>31</v>
      </c>
      <c r="B36" s="124"/>
      <c r="C36" s="125" t="s">
        <v>1257</v>
      </c>
      <c r="D36" s="124"/>
      <c r="E36" s="124"/>
      <c r="F36" s="124"/>
      <c r="G36" s="124"/>
      <c r="H36" s="124"/>
      <c r="I36" s="124" t="s">
        <v>1260</v>
      </c>
      <c r="J36" s="126"/>
      <c r="K36" s="127">
        <v>15442</v>
      </c>
      <c r="L36" s="128">
        <v>309</v>
      </c>
      <c r="M36" s="129">
        <f>L36/K36*100</f>
        <v>2.0010361352156458</v>
      </c>
      <c r="N36" s="130" t="s">
        <v>2034</v>
      </c>
      <c r="O36" s="116"/>
      <c r="P36" s="116"/>
      <c r="Q36" s="122"/>
    </row>
    <row r="37" spans="1:17" x14ac:dyDescent="0.25">
      <c r="A37" s="116">
        <f t="shared" si="1"/>
        <v>32</v>
      </c>
      <c r="B37" s="124"/>
      <c r="C37" s="125" t="s">
        <v>1257</v>
      </c>
      <c r="D37" s="124"/>
      <c r="E37" s="124"/>
      <c r="F37" s="124"/>
      <c r="G37" s="124"/>
      <c r="H37" s="124"/>
      <c r="I37" s="124" t="s">
        <v>1261</v>
      </c>
      <c r="J37" s="126"/>
      <c r="K37" s="127">
        <v>26472</v>
      </c>
      <c r="L37" s="128">
        <v>530</v>
      </c>
      <c r="M37" s="129">
        <f>L37/K37*100</f>
        <v>2.0021154427319434</v>
      </c>
      <c r="N37" s="130" t="s">
        <v>2034</v>
      </c>
      <c r="O37" s="116"/>
      <c r="P37" s="116"/>
      <c r="Q37" s="122"/>
    </row>
    <row r="38" spans="1:17" x14ac:dyDescent="0.25">
      <c r="A38" s="116">
        <f t="shared" si="1"/>
        <v>33</v>
      </c>
      <c r="B38" s="124"/>
      <c r="C38" s="125" t="s">
        <v>1257</v>
      </c>
      <c r="D38" s="124"/>
      <c r="E38" s="124"/>
      <c r="F38" s="124"/>
      <c r="G38" s="124"/>
      <c r="H38" s="124"/>
      <c r="I38" s="124" t="s">
        <v>1262</v>
      </c>
      <c r="J38" s="126"/>
      <c r="K38" s="127">
        <v>41914</v>
      </c>
      <c r="L38" s="128">
        <v>839</v>
      </c>
      <c r="M38" s="129">
        <f>L38/K38*100</f>
        <v>2.0017178031206755</v>
      </c>
      <c r="N38" s="130" t="s">
        <v>2034</v>
      </c>
      <c r="O38" s="116"/>
      <c r="P38" s="116"/>
      <c r="Q38" s="122"/>
    </row>
    <row r="39" spans="1:17" x14ac:dyDescent="0.25">
      <c r="A39" s="116">
        <f t="shared" si="1"/>
        <v>34</v>
      </c>
      <c r="B39" s="124" t="s">
        <v>1263</v>
      </c>
      <c r="C39" s="125" t="s">
        <v>1264</v>
      </c>
      <c r="D39" s="124"/>
      <c r="E39" s="124" t="s">
        <v>1199</v>
      </c>
      <c r="F39" s="124" t="s">
        <v>1265</v>
      </c>
      <c r="G39" s="124"/>
      <c r="H39" s="124">
        <v>620014</v>
      </c>
      <c r="I39" s="124" t="s">
        <v>1266</v>
      </c>
      <c r="J39" s="126">
        <v>40334</v>
      </c>
      <c r="K39" s="127">
        <v>649161.55000000005</v>
      </c>
      <c r="L39" s="128">
        <v>64920</v>
      </c>
      <c r="M39" s="129">
        <f t="shared" si="0"/>
        <v>10</v>
      </c>
      <c r="N39" s="130" t="s">
        <v>2034</v>
      </c>
      <c r="O39" s="116" t="s">
        <v>1171</v>
      </c>
      <c r="P39" s="116">
        <v>8</v>
      </c>
      <c r="Q39" s="122"/>
    </row>
    <row r="40" spans="1:17" x14ac:dyDescent="0.25">
      <c r="A40" s="116">
        <f t="shared" si="1"/>
        <v>35</v>
      </c>
      <c r="B40" s="124" t="s">
        <v>1263</v>
      </c>
      <c r="C40" s="125" t="s">
        <v>1264</v>
      </c>
      <c r="D40" s="124"/>
      <c r="E40" s="124" t="s">
        <v>1199</v>
      </c>
      <c r="F40" s="124" t="s">
        <v>1265</v>
      </c>
      <c r="G40" s="124"/>
      <c r="H40" s="124">
        <v>620014</v>
      </c>
      <c r="I40" s="124" t="s">
        <v>1267</v>
      </c>
      <c r="J40" s="126">
        <v>40334</v>
      </c>
      <c r="K40" s="127">
        <v>834247.91</v>
      </c>
      <c r="L40" s="128">
        <v>83420</v>
      </c>
      <c r="M40" s="129">
        <f t="shared" si="0"/>
        <v>10</v>
      </c>
      <c r="N40" s="130" t="s">
        <v>2034</v>
      </c>
      <c r="O40" s="116" t="s">
        <v>1171</v>
      </c>
      <c r="P40" s="116">
        <v>8</v>
      </c>
      <c r="Q40" s="122"/>
    </row>
    <row r="41" spans="1:17" x14ac:dyDescent="0.25">
      <c r="A41" s="116">
        <f t="shared" si="1"/>
        <v>36</v>
      </c>
      <c r="B41" s="124" t="s">
        <v>1173</v>
      </c>
      <c r="C41" s="125" t="s">
        <v>1174</v>
      </c>
      <c r="D41" s="124" t="s">
        <v>1268</v>
      </c>
      <c r="E41" s="124" t="s">
        <v>1176</v>
      </c>
      <c r="F41" s="124" t="s">
        <v>1177</v>
      </c>
      <c r="G41" s="124" t="s">
        <v>1178</v>
      </c>
      <c r="H41" s="124">
        <v>502032</v>
      </c>
      <c r="I41" s="124" t="s">
        <v>1269</v>
      </c>
      <c r="J41" s="126"/>
      <c r="K41" s="127">
        <v>147821.48000000001</v>
      </c>
      <c r="L41" s="128">
        <v>14782</v>
      </c>
      <c r="M41" s="129">
        <f t="shared" si="0"/>
        <v>10</v>
      </c>
      <c r="N41" s="130" t="s">
        <v>2034</v>
      </c>
      <c r="O41" s="116"/>
      <c r="P41" s="116"/>
      <c r="Q41" s="122"/>
    </row>
    <row r="42" spans="1:17" x14ac:dyDescent="0.25">
      <c r="A42" s="116">
        <f t="shared" si="1"/>
        <v>37</v>
      </c>
      <c r="B42" s="124" t="s">
        <v>1173</v>
      </c>
      <c r="C42" s="125" t="s">
        <v>1174</v>
      </c>
      <c r="D42" s="124" t="s">
        <v>1207</v>
      </c>
      <c r="E42" s="124" t="s">
        <v>1176</v>
      </c>
      <c r="F42" s="124" t="s">
        <v>1177</v>
      </c>
      <c r="G42" s="124" t="s">
        <v>1178</v>
      </c>
      <c r="H42" s="124">
        <v>502032</v>
      </c>
      <c r="I42" s="124" t="s">
        <v>1270</v>
      </c>
      <c r="J42" s="126"/>
      <c r="K42" s="127">
        <v>118720.46</v>
      </c>
      <c r="L42" s="128">
        <v>11872</v>
      </c>
      <c r="M42" s="129">
        <f t="shared" si="0"/>
        <v>10</v>
      </c>
      <c r="N42" s="130" t="s">
        <v>2034</v>
      </c>
      <c r="O42" s="116"/>
      <c r="P42" s="116"/>
      <c r="Q42" s="122"/>
    </row>
    <row r="43" spans="1:17" x14ac:dyDescent="0.25">
      <c r="A43" s="116">
        <f t="shared" si="1"/>
        <v>38</v>
      </c>
      <c r="B43" s="124" t="s">
        <v>1173</v>
      </c>
      <c r="C43" s="125" t="s">
        <v>1174</v>
      </c>
      <c r="D43" s="124" t="s">
        <v>1203</v>
      </c>
      <c r="E43" s="124" t="s">
        <v>1176</v>
      </c>
      <c r="F43" s="124" t="s">
        <v>1177</v>
      </c>
      <c r="G43" s="124" t="s">
        <v>1178</v>
      </c>
      <c r="H43" s="124">
        <v>502032</v>
      </c>
      <c r="I43" s="124" t="s">
        <v>1271</v>
      </c>
      <c r="J43" s="126"/>
      <c r="K43" s="127">
        <v>17317.22</v>
      </c>
      <c r="L43" s="128">
        <v>1732</v>
      </c>
      <c r="M43" s="129">
        <f t="shared" si="0"/>
        <v>10</v>
      </c>
      <c r="N43" s="130" t="s">
        <v>2034</v>
      </c>
      <c r="O43" s="116"/>
      <c r="P43" s="116"/>
      <c r="Q43" s="122"/>
    </row>
    <row r="44" spans="1:17" x14ac:dyDescent="0.25">
      <c r="A44" s="116">
        <f t="shared" si="1"/>
        <v>39</v>
      </c>
      <c r="B44" s="124" t="s">
        <v>1173</v>
      </c>
      <c r="C44" s="125" t="s">
        <v>1174</v>
      </c>
      <c r="D44" s="124" t="s">
        <v>1205</v>
      </c>
      <c r="E44" s="124" t="s">
        <v>1176</v>
      </c>
      <c r="F44" s="124" t="s">
        <v>1177</v>
      </c>
      <c r="G44" s="124" t="s">
        <v>1178</v>
      </c>
      <c r="H44" s="124">
        <v>502032</v>
      </c>
      <c r="I44" s="124" t="s">
        <v>1272</v>
      </c>
      <c r="J44" s="126"/>
      <c r="K44" s="127">
        <v>7782.93</v>
      </c>
      <c r="L44" s="128">
        <v>778</v>
      </c>
      <c r="M44" s="129">
        <f t="shared" si="0"/>
        <v>10</v>
      </c>
      <c r="N44" s="130" t="s">
        <v>2034</v>
      </c>
      <c r="O44" s="116"/>
      <c r="P44" s="116"/>
      <c r="Q44" s="122"/>
    </row>
    <row r="45" spans="1:17" x14ac:dyDescent="0.25">
      <c r="A45" s="116">
        <f t="shared" si="1"/>
        <v>40</v>
      </c>
      <c r="B45" s="124" t="s">
        <v>1273</v>
      </c>
      <c r="C45" s="125" t="s">
        <v>1274</v>
      </c>
      <c r="D45" s="124"/>
      <c r="E45" s="124" t="s">
        <v>1275</v>
      </c>
      <c r="F45" s="124" t="s">
        <v>1276</v>
      </c>
      <c r="G45" s="124" t="s">
        <v>1228</v>
      </c>
      <c r="H45" s="124">
        <v>262403</v>
      </c>
      <c r="I45" s="124" t="s">
        <v>1277</v>
      </c>
      <c r="J45" s="126"/>
      <c r="K45" s="127">
        <v>6067</v>
      </c>
      <c r="L45" s="128">
        <v>607</v>
      </c>
      <c r="M45" s="129">
        <f t="shared" si="0"/>
        <v>10</v>
      </c>
      <c r="N45" s="130" t="s">
        <v>2034</v>
      </c>
      <c r="O45" s="116"/>
      <c r="P45" s="116"/>
      <c r="Q45" s="122"/>
    </row>
    <row r="46" spans="1:17" x14ac:dyDescent="0.25">
      <c r="A46" s="116">
        <f t="shared" si="1"/>
        <v>41</v>
      </c>
      <c r="B46" s="124"/>
      <c r="C46" s="125" t="s">
        <v>1278</v>
      </c>
      <c r="D46" s="124"/>
      <c r="E46" s="124"/>
      <c r="F46" s="124"/>
      <c r="G46" s="124"/>
      <c r="H46" s="124"/>
      <c r="I46" s="124" t="s">
        <v>1279</v>
      </c>
      <c r="J46" s="126"/>
      <c r="K46" s="127">
        <v>56473</v>
      </c>
      <c r="L46" s="128">
        <v>5647</v>
      </c>
      <c r="M46" s="129">
        <f t="shared" si="0"/>
        <v>10</v>
      </c>
      <c r="N46" s="130" t="s">
        <v>2034</v>
      </c>
      <c r="O46" s="116"/>
      <c r="P46" s="116"/>
      <c r="Q46" s="122"/>
    </row>
    <row r="47" spans="1:17" x14ac:dyDescent="0.25">
      <c r="A47" s="116">
        <f t="shared" si="1"/>
        <v>42</v>
      </c>
      <c r="B47" s="124" t="s">
        <v>1280</v>
      </c>
      <c r="C47" s="125" t="s">
        <v>1281</v>
      </c>
      <c r="D47" s="124"/>
      <c r="E47" s="124" t="s">
        <v>1282</v>
      </c>
      <c r="F47" s="124" t="s">
        <v>1283</v>
      </c>
      <c r="G47" s="124" t="s">
        <v>1169</v>
      </c>
      <c r="H47" s="124">
        <v>400059</v>
      </c>
      <c r="I47" s="124" t="s">
        <v>1284</v>
      </c>
      <c r="J47" s="126"/>
      <c r="K47" s="127">
        <v>185304</v>
      </c>
      <c r="L47" s="128">
        <v>18530</v>
      </c>
      <c r="M47" s="129">
        <f t="shared" si="0"/>
        <v>10</v>
      </c>
      <c r="N47" s="130" t="s">
        <v>2034</v>
      </c>
      <c r="O47" s="116"/>
      <c r="P47" s="116"/>
      <c r="Q47" s="122"/>
    </row>
    <row r="48" spans="1:17" x14ac:dyDescent="0.25">
      <c r="A48" s="116">
        <f t="shared" si="1"/>
        <v>43</v>
      </c>
      <c r="B48" s="124" t="s">
        <v>1280</v>
      </c>
      <c r="C48" s="125" t="s">
        <v>1281</v>
      </c>
      <c r="D48" s="124"/>
      <c r="E48" s="124" t="s">
        <v>1282</v>
      </c>
      <c r="F48" s="124" t="s">
        <v>1283</v>
      </c>
      <c r="G48" s="124" t="s">
        <v>1169</v>
      </c>
      <c r="H48" s="124">
        <v>400059</v>
      </c>
      <c r="I48" s="124" t="s">
        <v>1285</v>
      </c>
      <c r="J48" s="126"/>
      <c r="K48" s="127">
        <v>108094</v>
      </c>
      <c r="L48" s="128">
        <v>10810</v>
      </c>
      <c r="M48" s="129">
        <f t="shared" si="0"/>
        <v>10</v>
      </c>
      <c r="N48" s="130" t="s">
        <v>2034</v>
      </c>
      <c r="O48" s="116"/>
      <c r="P48" s="116"/>
      <c r="Q48" s="122"/>
    </row>
    <row r="49" spans="1:17" x14ac:dyDescent="0.25">
      <c r="A49" s="116">
        <f t="shared" si="1"/>
        <v>44</v>
      </c>
      <c r="B49" s="124" t="s">
        <v>1197</v>
      </c>
      <c r="C49" s="125" t="s">
        <v>1198</v>
      </c>
      <c r="D49" s="124"/>
      <c r="E49" s="124" t="s">
        <v>1199</v>
      </c>
      <c r="F49" s="124" t="s">
        <v>1200</v>
      </c>
      <c r="G49" s="124" t="s">
        <v>1201</v>
      </c>
      <c r="H49" s="124">
        <v>462022</v>
      </c>
      <c r="I49" s="124" t="s">
        <v>1286</v>
      </c>
      <c r="J49" s="126"/>
      <c r="K49" s="127">
        <v>152904.31</v>
      </c>
      <c r="L49" s="128">
        <v>15290</v>
      </c>
      <c r="M49" s="129">
        <f t="shared" si="0"/>
        <v>10</v>
      </c>
      <c r="N49" s="130" t="s">
        <v>2034</v>
      </c>
      <c r="O49" s="116"/>
      <c r="P49" s="116"/>
      <c r="Q49" s="122"/>
    </row>
    <row r="50" spans="1:17" x14ac:dyDescent="0.25">
      <c r="A50" s="116">
        <f t="shared" si="1"/>
        <v>45</v>
      </c>
      <c r="B50" s="124" t="s">
        <v>1287</v>
      </c>
      <c r="C50" s="125" t="s">
        <v>1288</v>
      </c>
      <c r="D50" s="124"/>
      <c r="E50" s="124" t="s">
        <v>1289</v>
      </c>
      <c r="F50" s="124" t="s">
        <v>1290</v>
      </c>
      <c r="G50" s="124" t="s">
        <v>1246</v>
      </c>
      <c r="H50" s="124">
        <v>284129</v>
      </c>
      <c r="I50" s="124" t="s">
        <v>1291</v>
      </c>
      <c r="J50" s="126">
        <v>40291</v>
      </c>
      <c r="K50" s="127">
        <v>42444</v>
      </c>
      <c r="L50" s="128">
        <v>849</v>
      </c>
      <c r="M50" s="129">
        <f>L50/K50*100</f>
        <v>2.0002827254735651</v>
      </c>
      <c r="N50" s="130" t="s">
        <v>2034</v>
      </c>
      <c r="O50" s="116" t="s">
        <v>1171</v>
      </c>
      <c r="P50" s="116">
        <v>3</v>
      </c>
      <c r="Q50" s="122"/>
    </row>
    <row r="51" spans="1:17" x14ac:dyDescent="0.25">
      <c r="A51" s="116">
        <f t="shared" si="1"/>
        <v>46</v>
      </c>
      <c r="B51" s="124" t="s">
        <v>1224</v>
      </c>
      <c r="C51" s="125" t="s">
        <v>1225</v>
      </c>
      <c r="D51" s="124"/>
      <c r="E51" s="124" t="s">
        <v>1226</v>
      </c>
      <c r="F51" s="124" t="s">
        <v>1227</v>
      </c>
      <c r="G51" s="124" t="s">
        <v>1228</v>
      </c>
      <c r="H51" s="124">
        <v>249403</v>
      </c>
      <c r="I51" s="124" t="s">
        <v>1292</v>
      </c>
      <c r="J51" s="126"/>
      <c r="K51" s="127">
        <v>365401.59</v>
      </c>
      <c r="L51" s="128">
        <v>36540</v>
      </c>
      <c r="M51" s="129">
        <f t="shared" si="0"/>
        <v>10</v>
      </c>
      <c r="N51" s="130" t="s">
        <v>2034</v>
      </c>
      <c r="O51" s="116"/>
      <c r="P51" s="116"/>
      <c r="Q51" s="122"/>
    </row>
    <row r="52" spans="1:17" x14ac:dyDescent="0.25">
      <c r="A52" s="116">
        <f t="shared" si="1"/>
        <v>47</v>
      </c>
      <c r="B52" s="124" t="s">
        <v>1173</v>
      </c>
      <c r="C52" s="125" t="s">
        <v>1174</v>
      </c>
      <c r="D52" s="124" t="s">
        <v>1293</v>
      </c>
      <c r="E52" s="124" t="s">
        <v>1176</v>
      </c>
      <c r="F52" s="124" t="s">
        <v>1177</v>
      </c>
      <c r="G52" s="124" t="s">
        <v>1178</v>
      </c>
      <c r="H52" s="124">
        <v>502032</v>
      </c>
      <c r="I52" s="124" t="s">
        <v>1294</v>
      </c>
      <c r="J52" s="126"/>
      <c r="K52" s="127">
        <v>23777.48</v>
      </c>
      <c r="L52" s="128">
        <v>2378</v>
      </c>
      <c r="M52" s="129">
        <f t="shared" si="0"/>
        <v>10</v>
      </c>
      <c r="N52" s="130" t="s">
        <v>2034</v>
      </c>
      <c r="O52" s="116"/>
      <c r="P52" s="116"/>
      <c r="Q52" s="122"/>
    </row>
    <row r="53" spans="1:17" x14ac:dyDescent="0.25">
      <c r="A53" s="116">
        <f t="shared" si="1"/>
        <v>48</v>
      </c>
      <c r="B53" s="124" t="s">
        <v>1173</v>
      </c>
      <c r="C53" s="125" t="s">
        <v>1174</v>
      </c>
      <c r="D53" s="124" t="s">
        <v>1175</v>
      </c>
      <c r="E53" s="124" t="s">
        <v>1176</v>
      </c>
      <c r="F53" s="124" t="s">
        <v>1177</v>
      </c>
      <c r="G53" s="124" t="s">
        <v>1178</v>
      </c>
      <c r="H53" s="124">
        <v>502032</v>
      </c>
      <c r="I53" s="124" t="s">
        <v>1295</v>
      </c>
      <c r="J53" s="126"/>
      <c r="K53" s="127">
        <v>15371.74</v>
      </c>
      <c r="L53" s="128">
        <v>1537</v>
      </c>
      <c r="M53" s="129">
        <f t="shared" si="0"/>
        <v>10</v>
      </c>
      <c r="N53" s="130" t="s">
        <v>2034</v>
      </c>
      <c r="O53" s="116"/>
      <c r="P53" s="116"/>
      <c r="Q53" s="122"/>
    </row>
    <row r="54" spans="1:17" x14ac:dyDescent="0.25">
      <c r="A54" s="116">
        <f t="shared" si="1"/>
        <v>49</v>
      </c>
      <c r="B54" s="124" t="s">
        <v>1173</v>
      </c>
      <c r="C54" s="125" t="s">
        <v>1174</v>
      </c>
      <c r="D54" s="124" t="s">
        <v>1180</v>
      </c>
      <c r="E54" s="124" t="s">
        <v>1176</v>
      </c>
      <c r="F54" s="124" t="s">
        <v>1177</v>
      </c>
      <c r="G54" s="124" t="s">
        <v>1178</v>
      </c>
      <c r="H54" s="124">
        <v>502032</v>
      </c>
      <c r="I54" s="124" t="s">
        <v>1296</v>
      </c>
      <c r="J54" s="126"/>
      <c r="K54" s="127">
        <v>301139.27</v>
      </c>
      <c r="L54" s="128">
        <v>30114</v>
      </c>
      <c r="M54" s="129">
        <f t="shared" si="0"/>
        <v>10</v>
      </c>
      <c r="N54" s="130" t="s">
        <v>2034</v>
      </c>
      <c r="O54" s="116"/>
      <c r="P54" s="116"/>
      <c r="Q54" s="122"/>
    </row>
    <row r="55" spans="1:17" x14ac:dyDescent="0.25">
      <c r="A55" s="116">
        <f t="shared" si="1"/>
        <v>50</v>
      </c>
      <c r="B55" s="124" t="s">
        <v>1173</v>
      </c>
      <c r="C55" s="125" t="s">
        <v>1174</v>
      </c>
      <c r="D55" s="124" t="s">
        <v>1182</v>
      </c>
      <c r="E55" s="124" t="s">
        <v>1176</v>
      </c>
      <c r="F55" s="124" t="s">
        <v>1177</v>
      </c>
      <c r="G55" s="124" t="s">
        <v>1178</v>
      </c>
      <c r="H55" s="124">
        <v>502032</v>
      </c>
      <c r="I55" s="124" t="s">
        <v>1297</v>
      </c>
      <c r="J55" s="126"/>
      <c r="K55" s="127">
        <v>269.36</v>
      </c>
      <c r="L55" s="128">
        <v>27</v>
      </c>
      <c r="M55" s="129">
        <f t="shared" si="0"/>
        <v>10</v>
      </c>
      <c r="N55" s="130" t="s">
        <v>2034</v>
      </c>
      <c r="O55" s="116"/>
      <c r="P55" s="116"/>
      <c r="Q55" s="122"/>
    </row>
    <row r="56" spans="1:17" x14ac:dyDescent="0.25">
      <c r="A56" s="116">
        <f t="shared" si="1"/>
        <v>51</v>
      </c>
      <c r="B56" s="124" t="s">
        <v>1173</v>
      </c>
      <c r="C56" s="125" t="s">
        <v>1174</v>
      </c>
      <c r="D56" s="124" t="s">
        <v>1184</v>
      </c>
      <c r="E56" s="124" t="s">
        <v>1176</v>
      </c>
      <c r="F56" s="124" t="s">
        <v>1177</v>
      </c>
      <c r="G56" s="124" t="s">
        <v>1178</v>
      </c>
      <c r="H56" s="124">
        <v>502032</v>
      </c>
      <c r="I56" s="124" t="s">
        <v>1298</v>
      </c>
      <c r="J56" s="126"/>
      <c r="K56" s="127">
        <v>2317.25</v>
      </c>
      <c r="L56" s="128">
        <v>232</v>
      </c>
      <c r="M56" s="129">
        <f t="shared" si="0"/>
        <v>10</v>
      </c>
      <c r="N56" s="130" t="s">
        <v>2034</v>
      </c>
      <c r="O56" s="116"/>
      <c r="P56" s="116"/>
      <c r="Q56" s="122"/>
    </row>
    <row r="57" spans="1:17" x14ac:dyDescent="0.25">
      <c r="A57" s="116">
        <f t="shared" si="1"/>
        <v>52</v>
      </c>
      <c r="B57" s="124"/>
      <c r="C57" s="125" t="s">
        <v>1299</v>
      </c>
      <c r="D57" s="124"/>
      <c r="E57" s="124"/>
      <c r="F57" s="124"/>
      <c r="G57" s="124"/>
      <c r="H57" s="124"/>
      <c r="I57" s="124" t="s">
        <v>1300</v>
      </c>
      <c r="J57" s="126"/>
      <c r="K57" s="127">
        <v>3861</v>
      </c>
      <c r="L57" s="128">
        <v>386</v>
      </c>
      <c r="M57" s="129">
        <f t="shared" si="0"/>
        <v>10</v>
      </c>
      <c r="N57" s="130" t="s">
        <v>2034</v>
      </c>
      <c r="O57" s="116"/>
      <c r="P57" s="116"/>
      <c r="Q57" s="122"/>
    </row>
    <row r="58" spans="1:17" x14ac:dyDescent="0.25">
      <c r="A58" s="116">
        <f t="shared" si="1"/>
        <v>53</v>
      </c>
      <c r="B58" s="124"/>
      <c r="C58" s="125" t="s">
        <v>1299</v>
      </c>
      <c r="D58" s="124"/>
      <c r="E58" s="124"/>
      <c r="F58" s="124"/>
      <c r="G58" s="124"/>
      <c r="H58" s="124"/>
      <c r="I58" s="124" t="s">
        <v>1301</v>
      </c>
      <c r="J58" s="126"/>
      <c r="K58" s="127">
        <v>3861</v>
      </c>
      <c r="L58" s="128">
        <v>386</v>
      </c>
      <c r="M58" s="129">
        <f t="shared" si="0"/>
        <v>10</v>
      </c>
      <c r="N58" s="130" t="s">
        <v>2034</v>
      </c>
      <c r="O58" s="116"/>
      <c r="P58" s="116"/>
      <c r="Q58" s="122"/>
    </row>
    <row r="59" spans="1:17" x14ac:dyDescent="0.25">
      <c r="A59" s="116">
        <f t="shared" si="1"/>
        <v>54</v>
      </c>
      <c r="B59" s="124"/>
      <c r="C59" s="125" t="s">
        <v>1299</v>
      </c>
      <c r="D59" s="124"/>
      <c r="E59" s="124"/>
      <c r="F59" s="124"/>
      <c r="G59" s="124"/>
      <c r="H59" s="124"/>
      <c r="I59" s="124" t="s">
        <v>1302</v>
      </c>
      <c r="J59" s="126"/>
      <c r="K59" s="127">
        <v>3861</v>
      </c>
      <c r="L59" s="128">
        <v>386</v>
      </c>
      <c r="M59" s="129">
        <f t="shared" si="0"/>
        <v>10</v>
      </c>
      <c r="N59" s="130" t="s">
        <v>2034</v>
      </c>
      <c r="O59" s="116"/>
      <c r="P59" s="116"/>
      <c r="Q59" s="122"/>
    </row>
    <row r="60" spans="1:17" x14ac:dyDescent="0.25">
      <c r="A60" s="116">
        <f t="shared" si="1"/>
        <v>55</v>
      </c>
      <c r="B60" s="124" t="s">
        <v>1237</v>
      </c>
      <c r="C60" s="125" t="s">
        <v>1238</v>
      </c>
      <c r="D60" s="124"/>
      <c r="E60" s="124" t="s">
        <v>1239</v>
      </c>
      <c r="F60" s="124" t="s">
        <v>1240</v>
      </c>
      <c r="G60" s="124" t="s">
        <v>1241</v>
      </c>
      <c r="H60" s="124">
        <v>121004</v>
      </c>
      <c r="I60" s="124" t="s">
        <v>1303</v>
      </c>
      <c r="J60" s="126"/>
      <c r="K60" s="127">
        <v>20408.5</v>
      </c>
      <c r="L60" s="128">
        <v>2041</v>
      </c>
      <c r="M60" s="129">
        <f t="shared" si="0"/>
        <v>10</v>
      </c>
      <c r="N60" s="130" t="s">
        <v>2034</v>
      </c>
      <c r="O60" s="116"/>
      <c r="P60" s="116"/>
      <c r="Q60" s="122"/>
    </row>
    <row r="61" spans="1:17" x14ac:dyDescent="0.25">
      <c r="A61" s="116">
        <f t="shared" si="1"/>
        <v>56</v>
      </c>
      <c r="B61" s="124"/>
      <c r="C61" s="125" t="s">
        <v>1304</v>
      </c>
      <c r="D61" s="124"/>
      <c r="E61" s="124"/>
      <c r="F61" s="124"/>
      <c r="G61" s="124"/>
      <c r="H61" s="124"/>
      <c r="I61" s="124" t="s">
        <v>1305</v>
      </c>
      <c r="J61" s="126"/>
      <c r="K61" s="127">
        <v>12353</v>
      </c>
      <c r="L61" s="128">
        <v>1235</v>
      </c>
      <c r="M61" s="129">
        <f t="shared" si="0"/>
        <v>10</v>
      </c>
      <c r="N61" s="130" t="s">
        <v>2034</v>
      </c>
      <c r="O61" s="116"/>
      <c r="P61" s="116"/>
      <c r="Q61" s="122"/>
    </row>
    <row r="62" spans="1:17" x14ac:dyDescent="0.25">
      <c r="A62" s="116">
        <f t="shared" si="1"/>
        <v>57</v>
      </c>
      <c r="B62" s="124" t="s">
        <v>1306</v>
      </c>
      <c r="C62" s="125" t="s">
        <v>1307</v>
      </c>
      <c r="D62" s="124"/>
      <c r="E62" s="124" t="s">
        <v>1308</v>
      </c>
      <c r="F62" s="124" t="s">
        <v>1309</v>
      </c>
      <c r="G62" s="124" t="s">
        <v>1241</v>
      </c>
      <c r="H62" s="124">
        <v>124507</v>
      </c>
      <c r="I62" s="124" t="s">
        <v>1310</v>
      </c>
      <c r="J62" s="126"/>
      <c r="K62" s="127">
        <v>1101091</v>
      </c>
      <c r="L62" s="128">
        <v>110150</v>
      </c>
      <c r="M62" s="129">
        <f t="shared" si="0"/>
        <v>10</v>
      </c>
      <c r="N62" s="130" t="s">
        <v>2034</v>
      </c>
      <c r="O62" s="116"/>
      <c r="P62" s="116"/>
      <c r="Q62" s="122"/>
    </row>
    <row r="63" spans="1:17" x14ac:dyDescent="0.25">
      <c r="A63" s="116">
        <f t="shared" si="1"/>
        <v>58</v>
      </c>
      <c r="B63" s="124" t="s">
        <v>1165</v>
      </c>
      <c r="C63" s="125" t="s">
        <v>1166</v>
      </c>
      <c r="D63" s="124"/>
      <c r="E63" s="124" t="s">
        <v>1167</v>
      </c>
      <c r="F63" s="124" t="s">
        <v>1168</v>
      </c>
      <c r="G63" s="124" t="s">
        <v>1169</v>
      </c>
      <c r="H63" s="124">
        <v>400059</v>
      </c>
      <c r="I63" s="124" t="s">
        <v>1311</v>
      </c>
      <c r="J63" s="126">
        <v>40355</v>
      </c>
      <c r="K63" s="127">
        <v>24923</v>
      </c>
      <c r="L63" s="128">
        <v>2492</v>
      </c>
      <c r="M63" s="129">
        <f t="shared" si="0"/>
        <v>10</v>
      </c>
      <c r="N63" s="130" t="s">
        <v>2034</v>
      </c>
      <c r="O63" s="116" t="s">
        <v>1171</v>
      </c>
      <c r="P63" s="116">
        <v>10</v>
      </c>
      <c r="Q63" s="122"/>
    </row>
    <row r="64" spans="1:17" x14ac:dyDescent="0.25">
      <c r="A64" s="116">
        <f t="shared" si="1"/>
        <v>59</v>
      </c>
      <c r="B64" s="124" t="s">
        <v>1209</v>
      </c>
      <c r="C64" s="125" t="s">
        <v>1210</v>
      </c>
      <c r="D64" s="124"/>
      <c r="E64" s="124" t="s">
        <v>1211</v>
      </c>
      <c r="F64" s="124" t="s">
        <v>1212</v>
      </c>
      <c r="G64" s="124" t="s">
        <v>1213</v>
      </c>
      <c r="H64" s="124">
        <v>632406</v>
      </c>
      <c r="I64" s="124" t="s">
        <v>1312</v>
      </c>
      <c r="J64" s="126"/>
      <c r="K64" s="127">
        <v>72038.350000000006</v>
      </c>
      <c r="L64" s="128">
        <v>7204</v>
      </c>
      <c r="M64" s="129">
        <f t="shared" si="0"/>
        <v>10</v>
      </c>
      <c r="N64" s="130" t="s">
        <v>2034</v>
      </c>
      <c r="O64" s="116"/>
      <c r="P64" s="116"/>
      <c r="Q64" s="122"/>
    </row>
    <row r="65" spans="1:17" x14ac:dyDescent="0.25">
      <c r="A65" s="116">
        <f t="shared" si="1"/>
        <v>60</v>
      </c>
      <c r="B65" s="124" t="s">
        <v>1313</v>
      </c>
      <c r="C65" s="125" t="s">
        <v>1314</v>
      </c>
      <c r="D65" s="124"/>
      <c r="E65" s="124"/>
      <c r="F65" s="124"/>
      <c r="G65" s="124"/>
      <c r="H65" s="124"/>
      <c r="I65" s="124" t="s">
        <v>1315</v>
      </c>
      <c r="J65" s="126"/>
      <c r="K65" s="127">
        <f>1273987-111567</f>
        <v>1162420</v>
      </c>
      <c r="L65" s="128">
        <f>K65*10%</f>
        <v>116242</v>
      </c>
      <c r="M65" s="129">
        <f t="shared" si="0"/>
        <v>10</v>
      </c>
      <c r="N65" s="130" t="s">
        <v>2034</v>
      </c>
      <c r="O65" s="116"/>
      <c r="P65" s="116"/>
      <c r="Q65" s="122"/>
    </row>
    <row r="66" spans="1:17" x14ac:dyDescent="0.25">
      <c r="A66" s="116">
        <f t="shared" si="1"/>
        <v>61</v>
      </c>
      <c r="B66" s="124" t="s">
        <v>1313</v>
      </c>
      <c r="C66" s="125" t="s">
        <v>1314</v>
      </c>
      <c r="D66" s="124"/>
      <c r="E66" s="124"/>
      <c r="F66" s="124"/>
      <c r="G66" s="124"/>
      <c r="H66" s="124"/>
      <c r="I66" s="124" t="s">
        <v>1316</v>
      </c>
      <c r="J66" s="126"/>
      <c r="K66" s="127">
        <v>146688</v>
      </c>
      <c r="L66" s="128">
        <f>K66*10%</f>
        <v>14668.800000000001</v>
      </c>
      <c r="M66" s="129">
        <f t="shared" si="0"/>
        <v>10</v>
      </c>
      <c r="N66" s="130" t="s">
        <v>2034</v>
      </c>
      <c r="O66" s="116"/>
      <c r="P66" s="116"/>
      <c r="Q66" s="122"/>
    </row>
    <row r="67" spans="1:17" x14ac:dyDescent="0.25">
      <c r="A67" s="116">
        <f t="shared" si="1"/>
        <v>62</v>
      </c>
      <c r="B67" s="124" t="s">
        <v>1313</v>
      </c>
      <c r="C67" s="125" t="s">
        <v>1314</v>
      </c>
      <c r="D67" s="124"/>
      <c r="E67" s="124"/>
      <c r="F67" s="124"/>
      <c r="G67" s="124"/>
      <c r="H67" s="124"/>
      <c r="I67" s="124" t="s">
        <v>1317</v>
      </c>
      <c r="J67" s="126"/>
      <c r="K67" s="127">
        <v>1530072</v>
      </c>
      <c r="L67" s="128">
        <f>K67*10%</f>
        <v>153007.20000000001</v>
      </c>
      <c r="M67" s="129">
        <f t="shared" si="0"/>
        <v>10</v>
      </c>
      <c r="N67" s="130" t="s">
        <v>2034</v>
      </c>
      <c r="O67" s="116"/>
      <c r="P67" s="116"/>
      <c r="Q67" s="122"/>
    </row>
    <row r="68" spans="1:17" x14ac:dyDescent="0.25">
      <c r="A68" s="116">
        <f t="shared" si="1"/>
        <v>63</v>
      </c>
      <c r="B68" s="124"/>
      <c r="C68" s="125" t="s">
        <v>1318</v>
      </c>
      <c r="D68" s="124"/>
      <c r="E68" s="124"/>
      <c r="F68" s="124"/>
      <c r="G68" s="124"/>
      <c r="H68" s="124"/>
      <c r="I68" s="124" t="s">
        <v>1319</v>
      </c>
      <c r="J68" s="126"/>
      <c r="K68" s="127">
        <v>182297</v>
      </c>
      <c r="L68" s="128">
        <v>18229</v>
      </c>
      <c r="M68" s="129">
        <f t="shared" si="0"/>
        <v>10</v>
      </c>
      <c r="N68" s="130" t="s">
        <v>2034</v>
      </c>
      <c r="O68" s="116"/>
      <c r="P68" s="116"/>
      <c r="Q68" s="122"/>
    </row>
    <row r="69" spans="1:17" x14ac:dyDescent="0.25">
      <c r="A69" s="116">
        <f t="shared" si="1"/>
        <v>64</v>
      </c>
      <c r="B69" s="124" t="s">
        <v>1224</v>
      </c>
      <c r="C69" s="125" t="s">
        <v>1225</v>
      </c>
      <c r="D69" s="124"/>
      <c r="E69" s="124" t="s">
        <v>1226</v>
      </c>
      <c r="F69" s="124" t="s">
        <v>1227</v>
      </c>
      <c r="G69" s="124" t="s">
        <v>1228</v>
      </c>
      <c r="H69" s="124">
        <v>249403</v>
      </c>
      <c r="I69" s="124" t="s">
        <v>1320</v>
      </c>
      <c r="J69" s="126"/>
      <c r="K69" s="127">
        <v>7848.47</v>
      </c>
      <c r="L69" s="128">
        <v>784</v>
      </c>
      <c r="M69" s="129">
        <f t="shared" si="0"/>
        <v>10</v>
      </c>
      <c r="N69" s="130" t="s">
        <v>2034</v>
      </c>
      <c r="O69" s="116"/>
      <c r="P69" s="116"/>
      <c r="Q69" s="122"/>
    </row>
    <row r="70" spans="1:17" x14ac:dyDescent="0.25">
      <c r="A70" s="116">
        <f t="shared" si="1"/>
        <v>65</v>
      </c>
      <c r="B70" s="124" t="s">
        <v>1321</v>
      </c>
      <c r="C70" s="125" t="s">
        <v>1322</v>
      </c>
      <c r="D70" s="124"/>
      <c r="E70" s="124" t="s">
        <v>1323</v>
      </c>
      <c r="F70" s="124" t="s">
        <v>1324</v>
      </c>
      <c r="G70" s="124" t="s">
        <v>1324</v>
      </c>
      <c r="H70" s="124">
        <v>110019</v>
      </c>
      <c r="I70" s="124" t="s">
        <v>1325</v>
      </c>
      <c r="J70" s="126"/>
      <c r="K70" s="127">
        <v>189220</v>
      </c>
      <c r="L70" s="128">
        <v>18922</v>
      </c>
      <c r="M70" s="129">
        <f t="shared" ref="M70:M133" si="2">ROUND((L70/K70*100),0)</f>
        <v>10</v>
      </c>
      <c r="N70" s="130" t="s">
        <v>2034</v>
      </c>
      <c r="O70" s="116"/>
      <c r="P70" s="116"/>
      <c r="Q70" s="122"/>
    </row>
    <row r="71" spans="1:17" x14ac:dyDescent="0.25">
      <c r="A71" s="116">
        <f t="shared" ref="A71:A134" si="3">A70+1</f>
        <v>66</v>
      </c>
      <c r="B71" s="124" t="s">
        <v>1321</v>
      </c>
      <c r="C71" s="125" t="s">
        <v>1322</v>
      </c>
      <c r="D71" s="124"/>
      <c r="E71" s="124" t="s">
        <v>1323</v>
      </c>
      <c r="F71" s="124" t="s">
        <v>1324</v>
      </c>
      <c r="G71" s="124" t="s">
        <v>1324</v>
      </c>
      <c r="H71" s="124">
        <v>110019</v>
      </c>
      <c r="I71" s="124" t="s">
        <v>1326</v>
      </c>
      <c r="J71" s="126"/>
      <c r="K71" s="127">
        <v>112726</v>
      </c>
      <c r="L71" s="128">
        <v>11273</v>
      </c>
      <c r="M71" s="129">
        <f t="shared" si="2"/>
        <v>10</v>
      </c>
      <c r="N71" s="130" t="s">
        <v>2034</v>
      </c>
      <c r="O71" s="116"/>
      <c r="P71" s="116"/>
      <c r="Q71" s="122"/>
    </row>
    <row r="72" spans="1:17" x14ac:dyDescent="0.25">
      <c r="A72" s="116">
        <f t="shared" si="3"/>
        <v>67</v>
      </c>
      <c r="B72" s="124" t="s">
        <v>1321</v>
      </c>
      <c r="C72" s="125" t="s">
        <v>1322</v>
      </c>
      <c r="D72" s="124"/>
      <c r="E72" s="124" t="s">
        <v>1323</v>
      </c>
      <c r="F72" s="124" t="s">
        <v>1324</v>
      </c>
      <c r="G72" s="124" t="s">
        <v>1324</v>
      </c>
      <c r="H72" s="124">
        <v>110019</v>
      </c>
      <c r="I72" s="124" t="s">
        <v>1327</v>
      </c>
      <c r="J72" s="126"/>
      <c r="K72" s="127">
        <v>209350</v>
      </c>
      <c r="L72" s="128">
        <v>20935</v>
      </c>
      <c r="M72" s="129">
        <f t="shared" si="2"/>
        <v>10</v>
      </c>
      <c r="N72" s="130" t="s">
        <v>2034</v>
      </c>
      <c r="O72" s="116"/>
      <c r="P72" s="116"/>
      <c r="Q72" s="122"/>
    </row>
    <row r="73" spans="1:17" x14ac:dyDescent="0.25">
      <c r="A73" s="116">
        <f t="shared" si="3"/>
        <v>68</v>
      </c>
      <c r="B73" s="124" t="s">
        <v>1217</v>
      </c>
      <c r="C73" s="125" t="s">
        <v>1218</v>
      </c>
      <c r="D73" s="124"/>
      <c r="E73" s="124" t="s">
        <v>1219</v>
      </c>
      <c r="F73" s="124" t="s">
        <v>1220</v>
      </c>
      <c r="G73" s="124" t="s">
        <v>1221</v>
      </c>
      <c r="H73" s="124">
        <v>143422</v>
      </c>
      <c r="I73" s="124" t="s">
        <v>1328</v>
      </c>
      <c r="J73" s="126">
        <v>40340</v>
      </c>
      <c r="K73" s="127">
        <v>37397</v>
      </c>
      <c r="L73" s="128">
        <v>3740</v>
      </c>
      <c r="M73" s="129">
        <f t="shared" si="2"/>
        <v>10</v>
      </c>
      <c r="N73" s="130" t="s">
        <v>2034</v>
      </c>
      <c r="O73" s="116" t="s">
        <v>1171</v>
      </c>
      <c r="P73" s="116">
        <v>12</v>
      </c>
      <c r="Q73" s="122"/>
    </row>
    <row r="74" spans="1:17" x14ac:dyDescent="0.25">
      <c r="A74" s="116">
        <f t="shared" si="3"/>
        <v>69</v>
      </c>
      <c r="B74" s="124" t="s">
        <v>1217</v>
      </c>
      <c r="C74" s="125" t="s">
        <v>1218</v>
      </c>
      <c r="D74" s="124"/>
      <c r="E74" s="124" t="s">
        <v>1219</v>
      </c>
      <c r="F74" s="124" t="s">
        <v>1220</v>
      </c>
      <c r="G74" s="124" t="s">
        <v>1221</v>
      </c>
      <c r="H74" s="124">
        <v>143422</v>
      </c>
      <c r="I74" s="124" t="s">
        <v>1329</v>
      </c>
      <c r="J74" s="126">
        <v>40358</v>
      </c>
      <c r="K74" s="127">
        <v>12473</v>
      </c>
      <c r="L74" s="128">
        <v>1250</v>
      </c>
      <c r="M74" s="129">
        <f t="shared" si="2"/>
        <v>10</v>
      </c>
      <c r="N74" s="130" t="s">
        <v>2034</v>
      </c>
      <c r="O74" s="116" t="s">
        <v>1171</v>
      </c>
      <c r="P74" s="116">
        <v>12</v>
      </c>
      <c r="Q74" s="122"/>
    </row>
    <row r="75" spans="1:17" x14ac:dyDescent="0.25">
      <c r="A75" s="116">
        <f t="shared" si="3"/>
        <v>70</v>
      </c>
      <c r="B75" s="124" t="s">
        <v>1330</v>
      </c>
      <c r="C75" s="125" t="s">
        <v>1331</v>
      </c>
      <c r="D75" s="124"/>
      <c r="E75" s="124" t="s">
        <v>1332</v>
      </c>
      <c r="F75" s="124" t="s">
        <v>1283</v>
      </c>
      <c r="G75" s="124" t="s">
        <v>1169</v>
      </c>
      <c r="H75" s="124">
        <v>400099</v>
      </c>
      <c r="I75" s="124" t="s">
        <v>1333</v>
      </c>
      <c r="J75" s="126"/>
      <c r="K75" s="127">
        <v>22667</v>
      </c>
      <c r="L75" s="128">
        <v>2267</v>
      </c>
      <c r="M75" s="129">
        <f t="shared" si="2"/>
        <v>10</v>
      </c>
      <c r="N75" s="130" t="s">
        <v>2034</v>
      </c>
      <c r="O75" s="116"/>
      <c r="P75" s="116"/>
      <c r="Q75" s="122"/>
    </row>
    <row r="76" spans="1:17" x14ac:dyDescent="0.25">
      <c r="A76" s="116">
        <f t="shared" si="3"/>
        <v>71</v>
      </c>
      <c r="B76" s="124" t="s">
        <v>1330</v>
      </c>
      <c r="C76" s="125" t="s">
        <v>1331</v>
      </c>
      <c r="D76" s="124"/>
      <c r="E76" s="124" t="s">
        <v>1332</v>
      </c>
      <c r="F76" s="124" t="s">
        <v>1283</v>
      </c>
      <c r="G76" s="124" t="s">
        <v>1169</v>
      </c>
      <c r="H76" s="124">
        <v>400099</v>
      </c>
      <c r="I76" s="124" t="s">
        <v>1334</v>
      </c>
      <c r="J76" s="126"/>
      <c r="K76" s="127">
        <v>56649</v>
      </c>
      <c r="L76" s="128">
        <v>5665</v>
      </c>
      <c r="M76" s="129">
        <f t="shared" si="2"/>
        <v>10</v>
      </c>
      <c r="N76" s="130" t="s">
        <v>2034</v>
      </c>
      <c r="O76" s="116"/>
      <c r="P76" s="116"/>
      <c r="Q76" s="122"/>
    </row>
    <row r="77" spans="1:17" x14ac:dyDescent="0.25">
      <c r="A77" s="116">
        <f t="shared" si="3"/>
        <v>72</v>
      </c>
      <c r="B77" s="124" t="s">
        <v>1173</v>
      </c>
      <c r="C77" s="125" t="s">
        <v>1174</v>
      </c>
      <c r="D77" s="124" t="s">
        <v>1268</v>
      </c>
      <c r="E77" s="124" t="s">
        <v>1176</v>
      </c>
      <c r="F77" s="124" t="s">
        <v>1177</v>
      </c>
      <c r="G77" s="124" t="s">
        <v>1178</v>
      </c>
      <c r="H77" s="124">
        <v>502032</v>
      </c>
      <c r="I77" s="124" t="s">
        <v>1335</v>
      </c>
      <c r="J77" s="126"/>
      <c r="K77" s="127">
        <v>171229.53</v>
      </c>
      <c r="L77" s="128">
        <v>17123</v>
      </c>
      <c r="M77" s="129">
        <f t="shared" si="2"/>
        <v>10</v>
      </c>
      <c r="N77" s="130" t="s">
        <v>2034</v>
      </c>
      <c r="O77" s="116"/>
      <c r="P77" s="116"/>
      <c r="Q77" s="122"/>
    </row>
    <row r="78" spans="1:17" x14ac:dyDescent="0.25">
      <c r="A78" s="116">
        <f t="shared" si="3"/>
        <v>73</v>
      </c>
      <c r="B78" s="124" t="s">
        <v>1209</v>
      </c>
      <c r="C78" s="125" t="s">
        <v>1210</v>
      </c>
      <c r="D78" s="124"/>
      <c r="E78" s="124" t="s">
        <v>1211</v>
      </c>
      <c r="F78" s="124" t="s">
        <v>1212</v>
      </c>
      <c r="G78" s="124" t="s">
        <v>1213</v>
      </c>
      <c r="H78" s="124">
        <v>632406</v>
      </c>
      <c r="I78" s="124" t="s">
        <v>1336</v>
      </c>
      <c r="J78" s="126"/>
      <c r="K78" s="127">
        <v>195185.31</v>
      </c>
      <c r="L78" s="128">
        <v>19519</v>
      </c>
      <c r="M78" s="129">
        <f t="shared" si="2"/>
        <v>10</v>
      </c>
      <c r="N78" s="130" t="s">
        <v>2034</v>
      </c>
      <c r="O78" s="116"/>
      <c r="P78" s="116"/>
      <c r="Q78" s="122"/>
    </row>
    <row r="79" spans="1:17" x14ac:dyDescent="0.25">
      <c r="A79" s="116">
        <f t="shared" si="3"/>
        <v>74</v>
      </c>
      <c r="B79" s="124" t="s">
        <v>1186</v>
      </c>
      <c r="C79" s="125" t="s">
        <v>1187</v>
      </c>
      <c r="D79" s="124"/>
      <c r="E79" s="124" t="s">
        <v>1188</v>
      </c>
      <c r="F79" s="124" t="s">
        <v>1189</v>
      </c>
      <c r="G79" s="124" t="s">
        <v>1190</v>
      </c>
      <c r="H79" s="124">
        <v>600017</v>
      </c>
      <c r="I79" s="124" t="s">
        <v>1337</v>
      </c>
      <c r="J79" s="126">
        <v>40365</v>
      </c>
      <c r="K79" s="127">
        <v>97672</v>
      </c>
      <c r="L79" s="128">
        <v>9770</v>
      </c>
      <c r="M79" s="129">
        <f t="shared" si="2"/>
        <v>10</v>
      </c>
      <c r="N79" s="130" t="s">
        <v>2034</v>
      </c>
      <c r="O79" s="116" t="s">
        <v>1171</v>
      </c>
      <c r="P79" s="116">
        <v>11</v>
      </c>
      <c r="Q79" s="122"/>
    </row>
    <row r="80" spans="1:17" x14ac:dyDescent="0.25">
      <c r="A80" s="116">
        <f t="shared" si="3"/>
        <v>75</v>
      </c>
      <c r="B80" s="124" t="s">
        <v>1186</v>
      </c>
      <c r="C80" s="125" t="s">
        <v>1187</v>
      </c>
      <c r="D80" s="124"/>
      <c r="E80" s="124" t="s">
        <v>1188</v>
      </c>
      <c r="F80" s="124" t="s">
        <v>1189</v>
      </c>
      <c r="G80" s="124" t="s">
        <v>1190</v>
      </c>
      <c r="H80" s="124">
        <v>600017</v>
      </c>
      <c r="I80" s="124" t="s">
        <v>1338</v>
      </c>
      <c r="J80" s="126">
        <v>40365</v>
      </c>
      <c r="K80" s="127">
        <v>57308</v>
      </c>
      <c r="L80" s="128">
        <v>5730</v>
      </c>
      <c r="M80" s="129">
        <f t="shared" si="2"/>
        <v>10</v>
      </c>
      <c r="N80" s="130" t="s">
        <v>2034</v>
      </c>
      <c r="O80" s="116" t="s">
        <v>1171</v>
      </c>
      <c r="P80" s="116">
        <v>11</v>
      </c>
      <c r="Q80" s="122"/>
    </row>
    <row r="81" spans="1:17" x14ac:dyDescent="0.25">
      <c r="A81" s="116">
        <f t="shared" si="3"/>
        <v>76</v>
      </c>
      <c r="B81" s="124" t="s">
        <v>1173</v>
      </c>
      <c r="C81" s="125" t="s">
        <v>1174</v>
      </c>
      <c r="D81" s="124" t="s">
        <v>1203</v>
      </c>
      <c r="E81" s="124" t="s">
        <v>1176</v>
      </c>
      <c r="F81" s="124" t="s">
        <v>1177</v>
      </c>
      <c r="G81" s="124" t="s">
        <v>1178</v>
      </c>
      <c r="H81" s="124">
        <v>502032</v>
      </c>
      <c r="I81" s="124" t="s">
        <v>1339</v>
      </c>
      <c r="J81" s="126">
        <v>40369</v>
      </c>
      <c r="K81" s="127">
        <v>1392</v>
      </c>
      <c r="L81" s="128">
        <v>139.19999999999999</v>
      </c>
      <c r="M81" s="129">
        <f t="shared" si="2"/>
        <v>10</v>
      </c>
      <c r="N81" s="130" t="s">
        <v>2034</v>
      </c>
      <c r="O81" s="116" t="s">
        <v>1171</v>
      </c>
      <c r="P81" s="116">
        <v>20</v>
      </c>
      <c r="Q81" s="122"/>
    </row>
    <row r="82" spans="1:17" x14ac:dyDescent="0.25">
      <c r="A82" s="116">
        <f t="shared" si="3"/>
        <v>77</v>
      </c>
      <c r="B82" s="124" t="s">
        <v>1173</v>
      </c>
      <c r="C82" s="125" t="s">
        <v>1174</v>
      </c>
      <c r="D82" s="124" t="s">
        <v>1207</v>
      </c>
      <c r="E82" s="124" t="s">
        <v>1176</v>
      </c>
      <c r="F82" s="124" t="s">
        <v>1177</v>
      </c>
      <c r="G82" s="124" t="s">
        <v>1178</v>
      </c>
      <c r="H82" s="124">
        <v>502032</v>
      </c>
      <c r="I82" s="124" t="s">
        <v>1340</v>
      </c>
      <c r="J82" s="126">
        <v>40369</v>
      </c>
      <c r="K82" s="127">
        <v>85350</v>
      </c>
      <c r="L82" s="128">
        <v>8535</v>
      </c>
      <c r="M82" s="129">
        <f t="shared" si="2"/>
        <v>10</v>
      </c>
      <c r="N82" s="130" t="s">
        <v>2034</v>
      </c>
      <c r="O82" s="116" t="s">
        <v>1171</v>
      </c>
      <c r="P82" s="116">
        <v>20</v>
      </c>
      <c r="Q82" s="122"/>
    </row>
    <row r="83" spans="1:17" x14ac:dyDescent="0.25">
      <c r="A83" s="116">
        <f t="shared" si="3"/>
        <v>78</v>
      </c>
      <c r="B83" s="124" t="s">
        <v>1173</v>
      </c>
      <c r="C83" s="125" t="s">
        <v>1174</v>
      </c>
      <c r="D83" s="124" t="s">
        <v>1268</v>
      </c>
      <c r="E83" s="124" t="s">
        <v>1176</v>
      </c>
      <c r="F83" s="124" t="s">
        <v>1177</v>
      </c>
      <c r="G83" s="124" t="s">
        <v>1178</v>
      </c>
      <c r="H83" s="124">
        <v>502032</v>
      </c>
      <c r="I83" s="124" t="s">
        <v>1341</v>
      </c>
      <c r="J83" s="126">
        <v>40369</v>
      </c>
      <c r="K83" s="127">
        <v>171333.92</v>
      </c>
      <c r="L83" s="128">
        <v>17133.400000000001</v>
      </c>
      <c r="M83" s="129">
        <f t="shared" si="2"/>
        <v>10</v>
      </c>
      <c r="N83" s="130" t="s">
        <v>2034</v>
      </c>
      <c r="O83" s="116" t="s">
        <v>1171</v>
      </c>
      <c r="P83" s="116">
        <v>20</v>
      </c>
      <c r="Q83" s="122"/>
    </row>
    <row r="84" spans="1:17" x14ac:dyDescent="0.25">
      <c r="A84" s="116">
        <f t="shared" si="3"/>
        <v>79</v>
      </c>
      <c r="B84" s="124" t="s">
        <v>1313</v>
      </c>
      <c r="C84" s="125" t="s">
        <v>1314</v>
      </c>
      <c r="D84" s="124"/>
      <c r="E84" s="124"/>
      <c r="F84" s="124"/>
      <c r="G84" s="124"/>
      <c r="H84" s="124"/>
      <c r="I84" s="124" t="s">
        <v>1342</v>
      </c>
      <c r="J84" s="126"/>
      <c r="K84" s="127">
        <v>1722010</v>
      </c>
      <c r="L84" s="128">
        <v>172201</v>
      </c>
      <c r="M84" s="129">
        <f t="shared" si="2"/>
        <v>10</v>
      </c>
      <c r="N84" s="130" t="s">
        <v>2034</v>
      </c>
      <c r="O84" s="116"/>
      <c r="P84" s="116"/>
      <c r="Q84" s="122"/>
    </row>
    <row r="85" spans="1:17" x14ac:dyDescent="0.25">
      <c r="A85" s="116">
        <f t="shared" si="3"/>
        <v>80</v>
      </c>
      <c r="B85" s="124" t="s">
        <v>1313</v>
      </c>
      <c r="C85" s="125" t="s">
        <v>1314</v>
      </c>
      <c r="D85" s="124"/>
      <c r="E85" s="124"/>
      <c r="F85" s="124"/>
      <c r="G85" s="124"/>
      <c r="H85" s="124"/>
      <c r="I85" s="124" t="s">
        <v>1343</v>
      </c>
      <c r="J85" s="126"/>
      <c r="K85" s="127">
        <v>146688</v>
      </c>
      <c r="L85" s="128">
        <v>14669</v>
      </c>
      <c r="M85" s="129">
        <f t="shared" si="2"/>
        <v>10</v>
      </c>
      <c r="N85" s="130" t="s">
        <v>2034</v>
      </c>
      <c r="O85" s="116"/>
      <c r="P85" s="116"/>
      <c r="Q85" s="122"/>
    </row>
    <row r="86" spans="1:17" x14ac:dyDescent="0.25">
      <c r="A86" s="116">
        <f t="shared" si="3"/>
        <v>81</v>
      </c>
      <c r="B86" s="124"/>
      <c r="C86" s="125" t="s">
        <v>1278</v>
      </c>
      <c r="D86" s="124"/>
      <c r="E86" s="124"/>
      <c r="F86" s="124"/>
      <c r="G86" s="124"/>
      <c r="H86" s="124"/>
      <c r="I86" s="124" t="s">
        <v>1344</v>
      </c>
      <c r="J86" s="126"/>
      <c r="K86" s="127">
        <v>176480</v>
      </c>
      <c r="L86" s="128">
        <v>17648</v>
      </c>
      <c r="M86" s="129">
        <f t="shared" si="2"/>
        <v>10</v>
      </c>
      <c r="N86" s="130" t="s">
        <v>2034</v>
      </c>
      <c r="O86" s="116"/>
      <c r="P86" s="116"/>
      <c r="Q86" s="122"/>
    </row>
    <row r="87" spans="1:17" x14ac:dyDescent="0.25">
      <c r="A87" s="116">
        <f t="shared" si="3"/>
        <v>82</v>
      </c>
      <c r="B87" s="124"/>
      <c r="C87" s="125" t="s">
        <v>1278</v>
      </c>
      <c r="D87" s="124"/>
      <c r="E87" s="124"/>
      <c r="F87" s="124"/>
      <c r="G87" s="124"/>
      <c r="H87" s="124"/>
      <c r="I87" s="124" t="s">
        <v>1345</v>
      </c>
      <c r="J87" s="126"/>
      <c r="K87" s="127">
        <v>204717</v>
      </c>
      <c r="L87" s="128">
        <v>20472</v>
      </c>
      <c r="M87" s="129">
        <f t="shared" si="2"/>
        <v>10</v>
      </c>
      <c r="N87" s="130" t="s">
        <v>2034</v>
      </c>
      <c r="O87" s="116"/>
      <c r="P87" s="116"/>
      <c r="Q87" s="122"/>
    </row>
    <row r="88" spans="1:17" x14ac:dyDescent="0.25">
      <c r="A88" s="116">
        <f t="shared" si="3"/>
        <v>83</v>
      </c>
      <c r="B88" s="124"/>
      <c r="C88" s="125" t="s">
        <v>1278</v>
      </c>
      <c r="D88" s="124"/>
      <c r="E88" s="124"/>
      <c r="F88" s="124"/>
      <c r="G88" s="124"/>
      <c r="H88" s="124"/>
      <c r="I88" s="124" t="s">
        <v>1279</v>
      </c>
      <c r="J88" s="126"/>
      <c r="K88" s="127">
        <v>34560</v>
      </c>
      <c r="L88" s="128">
        <v>3456</v>
      </c>
      <c r="M88" s="129">
        <f t="shared" si="2"/>
        <v>10</v>
      </c>
      <c r="N88" s="130" t="s">
        <v>2034</v>
      </c>
      <c r="O88" s="116"/>
      <c r="P88" s="116"/>
      <c r="Q88" s="122"/>
    </row>
    <row r="89" spans="1:17" x14ac:dyDescent="0.25">
      <c r="A89" s="116">
        <f t="shared" si="3"/>
        <v>84</v>
      </c>
      <c r="B89" s="124" t="s">
        <v>1186</v>
      </c>
      <c r="C89" s="125" t="s">
        <v>1187</v>
      </c>
      <c r="D89" s="124"/>
      <c r="E89" s="124" t="s">
        <v>1188</v>
      </c>
      <c r="F89" s="124" t="s">
        <v>1189</v>
      </c>
      <c r="G89" s="124" t="s">
        <v>1190</v>
      </c>
      <c r="H89" s="124">
        <v>600017</v>
      </c>
      <c r="I89" s="124" t="s">
        <v>1346</v>
      </c>
      <c r="J89" s="126">
        <v>40375</v>
      </c>
      <c r="K89" s="127">
        <v>80207</v>
      </c>
      <c r="L89" s="128">
        <v>8020</v>
      </c>
      <c r="M89" s="129">
        <f t="shared" si="2"/>
        <v>10</v>
      </c>
      <c r="N89" s="130" t="s">
        <v>2034</v>
      </c>
      <c r="O89" s="116" t="s">
        <v>1171</v>
      </c>
      <c r="P89" s="116">
        <v>15</v>
      </c>
      <c r="Q89" s="122"/>
    </row>
    <row r="90" spans="1:17" x14ac:dyDescent="0.25">
      <c r="A90" s="116">
        <f t="shared" si="3"/>
        <v>85</v>
      </c>
      <c r="B90" s="124" t="s">
        <v>1173</v>
      </c>
      <c r="C90" s="125" t="s">
        <v>1174</v>
      </c>
      <c r="D90" s="124" t="s">
        <v>1205</v>
      </c>
      <c r="E90" s="124" t="s">
        <v>1176</v>
      </c>
      <c r="F90" s="124" t="s">
        <v>1177</v>
      </c>
      <c r="G90" s="124" t="s">
        <v>1178</v>
      </c>
      <c r="H90" s="124">
        <v>502032</v>
      </c>
      <c r="I90" s="124" t="s">
        <v>1347</v>
      </c>
      <c r="J90" s="126">
        <v>40371</v>
      </c>
      <c r="K90" s="127">
        <v>14952</v>
      </c>
      <c r="L90" s="128">
        <v>1495.2</v>
      </c>
      <c r="M90" s="129">
        <f t="shared" si="2"/>
        <v>10</v>
      </c>
      <c r="N90" s="130" t="s">
        <v>2034</v>
      </c>
      <c r="O90" s="116" t="s">
        <v>1171</v>
      </c>
      <c r="P90" s="116">
        <v>20</v>
      </c>
      <c r="Q90" s="122"/>
    </row>
    <row r="91" spans="1:17" x14ac:dyDescent="0.25">
      <c r="A91" s="116">
        <f t="shared" si="3"/>
        <v>86</v>
      </c>
      <c r="B91" s="124" t="s">
        <v>1173</v>
      </c>
      <c r="C91" s="125" t="s">
        <v>1174</v>
      </c>
      <c r="D91" s="124" t="s">
        <v>1348</v>
      </c>
      <c r="E91" s="124" t="s">
        <v>1176</v>
      </c>
      <c r="F91" s="124" t="s">
        <v>1177</v>
      </c>
      <c r="G91" s="124" t="s">
        <v>1178</v>
      </c>
      <c r="H91" s="124">
        <v>502032</v>
      </c>
      <c r="I91" s="124" t="s">
        <v>1349</v>
      </c>
      <c r="J91" s="126">
        <v>40373</v>
      </c>
      <c r="K91" s="127">
        <v>4156.8</v>
      </c>
      <c r="L91" s="128">
        <v>415.68</v>
      </c>
      <c r="M91" s="129">
        <f t="shared" si="2"/>
        <v>10</v>
      </c>
      <c r="N91" s="130" t="s">
        <v>2034</v>
      </c>
      <c r="O91" s="116" t="s">
        <v>1171</v>
      </c>
      <c r="P91" s="116">
        <v>20</v>
      </c>
      <c r="Q91" s="122"/>
    </row>
    <row r="92" spans="1:17" x14ac:dyDescent="0.25">
      <c r="A92" s="116">
        <f t="shared" si="3"/>
        <v>87</v>
      </c>
      <c r="B92" s="124" t="s">
        <v>1287</v>
      </c>
      <c r="C92" s="125" t="s">
        <v>1288</v>
      </c>
      <c r="D92" s="124"/>
      <c r="E92" s="124" t="s">
        <v>1289</v>
      </c>
      <c r="F92" s="124" t="s">
        <v>1290</v>
      </c>
      <c r="G92" s="124" t="s">
        <v>1246</v>
      </c>
      <c r="H92" s="124">
        <v>284129</v>
      </c>
      <c r="I92" s="124" t="s">
        <v>1350</v>
      </c>
      <c r="J92" s="126">
        <v>40371</v>
      </c>
      <c r="K92" s="127">
        <v>24451</v>
      </c>
      <c r="L92" s="128">
        <v>489</v>
      </c>
      <c r="M92" s="129">
        <f>L92/K92*100</f>
        <v>1.9999182037544476</v>
      </c>
      <c r="N92" s="130" t="s">
        <v>2034</v>
      </c>
      <c r="O92" s="116" t="s">
        <v>1171</v>
      </c>
      <c r="P92" s="116">
        <v>2</v>
      </c>
      <c r="Q92" s="122"/>
    </row>
    <row r="93" spans="1:17" x14ac:dyDescent="0.25">
      <c r="A93" s="116">
        <f t="shared" si="3"/>
        <v>88</v>
      </c>
      <c r="B93" s="124" t="s">
        <v>1287</v>
      </c>
      <c r="C93" s="125" t="s">
        <v>1288</v>
      </c>
      <c r="D93" s="124"/>
      <c r="E93" s="124" t="s">
        <v>1289</v>
      </c>
      <c r="F93" s="124" t="s">
        <v>1290</v>
      </c>
      <c r="G93" s="124" t="s">
        <v>1246</v>
      </c>
      <c r="H93" s="124">
        <v>284129</v>
      </c>
      <c r="I93" s="124" t="s">
        <v>1351</v>
      </c>
      <c r="J93" s="126">
        <v>40374</v>
      </c>
      <c r="K93" s="127">
        <v>39038</v>
      </c>
      <c r="L93" s="128">
        <v>781</v>
      </c>
      <c r="M93" s="129">
        <f t="shared" si="2"/>
        <v>2</v>
      </c>
      <c r="N93" s="130" t="s">
        <v>2034</v>
      </c>
      <c r="O93" s="116" t="s">
        <v>1171</v>
      </c>
      <c r="P93" s="116">
        <v>2</v>
      </c>
      <c r="Q93" s="122"/>
    </row>
    <row r="94" spans="1:17" x14ac:dyDescent="0.25">
      <c r="A94" s="116">
        <f t="shared" si="3"/>
        <v>89</v>
      </c>
      <c r="B94" s="124" t="s">
        <v>1209</v>
      </c>
      <c r="C94" s="125" t="s">
        <v>1210</v>
      </c>
      <c r="D94" s="124"/>
      <c r="E94" s="124" t="s">
        <v>1211</v>
      </c>
      <c r="F94" s="124" t="s">
        <v>1212</v>
      </c>
      <c r="G94" s="124" t="s">
        <v>1213</v>
      </c>
      <c r="H94" s="124">
        <v>632406</v>
      </c>
      <c r="I94" s="124" t="s">
        <v>1352</v>
      </c>
      <c r="J94" s="126"/>
      <c r="K94" s="127">
        <v>125694.32</v>
      </c>
      <c r="L94" s="128">
        <v>12569</v>
      </c>
      <c r="M94" s="129">
        <f t="shared" si="2"/>
        <v>10</v>
      </c>
      <c r="N94" s="130" t="s">
        <v>2034</v>
      </c>
      <c r="O94" s="116"/>
      <c r="P94" s="116"/>
      <c r="Q94" s="122"/>
    </row>
    <row r="95" spans="1:17" x14ac:dyDescent="0.25">
      <c r="A95" s="116">
        <f t="shared" si="3"/>
        <v>90</v>
      </c>
      <c r="B95" s="124" t="s">
        <v>1209</v>
      </c>
      <c r="C95" s="125" t="s">
        <v>1210</v>
      </c>
      <c r="D95" s="124"/>
      <c r="E95" s="124" t="s">
        <v>1211</v>
      </c>
      <c r="F95" s="124" t="s">
        <v>1212</v>
      </c>
      <c r="G95" s="124" t="s">
        <v>1213</v>
      </c>
      <c r="H95" s="124">
        <v>632406</v>
      </c>
      <c r="I95" s="124" t="s">
        <v>1353</v>
      </c>
      <c r="J95" s="126"/>
      <c r="K95" s="127">
        <v>62966</v>
      </c>
      <c r="L95" s="128">
        <v>6297</v>
      </c>
      <c r="M95" s="129">
        <f t="shared" si="2"/>
        <v>10</v>
      </c>
      <c r="N95" s="130" t="s">
        <v>2034</v>
      </c>
      <c r="O95" s="116"/>
      <c r="P95" s="116"/>
      <c r="Q95" s="122"/>
    </row>
    <row r="96" spans="1:17" x14ac:dyDescent="0.25">
      <c r="A96" s="116">
        <f t="shared" si="3"/>
        <v>91</v>
      </c>
      <c r="B96" s="124" t="s">
        <v>1263</v>
      </c>
      <c r="C96" s="125" t="s">
        <v>1264</v>
      </c>
      <c r="D96" s="124"/>
      <c r="E96" s="124" t="s">
        <v>1199</v>
      </c>
      <c r="F96" s="124" t="s">
        <v>1265</v>
      </c>
      <c r="G96" s="124"/>
      <c r="H96" s="124">
        <v>620014</v>
      </c>
      <c r="I96" s="124" t="s">
        <v>1354</v>
      </c>
      <c r="J96" s="126">
        <v>40396</v>
      </c>
      <c r="K96" s="127">
        <f>895988.72-4319</f>
        <v>891669.72</v>
      </c>
      <c r="L96" s="128">
        <v>89170</v>
      </c>
      <c r="M96" s="129">
        <f t="shared" si="2"/>
        <v>10</v>
      </c>
      <c r="N96" s="130" t="s">
        <v>2034</v>
      </c>
      <c r="O96" s="116" t="s">
        <v>1171</v>
      </c>
      <c r="P96" s="116">
        <v>7</v>
      </c>
      <c r="Q96" s="122"/>
    </row>
    <row r="97" spans="1:17" x14ac:dyDescent="0.25">
      <c r="A97" s="116">
        <f t="shared" si="3"/>
        <v>92</v>
      </c>
      <c r="B97" s="124" t="s">
        <v>1263</v>
      </c>
      <c r="C97" s="125" t="s">
        <v>1264</v>
      </c>
      <c r="D97" s="124"/>
      <c r="E97" s="124" t="s">
        <v>1199</v>
      </c>
      <c r="F97" s="124" t="s">
        <v>1265</v>
      </c>
      <c r="G97" s="124"/>
      <c r="H97" s="124">
        <v>620014</v>
      </c>
      <c r="I97" s="124" t="s">
        <v>1355</v>
      </c>
      <c r="J97" s="126">
        <v>40396</v>
      </c>
      <c r="K97" s="127">
        <v>417901.87</v>
      </c>
      <c r="L97" s="128">
        <v>41790</v>
      </c>
      <c r="M97" s="129">
        <f t="shared" si="2"/>
        <v>10</v>
      </c>
      <c r="N97" s="130" t="s">
        <v>2034</v>
      </c>
      <c r="O97" s="116" t="s">
        <v>1171</v>
      </c>
      <c r="P97" s="116">
        <v>7</v>
      </c>
      <c r="Q97" s="122"/>
    </row>
    <row r="98" spans="1:17" x14ac:dyDescent="0.25">
      <c r="A98" s="116">
        <f t="shared" si="3"/>
        <v>93</v>
      </c>
      <c r="B98" s="124" t="s">
        <v>1313</v>
      </c>
      <c r="C98" s="125" t="s">
        <v>1314</v>
      </c>
      <c r="D98" s="124"/>
      <c r="E98" s="124"/>
      <c r="F98" s="124"/>
      <c r="G98" s="124"/>
      <c r="H98" s="124"/>
      <c r="I98" s="124" t="s">
        <v>1356</v>
      </c>
      <c r="J98" s="126"/>
      <c r="K98" s="127">
        <v>539021</v>
      </c>
      <c r="L98" s="128">
        <v>53902</v>
      </c>
      <c r="M98" s="129">
        <f t="shared" si="2"/>
        <v>10</v>
      </c>
      <c r="N98" s="130" t="s">
        <v>2034</v>
      </c>
      <c r="O98" s="116"/>
      <c r="P98" s="116"/>
      <c r="Q98" s="122"/>
    </row>
    <row r="99" spans="1:17" x14ac:dyDescent="0.25">
      <c r="A99" s="116">
        <f t="shared" si="3"/>
        <v>94</v>
      </c>
      <c r="B99" s="124" t="s">
        <v>1313</v>
      </c>
      <c r="C99" s="125" t="s">
        <v>1314</v>
      </c>
      <c r="D99" s="124"/>
      <c r="E99" s="124"/>
      <c r="F99" s="124"/>
      <c r="G99" s="124"/>
      <c r="H99" s="124"/>
      <c r="I99" s="124" t="s">
        <v>1357</v>
      </c>
      <c r="J99" s="126"/>
      <c r="K99" s="127">
        <v>754042</v>
      </c>
      <c r="L99" s="128">
        <v>75405</v>
      </c>
      <c r="M99" s="129">
        <f t="shared" si="2"/>
        <v>10</v>
      </c>
      <c r="N99" s="130" t="s">
        <v>2034</v>
      </c>
      <c r="O99" s="116"/>
      <c r="P99" s="116"/>
      <c r="Q99" s="122"/>
    </row>
    <row r="100" spans="1:17" x14ac:dyDescent="0.25">
      <c r="A100" s="116">
        <f t="shared" si="3"/>
        <v>95</v>
      </c>
      <c r="B100" s="124" t="s">
        <v>1192</v>
      </c>
      <c r="C100" s="125" t="s">
        <v>1193</v>
      </c>
      <c r="D100" s="124"/>
      <c r="E100" s="124" t="s">
        <v>1194</v>
      </c>
      <c r="F100" s="124" t="s">
        <v>1195</v>
      </c>
      <c r="G100" s="124"/>
      <c r="H100" s="124">
        <v>396210</v>
      </c>
      <c r="I100" s="124" t="s">
        <v>1358</v>
      </c>
      <c r="J100" s="126"/>
      <c r="K100" s="127">
        <v>404250</v>
      </c>
      <c r="L100" s="128">
        <v>40425</v>
      </c>
      <c r="M100" s="129">
        <f t="shared" si="2"/>
        <v>10</v>
      </c>
      <c r="N100" s="130" t="s">
        <v>2034</v>
      </c>
      <c r="O100" s="116"/>
      <c r="P100" s="116"/>
      <c r="Q100" s="122"/>
    </row>
    <row r="101" spans="1:17" x14ac:dyDescent="0.25">
      <c r="A101" s="116">
        <f t="shared" si="3"/>
        <v>96</v>
      </c>
      <c r="B101" s="124" t="s">
        <v>1192</v>
      </c>
      <c r="C101" s="125" t="s">
        <v>1193</v>
      </c>
      <c r="D101" s="124"/>
      <c r="E101" s="124" t="s">
        <v>1194</v>
      </c>
      <c r="F101" s="124" t="s">
        <v>1195</v>
      </c>
      <c r="G101" s="124"/>
      <c r="H101" s="124">
        <v>396210</v>
      </c>
      <c r="I101" s="124" t="s">
        <v>1359</v>
      </c>
      <c r="J101" s="126"/>
      <c r="K101" s="127">
        <v>19854</v>
      </c>
      <c r="L101" s="128">
        <v>1985</v>
      </c>
      <c r="M101" s="129">
        <f t="shared" si="2"/>
        <v>10</v>
      </c>
      <c r="N101" s="130" t="s">
        <v>2034</v>
      </c>
      <c r="O101" s="116"/>
      <c r="P101" s="116"/>
      <c r="Q101" s="122"/>
    </row>
    <row r="102" spans="1:17" x14ac:dyDescent="0.25">
      <c r="A102" s="116">
        <f t="shared" si="3"/>
        <v>97</v>
      </c>
      <c r="B102" s="124" t="s">
        <v>1192</v>
      </c>
      <c r="C102" s="125" t="s">
        <v>1193</v>
      </c>
      <c r="D102" s="124"/>
      <c r="E102" s="124" t="s">
        <v>1194</v>
      </c>
      <c r="F102" s="124" t="s">
        <v>1195</v>
      </c>
      <c r="G102" s="124"/>
      <c r="H102" s="124">
        <v>396210</v>
      </c>
      <c r="I102" s="124" t="s">
        <v>1360</v>
      </c>
      <c r="J102" s="126"/>
      <c r="K102" s="127">
        <v>315734</v>
      </c>
      <c r="L102" s="128">
        <v>31573</v>
      </c>
      <c r="M102" s="129">
        <f t="shared" si="2"/>
        <v>10</v>
      </c>
      <c r="N102" s="130" t="s">
        <v>2034</v>
      </c>
      <c r="O102" s="116"/>
      <c r="P102" s="116"/>
      <c r="Q102" s="122"/>
    </row>
    <row r="103" spans="1:17" x14ac:dyDescent="0.25">
      <c r="A103" s="116">
        <f t="shared" si="3"/>
        <v>98</v>
      </c>
      <c r="B103" s="124" t="s">
        <v>1192</v>
      </c>
      <c r="C103" s="125" t="s">
        <v>1193</v>
      </c>
      <c r="D103" s="124"/>
      <c r="E103" s="124" t="s">
        <v>1194</v>
      </c>
      <c r="F103" s="124" t="s">
        <v>1195</v>
      </c>
      <c r="G103" s="124"/>
      <c r="H103" s="124">
        <v>396210</v>
      </c>
      <c r="I103" s="124" t="s">
        <v>1361</v>
      </c>
      <c r="J103" s="126"/>
      <c r="K103" s="127">
        <v>10410</v>
      </c>
      <c r="L103" s="128">
        <v>1041</v>
      </c>
      <c r="M103" s="129">
        <f t="shared" si="2"/>
        <v>10</v>
      </c>
      <c r="N103" s="130" t="s">
        <v>2034</v>
      </c>
      <c r="O103" s="116"/>
      <c r="P103" s="116"/>
      <c r="Q103" s="122"/>
    </row>
    <row r="104" spans="1:17" x14ac:dyDescent="0.25">
      <c r="A104" s="116">
        <f t="shared" si="3"/>
        <v>99</v>
      </c>
      <c r="B104" s="124" t="s">
        <v>1192</v>
      </c>
      <c r="C104" s="125" t="s">
        <v>1193</v>
      </c>
      <c r="D104" s="124"/>
      <c r="E104" s="124" t="s">
        <v>1194</v>
      </c>
      <c r="F104" s="124" t="s">
        <v>1195</v>
      </c>
      <c r="G104" s="124"/>
      <c r="H104" s="124">
        <v>396210</v>
      </c>
      <c r="I104" s="124" t="s">
        <v>1362</v>
      </c>
      <c r="J104" s="126"/>
      <c r="K104" s="127">
        <v>143115</v>
      </c>
      <c r="L104" s="128">
        <v>14312</v>
      </c>
      <c r="M104" s="129">
        <f t="shared" si="2"/>
        <v>10</v>
      </c>
      <c r="N104" s="130" t="s">
        <v>2034</v>
      </c>
      <c r="O104" s="116"/>
      <c r="P104" s="116"/>
      <c r="Q104" s="122"/>
    </row>
    <row r="105" spans="1:17" x14ac:dyDescent="0.25">
      <c r="A105" s="116">
        <f t="shared" si="3"/>
        <v>100</v>
      </c>
      <c r="B105" s="124" t="s">
        <v>1165</v>
      </c>
      <c r="C105" s="125" t="s">
        <v>1166</v>
      </c>
      <c r="D105" s="124"/>
      <c r="E105" s="124" t="s">
        <v>1167</v>
      </c>
      <c r="F105" s="124" t="s">
        <v>1168</v>
      </c>
      <c r="G105" s="124" t="s">
        <v>1169</v>
      </c>
      <c r="H105" s="124">
        <v>400059</v>
      </c>
      <c r="I105" s="124" t="s">
        <v>1363</v>
      </c>
      <c r="J105" s="126"/>
      <c r="K105" s="127">
        <v>76567</v>
      </c>
      <c r="L105" s="128">
        <v>7657</v>
      </c>
      <c r="M105" s="129">
        <f t="shared" si="2"/>
        <v>10</v>
      </c>
      <c r="N105" s="130" t="s">
        <v>2034</v>
      </c>
      <c r="O105" s="116"/>
      <c r="P105" s="116"/>
      <c r="Q105" s="122"/>
    </row>
    <row r="106" spans="1:17" x14ac:dyDescent="0.25">
      <c r="A106" s="116">
        <f t="shared" si="3"/>
        <v>101</v>
      </c>
      <c r="B106" s="124" t="s">
        <v>1165</v>
      </c>
      <c r="C106" s="125" t="s">
        <v>1166</v>
      </c>
      <c r="D106" s="124"/>
      <c r="E106" s="124" t="s">
        <v>1167</v>
      </c>
      <c r="F106" s="124" t="s">
        <v>1168</v>
      </c>
      <c r="G106" s="124" t="s">
        <v>1169</v>
      </c>
      <c r="H106" s="124">
        <v>400059</v>
      </c>
      <c r="I106" s="124" t="s">
        <v>1364</v>
      </c>
      <c r="J106" s="126"/>
      <c r="K106" s="127">
        <v>26472</v>
      </c>
      <c r="L106" s="128">
        <v>2647</v>
      </c>
      <c r="M106" s="129">
        <f t="shared" si="2"/>
        <v>10</v>
      </c>
      <c r="N106" s="130" t="s">
        <v>2034</v>
      </c>
      <c r="O106" s="116"/>
      <c r="P106" s="116"/>
      <c r="Q106" s="122"/>
    </row>
    <row r="107" spans="1:17" x14ac:dyDescent="0.25">
      <c r="A107" s="116">
        <f t="shared" si="3"/>
        <v>102</v>
      </c>
      <c r="B107" s="124"/>
      <c r="C107" s="125" t="s">
        <v>1365</v>
      </c>
      <c r="D107" s="124"/>
      <c r="E107" s="124"/>
      <c r="F107" s="124"/>
      <c r="G107" s="124"/>
      <c r="H107" s="124"/>
      <c r="I107" s="124" t="s">
        <v>1366</v>
      </c>
      <c r="J107" s="126"/>
      <c r="K107" s="127">
        <v>15442</v>
      </c>
      <c r="L107" s="128">
        <v>1390</v>
      </c>
      <c r="M107" s="129">
        <f>L107/K107*100</f>
        <v>9.0014246859215117</v>
      </c>
      <c r="N107" s="130" t="s">
        <v>2034</v>
      </c>
      <c r="O107" s="116"/>
      <c r="P107" s="116"/>
      <c r="Q107" s="122"/>
    </row>
    <row r="108" spans="1:17" x14ac:dyDescent="0.25">
      <c r="A108" s="116">
        <f t="shared" si="3"/>
        <v>103</v>
      </c>
      <c r="B108" s="124"/>
      <c r="C108" s="125" t="s">
        <v>1365</v>
      </c>
      <c r="D108" s="124"/>
      <c r="E108" s="124"/>
      <c r="F108" s="124"/>
      <c r="G108" s="124"/>
      <c r="H108" s="124"/>
      <c r="I108" s="124" t="s">
        <v>1367</v>
      </c>
      <c r="J108" s="126"/>
      <c r="K108" s="127">
        <v>92652</v>
      </c>
      <c r="L108" s="128">
        <v>8339</v>
      </c>
      <c r="M108" s="129">
        <f>L108/K108*100</f>
        <v>9.0003453784052159</v>
      </c>
      <c r="N108" s="130" t="s">
        <v>2034</v>
      </c>
      <c r="O108" s="116"/>
      <c r="P108" s="116"/>
      <c r="Q108" s="122"/>
    </row>
    <row r="109" spans="1:17" x14ac:dyDescent="0.25">
      <c r="A109" s="116">
        <f t="shared" si="3"/>
        <v>104</v>
      </c>
      <c r="B109" s="124"/>
      <c r="C109" s="125" t="s">
        <v>1365</v>
      </c>
      <c r="D109" s="124"/>
      <c r="E109" s="124"/>
      <c r="F109" s="124"/>
      <c r="G109" s="124"/>
      <c r="H109" s="124"/>
      <c r="I109" s="124" t="s">
        <v>1368</v>
      </c>
      <c r="J109" s="126"/>
      <c r="K109" s="127">
        <v>30884</v>
      </c>
      <c r="L109" s="128">
        <v>2780</v>
      </c>
      <c r="M109" s="129">
        <f>L109/K109*100</f>
        <v>9.0014246859215117</v>
      </c>
      <c r="N109" s="130" t="s">
        <v>2034</v>
      </c>
      <c r="O109" s="116"/>
      <c r="P109" s="116"/>
      <c r="Q109" s="122"/>
    </row>
    <row r="110" spans="1:17" x14ac:dyDescent="0.25">
      <c r="A110" s="116">
        <f t="shared" si="3"/>
        <v>105</v>
      </c>
      <c r="B110" s="124"/>
      <c r="C110" s="125" t="s">
        <v>1365</v>
      </c>
      <c r="D110" s="124"/>
      <c r="E110" s="124"/>
      <c r="F110" s="124"/>
      <c r="G110" s="124"/>
      <c r="H110" s="124"/>
      <c r="I110" s="124" t="s">
        <v>1369</v>
      </c>
      <c r="J110" s="126"/>
      <c r="K110" s="127">
        <v>15442</v>
      </c>
      <c r="L110" s="128">
        <v>1389</v>
      </c>
      <c r="M110" s="129">
        <f t="shared" si="2"/>
        <v>9</v>
      </c>
      <c r="N110" s="130" t="s">
        <v>2034</v>
      </c>
      <c r="O110" s="116"/>
      <c r="P110" s="116"/>
      <c r="Q110" s="122"/>
    </row>
    <row r="111" spans="1:17" x14ac:dyDescent="0.25">
      <c r="A111" s="116">
        <f t="shared" si="3"/>
        <v>106</v>
      </c>
      <c r="B111" s="124" t="s">
        <v>1280</v>
      </c>
      <c r="C111" s="125" t="s">
        <v>1281</v>
      </c>
      <c r="D111" s="124"/>
      <c r="E111" s="124" t="s">
        <v>1282</v>
      </c>
      <c r="F111" s="124" t="s">
        <v>1283</v>
      </c>
      <c r="G111" s="124" t="s">
        <v>1169</v>
      </c>
      <c r="H111" s="124">
        <v>400059</v>
      </c>
      <c r="I111" s="124" t="s">
        <v>1370</v>
      </c>
      <c r="J111" s="126"/>
      <c r="K111" s="127">
        <v>185304</v>
      </c>
      <c r="L111" s="128">
        <v>18530</v>
      </c>
      <c r="M111" s="129">
        <f t="shared" si="2"/>
        <v>10</v>
      </c>
      <c r="N111" s="130" t="s">
        <v>2034</v>
      </c>
      <c r="O111" s="116"/>
      <c r="P111" s="116"/>
      <c r="Q111" s="122"/>
    </row>
    <row r="112" spans="1:17" x14ac:dyDescent="0.25">
      <c r="A112" s="116">
        <f t="shared" si="3"/>
        <v>107</v>
      </c>
      <c r="B112" s="124" t="s">
        <v>1280</v>
      </c>
      <c r="C112" s="125" t="s">
        <v>1281</v>
      </c>
      <c r="D112" s="124"/>
      <c r="E112" s="124" t="s">
        <v>1282</v>
      </c>
      <c r="F112" s="124" t="s">
        <v>1283</v>
      </c>
      <c r="G112" s="124" t="s">
        <v>1169</v>
      </c>
      <c r="H112" s="124">
        <v>400059</v>
      </c>
      <c r="I112" s="124" t="s">
        <v>1371</v>
      </c>
      <c r="J112" s="126"/>
      <c r="K112" s="127">
        <v>138978</v>
      </c>
      <c r="L112" s="128">
        <v>13898</v>
      </c>
      <c r="M112" s="129">
        <f t="shared" si="2"/>
        <v>10</v>
      </c>
      <c r="N112" s="130" t="s">
        <v>2034</v>
      </c>
      <c r="O112" s="116"/>
      <c r="P112" s="116"/>
      <c r="Q112" s="122"/>
    </row>
    <row r="113" spans="1:17" x14ac:dyDescent="0.25">
      <c r="A113" s="116">
        <f t="shared" si="3"/>
        <v>108</v>
      </c>
      <c r="B113" s="124" t="s">
        <v>1372</v>
      </c>
      <c r="C113" s="125" t="s">
        <v>1373</v>
      </c>
      <c r="D113" s="124"/>
      <c r="E113" s="124" t="s">
        <v>1374</v>
      </c>
      <c r="F113" s="124" t="s">
        <v>1240</v>
      </c>
      <c r="G113" s="124" t="s">
        <v>1241</v>
      </c>
      <c r="H113" s="124">
        <v>121003</v>
      </c>
      <c r="I113" s="124" t="s">
        <v>1375</v>
      </c>
      <c r="J113" s="126">
        <v>40413</v>
      </c>
      <c r="K113" s="127">
        <v>6067</v>
      </c>
      <c r="L113" s="128">
        <v>607</v>
      </c>
      <c r="M113" s="129">
        <f t="shared" si="2"/>
        <v>10</v>
      </c>
      <c r="N113" s="130" t="s">
        <v>2034</v>
      </c>
      <c r="O113" s="116" t="s">
        <v>1171</v>
      </c>
      <c r="P113" s="116">
        <v>18</v>
      </c>
      <c r="Q113" s="122"/>
    </row>
    <row r="114" spans="1:17" x14ac:dyDescent="0.25">
      <c r="A114" s="116">
        <f t="shared" si="3"/>
        <v>109</v>
      </c>
      <c r="B114" s="124" t="s">
        <v>1197</v>
      </c>
      <c r="C114" s="125" t="s">
        <v>1198</v>
      </c>
      <c r="D114" s="124"/>
      <c r="E114" s="124" t="s">
        <v>1199</v>
      </c>
      <c r="F114" s="124" t="s">
        <v>1200</v>
      </c>
      <c r="G114" s="124" t="s">
        <v>1201</v>
      </c>
      <c r="H114" s="124">
        <v>462022</v>
      </c>
      <c r="I114" s="124" t="s">
        <v>1376</v>
      </c>
      <c r="J114" s="126"/>
      <c r="K114" s="127">
        <v>288139.23</v>
      </c>
      <c r="L114" s="128">
        <v>28814</v>
      </c>
      <c r="M114" s="129">
        <f t="shared" si="2"/>
        <v>10</v>
      </c>
      <c r="N114" s="130" t="s">
        <v>2034</v>
      </c>
      <c r="O114" s="116"/>
      <c r="P114" s="116"/>
      <c r="Q114" s="122"/>
    </row>
    <row r="115" spans="1:17" x14ac:dyDescent="0.25">
      <c r="A115" s="116">
        <f t="shared" si="3"/>
        <v>110</v>
      </c>
      <c r="B115" s="124" t="s">
        <v>1173</v>
      </c>
      <c r="C115" s="125" t="s">
        <v>1174</v>
      </c>
      <c r="D115" s="124" t="s">
        <v>1175</v>
      </c>
      <c r="E115" s="124" t="s">
        <v>1176</v>
      </c>
      <c r="F115" s="124" t="s">
        <v>1177</v>
      </c>
      <c r="G115" s="124" t="s">
        <v>1178</v>
      </c>
      <c r="H115" s="124">
        <v>502032</v>
      </c>
      <c r="I115" s="124" t="s">
        <v>1377</v>
      </c>
      <c r="J115" s="126">
        <v>40390</v>
      </c>
      <c r="K115" s="127">
        <v>30146.69</v>
      </c>
      <c r="L115" s="128">
        <v>3014.67</v>
      </c>
      <c r="M115" s="129">
        <f t="shared" si="2"/>
        <v>10</v>
      </c>
      <c r="N115" s="130" t="s">
        <v>2034</v>
      </c>
      <c r="O115" s="116" t="s">
        <v>1171</v>
      </c>
      <c r="P115" s="116">
        <v>20</v>
      </c>
      <c r="Q115" s="122"/>
    </row>
    <row r="116" spans="1:17" x14ac:dyDescent="0.25">
      <c r="A116" s="116">
        <f t="shared" si="3"/>
        <v>111</v>
      </c>
      <c r="B116" s="124" t="s">
        <v>1173</v>
      </c>
      <c r="C116" s="125" t="s">
        <v>1174</v>
      </c>
      <c r="D116" s="124" t="s">
        <v>1205</v>
      </c>
      <c r="E116" s="124" t="s">
        <v>1176</v>
      </c>
      <c r="F116" s="124" t="s">
        <v>1177</v>
      </c>
      <c r="G116" s="124" t="s">
        <v>1178</v>
      </c>
      <c r="H116" s="124">
        <v>502032</v>
      </c>
      <c r="I116" s="124" t="s">
        <v>1378</v>
      </c>
      <c r="J116" s="126">
        <v>40396</v>
      </c>
      <c r="K116" s="127">
        <v>42081</v>
      </c>
      <c r="L116" s="128">
        <v>4208.1000000000004</v>
      </c>
      <c r="M116" s="129">
        <f t="shared" si="2"/>
        <v>10</v>
      </c>
      <c r="N116" s="130" t="s">
        <v>2034</v>
      </c>
      <c r="O116" s="116" t="s">
        <v>1171</v>
      </c>
      <c r="P116" s="116">
        <v>20</v>
      </c>
      <c r="Q116" s="122"/>
    </row>
    <row r="117" spans="1:17" x14ac:dyDescent="0.25">
      <c r="A117" s="116">
        <f t="shared" si="3"/>
        <v>112</v>
      </c>
      <c r="B117" s="124" t="s">
        <v>1173</v>
      </c>
      <c r="C117" s="125" t="s">
        <v>1174</v>
      </c>
      <c r="D117" s="124" t="s">
        <v>1203</v>
      </c>
      <c r="E117" s="124" t="s">
        <v>1176</v>
      </c>
      <c r="F117" s="124" t="s">
        <v>1177</v>
      </c>
      <c r="G117" s="124" t="s">
        <v>1178</v>
      </c>
      <c r="H117" s="124">
        <v>502032</v>
      </c>
      <c r="I117" s="124" t="s">
        <v>1379</v>
      </c>
      <c r="J117" s="126">
        <v>40396</v>
      </c>
      <c r="K117" s="127">
        <v>15749</v>
      </c>
      <c r="L117" s="128">
        <v>1574.9</v>
      </c>
      <c r="M117" s="129">
        <f t="shared" si="2"/>
        <v>10</v>
      </c>
      <c r="N117" s="130" t="s">
        <v>2034</v>
      </c>
      <c r="O117" s="116" t="s">
        <v>1171</v>
      </c>
      <c r="P117" s="116">
        <v>20</v>
      </c>
      <c r="Q117" s="122"/>
    </row>
    <row r="118" spans="1:17" x14ac:dyDescent="0.25">
      <c r="A118" s="116">
        <f t="shared" si="3"/>
        <v>113</v>
      </c>
      <c r="B118" s="124" t="s">
        <v>1173</v>
      </c>
      <c r="C118" s="125" t="s">
        <v>1174</v>
      </c>
      <c r="D118" s="124" t="s">
        <v>1180</v>
      </c>
      <c r="E118" s="124" t="s">
        <v>1176</v>
      </c>
      <c r="F118" s="124" t="s">
        <v>1177</v>
      </c>
      <c r="G118" s="124" t="s">
        <v>1178</v>
      </c>
      <c r="H118" s="124">
        <v>502032</v>
      </c>
      <c r="I118" s="124" t="s">
        <v>1380</v>
      </c>
      <c r="J118" s="126">
        <v>40369</v>
      </c>
      <c r="K118" s="127">
        <v>170434.16</v>
      </c>
      <c r="L118" s="128">
        <v>17043.400000000001</v>
      </c>
      <c r="M118" s="129">
        <f t="shared" si="2"/>
        <v>10</v>
      </c>
      <c r="N118" s="130" t="s">
        <v>2034</v>
      </c>
      <c r="O118" s="116" t="s">
        <v>1171</v>
      </c>
      <c r="P118" s="116">
        <v>20</v>
      </c>
      <c r="Q118" s="122"/>
    </row>
    <row r="119" spans="1:17" x14ac:dyDescent="0.25">
      <c r="A119" s="116">
        <f t="shared" si="3"/>
        <v>114</v>
      </c>
      <c r="B119" s="124" t="s">
        <v>1173</v>
      </c>
      <c r="C119" s="125" t="s">
        <v>1174</v>
      </c>
      <c r="D119" s="124" t="s">
        <v>1184</v>
      </c>
      <c r="E119" s="124" t="s">
        <v>1176</v>
      </c>
      <c r="F119" s="124" t="s">
        <v>1177</v>
      </c>
      <c r="G119" s="124" t="s">
        <v>1178</v>
      </c>
      <c r="H119" s="124">
        <v>502032</v>
      </c>
      <c r="I119" s="124" t="s">
        <v>1381</v>
      </c>
      <c r="J119" s="126">
        <v>40369</v>
      </c>
      <c r="K119" s="127">
        <v>6247</v>
      </c>
      <c r="L119" s="128">
        <v>624.70000000000005</v>
      </c>
      <c r="M119" s="129">
        <f t="shared" si="2"/>
        <v>10</v>
      </c>
      <c r="N119" s="130" t="s">
        <v>2034</v>
      </c>
      <c r="O119" s="116" t="s">
        <v>1171</v>
      </c>
      <c r="P119" s="116">
        <v>20</v>
      </c>
      <c r="Q119" s="122"/>
    </row>
    <row r="120" spans="1:17" x14ac:dyDescent="0.25">
      <c r="A120" s="116">
        <f t="shared" si="3"/>
        <v>115</v>
      </c>
      <c r="B120" s="124" t="s">
        <v>1173</v>
      </c>
      <c r="C120" s="125" t="s">
        <v>1174</v>
      </c>
      <c r="D120" s="124" t="s">
        <v>1175</v>
      </c>
      <c r="E120" s="124" t="s">
        <v>1176</v>
      </c>
      <c r="F120" s="124" t="s">
        <v>1177</v>
      </c>
      <c r="G120" s="124" t="s">
        <v>1178</v>
      </c>
      <c r="H120" s="124">
        <v>502032</v>
      </c>
      <c r="I120" s="124" t="s">
        <v>1382</v>
      </c>
      <c r="J120" s="126">
        <v>40369</v>
      </c>
      <c r="K120" s="127">
        <v>6098.84</v>
      </c>
      <c r="L120" s="128">
        <v>609.88</v>
      </c>
      <c r="M120" s="129">
        <f t="shared" si="2"/>
        <v>10</v>
      </c>
      <c r="N120" s="130" t="s">
        <v>2034</v>
      </c>
      <c r="O120" s="116" t="s">
        <v>1171</v>
      </c>
      <c r="P120" s="116">
        <v>20</v>
      </c>
      <c r="Q120" s="122"/>
    </row>
    <row r="121" spans="1:17" x14ac:dyDescent="0.25">
      <c r="A121" s="116">
        <f t="shared" si="3"/>
        <v>116</v>
      </c>
      <c r="B121" s="124" t="s">
        <v>1173</v>
      </c>
      <c r="C121" s="125" t="s">
        <v>1174</v>
      </c>
      <c r="D121" s="124" t="s">
        <v>1182</v>
      </c>
      <c r="E121" s="124" t="s">
        <v>1176</v>
      </c>
      <c r="F121" s="124" t="s">
        <v>1177</v>
      </c>
      <c r="G121" s="124" t="s">
        <v>1178</v>
      </c>
      <c r="H121" s="124">
        <v>502032</v>
      </c>
      <c r="I121" s="124" t="s">
        <v>1383</v>
      </c>
      <c r="J121" s="126">
        <v>40369</v>
      </c>
      <c r="K121" s="127">
        <v>112</v>
      </c>
      <c r="L121" s="128">
        <v>11.2</v>
      </c>
      <c r="M121" s="129">
        <f t="shared" si="2"/>
        <v>10</v>
      </c>
      <c r="N121" s="130" t="s">
        <v>2034</v>
      </c>
      <c r="O121" s="116" t="s">
        <v>1171</v>
      </c>
      <c r="P121" s="116">
        <v>20</v>
      </c>
      <c r="Q121" s="122"/>
    </row>
    <row r="122" spans="1:17" x14ac:dyDescent="0.25">
      <c r="A122" s="116">
        <f t="shared" si="3"/>
        <v>117</v>
      </c>
      <c r="B122" s="124" t="s">
        <v>1173</v>
      </c>
      <c r="C122" s="125" t="s">
        <v>1174</v>
      </c>
      <c r="D122" s="124" t="s">
        <v>1348</v>
      </c>
      <c r="E122" s="124" t="s">
        <v>1176</v>
      </c>
      <c r="F122" s="124" t="s">
        <v>1177</v>
      </c>
      <c r="G122" s="124" t="s">
        <v>1178</v>
      </c>
      <c r="H122" s="124">
        <v>502032</v>
      </c>
      <c r="I122" s="124" t="s">
        <v>1384</v>
      </c>
      <c r="J122" s="126">
        <v>40380</v>
      </c>
      <c r="K122" s="127">
        <v>2228.96</v>
      </c>
      <c r="L122" s="128">
        <v>222.9</v>
      </c>
      <c r="M122" s="129">
        <f t="shared" si="2"/>
        <v>10</v>
      </c>
      <c r="N122" s="130" t="s">
        <v>2034</v>
      </c>
      <c r="O122" s="116" t="s">
        <v>1171</v>
      </c>
      <c r="P122" s="116">
        <v>20</v>
      </c>
      <c r="Q122" s="122"/>
    </row>
    <row r="123" spans="1:17" x14ac:dyDescent="0.25">
      <c r="A123" s="116">
        <f t="shared" si="3"/>
        <v>118</v>
      </c>
      <c r="B123" s="124" t="s">
        <v>1173</v>
      </c>
      <c r="C123" s="125" t="s">
        <v>1174</v>
      </c>
      <c r="D123" s="124" t="s">
        <v>1348</v>
      </c>
      <c r="E123" s="124" t="s">
        <v>1176</v>
      </c>
      <c r="F123" s="124" t="s">
        <v>1177</v>
      </c>
      <c r="G123" s="124" t="s">
        <v>1178</v>
      </c>
      <c r="H123" s="124">
        <v>502032</v>
      </c>
      <c r="I123" s="124" t="s">
        <v>1385</v>
      </c>
      <c r="J123" s="126">
        <v>40381</v>
      </c>
      <c r="K123" s="127">
        <v>2066.4499999999998</v>
      </c>
      <c r="L123" s="128">
        <v>206.65</v>
      </c>
      <c r="M123" s="129">
        <f t="shared" si="2"/>
        <v>10</v>
      </c>
      <c r="N123" s="130" t="s">
        <v>2034</v>
      </c>
      <c r="O123" s="116" t="s">
        <v>1171</v>
      </c>
      <c r="P123" s="116">
        <v>20</v>
      </c>
      <c r="Q123" s="122"/>
    </row>
    <row r="124" spans="1:17" x14ac:dyDescent="0.25">
      <c r="A124" s="116">
        <f t="shared" si="3"/>
        <v>119</v>
      </c>
      <c r="B124" s="124" t="s">
        <v>1386</v>
      </c>
      <c r="C124" s="125" t="s">
        <v>1387</v>
      </c>
      <c r="D124" s="124"/>
      <c r="E124" s="124" t="s">
        <v>1388</v>
      </c>
      <c r="F124" s="124" t="s">
        <v>1389</v>
      </c>
      <c r="G124" s="124" t="s">
        <v>1246</v>
      </c>
      <c r="H124" s="124">
        <v>221003</v>
      </c>
      <c r="I124" s="124" t="s">
        <v>1390</v>
      </c>
      <c r="J124" s="126">
        <v>40382</v>
      </c>
      <c r="K124" s="127">
        <v>26291.67</v>
      </c>
      <c r="L124" s="128">
        <v>2629</v>
      </c>
      <c r="M124" s="129">
        <f t="shared" si="2"/>
        <v>10</v>
      </c>
      <c r="N124" s="130" t="s">
        <v>2034</v>
      </c>
      <c r="O124" s="116" t="s">
        <v>1171</v>
      </c>
      <c r="P124" s="116">
        <v>5</v>
      </c>
      <c r="Q124" s="122"/>
    </row>
    <row r="125" spans="1:17" x14ac:dyDescent="0.25">
      <c r="A125" s="116">
        <f t="shared" si="3"/>
        <v>120</v>
      </c>
      <c r="B125" s="124" t="s">
        <v>1313</v>
      </c>
      <c r="C125" s="125" t="s">
        <v>1314</v>
      </c>
      <c r="D125" s="124"/>
      <c r="E125" s="124"/>
      <c r="F125" s="124"/>
      <c r="G125" s="124"/>
      <c r="H125" s="124"/>
      <c r="I125" s="124" t="s">
        <v>1391</v>
      </c>
      <c r="J125" s="126"/>
      <c r="K125" s="127">
        <v>951669</v>
      </c>
      <c r="L125" s="128">
        <v>95167</v>
      </c>
      <c r="M125" s="129">
        <f t="shared" si="2"/>
        <v>10</v>
      </c>
      <c r="N125" s="130" t="s">
        <v>2034</v>
      </c>
      <c r="O125" s="116"/>
      <c r="P125" s="116"/>
      <c r="Q125" s="122"/>
    </row>
    <row r="126" spans="1:17" x14ac:dyDescent="0.25">
      <c r="A126" s="116">
        <f t="shared" si="3"/>
        <v>121</v>
      </c>
      <c r="B126" s="124" t="s">
        <v>1313</v>
      </c>
      <c r="C126" s="125" t="s">
        <v>1314</v>
      </c>
      <c r="D126" s="124"/>
      <c r="E126" s="124"/>
      <c r="F126" s="124"/>
      <c r="G126" s="124"/>
      <c r="H126" s="124"/>
      <c r="I126" s="124" t="s">
        <v>1392</v>
      </c>
      <c r="J126" s="126"/>
      <c r="K126" s="127">
        <v>951669</v>
      </c>
      <c r="L126" s="128">
        <v>95167</v>
      </c>
      <c r="M126" s="129">
        <f t="shared" si="2"/>
        <v>10</v>
      </c>
      <c r="N126" s="130" t="s">
        <v>2034</v>
      </c>
      <c r="O126" s="116"/>
      <c r="P126" s="116"/>
      <c r="Q126" s="122"/>
    </row>
    <row r="127" spans="1:17" x14ac:dyDescent="0.25">
      <c r="A127" s="116">
        <f t="shared" si="3"/>
        <v>122</v>
      </c>
      <c r="B127" s="124" t="s">
        <v>1313</v>
      </c>
      <c r="C127" s="125" t="s">
        <v>1314</v>
      </c>
      <c r="D127" s="124"/>
      <c r="E127" s="124"/>
      <c r="F127" s="124"/>
      <c r="G127" s="124"/>
      <c r="H127" s="124"/>
      <c r="I127" s="124" t="s">
        <v>1393</v>
      </c>
      <c r="J127" s="126"/>
      <c r="K127" s="127">
        <v>24316</v>
      </c>
      <c r="L127" s="128">
        <v>2432</v>
      </c>
      <c r="M127" s="129">
        <f t="shared" si="2"/>
        <v>10</v>
      </c>
      <c r="N127" s="130" t="s">
        <v>2034</v>
      </c>
      <c r="O127" s="116"/>
      <c r="P127" s="116"/>
      <c r="Q127" s="122"/>
    </row>
    <row r="128" spans="1:17" x14ac:dyDescent="0.25">
      <c r="A128" s="116">
        <f t="shared" si="3"/>
        <v>123</v>
      </c>
      <c r="B128" s="124"/>
      <c r="C128" s="125" t="s">
        <v>1257</v>
      </c>
      <c r="D128" s="124"/>
      <c r="E128" s="124"/>
      <c r="F128" s="124"/>
      <c r="G128" s="124"/>
      <c r="H128" s="124"/>
      <c r="I128" s="124" t="s">
        <v>1394</v>
      </c>
      <c r="J128" s="126"/>
      <c r="K128" s="127">
        <v>52944</v>
      </c>
      <c r="L128" s="128">
        <v>1059</v>
      </c>
      <c r="M128" s="129">
        <f t="shared" si="2"/>
        <v>2</v>
      </c>
      <c r="N128" s="130" t="s">
        <v>2034</v>
      </c>
      <c r="O128" s="116"/>
      <c r="P128" s="116"/>
      <c r="Q128" s="122"/>
    </row>
    <row r="129" spans="1:17" x14ac:dyDescent="0.25">
      <c r="A129" s="116">
        <f t="shared" si="3"/>
        <v>124</v>
      </c>
      <c r="B129" s="124"/>
      <c r="C129" s="125" t="s">
        <v>1257</v>
      </c>
      <c r="D129" s="124"/>
      <c r="E129" s="124"/>
      <c r="F129" s="124"/>
      <c r="G129" s="124"/>
      <c r="H129" s="124"/>
      <c r="I129" s="124" t="s">
        <v>1395</v>
      </c>
      <c r="J129" s="126"/>
      <c r="K129" s="127">
        <v>52944</v>
      </c>
      <c r="L129" s="128">
        <v>1059</v>
      </c>
      <c r="M129" s="129">
        <f t="shared" si="2"/>
        <v>2</v>
      </c>
      <c r="N129" s="130" t="s">
        <v>2034</v>
      </c>
      <c r="O129" s="116"/>
      <c r="P129" s="116"/>
      <c r="Q129" s="122"/>
    </row>
    <row r="130" spans="1:17" x14ac:dyDescent="0.25">
      <c r="A130" s="116">
        <f t="shared" si="3"/>
        <v>125</v>
      </c>
      <c r="B130" s="124" t="s">
        <v>1330</v>
      </c>
      <c r="C130" s="125" t="s">
        <v>1331</v>
      </c>
      <c r="D130" s="124"/>
      <c r="E130" s="124" t="s">
        <v>1332</v>
      </c>
      <c r="F130" s="124" t="s">
        <v>1283</v>
      </c>
      <c r="G130" s="124" t="s">
        <v>1169</v>
      </c>
      <c r="H130" s="124">
        <v>400099</v>
      </c>
      <c r="I130" s="124" t="s">
        <v>1396</v>
      </c>
      <c r="J130" s="126"/>
      <c r="K130" s="127">
        <v>30774</v>
      </c>
      <c r="L130" s="128">
        <v>3077</v>
      </c>
      <c r="M130" s="129">
        <f t="shared" si="2"/>
        <v>10</v>
      </c>
      <c r="N130" s="130" t="s">
        <v>2034</v>
      </c>
      <c r="O130" s="116"/>
      <c r="P130" s="116"/>
      <c r="Q130" s="122"/>
    </row>
    <row r="131" spans="1:17" x14ac:dyDescent="0.25">
      <c r="A131" s="116">
        <f t="shared" si="3"/>
        <v>126</v>
      </c>
      <c r="B131" s="124" t="s">
        <v>1330</v>
      </c>
      <c r="C131" s="125" t="s">
        <v>1331</v>
      </c>
      <c r="D131" s="124"/>
      <c r="E131" s="124" t="s">
        <v>1332</v>
      </c>
      <c r="F131" s="124" t="s">
        <v>1283</v>
      </c>
      <c r="G131" s="124" t="s">
        <v>1169</v>
      </c>
      <c r="H131" s="124">
        <v>400099</v>
      </c>
      <c r="I131" s="124" t="s">
        <v>1397</v>
      </c>
      <c r="J131" s="126"/>
      <c r="K131" s="127">
        <v>30001</v>
      </c>
      <c r="L131" s="128">
        <v>3000</v>
      </c>
      <c r="M131" s="129">
        <f t="shared" si="2"/>
        <v>10</v>
      </c>
      <c r="N131" s="130" t="s">
        <v>2034</v>
      </c>
      <c r="O131" s="116"/>
      <c r="P131" s="116"/>
      <c r="Q131" s="122"/>
    </row>
    <row r="132" spans="1:17" x14ac:dyDescent="0.25">
      <c r="A132" s="116">
        <f t="shared" si="3"/>
        <v>127</v>
      </c>
      <c r="B132" s="124" t="s">
        <v>1398</v>
      </c>
      <c r="C132" s="125" t="s">
        <v>1399</v>
      </c>
      <c r="D132" s="124"/>
      <c r="E132" s="124" t="s">
        <v>1400</v>
      </c>
      <c r="F132" s="124" t="s">
        <v>1401</v>
      </c>
      <c r="G132" s="124" t="s">
        <v>1402</v>
      </c>
      <c r="H132" s="124">
        <v>201305</v>
      </c>
      <c r="I132" s="124" t="s">
        <v>1403</v>
      </c>
      <c r="J132" s="126"/>
      <c r="K132" s="127">
        <v>5500</v>
      </c>
      <c r="L132" s="128">
        <v>550</v>
      </c>
      <c r="M132" s="129">
        <f t="shared" si="2"/>
        <v>10</v>
      </c>
      <c r="N132" s="130" t="s">
        <v>2034</v>
      </c>
      <c r="O132" s="116"/>
      <c r="P132" s="116"/>
      <c r="Q132" s="122"/>
    </row>
    <row r="133" spans="1:17" x14ac:dyDescent="0.25">
      <c r="A133" s="116">
        <f t="shared" si="3"/>
        <v>128</v>
      </c>
      <c r="B133" s="124" t="s">
        <v>1398</v>
      </c>
      <c r="C133" s="125" t="s">
        <v>1399</v>
      </c>
      <c r="D133" s="124"/>
      <c r="E133" s="124" t="s">
        <v>1400</v>
      </c>
      <c r="F133" s="124" t="s">
        <v>1401</v>
      </c>
      <c r="G133" s="124" t="s">
        <v>1402</v>
      </c>
      <c r="H133" s="124">
        <v>201305</v>
      </c>
      <c r="I133" s="124" t="s">
        <v>1404</v>
      </c>
      <c r="J133" s="126"/>
      <c r="K133" s="127">
        <v>5500</v>
      </c>
      <c r="L133" s="128">
        <v>550</v>
      </c>
      <c r="M133" s="129">
        <f t="shared" si="2"/>
        <v>10</v>
      </c>
      <c r="N133" s="130" t="s">
        <v>2034</v>
      </c>
      <c r="O133" s="116"/>
      <c r="P133" s="116"/>
      <c r="Q133" s="122"/>
    </row>
    <row r="134" spans="1:17" x14ac:dyDescent="0.25">
      <c r="A134" s="116">
        <f t="shared" si="3"/>
        <v>129</v>
      </c>
      <c r="B134" s="124" t="s">
        <v>1398</v>
      </c>
      <c r="C134" s="125" t="s">
        <v>1399</v>
      </c>
      <c r="D134" s="124"/>
      <c r="E134" s="124" t="s">
        <v>1400</v>
      </c>
      <c r="F134" s="124" t="s">
        <v>1401</v>
      </c>
      <c r="G134" s="124" t="s">
        <v>1402</v>
      </c>
      <c r="H134" s="124">
        <v>201305</v>
      </c>
      <c r="I134" s="124" t="s">
        <v>1405</v>
      </c>
      <c r="J134" s="126"/>
      <c r="K134" s="127">
        <v>6000</v>
      </c>
      <c r="L134" s="128">
        <v>600</v>
      </c>
      <c r="M134" s="129">
        <f t="shared" ref="M134:M197" si="4">ROUND((L134/K134*100),0)</f>
        <v>10</v>
      </c>
      <c r="N134" s="130" t="s">
        <v>2034</v>
      </c>
      <c r="O134" s="116"/>
      <c r="P134" s="116"/>
      <c r="Q134" s="122"/>
    </row>
    <row r="135" spans="1:17" x14ac:dyDescent="0.25">
      <c r="A135" s="116">
        <f t="shared" ref="A135:A198" si="5">A134+1</f>
        <v>130</v>
      </c>
      <c r="B135" s="124" t="s">
        <v>1273</v>
      </c>
      <c r="C135" s="125" t="s">
        <v>1274</v>
      </c>
      <c r="D135" s="124"/>
      <c r="E135" s="124" t="s">
        <v>1275</v>
      </c>
      <c r="F135" s="124" t="s">
        <v>1276</v>
      </c>
      <c r="G135" s="124" t="s">
        <v>1228</v>
      </c>
      <c r="H135" s="124">
        <v>262403</v>
      </c>
      <c r="I135" s="124" t="s">
        <v>1406</v>
      </c>
      <c r="J135" s="126"/>
      <c r="K135" s="127">
        <v>12133</v>
      </c>
      <c r="L135" s="128">
        <v>1213</v>
      </c>
      <c r="M135" s="129">
        <f t="shared" si="4"/>
        <v>10</v>
      </c>
      <c r="N135" s="130" t="s">
        <v>2034</v>
      </c>
      <c r="O135" s="116"/>
      <c r="P135" s="116"/>
      <c r="Q135" s="122"/>
    </row>
    <row r="136" spans="1:17" x14ac:dyDescent="0.25">
      <c r="A136" s="116">
        <f t="shared" si="5"/>
        <v>131</v>
      </c>
      <c r="B136" s="124" t="s">
        <v>1165</v>
      </c>
      <c r="C136" s="125" t="s">
        <v>1166</v>
      </c>
      <c r="D136" s="124"/>
      <c r="E136" s="124" t="s">
        <v>1167</v>
      </c>
      <c r="F136" s="124" t="s">
        <v>1168</v>
      </c>
      <c r="G136" s="124" t="s">
        <v>1169</v>
      </c>
      <c r="H136" s="124">
        <v>400059</v>
      </c>
      <c r="I136" s="124" t="s">
        <v>1407</v>
      </c>
      <c r="J136" s="126"/>
      <c r="K136" s="127">
        <v>78802</v>
      </c>
      <c r="L136" s="128">
        <v>7880</v>
      </c>
      <c r="M136" s="129">
        <f t="shared" si="4"/>
        <v>10</v>
      </c>
      <c r="N136" s="130" t="s">
        <v>2034</v>
      </c>
      <c r="O136" s="116"/>
      <c r="P136" s="116"/>
      <c r="Q136" s="122"/>
    </row>
    <row r="137" spans="1:17" x14ac:dyDescent="0.25">
      <c r="A137" s="116">
        <f t="shared" si="5"/>
        <v>132</v>
      </c>
      <c r="B137" s="124" t="s">
        <v>1165</v>
      </c>
      <c r="C137" s="125" t="s">
        <v>1166</v>
      </c>
      <c r="D137" s="124"/>
      <c r="E137" s="124" t="s">
        <v>1167</v>
      </c>
      <c r="F137" s="124" t="s">
        <v>1168</v>
      </c>
      <c r="G137" s="124" t="s">
        <v>1169</v>
      </c>
      <c r="H137" s="124">
        <v>400059</v>
      </c>
      <c r="I137" s="124" t="s">
        <v>1408</v>
      </c>
      <c r="J137" s="126"/>
      <c r="K137" s="127">
        <v>26472</v>
      </c>
      <c r="L137" s="128">
        <v>2647</v>
      </c>
      <c r="M137" s="129">
        <f t="shared" si="4"/>
        <v>10</v>
      </c>
      <c r="N137" s="130" t="s">
        <v>2034</v>
      </c>
      <c r="O137" s="116"/>
      <c r="P137" s="116"/>
      <c r="Q137" s="122"/>
    </row>
    <row r="138" spans="1:17" x14ac:dyDescent="0.25">
      <c r="A138" s="116">
        <f t="shared" si="5"/>
        <v>133</v>
      </c>
      <c r="B138" s="124" t="s">
        <v>1165</v>
      </c>
      <c r="C138" s="125" t="s">
        <v>1166</v>
      </c>
      <c r="D138" s="124"/>
      <c r="E138" s="124" t="s">
        <v>1167</v>
      </c>
      <c r="F138" s="124" t="s">
        <v>1168</v>
      </c>
      <c r="G138" s="124" t="s">
        <v>1169</v>
      </c>
      <c r="H138" s="124">
        <v>400059</v>
      </c>
      <c r="I138" s="124" t="s">
        <v>1409</v>
      </c>
      <c r="J138" s="126"/>
      <c r="K138" s="127">
        <v>2314</v>
      </c>
      <c r="L138" s="128">
        <v>231</v>
      </c>
      <c r="M138" s="129">
        <f t="shared" si="4"/>
        <v>10</v>
      </c>
      <c r="N138" s="130" t="s">
        <v>2034</v>
      </c>
      <c r="O138" s="116"/>
      <c r="P138" s="116"/>
      <c r="Q138" s="122"/>
    </row>
    <row r="139" spans="1:17" x14ac:dyDescent="0.25">
      <c r="A139" s="116">
        <f t="shared" si="5"/>
        <v>134</v>
      </c>
      <c r="B139" s="124" t="s">
        <v>1217</v>
      </c>
      <c r="C139" s="125" t="s">
        <v>1218</v>
      </c>
      <c r="D139" s="124"/>
      <c r="E139" s="124" t="s">
        <v>1219</v>
      </c>
      <c r="F139" s="124" t="s">
        <v>1220</v>
      </c>
      <c r="G139" s="124" t="s">
        <v>1221</v>
      </c>
      <c r="H139" s="124">
        <v>143422</v>
      </c>
      <c r="I139" s="124" t="s">
        <v>1410</v>
      </c>
      <c r="J139" s="126">
        <v>40451</v>
      </c>
      <c r="K139" s="127">
        <v>1246</v>
      </c>
      <c r="L139" s="128">
        <v>120</v>
      </c>
      <c r="M139" s="129">
        <f t="shared" si="4"/>
        <v>10</v>
      </c>
      <c r="N139" s="130" t="s">
        <v>2034</v>
      </c>
      <c r="O139" s="116" t="s">
        <v>1171</v>
      </c>
      <c r="P139" s="116">
        <v>13</v>
      </c>
      <c r="Q139" s="122"/>
    </row>
    <row r="140" spans="1:17" x14ac:dyDescent="0.25">
      <c r="A140" s="116">
        <f t="shared" si="5"/>
        <v>135</v>
      </c>
      <c r="B140" s="124"/>
      <c r="C140" s="125" t="s">
        <v>1299</v>
      </c>
      <c r="D140" s="124"/>
      <c r="E140" s="124"/>
      <c r="F140" s="124"/>
      <c r="G140" s="124"/>
      <c r="H140" s="124"/>
      <c r="I140" s="124" t="s">
        <v>1411</v>
      </c>
      <c r="J140" s="126"/>
      <c r="K140" s="127">
        <v>88240</v>
      </c>
      <c r="L140" s="128">
        <v>8824</v>
      </c>
      <c r="M140" s="129">
        <f t="shared" si="4"/>
        <v>10</v>
      </c>
      <c r="N140" s="130" t="s">
        <v>2034</v>
      </c>
      <c r="O140" s="116"/>
      <c r="P140" s="116"/>
      <c r="Q140" s="122"/>
    </row>
    <row r="141" spans="1:17" x14ac:dyDescent="0.25">
      <c r="A141" s="116">
        <f t="shared" si="5"/>
        <v>136</v>
      </c>
      <c r="B141" s="124" t="s">
        <v>1173</v>
      </c>
      <c r="C141" s="125" t="s">
        <v>1174</v>
      </c>
      <c r="D141" s="124" t="s">
        <v>1205</v>
      </c>
      <c r="E141" s="124" t="s">
        <v>1176</v>
      </c>
      <c r="F141" s="124" t="s">
        <v>1177</v>
      </c>
      <c r="G141" s="124" t="s">
        <v>1178</v>
      </c>
      <c r="H141" s="124">
        <v>502032</v>
      </c>
      <c r="I141" s="124" t="s">
        <v>1412</v>
      </c>
      <c r="J141" s="126"/>
      <c r="K141" s="127">
        <v>5621.71</v>
      </c>
      <c r="L141" s="128">
        <v>562</v>
      </c>
      <c r="M141" s="129">
        <f t="shared" si="4"/>
        <v>10</v>
      </c>
      <c r="N141" s="130" t="s">
        <v>2034</v>
      </c>
      <c r="O141" s="116"/>
      <c r="P141" s="116"/>
      <c r="Q141" s="122"/>
    </row>
    <row r="142" spans="1:17" x14ac:dyDescent="0.25">
      <c r="A142" s="116">
        <f t="shared" si="5"/>
        <v>137</v>
      </c>
      <c r="B142" s="124" t="s">
        <v>1398</v>
      </c>
      <c r="C142" s="125" t="s">
        <v>1399</v>
      </c>
      <c r="D142" s="124"/>
      <c r="E142" s="124" t="s">
        <v>1400</v>
      </c>
      <c r="F142" s="124" t="s">
        <v>1401</v>
      </c>
      <c r="G142" s="124" t="s">
        <v>1402</v>
      </c>
      <c r="H142" s="124">
        <v>201305</v>
      </c>
      <c r="I142" s="124" t="s">
        <v>1413</v>
      </c>
      <c r="J142" s="126"/>
      <c r="K142" s="127">
        <v>6000</v>
      </c>
      <c r="L142" s="128">
        <v>600</v>
      </c>
      <c r="M142" s="129">
        <f t="shared" si="4"/>
        <v>10</v>
      </c>
      <c r="N142" s="130" t="s">
        <v>2034</v>
      </c>
      <c r="O142" s="116"/>
      <c r="P142" s="116"/>
      <c r="Q142" s="122"/>
    </row>
    <row r="143" spans="1:17" x14ac:dyDescent="0.25">
      <c r="A143" s="116">
        <f t="shared" si="5"/>
        <v>138</v>
      </c>
      <c r="B143" s="124" t="s">
        <v>1398</v>
      </c>
      <c r="C143" s="125" t="s">
        <v>1399</v>
      </c>
      <c r="D143" s="124"/>
      <c r="E143" s="124" t="s">
        <v>1400</v>
      </c>
      <c r="F143" s="124" t="s">
        <v>1401</v>
      </c>
      <c r="G143" s="124" t="s">
        <v>1402</v>
      </c>
      <c r="H143" s="124">
        <v>201305</v>
      </c>
      <c r="I143" s="124" t="s">
        <v>1414</v>
      </c>
      <c r="J143" s="126"/>
      <c r="K143" s="127">
        <v>5500</v>
      </c>
      <c r="L143" s="128">
        <v>550</v>
      </c>
      <c r="M143" s="129">
        <f t="shared" si="4"/>
        <v>10</v>
      </c>
      <c r="N143" s="130" t="s">
        <v>2034</v>
      </c>
      <c r="O143" s="116"/>
      <c r="P143" s="116"/>
      <c r="Q143" s="122"/>
    </row>
    <row r="144" spans="1:17" x14ac:dyDescent="0.25">
      <c r="A144" s="116">
        <f t="shared" si="5"/>
        <v>139</v>
      </c>
      <c r="B144" s="124" t="s">
        <v>1398</v>
      </c>
      <c r="C144" s="125" t="s">
        <v>1399</v>
      </c>
      <c r="D144" s="124"/>
      <c r="E144" s="124" t="s">
        <v>1400</v>
      </c>
      <c r="F144" s="124" t="s">
        <v>1401</v>
      </c>
      <c r="G144" s="124" t="s">
        <v>1402</v>
      </c>
      <c r="H144" s="124">
        <v>201305</v>
      </c>
      <c r="I144" s="124" t="s">
        <v>1415</v>
      </c>
      <c r="J144" s="126"/>
      <c r="K144" s="127">
        <v>6000</v>
      </c>
      <c r="L144" s="128">
        <v>600</v>
      </c>
      <c r="M144" s="129">
        <f t="shared" si="4"/>
        <v>10</v>
      </c>
      <c r="N144" s="130" t="s">
        <v>2034</v>
      </c>
      <c r="O144" s="116"/>
      <c r="P144" s="116"/>
      <c r="Q144" s="122"/>
    </row>
    <row r="145" spans="1:17" x14ac:dyDescent="0.25">
      <c r="A145" s="116">
        <f t="shared" si="5"/>
        <v>140</v>
      </c>
      <c r="B145" s="124" t="s">
        <v>1398</v>
      </c>
      <c r="C145" s="125" t="s">
        <v>1399</v>
      </c>
      <c r="D145" s="124"/>
      <c r="E145" s="124" t="s">
        <v>1400</v>
      </c>
      <c r="F145" s="124" t="s">
        <v>1401</v>
      </c>
      <c r="G145" s="124" t="s">
        <v>1402</v>
      </c>
      <c r="H145" s="124">
        <v>201305</v>
      </c>
      <c r="I145" s="124" t="s">
        <v>1416</v>
      </c>
      <c r="J145" s="126"/>
      <c r="K145" s="127">
        <v>5500</v>
      </c>
      <c r="L145" s="128">
        <v>550</v>
      </c>
      <c r="M145" s="129">
        <f t="shared" si="4"/>
        <v>10</v>
      </c>
      <c r="N145" s="130" t="s">
        <v>2034</v>
      </c>
      <c r="O145" s="116"/>
      <c r="P145" s="116"/>
      <c r="Q145" s="122"/>
    </row>
    <row r="146" spans="1:17" x14ac:dyDescent="0.25">
      <c r="A146" s="116">
        <f t="shared" si="5"/>
        <v>141</v>
      </c>
      <c r="B146" s="124"/>
      <c r="C146" s="125" t="s">
        <v>1318</v>
      </c>
      <c r="D146" s="124"/>
      <c r="E146" s="124"/>
      <c r="F146" s="124"/>
      <c r="G146" s="124"/>
      <c r="H146" s="124"/>
      <c r="I146" s="124" t="s">
        <v>1417</v>
      </c>
      <c r="J146" s="126"/>
      <c r="K146" s="127">
        <v>235570</v>
      </c>
      <c r="L146" s="128">
        <v>23557</v>
      </c>
      <c r="M146" s="129">
        <f t="shared" si="4"/>
        <v>10</v>
      </c>
      <c r="N146" s="130" t="s">
        <v>2034</v>
      </c>
      <c r="O146" s="116"/>
      <c r="P146" s="116"/>
      <c r="Q146" s="122"/>
    </row>
    <row r="147" spans="1:17" x14ac:dyDescent="0.25">
      <c r="A147" s="116">
        <f t="shared" si="5"/>
        <v>142</v>
      </c>
      <c r="B147" s="124"/>
      <c r="C147" s="125" t="s">
        <v>1418</v>
      </c>
      <c r="D147" s="124"/>
      <c r="E147" s="124"/>
      <c r="F147" s="124"/>
      <c r="G147" s="124"/>
      <c r="H147" s="124"/>
      <c r="I147" s="124" t="s">
        <v>1419</v>
      </c>
      <c r="J147" s="126"/>
      <c r="K147" s="127">
        <v>82725</v>
      </c>
      <c r="L147" s="128">
        <v>1655</v>
      </c>
      <c r="M147" s="129">
        <f t="shared" si="4"/>
        <v>2</v>
      </c>
      <c r="N147" s="130" t="s">
        <v>2034</v>
      </c>
      <c r="O147" s="116"/>
      <c r="P147" s="116"/>
      <c r="Q147" s="122"/>
    </row>
    <row r="148" spans="1:17" x14ac:dyDescent="0.25">
      <c r="A148" s="116">
        <f t="shared" si="5"/>
        <v>143</v>
      </c>
      <c r="B148" s="124"/>
      <c r="C148" s="125" t="s">
        <v>1420</v>
      </c>
      <c r="D148" s="124"/>
      <c r="E148" s="124"/>
      <c r="F148" s="124"/>
      <c r="G148" s="124"/>
      <c r="H148" s="124"/>
      <c r="I148" s="124" t="s">
        <v>1421</v>
      </c>
      <c r="J148" s="126"/>
      <c r="K148" s="127">
        <v>3370.8</v>
      </c>
      <c r="L148" s="128">
        <v>382</v>
      </c>
      <c r="M148" s="129">
        <f t="shared" ref="M148:M170" si="6">L148/K148*100</f>
        <v>11.332621336181321</v>
      </c>
      <c r="N148" s="130" t="s">
        <v>2034</v>
      </c>
      <c r="O148" s="116"/>
      <c r="P148" s="116"/>
      <c r="Q148" s="122"/>
    </row>
    <row r="149" spans="1:17" x14ac:dyDescent="0.25">
      <c r="A149" s="116">
        <f t="shared" si="5"/>
        <v>144</v>
      </c>
      <c r="B149" s="124"/>
      <c r="C149" s="125" t="s">
        <v>1420</v>
      </c>
      <c r="D149" s="124"/>
      <c r="E149" s="124"/>
      <c r="F149" s="124"/>
      <c r="G149" s="124"/>
      <c r="H149" s="124"/>
      <c r="I149" s="124" t="s">
        <v>1422</v>
      </c>
      <c r="J149" s="126"/>
      <c r="K149" s="127">
        <v>3309</v>
      </c>
      <c r="L149" s="128">
        <v>375</v>
      </c>
      <c r="M149" s="129">
        <f t="shared" si="6"/>
        <v>11.332728921124206</v>
      </c>
      <c r="N149" s="130" t="s">
        <v>2034</v>
      </c>
      <c r="O149" s="116"/>
      <c r="P149" s="116"/>
      <c r="Q149" s="122"/>
    </row>
    <row r="150" spans="1:17" x14ac:dyDescent="0.25">
      <c r="A150" s="116">
        <f t="shared" si="5"/>
        <v>145</v>
      </c>
      <c r="B150" s="124"/>
      <c r="C150" s="125" t="s">
        <v>1420</v>
      </c>
      <c r="D150" s="124"/>
      <c r="E150" s="124"/>
      <c r="F150" s="124"/>
      <c r="G150" s="124"/>
      <c r="H150" s="124"/>
      <c r="I150" s="124" t="s">
        <v>1423</v>
      </c>
      <c r="J150" s="126"/>
      <c r="K150" s="127">
        <v>2757.5</v>
      </c>
      <c r="L150" s="128">
        <v>312</v>
      </c>
      <c r="M150" s="129">
        <f t="shared" si="6"/>
        <v>11.314596554850407</v>
      </c>
      <c r="N150" s="130" t="s">
        <v>2034</v>
      </c>
      <c r="O150" s="116"/>
      <c r="P150" s="116"/>
      <c r="Q150" s="122"/>
    </row>
    <row r="151" spans="1:17" x14ac:dyDescent="0.25">
      <c r="A151" s="116">
        <f t="shared" si="5"/>
        <v>146</v>
      </c>
      <c r="B151" s="124"/>
      <c r="C151" s="125" t="s">
        <v>1420</v>
      </c>
      <c r="D151" s="124"/>
      <c r="E151" s="124"/>
      <c r="F151" s="124"/>
      <c r="G151" s="124"/>
      <c r="H151" s="124"/>
      <c r="I151" s="124" t="s">
        <v>1424</v>
      </c>
      <c r="J151" s="126"/>
      <c r="K151" s="127">
        <v>2757.5</v>
      </c>
      <c r="L151" s="128">
        <v>312</v>
      </c>
      <c r="M151" s="129">
        <f t="shared" si="6"/>
        <v>11.314596554850407</v>
      </c>
      <c r="N151" s="130" t="s">
        <v>2034</v>
      </c>
      <c r="O151" s="116"/>
      <c r="P151" s="116"/>
      <c r="Q151" s="122"/>
    </row>
    <row r="152" spans="1:17" x14ac:dyDescent="0.25">
      <c r="A152" s="116">
        <f t="shared" si="5"/>
        <v>147</v>
      </c>
      <c r="B152" s="124"/>
      <c r="C152" s="125" t="s">
        <v>1420</v>
      </c>
      <c r="D152" s="124"/>
      <c r="E152" s="124"/>
      <c r="F152" s="124"/>
      <c r="G152" s="124"/>
      <c r="H152" s="124"/>
      <c r="I152" s="124" t="s">
        <v>1425</v>
      </c>
      <c r="J152" s="126"/>
      <c r="K152" s="127">
        <v>3309</v>
      </c>
      <c r="L152" s="128">
        <v>375</v>
      </c>
      <c r="M152" s="129">
        <f t="shared" si="6"/>
        <v>11.332728921124206</v>
      </c>
      <c r="N152" s="130" t="s">
        <v>2034</v>
      </c>
      <c r="O152" s="116"/>
      <c r="P152" s="116"/>
      <c r="Q152" s="122"/>
    </row>
    <row r="153" spans="1:17" x14ac:dyDescent="0.25">
      <c r="A153" s="116">
        <f t="shared" si="5"/>
        <v>148</v>
      </c>
      <c r="B153" s="124"/>
      <c r="C153" s="125" t="s">
        <v>1420</v>
      </c>
      <c r="D153" s="124"/>
      <c r="E153" s="124"/>
      <c r="F153" s="124"/>
      <c r="G153" s="124"/>
      <c r="H153" s="124"/>
      <c r="I153" s="124" t="s">
        <v>1426</v>
      </c>
      <c r="J153" s="126"/>
      <c r="K153" s="127">
        <v>3309</v>
      </c>
      <c r="L153" s="128">
        <v>375</v>
      </c>
      <c r="M153" s="129">
        <f t="shared" si="6"/>
        <v>11.332728921124206</v>
      </c>
      <c r="N153" s="130" t="s">
        <v>2034</v>
      </c>
      <c r="O153" s="116"/>
      <c r="P153" s="116"/>
      <c r="Q153" s="122"/>
    </row>
    <row r="154" spans="1:17" x14ac:dyDescent="0.25">
      <c r="A154" s="116">
        <f t="shared" si="5"/>
        <v>149</v>
      </c>
      <c r="B154" s="124"/>
      <c r="C154" s="125" t="s">
        <v>1420</v>
      </c>
      <c r="D154" s="124"/>
      <c r="E154" s="124"/>
      <c r="F154" s="124"/>
      <c r="G154" s="124"/>
      <c r="H154" s="124"/>
      <c r="I154" s="124" t="s">
        <v>1427</v>
      </c>
      <c r="J154" s="126"/>
      <c r="K154" s="127">
        <v>2757.5</v>
      </c>
      <c r="L154" s="128">
        <v>312</v>
      </c>
      <c r="M154" s="129">
        <f t="shared" si="6"/>
        <v>11.314596554850407</v>
      </c>
      <c r="N154" s="130" t="s">
        <v>2034</v>
      </c>
      <c r="O154" s="116"/>
      <c r="P154" s="116"/>
      <c r="Q154" s="122"/>
    </row>
    <row r="155" spans="1:17" x14ac:dyDescent="0.25">
      <c r="A155" s="116">
        <f t="shared" si="5"/>
        <v>150</v>
      </c>
      <c r="B155" s="124"/>
      <c r="C155" s="125" t="s">
        <v>1420</v>
      </c>
      <c r="D155" s="124"/>
      <c r="E155" s="124"/>
      <c r="F155" s="124"/>
      <c r="G155" s="124"/>
      <c r="H155" s="124"/>
      <c r="I155" s="124" t="s">
        <v>1428</v>
      </c>
      <c r="J155" s="126"/>
      <c r="K155" s="127">
        <v>3309</v>
      </c>
      <c r="L155" s="128">
        <v>375</v>
      </c>
      <c r="M155" s="129">
        <f t="shared" si="6"/>
        <v>11.332728921124206</v>
      </c>
      <c r="N155" s="130" t="s">
        <v>2034</v>
      </c>
      <c r="O155" s="116"/>
      <c r="P155" s="116"/>
      <c r="Q155" s="122"/>
    </row>
    <row r="156" spans="1:17" x14ac:dyDescent="0.25">
      <c r="A156" s="116">
        <f t="shared" si="5"/>
        <v>151</v>
      </c>
      <c r="B156" s="124"/>
      <c r="C156" s="125" t="s">
        <v>1420</v>
      </c>
      <c r="D156" s="124"/>
      <c r="E156" s="124"/>
      <c r="F156" s="124"/>
      <c r="G156" s="124"/>
      <c r="H156" s="124"/>
      <c r="I156" s="124" t="s">
        <v>1429</v>
      </c>
      <c r="J156" s="126"/>
      <c r="K156" s="127">
        <v>2757.5</v>
      </c>
      <c r="L156" s="128">
        <v>312</v>
      </c>
      <c r="M156" s="129">
        <f t="shared" si="6"/>
        <v>11.314596554850407</v>
      </c>
      <c r="N156" s="130" t="s">
        <v>2034</v>
      </c>
      <c r="O156" s="116"/>
      <c r="P156" s="116"/>
      <c r="Q156" s="122"/>
    </row>
    <row r="157" spans="1:17" x14ac:dyDescent="0.25">
      <c r="A157" s="116">
        <f t="shared" si="5"/>
        <v>152</v>
      </c>
      <c r="B157" s="124"/>
      <c r="C157" s="125" t="s">
        <v>1420</v>
      </c>
      <c r="D157" s="124"/>
      <c r="E157" s="124"/>
      <c r="F157" s="124"/>
      <c r="G157" s="124"/>
      <c r="H157" s="124"/>
      <c r="I157" s="124" t="s">
        <v>1430</v>
      </c>
      <c r="J157" s="126"/>
      <c r="K157" s="127">
        <v>2757.5</v>
      </c>
      <c r="L157" s="128">
        <v>312</v>
      </c>
      <c r="M157" s="129">
        <f t="shared" si="6"/>
        <v>11.314596554850407</v>
      </c>
      <c r="N157" s="130" t="s">
        <v>2034</v>
      </c>
      <c r="O157" s="116"/>
      <c r="P157" s="116"/>
      <c r="Q157" s="122"/>
    </row>
    <row r="158" spans="1:17" x14ac:dyDescent="0.25">
      <c r="A158" s="116">
        <f t="shared" si="5"/>
        <v>153</v>
      </c>
      <c r="B158" s="124"/>
      <c r="C158" s="125" t="s">
        <v>1420</v>
      </c>
      <c r="D158" s="124"/>
      <c r="E158" s="124"/>
      <c r="F158" s="124"/>
      <c r="G158" s="124"/>
      <c r="H158" s="124"/>
      <c r="I158" s="124" t="s">
        <v>1431</v>
      </c>
      <c r="J158" s="126"/>
      <c r="K158" s="127">
        <v>3309</v>
      </c>
      <c r="L158" s="128">
        <v>375</v>
      </c>
      <c r="M158" s="129">
        <f t="shared" si="6"/>
        <v>11.332728921124206</v>
      </c>
      <c r="N158" s="130" t="s">
        <v>2034</v>
      </c>
      <c r="O158" s="116"/>
      <c r="P158" s="116"/>
      <c r="Q158" s="122"/>
    </row>
    <row r="159" spans="1:17" x14ac:dyDescent="0.25">
      <c r="A159" s="116">
        <f t="shared" si="5"/>
        <v>154</v>
      </c>
      <c r="B159" s="124"/>
      <c r="C159" s="125" t="s">
        <v>1420</v>
      </c>
      <c r="D159" s="124"/>
      <c r="E159" s="124"/>
      <c r="F159" s="124"/>
      <c r="G159" s="124"/>
      <c r="H159" s="124"/>
      <c r="I159" s="124" t="s">
        <v>1432</v>
      </c>
      <c r="J159" s="126"/>
      <c r="K159" s="127">
        <v>3309</v>
      </c>
      <c r="L159" s="128">
        <v>375</v>
      </c>
      <c r="M159" s="129">
        <f t="shared" si="6"/>
        <v>11.332728921124206</v>
      </c>
      <c r="N159" s="130" t="s">
        <v>2034</v>
      </c>
      <c r="O159" s="116"/>
      <c r="P159" s="116"/>
      <c r="Q159" s="122"/>
    </row>
    <row r="160" spans="1:17" x14ac:dyDescent="0.25">
      <c r="A160" s="116">
        <f t="shared" si="5"/>
        <v>155</v>
      </c>
      <c r="B160" s="124"/>
      <c r="C160" s="125" t="s">
        <v>1420</v>
      </c>
      <c r="D160" s="124"/>
      <c r="E160" s="124"/>
      <c r="F160" s="124"/>
      <c r="G160" s="124"/>
      <c r="H160" s="124"/>
      <c r="I160" s="124" t="s">
        <v>1433</v>
      </c>
      <c r="J160" s="126"/>
      <c r="K160" s="127">
        <v>3309</v>
      </c>
      <c r="L160" s="128">
        <v>375</v>
      </c>
      <c r="M160" s="129">
        <f t="shared" si="6"/>
        <v>11.332728921124206</v>
      </c>
      <c r="N160" s="130" t="s">
        <v>2034</v>
      </c>
      <c r="O160" s="116"/>
      <c r="P160" s="116"/>
      <c r="Q160" s="122"/>
    </row>
    <row r="161" spans="1:17" x14ac:dyDescent="0.25">
      <c r="A161" s="116">
        <f t="shared" si="5"/>
        <v>156</v>
      </c>
      <c r="B161" s="124"/>
      <c r="C161" s="125" t="s">
        <v>1420</v>
      </c>
      <c r="D161" s="124"/>
      <c r="E161" s="124"/>
      <c r="F161" s="124"/>
      <c r="G161" s="124"/>
      <c r="H161" s="124"/>
      <c r="I161" s="124" t="s">
        <v>1434</v>
      </c>
      <c r="J161" s="126"/>
      <c r="K161" s="127">
        <v>3309</v>
      </c>
      <c r="L161" s="128">
        <v>375</v>
      </c>
      <c r="M161" s="129">
        <f t="shared" si="6"/>
        <v>11.332728921124206</v>
      </c>
      <c r="N161" s="130" t="s">
        <v>2034</v>
      </c>
      <c r="O161" s="116"/>
      <c r="P161" s="116"/>
      <c r="Q161" s="122"/>
    </row>
    <row r="162" spans="1:17" x14ac:dyDescent="0.25">
      <c r="A162" s="116">
        <f t="shared" si="5"/>
        <v>157</v>
      </c>
      <c r="B162" s="124"/>
      <c r="C162" s="125" t="s">
        <v>1420</v>
      </c>
      <c r="D162" s="124"/>
      <c r="E162" s="124"/>
      <c r="F162" s="124"/>
      <c r="G162" s="124"/>
      <c r="H162" s="124"/>
      <c r="I162" s="124" t="s">
        <v>1435</v>
      </c>
      <c r="J162" s="126"/>
      <c r="K162" s="127">
        <v>3309</v>
      </c>
      <c r="L162" s="128">
        <v>375</v>
      </c>
      <c r="M162" s="129">
        <f t="shared" si="6"/>
        <v>11.332728921124206</v>
      </c>
      <c r="N162" s="130" t="s">
        <v>2034</v>
      </c>
      <c r="O162" s="116"/>
      <c r="P162" s="116"/>
      <c r="Q162" s="122"/>
    </row>
    <row r="163" spans="1:17" x14ac:dyDescent="0.25">
      <c r="A163" s="116">
        <f t="shared" si="5"/>
        <v>158</v>
      </c>
      <c r="B163" s="124"/>
      <c r="C163" s="125" t="s">
        <v>1420</v>
      </c>
      <c r="D163" s="124"/>
      <c r="E163" s="124"/>
      <c r="F163" s="124"/>
      <c r="G163" s="124"/>
      <c r="H163" s="124"/>
      <c r="I163" s="124" t="s">
        <v>1436</v>
      </c>
      <c r="J163" s="126"/>
      <c r="K163" s="127">
        <v>3309</v>
      </c>
      <c r="L163" s="128">
        <v>375</v>
      </c>
      <c r="M163" s="129">
        <f t="shared" si="6"/>
        <v>11.332728921124206</v>
      </c>
      <c r="N163" s="130" t="s">
        <v>2034</v>
      </c>
      <c r="O163" s="116"/>
      <c r="P163" s="116"/>
      <c r="Q163" s="122"/>
    </row>
    <row r="164" spans="1:17" x14ac:dyDescent="0.25">
      <c r="A164" s="116">
        <f t="shared" si="5"/>
        <v>159</v>
      </c>
      <c r="B164" s="124"/>
      <c r="C164" s="125" t="s">
        <v>1420</v>
      </c>
      <c r="D164" s="124"/>
      <c r="E164" s="124"/>
      <c r="F164" s="124"/>
      <c r="G164" s="124"/>
      <c r="H164" s="124"/>
      <c r="I164" s="124" t="s">
        <v>1437</v>
      </c>
      <c r="J164" s="126"/>
      <c r="K164" s="127">
        <v>3309</v>
      </c>
      <c r="L164" s="128">
        <v>375</v>
      </c>
      <c r="M164" s="129">
        <f t="shared" si="6"/>
        <v>11.332728921124206</v>
      </c>
      <c r="N164" s="130" t="s">
        <v>2034</v>
      </c>
      <c r="O164" s="116"/>
      <c r="P164" s="116"/>
      <c r="Q164" s="122"/>
    </row>
    <row r="165" spans="1:17" x14ac:dyDescent="0.25">
      <c r="A165" s="116">
        <f t="shared" si="5"/>
        <v>160</v>
      </c>
      <c r="B165" s="124"/>
      <c r="C165" s="125" t="s">
        <v>1420</v>
      </c>
      <c r="D165" s="124"/>
      <c r="E165" s="124"/>
      <c r="F165" s="124"/>
      <c r="G165" s="124"/>
      <c r="H165" s="124"/>
      <c r="I165" s="124" t="s">
        <v>1438</v>
      </c>
      <c r="J165" s="126"/>
      <c r="K165" s="127">
        <v>2757.5</v>
      </c>
      <c r="L165" s="128">
        <v>312</v>
      </c>
      <c r="M165" s="129">
        <f t="shared" si="6"/>
        <v>11.314596554850407</v>
      </c>
      <c r="N165" s="130" t="s">
        <v>2034</v>
      </c>
      <c r="O165" s="116"/>
      <c r="P165" s="116"/>
      <c r="Q165" s="122"/>
    </row>
    <row r="166" spans="1:17" x14ac:dyDescent="0.25">
      <c r="A166" s="116">
        <f t="shared" si="5"/>
        <v>161</v>
      </c>
      <c r="B166" s="124"/>
      <c r="C166" s="125" t="s">
        <v>1420</v>
      </c>
      <c r="D166" s="124"/>
      <c r="E166" s="124"/>
      <c r="F166" s="124"/>
      <c r="G166" s="124"/>
      <c r="H166" s="124"/>
      <c r="I166" s="124" t="s">
        <v>1439</v>
      </c>
      <c r="J166" s="126"/>
      <c r="K166" s="127">
        <v>2757.5</v>
      </c>
      <c r="L166" s="128">
        <v>312</v>
      </c>
      <c r="M166" s="129">
        <f t="shared" si="6"/>
        <v>11.314596554850407</v>
      </c>
      <c r="N166" s="130" t="s">
        <v>2034</v>
      </c>
      <c r="O166" s="116"/>
      <c r="P166" s="116"/>
      <c r="Q166" s="122"/>
    </row>
    <row r="167" spans="1:17" x14ac:dyDescent="0.25">
      <c r="A167" s="116">
        <f t="shared" si="5"/>
        <v>162</v>
      </c>
      <c r="B167" s="124"/>
      <c r="C167" s="125" t="s">
        <v>1420</v>
      </c>
      <c r="D167" s="124"/>
      <c r="E167" s="124"/>
      <c r="F167" s="124"/>
      <c r="G167" s="124"/>
      <c r="H167" s="124"/>
      <c r="I167" s="124" t="s">
        <v>1440</v>
      </c>
      <c r="J167" s="126"/>
      <c r="K167" s="127">
        <v>3309</v>
      </c>
      <c r="L167" s="128">
        <v>375</v>
      </c>
      <c r="M167" s="129">
        <f t="shared" si="6"/>
        <v>11.332728921124206</v>
      </c>
      <c r="N167" s="130" t="s">
        <v>2034</v>
      </c>
      <c r="O167" s="116"/>
      <c r="P167" s="116"/>
      <c r="Q167" s="122"/>
    </row>
    <row r="168" spans="1:17" x14ac:dyDescent="0.25">
      <c r="A168" s="116">
        <f t="shared" si="5"/>
        <v>163</v>
      </c>
      <c r="B168" s="124"/>
      <c r="C168" s="125" t="s">
        <v>1420</v>
      </c>
      <c r="D168" s="124"/>
      <c r="E168" s="124"/>
      <c r="F168" s="124"/>
      <c r="G168" s="124"/>
      <c r="H168" s="124"/>
      <c r="I168" s="124" t="s">
        <v>1441</v>
      </c>
      <c r="J168" s="126"/>
      <c r="K168" s="127">
        <v>2757.5</v>
      </c>
      <c r="L168" s="128">
        <v>312</v>
      </c>
      <c r="M168" s="129">
        <f t="shared" si="6"/>
        <v>11.314596554850407</v>
      </c>
      <c r="N168" s="130" t="s">
        <v>2034</v>
      </c>
      <c r="O168" s="116"/>
      <c r="P168" s="116"/>
      <c r="Q168" s="122"/>
    </row>
    <row r="169" spans="1:17" x14ac:dyDescent="0.25">
      <c r="A169" s="116">
        <f t="shared" si="5"/>
        <v>164</v>
      </c>
      <c r="B169" s="124"/>
      <c r="C169" s="125" t="s">
        <v>1420</v>
      </c>
      <c r="D169" s="124"/>
      <c r="E169" s="124"/>
      <c r="F169" s="124"/>
      <c r="G169" s="124"/>
      <c r="H169" s="124"/>
      <c r="I169" s="124" t="s">
        <v>1442</v>
      </c>
      <c r="J169" s="126"/>
      <c r="K169" s="127">
        <v>3309</v>
      </c>
      <c r="L169" s="128">
        <v>375</v>
      </c>
      <c r="M169" s="129">
        <f t="shared" si="6"/>
        <v>11.332728921124206</v>
      </c>
      <c r="N169" s="130" t="s">
        <v>2034</v>
      </c>
      <c r="O169" s="116"/>
      <c r="P169" s="116"/>
      <c r="Q169" s="122"/>
    </row>
    <row r="170" spans="1:17" x14ac:dyDescent="0.25">
      <c r="A170" s="116">
        <f t="shared" si="5"/>
        <v>165</v>
      </c>
      <c r="B170" s="124"/>
      <c r="C170" s="125" t="s">
        <v>1420</v>
      </c>
      <c r="D170" s="124"/>
      <c r="E170" s="124"/>
      <c r="F170" s="124"/>
      <c r="G170" s="124"/>
      <c r="H170" s="124"/>
      <c r="I170" s="124" t="s">
        <v>1443</v>
      </c>
      <c r="J170" s="126"/>
      <c r="K170" s="127">
        <v>3309</v>
      </c>
      <c r="L170" s="128">
        <v>375</v>
      </c>
      <c r="M170" s="129">
        <f t="shared" si="6"/>
        <v>11.332728921124206</v>
      </c>
      <c r="N170" s="130" t="s">
        <v>2034</v>
      </c>
      <c r="O170" s="116"/>
      <c r="P170" s="116"/>
      <c r="Q170" s="122"/>
    </row>
    <row r="171" spans="1:17" x14ac:dyDescent="0.25">
      <c r="A171" s="116">
        <f t="shared" si="5"/>
        <v>166</v>
      </c>
      <c r="B171" s="124" t="s">
        <v>1287</v>
      </c>
      <c r="C171" s="125" t="s">
        <v>1288</v>
      </c>
      <c r="D171" s="124"/>
      <c r="E171" s="124" t="s">
        <v>1289</v>
      </c>
      <c r="F171" s="124" t="s">
        <v>1290</v>
      </c>
      <c r="G171" s="124" t="s">
        <v>1246</v>
      </c>
      <c r="H171" s="124">
        <v>284129</v>
      </c>
      <c r="I171" s="124" t="s">
        <v>1444</v>
      </c>
      <c r="J171" s="126">
        <v>40381</v>
      </c>
      <c r="K171" s="127">
        <v>61781</v>
      </c>
      <c r="L171" s="128">
        <v>1236</v>
      </c>
      <c r="M171" s="129">
        <f t="shared" si="4"/>
        <v>2</v>
      </c>
      <c r="N171" s="130" t="s">
        <v>2034</v>
      </c>
      <c r="O171" s="116" t="s">
        <v>1171</v>
      </c>
      <c r="P171" s="116">
        <v>2</v>
      </c>
      <c r="Q171" s="122"/>
    </row>
    <row r="172" spans="1:17" x14ac:dyDescent="0.25">
      <c r="A172" s="116">
        <f t="shared" si="5"/>
        <v>167</v>
      </c>
      <c r="B172" s="124" t="s">
        <v>1224</v>
      </c>
      <c r="C172" s="125" t="s">
        <v>1225</v>
      </c>
      <c r="D172" s="124"/>
      <c r="E172" s="124" t="s">
        <v>1226</v>
      </c>
      <c r="F172" s="124" t="s">
        <v>1227</v>
      </c>
      <c r="G172" s="124" t="s">
        <v>1228</v>
      </c>
      <c r="H172" s="124">
        <v>249403</v>
      </c>
      <c r="I172" s="124" t="s">
        <v>1445</v>
      </c>
      <c r="J172" s="126"/>
      <c r="K172" s="127">
        <v>3399.35</v>
      </c>
      <c r="L172" s="128">
        <v>340</v>
      </c>
      <c r="M172" s="129">
        <f t="shared" si="4"/>
        <v>10</v>
      </c>
      <c r="N172" s="130" t="s">
        <v>2034</v>
      </c>
      <c r="O172" s="116"/>
      <c r="P172" s="116"/>
      <c r="Q172" s="122"/>
    </row>
    <row r="173" spans="1:17" x14ac:dyDescent="0.25">
      <c r="A173" s="116">
        <f t="shared" si="5"/>
        <v>168</v>
      </c>
      <c r="B173" s="124" t="s">
        <v>1280</v>
      </c>
      <c r="C173" s="125" t="s">
        <v>1281</v>
      </c>
      <c r="D173" s="124"/>
      <c r="E173" s="124" t="s">
        <v>1282</v>
      </c>
      <c r="F173" s="124" t="s">
        <v>1283</v>
      </c>
      <c r="G173" s="124" t="s">
        <v>1169</v>
      </c>
      <c r="H173" s="124">
        <v>400059</v>
      </c>
      <c r="I173" s="124" t="s">
        <v>1446</v>
      </c>
      <c r="J173" s="126"/>
      <c r="K173" s="127">
        <v>177583</v>
      </c>
      <c r="L173" s="128">
        <v>17758</v>
      </c>
      <c r="M173" s="129">
        <f t="shared" si="4"/>
        <v>10</v>
      </c>
      <c r="N173" s="130" t="s">
        <v>2034</v>
      </c>
      <c r="O173" s="116"/>
      <c r="P173" s="116"/>
      <c r="Q173" s="122"/>
    </row>
    <row r="174" spans="1:17" x14ac:dyDescent="0.25">
      <c r="A174" s="116">
        <f t="shared" si="5"/>
        <v>169</v>
      </c>
      <c r="B174" s="124" t="s">
        <v>1287</v>
      </c>
      <c r="C174" s="125" t="s">
        <v>1288</v>
      </c>
      <c r="D174" s="124"/>
      <c r="E174" s="124" t="s">
        <v>1289</v>
      </c>
      <c r="F174" s="124" t="s">
        <v>1290</v>
      </c>
      <c r="G174" s="124" t="s">
        <v>1246</v>
      </c>
      <c r="H174" s="124">
        <v>284129</v>
      </c>
      <c r="I174" s="124" t="s">
        <v>1447</v>
      </c>
      <c r="J174" s="126">
        <v>40418</v>
      </c>
      <c r="K174" s="127">
        <v>27276</v>
      </c>
      <c r="L174" s="128">
        <v>546</v>
      </c>
      <c r="M174" s="129">
        <f t="shared" si="4"/>
        <v>2</v>
      </c>
      <c r="N174" s="130" t="s">
        <v>2034</v>
      </c>
      <c r="O174" s="116" t="s">
        <v>1171</v>
      </c>
      <c r="P174" s="116">
        <v>2</v>
      </c>
      <c r="Q174" s="122"/>
    </row>
    <row r="175" spans="1:17" x14ac:dyDescent="0.25">
      <c r="A175" s="116">
        <f t="shared" si="5"/>
        <v>170</v>
      </c>
      <c r="B175" s="124" t="s">
        <v>1186</v>
      </c>
      <c r="C175" s="125" t="s">
        <v>1187</v>
      </c>
      <c r="D175" s="124"/>
      <c r="E175" s="124" t="s">
        <v>1188</v>
      </c>
      <c r="F175" s="124" t="s">
        <v>1189</v>
      </c>
      <c r="G175" s="124" t="s">
        <v>1190</v>
      </c>
      <c r="H175" s="124">
        <v>600017</v>
      </c>
      <c r="I175" s="124" t="s">
        <v>1448</v>
      </c>
      <c r="J175" s="126">
        <v>40429</v>
      </c>
      <c r="K175" s="127">
        <v>51590</v>
      </c>
      <c r="L175" s="128">
        <v>5160</v>
      </c>
      <c r="M175" s="129">
        <f t="shared" si="4"/>
        <v>10</v>
      </c>
      <c r="N175" s="130" t="s">
        <v>2034</v>
      </c>
      <c r="O175" s="116" t="s">
        <v>1171</v>
      </c>
      <c r="P175" s="116">
        <v>15</v>
      </c>
      <c r="Q175" s="122"/>
    </row>
    <row r="176" spans="1:17" x14ac:dyDescent="0.25">
      <c r="A176" s="116">
        <f t="shared" si="5"/>
        <v>171</v>
      </c>
      <c r="B176" s="124" t="s">
        <v>1192</v>
      </c>
      <c r="C176" s="125" t="s">
        <v>1193</v>
      </c>
      <c r="D176" s="124"/>
      <c r="E176" s="124" t="s">
        <v>1194</v>
      </c>
      <c r="F176" s="124" t="s">
        <v>1195</v>
      </c>
      <c r="G176" s="124"/>
      <c r="H176" s="124">
        <v>396210</v>
      </c>
      <c r="I176" s="124" t="s">
        <v>1449</v>
      </c>
      <c r="J176" s="126"/>
      <c r="K176" s="127">
        <v>594793</v>
      </c>
      <c r="L176" s="128">
        <v>59479</v>
      </c>
      <c r="M176" s="129">
        <f t="shared" si="4"/>
        <v>10</v>
      </c>
      <c r="N176" s="130" t="s">
        <v>2034</v>
      </c>
      <c r="O176" s="116"/>
      <c r="P176" s="116"/>
      <c r="Q176" s="122"/>
    </row>
    <row r="177" spans="1:17" x14ac:dyDescent="0.25">
      <c r="A177" s="116">
        <f t="shared" si="5"/>
        <v>172</v>
      </c>
      <c r="B177" s="124" t="s">
        <v>1192</v>
      </c>
      <c r="C177" s="125" t="s">
        <v>1193</v>
      </c>
      <c r="D177" s="124"/>
      <c r="E177" s="124" t="s">
        <v>1194</v>
      </c>
      <c r="F177" s="124" t="s">
        <v>1195</v>
      </c>
      <c r="G177" s="124"/>
      <c r="H177" s="124">
        <v>396210</v>
      </c>
      <c r="I177" s="124" t="s">
        <v>1450</v>
      </c>
      <c r="J177" s="126"/>
      <c r="K177" s="127">
        <v>34745</v>
      </c>
      <c r="L177" s="128">
        <v>3475</v>
      </c>
      <c r="M177" s="129">
        <f t="shared" si="4"/>
        <v>10</v>
      </c>
      <c r="N177" s="130" t="s">
        <v>2034</v>
      </c>
      <c r="O177" s="116"/>
      <c r="P177" s="116"/>
      <c r="Q177" s="122"/>
    </row>
    <row r="178" spans="1:17" x14ac:dyDescent="0.25">
      <c r="A178" s="116">
        <f t="shared" si="5"/>
        <v>173</v>
      </c>
      <c r="B178" s="124" t="s">
        <v>1192</v>
      </c>
      <c r="C178" s="125" t="s">
        <v>1193</v>
      </c>
      <c r="D178" s="124"/>
      <c r="E178" s="124" t="s">
        <v>1194</v>
      </c>
      <c r="F178" s="124" t="s">
        <v>1195</v>
      </c>
      <c r="G178" s="124"/>
      <c r="H178" s="124">
        <v>396210</v>
      </c>
      <c r="I178" s="124" t="s">
        <v>1451</v>
      </c>
      <c r="J178" s="126"/>
      <c r="K178" s="127">
        <v>612717</v>
      </c>
      <c r="L178" s="128">
        <v>61272</v>
      </c>
      <c r="M178" s="129">
        <f t="shared" si="4"/>
        <v>10</v>
      </c>
      <c r="N178" s="130" t="s">
        <v>2034</v>
      </c>
      <c r="O178" s="116"/>
      <c r="P178" s="116"/>
      <c r="Q178" s="122"/>
    </row>
    <row r="179" spans="1:17" x14ac:dyDescent="0.25">
      <c r="A179" s="116">
        <f t="shared" si="5"/>
        <v>174</v>
      </c>
      <c r="B179" s="124" t="s">
        <v>1173</v>
      </c>
      <c r="C179" s="125" t="s">
        <v>1174</v>
      </c>
      <c r="D179" s="124" t="s">
        <v>1180</v>
      </c>
      <c r="E179" s="124" t="s">
        <v>1176</v>
      </c>
      <c r="F179" s="124" t="s">
        <v>1177</v>
      </c>
      <c r="G179" s="124" t="s">
        <v>1178</v>
      </c>
      <c r="H179" s="124">
        <v>502032</v>
      </c>
      <c r="I179" s="124" t="s">
        <v>1452</v>
      </c>
      <c r="J179" s="126">
        <v>40426</v>
      </c>
      <c r="K179" s="127">
        <v>195345.61</v>
      </c>
      <c r="L179" s="128">
        <v>19534.599999999999</v>
      </c>
      <c r="M179" s="129">
        <f t="shared" si="4"/>
        <v>10</v>
      </c>
      <c r="N179" s="130" t="s">
        <v>2034</v>
      </c>
      <c r="O179" s="116" t="s">
        <v>1171</v>
      </c>
      <c r="P179" s="116">
        <v>20</v>
      </c>
      <c r="Q179" s="122"/>
    </row>
    <row r="180" spans="1:17" x14ac:dyDescent="0.25">
      <c r="A180" s="116">
        <f t="shared" si="5"/>
        <v>175</v>
      </c>
      <c r="B180" s="124" t="s">
        <v>1173</v>
      </c>
      <c r="C180" s="125" t="s">
        <v>1174</v>
      </c>
      <c r="D180" s="124" t="s">
        <v>1207</v>
      </c>
      <c r="E180" s="124" t="s">
        <v>1176</v>
      </c>
      <c r="F180" s="124" t="s">
        <v>1177</v>
      </c>
      <c r="G180" s="124" t="s">
        <v>1178</v>
      </c>
      <c r="H180" s="124">
        <v>502032</v>
      </c>
      <c r="I180" s="124" t="s">
        <v>1453</v>
      </c>
      <c r="J180" s="126">
        <v>40441</v>
      </c>
      <c r="K180" s="127">
        <v>173377</v>
      </c>
      <c r="L180" s="128">
        <v>17337.71</v>
      </c>
      <c r="M180" s="129">
        <f t="shared" si="4"/>
        <v>10</v>
      </c>
      <c r="N180" s="130" t="s">
        <v>2034</v>
      </c>
      <c r="O180" s="116" t="s">
        <v>1171</v>
      </c>
      <c r="P180" s="116">
        <v>20</v>
      </c>
      <c r="Q180" s="122"/>
    </row>
    <row r="181" spans="1:17" x14ac:dyDescent="0.25">
      <c r="A181" s="116">
        <f t="shared" si="5"/>
        <v>176</v>
      </c>
      <c r="B181" s="124" t="s">
        <v>1173</v>
      </c>
      <c r="C181" s="125" t="s">
        <v>1174</v>
      </c>
      <c r="D181" s="124" t="s">
        <v>1203</v>
      </c>
      <c r="E181" s="124" t="s">
        <v>1176</v>
      </c>
      <c r="F181" s="124" t="s">
        <v>1177</v>
      </c>
      <c r="G181" s="124" t="s">
        <v>1178</v>
      </c>
      <c r="H181" s="124">
        <v>502032</v>
      </c>
      <c r="I181" s="124" t="s">
        <v>1454</v>
      </c>
      <c r="J181" s="126">
        <v>40441</v>
      </c>
      <c r="K181" s="127">
        <v>360</v>
      </c>
      <c r="L181" s="128">
        <v>36</v>
      </c>
      <c r="M181" s="129">
        <f t="shared" si="4"/>
        <v>10</v>
      </c>
      <c r="N181" s="130" t="s">
        <v>2034</v>
      </c>
      <c r="O181" s="116" t="s">
        <v>1171</v>
      </c>
      <c r="P181" s="116">
        <v>20</v>
      </c>
      <c r="Q181" s="122"/>
    </row>
    <row r="182" spans="1:17" x14ac:dyDescent="0.25">
      <c r="A182" s="116">
        <f t="shared" si="5"/>
        <v>177</v>
      </c>
      <c r="B182" s="124" t="s">
        <v>1173</v>
      </c>
      <c r="C182" s="125" t="s">
        <v>1174</v>
      </c>
      <c r="D182" s="124" t="s">
        <v>1207</v>
      </c>
      <c r="E182" s="124" t="s">
        <v>1176</v>
      </c>
      <c r="F182" s="124" t="s">
        <v>1177</v>
      </c>
      <c r="G182" s="124" t="s">
        <v>1178</v>
      </c>
      <c r="H182" s="124">
        <v>502032</v>
      </c>
      <c r="I182" s="124" t="s">
        <v>1455</v>
      </c>
      <c r="J182" s="126">
        <v>40441</v>
      </c>
      <c r="K182" s="127">
        <v>86360</v>
      </c>
      <c r="L182" s="128">
        <v>8636</v>
      </c>
      <c r="M182" s="129">
        <f t="shared" si="4"/>
        <v>10</v>
      </c>
      <c r="N182" s="130" t="s">
        <v>2034</v>
      </c>
      <c r="O182" s="116" t="s">
        <v>1171</v>
      </c>
      <c r="P182" s="116">
        <v>20</v>
      </c>
      <c r="Q182" s="122"/>
    </row>
    <row r="183" spans="1:17" x14ac:dyDescent="0.25">
      <c r="A183" s="116">
        <f t="shared" si="5"/>
        <v>178</v>
      </c>
      <c r="B183" s="124"/>
      <c r="C183" s="125" t="s">
        <v>1456</v>
      </c>
      <c r="D183" s="124"/>
      <c r="E183" s="124"/>
      <c r="F183" s="124"/>
      <c r="G183" s="124"/>
      <c r="H183" s="124"/>
      <c r="I183" s="124" t="s">
        <v>1457</v>
      </c>
      <c r="J183" s="126"/>
      <c r="K183" s="127">
        <v>49635</v>
      </c>
      <c r="L183" s="128">
        <v>993</v>
      </c>
      <c r="M183" s="129">
        <f t="shared" si="4"/>
        <v>2</v>
      </c>
      <c r="N183" s="130" t="s">
        <v>2034</v>
      </c>
      <c r="O183" s="116"/>
      <c r="P183" s="116"/>
      <c r="Q183" s="122"/>
    </row>
    <row r="184" spans="1:17" x14ac:dyDescent="0.25">
      <c r="A184" s="116">
        <f t="shared" si="5"/>
        <v>179</v>
      </c>
      <c r="B184" s="124" t="s">
        <v>1330</v>
      </c>
      <c r="C184" s="125" t="s">
        <v>1331</v>
      </c>
      <c r="D184" s="124"/>
      <c r="E184" s="124" t="s">
        <v>1332</v>
      </c>
      <c r="F184" s="124" t="s">
        <v>1283</v>
      </c>
      <c r="G184" s="124" t="s">
        <v>1169</v>
      </c>
      <c r="H184" s="124">
        <v>400099</v>
      </c>
      <c r="I184" s="124" t="s">
        <v>1458</v>
      </c>
      <c r="J184" s="126"/>
      <c r="K184" s="127">
        <v>23163</v>
      </c>
      <c r="L184" s="128">
        <v>2316</v>
      </c>
      <c r="M184" s="129">
        <f t="shared" si="4"/>
        <v>10</v>
      </c>
      <c r="N184" s="130" t="s">
        <v>2034</v>
      </c>
      <c r="O184" s="116"/>
      <c r="P184" s="116"/>
      <c r="Q184" s="122"/>
    </row>
    <row r="185" spans="1:17" x14ac:dyDescent="0.25">
      <c r="A185" s="116">
        <f t="shared" si="5"/>
        <v>180</v>
      </c>
      <c r="B185" s="124" t="s">
        <v>1330</v>
      </c>
      <c r="C185" s="125" t="s">
        <v>1331</v>
      </c>
      <c r="D185" s="124"/>
      <c r="E185" s="124" t="s">
        <v>1332</v>
      </c>
      <c r="F185" s="124" t="s">
        <v>1283</v>
      </c>
      <c r="G185" s="124" t="s">
        <v>1169</v>
      </c>
      <c r="H185" s="124">
        <v>400099</v>
      </c>
      <c r="I185" s="124" t="s">
        <v>1459</v>
      </c>
      <c r="J185" s="126"/>
      <c r="K185" s="127">
        <v>15111</v>
      </c>
      <c r="L185" s="128">
        <v>1511</v>
      </c>
      <c r="M185" s="129">
        <f t="shared" si="4"/>
        <v>10</v>
      </c>
      <c r="N185" s="130" t="s">
        <v>2034</v>
      </c>
      <c r="O185" s="116"/>
      <c r="P185" s="116"/>
      <c r="Q185" s="122"/>
    </row>
    <row r="186" spans="1:17" x14ac:dyDescent="0.25">
      <c r="A186" s="116">
        <f t="shared" si="5"/>
        <v>181</v>
      </c>
      <c r="B186" s="124" t="s">
        <v>1460</v>
      </c>
      <c r="C186" s="125" t="s">
        <v>1461</v>
      </c>
      <c r="D186" s="124"/>
      <c r="E186" s="124" t="s">
        <v>1462</v>
      </c>
      <c r="F186" s="124" t="s">
        <v>1463</v>
      </c>
      <c r="G186" s="124" t="s">
        <v>1169</v>
      </c>
      <c r="H186" s="124">
        <v>4000061</v>
      </c>
      <c r="I186" s="124" t="s">
        <v>1464</v>
      </c>
      <c r="J186" s="126">
        <v>40443</v>
      </c>
      <c r="K186" s="127">
        <v>7486</v>
      </c>
      <c r="L186" s="128">
        <v>749</v>
      </c>
      <c r="M186" s="129">
        <f t="shared" si="4"/>
        <v>10</v>
      </c>
      <c r="N186" s="130" t="s">
        <v>2034</v>
      </c>
      <c r="O186" s="116" t="s">
        <v>1171</v>
      </c>
      <c r="P186" s="116">
        <v>14</v>
      </c>
      <c r="Q186" s="122"/>
    </row>
    <row r="187" spans="1:17" x14ac:dyDescent="0.25">
      <c r="A187" s="116">
        <f t="shared" si="5"/>
        <v>182</v>
      </c>
      <c r="B187" s="124" t="s">
        <v>1460</v>
      </c>
      <c r="C187" s="125" t="s">
        <v>1461</v>
      </c>
      <c r="D187" s="124"/>
      <c r="E187" s="124" t="s">
        <v>1462</v>
      </c>
      <c r="F187" s="124" t="s">
        <v>1463</v>
      </c>
      <c r="G187" s="124" t="s">
        <v>1169</v>
      </c>
      <c r="H187" s="124">
        <v>4000061</v>
      </c>
      <c r="I187" s="124" t="s">
        <v>1465</v>
      </c>
      <c r="J187" s="126">
        <v>40415</v>
      </c>
      <c r="K187" s="127">
        <v>4247</v>
      </c>
      <c r="L187" s="128">
        <v>425</v>
      </c>
      <c r="M187" s="129">
        <f t="shared" si="4"/>
        <v>10</v>
      </c>
      <c r="N187" s="130" t="s">
        <v>2034</v>
      </c>
      <c r="O187" s="116" t="s">
        <v>1171</v>
      </c>
      <c r="P187" s="116">
        <v>14</v>
      </c>
      <c r="Q187" s="122"/>
    </row>
    <row r="188" spans="1:17" x14ac:dyDescent="0.25">
      <c r="A188" s="116">
        <f t="shared" si="5"/>
        <v>183</v>
      </c>
      <c r="B188" s="124" t="s">
        <v>1460</v>
      </c>
      <c r="C188" s="125" t="s">
        <v>1461</v>
      </c>
      <c r="D188" s="124"/>
      <c r="E188" s="124" t="s">
        <v>1462</v>
      </c>
      <c r="F188" s="124" t="s">
        <v>1463</v>
      </c>
      <c r="G188" s="124" t="s">
        <v>1169</v>
      </c>
      <c r="H188" s="124">
        <v>4000061</v>
      </c>
      <c r="I188" s="124" t="s">
        <v>1466</v>
      </c>
      <c r="J188" s="126">
        <v>40415</v>
      </c>
      <c r="K188" s="127">
        <v>4247</v>
      </c>
      <c r="L188" s="128">
        <v>425</v>
      </c>
      <c r="M188" s="129">
        <f t="shared" si="4"/>
        <v>10</v>
      </c>
      <c r="N188" s="130" t="s">
        <v>2034</v>
      </c>
      <c r="O188" s="116" t="s">
        <v>1171</v>
      </c>
      <c r="P188" s="116">
        <v>14</v>
      </c>
      <c r="Q188" s="122"/>
    </row>
    <row r="189" spans="1:17" x14ac:dyDescent="0.25">
      <c r="A189" s="116">
        <f t="shared" si="5"/>
        <v>184</v>
      </c>
      <c r="B189" s="124" t="s">
        <v>1460</v>
      </c>
      <c r="C189" s="125" t="s">
        <v>1461</v>
      </c>
      <c r="D189" s="124"/>
      <c r="E189" s="124" t="s">
        <v>1462</v>
      </c>
      <c r="F189" s="124" t="s">
        <v>1463</v>
      </c>
      <c r="G189" s="124" t="s">
        <v>1169</v>
      </c>
      <c r="H189" s="124">
        <v>4000061</v>
      </c>
      <c r="I189" s="124" t="s">
        <v>1467</v>
      </c>
      <c r="J189" s="126">
        <v>40443</v>
      </c>
      <c r="K189" s="127">
        <v>4247</v>
      </c>
      <c r="L189" s="128">
        <v>425</v>
      </c>
      <c r="M189" s="129">
        <f t="shared" si="4"/>
        <v>10</v>
      </c>
      <c r="N189" s="130" t="s">
        <v>2034</v>
      </c>
      <c r="O189" s="116" t="s">
        <v>1171</v>
      </c>
      <c r="P189" s="116">
        <v>14</v>
      </c>
      <c r="Q189" s="122"/>
    </row>
    <row r="190" spans="1:17" x14ac:dyDescent="0.25">
      <c r="A190" s="116">
        <f t="shared" si="5"/>
        <v>185</v>
      </c>
      <c r="B190" s="124" t="s">
        <v>1460</v>
      </c>
      <c r="C190" s="125" t="s">
        <v>1461</v>
      </c>
      <c r="D190" s="124"/>
      <c r="E190" s="124" t="s">
        <v>1462</v>
      </c>
      <c r="F190" s="124" t="s">
        <v>1463</v>
      </c>
      <c r="G190" s="124" t="s">
        <v>1169</v>
      </c>
      <c r="H190" s="124">
        <v>4000061</v>
      </c>
      <c r="I190" s="124" t="s">
        <v>1468</v>
      </c>
      <c r="J190" s="126">
        <v>40443</v>
      </c>
      <c r="K190" s="127">
        <v>4247</v>
      </c>
      <c r="L190" s="128">
        <v>425</v>
      </c>
      <c r="M190" s="129">
        <f t="shared" si="4"/>
        <v>10</v>
      </c>
      <c r="N190" s="130" t="s">
        <v>2034</v>
      </c>
      <c r="O190" s="116" t="s">
        <v>1171</v>
      </c>
      <c r="P190" s="116">
        <v>14</v>
      </c>
      <c r="Q190" s="122"/>
    </row>
    <row r="191" spans="1:17" x14ac:dyDescent="0.25">
      <c r="A191" s="116">
        <f t="shared" si="5"/>
        <v>186</v>
      </c>
      <c r="B191" s="124" t="s">
        <v>1460</v>
      </c>
      <c r="C191" s="125" t="s">
        <v>1461</v>
      </c>
      <c r="D191" s="124"/>
      <c r="E191" s="124" t="s">
        <v>1462</v>
      </c>
      <c r="F191" s="124" t="s">
        <v>1463</v>
      </c>
      <c r="G191" s="124" t="s">
        <v>1169</v>
      </c>
      <c r="H191" s="124">
        <v>4000061</v>
      </c>
      <c r="I191" s="124" t="s">
        <v>1469</v>
      </c>
      <c r="J191" s="126">
        <v>40443</v>
      </c>
      <c r="K191" s="127">
        <v>4247</v>
      </c>
      <c r="L191" s="128">
        <v>425</v>
      </c>
      <c r="M191" s="129">
        <f t="shared" si="4"/>
        <v>10</v>
      </c>
      <c r="N191" s="130" t="s">
        <v>2034</v>
      </c>
      <c r="O191" s="116" t="s">
        <v>1171</v>
      </c>
      <c r="P191" s="116">
        <v>14</v>
      </c>
      <c r="Q191" s="122"/>
    </row>
    <row r="192" spans="1:17" x14ac:dyDescent="0.25">
      <c r="A192" s="116">
        <f t="shared" si="5"/>
        <v>187</v>
      </c>
      <c r="B192" s="124" t="s">
        <v>1165</v>
      </c>
      <c r="C192" s="125" t="s">
        <v>1166</v>
      </c>
      <c r="D192" s="124"/>
      <c r="E192" s="124" t="s">
        <v>1167</v>
      </c>
      <c r="F192" s="124" t="s">
        <v>1168</v>
      </c>
      <c r="G192" s="124" t="s">
        <v>1169</v>
      </c>
      <c r="H192" s="124">
        <v>400059</v>
      </c>
      <c r="I192" s="124" t="s">
        <v>1470</v>
      </c>
      <c r="J192" s="126"/>
      <c r="K192" s="127">
        <v>92821</v>
      </c>
      <c r="L192" s="128">
        <v>9282</v>
      </c>
      <c r="M192" s="129">
        <f t="shared" si="4"/>
        <v>10</v>
      </c>
      <c r="N192" s="130" t="s">
        <v>2034</v>
      </c>
      <c r="O192" s="116"/>
      <c r="P192" s="116"/>
      <c r="Q192" s="122"/>
    </row>
    <row r="193" spans="1:17" x14ac:dyDescent="0.25">
      <c r="A193" s="116">
        <f t="shared" si="5"/>
        <v>188</v>
      </c>
      <c r="B193" s="124" t="s">
        <v>1197</v>
      </c>
      <c r="C193" s="125" t="s">
        <v>1198</v>
      </c>
      <c r="D193" s="124"/>
      <c r="E193" s="124" t="s">
        <v>1199</v>
      </c>
      <c r="F193" s="124" t="s">
        <v>1200</v>
      </c>
      <c r="G193" s="124" t="s">
        <v>1201</v>
      </c>
      <c r="H193" s="124">
        <v>462022</v>
      </c>
      <c r="I193" s="124" t="s">
        <v>1471</v>
      </c>
      <c r="J193" s="126"/>
      <c r="K193" s="127">
        <v>172250.37</v>
      </c>
      <c r="L193" s="128">
        <v>17742</v>
      </c>
      <c r="M193" s="129">
        <f t="shared" si="4"/>
        <v>10</v>
      </c>
      <c r="N193" s="130" t="s">
        <v>2034</v>
      </c>
      <c r="O193" s="116"/>
      <c r="P193" s="116"/>
      <c r="Q193" s="122"/>
    </row>
    <row r="194" spans="1:17" x14ac:dyDescent="0.25">
      <c r="A194" s="116">
        <f t="shared" si="5"/>
        <v>189</v>
      </c>
      <c r="B194" s="124" t="s">
        <v>1472</v>
      </c>
      <c r="C194" s="125" t="s">
        <v>1473</v>
      </c>
      <c r="D194" s="124"/>
      <c r="E194" s="124" t="s">
        <v>1474</v>
      </c>
      <c r="F194" s="124" t="s">
        <v>1189</v>
      </c>
      <c r="G194" s="124" t="s">
        <v>1190</v>
      </c>
      <c r="H194" s="124">
        <v>600034</v>
      </c>
      <c r="I194" s="124" t="s">
        <v>1475</v>
      </c>
      <c r="J194" s="126">
        <v>40435</v>
      </c>
      <c r="K194" s="127">
        <v>21707</v>
      </c>
      <c r="L194" s="128">
        <v>2171</v>
      </c>
      <c r="M194" s="129">
        <f t="shared" si="4"/>
        <v>10</v>
      </c>
      <c r="N194" s="130" t="s">
        <v>2034</v>
      </c>
      <c r="O194" s="116" t="s">
        <v>1171</v>
      </c>
      <c r="P194" s="116">
        <v>9</v>
      </c>
      <c r="Q194" s="122"/>
    </row>
    <row r="195" spans="1:17" x14ac:dyDescent="0.25">
      <c r="A195" s="116">
        <f t="shared" si="5"/>
        <v>190</v>
      </c>
      <c r="B195" s="124" t="s">
        <v>1472</v>
      </c>
      <c r="C195" s="125" t="s">
        <v>1473</v>
      </c>
      <c r="D195" s="124"/>
      <c r="E195" s="124" t="s">
        <v>1474</v>
      </c>
      <c r="F195" s="124" t="s">
        <v>1189</v>
      </c>
      <c r="G195" s="124" t="s">
        <v>1190</v>
      </c>
      <c r="H195" s="124">
        <v>600034</v>
      </c>
      <c r="I195" s="124" t="s">
        <v>1476</v>
      </c>
      <c r="J195" s="126">
        <v>40435</v>
      </c>
      <c r="K195" s="127">
        <v>42776</v>
      </c>
      <c r="L195" s="128">
        <v>4278</v>
      </c>
      <c r="M195" s="129">
        <f t="shared" si="4"/>
        <v>10</v>
      </c>
      <c r="N195" s="130" t="s">
        <v>2034</v>
      </c>
      <c r="O195" s="116" t="s">
        <v>1171</v>
      </c>
      <c r="P195" s="116">
        <v>9</v>
      </c>
      <c r="Q195" s="122"/>
    </row>
    <row r="196" spans="1:17" x14ac:dyDescent="0.25">
      <c r="A196" s="116">
        <f t="shared" si="5"/>
        <v>191</v>
      </c>
      <c r="B196" s="124" t="s">
        <v>1472</v>
      </c>
      <c r="C196" s="125" t="s">
        <v>1473</v>
      </c>
      <c r="D196" s="124"/>
      <c r="E196" s="124" t="s">
        <v>1474</v>
      </c>
      <c r="F196" s="124" t="s">
        <v>1189</v>
      </c>
      <c r="G196" s="124" t="s">
        <v>1190</v>
      </c>
      <c r="H196" s="124">
        <v>600034</v>
      </c>
      <c r="I196" s="124" t="s">
        <v>1477</v>
      </c>
      <c r="J196" s="126">
        <v>40435</v>
      </c>
      <c r="K196" s="127">
        <v>19722</v>
      </c>
      <c r="L196" s="128">
        <v>1972</v>
      </c>
      <c r="M196" s="129">
        <f t="shared" si="4"/>
        <v>10</v>
      </c>
      <c r="N196" s="130" t="s">
        <v>2034</v>
      </c>
      <c r="O196" s="116" t="s">
        <v>1171</v>
      </c>
      <c r="P196" s="116">
        <v>9</v>
      </c>
      <c r="Q196" s="122"/>
    </row>
    <row r="197" spans="1:17" x14ac:dyDescent="0.25">
      <c r="A197" s="116">
        <f t="shared" si="5"/>
        <v>192</v>
      </c>
      <c r="B197" s="124" t="s">
        <v>1237</v>
      </c>
      <c r="C197" s="125" t="s">
        <v>1238</v>
      </c>
      <c r="D197" s="124"/>
      <c r="E197" s="124" t="s">
        <v>1239</v>
      </c>
      <c r="F197" s="124" t="s">
        <v>1240</v>
      </c>
      <c r="G197" s="124" t="s">
        <v>1241</v>
      </c>
      <c r="H197" s="124">
        <v>121004</v>
      </c>
      <c r="I197" s="124" t="s">
        <v>1478</v>
      </c>
      <c r="J197" s="126"/>
      <c r="K197" s="127">
        <v>17207</v>
      </c>
      <c r="L197" s="128">
        <v>1721</v>
      </c>
      <c r="M197" s="129">
        <f t="shared" si="4"/>
        <v>10</v>
      </c>
      <c r="N197" s="130" t="s">
        <v>2034</v>
      </c>
      <c r="O197" s="116"/>
      <c r="P197" s="116"/>
      <c r="Q197" s="122"/>
    </row>
    <row r="198" spans="1:17" x14ac:dyDescent="0.25">
      <c r="A198" s="116">
        <f t="shared" si="5"/>
        <v>193</v>
      </c>
      <c r="B198" s="124" t="s">
        <v>1273</v>
      </c>
      <c r="C198" s="125" t="s">
        <v>1274</v>
      </c>
      <c r="D198" s="124"/>
      <c r="E198" s="124" t="s">
        <v>1275</v>
      </c>
      <c r="F198" s="124" t="s">
        <v>1276</v>
      </c>
      <c r="G198" s="124" t="s">
        <v>1228</v>
      </c>
      <c r="H198" s="124">
        <v>262403</v>
      </c>
      <c r="I198" s="124" t="s">
        <v>1479</v>
      </c>
      <c r="J198" s="126"/>
      <c r="K198" s="127">
        <v>6067</v>
      </c>
      <c r="L198" s="128">
        <v>607</v>
      </c>
      <c r="M198" s="129">
        <f t="shared" ref="M198:M261" si="7">ROUND((L198/K198*100),0)</f>
        <v>10</v>
      </c>
      <c r="N198" s="130" t="s">
        <v>2034</v>
      </c>
      <c r="O198" s="116"/>
      <c r="P198" s="116"/>
      <c r="Q198" s="122"/>
    </row>
    <row r="199" spans="1:17" x14ac:dyDescent="0.25">
      <c r="A199" s="116">
        <f t="shared" ref="A199:A262" si="8">A198+1</f>
        <v>194</v>
      </c>
      <c r="B199" s="124" t="s">
        <v>1460</v>
      </c>
      <c r="C199" s="125" t="s">
        <v>1461</v>
      </c>
      <c r="D199" s="124"/>
      <c r="E199" s="124" t="s">
        <v>1462</v>
      </c>
      <c r="F199" s="124" t="s">
        <v>1463</v>
      </c>
      <c r="G199" s="124" t="s">
        <v>1169</v>
      </c>
      <c r="H199" s="124">
        <v>4000061</v>
      </c>
      <c r="I199" s="124" t="s">
        <v>1480</v>
      </c>
      <c r="J199" s="126">
        <v>40376</v>
      </c>
      <c r="K199" s="127">
        <v>7170</v>
      </c>
      <c r="L199" s="128">
        <v>717</v>
      </c>
      <c r="M199" s="129">
        <f t="shared" si="7"/>
        <v>10</v>
      </c>
      <c r="N199" s="130" t="s">
        <v>2034</v>
      </c>
      <c r="O199" s="116" t="s">
        <v>1171</v>
      </c>
      <c r="P199" s="116">
        <v>14</v>
      </c>
      <c r="Q199" s="122"/>
    </row>
    <row r="200" spans="1:17" x14ac:dyDescent="0.25">
      <c r="A200" s="116">
        <f t="shared" si="8"/>
        <v>195</v>
      </c>
      <c r="B200" s="124" t="s">
        <v>1280</v>
      </c>
      <c r="C200" s="125" t="s">
        <v>1281</v>
      </c>
      <c r="D200" s="124"/>
      <c r="E200" s="124" t="s">
        <v>1282</v>
      </c>
      <c r="F200" s="124" t="s">
        <v>1283</v>
      </c>
      <c r="G200" s="124" t="s">
        <v>1169</v>
      </c>
      <c r="H200" s="124">
        <v>400059</v>
      </c>
      <c r="I200" s="124" t="s">
        <v>1481</v>
      </c>
      <c r="J200" s="126"/>
      <c r="K200" s="127">
        <v>162141</v>
      </c>
      <c r="L200" s="128">
        <v>16214</v>
      </c>
      <c r="M200" s="129">
        <f t="shared" si="7"/>
        <v>10</v>
      </c>
      <c r="N200" s="130" t="s">
        <v>2034</v>
      </c>
      <c r="O200" s="116"/>
      <c r="P200" s="116"/>
      <c r="Q200" s="122"/>
    </row>
    <row r="201" spans="1:17" x14ac:dyDescent="0.25">
      <c r="A201" s="116">
        <f t="shared" si="8"/>
        <v>196</v>
      </c>
      <c r="B201" s="124"/>
      <c r="C201" s="125" t="s">
        <v>1482</v>
      </c>
      <c r="D201" s="124"/>
      <c r="E201" s="124"/>
      <c r="F201" s="124"/>
      <c r="G201" s="124"/>
      <c r="H201" s="124"/>
      <c r="I201" s="124" t="s">
        <v>1483</v>
      </c>
      <c r="J201" s="126"/>
      <c r="K201" s="127">
        <v>26472</v>
      </c>
      <c r="L201" s="128">
        <v>2647</v>
      </c>
      <c r="M201" s="129">
        <f t="shared" si="7"/>
        <v>10</v>
      </c>
      <c r="N201" s="130" t="s">
        <v>2034</v>
      </c>
      <c r="O201" s="116"/>
      <c r="P201" s="116"/>
      <c r="Q201" s="122"/>
    </row>
    <row r="202" spans="1:17" x14ac:dyDescent="0.25">
      <c r="A202" s="116">
        <f t="shared" si="8"/>
        <v>197</v>
      </c>
      <c r="B202" s="124"/>
      <c r="C202" s="125" t="s">
        <v>1482</v>
      </c>
      <c r="D202" s="124"/>
      <c r="E202" s="124"/>
      <c r="F202" s="124"/>
      <c r="G202" s="124"/>
      <c r="H202" s="124"/>
      <c r="I202" s="124" t="s">
        <v>1484</v>
      </c>
      <c r="J202" s="126"/>
      <c r="K202" s="127">
        <v>13236</v>
      </c>
      <c r="L202" s="128">
        <v>1324</v>
      </c>
      <c r="M202" s="129">
        <f t="shared" si="7"/>
        <v>10</v>
      </c>
      <c r="N202" s="130" t="s">
        <v>2034</v>
      </c>
      <c r="O202" s="116"/>
      <c r="P202" s="116"/>
      <c r="Q202" s="122"/>
    </row>
    <row r="203" spans="1:17" x14ac:dyDescent="0.25">
      <c r="A203" s="116">
        <f t="shared" si="8"/>
        <v>198</v>
      </c>
      <c r="B203" s="124" t="s">
        <v>1263</v>
      </c>
      <c r="C203" s="125" t="s">
        <v>1264</v>
      </c>
      <c r="D203" s="124"/>
      <c r="E203" s="124" t="s">
        <v>1199</v>
      </c>
      <c r="F203" s="124" t="s">
        <v>1265</v>
      </c>
      <c r="G203" s="124"/>
      <c r="H203" s="124">
        <v>620014</v>
      </c>
      <c r="I203" s="124" t="s">
        <v>1485</v>
      </c>
      <c r="J203" s="126">
        <v>40457</v>
      </c>
      <c r="K203" s="127">
        <v>243334.43</v>
      </c>
      <c r="L203" s="128">
        <v>24330</v>
      </c>
      <c r="M203" s="129">
        <f t="shared" si="7"/>
        <v>10</v>
      </c>
      <c r="N203" s="130" t="s">
        <v>2034</v>
      </c>
      <c r="O203" s="116" t="s">
        <v>1171</v>
      </c>
      <c r="P203" s="116">
        <v>7</v>
      </c>
      <c r="Q203" s="122"/>
    </row>
    <row r="204" spans="1:17" x14ac:dyDescent="0.25">
      <c r="A204" s="116">
        <f t="shared" si="8"/>
        <v>199</v>
      </c>
      <c r="B204" s="124"/>
      <c r="C204" s="125" t="s">
        <v>1486</v>
      </c>
      <c r="D204" s="124"/>
      <c r="E204" s="124"/>
      <c r="F204" s="124"/>
      <c r="G204" s="124"/>
      <c r="H204" s="124"/>
      <c r="I204" s="124" t="s">
        <v>1487</v>
      </c>
      <c r="J204" s="126"/>
      <c r="K204" s="127">
        <v>179238</v>
      </c>
      <c r="L204" s="128">
        <v>17924</v>
      </c>
      <c r="M204" s="129">
        <f t="shared" si="7"/>
        <v>10</v>
      </c>
      <c r="N204" s="130" t="s">
        <v>2034</v>
      </c>
      <c r="O204" s="116"/>
      <c r="P204" s="116"/>
      <c r="Q204" s="122"/>
    </row>
    <row r="205" spans="1:17" x14ac:dyDescent="0.25">
      <c r="A205" s="116">
        <f t="shared" si="8"/>
        <v>200</v>
      </c>
      <c r="B205" s="124"/>
      <c r="C205" s="125" t="s">
        <v>1299</v>
      </c>
      <c r="D205" s="124"/>
      <c r="E205" s="124"/>
      <c r="F205" s="124"/>
      <c r="G205" s="124"/>
      <c r="H205" s="124"/>
      <c r="I205" s="124" t="s">
        <v>1488</v>
      </c>
      <c r="J205" s="126"/>
      <c r="K205" s="127">
        <v>3861</v>
      </c>
      <c r="L205" s="128">
        <v>386</v>
      </c>
      <c r="M205" s="129">
        <f t="shared" si="7"/>
        <v>10</v>
      </c>
      <c r="N205" s="130" t="s">
        <v>2034</v>
      </c>
      <c r="O205" s="116"/>
      <c r="P205" s="116"/>
      <c r="Q205" s="122"/>
    </row>
    <row r="206" spans="1:17" x14ac:dyDescent="0.25">
      <c r="A206" s="116">
        <f t="shared" si="8"/>
        <v>201</v>
      </c>
      <c r="B206" s="124"/>
      <c r="C206" s="125" t="s">
        <v>1299</v>
      </c>
      <c r="D206" s="124"/>
      <c r="E206" s="124"/>
      <c r="F206" s="124"/>
      <c r="G206" s="124"/>
      <c r="H206" s="124"/>
      <c r="I206" s="124" t="s">
        <v>1489</v>
      </c>
      <c r="J206" s="126"/>
      <c r="K206" s="127">
        <v>3861</v>
      </c>
      <c r="L206" s="128">
        <v>386</v>
      </c>
      <c r="M206" s="129">
        <f t="shared" si="7"/>
        <v>10</v>
      </c>
      <c r="N206" s="130" t="s">
        <v>2034</v>
      </c>
      <c r="O206" s="116"/>
      <c r="P206" s="116"/>
      <c r="Q206" s="122"/>
    </row>
    <row r="207" spans="1:17" x14ac:dyDescent="0.25">
      <c r="A207" s="116">
        <f t="shared" si="8"/>
        <v>202</v>
      </c>
      <c r="B207" s="124"/>
      <c r="C207" s="125" t="s">
        <v>1299</v>
      </c>
      <c r="D207" s="124"/>
      <c r="E207" s="124"/>
      <c r="F207" s="124"/>
      <c r="G207" s="124"/>
      <c r="H207" s="124"/>
      <c r="I207" s="124" t="s">
        <v>1490</v>
      </c>
      <c r="J207" s="126"/>
      <c r="K207" s="127">
        <v>3861</v>
      </c>
      <c r="L207" s="128">
        <v>386</v>
      </c>
      <c r="M207" s="129">
        <f t="shared" si="7"/>
        <v>10</v>
      </c>
      <c r="N207" s="130" t="s">
        <v>2034</v>
      </c>
      <c r="O207" s="116"/>
      <c r="P207" s="116"/>
      <c r="Q207" s="122"/>
    </row>
    <row r="208" spans="1:17" x14ac:dyDescent="0.25">
      <c r="A208" s="116">
        <f t="shared" si="8"/>
        <v>203</v>
      </c>
      <c r="B208" s="124"/>
      <c r="C208" s="125" t="s">
        <v>1299</v>
      </c>
      <c r="D208" s="124"/>
      <c r="E208" s="124"/>
      <c r="F208" s="124"/>
      <c r="G208" s="124"/>
      <c r="H208" s="124"/>
      <c r="I208" s="124" t="s">
        <v>1491</v>
      </c>
      <c r="J208" s="126"/>
      <c r="K208" s="127">
        <v>3861</v>
      </c>
      <c r="L208" s="128">
        <v>386</v>
      </c>
      <c r="M208" s="129">
        <f t="shared" si="7"/>
        <v>10</v>
      </c>
      <c r="N208" s="130" t="s">
        <v>2034</v>
      </c>
      <c r="O208" s="116"/>
      <c r="P208" s="116"/>
      <c r="Q208" s="122"/>
    </row>
    <row r="209" spans="1:17" x14ac:dyDescent="0.25">
      <c r="A209" s="116">
        <f t="shared" si="8"/>
        <v>204</v>
      </c>
      <c r="B209" s="124"/>
      <c r="C209" s="125" t="s">
        <v>1299</v>
      </c>
      <c r="D209" s="124"/>
      <c r="E209" s="124"/>
      <c r="F209" s="124"/>
      <c r="G209" s="124"/>
      <c r="H209" s="124"/>
      <c r="I209" s="124" t="s">
        <v>1492</v>
      </c>
      <c r="J209" s="126"/>
      <c r="K209" s="127">
        <v>3861</v>
      </c>
      <c r="L209" s="128">
        <v>386</v>
      </c>
      <c r="M209" s="129">
        <f t="shared" si="7"/>
        <v>10</v>
      </c>
      <c r="N209" s="130" t="s">
        <v>2034</v>
      </c>
      <c r="O209" s="116"/>
      <c r="P209" s="116"/>
      <c r="Q209" s="122"/>
    </row>
    <row r="210" spans="1:17" x14ac:dyDescent="0.25">
      <c r="A210" s="116">
        <f t="shared" si="8"/>
        <v>205</v>
      </c>
      <c r="B210" s="124"/>
      <c r="C210" s="125" t="s">
        <v>1299</v>
      </c>
      <c r="D210" s="124"/>
      <c r="E210" s="124"/>
      <c r="F210" s="124"/>
      <c r="G210" s="124"/>
      <c r="H210" s="124"/>
      <c r="I210" s="124" t="s">
        <v>1493</v>
      </c>
      <c r="J210" s="126"/>
      <c r="K210" s="127">
        <v>3861</v>
      </c>
      <c r="L210" s="128">
        <v>386</v>
      </c>
      <c r="M210" s="129">
        <f t="shared" si="7"/>
        <v>10</v>
      </c>
      <c r="N210" s="130" t="s">
        <v>2034</v>
      </c>
      <c r="O210" s="116"/>
      <c r="P210" s="116"/>
      <c r="Q210" s="122"/>
    </row>
    <row r="211" spans="1:17" x14ac:dyDescent="0.25">
      <c r="A211" s="116">
        <f t="shared" si="8"/>
        <v>206</v>
      </c>
      <c r="B211" s="124"/>
      <c r="C211" s="125" t="s">
        <v>1299</v>
      </c>
      <c r="D211" s="124"/>
      <c r="E211" s="124"/>
      <c r="F211" s="124"/>
      <c r="G211" s="124"/>
      <c r="H211" s="124"/>
      <c r="I211" s="124" t="s">
        <v>1494</v>
      </c>
      <c r="J211" s="126"/>
      <c r="K211" s="127">
        <v>3861</v>
      </c>
      <c r="L211" s="128">
        <v>386</v>
      </c>
      <c r="M211" s="129">
        <f t="shared" si="7"/>
        <v>10</v>
      </c>
      <c r="N211" s="130" t="s">
        <v>2034</v>
      </c>
      <c r="O211" s="116"/>
      <c r="P211" s="116"/>
      <c r="Q211" s="122"/>
    </row>
    <row r="212" spans="1:17" x14ac:dyDescent="0.25">
      <c r="A212" s="116">
        <f t="shared" si="8"/>
        <v>207</v>
      </c>
      <c r="B212" s="124"/>
      <c r="C212" s="125" t="s">
        <v>1299</v>
      </c>
      <c r="D212" s="124"/>
      <c r="E212" s="124"/>
      <c r="F212" s="124"/>
      <c r="G212" s="124"/>
      <c r="H212" s="124"/>
      <c r="I212" s="124" t="s">
        <v>1495</v>
      </c>
      <c r="J212" s="126"/>
      <c r="K212" s="127">
        <v>27024</v>
      </c>
      <c r="L212" s="128">
        <v>2702</v>
      </c>
      <c r="M212" s="129">
        <f t="shared" si="7"/>
        <v>10</v>
      </c>
      <c r="N212" s="130" t="s">
        <v>2034</v>
      </c>
      <c r="O212" s="116"/>
      <c r="P212" s="116"/>
      <c r="Q212" s="122"/>
    </row>
    <row r="213" spans="1:17" x14ac:dyDescent="0.25">
      <c r="A213" s="116">
        <f t="shared" si="8"/>
        <v>208</v>
      </c>
      <c r="B213" s="124"/>
      <c r="C213" s="125" t="s">
        <v>1299</v>
      </c>
      <c r="D213" s="124"/>
      <c r="E213" s="124"/>
      <c r="F213" s="124"/>
      <c r="G213" s="124"/>
      <c r="H213" s="124"/>
      <c r="I213" s="124" t="s">
        <v>1496</v>
      </c>
      <c r="J213" s="126"/>
      <c r="K213" s="127">
        <v>3861</v>
      </c>
      <c r="L213" s="128">
        <v>386</v>
      </c>
      <c r="M213" s="129">
        <f t="shared" si="7"/>
        <v>10</v>
      </c>
      <c r="N213" s="130" t="s">
        <v>2034</v>
      </c>
      <c r="O213" s="116"/>
      <c r="P213" s="116"/>
      <c r="Q213" s="122"/>
    </row>
    <row r="214" spans="1:17" x14ac:dyDescent="0.25">
      <c r="A214" s="116">
        <f t="shared" si="8"/>
        <v>209</v>
      </c>
      <c r="B214" s="124"/>
      <c r="C214" s="125" t="s">
        <v>1299</v>
      </c>
      <c r="D214" s="124"/>
      <c r="E214" s="124"/>
      <c r="F214" s="124"/>
      <c r="G214" s="124"/>
      <c r="H214" s="124"/>
      <c r="I214" s="124" t="s">
        <v>1497</v>
      </c>
      <c r="J214" s="126"/>
      <c r="K214" s="127">
        <v>7721</v>
      </c>
      <c r="L214" s="128">
        <v>772</v>
      </c>
      <c r="M214" s="129">
        <f t="shared" si="7"/>
        <v>10</v>
      </c>
      <c r="N214" s="130" t="s">
        <v>2034</v>
      </c>
      <c r="O214" s="116"/>
      <c r="P214" s="116"/>
      <c r="Q214" s="122"/>
    </row>
    <row r="215" spans="1:17" x14ac:dyDescent="0.25">
      <c r="A215" s="116">
        <f t="shared" si="8"/>
        <v>210</v>
      </c>
      <c r="B215" s="124"/>
      <c r="C215" s="125" t="s">
        <v>1299</v>
      </c>
      <c r="D215" s="124"/>
      <c r="E215" s="124"/>
      <c r="F215" s="124"/>
      <c r="G215" s="124"/>
      <c r="H215" s="124"/>
      <c r="I215" s="124" t="s">
        <v>1498</v>
      </c>
      <c r="J215" s="126"/>
      <c r="K215" s="127">
        <v>7721</v>
      </c>
      <c r="L215" s="128">
        <v>772</v>
      </c>
      <c r="M215" s="129">
        <f t="shared" si="7"/>
        <v>10</v>
      </c>
      <c r="N215" s="130" t="s">
        <v>2034</v>
      </c>
      <c r="O215" s="116"/>
      <c r="P215" s="116"/>
      <c r="Q215" s="122"/>
    </row>
    <row r="216" spans="1:17" x14ac:dyDescent="0.25">
      <c r="A216" s="116">
        <f t="shared" si="8"/>
        <v>211</v>
      </c>
      <c r="B216" s="124"/>
      <c r="C216" s="125" t="s">
        <v>1299</v>
      </c>
      <c r="D216" s="124"/>
      <c r="E216" s="124"/>
      <c r="F216" s="124"/>
      <c r="G216" s="124"/>
      <c r="H216" s="124"/>
      <c r="I216" s="124" t="s">
        <v>1499</v>
      </c>
      <c r="J216" s="126"/>
      <c r="K216" s="127">
        <v>7721</v>
      </c>
      <c r="L216" s="128">
        <v>772</v>
      </c>
      <c r="M216" s="129">
        <f t="shared" si="7"/>
        <v>10</v>
      </c>
      <c r="N216" s="130" t="s">
        <v>2034</v>
      </c>
      <c r="O216" s="116"/>
      <c r="P216" s="116"/>
      <c r="Q216" s="122"/>
    </row>
    <row r="217" spans="1:17" x14ac:dyDescent="0.25">
      <c r="A217" s="116">
        <f t="shared" si="8"/>
        <v>212</v>
      </c>
      <c r="B217" s="124"/>
      <c r="C217" s="125" t="s">
        <v>1299</v>
      </c>
      <c r="D217" s="124"/>
      <c r="E217" s="124"/>
      <c r="F217" s="124"/>
      <c r="G217" s="124"/>
      <c r="H217" s="124"/>
      <c r="I217" s="124" t="s">
        <v>1500</v>
      </c>
      <c r="J217" s="126"/>
      <c r="K217" s="127">
        <v>3861</v>
      </c>
      <c r="L217" s="128">
        <v>386</v>
      </c>
      <c r="M217" s="129">
        <f t="shared" si="7"/>
        <v>10</v>
      </c>
      <c r="N217" s="130" t="s">
        <v>2034</v>
      </c>
      <c r="O217" s="116"/>
      <c r="P217" s="116"/>
      <c r="Q217" s="122"/>
    </row>
    <row r="218" spans="1:17" x14ac:dyDescent="0.25">
      <c r="A218" s="116">
        <f t="shared" si="8"/>
        <v>213</v>
      </c>
      <c r="B218" s="124"/>
      <c r="C218" s="125" t="s">
        <v>1299</v>
      </c>
      <c r="D218" s="124"/>
      <c r="E218" s="124"/>
      <c r="F218" s="124"/>
      <c r="G218" s="124"/>
      <c r="H218" s="124"/>
      <c r="I218" s="124" t="s">
        <v>1501</v>
      </c>
      <c r="J218" s="126"/>
      <c r="K218" s="127">
        <v>30884</v>
      </c>
      <c r="L218" s="128">
        <v>3090</v>
      </c>
      <c r="M218" s="129">
        <f t="shared" si="7"/>
        <v>10</v>
      </c>
      <c r="N218" s="130" t="s">
        <v>2034</v>
      </c>
      <c r="O218" s="116"/>
      <c r="P218" s="116"/>
      <c r="Q218" s="122"/>
    </row>
    <row r="219" spans="1:17" x14ac:dyDescent="0.25">
      <c r="A219" s="116">
        <f t="shared" si="8"/>
        <v>214</v>
      </c>
      <c r="B219" s="124" t="s">
        <v>1173</v>
      </c>
      <c r="C219" s="125" t="s">
        <v>1174</v>
      </c>
      <c r="D219" s="124" t="s">
        <v>1203</v>
      </c>
      <c r="E219" s="124" t="s">
        <v>1176</v>
      </c>
      <c r="F219" s="124" t="s">
        <v>1177</v>
      </c>
      <c r="G219" s="124" t="s">
        <v>1178</v>
      </c>
      <c r="H219" s="124">
        <v>502032</v>
      </c>
      <c r="I219" s="124" t="s">
        <v>1502</v>
      </c>
      <c r="J219" s="126">
        <v>37159</v>
      </c>
      <c r="K219" s="127">
        <v>6542</v>
      </c>
      <c r="L219" s="128">
        <v>654.20000000000005</v>
      </c>
      <c r="M219" s="129">
        <f t="shared" si="7"/>
        <v>10</v>
      </c>
      <c r="N219" s="130" t="s">
        <v>2034</v>
      </c>
      <c r="O219" s="116" t="s">
        <v>1171</v>
      </c>
      <c r="P219" s="116">
        <v>20</v>
      </c>
      <c r="Q219" s="122"/>
    </row>
    <row r="220" spans="1:17" x14ac:dyDescent="0.25">
      <c r="A220" s="116">
        <f t="shared" si="8"/>
        <v>215</v>
      </c>
      <c r="B220" s="124" t="s">
        <v>1173</v>
      </c>
      <c r="C220" s="125" t="s">
        <v>1174</v>
      </c>
      <c r="D220" s="124" t="s">
        <v>1207</v>
      </c>
      <c r="E220" s="124" t="s">
        <v>1176</v>
      </c>
      <c r="F220" s="124" t="s">
        <v>1177</v>
      </c>
      <c r="G220" s="124" t="s">
        <v>1178</v>
      </c>
      <c r="H220" s="124">
        <v>502032</v>
      </c>
      <c r="I220" s="124" t="s">
        <v>1503</v>
      </c>
      <c r="J220" s="126">
        <v>37159</v>
      </c>
      <c r="K220" s="127">
        <v>75281</v>
      </c>
      <c r="L220" s="128">
        <v>7528.1</v>
      </c>
      <c r="M220" s="129">
        <f t="shared" si="7"/>
        <v>10</v>
      </c>
      <c r="N220" s="130" t="s">
        <v>2034</v>
      </c>
      <c r="O220" s="116" t="s">
        <v>1171</v>
      </c>
      <c r="P220" s="116">
        <v>20</v>
      </c>
      <c r="Q220" s="122"/>
    </row>
    <row r="221" spans="1:17" x14ac:dyDescent="0.25">
      <c r="A221" s="116">
        <f t="shared" si="8"/>
        <v>216</v>
      </c>
      <c r="B221" s="124" t="s">
        <v>1224</v>
      </c>
      <c r="C221" s="125" t="s">
        <v>1225</v>
      </c>
      <c r="D221" s="124"/>
      <c r="E221" s="124" t="s">
        <v>1226</v>
      </c>
      <c r="F221" s="124" t="s">
        <v>1227</v>
      </c>
      <c r="G221" s="124" t="s">
        <v>1228</v>
      </c>
      <c r="H221" s="124">
        <v>249403</v>
      </c>
      <c r="I221" s="124" t="s">
        <v>1504</v>
      </c>
      <c r="J221" s="126"/>
      <c r="K221" s="127">
        <v>546596.11</v>
      </c>
      <c r="L221" s="128">
        <v>54660</v>
      </c>
      <c r="M221" s="129">
        <f t="shared" si="7"/>
        <v>10</v>
      </c>
      <c r="N221" s="130" t="s">
        <v>2034</v>
      </c>
      <c r="O221" s="116"/>
      <c r="P221" s="116"/>
      <c r="Q221" s="122"/>
    </row>
    <row r="222" spans="1:17" x14ac:dyDescent="0.25">
      <c r="A222" s="116">
        <f t="shared" si="8"/>
        <v>217</v>
      </c>
      <c r="B222" s="124" t="s">
        <v>1186</v>
      </c>
      <c r="C222" s="125" t="s">
        <v>1187</v>
      </c>
      <c r="D222" s="124"/>
      <c r="E222" s="124" t="s">
        <v>1188</v>
      </c>
      <c r="F222" s="124" t="s">
        <v>1189</v>
      </c>
      <c r="G222" s="124" t="s">
        <v>1190</v>
      </c>
      <c r="H222" s="124">
        <v>600017</v>
      </c>
      <c r="I222" s="124" t="s">
        <v>1505</v>
      </c>
      <c r="J222" s="126">
        <v>40438</v>
      </c>
      <c r="K222" s="127">
        <v>83528</v>
      </c>
      <c r="L222" s="128">
        <v>8350</v>
      </c>
      <c r="M222" s="129">
        <f t="shared" si="7"/>
        <v>10</v>
      </c>
      <c r="N222" s="130" t="s">
        <v>2034</v>
      </c>
      <c r="O222" s="116" t="s">
        <v>1171</v>
      </c>
      <c r="P222" s="116">
        <v>15</v>
      </c>
      <c r="Q222" s="122"/>
    </row>
    <row r="223" spans="1:17" x14ac:dyDescent="0.25">
      <c r="A223" s="116">
        <f t="shared" si="8"/>
        <v>218</v>
      </c>
      <c r="B223" s="124" t="s">
        <v>1224</v>
      </c>
      <c r="C223" s="125" t="s">
        <v>1225</v>
      </c>
      <c r="D223" s="124"/>
      <c r="E223" s="124" t="s">
        <v>1226</v>
      </c>
      <c r="F223" s="124" t="s">
        <v>1227</v>
      </c>
      <c r="G223" s="124" t="s">
        <v>1228</v>
      </c>
      <c r="H223" s="124">
        <v>249403</v>
      </c>
      <c r="I223" s="124" t="s">
        <v>1506</v>
      </c>
      <c r="J223" s="126">
        <v>40449</v>
      </c>
      <c r="K223" s="127">
        <v>366360</v>
      </c>
      <c r="L223" s="128">
        <v>36640</v>
      </c>
      <c r="M223" s="129">
        <f t="shared" si="7"/>
        <v>10</v>
      </c>
      <c r="N223" s="130" t="s">
        <v>2034</v>
      </c>
      <c r="O223" s="116" t="s">
        <v>1171</v>
      </c>
      <c r="P223" s="116">
        <v>6</v>
      </c>
      <c r="Q223" s="122"/>
    </row>
    <row r="224" spans="1:17" x14ac:dyDescent="0.25">
      <c r="A224" s="116">
        <f t="shared" si="8"/>
        <v>219</v>
      </c>
      <c r="B224" s="124" t="s">
        <v>1386</v>
      </c>
      <c r="C224" s="125" t="s">
        <v>1387</v>
      </c>
      <c r="D224" s="124"/>
      <c r="E224" s="124" t="s">
        <v>1388</v>
      </c>
      <c r="F224" s="124" t="s">
        <v>1389</v>
      </c>
      <c r="G224" s="124" t="s">
        <v>1246</v>
      </c>
      <c r="H224" s="124">
        <v>221003</v>
      </c>
      <c r="I224" s="124" t="s">
        <v>1507</v>
      </c>
      <c r="J224" s="126">
        <v>40444</v>
      </c>
      <c r="K224" s="127">
        <v>13918.23</v>
      </c>
      <c r="L224" s="128">
        <v>1392</v>
      </c>
      <c r="M224" s="129">
        <f t="shared" si="7"/>
        <v>10</v>
      </c>
      <c r="N224" s="130" t="s">
        <v>2034</v>
      </c>
      <c r="O224" s="116" t="s">
        <v>1171</v>
      </c>
      <c r="P224" s="116">
        <v>5</v>
      </c>
      <c r="Q224" s="122"/>
    </row>
    <row r="225" spans="1:17" x14ac:dyDescent="0.25">
      <c r="A225" s="116">
        <f t="shared" si="8"/>
        <v>220</v>
      </c>
      <c r="B225" s="124" t="s">
        <v>1173</v>
      </c>
      <c r="C225" s="125" t="s">
        <v>1174</v>
      </c>
      <c r="D225" s="124" t="s">
        <v>1184</v>
      </c>
      <c r="E225" s="124" t="s">
        <v>1176</v>
      </c>
      <c r="F225" s="124" t="s">
        <v>1177</v>
      </c>
      <c r="G225" s="124" t="s">
        <v>1178</v>
      </c>
      <c r="H225" s="124">
        <v>502032</v>
      </c>
      <c r="I225" s="124" t="s">
        <v>1508</v>
      </c>
      <c r="J225" s="126">
        <v>40450</v>
      </c>
      <c r="K225" s="127">
        <v>938.15</v>
      </c>
      <c r="L225" s="128">
        <v>93.82</v>
      </c>
      <c r="M225" s="129">
        <f t="shared" si="7"/>
        <v>10</v>
      </c>
      <c r="N225" s="130" t="s">
        <v>2034</v>
      </c>
      <c r="O225" s="116" t="s">
        <v>1171</v>
      </c>
      <c r="P225" s="116">
        <v>20</v>
      </c>
      <c r="Q225" s="122"/>
    </row>
    <row r="226" spans="1:17" x14ac:dyDescent="0.25">
      <c r="A226" s="116">
        <f t="shared" si="8"/>
        <v>221</v>
      </c>
      <c r="B226" s="124" t="s">
        <v>1173</v>
      </c>
      <c r="C226" s="125" t="s">
        <v>1174</v>
      </c>
      <c r="D226" s="124" t="s">
        <v>1180</v>
      </c>
      <c r="E226" s="124" t="s">
        <v>1176</v>
      </c>
      <c r="F226" s="124" t="s">
        <v>1177</v>
      </c>
      <c r="G226" s="124" t="s">
        <v>1178</v>
      </c>
      <c r="H226" s="124">
        <v>502032</v>
      </c>
      <c r="I226" s="124" t="s">
        <v>1509</v>
      </c>
      <c r="J226" s="126">
        <v>40450</v>
      </c>
      <c r="K226" s="127">
        <v>117014.37</v>
      </c>
      <c r="L226" s="128">
        <v>11701.4</v>
      </c>
      <c r="M226" s="129">
        <f t="shared" si="7"/>
        <v>10</v>
      </c>
      <c r="N226" s="130" t="s">
        <v>2034</v>
      </c>
      <c r="O226" s="116" t="s">
        <v>1171</v>
      </c>
      <c r="P226" s="116">
        <v>20</v>
      </c>
      <c r="Q226" s="122"/>
    </row>
    <row r="227" spans="1:17" x14ac:dyDescent="0.25">
      <c r="A227" s="116">
        <f t="shared" si="8"/>
        <v>222</v>
      </c>
      <c r="B227" s="124" t="s">
        <v>1197</v>
      </c>
      <c r="C227" s="125" t="s">
        <v>1198</v>
      </c>
      <c r="D227" s="124"/>
      <c r="E227" s="124" t="s">
        <v>1199</v>
      </c>
      <c r="F227" s="124" t="s">
        <v>1200</v>
      </c>
      <c r="G227" s="124" t="s">
        <v>1201</v>
      </c>
      <c r="H227" s="124">
        <v>462022</v>
      </c>
      <c r="I227" s="124" t="s">
        <v>1510</v>
      </c>
      <c r="J227" s="126"/>
      <c r="K227" s="127">
        <v>25630.36</v>
      </c>
      <c r="L227" s="128">
        <v>2563</v>
      </c>
      <c r="M227" s="129">
        <f t="shared" si="7"/>
        <v>10</v>
      </c>
      <c r="N227" s="130" t="s">
        <v>2034</v>
      </c>
      <c r="O227" s="116"/>
      <c r="P227" s="116"/>
      <c r="Q227" s="122"/>
    </row>
    <row r="228" spans="1:17" x14ac:dyDescent="0.25">
      <c r="A228" s="116">
        <f t="shared" si="8"/>
        <v>223</v>
      </c>
      <c r="B228" s="124" t="s">
        <v>1192</v>
      </c>
      <c r="C228" s="125" t="s">
        <v>1193</v>
      </c>
      <c r="D228" s="124"/>
      <c r="E228" s="124" t="s">
        <v>1194</v>
      </c>
      <c r="F228" s="124" t="s">
        <v>1195</v>
      </c>
      <c r="G228" s="124"/>
      <c r="H228" s="124">
        <v>396210</v>
      </c>
      <c r="I228" s="124" t="s">
        <v>1511</v>
      </c>
      <c r="J228" s="126"/>
      <c r="K228" s="127">
        <v>24818</v>
      </c>
      <c r="L228" s="128">
        <v>2482</v>
      </c>
      <c r="M228" s="129">
        <f t="shared" si="7"/>
        <v>10</v>
      </c>
      <c r="N228" s="130" t="s">
        <v>2034</v>
      </c>
      <c r="O228" s="116"/>
      <c r="P228" s="116"/>
      <c r="Q228" s="122"/>
    </row>
    <row r="229" spans="1:17" x14ac:dyDescent="0.25">
      <c r="A229" s="116">
        <f t="shared" si="8"/>
        <v>224</v>
      </c>
      <c r="B229" s="124" t="s">
        <v>1192</v>
      </c>
      <c r="C229" s="125" t="s">
        <v>1193</v>
      </c>
      <c r="D229" s="124"/>
      <c r="E229" s="124" t="s">
        <v>1194</v>
      </c>
      <c r="F229" s="124" t="s">
        <v>1195</v>
      </c>
      <c r="G229" s="124"/>
      <c r="H229" s="124">
        <v>396210</v>
      </c>
      <c r="I229" s="124" t="s">
        <v>1512</v>
      </c>
      <c r="J229" s="126"/>
      <c r="K229" s="127">
        <v>19854</v>
      </c>
      <c r="L229" s="128">
        <v>1985</v>
      </c>
      <c r="M229" s="129">
        <f t="shared" si="7"/>
        <v>10</v>
      </c>
      <c r="N229" s="130" t="s">
        <v>2034</v>
      </c>
      <c r="O229" s="116"/>
      <c r="P229" s="116"/>
      <c r="Q229" s="122"/>
    </row>
    <row r="230" spans="1:17" x14ac:dyDescent="0.25">
      <c r="A230" s="116">
        <f t="shared" si="8"/>
        <v>225</v>
      </c>
      <c r="B230" s="124" t="s">
        <v>1192</v>
      </c>
      <c r="C230" s="125" t="s">
        <v>1193</v>
      </c>
      <c r="D230" s="124"/>
      <c r="E230" s="124" t="s">
        <v>1194</v>
      </c>
      <c r="F230" s="124" t="s">
        <v>1195</v>
      </c>
      <c r="G230" s="124"/>
      <c r="H230" s="124">
        <v>396210</v>
      </c>
      <c r="I230" s="124" t="s">
        <v>1513</v>
      </c>
      <c r="J230" s="126"/>
      <c r="K230" s="127">
        <v>701231</v>
      </c>
      <c r="L230" s="128">
        <v>70123</v>
      </c>
      <c r="M230" s="129">
        <f t="shared" si="7"/>
        <v>10</v>
      </c>
      <c r="N230" s="130" t="s">
        <v>2034</v>
      </c>
      <c r="O230" s="116"/>
      <c r="P230" s="116"/>
      <c r="Q230" s="122"/>
    </row>
    <row r="231" spans="1:17" x14ac:dyDescent="0.25">
      <c r="A231" s="116">
        <f t="shared" si="8"/>
        <v>226</v>
      </c>
      <c r="B231" s="124" t="s">
        <v>1173</v>
      </c>
      <c r="C231" s="125" t="s">
        <v>1174</v>
      </c>
      <c r="D231" s="124" t="s">
        <v>1268</v>
      </c>
      <c r="E231" s="124" t="s">
        <v>1176</v>
      </c>
      <c r="F231" s="124" t="s">
        <v>1177</v>
      </c>
      <c r="G231" s="124" t="s">
        <v>1178</v>
      </c>
      <c r="H231" s="124">
        <v>502032</v>
      </c>
      <c r="I231" s="124" t="s">
        <v>1514</v>
      </c>
      <c r="J231" s="126"/>
      <c r="K231" s="127">
        <v>83891.09</v>
      </c>
      <c r="L231" s="128">
        <v>8389</v>
      </c>
      <c r="M231" s="129">
        <f t="shared" si="7"/>
        <v>10</v>
      </c>
      <c r="N231" s="130" t="s">
        <v>2034</v>
      </c>
      <c r="O231" s="116"/>
      <c r="P231" s="116"/>
      <c r="Q231" s="122"/>
    </row>
    <row r="232" spans="1:17" x14ac:dyDescent="0.25">
      <c r="A232" s="116">
        <f t="shared" si="8"/>
        <v>227</v>
      </c>
      <c r="B232" s="124" t="s">
        <v>1173</v>
      </c>
      <c r="C232" s="125" t="s">
        <v>1174</v>
      </c>
      <c r="D232" s="124" t="s">
        <v>1268</v>
      </c>
      <c r="E232" s="124" t="s">
        <v>1176</v>
      </c>
      <c r="F232" s="124" t="s">
        <v>1177</v>
      </c>
      <c r="G232" s="124" t="s">
        <v>1178</v>
      </c>
      <c r="H232" s="124">
        <v>502032</v>
      </c>
      <c r="I232" s="124" t="s">
        <v>1515</v>
      </c>
      <c r="J232" s="126"/>
      <c r="K232" s="127">
        <v>108608.65</v>
      </c>
      <c r="L232" s="128">
        <v>10854</v>
      </c>
      <c r="M232" s="129">
        <f t="shared" si="7"/>
        <v>10</v>
      </c>
      <c r="N232" s="130" t="s">
        <v>2034</v>
      </c>
      <c r="O232" s="116"/>
      <c r="P232" s="116"/>
      <c r="Q232" s="122"/>
    </row>
    <row r="233" spans="1:17" x14ac:dyDescent="0.25">
      <c r="A233" s="116">
        <f t="shared" si="8"/>
        <v>228</v>
      </c>
      <c r="B233" s="124" t="s">
        <v>1173</v>
      </c>
      <c r="C233" s="125" t="s">
        <v>1174</v>
      </c>
      <c r="D233" s="124" t="s">
        <v>1516</v>
      </c>
      <c r="E233" s="124" t="s">
        <v>1176</v>
      </c>
      <c r="F233" s="124" t="s">
        <v>1177</v>
      </c>
      <c r="G233" s="124" t="s">
        <v>1178</v>
      </c>
      <c r="H233" s="124">
        <v>502032</v>
      </c>
      <c r="I233" s="124" t="s">
        <v>1517</v>
      </c>
      <c r="J233" s="126"/>
      <c r="K233" s="127">
        <v>69928</v>
      </c>
      <c r="L233" s="128">
        <v>6993</v>
      </c>
      <c r="M233" s="129">
        <f t="shared" si="7"/>
        <v>10</v>
      </c>
      <c r="N233" s="130" t="s">
        <v>2034</v>
      </c>
      <c r="O233" s="116"/>
      <c r="P233" s="116"/>
      <c r="Q233" s="122"/>
    </row>
    <row r="234" spans="1:17" x14ac:dyDescent="0.25">
      <c r="A234" s="116">
        <f t="shared" si="8"/>
        <v>229</v>
      </c>
      <c r="B234" s="124" t="s">
        <v>1173</v>
      </c>
      <c r="C234" s="125" t="s">
        <v>1174</v>
      </c>
      <c r="D234" s="124" t="s">
        <v>1516</v>
      </c>
      <c r="E234" s="124" t="s">
        <v>1176</v>
      </c>
      <c r="F234" s="124" t="s">
        <v>1177</v>
      </c>
      <c r="G234" s="124" t="s">
        <v>1178</v>
      </c>
      <c r="H234" s="124">
        <v>502032</v>
      </c>
      <c r="I234" s="124" t="s">
        <v>1518</v>
      </c>
      <c r="J234" s="126"/>
      <c r="K234" s="127">
        <v>233150</v>
      </c>
      <c r="L234" s="128">
        <v>23315</v>
      </c>
      <c r="M234" s="129">
        <f t="shared" si="7"/>
        <v>10</v>
      </c>
      <c r="N234" s="130" t="s">
        <v>2034</v>
      </c>
      <c r="O234" s="116"/>
      <c r="P234" s="116"/>
      <c r="Q234" s="122"/>
    </row>
    <row r="235" spans="1:17" x14ac:dyDescent="0.25">
      <c r="A235" s="116">
        <f t="shared" si="8"/>
        <v>230</v>
      </c>
      <c r="B235" s="124" t="s">
        <v>1173</v>
      </c>
      <c r="C235" s="125" t="s">
        <v>1174</v>
      </c>
      <c r="D235" s="124" t="s">
        <v>1516</v>
      </c>
      <c r="E235" s="124" t="s">
        <v>1176</v>
      </c>
      <c r="F235" s="124" t="s">
        <v>1177</v>
      </c>
      <c r="G235" s="124" t="s">
        <v>1178</v>
      </c>
      <c r="H235" s="124">
        <v>502032</v>
      </c>
      <c r="I235" s="124" t="s">
        <v>1519</v>
      </c>
      <c r="J235" s="126"/>
      <c r="K235" s="127">
        <v>196643</v>
      </c>
      <c r="L235" s="128">
        <v>19664</v>
      </c>
      <c r="M235" s="129">
        <f t="shared" si="7"/>
        <v>10</v>
      </c>
      <c r="N235" s="130" t="s">
        <v>2034</v>
      </c>
      <c r="O235" s="116"/>
      <c r="P235" s="116"/>
      <c r="Q235" s="122"/>
    </row>
    <row r="236" spans="1:17" x14ac:dyDescent="0.25">
      <c r="A236" s="116">
        <f t="shared" si="8"/>
        <v>231</v>
      </c>
      <c r="B236" s="124" t="s">
        <v>1173</v>
      </c>
      <c r="C236" s="125" t="s">
        <v>1174</v>
      </c>
      <c r="D236" s="124" t="s">
        <v>1516</v>
      </c>
      <c r="E236" s="124" t="s">
        <v>1176</v>
      </c>
      <c r="F236" s="124" t="s">
        <v>1177</v>
      </c>
      <c r="G236" s="124" t="s">
        <v>1178</v>
      </c>
      <c r="H236" s="124">
        <v>502032</v>
      </c>
      <c r="I236" s="124" t="s">
        <v>1520</v>
      </c>
      <c r="J236" s="126"/>
      <c r="K236" s="127">
        <v>183931</v>
      </c>
      <c r="L236" s="128">
        <v>18393</v>
      </c>
      <c r="M236" s="129">
        <f t="shared" si="7"/>
        <v>10</v>
      </c>
      <c r="N236" s="130" t="s">
        <v>2034</v>
      </c>
      <c r="O236" s="116"/>
      <c r="P236" s="116"/>
      <c r="Q236" s="122"/>
    </row>
    <row r="237" spans="1:17" x14ac:dyDescent="0.25">
      <c r="A237" s="116">
        <f t="shared" si="8"/>
        <v>232</v>
      </c>
      <c r="B237" s="124" t="s">
        <v>1173</v>
      </c>
      <c r="C237" s="125" t="s">
        <v>1174</v>
      </c>
      <c r="D237" s="124" t="s">
        <v>1516</v>
      </c>
      <c r="E237" s="124" t="s">
        <v>1176</v>
      </c>
      <c r="F237" s="124" t="s">
        <v>1177</v>
      </c>
      <c r="G237" s="124" t="s">
        <v>1178</v>
      </c>
      <c r="H237" s="124">
        <v>502032</v>
      </c>
      <c r="I237" s="124" t="s">
        <v>1521</v>
      </c>
      <c r="J237" s="126"/>
      <c r="K237" s="127">
        <v>325665</v>
      </c>
      <c r="L237" s="128">
        <v>32567</v>
      </c>
      <c r="M237" s="129">
        <f t="shared" si="7"/>
        <v>10</v>
      </c>
      <c r="N237" s="130" t="s">
        <v>2034</v>
      </c>
      <c r="O237" s="116"/>
      <c r="P237" s="116"/>
      <c r="Q237" s="122"/>
    </row>
    <row r="238" spans="1:17" x14ac:dyDescent="0.25">
      <c r="A238" s="116">
        <f t="shared" si="8"/>
        <v>233</v>
      </c>
      <c r="B238" s="124" t="s">
        <v>1173</v>
      </c>
      <c r="C238" s="125" t="s">
        <v>1174</v>
      </c>
      <c r="D238" s="124" t="s">
        <v>1516</v>
      </c>
      <c r="E238" s="124" t="s">
        <v>1176</v>
      </c>
      <c r="F238" s="124" t="s">
        <v>1177</v>
      </c>
      <c r="G238" s="124" t="s">
        <v>1178</v>
      </c>
      <c r="H238" s="124">
        <v>502032</v>
      </c>
      <c r="I238" s="124" t="s">
        <v>1522</v>
      </c>
      <c r="J238" s="126"/>
      <c r="K238" s="127">
        <v>71783</v>
      </c>
      <c r="L238" s="128">
        <v>7178</v>
      </c>
      <c r="M238" s="129">
        <f t="shared" si="7"/>
        <v>10</v>
      </c>
      <c r="N238" s="130" t="s">
        <v>2034</v>
      </c>
      <c r="O238" s="116"/>
      <c r="P238" s="116"/>
      <c r="Q238" s="122"/>
    </row>
    <row r="239" spans="1:17" x14ac:dyDescent="0.25">
      <c r="A239" s="116">
        <f t="shared" si="8"/>
        <v>234</v>
      </c>
      <c r="B239" s="124" t="s">
        <v>1173</v>
      </c>
      <c r="C239" s="125" t="s">
        <v>1174</v>
      </c>
      <c r="D239" s="124" t="s">
        <v>1516</v>
      </c>
      <c r="E239" s="124" t="s">
        <v>1176</v>
      </c>
      <c r="F239" s="124" t="s">
        <v>1177</v>
      </c>
      <c r="G239" s="124" t="s">
        <v>1178</v>
      </c>
      <c r="H239" s="124">
        <v>502032</v>
      </c>
      <c r="I239" s="124" t="s">
        <v>1523</v>
      </c>
      <c r="J239" s="126"/>
      <c r="K239" s="127">
        <v>153344</v>
      </c>
      <c r="L239" s="128">
        <v>15334</v>
      </c>
      <c r="M239" s="129">
        <f t="shared" si="7"/>
        <v>10</v>
      </c>
      <c r="N239" s="130" t="s">
        <v>2034</v>
      </c>
      <c r="O239" s="116"/>
      <c r="P239" s="116"/>
      <c r="Q239" s="122"/>
    </row>
    <row r="240" spans="1:17" x14ac:dyDescent="0.25">
      <c r="A240" s="116">
        <f t="shared" si="8"/>
        <v>235</v>
      </c>
      <c r="B240" s="124" t="s">
        <v>1173</v>
      </c>
      <c r="C240" s="125" t="s">
        <v>1174</v>
      </c>
      <c r="D240" s="124" t="s">
        <v>1516</v>
      </c>
      <c r="E240" s="124" t="s">
        <v>1176</v>
      </c>
      <c r="F240" s="124" t="s">
        <v>1177</v>
      </c>
      <c r="G240" s="124" t="s">
        <v>1178</v>
      </c>
      <c r="H240" s="124">
        <v>502032</v>
      </c>
      <c r="I240" s="124" t="s">
        <v>1524</v>
      </c>
      <c r="J240" s="126"/>
      <c r="K240" s="127">
        <v>103546</v>
      </c>
      <c r="L240" s="128">
        <v>10355</v>
      </c>
      <c r="M240" s="129">
        <f t="shared" si="7"/>
        <v>10</v>
      </c>
      <c r="N240" s="130" t="s">
        <v>2034</v>
      </c>
      <c r="O240" s="116"/>
      <c r="P240" s="116"/>
      <c r="Q240" s="122"/>
    </row>
    <row r="241" spans="1:17" x14ac:dyDescent="0.25">
      <c r="A241" s="116">
        <f t="shared" si="8"/>
        <v>236</v>
      </c>
      <c r="B241" s="124" t="s">
        <v>1173</v>
      </c>
      <c r="C241" s="125" t="s">
        <v>1174</v>
      </c>
      <c r="D241" s="124" t="s">
        <v>1516</v>
      </c>
      <c r="E241" s="124" t="s">
        <v>1176</v>
      </c>
      <c r="F241" s="124" t="s">
        <v>1177</v>
      </c>
      <c r="G241" s="124" t="s">
        <v>1178</v>
      </c>
      <c r="H241" s="124">
        <v>502032</v>
      </c>
      <c r="I241" s="124" t="s">
        <v>1525</v>
      </c>
      <c r="J241" s="126"/>
      <c r="K241" s="127">
        <v>204065</v>
      </c>
      <c r="L241" s="128">
        <v>20407</v>
      </c>
      <c r="M241" s="129">
        <f t="shared" si="7"/>
        <v>10</v>
      </c>
      <c r="N241" s="130" t="s">
        <v>2034</v>
      </c>
      <c r="O241" s="116"/>
      <c r="P241" s="116"/>
      <c r="Q241" s="122"/>
    </row>
    <row r="242" spans="1:17" x14ac:dyDescent="0.25">
      <c r="A242" s="116">
        <f t="shared" si="8"/>
        <v>237</v>
      </c>
      <c r="B242" s="124"/>
      <c r="C242" s="125" t="s">
        <v>1318</v>
      </c>
      <c r="D242" s="124"/>
      <c r="E242" s="124"/>
      <c r="F242" s="124"/>
      <c r="G242" s="124"/>
      <c r="H242" s="124"/>
      <c r="I242" s="124" t="s">
        <v>1526</v>
      </c>
      <c r="J242" s="126"/>
      <c r="K242" s="127">
        <v>232411</v>
      </c>
      <c r="L242" s="128">
        <v>23241</v>
      </c>
      <c r="M242" s="129">
        <f t="shared" si="7"/>
        <v>10</v>
      </c>
      <c r="N242" s="130" t="s">
        <v>2034</v>
      </c>
      <c r="O242" s="116"/>
      <c r="P242" s="116"/>
      <c r="Q242" s="122"/>
    </row>
    <row r="243" spans="1:17" x14ac:dyDescent="0.25">
      <c r="A243" s="116">
        <f t="shared" si="8"/>
        <v>238</v>
      </c>
      <c r="B243" s="124"/>
      <c r="C243" s="125" t="s">
        <v>1257</v>
      </c>
      <c r="D243" s="124"/>
      <c r="E243" s="124"/>
      <c r="F243" s="124"/>
      <c r="G243" s="124"/>
      <c r="H243" s="124"/>
      <c r="I243" s="124" t="s">
        <v>1527</v>
      </c>
      <c r="J243" s="126"/>
      <c r="K243" s="127">
        <v>30884</v>
      </c>
      <c r="L243" s="128">
        <v>618</v>
      </c>
      <c r="M243" s="129">
        <f t="shared" si="7"/>
        <v>2</v>
      </c>
      <c r="N243" s="130" t="s">
        <v>2034</v>
      </c>
      <c r="O243" s="116"/>
      <c r="P243" s="116"/>
      <c r="Q243" s="122"/>
    </row>
    <row r="244" spans="1:17" x14ac:dyDescent="0.25">
      <c r="A244" s="116">
        <f t="shared" si="8"/>
        <v>239</v>
      </c>
      <c r="B244" s="124"/>
      <c r="C244" s="125" t="s">
        <v>1299</v>
      </c>
      <c r="D244" s="124"/>
      <c r="E244" s="124"/>
      <c r="F244" s="124"/>
      <c r="G244" s="124"/>
      <c r="H244" s="124"/>
      <c r="I244" s="124" t="s">
        <v>1528</v>
      </c>
      <c r="J244" s="126"/>
      <c r="K244" s="127">
        <v>3861</v>
      </c>
      <c r="L244" s="128">
        <v>386</v>
      </c>
      <c r="M244" s="129">
        <f t="shared" si="7"/>
        <v>10</v>
      </c>
      <c r="N244" s="130" t="s">
        <v>2034</v>
      </c>
      <c r="O244" s="116"/>
      <c r="P244" s="116"/>
      <c r="Q244" s="122"/>
    </row>
    <row r="245" spans="1:17" x14ac:dyDescent="0.25">
      <c r="A245" s="116">
        <f t="shared" si="8"/>
        <v>240</v>
      </c>
      <c r="B245" s="124"/>
      <c r="C245" s="125" t="s">
        <v>1299</v>
      </c>
      <c r="D245" s="124"/>
      <c r="E245" s="124"/>
      <c r="F245" s="124"/>
      <c r="G245" s="124"/>
      <c r="H245" s="124"/>
      <c r="I245" s="124" t="s">
        <v>1529</v>
      </c>
      <c r="J245" s="126"/>
      <c r="K245" s="127">
        <v>3861</v>
      </c>
      <c r="L245" s="128">
        <v>386</v>
      </c>
      <c r="M245" s="129">
        <f t="shared" si="7"/>
        <v>10</v>
      </c>
      <c r="N245" s="130" t="s">
        <v>2034</v>
      </c>
      <c r="O245" s="116"/>
      <c r="P245" s="116"/>
      <c r="Q245" s="122"/>
    </row>
    <row r="246" spans="1:17" x14ac:dyDescent="0.25">
      <c r="A246" s="116">
        <f t="shared" si="8"/>
        <v>241</v>
      </c>
      <c r="B246" s="124"/>
      <c r="C246" s="125" t="s">
        <v>1299</v>
      </c>
      <c r="D246" s="124"/>
      <c r="E246" s="124"/>
      <c r="F246" s="124"/>
      <c r="G246" s="124"/>
      <c r="H246" s="124"/>
      <c r="I246" s="124" t="s">
        <v>1530</v>
      </c>
      <c r="J246" s="126"/>
      <c r="K246" s="127">
        <v>3861</v>
      </c>
      <c r="L246" s="128">
        <v>386</v>
      </c>
      <c r="M246" s="129">
        <f t="shared" si="7"/>
        <v>10</v>
      </c>
      <c r="N246" s="130" t="s">
        <v>2034</v>
      </c>
      <c r="O246" s="116"/>
      <c r="P246" s="116"/>
      <c r="Q246" s="122"/>
    </row>
    <row r="247" spans="1:17" x14ac:dyDescent="0.25">
      <c r="A247" s="116">
        <f t="shared" si="8"/>
        <v>242</v>
      </c>
      <c r="B247" s="124"/>
      <c r="C247" s="125" t="s">
        <v>1299</v>
      </c>
      <c r="D247" s="124"/>
      <c r="E247" s="124"/>
      <c r="F247" s="124"/>
      <c r="G247" s="124"/>
      <c r="H247" s="124"/>
      <c r="I247" s="124" t="s">
        <v>1531</v>
      </c>
      <c r="J247" s="126"/>
      <c r="K247" s="127">
        <v>3861</v>
      </c>
      <c r="L247" s="128">
        <v>386</v>
      </c>
      <c r="M247" s="129">
        <f t="shared" si="7"/>
        <v>10</v>
      </c>
      <c r="N247" s="130" t="s">
        <v>2034</v>
      </c>
      <c r="O247" s="116"/>
      <c r="P247" s="116"/>
      <c r="Q247" s="122"/>
    </row>
    <row r="248" spans="1:17" x14ac:dyDescent="0.25">
      <c r="A248" s="116">
        <f t="shared" si="8"/>
        <v>243</v>
      </c>
      <c r="B248" s="124"/>
      <c r="C248" s="125" t="s">
        <v>1299</v>
      </c>
      <c r="D248" s="124"/>
      <c r="E248" s="124"/>
      <c r="F248" s="124"/>
      <c r="G248" s="124"/>
      <c r="H248" s="124"/>
      <c r="I248" s="124" t="s">
        <v>1532</v>
      </c>
      <c r="J248" s="126"/>
      <c r="K248" s="127">
        <v>3861</v>
      </c>
      <c r="L248" s="128">
        <v>386</v>
      </c>
      <c r="M248" s="129">
        <f t="shared" si="7"/>
        <v>10</v>
      </c>
      <c r="N248" s="130" t="s">
        <v>2034</v>
      </c>
      <c r="O248" s="116"/>
      <c r="P248" s="116"/>
      <c r="Q248" s="122"/>
    </row>
    <row r="249" spans="1:17" x14ac:dyDescent="0.25">
      <c r="A249" s="116">
        <f t="shared" si="8"/>
        <v>244</v>
      </c>
      <c r="B249" s="124"/>
      <c r="C249" s="125" t="s">
        <v>1299</v>
      </c>
      <c r="D249" s="124"/>
      <c r="E249" s="124"/>
      <c r="F249" s="124"/>
      <c r="G249" s="124"/>
      <c r="H249" s="124"/>
      <c r="I249" s="124" t="s">
        <v>1533</v>
      </c>
      <c r="J249" s="126"/>
      <c r="K249" s="127">
        <v>3861</v>
      </c>
      <c r="L249" s="128">
        <v>386</v>
      </c>
      <c r="M249" s="129">
        <f t="shared" si="7"/>
        <v>10</v>
      </c>
      <c r="N249" s="130" t="s">
        <v>2034</v>
      </c>
      <c r="O249" s="116"/>
      <c r="P249" s="116"/>
      <c r="Q249" s="122"/>
    </row>
    <row r="250" spans="1:17" x14ac:dyDescent="0.25">
      <c r="A250" s="116">
        <f t="shared" si="8"/>
        <v>245</v>
      </c>
      <c r="B250" s="124"/>
      <c r="C250" s="125" t="s">
        <v>1299</v>
      </c>
      <c r="D250" s="124"/>
      <c r="E250" s="124"/>
      <c r="F250" s="124"/>
      <c r="G250" s="124"/>
      <c r="H250" s="124"/>
      <c r="I250" s="124" t="s">
        <v>1534</v>
      </c>
      <c r="J250" s="126"/>
      <c r="K250" s="127">
        <v>6508</v>
      </c>
      <c r="L250" s="128">
        <v>651</v>
      </c>
      <c r="M250" s="129">
        <f t="shared" si="7"/>
        <v>10</v>
      </c>
      <c r="N250" s="130" t="s">
        <v>2034</v>
      </c>
      <c r="O250" s="116"/>
      <c r="P250" s="116"/>
      <c r="Q250" s="122"/>
    </row>
    <row r="251" spans="1:17" x14ac:dyDescent="0.25">
      <c r="A251" s="116">
        <f t="shared" si="8"/>
        <v>246</v>
      </c>
      <c r="B251" s="124" t="s">
        <v>1330</v>
      </c>
      <c r="C251" s="125" t="s">
        <v>1331</v>
      </c>
      <c r="D251" s="124"/>
      <c r="E251" s="124" t="s">
        <v>1332</v>
      </c>
      <c r="F251" s="124" t="s">
        <v>1283</v>
      </c>
      <c r="G251" s="124" t="s">
        <v>1169</v>
      </c>
      <c r="H251" s="124">
        <v>400099</v>
      </c>
      <c r="I251" s="124" t="s">
        <v>1535</v>
      </c>
      <c r="J251" s="126"/>
      <c r="K251" s="127">
        <v>17593</v>
      </c>
      <c r="L251" s="128">
        <v>1759</v>
      </c>
      <c r="M251" s="129">
        <f t="shared" si="7"/>
        <v>10</v>
      </c>
      <c r="N251" s="130" t="s">
        <v>2034</v>
      </c>
      <c r="O251" s="116"/>
      <c r="P251" s="116"/>
      <c r="Q251" s="122"/>
    </row>
    <row r="252" spans="1:17" x14ac:dyDescent="0.25">
      <c r="A252" s="116">
        <f t="shared" si="8"/>
        <v>247</v>
      </c>
      <c r="B252" s="124" t="s">
        <v>1173</v>
      </c>
      <c r="C252" s="125" t="s">
        <v>1174</v>
      </c>
      <c r="D252" s="124" t="s">
        <v>1516</v>
      </c>
      <c r="E252" s="124" t="s">
        <v>1176</v>
      </c>
      <c r="F252" s="124" t="s">
        <v>1177</v>
      </c>
      <c r="G252" s="124" t="s">
        <v>1178</v>
      </c>
      <c r="H252" s="124">
        <v>502032</v>
      </c>
      <c r="I252" s="124" t="s">
        <v>1536</v>
      </c>
      <c r="J252" s="126"/>
      <c r="K252" s="127">
        <v>10850</v>
      </c>
      <c r="L252" s="128">
        <v>1085</v>
      </c>
      <c r="M252" s="129">
        <f t="shared" si="7"/>
        <v>10</v>
      </c>
      <c r="N252" s="130" t="s">
        <v>2034</v>
      </c>
      <c r="O252" s="116"/>
      <c r="P252" s="116"/>
      <c r="Q252" s="122"/>
    </row>
    <row r="253" spans="1:17" x14ac:dyDescent="0.25">
      <c r="A253" s="116">
        <f t="shared" si="8"/>
        <v>248</v>
      </c>
      <c r="B253" s="124" t="s">
        <v>1173</v>
      </c>
      <c r="C253" s="125" t="s">
        <v>1174</v>
      </c>
      <c r="D253" s="124" t="s">
        <v>1348</v>
      </c>
      <c r="E253" s="124" t="s">
        <v>1176</v>
      </c>
      <c r="F253" s="124" t="s">
        <v>1177</v>
      </c>
      <c r="G253" s="124" t="s">
        <v>1178</v>
      </c>
      <c r="H253" s="124">
        <v>502032</v>
      </c>
      <c r="I253" s="124" t="s">
        <v>1537</v>
      </c>
      <c r="J253" s="126"/>
      <c r="K253" s="127">
        <v>7382.54</v>
      </c>
      <c r="L253" s="128">
        <v>738</v>
      </c>
      <c r="M253" s="129">
        <f t="shared" si="7"/>
        <v>10</v>
      </c>
      <c r="N253" s="130" t="s">
        <v>2034</v>
      </c>
      <c r="O253" s="116"/>
      <c r="P253" s="116"/>
      <c r="Q253" s="122"/>
    </row>
    <row r="254" spans="1:17" x14ac:dyDescent="0.25">
      <c r="A254" s="116">
        <f t="shared" si="8"/>
        <v>249</v>
      </c>
      <c r="B254" s="124"/>
      <c r="C254" s="125" t="s">
        <v>1538</v>
      </c>
      <c r="D254" s="124"/>
      <c r="E254" s="124"/>
      <c r="F254" s="124"/>
      <c r="G254" s="124"/>
      <c r="H254" s="124"/>
      <c r="I254" s="124" t="s">
        <v>1539</v>
      </c>
      <c r="J254" s="126"/>
      <c r="K254" s="127">
        <v>22209</v>
      </c>
      <c r="L254" s="128">
        <v>2221</v>
      </c>
      <c r="M254" s="129">
        <f t="shared" si="7"/>
        <v>10</v>
      </c>
      <c r="N254" s="130" t="s">
        <v>2034</v>
      </c>
      <c r="O254" s="116"/>
      <c r="P254" s="116"/>
      <c r="Q254" s="122"/>
    </row>
    <row r="255" spans="1:17" x14ac:dyDescent="0.25">
      <c r="A255" s="116">
        <f t="shared" si="8"/>
        <v>250</v>
      </c>
      <c r="B255" s="124"/>
      <c r="C255" s="125" t="s">
        <v>1540</v>
      </c>
      <c r="D255" s="124"/>
      <c r="E255" s="124"/>
      <c r="F255" s="124"/>
      <c r="G255" s="124"/>
      <c r="H255" s="124"/>
      <c r="I255" s="124" t="s">
        <v>1541</v>
      </c>
      <c r="J255" s="126"/>
      <c r="K255" s="127">
        <v>16545</v>
      </c>
      <c r="L255" s="128">
        <v>1655</v>
      </c>
      <c r="M255" s="129">
        <f t="shared" si="7"/>
        <v>10</v>
      </c>
      <c r="N255" s="130" t="s">
        <v>2034</v>
      </c>
      <c r="O255" s="116"/>
      <c r="P255" s="116"/>
      <c r="Q255" s="122"/>
    </row>
    <row r="256" spans="1:17" x14ac:dyDescent="0.25">
      <c r="A256" s="116">
        <f t="shared" si="8"/>
        <v>251</v>
      </c>
      <c r="B256" s="124"/>
      <c r="C256" s="125" t="s">
        <v>1257</v>
      </c>
      <c r="D256" s="124"/>
      <c r="E256" s="124"/>
      <c r="F256" s="124"/>
      <c r="G256" s="124"/>
      <c r="H256" s="124"/>
      <c r="I256" s="124" t="s">
        <v>1542</v>
      </c>
      <c r="J256" s="126"/>
      <c r="K256" s="127">
        <v>52944</v>
      </c>
      <c r="L256" s="128">
        <v>1059</v>
      </c>
      <c r="M256" s="129">
        <f t="shared" si="7"/>
        <v>2</v>
      </c>
      <c r="N256" s="130" t="s">
        <v>2034</v>
      </c>
      <c r="O256" s="116"/>
      <c r="P256" s="116"/>
      <c r="Q256" s="122"/>
    </row>
    <row r="257" spans="1:17" x14ac:dyDescent="0.25">
      <c r="A257" s="116">
        <f t="shared" si="8"/>
        <v>252</v>
      </c>
      <c r="B257" s="124" t="s">
        <v>1280</v>
      </c>
      <c r="C257" s="125" t="s">
        <v>1281</v>
      </c>
      <c r="D257" s="124"/>
      <c r="E257" s="124" t="s">
        <v>1282</v>
      </c>
      <c r="F257" s="124" t="s">
        <v>1283</v>
      </c>
      <c r="G257" s="124" t="s">
        <v>1169</v>
      </c>
      <c r="H257" s="124">
        <v>400059</v>
      </c>
      <c r="I257" s="124" t="s">
        <v>1543</v>
      </c>
      <c r="J257" s="126"/>
      <c r="K257" s="127">
        <v>162141</v>
      </c>
      <c r="L257" s="128">
        <v>16214</v>
      </c>
      <c r="M257" s="129">
        <f t="shared" si="7"/>
        <v>10</v>
      </c>
      <c r="N257" s="130" t="s">
        <v>2034</v>
      </c>
      <c r="O257" s="116"/>
      <c r="P257" s="116"/>
      <c r="Q257" s="122"/>
    </row>
    <row r="258" spans="1:17" x14ac:dyDescent="0.25">
      <c r="A258" s="116">
        <f t="shared" si="8"/>
        <v>253</v>
      </c>
      <c r="B258" s="124" t="s">
        <v>1386</v>
      </c>
      <c r="C258" s="125" t="s">
        <v>1387</v>
      </c>
      <c r="D258" s="124"/>
      <c r="E258" s="124" t="s">
        <v>1388</v>
      </c>
      <c r="F258" s="124" t="s">
        <v>1389</v>
      </c>
      <c r="G258" s="124" t="s">
        <v>1246</v>
      </c>
      <c r="H258" s="124">
        <v>221003</v>
      </c>
      <c r="I258" s="124" t="s">
        <v>1544</v>
      </c>
      <c r="J258" s="126"/>
      <c r="K258" s="127">
        <v>7880.93</v>
      </c>
      <c r="L258" s="128">
        <v>892</v>
      </c>
      <c r="M258" s="129">
        <f>L258/K258*100</f>
        <v>11.318461146083013</v>
      </c>
      <c r="N258" s="130" t="s">
        <v>2034</v>
      </c>
      <c r="O258" s="116"/>
      <c r="P258" s="116"/>
      <c r="Q258" s="122"/>
    </row>
    <row r="259" spans="1:17" x14ac:dyDescent="0.25">
      <c r="A259" s="116">
        <f t="shared" si="8"/>
        <v>254</v>
      </c>
      <c r="B259" s="124" t="s">
        <v>1306</v>
      </c>
      <c r="C259" s="125" t="s">
        <v>1307</v>
      </c>
      <c r="D259" s="124"/>
      <c r="E259" s="124" t="s">
        <v>1308</v>
      </c>
      <c r="F259" s="124" t="s">
        <v>1309</v>
      </c>
      <c r="G259" s="124" t="s">
        <v>1241</v>
      </c>
      <c r="H259" s="124">
        <v>124507</v>
      </c>
      <c r="I259" s="124" t="s">
        <v>1545</v>
      </c>
      <c r="J259" s="126"/>
      <c r="K259" s="127">
        <v>788668</v>
      </c>
      <c r="L259" s="128">
        <v>78867</v>
      </c>
      <c r="M259" s="129">
        <f t="shared" si="7"/>
        <v>10</v>
      </c>
      <c r="N259" s="130" t="s">
        <v>2034</v>
      </c>
      <c r="O259" s="116"/>
      <c r="P259" s="116"/>
      <c r="Q259" s="122"/>
    </row>
    <row r="260" spans="1:17" x14ac:dyDescent="0.25">
      <c r="A260" s="116">
        <f t="shared" si="8"/>
        <v>255</v>
      </c>
      <c r="B260" s="124" t="s">
        <v>1546</v>
      </c>
      <c r="C260" s="125" t="s">
        <v>1547</v>
      </c>
      <c r="D260" s="124"/>
      <c r="E260" s="124" t="s">
        <v>1548</v>
      </c>
      <c r="F260" s="124" t="s">
        <v>1189</v>
      </c>
      <c r="G260" s="124" t="s">
        <v>1190</v>
      </c>
      <c r="H260" s="124">
        <v>600032</v>
      </c>
      <c r="I260" s="124" t="s">
        <v>1549</v>
      </c>
      <c r="J260" s="126"/>
      <c r="K260" s="127">
        <v>11250</v>
      </c>
      <c r="L260" s="128">
        <v>1125</v>
      </c>
      <c r="M260" s="129">
        <f t="shared" si="7"/>
        <v>10</v>
      </c>
      <c r="N260" s="130" t="s">
        <v>2034</v>
      </c>
      <c r="O260" s="116"/>
      <c r="P260" s="116"/>
      <c r="Q260" s="122"/>
    </row>
    <row r="261" spans="1:17" x14ac:dyDescent="0.25">
      <c r="A261" s="116">
        <f t="shared" si="8"/>
        <v>256</v>
      </c>
      <c r="B261" s="124" t="s">
        <v>1546</v>
      </c>
      <c r="C261" s="125" t="s">
        <v>1547</v>
      </c>
      <c r="D261" s="124"/>
      <c r="E261" s="124" t="s">
        <v>1548</v>
      </c>
      <c r="F261" s="124" t="s">
        <v>1189</v>
      </c>
      <c r="G261" s="124" t="s">
        <v>1190</v>
      </c>
      <c r="H261" s="124">
        <v>600032</v>
      </c>
      <c r="I261" s="124" t="s">
        <v>1550</v>
      </c>
      <c r="J261" s="126"/>
      <c r="K261" s="127">
        <v>4632</v>
      </c>
      <c r="L261" s="128">
        <v>463</v>
      </c>
      <c r="M261" s="129">
        <f t="shared" si="7"/>
        <v>10</v>
      </c>
      <c r="N261" s="130" t="s">
        <v>2034</v>
      </c>
      <c r="O261" s="116"/>
      <c r="P261" s="116"/>
      <c r="Q261" s="122"/>
    </row>
    <row r="262" spans="1:17" x14ac:dyDescent="0.25">
      <c r="A262" s="116">
        <f t="shared" si="8"/>
        <v>257</v>
      </c>
      <c r="B262" s="124" t="s">
        <v>1546</v>
      </c>
      <c r="C262" s="125" t="s">
        <v>1547</v>
      </c>
      <c r="D262" s="124"/>
      <c r="E262" s="124" t="s">
        <v>1548</v>
      </c>
      <c r="F262" s="124" t="s">
        <v>1189</v>
      </c>
      <c r="G262" s="124" t="s">
        <v>1190</v>
      </c>
      <c r="H262" s="124">
        <v>600032</v>
      </c>
      <c r="I262" s="124" t="s">
        <v>1551</v>
      </c>
      <c r="J262" s="126"/>
      <c r="K262" s="127">
        <v>9265</v>
      </c>
      <c r="L262" s="128">
        <v>927</v>
      </c>
      <c r="M262" s="129">
        <f t="shared" ref="M262:M325" si="9">ROUND((L262/K262*100),0)</f>
        <v>10</v>
      </c>
      <c r="N262" s="130" t="s">
        <v>2034</v>
      </c>
      <c r="O262" s="116"/>
      <c r="P262" s="116"/>
      <c r="Q262" s="122"/>
    </row>
    <row r="263" spans="1:17" x14ac:dyDescent="0.25">
      <c r="A263" s="116">
        <f t="shared" ref="A263:A326" si="10">A262+1</f>
        <v>258</v>
      </c>
      <c r="B263" s="124" t="s">
        <v>1546</v>
      </c>
      <c r="C263" s="125" t="s">
        <v>1547</v>
      </c>
      <c r="D263" s="124"/>
      <c r="E263" s="124" t="s">
        <v>1548</v>
      </c>
      <c r="F263" s="124" t="s">
        <v>1189</v>
      </c>
      <c r="G263" s="124" t="s">
        <v>1190</v>
      </c>
      <c r="H263" s="124">
        <v>600032</v>
      </c>
      <c r="I263" s="124" t="s">
        <v>1552</v>
      </c>
      <c r="J263" s="126"/>
      <c r="K263" s="127">
        <v>4632</v>
      </c>
      <c r="L263" s="128">
        <v>463</v>
      </c>
      <c r="M263" s="129">
        <f t="shared" si="9"/>
        <v>10</v>
      </c>
      <c r="N263" s="130" t="s">
        <v>2034</v>
      </c>
      <c r="O263" s="116"/>
      <c r="P263" s="116"/>
      <c r="Q263" s="122"/>
    </row>
    <row r="264" spans="1:17" x14ac:dyDescent="0.25">
      <c r="A264" s="116">
        <f t="shared" si="10"/>
        <v>259</v>
      </c>
      <c r="B264" s="124" t="s">
        <v>1546</v>
      </c>
      <c r="C264" s="125" t="s">
        <v>1547</v>
      </c>
      <c r="D264" s="124"/>
      <c r="E264" s="124" t="s">
        <v>1548</v>
      </c>
      <c r="F264" s="124" t="s">
        <v>1189</v>
      </c>
      <c r="G264" s="124" t="s">
        <v>1190</v>
      </c>
      <c r="H264" s="124">
        <v>600032</v>
      </c>
      <c r="I264" s="124" t="s">
        <v>1553</v>
      </c>
      <c r="J264" s="126"/>
      <c r="K264" s="127">
        <v>4412</v>
      </c>
      <c r="L264" s="128">
        <v>441</v>
      </c>
      <c r="M264" s="129">
        <f t="shared" si="9"/>
        <v>10</v>
      </c>
      <c r="N264" s="130" t="s">
        <v>2034</v>
      </c>
      <c r="O264" s="116"/>
      <c r="P264" s="116"/>
      <c r="Q264" s="122"/>
    </row>
    <row r="265" spans="1:17" x14ac:dyDescent="0.25">
      <c r="A265" s="116">
        <f t="shared" si="10"/>
        <v>260</v>
      </c>
      <c r="B265" s="124" t="s">
        <v>1546</v>
      </c>
      <c r="C265" s="125" t="s">
        <v>1547</v>
      </c>
      <c r="D265" s="124"/>
      <c r="E265" s="124" t="s">
        <v>1548</v>
      </c>
      <c r="F265" s="124" t="s">
        <v>1189</v>
      </c>
      <c r="G265" s="124" t="s">
        <v>1190</v>
      </c>
      <c r="H265" s="124">
        <v>600032</v>
      </c>
      <c r="I265" s="124" t="s">
        <v>1554</v>
      </c>
      <c r="J265" s="126"/>
      <c r="K265" s="127">
        <v>18531</v>
      </c>
      <c r="L265" s="128">
        <v>1853</v>
      </c>
      <c r="M265" s="129">
        <f t="shared" si="9"/>
        <v>10</v>
      </c>
      <c r="N265" s="130" t="s">
        <v>2034</v>
      </c>
      <c r="O265" s="116"/>
      <c r="P265" s="116"/>
      <c r="Q265" s="122"/>
    </row>
    <row r="266" spans="1:17" x14ac:dyDescent="0.25">
      <c r="A266" s="116">
        <f t="shared" si="10"/>
        <v>261</v>
      </c>
      <c r="B266" s="124" t="s">
        <v>1372</v>
      </c>
      <c r="C266" s="125" t="s">
        <v>1373</v>
      </c>
      <c r="D266" s="124"/>
      <c r="E266" s="124" t="s">
        <v>1374</v>
      </c>
      <c r="F266" s="124" t="s">
        <v>1240</v>
      </c>
      <c r="G266" s="124" t="s">
        <v>1241</v>
      </c>
      <c r="H266" s="124">
        <v>121003</v>
      </c>
      <c r="I266" s="124" t="s">
        <v>1555</v>
      </c>
      <c r="J266" s="126">
        <v>40477</v>
      </c>
      <c r="K266" s="127">
        <v>6067</v>
      </c>
      <c r="L266" s="128">
        <v>607</v>
      </c>
      <c r="M266" s="129">
        <f t="shared" si="9"/>
        <v>10</v>
      </c>
      <c r="N266" s="130" t="s">
        <v>2034</v>
      </c>
      <c r="O266" s="116" t="s">
        <v>1171</v>
      </c>
      <c r="P266" s="116">
        <v>19</v>
      </c>
      <c r="Q266" s="122"/>
    </row>
    <row r="267" spans="1:17" x14ac:dyDescent="0.25">
      <c r="A267" s="116">
        <f t="shared" si="10"/>
        <v>262</v>
      </c>
      <c r="B267" s="124" t="s">
        <v>1372</v>
      </c>
      <c r="C267" s="125" t="s">
        <v>1373</v>
      </c>
      <c r="D267" s="124"/>
      <c r="E267" s="124" t="s">
        <v>1374</v>
      </c>
      <c r="F267" s="124" t="s">
        <v>1240</v>
      </c>
      <c r="G267" s="124" t="s">
        <v>1241</v>
      </c>
      <c r="H267" s="124">
        <v>121003</v>
      </c>
      <c r="I267" s="124" t="s">
        <v>1556</v>
      </c>
      <c r="J267" s="126">
        <v>40477</v>
      </c>
      <c r="K267" s="127">
        <v>6067</v>
      </c>
      <c r="L267" s="128">
        <v>607</v>
      </c>
      <c r="M267" s="129">
        <f t="shared" si="9"/>
        <v>10</v>
      </c>
      <c r="N267" s="130" t="s">
        <v>2034</v>
      </c>
      <c r="O267" s="116" t="s">
        <v>1171</v>
      </c>
      <c r="P267" s="116">
        <v>19</v>
      </c>
      <c r="Q267" s="122"/>
    </row>
    <row r="268" spans="1:17" x14ac:dyDescent="0.25">
      <c r="A268" s="116">
        <f t="shared" si="10"/>
        <v>263</v>
      </c>
      <c r="B268" s="124" t="s">
        <v>1372</v>
      </c>
      <c r="C268" s="125" t="s">
        <v>1373</v>
      </c>
      <c r="D268" s="124"/>
      <c r="E268" s="124" t="s">
        <v>1374</v>
      </c>
      <c r="F268" s="124" t="s">
        <v>1240</v>
      </c>
      <c r="G268" s="124" t="s">
        <v>1241</v>
      </c>
      <c r="H268" s="124">
        <v>121003</v>
      </c>
      <c r="I268" s="124" t="s">
        <v>1557</v>
      </c>
      <c r="J268" s="126">
        <v>40477</v>
      </c>
      <c r="K268" s="127">
        <v>33158</v>
      </c>
      <c r="L268" s="128">
        <v>3316</v>
      </c>
      <c r="M268" s="129">
        <f t="shared" si="9"/>
        <v>10</v>
      </c>
      <c r="N268" s="130" t="s">
        <v>2034</v>
      </c>
      <c r="O268" s="116" t="s">
        <v>1171</v>
      </c>
      <c r="P268" s="116">
        <v>19</v>
      </c>
      <c r="Q268" s="122"/>
    </row>
    <row r="269" spans="1:17" x14ac:dyDescent="0.25">
      <c r="A269" s="116">
        <f t="shared" si="10"/>
        <v>264</v>
      </c>
      <c r="B269" s="124" t="s">
        <v>1372</v>
      </c>
      <c r="C269" s="125" t="s">
        <v>1373</v>
      </c>
      <c r="D269" s="124"/>
      <c r="E269" s="124" t="s">
        <v>1374</v>
      </c>
      <c r="F269" s="124" t="s">
        <v>1240</v>
      </c>
      <c r="G269" s="124" t="s">
        <v>1241</v>
      </c>
      <c r="H269" s="124">
        <v>121003</v>
      </c>
      <c r="I269" s="124" t="s">
        <v>1558</v>
      </c>
      <c r="J269" s="126">
        <v>40477</v>
      </c>
      <c r="K269" s="127">
        <v>6618</v>
      </c>
      <c r="L269" s="128">
        <v>662</v>
      </c>
      <c r="M269" s="129">
        <f t="shared" si="9"/>
        <v>10</v>
      </c>
      <c r="N269" s="130" t="s">
        <v>2034</v>
      </c>
      <c r="O269" s="116" t="s">
        <v>1171</v>
      </c>
      <c r="P269" s="116">
        <v>19</v>
      </c>
      <c r="Q269" s="122"/>
    </row>
    <row r="270" spans="1:17" x14ac:dyDescent="0.25">
      <c r="A270" s="116">
        <f t="shared" si="10"/>
        <v>265</v>
      </c>
      <c r="B270" s="124" t="s">
        <v>1372</v>
      </c>
      <c r="C270" s="125" t="s">
        <v>1373</v>
      </c>
      <c r="D270" s="124"/>
      <c r="E270" s="124" t="s">
        <v>1374</v>
      </c>
      <c r="F270" s="124" t="s">
        <v>1240</v>
      </c>
      <c r="G270" s="124" t="s">
        <v>1241</v>
      </c>
      <c r="H270" s="124">
        <v>121003</v>
      </c>
      <c r="I270" s="124" t="s">
        <v>1559</v>
      </c>
      <c r="J270" s="126">
        <v>40477</v>
      </c>
      <c r="K270" s="127">
        <v>6067</v>
      </c>
      <c r="L270" s="128">
        <v>607</v>
      </c>
      <c r="M270" s="129">
        <f t="shared" si="9"/>
        <v>10</v>
      </c>
      <c r="N270" s="130" t="s">
        <v>2034</v>
      </c>
      <c r="O270" s="116" t="s">
        <v>1171</v>
      </c>
      <c r="P270" s="116">
        <v>19</v>
      </c>
      <c r="Q270" s="122"/>
    </row>
    <row r="271" spans="1:17" x14ac:dyDescent="0.25">
      <c r="A271" s="116">
        <f t="shared" si="10"/>
        <v>266</v>
      </c>
      <c r="B271" s="124" t="s">
        <v>1173</v>
      </c>
      <c r="C271" s="125" t="s">
        <v>1174</v>
      </c>
      <c r="D271" s="124" t="s">
        <v>1180</v>
      </c>
      <c r="E271" s="124" t="s">
        <v>1176</v>
      </c>
      <c r="F271" s="124" t="s">
        <v>1177</v>
      </c>
      <c r="G271" s="124" t="s">
        <v>1178</v>
      </c>
      <c r="H271" s="124">
        <v>502032</v>
      </c>
      <c r="I271" s="124" t="s">
        <v>1560</v>
      </c>
      <c r="J271" s="126"/>
      <c r="K271" s="127">
        <v>224389.32</v>
      </c>
      <c r="L271" s="128">
        <v>22439</v>
      </c>
      <c r="M271" s="129">
        <f t="shared" si="9"/>
        <v>10</v>
      </c>
      <c r="N271" s="130" t="s">
        <v>2034</v>
      </c>
      <c r="O271" s="116"/>
      <c r="P271" s="116"/>
      <c r="Q271" s="122"/>
    </row>
    <row r="272" spans="1:17" x14ac:dyDescent="0.25">
      <c r="A272" s="116">
        <f t="shared" si="10"/>
        <v>267</v>
      </c>
      <c r="B272" s="124" t="s">
        <v>1173</v>
      </c>
      <c r="C272" s="125" t="s">
        <v>1174</v>
      </c>
      <c r="D272" s="124" t="s">
        <v>1175</v>
      </c>
      <c r="E272" s="124" t="s">
        <v>1176</v>
      </c>
      <c r="F272" s="124" t="s">
        <v>1177</v>
      </c>
      <c r="G272" s="124" t="s">
        <v>1178</v>
      </c>
      <c r="H272" s="124">
        <v>502032</v>
      </c>
      <c r="I272" s="124" t="s">
        <v>1561</v>
      </c>
      <c r="J272" s="126"/>
      <c r="K272" s="127">
        <v>51194.879999999997</v>
      </c>
      <c r="L272" s="128">
        <v>5119</v>
      </c>
      <c r="M272" s="129">
        <f t="shared" si="9"/>
        <v>10</v>
      </c>
      <c r="N272" s="130" t="s">
        <v>2034</v>
      </c>
      <c r="O272" s="116"/>
      <c r="P272" s="116"/>
      <c r="Q272" s="122"/>
    </row>
    <row r="273" spans="1:17" x14ac:dyDescent="0.25">
      <c r="A273" s="116">
        <f t="shared" si="10"/>
        <v>268</v>
      </c>
      <c r="B273" s="124" t="s">
        <v>1173</v>
      </c>
      <c r="C273" s="125" t="s">
        <v>1174</v>
      </c>
      <c r="D273" s="124" t="s">
        <v>1348</v>
      </c>
      <c r="E273" s="124" t="s">
        <v>1176</v>
      </c>
      <c r="F273" s="124" t="s">
        <v>1177</v>
      </c>
      <c r="G273" s="124" t="s">
        <v>1178</v>
      </c>
      <c r="H273" s="124">
        <v>502032</v>
      </c>
      <c r="I273" s="124" t="s">
        <v>1562</v>
      </c>
      <c r="J273" s="126"/>
      <c r="K273" s="127">
        <v>7018.65</v>
      </c>
      <c r="L273" s="128">
        <v>692</v>
      </c>
      <c r="M273" s="129">
        <f t="shared" si="9"/>
        <v>10</v>
      </c>
      <c r="N273" s="130" t="s">
        <v>2034</v>
      </c>
      <c r="O273" s="116"/>
      <c r="P273" s="116"/>
      <c r="Q273" s="122"/>
    </row>
    <row r="274" spans="1:17" x14ac:dyDescent="0.25">
      <c r="A274" s="116">
        <f t="shared" si="10"/>
        <v>269</v>
      </c>
      <c r="B274" s="124" t="s">
        <v>1165</v>
      </c>
      <c r="C274" s="125" t="s">
        <v>1166</v>
      </c>
      <c r="D274" s="124"/>
      <c r="E274" s="124" t="s">
        <v>1167</v>
      </c>
      <c r="F274" s="124" t="s">
        <v>1168</v>
      </c>
      <c r="G274" s="124" t="s">
        <v>1169</v>
      </c>
      <c r="H274" s="124">
        <v>400059</v>
      </c>
      <c r="I274" s="124" t="s">
        <v>1563</v>
      </c>
      <c r="J274" s="126"/>
      <c r="K274" s="127">
        <v>76729</v>
      </c>
      <c r="L274" s="128">
        <v>7673</v>
      </c>
      <c r="M274" s="129">
        <f t="shared" si="9"/>
        <v>10</v>
      </c>
      <c r="N274" s="130" t="s">
        <v>2034</v>
      </c>
      <c r="O274" s="116"/>
      <c r="P274" s="116"/>
      <c r="Q274" s="122"/>
    </row>
    <row r="275" spans="1:17" x14ac:dyDescent="0.25">
      <c r="A275" s="116">
        <f t="shared" si="10"/>
        <v>270</v>
      </c>
      <c r="B275" s="124" t="s">
        <v>1165</v>
      </c>
      <c r="C275" s="125" t="s">
        <v>1166</v>
      </c>
      <c r="D275" s="124"/>
      <c r="E275" s="124" t="s">
        <v>1167</v>
      </c>
      <c r="F275" s="124" t="s">
        <v>1168</v>
      </c>
      <c r="G275" s="124" t="s">
        <v>1169</v>
      </c>
      <c r="H275" s="124">
        <v>400059</v>
      </c>
      <c r="I275" s="124" t="s">
        <v>1564</v>
      </c>
      <c r="J275" s="126"/>
      <c r="K275" s="127">
        <v>25357</v>
      </c>
      <c r="L275" s="128">
        <v>2536</v>
      </c>
      <c r="M275" s="129">
        <f t="shared" si="9"/>
        <v>10</v>
      </c>
      <c r="N275" s="130" t="s">
        <v>2034</v>
      </c>
      <c r="O275" s="116"/>
      <c r="P275" s="116"/>
      <c r="Q275" s="122"/>
    </row>
    <row r="276" spans="1:17" x14ac:dyDescent="0.25">
      <c r="A276" s="116">
        <f t="shared" si="10"/>
        <v>271</v>
      </c>
      <c r="B276" s="124" t="s">
        <v>1313</v>
      </c>
      <c r="C276" s="125" t="s">
        <v>1314</v>
      </c>
      <c r="D276" s="124"/>
      <c r="E276" s="124"/>
      <c r="F276" s="124"/>
      <c r="G276" s="124"/>
      <c r="H276" s="124"/>
      <c r="I276" s="124" t="s">
        <v>1565</v>
      </c>
      <c r="J276" s="126"/>
      <c r="K276" s="127">
        <v>44340</v>
      </c>
      <c r="L276" s="128">
        <v>4434</v>
      </c>
      <c r="M276" s="129">
        <f t="shared" si="9"/>
        <v>10</v>
      </c>
      <c r="N276" s="130" t="s">
        <v>2034</v>
      </c>
      <c r="O276" s="116"/>
      <c r="P276" s="116"/>
      <c r="Q276" s="122"/>
    </row>
    <row r="277" spans="1:17" x14ac:dyDescent="0.25">
      <c r="A277" s="116">
        <f t="shared" si="10"/>
        <v>272</v>
      </c>
      <c r="B277" s="124" t="s">
        <v>1313</v>
      </c>
      <c r="C277" s="125" t="s">
        <v>1314</v>
      </c>
      <c r="D277" s="124"/>
      <c r="E277" s="124"/>
      <c r="F277" s="124"/>
      <c r="G277" s="124"/>
      <c r="H277" s="124"/>
      <c r="I277" s="124" t="s">
        <v>1566</v>
      </c>
      <c r="J277" s="126"/>
      <c r="K277" s="127">
        <v>44340</v>
      </c>
      <c r="L277" s="128">
        <v>4434</v>
      </c>
      <c r="M277" s="129">
        <f t="shared" si="9"/>
        <v>10</v>
      </c>
      <c r="N277" s="130" t="s">
        <v>2034</v>
      </c>
      <c r="O277" s="116"/>
      <c r="P277" s="116"/>
      <c r="Q277" s="122"/>
    </row>
    <row r="278" spans="1:17" x14ac:dyDescent="0.25">
      <c r="A278" s="116">
        <f t="shared" si="10"/>
        <v>273</v>
      </c>
      <c r="B278" s="124" t="s">
        <v>1197</v>
      </c>
      <c r="C278" s="125" t="s">
        <v>1198</v>
      </c>
      <c r="D278" s="124"/>
      <c r="E278" s="124" t="s">
        <v>1199</v>
      </c>
      <c r="F278" s="124" t="s">
        <v>1200</v>
      </c>
      <c r="G278" s="124" t="s">
        <v>1201</v>
      </c>
      <c r="H278" s="124">
        <v>462022</v>
      </c>
      <c r="I278" s="124" t="s">
        <v>1567</v>
      </c>
      <c r="J278" s="126"/>
      <c r="K278" s="127">
        <v>237000.17</v>
      </c>
      <c r="L278" s="128">
        <v>23700</v>
      </c>
      <c r="M278" s="129">
        <f t="shared" si="9"/>
        <v>10</v>
      </c>
      <c r="N278" s="130" t="s">
        <v>2034</v>
      </c>
      <c r="O278" s="116"/>
      <c r="P278" s="116"/>
      <c r="Q278" s="122"/>
    </row>
    <row r="279" spans="1:17" x14ac:dyDescent="0.25">
      <c r="A279" s="116">
        <f t="shared" si="10"/>
        <v>274</v>
      </c>
      <c r="B279" s="124" t="s">
        <v>1197</v>
      </c>
      <c r="C279" s="125" t="s">
        <v>1198</v>
      </c>
      <c r="D279" s="124"/>
      <c r="E279" s="124" t="s">
        <v>1199</v>
      </c>
      <c r="F279" s="124" t="s">
        <v>1200</v>
      </c>
      <c r="G279" s="124" t="s">
        <v>1201</v>
      </c>
      <c r="H279" s="124">
        <v>462022</v>
      </c>
      <c r="I279" s="124" t="s">
        <v>1568</v>
      </c>
      <c r="J279" s="126"/>
      <c r="K279" s="127">
        <v>230354.55</v>
      </c>
      <c r="L279" s="128">
        <v>23097</v>
      </c>
      <c r="M279" s="129">
        <f t="shared" si="9"/>
        <v>10</v>
      </c>
      <c r="N279" s="130" t="s">
        <v>2034</v>
      </c>
      <c r="O279" s="116"/>
      <c r="P279" s="116"/>
      <c r="Q279" s="122"/>
    </row>
    <row r="280" spans="1:17" x14ac:dyDescent="0.25">
      <c r="A280" s="116">
        <f t="shared" si="10"/>
        <v>275</v>
      </c>
      <c r="B280" s="124" t="s">
        <v>1386</v>
      </c>
      <c r="C280" s="125" t="s">
        <v>1387</v>
      </c>
      <c r="D280" s="124"/>
      <c r="E280" s="124" t="s">
        <v>1388</v>
      </c>
      <c r="F280" s="124" t="s">
        <v>1389</v>
      </c>
      <c r="G280" s="124" t="s">
        <v>1246</v>
      </c>
      <c r="H280" s="124">
        <v>221003</v>
      </c>
      <c r="I280" s="124" t="s">
        <v>1569</v>
      </c>
      <c r="J280" s="126"/>
      <c r="K280" s="127">
        <v>194969.75</v>
      </c>
      <c r="L280" s="128">
        <v>22090</v>
      </c>
      <c r="M280" s="129">
        <f>L280/K280*100</f>
        <v>11.329962724986824</v>
      </c>
      <c r="N280" s="130" t="s">
        <v>2034</v>
      </c>
      <c r="O280" s="116"/>
      <c r="P280" s="116"/>
      <c r="Q280" s="122"/>
    </row>
    <row r="281" spans="1:17" x14ac:dyDescent="0.25">
      <c r="A281" s="116">
        <f t="shared" si="10"/>
        <v>276</v>
      </c>
      <c r="B281" s="124" t="s">
        <v>1386</v>
      </c>
      <c r="C281" s="125" t="s">
        <v>1387</v>
      </c>
      <c r="D281" s="124"/>
      <c r="E281" s="124" t="s">
        <v>1388</v>
      </c>
      <c r="F281" s="124" t="s">
        <v>1389</v>
      </c>
      <c r="G281" s="124" t="s">
        <v>1246</v>
      </c>
      <c r="H281" s="124">
        <v>221003</v>
      </c>
      <c r="I281" s="124" t="s">
        <v>1570</v>
      </c>
      <c r="J281" s="126">
        <v>40319</v>
      </c>
      <c r="K281" s="127">
        <v>87923.5</v>
      </c>
      <c r="L281" s="128">
        <v>9962</v>
      </c>
      <c r="M281" s="129">
        <f>L281/K281*100</f>
        <v>11.330304184887998</v>
      </c>
      <c r="N281" s="130" t="s">
        <v>2034</v>
      </c>
      <c r="O281" s="116" t="s">
        <v>1171</v>
      </c>
      <c r="P281" s="116">
        <v>1</v>
      </c>
      <c r="Q281" s="122"/>
    </row>
    <row r="282" spans="1:17" x14ac:dyDescent="0.25">
      <c r="A282" s="116">
        <f t="shared" si="10"/>
        <v>277</v>
      </c>
      <c r="B282" s="124" t="s">
        <v>1386</v>
      </c>
      <c r="C282" s="125" t="s">
        <v>1387</v>
      </c>
      <c r="D282" s="124"/>
      <c r="E282" s="124" t="s">
        <v>1388</v>
      </c>
      <c r="F282" s="124" t="s">
        <v>1389</v>
      </c>
      <c r="G282" s="124" t="s">
        <v>1246</v>
      </c>
      <c r="H282" s="124">
        <v>221003</v>
      </c>
      <c r="I282" s="124" t="s">
        <v>1571</v>
      </c>
      <c r="J282" s="126">
        <v>40362</v>
      </c>
      <c r="K282" s="127">
        <v>60263.519999999997</v>
      </c>
      <c r="L282" s="128">
        <v>6026</v>
      </c>
      <c r="M282" s="129">
        <f t="shared" si="9"/>
        <v>10</v>
      </c>
      <c r="N282" s="130" t="s">
        <v>2034</v>
      </c>
      <c r="O282" s="116" t="s">
        <v>1171</v>
      </c>
      <c r="P282" s="116">
        <v>5</v>
      </c>
      <c r="Q282" s="122"/>
    </row>
    <row r="283" spans="1:17" x14ac:dyDescent="0.25">
      <c r="A283" s="116">
        <f t="shared" si="10"/>
        <v>278</v>
      </c>
      <c r="B283" s="124" t="s">
        <v>1224</v>
      </c>
      <c r="C283" s="125" t="s">
        <v>1225</v>
      </c>
      <c r="D283" s="124"/>
      <c r="E283" s="124" t="s">
        <v>1226</v>
      </c>
      <c r="F283" s="124" t="s">
        <v>1227</v>
      </c>
      <c r="G283" s="124" t="s">
        <v>1228</v>
      </c>
      <c r="H283" s="124">
        <v>249403</v>
      </c>
      <c r="I283" s="124" t="s">
        <v>1572</v>
      </c>
      <c r="J283" s="126"/>
      <c r="K283" s="127">
        <v>2486.7399999999998</v>
      </c>
      <c r="L283" s="128">
        <v>249</v>
      </c>
      <c r="M283" s="129">
        <f t="shared" si="9"/>
        <v>10</v>
      </c>
      <c r="N283" s="130" t="s">
        <v>2034</v>
      </c>
      <c r="O283" s="116"/>
      <c r="P283" s="116"/>
      <c r="Q283" s="122"/>
    </row>
    <row r="284" spans="1:17" x14ac:dyDescent="0.25">
      <c r="A284" s="116">
        <f t="shared" si="10"/>
        <v>279</v>
      </c>
      <c r="B284" s="124" t="s">
        <v>1224</v>
      </c>
      <c r="C284" s="125" t="s">
        <v>1225</v>
      </c>
      <c r="D284" s="124"/>
      <c r="E284" s="124" t="s">
        <v>1226</v>
      </c>
      <c r="F284" s="124" t="s">
        <v>1227</v>
      </c>
      <c r="G284" s="124" t="s">
        <v>1228</v>
      </c>
      <c r="H284" s="124">
        <v>249403</v>
      </c>
      <c r="I284" s="124" t="s">
        <v>1573</v>
      </c>
      <c r="J284" s="126"/>
      <c r="K284" s="127">
        <v>1921.24</v>
      </c>
      <c r="L284" s="128">
        <v>192</v>
      </c>
      <c r="M284" s="129">
        <f t="shared" si="9"/>
        <v>10</v>
      </c>
      <c r="N284" s="130" t="s">
        <v>2034</v>
      </c>
      <c r="O284" s="116"/>
      <c r="P284" s="116"/>
      <c r="Q284" s="122"/>
    </row>
    <row r="285" spans="1:17" x14ac:dyDescent="0.25">
      <c r="A285" s="116">
        <f t="shared" si="10"/>
        <v>280</v>
      </c>
      <c r="B285" s="124"/>
      <c r="C285" s="125" t="s">
        <v>1574</v>
      </c>
      <c r="D285" s="124"/>
      <c r="E285" s="124"/>
      <c r="F285" s="124"/>
      <c r="G285" s="124"/>
      <c r="H285" s="124"/>
      <c r="I285" s="124" t="s">
        <v>1575</v>
      </c>
      <c r="J285" s="126"/>
      <c r="K285" s="127">
        <v>8273</v>
      </c>
      <c r="L285" s="128">
        <v>827</v>
      </c>
      <c r="M285" s="129">
        <f t="shared" si="9"/>
        <v>10</v>
      </c>
      <c r="N285" s="130" t="s">
        <v>2034</v>
      </c>
      <c r="O285" s="116"/>
      <c r="P285" s="116"/>
      <c r="Q285" s="122"/>
    </row>
    <row r="286" spans="1:17" x14ac:dyDescent="0.25">
      <c r="A286" s="116">
        <f t="shared" si="10"/>
        <v>281</v>
      </c>
      <c r="B286" s="124" t="s">
        <v>1217</v>
      </c>
      <c r="C286" s="125" t="s">
        <v>1218</v>
      </c>
      <c r="D286" s="124"/>
      <c r="E286" s="124" t="s">
        <v>1219</v>
      </c>
      <c r="F286" s="124" t="s">
        <v>1220</v>
      </c>
      <c r="G286" s="124" t="s">
        <v>1221</v>
      </c>
      <c r="H286" s="124">
        <v>143422</v>
      </c>
      <c r="I286" s="124" t="s">
        <v>1576</v>
      </c>
      <c r="J286" s="126"/>
      <c r="K286" s="127">
        <v>8314</v>
      </c>
      <c r="L286" s="128">
        <v>830</v>
      </c>
      <c r="M286" s="129">
        <f t="shared" si="9"/>
        <v>10</v>
      </c>
      <c r="N286" s="130" t="s">
        <v>2034</v>
      </c>
      <c r="O286" s="116"/>
      <c r="P286" s="116"/>
      <c r="Q286" s="122"/>
    </row>
    <row r="287" spans="1:17" x14ac:dyDescent="0.25">
      <c r="A287" s="116">
        <f t="shared" si="10"/>
        <v>282</v>
      </c>
      <c r="B287" s="124" t="s">
        <v>1217</v>
      </c>
      <c r="C287" s="125" t="s">
        <v>1218</v>
      </c>
      <c r="D287" s="124"/>
      <c r="E287" s="124" t="s">
        <v>1219</v>
      </c>
      <c r="F287" s="124" t="s">
        <v>1220</v>
      </c>
      <c r="G287" s="124" t="s">
        <v>1221</v>
      </c>
      <c r="H287" s="124">
        <v>143422</v>
      </c>
      <c r="I287" s="124" t="s">
        <v>1577</v>
      </c>
      <c r="J287" s="126"/>
      <c r="K287" s="127">
        <v>4821</v>
      </c>
      <c r="L287" s="128">
        <v>480</v>
      </c>
      <c r="M287" s="129">
        <f t="shared" si="9"/>
        <v>10</v>
      </c>
      <c r="N287" s="130" t="s">
        <v>2034</v>
      </c>
      <c r="O287" s="116"/>
      <c r="P287" s="116"/>
      <c r="Q287" s="122"/>
    </row>
    <row r="288" spans="1:17" x14ac:dyDescent="0.25">
      <c r="A288" s="116">
        <f t="shared" si="10"/>
        <v>283</v>
      </c>
      <c r="B288" s="124"/>
      <c r="C288" s="125" t="s">
        <v>1278</v>
      </c>
      <c r="D288" s="124"/>
      <c r="E288" s="124"/>
      <c r="F288" s="124"/>
      <c r="G288" s="124"/>
      <c r="H288" s="124"/>
      <c r="I288" s="124" t="s">
        <v>1578</v>
      </c>
      <c r="J288" s="126"/>
      <c r="K288" s="127">
        <v>148243</v>
      </c>
      <c r="L288" s="128">
        <v>14824</v>
      </c>
      <c r="M288" s="129">
        <f t="shared" si="9"/>
        <v>10</v>
      </c>
      <c r="N288" s="130" t="s">
        <v>2034</v>
      </c>
      <c r="O288" s="116"/>
      <c r="P288" s="116"/>
      <c r="Q288" s="122"/>
    </row>
    <row r="289" spans="1:17" x14ac:dyDescent="0.25">
      <c r="A289" s="116">
        <f t="shared" si="10"/>
        <v>284</v>
      </c>
      <c r="B289" s="124" t="s">
        <v>1197</v>
      </c>
      <c r="C289" s="125" t="s">
        <v>1198</v>
      </c>
      <c r="D289" s="124"/>
      <c r="E289" s="124" t="s">
        <v>1199</v>
      </c>
      <c r="F289" s="124" t="s">
        <v>1200</v>
      </c>
      <c r="G289" s="124" t="s">
        <v>1201</v>
      </c>
      <c r="H289" s="124">
        <v>462022</v>
      </c>
      <c r="I289" s="124" t="s">
        <v>1579</v>
      </c>
      <c r="J289" s="126"/>
      <c r="K289" s="127">
        <v>97762</v>
      </c>
      <c r="L289" s="128">
        <v>9776</v>
      </c>
      <c r="M289" s="129">
        <f t="shared" si="9"/>
        <v>10</v>
      </c>
      <c r="N289" s="130" t="s">
        <v>2034</v>
      </c>
      <c r="O289" s="116"/>
      <c r="P289" s="116"/>
      <c r="Q289" s="122"/>
    </row>
    <row r="290" spans="1:17" x14ac:dyDescent="0.25">
      <c r="A290" s="116">
        <f t="shared" si="10"/>
        <v>285</v>
      </c>
      <c r="B290" s="124"/>
      <c r="C290" s="125" t="s">
        <v>1318</v>
      </c>
      <c r="D290" s="124"/>
      <c r="E290" s="124"/>
      <c r="F290" s="124"/>
      <c r="G290" s="124"/>
      <c r="H290" s="124"/>
      <c r="I290" s="124" t="s">
        <v>1580</v>
      </c>
      <c r="J290" s="126"/>
      <c r="K290" s="127">
        <v>402401</v>
      </c>
      <c r="L290" s="128">
        <v>40240</v>
      </c>
      <c r="M290" s="129">
        <f t="shared" si="9"/>
        <v>10</v>
      </c>
      <c r="N290" s="130" t="s">
        <v>2034</v>
      </c>
      <c r="O290" s="116"/>
      <c r="P290" s="116"/>
      <c r="Q290" s="122"/>
    </row>
    <row r="291" spans="1:17" x14ac:dyDescent="0.25">
      <c r="A291" s="116">
        <f t="shared" si="10"/>
        <v>286</v>
      </c>
      <c r="B291" s="124"/>
      <c r="C291" s="125" t="s">
        <v>1318</v>
      </c>
      <c r="D291" s="124"/>
      <c r="E291" s="124"/>
      <c r="F291" s="124"/>
      <c r="G291" s="124"/>
      <c r="H291" s="124"/>
      <c r="I291" s="124" t="s">
        <v>1581</v>
      </c>
      <c r="J291" s="126"/>
      <c r="K291" s="127">
        <v>154940</v>
      </c>
      <c r="L291" s="128">
        <v>15494</v>
      </c>
      <c r="M291" s="129">
        <f t="shared" si="9"/>
        <v>10</v>
      </c>
      <c r="N291" s="130" t="s">
        <v>2034</v>
      </c>
      <c r="O291" s="116"/>
      <c r="P291" s="116"/>
      <c r="Q291" s="122"/>
    </row>
    <row r="292" spans="1:17" x14ac:dyDescent="0.25">
      <c r="A292" s="116">
        <f t="shared" si="10"/>
        <v>287</v>
      </c>
      <c r="B292" s="124"/>
      <c r="C292" s="125" t="s">
        <v>1582</v>
      </c>
      <c r="D292" s="124"/>
      <c r="E292" s="124"/>
      <c r="F292" s="124"/>
      <c r="G292" s="124"/>
      <c r="H292" s="124"/>
      <c r="I292" s="124" t="s">
        <v>1583</v>
      </c>
      <c r="J292" s="126"/>
      <c r="K292" s="127">
        <v>35681.31</v>
      </c>
      <c r="L292" s="128">
        <v>3568.31</v>
      </c>
      <c r="M292" s="129">
        <f t="shared" si="9"/>
        <v>10</v>
      </c>
      <c r="N292" s="130" t="s">
        <v>2034</v>
      </c>
      <c r="O292" s="116"/>
      <c r="P292" s="116"/>
      <c r="Q292" s="122"/>
    </row>
    <row r="293" spans="1:17" x14ac:dyDescent="0.25">
      <c r="A293" s="116">
        <f t="shared" si="10"/>
        <v>288</v>
      </c>
      <c r="B293" s="124"/>
      <c r="C293" s="125" t="s">
        <v>1486</v>
      </c>
      <c r="D293" s="124"/>
      <c r="E293" s="124"/>
      <c r="F293" s="124"/>
      <c r="G293" s="124"/>
      <c r="H293" s="124"/>
      <c r="I293" s="124" t="s">
        <v>1584</v>
      </c>
      <c r="J293" s="126"/>
      <c r="K293" s="127">
        <v>43017</v>
      </c>
      <c r="L293" s="128">
        <v>4302</v>
      </c>
      <c r="M293" s="129">
        <f t="shared" si="9"/>
        <v>10</v>
      </c>
      <c r="N293" s="130" t="s">
        <v>2034</v>
      </c>
      <c r="O293" s="116"/>
      <c r="P293" s="116"/>
      <c r="Q293" s="122"/>
    </row>
    <row r="294" spans="1:17" x14ac:dyDescent="0.25">
      <c r="A294" s="116">
        <f t="shared" si="10"/>
        <v>289</v>
      </c>
      <c r="B294" s="124"/>
      <c r="C294" s="125" t="s">
        <v>1486</v>
      </c>
      <c r="D294" s="124"/>
      <c r="E294" s="124"/>
      <c r="F294" s="124"/>
      <c r="G294" s="124"/>
      <c r="H294" s="124"/>
      <c r="I294" s="124" t="s">
        <v>1585</v>
      </c>
      <c r="J294" s="126"/>
      <c r="K294" s="127">
        <v>28678</v>
      </c>
      <c r="L294" s="128">
        <v>2868</v>
      </c>
      <c r="M294" s="129">
        <f t="shared" si="9"/>
        <v>10</v>
      </c>
      <c r="N294" s="130" t="s">
        <v>2034</v>
      </c>
      <c r="O294" s="116"/>
      <c r="P294" s="116"/>
      <c r="Q294" s="122"/>
    </row>
    <row r="295" spans="1:17" x14ac:dyDescent="0.25">
      <c r="A295" s="116">
        <f t="shared" si="10"/>
        <v>290</v>
      </c>
      <c r="B295" s="124" t="s">
        <v>1165</v>
      </c>
      <c r="C295" s="125" t="s">
        <v>1166</v>
      </c>
      <c r="D295" s="124"/>
      <c r="E295" s="124" t="s">
        <v>1167</v>
      </c>
      <c r="F295" s="124" t="s">
        <v>1168</v>
      </c>
      <c r="G295" s="124" t="s">
        <v>1169</v>
      </c>
      <c r="H295" s="124">
        <v>400059</v>
      </c>
      <c r="I295" s="124" t="s">
        <v>1586</v>
      </c>
      <c r="J295" s="126"/>
      <c r="K295" s="127">
        <v>1250</v>
      </c>
      <c r="L295" s="128">
        <v>125</v>
      </c>
      <c r="M295" s="129">
        <f t="shared" si="9"/>
        <v>10</v>
      </c>
      <c r="N295" s="130" t="s">
        <v>2034</v>
      </c>
      <c r="O295" s="116"/>
      <c r="P295" s="116"/>
      <c r="Q295" s="122"/>
    </row>
    <row r="296" spans="1:17" x14ac:dyDescent="0.25">
      <c r="A296" s="116">
        <f t="shared" si="10"/>
        <v>291</v>
      </c>
      <c r="B296" s="124"/>
      <c r="C296" s="125" t="s">
        <v>1318</v>
      </c>
      <c r="D296" s="124"/>
      <c r="E296" s="124"/>
      <c r="F296" s="124"/>
      <c r="G296" s="124"/>
      <c r="H296" s="124"/>
      <c r="I296" s="124" t="s">
        <v>1587</v>
      </c>
      <c r="J296" s="126"/>
      <c r="K296" s="127">
        <v>440207</v>
      </c>
      <c r="L296" s="128">
        <v>44021</v>
      </c>
      <c r="M296" s="129">
        <f t="shared" si="9"/>
        <v>10</v>
      </c>
      <c r="N296" s="130" t="s">
        <v>2034</v>
      </c>
      <c r="O296" s="116"/>
      <c r="P296" s="116"/>
      <c r="Q296" s="122"/>
    </row>
    <row r="297" spans="1:17" x14ac:dyDescent="0.25">
      <c r="A297" s="116">
        <f t="shared" si="10"/>
        <v>292</v>
      </c>
      <c r="B297" s="124" t="s">
        <v>1173</v>
      </c>
      <c r="C297" s="125" t="s">
        <v>1174</v>
      </c>
      <c r="D297" s="124" t="s">
        <v>1207</v>
      </c>
      <c r="E297" s="124" t="s">
        <v>1176</v>
      </c>
      <c r="F297" s="124" t="s">
        <v>1177</v>
      </c>
      <c r="G297" s="124" t="s">
        <v>1178</v>
      </c>
      <c r="H297" s="124">
        <v>502032</v>
      </c>
      <c r="I297" s="124" t="s">
        <v>1588</v>
      </c>
      <c r="J297" s="126"/>
      <c r="K297" s="127">
        <v>71430.009999999995</v>
      </c>
      <c r="L297" s="128">
        <v>7143</v>
      </c>
      <c r="M297" s="129">
        <f t="shared" si="9"/>
        <v>10</v>
      </c>
      <c r="N297" s="130" t="s">
        <v>2034</v>
      </c>
      <c r="O297" s="116"/>
      <c r="P297" s="116"/>
      <c r="Q297" s="122"/>
    </row>
    <row r="298" spans="1:17" x14ac:dyDescent="0.25">
      <c r="A298" s="116">
        <f t="shared" si="10"/>
        <v>293</v>
      </c>
      <c r="B298" s="124" t="s">
        <v>1173</v>
      </c>
      <c r="C298" s="125" t="s">
        <v>1174</v>
      </c>
      <c r="D298" s="124" t="s">
        <v>1205</v>
      </c>
      <c r="E298" s="124" t="s">
        <v>1176</v>
      </c>
      <c r="F298" s="124" t="s">
        <v>1177</v>
      </c>
      <c r="G298" s="124" t="s">
        <v>1178</v>
      </c>
      <c r="H298" s="124">
        <v>502032</v>
      </c>
      <c r="I298" s="124" t="s">
        <v>1589</v>
      </c>
      <c r="J298" s="126"/>
      <c r="K298" s="127">
        <v>10670.48</v>
      </c>
      <c r="L298" s="128">
        <v>1067</v>
      </c>
      <c r="M298" s="129">
        <f t="shared" si="9"/>
        <v>10</v>
      </c>
      <c r="N298" s="130" t="s">
        <v>2034</v>
      </c>
      <c r="O298" s="116"/>
      <c r="P298" s="116"/>
      <c r="Q298" s="122"/>
    </row>
    <row r="299" spans="1:17" x14ac:dyDescent="0.25">
      <c r="A299" s="116">
        <f t="shared" si="10"/>
        <v>294</v>
      </c>
      <c r="B299" s="124" t="s">
        <v>1192</v>
      </c>
      <c r="C299" s="125" t="s">
        <v>1193</v>
      </c>
      <c r="D299" s="124"/>
      <c r="E299" s="124" t="s">
        <v>1194</v>
      </c>
      <c r="F299" s="124" t="s">
        <v>1195</v>
      </c>
      <c r="G299" s="124"/>
      <c r="H299" s="124">
        <v>396210</v>
      </c>
      <c r="I299" s="124" t="s">
        <v>1590</v>
      </c>
      <c r="J299" s="126"/>
      <c r="K299" s="127">
        <v>514274</v>
      </c>
      <c r="L299" s="128">
        <v>51427</v>
      </c>
      <c r="M299" s="129">
        <f t="shared" si="9"/>
        <v>10</v>
      </c>
      <c r="N299" s="130" t="s">
        <v>2034</v>
      </c>
      <c r="O299" s="116"/>
      <c r="P299" s="116"/>
      <c r="Q299" s="122"/>
    </row>
    <row r="300" spans="1:17" x14ac:dyDescent="0.25">
      <c r="A300" s="116">
        <f t="shared" si="10"/>
        <v>295</v>
      </c>
      <c r="B300" s="124" t="s">
        <v>1192</v>
      </c>
      <c r="C300" s="125" t="s">
        <v>1193</v>
      </c>
      <c r="D300" s="124"/>
      <c r="E300" s="124" t="s">
        <v>1194</v>
      </c>
      <c r="F300" s="124" t="s">
        <v>1195</v>
      </c>
      <c r="G300" s="124"/>
      <c r="H300" s="124">
        <v>396210</v>
      </c>
      <c r="I300" s="124" t="s">
        <v>1591</v>
      </c>
      <c r="J300" s="126"/>
      <c r="K300" s="127">
        <v>14891</v>
      </c>
      <c r="L300" s="128">
        <v>1489</v>
      </c>
      <c r="M300" s="129">
        <f t="shared" si="9"/>
        <v>10</v>
      </c>
      <c r="N300" s="130" t="s">
        <v>2034</v>
      </c>
      <c r="O300" s="116"/>
      <c r="P300" s="116"/>
      <c r="Q300" s="122"/>
    </row>
    <row r="301" spans="1:17" x14ac:dyDescent="0.25">
      <c r="A301" s="116">
        <f t="shared" si="10"/>
        <v>296</v>
      </c>
      <c r="B301" s="124" t="s">
        <v>1280</v>
      </c>
      <c r="C301" s="125" t="s">
        <v>1281</v>
      </c>
      <c r="D301" s="124"/>
      <c r="E301" s="124" t="s">
        <v>1282</v>
      </c>
      <c r="F301" s="124" t="s">
        <v>1283</v>
      </c>
      <c r="G301" s="124" t="s">
        <v>1169</v>
      </c>
      <c r="H301" s="124">
        <v>400059</v>
      </c>
      <c r="I301" s="124" t="s">
        <v>1592</v>
      </c>
      <c r="J301" s="126"/>
      <c r="K301" s="127">
        <v>177583</v>
      </c>
      <c r="L301" s="128">
        <v>17759</v>
      </c>
      <c r="M301" s="129">
        <f t="shared" si="9"/>
        <v>10</v>
      </c>
      <c r="N301" s="130" t="s">
        <v>2034</v>
      </c>
      <c r="O301" s="116"/>
      <c r="P301" s="116"/>
      <c r="Q301" s="122"/>
    </row>
    <row r="302" spans="1:17" x14ac:dyDescent="0.25">
      <c r="A302" s="116">
        <f t="shared" si="10"/>
        <v>297</v>
      </c>
      <c r="B302" s="124"/>
      <c r="C302" s="125" t="s">
        <v>1593</v>
      </c>
      <c r="D302" s="124"/>
      <c r="E302" s="124"/>
      <c r="F302" s="124"/>
      <c r="G302" s="124"/>
      <c r="H302" s="124"/>
      <c r="I302" s="124" t="s">
        <v>1594</v>
      </c>
      <c r="J302" s="126"/>
      <c r="K302" s="127">
        <v>21840</v>
      </c>
      <c r="L302" s="128">
        <v>2184</v>
      </c>
      <c r="M302" s="129">
        <f t="shared" si="9"/>
        <v>10</v>
      </c>
      <c r="N302" s="130" t="s">
        <v>2034</v>
      </c>
      <c r="O302" s="116"/>
      <c r="P302" s="116"/>
      <c r="Q302" s="122"/>
    </row>
    <row r="303" spans="1:17" x14ac:dyDescent="0.25">
      <c r="A303" s="116">
        <f t="shared" si="10"/>
        <v>298</v>
      </c>
      <c r="B303" s="124" t="s">
        <v>1186</v>
      </c>
      <c r="C303" s="125" t="s">
        <v>1187</v>
      </c>
      <c r="D303" s="124"/>
      <c r="E303" s="124" t="s">
        <v>1188</v>
      </c>
      <c r="F303" s="124" t="s">
        <v>1189</v>
      </c>
      <c r="G303" s="124" t="s">
        <v>1190</v>
      </c>
      <c r="H303" s="124">
        <v>600017</v>
      </c>
      <c r="I303" s="124" t="s">
        <v>1595</v>
      </c>
      <c r="J303" s="126"/>
      <c r="K303" s="127">
        <v>111316.35</v>
      </c>
      <c r="L303" s="128">
        <v>11131</v>
      </c>
      <c r="M303" s="129">
        <f t="shared" si="9"/>
        <v>10</v>
      </c>
      <c r="N303" s="130" t="s">
        <v>2034</v>
      </c>
      <c r="O303" s="116"/>
      <c r="P303" s="116"/>
      <c r="Q303" s="122"/>
    </row>
    <row r="304" spans="1:17" x14ac:dyDescent="0.25">
      <c r="A304" s="116">
        <f t="shared" si="10"/>
        <v>299</v>
      </c>
      <c r="B304" s="124" t="s">
        <v>1165</v>
      </c>
      <c r="C304" s="125" t="s">
        <v>1166</v>
      </c>
      <c r="D304" s="124"/>
      <c r="E304" s="124" t="s">
        <v>1167</v>
      </c>
      <c r="F304" s="124" t="s">
        <v>1168</v>
      </c>
      <c r="G304" s="124" t="s">
        <v>1169</v>
      </c>
      <c r="H304" s="124">
        <v>400059</v>
      </c>
      <c r="I304" s="124" t="s">
        <v>1596</v>
      </c>
      <c r="J304" s="126"/>
      <c r="K304" s="127">
        <v>85231</v>
      </c>
      <c r="L304" s="128">
        <v>8523</v>
      </c>
      <c r="M304" s="129">
        <f t="shared" si="9"/>
        <v>10</v>
      </c>
      <c r="N304" s="130" t="s">
        <v>2034</v>
      </c>
      <c r="O304" s="116"/>
      <c r="P304" s="116"/>
      <c r="Q304" s="122"/>
    </row>
    <row r="305" spans="1:17" x14ac:dyDescent="0.25">
      <c r="A305" s="116">
        <f t="shared" si="10"/>
        <v>300</v>
      </c>
      <c r="B305" s="124" t="s">
        <v>1165</v>
      </c>
      <c r="C305" s="125" t="s">
        <v>1166</v>
      </c>
      <c r="D305" s="124"/>
      <c r="E305" s="124" t="s">
        <v>1167</v>
      </c>
      <c r="F305" s="124" t="s">
        <v>1168</v>
      </c>
      <c r="G305" s="124" t="s">
        <v>1169</v>
      </c>
      <c r="H305" s="124">
        <v>400059</v>
      </c>
      <c r="I305" s="124" t="s">
        <v>1597</v>
      </c>
      <c r="J305" s="126"/>
      <c r="K305" s="127">
        <v>39659</v>
      </c>
      <c r="L305" s="128">
        <v>3966</v>
      </c>
      <c r="M305" s="129">
        <f t="shared" si="9"/>
        <v>10</v>
      </c>
      <c r="N305" s="130" t="s">
        <v>2034</v>
      </c>
      <c r="O305" s="116"/>
      <c r="P305" s="116"/>
      <c r="Q305" s="122"/>
    </row>
    <row r="306" spans="1:17" x14ac:dyDescent="0.25">
      <c r="A306" s="116">
        <f t="shared" si="10"/>
        <v>301</v>
      </c>
      <c r="B306" s="124" t="s">
        <v>1173</v>
      </c>
      <c r="C306" s="125" t="s">
        <v>1174</v>
      </c>
      <c r="D306" s="124" t="s">
        <v>1175</v>
      </c>
      <c r="E306" s="124" t="s">
        <v>1176</v>
      </c>
      <c r="F306" s="124" t="s">
        <v>1177</v>
      </c>
      <c r="G306" s="124" t="s">
        <v>1178</v>
      </c>
      <c r="H306" s="124">
        <v>502032</v>
      </c>
      <c r="I306" s="124" t="s">
        <v>1598</v>
      </c>
      <c r="J306" s="126"/>
      <c r="K306" s="127">
        <v>58290.93</v>
      </c>
      <c r="L306" s="128">
        <v>5829</v>
      </c>
      <c r="M306" s="129">
        <f t="shared" si="9"/>
        <v>10</v>
      </c>
      <c r="N306" s="130" t="s">
        <v>2034</v>
      </c>
      <c r="O306" s="116"/>
      <c r="P306" s="116"/>
      <c r="Q306" s="122"/>
    </row>
    <row r="307" spans="1:17" x14ac:dyDescent="0.25">
      <c r="A307" s="116">
        <f t="shared" si="10"/>
        <v>302</v>
      </c>
      <c r="B307" s="124" t="s">
        <v>1173</v>
      </c>
      <c r="C307" s="125" t="s">
        <v>1174</v>
      </c>
      <c r="D307" s="124" t="s">
        <v>1180</v>
      </c>
      <c r="E307" s="124" t="s">
        <v>1176</v>
      </c>
      <c r="F307" s="124" t="s">
        <v>1177</v>
      </c>
      <c r="G307" s="124" t="s">
        <v>1178</v>
      </c>
      <c r="H307" s="124">
        <v>502032</v>
      </c>
      <c r="I307" s="124" t="s">
        <v>1599</v>
      </c>
      <c r="J307" s="126"/>
      <c r="K307" s="127">
        <v>132125.85999999999</v>
      </c>
      <c r="L307" s="128">
        <v>13213</v>
      </c>
      <c r="M307" s="129">
        <f t="shared" si="9"/>
        <v>10</v>
      </c>
      <c r="N307" s="130" t="s">
        <v>2034</v>
      </c>
      <c r="O307" s="116"/>
      <c r="P307" s="116"/>
      <c r="Q307" s="122"/>
    </row>
    <row r="308" spans="1:17" x14ac:dyDescent="0.25">
      <c r="A308" s="116">
        <f t="shared" si="10"/>
        <v>303</v>
      </c>
      <c r="B308" s="124" t="s">
        <v>1173</v>
      </c>
      <c r="C308" s="125" t="s">
        <v>1174</v>
      </c>
      <c r="D308" s="124" t="s">
        <v>1348</v>
      </c>
      <c r="E308" s="124" t="s">
        <v>1176</v>
      </c>
      <c r="F308" s="124" t="s">
        <v>1177</v>
      </c>
      <c r="G308" s="124" t="s">
        <v>1178</v>
      </c>
      <c r="H308" s="124">
        <v>502032</v>
      </c>
      <c r="I308" s="124" t="s">
        <v>1600</v>
      </c>
      <c r="J308" s="126"/>
      <c r="K308" s="127">
        <v>7381.04</v>
      </c>
      <c r="L308" s="128">
        <v>738</v>
      </c>
      <c r="M308" s="129">
        <f t="shared" si="9"/>
        <v>10</v>
      </c>
      <c r="N308" s="130" t="s">
        <v>2034</v>
      </c>
      <c r="O308" s="116"/>
      <c r="P308" s="116"/>
      <c r="Q308" s="122"/>
    </row>
    <row r="309" spans="1:17" x14ac:dyDescent="0.25">
      <c r="A309" s="116">
        <f t="shared" si="10"/>
        <v>304</v>
      </c>
      <c r="B309" s="124" t="s">
        <v>1173</v>
      </c>
      <c r="C309" s="125" t="s">
        <v>1174</v>
      </c>
      <c r="D309" s="124" t="s">
        <v>1268</v>
      </c>
      <c r="E309" s="124" t="s">
        <v>1176</v>
      </c>
      <c r="F309" s="124" t="s">
        <v>1177</v>
      </c>
      <c r="G309" s="124" t="s">
        <v>1178</v>
      </c>
      <c r="H309" s="124">
        <v>502032</v>
      </c>
      <c r="I309" s="124" t="s">
        <v>1601</v>
      </c>
      <c r="J309" s="126"/>
      <c r="K309" s="127">
        <v>154884</v>
      </c>
      <c r="L309" s="128">
        <v>15488</v>
      </c>
      <c r="M309" s="129">
        <f t="shared" si="9"/>
        <v>10</v>
      </c>
      <c r="N309" s="130" t="s">
        <v>2034</v>
      </c>
      <c r="O309" s="116"/>
      <c r="P309" s="116"/>
      <c r="Q309" s="122"/>
    </row>
    <row r="310" spans="1:17" x14ac:dyDescent="0.25">
      <c r="A310" s="116">
        <f t="shared" si="10"/>
        <v>305</v>
      </c>
      <c r="B310" s="124" t="s">
        <v>1173</v>
      </c>
      <c r="C310" s="125" t="s">
        <v>1174</v>
      </c>
      <c r="D310" s="124" t="s">
        <v>1205</v>
      </c>
      <c r="E310" s="124" t="s">
        <v>1176</v>
      </c>
      <c r="F310" s="124" t="s">
        <v>1177</v>
      </c>
      <c r="G310" s="124" t="s">
        <v>1178</v>
      </c>
      <c r="H310" s="124">
        <v>502032</v>
      </c>
      <c r="I310" s="124" t="s">
        <v>1602</v>
      </c>
      <c r="J310" s="126"/>
      <c r="K310" s="127">
        <v>7358.34</v>
      </c>
      <c r="L310" s="128">
        <v>736</v>
      </c>
      <c r="M310" s="129">
        <f t="shared" si="9"/>
        <v>10</v>
      </c>
      <c r="N310" s="130" t="s">
        <v>2034</v>
      </c>
      <c r="O310" s="116"/>
      <c r="P310" s="116"/>
      <c r="Q310" s="122"/>
    </row>
    <row r="311" spans="1:17" x14ac:dyDescent="0.25">
      <c r="A311" s="116">
        <f t="shared" si="10"/>
        <v>306</v>
      </c>
      <c r="B311" s="124" t="s">
        <v>1173</v>
      </c>
      <c r="C311" s="125" t="s">
        <v>1174</v>
      </c>
      <c r="D311" s="124" t="s">
        <v>1180</v>
      </c>
      <c r="E311" s="124" t="s">
        <v>1176</v>
      </c>
      <c r="F311" s="124" t="s">
        <v>1177</v>
      </c>
      <c r="G311" s="124" t="s">
        <v>1178</v>
      </c>
      <c r="H311" s="124">
        <v>502032</v>
      </c>
      <c r="I311" s="124" t="s">
        <v>1603</v>
      </c>
      <c r="J311" s="126"/>
      <c r="K311" s="127">
        <v>60539.1</v>
      </c>
      <c r="L311" s="128">
        <v>6054</v>
      </c>
      <c r="M311" s="129">
        <f t="shared" si="9"/>
        <v>10</v>
      </c>
      <c r="N311" s="130" t="s">
        <v>2034</v>
      </c>
      <c r="O311" s="116"/>
      <c r="P311" s="116"/>
      <c r="Q311" s="122"/>
    </row>
    <row r="312" spans="1:17" x14ac:dyDescent="0.25">
      <c r="A312" s="116">
        <f t="shared" si="10"/>
        <v>307</v>
      </c>
      <c r="B312" s="124" t="s">
        <v>1173</v>
      </c>
      <c r="C312" s="125" t="s">
        <v>1174</v>
      </c>
      <c r="D312" s="124" t="s">
        <v>1175</v>
      </c>
      <c r="E312" s="124" t="s">
        <v>1176</v>
      </c>
      <c r="F312" s="124" t="s">
        <v>1177</v>
      </c>
      <c r="G312" s="124" t="s">
        <v>1178</v>
      </c>
      <c r="H312" s="124">
        <v>502032</v>
      </c>
      <c r="I312" s="124" t="s">
        <v>1604</v>
      </c>
      <c r="J312" s="126"/>
      <c r="K312" s="127">
        <v>76554.5</v>
      </c>
      <c r="L312" s="128">
        <v>7655</v>
      </c>
      <c r="M312" s="129">
        <f t="shared" si="9"/>
        <v>10</v>
      </c>
      <c r="N312" s="130" t="s">
        <v>2034</v>
      </c>
      <c r="O312" s="116"/>
      <c r="P312" s="116"/>
      <c r="Q312" s="122"/>
    </row>
    <row r="313" spans="1:17" x14ac:dyDescent="0.25">
      <c r="A313" s="116">
        <f t="shared" si="10"/>
        <v>308</v>
      </c>
      <c r="B313" s="124" t="s">
        <v>1173</v>
      </c>
      <c r="C313" s="125" t="s">
        <v>1174</v>
      </c>
      <c r="D313" s="124" t="s">
        <v>1203</v>
      </c>
      <c r="E313" s="124" t="s">
        <v>1176</v>
      </c>
      <c r="F313" s="124" t="s">
        <v>1177</v>
      </c>
      <c r="G313" s="124" t="s">
        <v>1178</v>
      </c>
      <c r="H313" s="124">
        <v>502032</v>
      </c>
      <c r="I313" s="124" t="s">
        <v>1605</v>
      </c>
      <c r="J313" s="126"/>
      <c r="K313" s="127">
        <v>10178.799999999999</v>
      </c>
      <c r="L313" s="128">
        <v>1018</v>
      </c>
      <c r="M313" s="129">
        <f t="shared" si="9"/>
        <v>10</v>
      </c>
      <c r="N313" s="130" t="s">
        <v>2034</v>
      </c>
      <c r="O313" s="116"/>
      <c r="P313" s="116"/>
      <c r="Q313" s="122"/>
    </row>
    <row r="314" spans="1:17" x14ac:dyDescent="0.25">
      <c r="A314" s="116">
        <f t="shared" si="10"/>
        <v>309</v>
      </c>
      <c r="B314" s="124" t="s">
        <v>1313</v>
      </c>
      <c r="C314" s="125" t="s">
        <v>1314</v>
      </c>
      <c r="D314" s="124"/>
      <c r="E314" s="124"/>
      <c r="F314" s="124"/>
      <c r="G314" s="124"/>
      <c r="H314" s="124"/>
      <c r="I314" s="124" t="s">
        <v>1606</v>
      </c>
      <c r="J314" s="126"/>
      <c r="K314" s="127">
        <v>860031</v>
      </c>
      <c r="L314" s="128">
        <v>86003</v>
      </c>
      <c r="M314" s="129">
        <f t="shared" si="9"/>
        <v>10</v>
      </c>
      <c r="N314" s="130" t="s">
        <v>2034</v>
      </c>
      <c r="O314" s="116"/>
      <c r="P314" s="116"/>
      <c r="Q314" s="122"/>
    </row>
    <row r="315" spans="1:17" x14ac:dyDescent="0.25">
      <c r="A315" s="116">
        <f t="shared" si="10"/>
        <v>310</v>
      </c>
      <c r="B315" s="124" t="s">
        <v>1313</v>
      </c>
      <c r="C315" s="125" t="s">
        <v>1314</v>
      </c>
      <c r="D315" s="124"/>
      <c r="E315" s="124"/>
      <c r="F315" s="124"/>
      <c r="G315" s="124"/>
      <c r="H315" s="124"/>
      <c r="I315" s="124" t="s">
        <v>1607</v>
      </c>
      <c r="J315" s="126"/>
      <c r="K315" s="127">
        <v>785530</v>
      </c>
      <c r="L315" s="128">
        <f>159151-86003</f>
        <v>73148</v>
      </c>
      <c r="M315" s="129">
        <f t="shared" si="9"/>
        <v>9</v>
      </c>
      <c r="N315" s="130" t="s">
        <v>2034</v>
      </c>
      <c r="O315" s="116"/>
      <c r="P315" s="116"/>
      <c r="Q315" s="122"/>
    </row>
    <row r="316" spans="1:17" x14ac:dyDescent="0.25">
      <c r="A316" s="116">
        <f t="shared" si="10"/>
        <v>311</v>
      </c>
      <c r="B316" s="124" t="s">
        <v>1197</v>
      </c>
      <c r="C316" s="125" t="s">
        <v>1198</v>
      </c>
      <c r="D316" s="124"/>
      <c r="E316" s="124" t="s">
        <v>1199</v>
      </c>
      <c r="F316" s="124" t="s">
        <v>1200</v>
      </c>
      <c r="G316" s="124" t="s">
        <v>1201</v>
      </c>
      <c r="H316" s="124">
        <v>462022</v>
      </c>
      <c r="I316" s="124" t="s">
        <v>1608</v>
      </c>
      <c r="J316" s="126"/>
      <c r="K316" s="127">
        <v>32110</v>
      </c>
      <c r="L316" s="128">
        <v>3211</v>
      </c>
      <c r="M316" s="129">
        <f t="shared" si="9"/>
        <v>10</v>
      </c>
      <c r="N316" s="130" t="s">
        <v>2034</v>
      </c>
      <c r="O316" s="116"/>
      <c r="P316" s="116"/>
      <c r="Q316" s="122"/>
    </row>
    <row r="317" spans="1:17" x14ac:dyDescent="0.25">
      <c r="A317" s="116">
        <f t="shared" si="10"/>
        <v>312</v>
      </c>
      <c r="B317" s="124" t="s">
        <v>1197</v>
      </c>
      <c r="C317" s="125" t="s">
        <v>1198</v>
      </c>
      <c r="D317" s="124"/>
      <c r="E317" s="124" t="s">
        <v>1199</v>
      </c>
      <c r="F317" s="124" t="s">
        <v>1200</v>
      </c>
      <c r="G317" s="124" t="s">
        <v>1201</v>
      </c>
      <c r="H317" s="124">
        <v>462022</v>
      </c>
      <c r="I317" s="124" t="s">
        <v>1609</v>
      </c>
      <c r="J317" s="126"/>
      <c r="K317" s="127">
        <v>23460</v>
      </c>
      <c r="L317" s="128">
        <v>2346</v>
      </c>
      <c r="M317" s="129">
        <f t="shared" si="9"/>
        <v>10</v>
      </c>
      <c r="N317" s="130" t="s">
        <v>2034</v>
      </c>
      <c r="O317" s="116"/>
      <c r="P317" s="116"/>
      <c r="Q317" s="122"/>
    </row>
    <row r="318" spans="1:17" x14ac:dyDescent="0.25">
      <c r="A318" s="116">
        <f t="shared" si="10"/>
        <v>313</v>
      </c>
      <c r="B318" s="124"/>
      <c r="C318" s="125" t="s">
        <v>1249</v>
      </c>
      <c r="D318" s="124"/>
      <c r="E318" s="124" t="s">
        <v>1250</v>
      </c>
      <c r="F318" s="124"/>
      <c r="G318" s="124" t="s">
        <v>1251</v>
      </c>
      <c r="H318" s="124">
        <v>110006</v>
      </c>
      <c r="I318" s="124" t="s">
        <v>1610</v>
      </c>
      <c r="J318" s="126"/>
      <c r="K318" s="127">
        <v>11170</v>
      </c>
      <c r="L318" s="128">
        <v>1117</v>
      </c>
      <c r="M318" s="129">
        <f t="shared" si="9"/>
        <v>10</v>
      </c>
      <c r="N318" s="130" t="s">
        <v>2034</v>
      </c>
      <c r="O318" s="116"/>
      <c r="P318" s="116"/>
      <c r="Q318" s="122"/>
    </row>
    <row r="319" spans="1:17" x14ac:dyDescent="0.25">
      <c r="A319" s="116">
        <f t="shared" si="10"/>
        <v>314</v>
      </c>
      <c r="B319" s="124" t="s">
        <v>1224</v>
      </c>
      <c r="C319" s="125" t="s">
        <v>1225</v>
      </c>
      <c r="D319" s="124"/>
      <c r="E319" s="124" t="s">
        <v>1226</v>
      </c>
      <c r="F319" s="124" t="s">
        <v>1227</v>
      </c>
      <c r="G319" s="124" t="s">
        <v>1228</v>
      </c>
      <c r="H319" s="124">
        <v>249403</v>
      </c>
      <c r="I319" s="124" t="s">
        <v>1611</v>
      </c>
      <c r="J319" s="126">
        <v>40481</v>
      </c>
      <c r="K319" s="127">
        <v>417323</v>
      </c>
      <c r="L319" s="128">
        <v>41730</v>
      </c>
      <c r="M319" s="129">
        <f t="shared" si="9"/>
        <v>10</v>
      </c>
      <c r="N319" s="130" t="s">
        <v>2034</v>
      </c>
      <c r="O319" s="116" t="s">
        <v>1171</v>
      </c>
      <c r="P319" s="116">
        <v>16</v>
      </c>
      <c r="Q319" s="122"/>
    </row>
    <row r="320" spans="1:17" x14ac:dyDescent="0.25">
      <c r="A320" s="116">
        <f t="shared" si="10"/>
        <v>315</v>
      </c>
      <c r="B320" s="124" t="s">
        <v>1263</v>
      </c>
      <c r="C320" s="125" t="s">
        <v>1264</v>
      </c>
      <c r="D320" s="124"/>
      <c r="E320" s="124" t="s">
        <v>1199</v>
      </c>
      <c r="F320" s="124" t="s">
        <v>1265</v>
      </c>
      <c r="G320" s="124"/>
      <c r="H320" s="124">
        <v>620014</v>
      </c>
      <c r="I320" s="124" t="s">
        <v>1612</v>
      </c>
      <c r="J320" s="126">
        <v>40488</v>
      </c>
      <c r="K320" s="127">
        <v>316019</v>
      </c>
      <c r="L320" s="128">
        <v>31600</v>
      </c>
      <c r="M320" s="129">
        <f t="shared" si="9"/>
        <v>10</v>
      </c>
      <c r="N320" s="130" t="s">
        <v>2034</v>
      </c>
      <c r="O320" s="116" t="s">
        <v>1171</v>
      </c>
      <c r="P320" s="116">
        <v>17</v>
      </c>
      <c r="Q320" s="122"/>
    </row>
    <row r="321" spans="1:17" x14ac:dyDescent="0.25">
      <c r="A321" s="116">
        <f t="shared" si="10"/>
        <v>316</v>
      </c>
      <c r="B321" s="124" t="s">
        <v>1192</v>
      </c>
      <c r="C321" s="125" t="s">
        <v>1193</v>
      </c>
      <c r="D321" s="124"/>
      <c r="E321" s="124" t="s">
        <v>1194</v>
      </c>
      <c r="F321" s="124" t="s">
        <v>1195</v>
      </c>
      <c r="G321" s="124"/>
      <c r="H321" s="124">
        <v>396210</v>
      </c>
      <c r="I321" s="124" t="s">
        <v>1613</v>
      </c>
      <c r="J321" s="126"/>
      <c r="K321" s="127">
        <v>14891</v>
      </c>
      <c r="L321" s="128">
        <v>1489</v>
      </c>
      <c r="M321" s="129">
        <f t="shared" si="9"/>
        <v>10</v>
      </c>
      <c r="N321" s="130" t="s">
        <v>2034</v>
      </c>
      <c r="O321" s="116"/>
      <c r="P321" s="116"/>
      <c r="Q321" s="122"/>
    </row>
    <row r="322" spans="1:17" x14ac:dyDescent="0.25">
      <c r="A322" s="116">
        <f t="shared" si="10"/>
        <v>317</v>
      </c>
      <c r="B322" s="124" t="s">
        <v>1173</v>
      </c>
      <c r="C322" s="125" t="s">
        <v>1174</v>
      </c>
      <c r="D322" s="124" t="s">
        <v>1207</v>
      </c>
      <c r="E322" s="124" t="s">
        <v>1176</v>
      </c>
      <c r="F322" s="124" t="s">
        <v>1177</v>
      </c>
      <c r="G322" s="124" t="s">
        <v>1178</v>
      </c>
      <c r="H322" s="124">
        <v>502032</v>
      </c>
      <c r="I322" s="124" t="s">
        <v>1614</v>
      </c>
      <c r="J322" s="126"/>
      <c r="K322" s="127">
        <v>39049.75</v>
      </c>
      <c r="L322" s="128">
        <v>3905</v>
      </c>
      <c r="M322" s="129">
        <f t="shared" si="9"/>
        <v>10</v>
      </c>
      <c r="N322" s="130" t="s">
        <v>2034</v>
      </c>
      <c r="O322" s="116"/>
      <c r="P322" s="116"/>
      <c r="Q322" s="122"/>
    </row>
    <row r="323" spans="1:17" x14ac:dyDescent="0.25">
      <c r="A323" s="116">
        <f t="shared" si="10"/>
        <v>318</v>
      </c>
      <c r="B323" s="124" t="s">
        <v>1173</v>
      </c>
      <c r="C323" s="125" t="s">
        <v>1174</v>
      </c>
      <c r="D323" s="124" t="s">
        <v>1184</v>
      </c>
      <c r="E323" s="124" t="s">
        <v>1176</v>
      </c>
      <c r="F323" s="124" t="s">
        <v>1177</v>
      </c>
      <c r="G323" s="124" t="s">
        <v>1178</v>
      </c>
      <c r="H323" s="124">
        <v>502032</v>
      </c>
      <c r="I323" s="124" t="s">
        <v>1615</v>
      </c>
      <c r="J323" s="126"/>
      <c r="K323" s="127">
        <v>487.25</v>
      </c>
      <c r="L323" s="128">
        <v>49</v>
      </c>
      <c r="M323" s="129">
        <f t="shared" si="9"/>
        <v>10</v>
      </c>
      <c r="N323" s="130" t="s">
        <v>2034</v>
      </c>
      <c r="O323" s="116"/>
      <c r="P323" s="116"/>
      <c r="Q323" s="122"/>
    </row>
    <row r="324" spans="1:17" x14ac:dyDescent="0.25">
      <c r="A324" s="116">
        <f t="shared" si="10"/>
        <v>319</v>
      </c>
      <c r="B324" s="124" t="s">
        <v>1173</v>
      </c>
      <c r="C324" s="125" t="s">
        <v>1174</v>
      </c>
      <c r="D324" s="124" t="s">
        <v>1348</v>
      </c>
      <c r="E324" s="124" t="s">
        <v>1176</v>
      </c>
      <c r="F324" s="124" t="s">
        <v>1177</v>
      </c>
      <c r="G324" s="124" t="s">
        <v>1178</v>
      </c>
      <c r="H324" s="124">
        <v>502032</v>
      </c>
      <c r="I324" s="124" t="s">
        <v>1616</v>
      </c>
      <c r="J324" s="126"/>
      <c r="K324" s="127">
        <v>4888.83</v>
      </c>
      <c r="L324" s="128">
        <v>489</v>
      </c>
      <c r="M324" s="129">
        <f t="shared" si="9"/>
        <v>10</v>
      </c>
      <c r="N324" s="130" t="s">
        <v>2034</v>
      </c>
      <c r="O324" s="116"/>
      <c r="P324" s="116"/>
      <c r="Q324" s="122"/>
    </row>
    <row r="325" spans="1:17" x14ac:dyDescent="0.25">
      <c r="A325" s="116">
        <f t="shared" si="10"/>
        <v>320</v>
      </c>
      <c r="B325" s="124" t="s">
        <v>1224</v>
      </c>
      <c r="C325" s="125" t="s">
        <v>1225</v>
      </c>
      <c r="D325" s="124"/>
      <c r="E325" s="124" t="s">
        <v>1226</v>
      </c>
      <c r="F325" s="124" t="s">
        <v>1227</v>
      </c>
      <c r="G325" s="124" t="s">
        <v>1228</v>
      </c>
      <c r="H325" s="124">
        <v>249403</v>
      </c>
      <c r="I325" s="124" t="s">
        <v>1617</v>
      </c>
      <c r="J325" s="126">
        <v>40483</v>
      </c>
      <c r="K325" s="127">
        <v>402893</v>
      </c>
      <c r="L325" s="128">
        <v>40290</v>
      </c>
      <c r="M325" s="129">
        <f t="shared" si="9"/>
        <v>10</v>
      </c>
      <c r="N325" s="130" t="s">
        <v>2034</v>
      </c>
      <c r="O325" s="116" t="s">
        <v>1171</v>
      </c>
      <c r="P325" s="116">
        <v>16</v>
      </c>
      <c r="Q325" s="122"/>
    </row>
    <row r="326" spans="1:17" x14ac:dyDescent="0.25">
      <c r="A326" s="116">
        <f t="shared" si="10"/>
        <v>321</v>
      </c>
      <c r="B326" s="124" t="s">
        <v>1224</v>
      </c>
      <c r="C326" s="125" t="s">
        <v>1225</v>
      </c>
      <c r="D326" s="124"/>
      <c r="E326" s="124" t="s">
        <v>1226</v>
      </c>
      <c r="F326" s="124" t="s">
        <v>1227</v>
      </c>
      <c r="G326" s="124" t="s">
        <v>1228</v>
      </c>
      <c r="H326" s="124">
        <v>249403</v>
      </c>
      <c r="I326" s="124" t="s">
        <v>1618</v>
      </c>
      <c r="J326" s="126">
        <v>40483</v>
      </c>
      <c r="K326" s="127">
        <v>3281</v>
      </c>
      <c r="L326" s="128">
        <v>330</v>
      </c>
      <c r="M326" s="129">
        <f t="shared" ref="M326:M389" si="11">ROUND((L326/K326*100),0)</f>
        <v>10</v>
      </c>
      <c r="N326" s="130" t="s">
        <v>2034</v>
      </c>
      <c r="O326" s="116" t="s">
        <v>1171</v>
      </c>
      <c r="P326" s="116">
        <v>16</v>
      </c>
      <c r="Q326" s="122"/>
    </row>
    <row r="327" spans="1:17" x14ac:dyDescent="0.25">
      <c r="A327" s="116">
        <f t="shared" ref="A327:A390" si="12">A326+1</f>
        <v>322</v>
      </c>
      <c r="B327" s="124" t="s">
        <v>1197</v>
      </c>
      <c r="C327" s="125" t="s">
        <v>1198</v>
      </c>
      <c r="D327" s="124"/>
      <c r="E327" s="124" t="s">
        <v>1199</v>
      </c>
      <c r="F327" s="124" t="s">
        <v>1200</v>
      </c>
      <c r="G327" s="124" t="s">
        <v>1201</v>
      </c>
      <c r="H327" s="124">
        <v>462022</v>
      </c>
      <c r="I327" s="124" t="s">
        <v>1619</v>
      </c>
      <c r="J327" s="126"/>
      <c r="K327" s="127">
        <v>185215</v>
      </c>
      <c r="L327" s="128">
        <v>18521</v>
      </c>
      <c r="M327" s="129">
        <f t="shared" si="11"/>
        <v>10</v>
      </c>
      <c r="N327" s="130" t="s">
        <v>2034</v>
      </c>
      <c r="O327" s="116"/>
      <c r="P327" s="116"/>
      <c r="Q327" s="122"/>
    </row>
    <row r="328" spans="1:17" x14ac:dyDescent="0.25">
      <c r="A328" s="116">
        <f t="shared" si="12"/>
        <v>323</v>
      </c>
      <c r="B328" s="124"/>
      <c r="C328" s="125" t="s">
        <v>1299</v>
      </c>
      <c r="D328" s="124"/>
      <c r="E328" s="124"/>
      <c r="F328" s="124"/>
      <c r="G328" s="124"/>
      <c r="H328" s="124"/>
      <c r="I328" s="124" t="s">
        <v>1620</v>
      </c>
      <c r="J328" s="126"/>
      <c r="K328" s="127">
        <v>3861</v>
      </c>
      <c r="L328" s="128">
        <v>386</v>
      </c>
      <c r="M328" s="129">
        <f t="shared" si="11"/>
        <v>10</v>
      </c>
      <c r="N328" s="130" t="s">
        <v>2034</v>
      </c>
      <c r="O328" s="116"/>
      <c r="P328" s="116"/>
      <c r="Q328" s="122"/>
    </row>
    <row r="329" spans="1:17" x14ac:dyDescent="0.25">
      <c r="A329" s="116">
        <f t="shared" si="12"/>
        <v>324</v>
      </c>
      <c r="B329" s="124"/>
      <c r="C329" s="125" t="s">
        <v>1299</v>
      </c>
      <c r="D329" s="124"/>
      <c r="E329" s="124"/>
      <c r="F329" s="124"/>
      <c r="G329" s="124"/>
      <c r="H329" s="124"/>
      <c r="I329" s="124" t="s">
        <v>1621</v>
      </c>
      <c r="J329" s="126"/>
      <c r="K329" s="127">
        <v>3861</v>
      </c>
      <c r="L329" s="128">
        <v>386</v>
      </c>
      <c r="M329" s="129">
        <f t="shared" si="11"/>
        <v>10</v>
      </c>
      <c r="N329" s="130" t="s">
        <v>2034</v>
      </c>
      <c r="O329" s="116"/>
      <c r="P329" s="116"/>
      <c r="Q329" s="122"/>
    </row>
    <row r="330" spans="1:17" x14ac:dyDescent="0.25">
      <c r="A330" s="116">
        <f t="shared" si="12"/>
        <v>325</v>
      </c>
      <c r="B330" s="124"/>
      <c r="C330" s="125" t="s">
        <v>1299</v>
      </c>
      <c r="D330" s="124"/>
      <c r="E330" s="124"/>
      <c r="F330" s="124"/>
      <c r="G330" s="124"/>
      <c r="H330" s="124"/>
      <c r="I330" s="124" t="s">
        <v>1622</v>
      </c>
      <c r="J330" s="126"/>
      <c r="K330" s="127">
        <v>7721</v>
      </c>
      <c r="L330" s="128">
        <v>772</v>
      </c>
      <c r="M330" s="129">
        <f t="shared" si="11"/>
        <v>10</v>
      </c>
      <c r="N330" s="130" t="s">
        <v>2034</v>
      </c>
      <c r="O330" s="116"/>
      <c r="P330" s="116"/>
      <c r="Q330" s="122"/>
    </row>
    <row r="331" spans="1:17" x14ac:dyDescent="0.25">
      <c r="A331" s="116">
        <f t="shared" si="12"/>
        <v>326</v>
      </c>
      <c r="B331" s="124"/>
      <c r="C331" s="125" t="s">
        <v>1299</v>
      </c>
      <c r="D331" s="124"/>
      <c r="E331" s="124"/>
      <c r="F331" s="124"/>
      <c r="G331" s="124"/>
      <c r="H331" s="124"/>
      <c r="I331" s="124" t="s">
        <v>1623</v>
      </c>
      <c r="J331" s="126"/>
      <c r="K331" s="127">
        <v>11582</v>
      </c>
      <c r="L331" s="128">
        <v>1158</v>
      </c>
      <c r="M331" s="129">
        <f t="shared" si="11"/>
        <v>10</v>
      </c>
      <c r="N331" s="130" t="s">
        <v>2034</v>
      </c>
      <c r="O331" s="116"/>
      <c r="P331" s="116"/>
      <c r="Q331" s="122"/>
    </row>
    <row r="332" spans="1:17" x14ac:dyDescent="0.25">
      <c r="A332" s="116">
        <f t="shared" si="12"/>
        <v>327</v>
      </c>
      <c r="B332" s="124"/>
      <c r="C332" s="125" t="s">
        <v>1299</v>
      </c>
      <c r="D332" s="124"/>
      <c r="E332" s="124"/>
      <c r="F332" s="124"/>
      <c r="G332" s="124"/>
      <c r="H332" s="124"/>
      <c r="I332" s="124" t="s">
        <v>1624</v>
      </c>
      <c r="J332" s="126"/>
      <c r="K332" s="127">
        <v>7721</v>
      </c>
      <c r="L332" s="128">
        <v>772</v>
      </c>
      <c r="M332" s="129">
        <f t="shared" si="11"/>
        <v>10</v>
      </c>
      <c r="N332" s="130" t="s">
        <v>2034</v>
      </c>
      <c r="O332" s="116"/>
      <c r="P332" s="116"/>
      <c r="Q332" s="122"/>
    </row>
    <row r="333" spans="1:17" x14ac:dyDescent="0.25">
      <c r="A333" s="116">
        <f t="shared" si="12"/>
        <v>328</v>
      </c>
      <c r="B333" s="124"/>
      <c r="C333" s="125" t="s">
        <v>1299</v>
      </c>
      <c r="D333" s="124"/>
      <c r="E333" s="124"/>
      <c r="F333" s="124"/>
      <c r="G333" s="124"/>
      <c r="H333" s="124"/>
      <c r="I333" s="124" t="s">
        <v>1625</v>
      </c>
      <c r="J333" s="126"/>
      <c r="K333" s="127">
        <v>3861</v>
      </c>
      <c r="L333" s="128">
        <v>386</v>
      </c>
      <c r="M333" s="129">
        <f t="shared" si="11"/>
        <v>10</v>
      </c>
      <c r="N333" s="130" t="s">
        <v>2034</v>
      </c>
      <c r="O333" s="116"/>
      <c r="P333" s="116"/>
      <c r="Q333" s="122"/>
    </row>
    <row r="334" spans="1:17" x14ac:dyDescent="0.25">
      <c r="A334" s="116">
        <f t="shared" si="12"/>
        <v>329</v>
      </c>
      <c r="B334" s="124" t="s">
        <v>1460</v>
      </c>
      <c r="C334" s="125" t="s">
        <v>1461</v>
      </c>
      <c r="D334" s="124"/>
      <c r="E334" s="124" t="s">
        <v>1462</v>
      </c>
      <c r="F334" s="124" t="s">
        <v>1463</v>
      </c>
      <c r="G334" s="124" t="s">
        <v>1169</v>
      </c>
      <c r="H334" s="124">
        <v>4000061</v>
      </c>
      <c r="I334" s="124" t="s">
        <v>1626</v>
      </c>
      <c r="J334" s="126"/>
      <c r="K334" s="127">
        <v>8469</v>
      </c>
      <c r="L334" s="128">
        <v>847</v>
      </c>
      <c r="M334" s="129">
        <f t="shared" si="11"/>
        <v>10</v>
      </c>
      <c r="N334" s="130" t="s">
        <v>2034</v>
      </c>
      <c r="O334" s="116"/>
      <c r="P334" s="116"/>
      <c r="Q334" s="122"/>
    </row>
    <row r="335" spans="1:17" x14ac:dyDescent="0.25">
      <c r="A335" s="116">
        <f t="shared" si="12"/>
        <v>330</v>
      </c>
      <c r="B335" s="124" t="s">
        <v>1460</v>
      </c>
      <c r="C335" s="125" t="s">
        <v>1461</v>
      </c>
      <c r="D335" s="124"/>
      <c r="E335" s="124" t="s">
        <v>1462</v>
      </c>
      <c r="F335" s="124" t="s">
        <v>1463</v>
      </c>
      <c r="G335" s="124" t="s">
        <v>1169</v>
      </c>
      <c r="H335" s="124">
        <v>4000061</v>
      </c>
      <c r="I335" s="124" t="s">
        <v>1627</v>
      </c>
      <c r="J335" s="126"/>
      <c r="K335" s="127">
        <v>5735</v>
      </c>
      <c r="L335" s="128">
        <v>574</v>
      </c>
      <c r="M335" s="129">
        <f t="shared" si="11"/>
        <v>10</v>
      </c>
      <c r="N335" s="130" t="s">
        <v>2034</v>
      </c>
      <c r="O335" s="116"/>
      <c r="P335" s="116"/>
      <c r="Q335" s="122"/>
    </row>
    <row r="336" spans="1:17" x14ac:dyDescent="0.25">
      <c r="A336" s="116">
        <f t="shared" si="12"/>
        <v>331</v>
      </c>
      <c r="B336" s="124" t="s">
        <v>1460</v>
      </c>
      <c r="C336" s="125" t="s">
        <v>1461</v>
      </c>
      <c r="D336" s="124"/>
      <c r="E336" s="124" t="s">
        <v>1462</v>
      </c>
      <c r="F336" s="124" t="s">
        <v>1463</v>
      </c>
      <c r="G336" s="124" t="s">
        <v>1169</v>
      </c>
      <c r="H336" s="124">
        <v>4000061</v>
      </c>
      <c r="I336" s="124" t="s">
        <v>1628</v>
      </c>
      <c r="J336" s="126"/>
      <c r="K336" s="127">
        <v>12066</v>
      </c>
      <c r="L336" s="128">
        <v>1207</v>
      </c>
      <c r="M336" s="129">
        <f t="shared" si="11"/>
        <v>10</v>
      </c>
      <c r="N336" s="130" t="s">
        <v>2034</v>
      </c>
      <c r="O336" s="116"/>
      <c r="P336" s="116"/>
      <c r="Q336" s="122"/>
    </row>
    <row r="337" spans="1:17" x14ac:dyDescent="0.25">
      <c r="A337" s="116">
        <f t="shared" si="12"/>
        <v>332</v>
      </c>
      <c r="B337" s="124" t="s">
        <v>1460</v>
      </c>
      <c r="C337" s="125" t="s">
        <v>1461</v>
      </c>
      <c r="D337" s="124"/>
      <c r="E337" s="124" t="s">
        <v>1462</v>
      </c>
      <c r="F337" s="124" t="s">
        <v>1463</v>
      </c>
      <c r="G337" s="124" t="s">
        <v>1169</v>
      </c>
      <c r="H337" s="124">
        <v>4000061</v>
      </c>
      <c r="I337" s="124" t="s">
        <v>1629</v>
      </c>
      <c r="J337" s="126"/>
      <c r="K337" s="127">
        <v>7733</v>
      </c>
      <c r="L337" s="128">
        <f>155+618</f>
        <v>773</v>
      </c>
      <c r="M337" s="129">
        <f t="shared" si="11"/>
        <v>10</v>
      </c>
      <c r="N337" s="130" t="s">
        <v>2034</v>
      </c>
      <c r="O337" s="116"/>
      <c r="P337" s="116"/>
      <c r="Q337" s="122"/>
    </row>
    <row r="338" spans="1:17" x14ac:dyDescent="0.25">
      <c r="A338" s="116">
        <f t="shared" si="12"/>
        <v>333</v>
      </c>
      <c r="B338" s="124" t="s">
        <v>1460</v>
      </c>
      <c r="C338" s="125" t="s">
        <v>1461</v>
      </c>
      <c r="D338" s="124"/>
      <c r="E338" s="124" t="s">
        <v>1462</v>
      </c>
      <c r="F338" s="124" t="s">
        <v>1463</v>
      </c>
      <c r="G338" s="124" t="s">
        <v>1169</v>
      </c>
      <c r="H338" s="124">
        <v>4000061</v>
      </c>
      <c r="I338" s="124" t="s">
        <v>1630</v>
      </c>
      <c r="J338" s="126"/>
      <c r="K338" s="127">
        <v>8466</v>
      </c>
      <c r="L338" s="128">
        <v>847</v>
      </c>
      <c r="M338" s="129">
        <f t="shared" si="11"/>
        <v>10</v>
      </c>
      <c r="N338" s="130" t="s">
        <v>2034</v>
      </c>
      <c r="O338" s="116"/>
      <c r="P338" s="116"/>
      <c r="Q338" s="122"/>
    </row>
    <row r="339" spans="1:17" x14ac:dyDescent="0.25">
      <c r="A339" s="116">
        <f t="shared" si="12"/>
        <v>334</v>
      </c>
      <c r="B339" s="124" t="s">
        <v>1460</v>
      </c>
      <c r="C339" s="125" t="s">
        <v>1461</v>
      </c>
      <c r="D339" s="124"/>
      <c r="E339" s="124" t="s">
        <v>1462</v>
      </c>
      <c r="F339" s="124" t="s">
        <v>1463</v>
      </c>
      <c r="G339" s="124" t="s">
        <v>1169</v>
      </c>
      <c r="H339" s="124">
        <v>4000061</v>
      </c>
      <c r="I339" s="124" t="s">
        <v>1631</v>
      </c>
      <c r="J339" s="126"/>
      <c r="K339" s="127">
        <v>4247</v>
      </c>
      <c r="L339" s="128">
        <v>425</v>
      </c>
      <c r="M339" s="129">
        <f t="shared" si="11"/>
        <v>10</v>
      </c>
      <c r="N339" s="130" t="s">
        <v>2034</v>
      </c>
      <c r="O339" s="116"/>
      <c r="P339" s="116"/>
      <c r="Q339" s="122"/>
    </row>
    <row r="340" spans="1:17" x14ac:dyDescent="0.25">
      <c r="A340" s="116">
        <f t="shared" si="12"/>
        <v>335</v>
      </c>
      <c r="B340" s="124" t="s">
        <v>1460</v>
      </c>
      <c r="C340" s="125" t="s">
        <v>1461</v>
      </c>
      <c r="D340" s="124"/>
      <c r="E340" s="124" t="s">
        <v>1462</v>
      </c>
      <c r="F340" s="124" t="s">
        <v>1463</v>
      </c>
      <c r="G340" s="124" t="s">
        <v>1169</v>
      </c>
      <c r="H340" s="124">
        <v>4000061</v>
      </c>
      <c r="I340" s="124" t="s">
        <v>1632</v>
      </c>
      <c r="J340" s="126"/>
      <c r="K340" s="127">
        <v>3861</v>
      </c>
      <c r="L340" s="128">
        <v>386</v>
      </c>
      <c r="M340" s="129">
        <f t="shared" si="11"/>
        <v>10</v>
      </c>
      <c r="N340" s="130" t="s">
        <v>2034</v>
      </c>
      <c r="O340" s="116"/>
      <c r="P340" s="116"/>
      <c r="Q340" s="122"/>
    </row>
    <row r="341" spans="1:17" x14ac:dyDescent="0.25">
      <c r="A341" s="116">
        <f t="shared" si="12"/>
        <v>336</v>
      </c>
      <c r="B341" s="124" t="s">
        <v>1460</v>
      </c>
      <c r="C341" s="125" t="s">
        <v>1461</v>
      </c>
      <c r="D341" s="124"/>
      <c r="E341" s="124" t="s">
        <v>1462</v>
      </c>
      <c r="F341" s="124" t="s">
        <v>1463</v>
      </c>
      <c r="G341" s="124" t="s">
        <v>1169</v>
      </c>
      <c r="H341" s="124">
        <v>4000061</v>
      </c>
      <c r="I341" s="124" t="s">
        <v>1633</v>
      </c>
      <c r="J341" s="126"/>
      <c r="K341" s="127">
        <v>7707</v>
      </c>
      <c r="L341" s="128">
        <v>771</v>
      </c>
      <c r="M341" s="129">
        <f t="shared" si="11"/>
        <v>10</v>
      </c>
      <c r="N341" s="130" t="s">
        <v>2034</v>
      </c>
      <c r="O341" s="116"/>
      <c r="P341" s="116"/>
      <c r="Q341" s="122"/>
    </row>
    <row r="342" spans="1:17" x14ac:dyDescent="0.25">
      <c r="A342" s="116">
        <f t="shared" si="12"/>
        <v>337</v>
      </c>
      <c r="B342" s="124" t="s">
        <v>1460</v>
      </c>
      <c r="C342" s="125" t="s">
        <v>1461</v>
      </c>
      <c r="D342" s="124"/>
      <c r="E342" s="124" t="s">
        <v>1462</v>
      </c>
      <c r="F342" s="124" t="s">
        <v>1463</v>
      </c>
      <c r="G342" s="124" t="s">
        <v>1169</v>
      </c>
      <c r="H342" s="124">
        <v>4000061</v>
      </c>
      <c r="I342" s="124" t="s">
        <v>1634</v>
      </c>
      <c r="J342" s="126"/>
      <c r="K342" s="127">
        <v>4247</v>
      </c>
      <c r="L342" s="128">
        <v>425</v>
      </c>
      <c r="M342" s="129">
        <f t="shared" si="11"/>
        <v>10</v>
      </c>
      <c r="N342" s="130" t="s">
        <v>2034</v>
      </c>
      <c r="O342" s="116"/>
      <c r="P342" s="116"/>
      <c r="Q342" s="122"/>
    </row>
    <row r="343" spans="1:17" x14ac:dyDescent="0.25">
      <c r="A343" s="116">
        <f t="shared" si="12"/>
        <v>338</v>
      </c>
      <c r="B343" s="124" t="s">
        <v>1460</v>
      </c>
      <c r="C343" s="125" t="s">
        <v>1461</v>
      </c>
      <c r="D343" s="124"/>
      <c r="E343" s="124" t="s">
        <v>1462</v>
      </c>
      <c r="F343" s="124" t="s">
        <v>1463</v>
      </c>
      <c r="G343" s="124" t="s">
        <v>1169</v>
      </c>
      <c r="H343" s="124">
        <v>4000061</v>
      </c>
      <c r="I343" s="124" t="s">
        <v>1635</v>
      </c>
      <c r="J343" s="126"/>
      <c r="K343" s="127">
        <v>3861</v>
      </c>
      <c r="L343" s="128">
        <v>386</v>
      </c>
      <c r="M343" s="129">
        <f t="shared" si="11"/>
        <v>10</v>
      </c>
      <c r="N343" s="130" t="s">
        <v>2034</v>
      </c>
      <c r="O343" s="116"/>
      <c r="P343" s="116"/>
      <c r="Q343" s="122"/>
    </row>
    <row r="344" spans="1:17" x14ac:dyDescent="0.25">
      <c r="A344" s="116">
        <f t="shared" si="12"/>
        <v>339</v>
      </c>
      <c r="B344" s="124" t="s">
        <v>1197</v>
      </c>
      <c r="C344" s="125" t="s">
        <v>1198</v>
      </c>
      <c r="D344" s="124"/>
      <c r="E344" s="124" t="s">
        <v>1199</v>
      </c>
      <c r="F344" s="124" t="s">
        <v>1200</v>
      </c>
      <c r="G344" s="124" t="s">
        <v>1201</v>
      </c>
      <c r="H344" s="124">
        <v>462022</v>
      </c>
      <c r="I344" s="124" t="s">
        <v>1636</v>
      </c>
      <c r="J344" s="126"/>
      <c r="K344" s="127">
        <v>137470</v>
      </c>
      <c r="L344" s="128">
        <v>13747</v>
      </c>
      <c r="M344" s="129">
        <f t="shared" si="11"/>
        <v>10</v>
      </c>
      <c r="N344" s="130" t="s">
        <v>2034</v>
      </c>
      <c r="O344" s="116"/>
      <c r="P344" s="116"/>
      <c r="Q344" s="122"/>
    </row>
    <row r="345" spans="1:17" x14ac:dyDescent="0.25">
      <c r="A345" s="116">
        <f t="shared" si="12"/>
        <v>340</v>
      </c>
      <c r="B345" s="124"/>
      <c r="C345" s="125" t="s">
        <v>1318</v>
      </c>
      <c r="D345" s="124"/>
      <c r="E345" s="124"/>
      <c r="F345" s="124"/>
      <c r="G345" s="124"/>
      <c r="H345" s="124"/>
      <c r="I345" s="124" t="s">
        <v>1637</v>
      </c>
      <c r="J345" s="126"/>
      <c r="K345" s="127">
        <v>1482432</v>
      </c>
      <c r="L345" s="128">
        <v>148243</v>
      </c>
      <c r="M345" s="129">
        <f t="shared" si="11"/>
        <v>10</v>
      </c>
      <c r="N345" s="130" t="s">
        <v>2034</v>
      </c>
      <c r="O345" s="116"/>
      <c r="P345" s="116"/>
      <c r="Q345" s="122"/>
    </row>
    <row r="346" spans="1:17" x14ac:dyDescent="0.25">
      <c r="A346" s="116">
        <f t="shared" si="12"/>
        <v>341</v>
      </c>
      <c r="B346" s="124"/>
      <c r="C346" s="125" t="s">
        <v>1318</v>
      </c>
      <c r="D346" s="124"/>
      <c r="E346" s="124"/>
      <c r="F346" s="124"/>
      <c r="G346" s="124"/>
      <c r="H346" s="124"/>
      <c r="I346" s="124" t="s">
        <v>1638</v>
      </c>
      <c r="J346" s="126"/>
      <c r="K346" s="127">
        <v>211776</v>
      </c>
      <c r="L346" s="128">
        <v>21178</v>
      </c>
      <c r="M346" s="129">
        <f t="shared" si="11"/>
        <v>10</v>
      </c>
      <c r="N346" s="130" t="s">
        <v>2034</v>
      </c>
      <c r="O346" s="116"/>
      <c r="P346" s="116"/>
      <c r="Q346" s="122"/>
    </row>
    <row r="347" spans="1:17" x14ac:dyDescent="0.25">
      <c r="A347" s="116">
        <f t="shared" si="12"/>
        <v>342</v>
      </c>
      <c r="B347" s="124" t="s">
        <v>1224</v>
      </c>
      <c r="C347" s="125" t="s">
        <v>1225</v>
      </c>
      <c r="D347" s="124"/>
      <c r="E347" s="124" t="s">
        <v>1226</v>
      </c>
      <c r="F347" s="124" t="s">
        <v>1227</v>
      </c>
      <c r="G347" s="124" t="s">
        <v>1228</v>
      </c>
      <c r="H347" s="124">
        <v>249403</v>
      </c>
      <c r="I347" s="124" t="s">
        <v>1639</v>
      </c>
      <c r="J347" s="126">
        <v>40486</v>
      </c>
      <c r="K347" s="127">
        <v>502730</v>
      </c>
      <c r="L347" s="128">
        <v>50270</v>
      </c>
      <c r="M347" s="129">
        <f t="shared" si="11"/>
        <v>10</v>
      </c>
      <c r="N347" s="130" t="s">
        <v>2034</v>
      </c>
      <c r="O347" s="116" t="s">
        <v>1171</v>
      </c>
      <c r="P347" s="116">
        <v>16</v>
      </c>
      <c r="Q347" s="122"/>
    </row>
    <row r="348" spans="1:17" x14ac:dyDescent="0.25">
      <c r="A348" s="116">
        <f t="shared" si="12"/>
        <v>343</v>
      </c>
      <c r="B348" s="124" t="s">
        <v>1209</v>
      </c>
      <c r="C348" s="125" t="s">
        <v>1210</v>
      </c>
      <c r="D348" s="124"/>
      <c r="E348" s="124" t="s">
        <v>1211</v>
      </c>
      <c r="F348" s="124" t="s">
        <v>1212</v>
      </c>
      <c r="G348" s="124" t="s">
        <v>1213</v>
      </c>
      <c r="H348" s="124">
        <v>632406</v>
      </c>
      <c r="I348" s="124" t="s">
        <v>1640</v>
      </c>
      <c r="J348" s="126"/>
      <c r="K348" s="127">
        <v>55032</v>
      </c>
      <c r="L348" s="128">
        <v>5503</v>
      </c>
      <c r="M348" s="129">
        <f t="shared" si="11"/>
        <v>10</v>
      </c>
      <c r="N348" s="130" t="s">
        <v>2034</v>
      </c>
      <c r="O348" s="116"/>
      <c r="P348" s="116"/>
      <c r="Q348" s="122"/>
    </row>
    <row r="349" spans="1:17" x14ac:dyDescent="0.25">
      <c r="A349" s="116">
        <f t="shared" si="12"/>
        <v>344</v>
      </c>
      <c r="B349" s="124"/>
      <c r="C349" s="125" t="s">
        <v>1257</v>
      </c>
      <c r="D349" s="124"/>
      <c r="E349" s="124"/>
      <c r="F349" s="124"/>
      <c r="G349" s="124"/>
      <c r="H349" s="124"/>
      <c r="I349" s="124" t="s">
        <v>1641</v>
      </c>
      <c r="J349" s="126"/>
      <c r="K349" s="127">
        <v>15442</v>
      </c>
      <c r="L349" s="128">
        <v>309</v>
      </c>
      <c r="M349" s="129">
        <f t="shared" si="11"/>
        <v>2</v>
      </c>
      <c r="N349" s="130" t="s">
        <v>2034</v>
      </c>
      <c r="O349" s="116"/>
      <c r="P349" s="116"/>
      <c r="Q349" s="122"/>
    </row>
    <row r="350" spans="1:17" x14ac:dyDescent="0.25">
      <c r="A350" s="116">
        <f t="shared" si="12"/>
        <v>345</v>
      </c>
      <c r="B350" s="124"/>
      <c r="C350" s="125" t="s">
        <v>1642</v>
      </c>
      <c r="D350" s="124"/>
      <c r="E350" s="124"/>
      <c r="F350" s="124"/>
      <c r="G350" s="124"/>
      <c r="H350" s="124"/>
      <c r="I350" s="124" t="s">
        <v>1643</v>
      </c>
      <c r="J350" s="126"/>
      <c r="K350" s="127">
        <v>8904</v>
      </c>
      <c r="L350" s="128">
        <v>890</v>
      </c>
      <c r="M350" s="129">
        <f t="shared" si="11"/>
        <v>10</v>
      </c>
      <c r="N350" s="130" t="s">
        <v>2034</v>
      </c>
      <c r="O350" s="116"/>
      <c r="P350" s="116"/>
      <c r="Q350" s="122"/>
    </row>
    <row r="351" spans="1:17" x14ac:dyDescent="0.25">
      <c r="A351" s="116">
        <f t="shared" si="12"/>
        <v>346</v>
      </c>
      <c r="B351" s="124"/>
      <c r="C351" s="125" t="s">
        <v>1642</v>
      </c>
      <c r="D351" s="124"/>
      <c r="E351" s="124"/>
      <c r="F351" s="124"/>
      <c r="G351" s="124"/>
      <c r="H351" s="124"/>
      <c r="I351" s="124" t="s">
        <v>1644</v>
      </c>
      <c r="J351" s="126"/>
      <c r="K351" s="127">
        <v>9066</v>
      </c>
      <c r="L351" s="128">
        <v>907</v>
      </c>
      <c r="M351" s="129">
        <f t="shared" si="11"/>
        <v>10</v>
      </c>
      <c r="N351" s="130" t="s">
        <v>2034</v>
      </c>
      <c r="O351" s="116"/>
      <c r="P351" s="116"/>
      <c r="Q351" s="122"/>
    </row>
    <row r="352" spans="1:17" x14ac:dyDescent="0.25">
      <c r="A352" s="116">
        <f t="shared" si="12"/>
        <v>347</v>
      </c>
      <c r="B352" s="124"/>
      <c r="C352" s="125" t="s">
        <v>1642</v>
      </c>
      <c r="D352" s="124"/>
      <c r="E352" s="124"/>
      <c r="F352" s="124"/>
      <c r="G352" s="124"/>
      <c r="H352" s="124"/>
      <c r="I352" s="124" t="s">
        <v>1645</v>
      </c>
      <c r="J352" s="126"/>
      <c r="K352" s="127">
        <v>17696</v>
      </c>
      <c r="L352" s="128">
        <v>1770</v>
      </c>
      <c r="M352" s="129">
        <f t="shared" si="11"/>
        <v>10</v>
      </c>
      <c r="N352" s="130" t="s">
        <v>2034</v>
      </c>
      <c r="O352" s="116"/>
      <c r="P352" s="116"/>
      <c r="Q352" s="122"/>
    </row>
    <row r="353" spans="1:17" x14ac:dyDescent="0.25">
      <c r="A353" s="116">
        <f t="shared" si="12"/>
        <v>348</v>
      </c>
      <c r="B353" s="124" t="s">
        <v>1313</v>
      </c>
      <c r="C353" s="125" t="s">
        <v>1314</v>
      </c>
      <c r="D353" s="124"/>
      <c r="E353" s="124"/>
      <c r="F353" s="124"/>
      <c r="G353" s="124"/>
      <c r="H353" s="124"/>
      <c r="I353" s="124" t="s">
        <v>1646</v>
      </c>
      <c r="J353" s="126"/>
      <c r="K353" s="127">
        <v>771525</v>
      </c>
      <c r="L353" s="128">
        <v>77153</v>
      </c>
      <c r="M353" s="129">
        <f t="shared" si="11"/>
        <v>10</v>
      </c>
      <c r="N353" s="130" t="s">
        <v>2034</v>
      </c>
      <c r="O353" s="116"/>
      <c r="P353" s="116"/>
      <c r="Q353" s="122"/>
    </row>
    <row r="354" spans="1:17" x14ac:dyDescent="0.25">
      <c r="A354" s="116">
        <f t="shared" si="12"/>
        <v>349</v>
      </c>
      <c r="B354" s="124" t="s">
        <v>1313</v>
      </c>
      <c r="C354" s="125" t="s">
        <v>1314</v>
      </c>
      <c r="D354" s="124"/>
      <c r="E354" s="124"/>
      <c r="F354" s="124"/>
      <c r="G354" s="124"/>
      <c r="H354" s="124"/>
      <c r="I354" s="124" t="s">
        <v>1647</v>
      </c>
      <c r="J354" s="126"/>
      <c r="K354" s="127">
        <v>44340</v>
      </c>
      <c r="L354" s="128">
        <v>4434</v>
      </c>
      <c r="M354" s="129">
        <f t="shared" si="11"/>
        <v>10</v>
      </c>
      <c r="N354" s="130" t="s">
        <v>2034</v>
      </c>
      <c r="O354" s="116"/>
      <c r="P354" s="116"/>
      <c r="Q354" s="122"/>
    </row>
    <row r="355" spans="1:17" x14ac:dyDescent="0.25">
      <c r="A355" s="116">
        <f t="shared" si="12"/>
        <v>350</v>
      </c>
      <c r="B355" s="124" t="s">
        <v>1313</v>
      </c>
      <c r="C355" s="125" t="s">
        <v>1314</v>
      </c>
      <c r="D355" s="124"/>
      <c r="E355" s="124"/>
      <c r="F355" s="124"/>
      <c r="G355" s="124"/>
      <c r="H355" s="124"/>
      <c r="I355" s="124" t="s">
        <v>1648</v>
      </c>
      <c r="J355" s="126"/>
      <c r="K355" s="127">
        <v>674109</v>
      </c>
      <c r="L355" s="128">
        <v>67411</v>
      </c>
      <c r="M355" s="129">
        <f t="shared" si="11"/>
        <v>10</v>
      </c>
      <c r="N355" s="130" t="s">
        <v>2034</v>
      </c>
      <c r="O355" s="116"/>
      <c r="P355" s="116"/>
      <c r="Q355" s="122"/>
    </row>
    <row r="356" spans="1:17" x14ac:dyDescent="0.25">
      <c r="A356" s="116">
        <f t="shared" si="12"/>
        <v>351</v>
      </c>
      <c r="B356" s="124" t="s">
        <v>1313</v>
      </c>
      <c r="C356" s="125" t="s">
        <v>1314</v>
      </c>
      <c r="D356" s="124"/>
      <c r="E356" s="124"/>
      <c r="F356" s="124"/>
      <c r="G356" s="124"/>
      <c r="H356" s="124"/>
      <c r="I356" s="124" t="s">
        <v>1649</v>
      </c>
      <c r="J356" s="126"/>
      <c r="K356" s="127">
        <v>44340</v>
      </c>
      <c r="L356" s="128">
        <v>4434</v>
      </c>
      <c r="M356" s="129">
        <f t="shared" si="11"/>
        <v>10</v>
      </c>
      <c r="N356" s="130" t="s">
        <v>2034</v>
      </c>
      <c r="O356" s="116"/>
      <c r="P356" s="116"/>
      <c r="Q356" s="122"/>
    </row>
    <row r="357" spans="1:17" x14ac:dyDescent="0.25">
      <c r="A357" s="116">
        <f t="shared" si="12"/>
        <v>352</v>
      </c>
      <c r="B357" s="124" t="s">
        <v>1287</v>
      </c>
      <c r="C357" s="125" t="s">
        <v>1288</v>
      </c>
      <c r="D357" s="124"/>
      <c r="E357" s="124" t="s">
        <v>1289</v>
      </c>
      <c r="F357" s="124" t="s">
        <v>1290</v>
      </c>
      <c r="G357" s="124" t="s">
        <v>1246</v>
      </c>
      <c r="H357" s="124">
        <v>284129</v>
      </c>
      <c r="I357" s="124" t="s">
        <v>1650</v>
      </c>
      <c r="J357" s="126"/>
      <c r="K357" s="127">
        <v>25116.44</v>
      </c>
      <c r="L357" s="128">
        <v>502</v>
      </c>
      <c r="M357" s="129">
        <f t="shared" si="11"/>
        <v>2</v>
      </c>
      <c r="N357" s="130" t="s">
        <v>2034</v>
      </c>
      <c r="O357" s="116"/>
      <c r="P357" s="116"/>
      <c r="Q357" s="122"/>
    </row>
    <row r="358" spans="1:17" x14ac:dyDescent="0.25">
      <c r="A358" s="116">
        <f t="shared" si="12"/>
        <v>353</v>
      </c>
      <c r="B358" s="124" t="s">
        <v>1192</v>
      </c>
      <c r="C358" s="125" t="s">
        <v>1193</v>
      </c>
      <c r="D358" s="124"/>
      <c r="E358" s="124" t="s">
        <v>1194</v>
      </c>
      <c r="F358" s="124" t="s">
        <v>1195</v>
      </c>
      <c r="G358" s="124"/>
      <c r="H358" s="124">
        <v>396210</v>
      </c>
      <c r="I358" s="124" t="s">
        <v>1651</v>
      </c>
      <c r="J358" s="126"/>
      <c r="K358" s="127">
        <v>425758</v>
      </c>
      <c r="L358" s="128">
        <v>42576</v>
      </c>
      <c r="M358" s="129">
        <f t="shared" si="11"/>
        <v>10</v>
      </c>
      <c r="N358" s="130" t="s">
        <v>2034</v>
      </c>
      <c r="O358" s="116"/>
      <c r="P358" s="116"/>
      <c r="Q358" s="122"/>
    </row>
    <row r="359" spans="1:17" x14ac:dyDescent="0.25">
      <c r="A359" s="116">
        <f t="shared" si="12"/>
        <v>354</v>
      </c>
      <c r="B359" s="124"/>
      <c r="C359" s="125" t="s">
        <v>1299</v>
      </c>
      <c r="D359" s="124"/>
      <c r="E359" s="124"/>
      <c r="F359" s="124"/>
      <c r="G359" s="124"/>
      <c r="H359" s="124"/>
      <c r="I359" s="124" t="s">
        <v>1652</v>
      </c>
      <c r="J359" s="126"/>
      <c r="K359" s="127">
        <v>7721</v>
      </c>
      <c r="L359" s="128">
        <v>772</v>
      </c>
      <c r="M359" s="129">
        <f t="shared" si="11"/>
        <v>10</v>
      </c>
      <c r="N359" s="130" t="s">
        <v>2034</v>
      </c>
      <c r="O359" s="116"/>
      <c r="P359" s="116"/>
      <c r="Q359" s="122"/>
    </row>
    <row r="360" spans="1:17" x14ac:dyDescent="0.25">
      <c r="A360" s="116">
        <f t="shared" si="12"/>
        <v>355</v>
      </c>
      <c r="B360" s="124"/>
      <c r="C360" s="125" t="s">
        <v>1538</v>
      </c>
      <c r="D360" s="124"/>
      <c r="E360" s="124"/>
      <c r="F360" s="124"/>
      <c r="G360" s="124"/>
      <c r="H360" s="124"/>
      <c r="I360" s="124" t="s">
        <v>1653</v>
      </c>
      <c r="J360" s="126"/>
      <c r="K360" s="127">
        <v>3218.99</v>
      </c>
      <c r="L360" s="128">
        <v>322</v>
      </c>
      <c r="M360" s="129">
        <f t="shared" si="11"/>
        <v>10</v>
      </c>
      <c r="N360" s="130" t="s">
        <v>2034</v>
      </c>
      <c r="O360" s="116"/>
      <c r="P360" s="116"/>
      <c r="Q360" s="122"/>
    </row>
    <row r="361" spans="1:17" x14ac:dyDescent="0.25">
      <c r="A361" s="116">
        <f t="shared" si="12"/>
        <v>356</v>
      </c>
      <c r="B361" s="124" t="s">
        <v>1186</v>
      </c>
      <c r="C361" s="125" t="s">
        <v>1187</v>
      </c>
      <c r="D361" s="124"/>
      <c r="E361" s="124" t="s">
        <v>1188</v>
      </c>
      <c r="F361" s="124" t="s">
        <v>1189</v>
      </c>
      <c r="G361" s="124" t="s">
        <v>1190</v>
      </c>
      <c r="H361" s="124">
        <v>600017</v>
      </c>
      <c r="I361" s="124" t="s">
        <v>1654</v>
      </c>
      <c r="J361" s="126"/>
      <c r="K361" s="127">
        <v>130103.7</v>
      </c>
      <c r="L361" s="128">
        <v>13010</v>
      </c>
      <c r="M361" s="129">
        <f t="shared" si="11"/>
        <v>10</v>
      </c>
      <c r="N361" s="130" t="s">
        <v>2034</v>
      </c>
      <c r="O361" s="116"/>
      <c r="P361" s="116"/>
      <c r="Q361" s="122"/>
    </row>
    <row r="362" spans="1:17" x14ac:dyDescent="0.25">
      <c r="A362" s="116">
        <f t="shared" si="12"/>
        <v>357</v>
      </c>
      <c r="B362" s="124"/>
      <c r="C362" s="125" t="s">
        <v>1655</v>
      </c>
      <c r="D362" s="124"/>
      <c r="E362" s="124"/>
      <c r="F362" s="124"/>
      <c r="G362" s="124"/>
      <c r="H362" s="124"/>
      <c r="I362" s="124" t="s">
        <v>1656</v>
      </c>
      <c r="J362" s="126"/>
      <c r="K362" s="127">
        <v>9780</v>
      </c>
      <c r="L362" s="128">
        <v>978</v>
      </c>
      <c r="M362" s="129">
        <f t="shared" si="11"/>
        <v>10</v>
      </c>
      <c r="N362" s="130" t="s">
        <v>2034</v>
      </c>
      <c r="O362" s="116"/>
      <c r="P362" s="116"/>
      <c r="Q362" s="122"/>
    </row>
    <row r="363" spans="1:17" x14ac:dyDescent="0.25">
      <c r="A363" s="116">
        <f t="shared" si="12"/>
        <v>358</v>
      </c>
      <c r="B363" s="124"/>
      <c r="C363" s="125" t="s">
        <v>1655</v>
      </c>
      <c r="D363" s="124"/>
      <c r="E363" s="124"/>
      <c r="F363" s="124"/>
      <c r="G363" s="124"/>
      <c r="H363" s="124"/>
      <c r="I363" s="124" t="s">
        <v>1657</v>
      </c>
      <c r="J363" s="126"/>
      <c r="K363" s="127">
        <v>6512.2</v>
      </c>
      <c r="L363" s="128">
        <v>652</v>
      </c>
      <c r="M363" s="129">
        <f t="shared" si="11"/>
        <v>10</v>
      </c>
      <c r="N363" s="130" t="s">
        <v>2034</v>
      </c>
      <c r="O363" s="116"/>
      <c r="P363" s="116"/>
      <c r="Q363" s="122"/>
    </row>
    <row r="364" spans="1:17" x14ac:dyDescent="0.25">
      <c r="A364" s="116">
        <f t="shared" si="12"/>
        <v>359</v>
      </c>
      <c r="B364" s="124"/>
      <c r="C364" s="125" t="s">
        <v>1257</v>
      </c>
      <c r="D364" s="124"/>
      <c r="E364" s="124"/>
      <c r="F364" s="124"/>
      <c r="G364" s="124"/>
      <c r="H364" s="124"/>
      <c r="I364" s="124" t="s">
        <v>1658</v>
      </c>
      <c r="J364" s="126"/>
      <c r="K364" s="127">
        <v>52944</v>
      </c>
      <c r="L364" s="128">
        <v>1059</v>
      </c>
      <c r="M364" s="129">
        <f t="shared" si="11"/>
        <v>2</v>
      </c>
      <c r="N364" s="130" t="s">
        <v>2034</v>
      </c>
      <c r="O364" s="116"/>
      <c r="P364" s="116"/>
      <c r="Q364" s="122"/>
    </row>
    <row r="365" spans="1:17" x14ac:dyDescent="0.25">
      <c r="A365" s="116">
        <f t="shared" si="12"/>
        <v>360</v>
      </c>
      <c r="B365" s="124" t="s">
        <v>1186</v>
      </c>
      <c r="C365" s="125" t="s">
        <v>1187</v>
      </c>
      <c r="D365" s="124"/>
      <c r="E365" s="124" t="s">
        <v>1188</v>
      </c>
      <c r="F365" s="124" t="s">
        <v>1189</v>
      </c>
      <c r="G365" s="124" t="s">
        <v>1190</v>
      </c>
      <c r="H365" s="124">
        <v>600017</v>
      </c>
      <c r="I365" s="124" t="s">
        <v>1659</v>
      </c>
      <c r="J365" s="126"/>
      <c r="K365" s="127">
        <v>46685.1</v>
      </c>
      <c r="L365" s="128">
        <v>4669</v>
      </c>
      <c r="M365" s="129">
        <f t="shared" si="11"/>
        <v>10</v>
      </c>
      <c r="N365" s="130" t="s">
        <v>2034</v>
      </c>
      <c r="O365" s="116"/>
      <c r="P365" s="116"/>
      <c r="Q365" s="122"/>
    </row>
    <row r="366" spans="1:17" x14ac:dyDescent="0.25">
      <c r="A366" s="116">
        <f t="shared" si="12"/>
        <v>361</v>
      </c>
      <c r="B366" s="124" t="s">
        <v>1192</v>
      </c>
      <c r="C366" s="125" t="s">
        <v>1193</v>
      </c>
      <c r="D366" s="124"/>
      <c r="E366" s="124" t="s">
        <v>1194</v>
      </c>
      <c r="F366" s="124" t="s">
        <v>1195</v>
      </c>
      <c r="G366" s="124"/>
      <c r="H366" s="124">
        <v>396210</v>
      </c>
      <c r="I366" s="124" t="s">
        <v>1660</v>
      </c>
      <c r="J366" s="126"/>
      <c r="K366" s="127">
        <v>590381</v>
      </c>
      <c r="L366" s="128">
        <v>59038</v>
      </c>
      <c r="M366" s="129">
        <f t="shared" si="11"/>
        <v>10</v>
      </c>
      <c r="N366" s="130" t="s">
        <v>2034</v>
      </c>
      <c r="O366" s="116"/>
      <c r="P366" s="116"/>
      <c r="Q366" s="122"/>
    </row>
    <row r="367" spans="1:17" x14ac:dyDescent="0.25">
      <c r="A367" s="116">
        <f t="shared" si="12"/>
        <v>362</v>
      </c>
      <c r="B367" s="124" t="s">
        <v>1192</v>
      </c>
      <c r="C367" s="125" t="s">
        <v>1193</v>
      </c>
      <c r="D367" s="124"/>
      <c r="E367" s="124" t="s">
        <v>1194</v>
      </c>
      <c r="F367" s="124" t="s">
        <v>1195</v>
      </c>
      <c r="G367" s="124"/>
      <c r="H367" s="124">
        <v>396210</v>
      </c>
      <c r="I367" s="124" t="s">
        <v>1661</v>
      </c>
      <c r="J367" s="126"/>
      <c r="K367" s="127">
        <v>19854</v>
      </c>
      <c r="L367" s="128">
        <v>1985</v>
      </c>
      <c r="M367" s="129">
        <f t="shared" si="11"/>
        <v>10</v>
      </c>
      <c r="N367" s="130" t="s">
        <v>2034</v>
      </c>
      <c r="O367" s="116"/>
      <c r="P367" s="116"/>
      <c r="Q367" s="122"/>
    </row>
    <row r="368" spans="1:17" x14ac:dyDescent="0.25">
      <c r="A368" s="116">
        <f t="shared" si="12"/>
        <v>363</v>
      </c>
      <c r="B368" s="124" t="s">
        <v>1209</v>
      </c>
      <c r="C368" s="125" t="s">
        <v>1210</v>
      </c>
      <c r="D368" s="124"/>
      <c r="E368" s="124" t="s">
        <v>1211</v>
      </c>
      <c r="F368" s="124" t="s">
        <v>1212</v>
      </c>
      <c r="G368" s="124" t="s">
        <v>1213</v>
      </c>
      <c r="H368" s="124">
        <v>632406</v>
      </c>
      <c r="I368" s="124" t="s">
        <v>1662</v>
      </c>
      <c r="J368" s="126"/>
      <c r="K368" s="127">
        <v>341973.21</v>
      </c>
      <c r="L368" s="128">
        <v>34197</v>
      </c>
      <c r="M368" s="129">
        <f t="shared" si="11"/>
        <v>10</v>
      </c>
      <c r="N368" s="130" t="s">
        <v>2034</v>
      </c>
      <c r="O368" s="116"/>
      <c r="P368" s="116"/>
      <c r="Q368" s="122"/>
    </row>
    <row r="369" spans="1:17" x14ac:dyDescent="0.25">
      <c r="A369" s="116">
        <f t="shared" si="12"/>
        <v>364</v>
      </c>
      <c r="B369" s="124" t="s">
        <v>1209</v>
      </c>
      <c r="C369" s="125" t="s">
        <v>1210</v>
      </c>
      <c r="D369" s="124"/>
      <c r="E369" s="124" t="s">
        <v>1211</v>
      </c>
      <c r="F369" s="124" t="s">
        <v>1212</v>
      </c>
      <c r="G369" s="124" t="s">
        <v>1213</v>
      </c>
      <c r="H369" s="124">
        <v>632406</v>
      </c>
      <c r="I369" s="124" t="s">
        <v>1663</v>
      </c>
      <c r="J369" s="126"/>
      <c r="K369" s="127">
        <v>340015.76</v>
      </c>
      <c r="L369" s="128">
        <v>34002</v>
      </c>
      <c r="M369" s="129">
        <f t="shared" si="11"/>
        <v>10</v>
      </c>
      <c r="N369" s="130" t="s">
        <v>2034</v>
      </c>
      <c r="O369" s="116"/>
      <c r="P369" s="116"/>
      <c r="Q369" s="122"/>
    </row>
    <row r="370" spans="1:17" x14ac:dyDescent="0.25">
      <c r="A370" s="116">
        <f t="shared" si="12"/>
        <v>365</v>
      </c>
      <c r="B370" s="124" t="s">
        <v>1209</v>
      </c>
      <c r="C370" s="125" t="s">
        <v>1210</v>
      </c>
      <c r="D370" s="124"/>
      <c r="E370" s="124" t="s">
        <v>1211</v>
      </c>
      <c r="F370" s="124" t="s">
        <v>1212</v>
      </c>
      <c r="G370" s="124" t="s">
        <v>1213</v>
      </c>
      <c r="H370" s="124">
        <v>632406</v>
      </c>
      <c r="I370" s="124" t="s">
        <v>1664</v>
      </c>
      <c r="J370" s="126"/>
      <c r="K370" s="127">
        <v>6666.76</v>
      </c>
      <c r="L370" s="128">
        <v>667</v>
      </c>
      <c r="M370" s="129">
        <f t="shared" si="11"/>
        <v>10</v>
      </c>
      <c r="N370" s="130" t="s">
        <v>2034</v>
      </c>
      <c r="O370" s="116"/>
      <c r="P370" s="116"/>
      <c r="Q370" s="122"/>
    </row>
    <row r="371" spans="1:17" x14ac:dyDescent="0.25">
      <c r="A371" s="116">
        <f t="shared" si="12"/>
        <v>366</v>
      </c>
      <c r="B371" s="124" t="s">
        <v>1386</v>
      </c>
      <c r="C371" s="125" t="s">
        <v>1387</v>
      </c>
      <c r="D371" s="124"/>
      <c r="E371" s="124" t="s">
        <v>1388</v>
      </c>
      <c r="F371" s="124" t="s">
        <v>1389</v>
      </c>
      <c r="G371" s="124" t="s">
        <v>1246</v>
      </c>
      <c r="H371" s="124">
        <v>221003</v>
      </c>
      <c r="I371" s="124" t="s">
        <v>1665</v>
      </c>
      <c r="J371" s="126"/>
      <c r="K371" s="127">
        <v>14030.8</v>
      </c>
      <c r="L371" s="128">
        <v>1403</v>
      </c>
      <c r="M371" s="129">
        <f t="shared" si="11"/>
        <v>10</v>
      </c>
      <c r="N371" s="130" t="s">
        <v>2034</v>
      </c>
      <c r="O371" s="116"/>
      <c r="P371" s="116"/>
      <c r="Q371" s="122"/>
    </row>
    <row r="372" spans="1:17" x14ac:dyDescent="0.25">
      <c r="A372" s="116">
        <f t="shared" si="12"/>
        <v>367</v>
      </c>
      <c r="B372" s="124" t="s">
        <v>1280</v>
      </c>
      <c r="C372" s="125" t="s">
        <v>1281</v>
      </c>
      <c r="D372" s="124"/>
      <c r="E372" s="124" t="s">
        <v>1282</v>
      </c>
      <c r="F372" s="124" t="s">
        <v>1283</v>
      </c>
      <c r="G372" s="124" t="s">
        <v>1169</v>
      </c>
      <c r="H372" s="124">
        <v>400059</v>
      </c>
      <c r="I372" s="124" t="s">
        <v>1666</v>
      </c>
      <c r="J372" s="126"/>
      <c r="K372" s="127">
        <v>154420</v>
      </c>
      <c r="L372" s="128">
        <v>15442</v>
      </c>
      <c r="M372" s="129">
        <f t="shared" si="11"/>
        <v>10</v>
      </c>
      <c r="N372" s="130" t="s">
        <v>2034</v>
      </c>
      <c r="O372" s="116"/>
      <c r="P372" s="116"/>
      <c r="Q372" s="122"/>
    </row>
    <row r="373" spans="1:17" x14ac:dyDescent="0.25">
      <c r="A373" s="116">
        <f t="shared" si="12"/>
        <v>368</v>
      </c>
      <c r="B373" s="124"/>
      <c r="C373" s="125" t="s">
        <v>1257</v>
      </c>
      <c r="D373" s="124"/>
      <c r="E373" s="124"/>
      <c r="F373" s="124"/>
      <c r="G373" s="124"/>
      <c r="H373" s="124"/>
      <c r="I373" s="124" t="s">
        <v>1667</v>
      </c>
      <c r="J373" s="126"/>
      <c r="K373" s="127">
        <v>15442</v>
      </c>
      <c r="L373" s="128">
        <v>309</v>
      </c>
      <c r="M373" s="129">
        <f t="shared" si="11"/>
        <v>2</v>
      </c>
      <c r="N373" s="130" t="s">
        <v>2034</v>
      </c>
      <c r="O373" s="116"/>
      <c r="P373" s="116"/>
      <c r="Q373" s="122"/>
    </row>
    <row r="374" spans="1:17" x14ac:dyDescent="0.25">
      <c r="A374" s="116">
        <f t="shared" si="12"/>
        <v>369</v>
      </c>
      <c r="B374" s="124"/>
      <c r="C374" s="125" t="s">
        <v>1257</v>
      </c>
      <c r="D374" s="124"/>
      <c r="E374" s="124"/>
      <c r="F374" s="124"/>
      <c r="G374" s="124"/>
      <c r="H374" s="124"/>
      <c r="I374" s="124" t="s">
        <v>1668</v>
      </c>
      <c r="J374" s="126"/>
      <c r="K374" s="127">
        <v>79416</v>
      </c>
      <c r="L374" s="128">
        <v>1589</v>
      </c>
      <c r="M374" s="129">
        <f t="shared" si="11"/>
        <v>2</v>
      </c>
      <c r="N374" s="130" t="s">
        <v>2034</v>
      </c>
      <c r="O374" s="116"/>
      <c r="P374" s="116"/>
      <c r="Q374" s="122"/>
    </row>
    <row r="375" spans="1:17" x14ac:dyDescent="0.25">
      <c r="A375" s="116">
        <f t="shared" si="12"/>
        <v>370</v>
      </c>
      <c r="B375" s="124" t="s">
        <v>1165</v>
      </c>
      <c r="C375" s="125" t="s">
        <v>1166</v>
      </c>
      <c r="D375" s="124"/>
      <c r="E375" s="124" t="s">
        <v>1167</v>
      </c>
      <c r="F375" s="124" t="s">
        <v>1168</v>
      </c>
      <c r="G375" s="124" t="s">
        <v>1169</v>
      </c>
      <c r="H375" s="124">
        <v>400059</v>
      </c>
      <c r="I375" s="124" t="s">
        <v>1669</v>
      </c>
      <c r="J375" s="126"/>
      <c r="K375" s="127">
        <v>103902</v>
      </c>
      <c r="L375" s="128">
        <v>10390</v>
      </c>
      <c r="M375" s="129">
        <f t="shared" si="11"/>
        <v>10</v>
      </c>
      <c r="N375" s="130" t="s">
        <v>2034</v>
      </c>
      <c r="O375" s="116"/>
      <c r="P375" s="116"/>
      <c r="Q375" s="122"/>
    </row>
    <row r="376" spans="1:17" x14ac:dyDescent="0.25">
      <c r="A376" s="116">
        <f t="shared" si="12"/>
        <v>371</v>
      </c>
      <c r="B376" s="124" t="s">
        <v>1197</v>
      </c>
      <c r="C376" s="125" t="s">
        <v>1198</v>
      </c>
      <c r="D376" s="124"/>
      <c r="E376" s="124" t="s">
        <v>1199</v>
      </c>
      <c r="F376" s="124" t="s">
        <v>1200</v>
      </c>
      <c r="G376" s="124" t="s">
        <v>1201</v>
      </c>
      <c r="H376" s="124">
        <v>462022</v>
      </c>
      <c r="I376" s="124" t="s">
        <v>1670</v>
      </c>
      <c r="J376" s="126"/>
      <c r="K376" s="127">
        <v>49714.58</v>
      </c>
      <c r="L376" s="128">
        <v>4972</v>
      </c>
      <c r="M376" s="129">
        <f t="shared" si="11"/>
        <v>10</v>
      </c>
      <c r="N376" s="130" t="s">
        <v>2034</v>
      </c>
      <c r="O376" s="116"/>
      <c r="P376" s="116"/>
      <c r="Q376" s="122"/>
    </row>
    <row r="377" spans="1:17" x14ac:dyDescent="0.25">
      <c r="A377" s="116">
        <f t="shared" si="12"/>
        <v>372</v>
      </c>
      <c r="B377" s="124" t="s">
        <v>1173</v>
      </c>
      <c r="C377" s="125" t="s">
        <v>1174</v>
      </c>
      <c r="D377" s="124" t="s">
        <v>1205</v>
      </c>
      <c r="E377" s="124" t="s">
        <v>1176</v>
      </c>
      <c r="F377" s="124" t="s">
        <v>1177</v>
      </c>
      <c r="G377" s="124" t="s">
        <v>1178</v>
      </c>
      <c r="H377" s="124">
        <v>502032</v>
      </c>
      <c r="I377" s="124" t="s">
        <v>1671</v>
      </c>
      <c r="J377" s="126"/>
      <c r="K377" s="127">
        <v>5141.2299999999996</v>
      </c>
      <c r="L377" s="128">
        <v>514</v>
      </c>
      <c r="M377" s="129">
        <f t="shared" si="11"/>
        <v>10</v>
      </c>
      <c r="N377" s="130" t="s">
        <v>2034</v>
      </c>
      <c r="O377" s="116"/>
      <c r="P377" s="116"/>
      <c r="Q377" s="122"/>
    </row>
    <row r="378" spans="1:17" x14ac:dyDescent="0.25">
      <c r="A378" s="116">
        <f t="shared" si="12"/>
        <v>373</v>
      </c>
      <c r="B378" s="124" t="s">
        <v>1197</v>
      </c>
      <c r="C378" s="125" t="s">
        <v>1198</v>
      </c>
      <c r="D378" s="124"/>
      <c r="E378" s="124" t="s">
        <v>1199</v>
      </c>
      <c r="F378" s="124" t="s">
        <v>1200</v>
      </c>
      <c r="G378" s="124" t="s">
        <v>1201</v>
      </c>
      <c r="H378" s="124">
        <v>462022</v>
      </c>
      <c r="I378" s="124" t="s">
        <v>1672</v>
      </c>
      <c r="J378" s="126"/>
      <c r="K378" s="127">
        <v>17085.32</v>
      </c>
      <c r="L378" s="128">
        <v>1709</v>
      </c>
      <c r="M378" s="129">
        <f t="shared" si="11"/>
        <v>10</v>
      </c>
      <c r="N378" s="130" t="s">
        <v>2034</v>
      </c>
      <c r="O378" s="116"/>
      <c r="P378" s="116"/>
      <c r="Q378" s="122"/>
    </row>
    <row r="379" spans="1:17" x14ac:dyDescent="0.25">
      <c r="A379" s="116">
        <f t="shared" si="12"/>
        <v>374</v>
      </c>
      <c r="B379" s="124"/>
      <c r="C379" s="125" t="s">
        <v>1538</v>
      </c>
      <c r="D379" s="124"/>
      <c r="E379" s="124"/>
      <c r="F379" s="124"/>
      <c r="G379" s="124"/>
      <c r="H379" s="124"/>
      <c r="I379" s="124" t="s">
        <v>1673</v>
      </c>
      <c r="J379" s="126"/>
      <c r="K379" s="127">
        <v>648.4</v>
      </c>
      <c r="L379" s="128">
        <v>65</v>
      </c>
      <c r="M379" s="129">
        <f t="shared" si="11"/>
        <v>10</v>
      </c>
      <c r="N379" s="130" t="s">
        <v>2034</v>
      </c>
      <c r="O379" s="116"/>
      <c r="P379" s="116"/>
      <c r="Q379" s="122"/>
    </row>
    <row r="380" spans="1:17" x14ac:dyDescent="0.25">
      <c r="A380" s="116">
        <f t="shared" si="12"/>
        <v>375</v>
      </c>
      <c r="B380" s="124" t="s">
        <v>1209</v>
      </c>
      <c r="C380" s="125" t="s">
        <v>1210</v>
      </c>
      <c r="D380" s="124"/>
      <c r="E380" s="124" t="s">
        <v>1211</v>
      </c>
      <c r="F380" s="124" t="s">
        <v>1212</v>
      </c>
      <c r="G380" s="124" t="s">
        <v>1213</v>
      </c>
      <c r="H380" s="124">
        <v>632406</v>
      </c>
      <c r="I380" s="124" t="s">
        <v>1674</v>
      </c>
      <c r="J380" s="126"/>
      <c r="K380" s="127">
        <v>927.46</v>
      </c>
      <c r="L380" s="128">
        <v>93</v>
      </c>
      <c r="M380" s="129">
        <f t="shared" si="11"/>
        <v>10</v>
      </c>
      <c r="N380" s="130" t="s">
        <v>2034</v>
      </c>
      <c r="O380" s="116"/>
      <c r="P380" s="116"/>
      <c r="Q380" s="122"/>
    </row>
    <row r="381" spans="1:17" x14ac:dyDescent="0.25">
      <c r="A381" s="116">
        <f t="shared" si="12"/>
        <v>376</v>
      </c>
      <c r="B381" s="124" t="s">
        <v>1209</v>
      </c>
      <c r="C381" s="125" t="s">
        <v>1210</v>
      </c>
      <c r="D381" s="124"/>
      <c r="E381" s="124" t="s">
        <v>1211</v>
      </c>
      <c r="F381" s="124" t="s">
        <v>1212</v>
      </c>
      <c r="G381" s="124" t="s">
        <v>1213</v>
      </c>
      <c r="H381" s="124">
        <v>632406</v>
      </c>
      <c r="I381" s="124" t="s">
        <v>1675</v>
      </c>
      <c r="J381" s="126"/>
      <c r="K381" s="127">
        <v>87450</v>
      </c>
      <c r="L381" s="128">
        <v>8745</v>
      </c>
      <c r="M381" s="129">
        <f t="shared" si="11"/>
        <v>10</v>
      </c>
      <c r="N381" s="130" t="s">
        <v>2034</v>
      </c>
      <c r="O381" s="116"/>
      <c r="P381" s="116"/>
      <c r="Q381" s="122"/>
    </row>
    <row r="382" spans="1:17" x14ac:dyDescent="0.25">
      <c r="A382" s="116">
        <f t="shared" si="12"/>
        <v>377</v>
      </c>
      <c r="B382" s="124" t="s">
        <v>1173</v>
      </c>
      <c r="C382" s="125" t="s">
        <v>1174</v>
      </c>
      <c r="D382" s="124" t="s">
        <v>1516</v>
      </c>
      <c r="E382" s="124" t="s">
        <v>1176</v>
      </c>
      <c r="F382" s="124" t="s">
        <v>1177</v>
      </c>
      <c r="G382" s="124" t="s">
        <v>1178</v>
      </c>
      <c r="H382" s="124">
        <v>502032</v>
      </c>
      <c r="I382" s="124" t="s">
        <v>1676</v>
      </c>
      <c r="J382" s="126"/>
      <c r="K382" s="127">
        <v>173601.27</v>
      </c>
      <c r="L382" s="128">
        <v>17358</v>
      </c>
      <c r="M382" s="129">
        <f t="shared" si="11"/>
        <v>10</v>
      </c>
      <c r="N382" s="130" t="s">
        <v>2034</v>
      </c>
      <c r="O382" s="116"/>
      <c r="P382" s="116"/>
      <c r="Q382" s="122"/>
    </row>
    <row r="383" spans="1:17" x14ac:dyDescent="0.25">
      <c r="A383" s="116">
        <f t="shared" si="12"/>
        <v>378</v>
      </c>
      <c r="B383" s="124"/>
      <c r="C383" s="125" t="s">
        <v>1299</v>
      </c>
      <c r="D383" s="124"/>
      <c r="E383" s="124"/>
      <c r="F383" s="124"/>
      <c r="G383" s="124"/>
      <c r="H383" s="124"/>
      <c r="I383" s="124" t="s">
        <v>1677</v>
      </c>
      <c r="J383" s="126"/>
      <c r="K383" s="127">
        <v>10203</v>
      </c>
      <c r="L383" s="128">
        <v>1020</v>
      </c>
      <c r="M383" s="129">
        <f t="shared" si="11"/>
        <v>10</v>
      </c>
      <c r="N383" s="130" t="s">
        <v>2034</v>
      </c>
      <c r="O383" s="116"/>
      <c r="P383" s="116"/>
      <c r="Q383" s="122"/>
    </row>
    <row r="384" spans="1:17" x14ac:dyDescent="0.25">
      <c r="A384" s="116">
        <f t="shared" si="12"/>
        <v>379</v>
      </c>
      <c r="B384" s="124"/>
      <c r="C384" s="125" t="s">
        <v>1299</v>
      </c>
      <c r="D384" s="124"/>
      <c r="E384" s="124"/>
      <c r="F384" s="124"/>
      <c r="G384" s="124"/>
      <c r="H384" s="124"/>
      <c r="I384" s="124" t="s">
        <v>1678</v>
      </c>
      <c r="J384" s="126"/>
      <c r="K384" s="127">
        <v>5102</v>
      </c>
      <c r="L384" s="128">
        <v>510</v>
      </c>
      <c r="M384" s="129">
        <f t="shared" si="11"/>
        <v>10</v>
      </c>
      <c r="N384" s="130" t="s">
        <v>2034</v>
      </c>
      <c r="O384" s="116"/>
      <c r="P384" s="116"/>
      <c r="Q384" s="122"/>
    </row>
    <row r="385" spans="1:17" x14ac:dyDescent="0.25">
      <c r="A385" s="116">
        <f t="shared" si="12"/>
        <v>380</v>
      </c>
      <c r="B385" s="124"/>
      <c r="C385" s="125" t="s">
        <v>1299</v>
      </c>
      <c r="D385" s="124"/>
      <c r="E385" s="124"/>
      <c r="F385" s="124"/>
      <c r="G385" s="124"/>
      <c r="H385" s="124"/>
      <c r="I385" s="124" t="s">
        <v>1679</v>
      </c>
      <c r="J385" s="126"/>
      <c r="K385" s="127">
        <v>5102</v>
      </c>
      <c r="L385" s="128">
        <v>511</v>
      </c>
      <c r="M385" s="129">
        <f t="shared" si="11"/>
        <v>10</v>
      </c>
      <c r="N385" s="130" t="s">
        <v>2034</v>
      </c>
      <c r="O385" s="116"/>
      <c r="P385" s="116"/>
      <c r="Q385" s="122"/>
    </row>
    <row r="386" spans="1:17" x14ac:dyDescent="0.25">
      <c r="A386" s="116">
        <f t="shared" si="12"/>
        <v>381</v>
      </c>
      <c r="B386" s="124" t="s">
        <v>1460</v>
      </c>
      <c r="C386" s="125" t="s">
        <v>1461</v>
      </c>
      <c r="D386" s="124"/>
      <c r="E386" s="124" t="s">
        <v>1462</v>
      </c>
      <c r="F386" s="124" t="s">
        <v>1463</v>
      </c>
      <c r="G386" s="124" t="s">
        <v>1169</v>
      </c>
      <c r="H386" s="124">
        <v>4000061</v>
      </c>
      <c r="I386" s="124" t="s">
        <v>1680</v>
      </c>
      <c r="J386" s="126"/>
      <c r="K386" s="127">
        <v>7222</v>
      </c>
      <c r="L386" s="128">
        <v>722</v>
      </c>
      <c r="M386" s="129">
        <f t="shared" si="11"/>
        <v>10</v>
      </c>
      <c r="N386" s="130" t="s">
        <v>2034</v>
      </c>
      <c r="O386" s="116"/>
      <c r="P386" s="116"/>
      <c r="Q386" s="122"/>
    </row>
    <row r="387" spans="1:17" x14ac:dyDescent="0.25">
      <c r="A387" s="116">
        <f t="shared" si="12"/>
        <v>382</v>
      </c>
      <c r="B387" s="124" t="s">
        <v>1460</v>
      </c>
      <c r="C387" s="125" t="s">
        <v>1461</v>
      </c>
      <c r="D387" s="124"/>
      <c r="E387" s="124" t="s">
        <v>1462</v>
      </c>
      <c r="F387" s="124" t="s">
        <v>1463</v>
      </c>
      <c r="G387" s="124" t="s">
        <v>1169</v>
      </c>
      <c r="H387" s="124">
        <v>4000061</v>
      </c>
      <c r="I387" s="124" t="s">
        <v>1681</v>
      </c>
      <c r="J387" s="126"/>
      <c r="K387" s="127">
        <v>4247</v>
      </c>
      <c r="L387" s="128">
        <v>425</v>
      </c>
      <c r="M387" s="129">
        <f t="shared" si="11"/>
        <v>10</v>
      </c>
      <c r="N387" s="130" t="s">
        <v>2034</v>
      </c>
      <c r="O387" s="116"/>
      <c r="P387" s="116"/>
      <c r="Q387" s="122"/>
    </row>
    <row r="388" spans="1:17" x14ac:dyDescent="0.25">
      <c r="A388" s="116">
        <f t="shared" si="12"/>
        <v>383</v>
      </c>
      <c r="B388" s="124" t="s">
        <v>1460</v>
      </c>
      <c r="C388" s="125" t="s">
        <v>1461</v>
      </c>
      <c r="D388" s="124"/>
      <c r="E388" s="124" t="s">
        <v>1462</v>
      </c>
      <c r="F388" s="124" t="s">
        <v>1463</v>
      </c>
      <c r="G388" s="124" t="s">
        <v>1169</v>
      </c>
      <c r="H388" s="124">
        <v>4000061</v>
      </c>
      <c r="I388" s="124" t="s">
        <v>1682</v>
      </c>
      <c r="J388" s="126"/>
      <c r="K388" s="127">
        <v>8493</v>
      </c>
      <c r="L388" s="128">
        <v>849</v>
      </c>
      <c r="M388" s="129">
        <f t="shared" si="11"/>
        <v>10</v>
      </c>
      <c r="N388" s="130" t="s">
        <v>2034</v>
      </c>
      <c r="O388" s="116"/>
      <c r="P388" s="116"/>
      <c r="Q388" s="122"/>
    </row>
    <row r="389" spans="1:17" x14ac:dyDescent="0.25">
      <c r="A389" s="116">
        <f t="shared" si="12"/>
        <v>384</v>
      </c>
      <c r="B389" s="124" t="s">
        <v>1460</v>
      </c>
      <c r="C389" s="125" t="s">
        <v>1461</v>
      </c>
      <c r="D389" s="124"/>
      <c r="E389" s="124" t="s">
        <v>1462</v>
      </c>
      <c r="F389" s="124" t="s">
        <v>1463</v>
      </c>
      <c r="G389" s="124" t="s">
        <v>1169</v>
      </c>
      <c r="H389" s="124">
        <v>4000061</v>
      </c>
      <c r="I389" s="124" t="s">
        <v>1683</v>
      </c>
      <c r="J389" s="126"/>
      <c r="K389" s="127">
        <v>4247</v>
      </c>
      <c r="L389" s="128">
        <v>425</v>
      </c>
      <c r="M389" s="129">
        <f t="shared" si="11"/>
        <v>10</v>
      </c>
      <c r="N389" s="130" t="s">
        <v>2034</v>
      </c>
      <c r="O389" s="116"/>
      <c r="P389" s="116"/>
      <c r="Q389" s="122"/>
    </row>
    <row r="390" spans="1:17" x14ac:dyDescent="0.25">
      <c r="A390" s="116">
        <f t="shared" si="12"/>
        <v>385</v>
      </c>
      <c r="B390" s="124" t="s">
        <v>1460</v>
      </c>
      <c r="C390" s="125" t="s">
        <v>1461</v>
      </c>
      <c r="D390" s="124"/>
      <c r="E390" s="124" t="s">
        <v>1462</v>
      </c>
      <c r="F390" s="124" t="s">
        <v>1463</v>
      </c>
      <c r="G390" s="124" t="s">
        <v>1169</v>
      </c>
      <c r="H390" s="124">
        <v>4000061</v>
      </c>
      <c r="I390" s="124" t="s">
        <v>1684</v>
      </c>
      <c r="J390" s="126"/>
      <c r="K390" s="127">
        <v>7195</v>
      </c>
      <c r="L390" s="128">
        <v>720</v>
      </c>
      <c r="M390" s="129">
        <f t="shared" ref="M390:M425" si="13">ROUND((L390/K390*100),0)</f>
        <v>10</v>
      </c>
      <c r="N390" s="130" t="s">
        <v>2034</v>
      </c>
      <c r="O390" s="116"/>
      <c r="P390" s="116"/>
      <c r="Q390" s="122"/>
    </row>
    <row r="391" spans="1:17" x14ac:dyDescent="0.25">
      <c r="A391" s="116">
        <f t="shared" ref="A391:A454" si="14">A390+1</f>
        <v>386</v>
      </c>
      <c r="B391" s="124" t="s">
        <v>1224</v>
      </c>
      <c r="C391" s="125" t="s">
        <v>1225</v>
      </c>
      <c r="D391" s="124"/>
      <c r="E391" s="124" t="s">
        <v>1226</v>
      </c>
      <c r="F391" s="124" t="s">
        <v>1227</v>
      </c>
      <c r="G391" s="124" t="s">
        <v>1228</v>
      </c>
      <c r="H391" s="124">
        <v>249403</v>
      </c>
      <c r="I391" s="124" t="s">
        <v>1685</v>
      </c>
      <c r="J391" s="126"/>
      <c r="K391" s="127">
        <v>171045</v>
      </c>
      <c r="L391" s="128">
        <v>17105</v>
      </c>
      <c r="M391" s="129">
        <f t="shared" si="13"/>
        <v>10</v>
      </c>
      <c r="N391" s="130" t="s">
        <v>2034</v>
      </c>
      <c r="O391" s="116"/>
      <c r="P391" s="116"/>
      <c r="Q391" s="122"/>
    </row>
    <row r="392" spans="1:17" x14ac:dyDescent="0.25">
      <c r="A392" s="116">
        <f t="shared" si="14"/>
        <v>387</v>
      </c>
      <c r="B392" s="124" t="s">
        <v>1386</v>
      </c>
      <c r="C392" s="125" t="s">
        <v>1387</v>
      </c>
      <c r="D392" s="124"/>
      <c r="E392" s="124" t="s">
        <v>1388</v>
      </c>
      <c r="F392" s="124" t="s">
        <v>1389</v>
      </c>
      <c r="G392" s="124" t="s">
        <v>1246</v>
      </c>
      <c r="H392" s="124">
        <v>221003</v>
      </c>
      <c r="I392" s="124" t="s">
        <v>1686</v>
      </c>
      <c r="J392" s="126"/>
      <c r="K392" s="127">
        <v>28027.11</v>
      </c>
      <c r="L392" s="128">
        <v>2803</v>
      </c>
      <c r="M392" s="129">
        <f t="shared" si="13"/>
        <v>10</v>
      </c>
      <c r="N392" s="130" t="s">
        <v>2034</v>
      </c>
      <c r="O392" s="116"/>
      <c r="P392" s="116"/>
      <c r="Q392" s="122"/>
    </row>
    <row r="393" spans="1:17" x14ac:dyDescent="0.25">
      <c r="A393" s="116">
        <f t="shared" si="14"/>
        <v>388</v>
      </c>
      <c r="B393" s="124" t="s">
        <v>1386</v>
      </c>
      <c r="C393" s="125" t="s">
        <v>1387</v>
      </c>
      <c r="D393" s="124"/>
      <c r="E393" s="124" t="s">
        <v>1388</v>
      </c>
      <c r="F393" s="124" t="s">
        <v>1389</v>
      </c>
      <c r="G393" s="124" t="s">
        <v>1246</v>
      </c>
      <c r="H393" s="124">
        <v>221003</v>
      </c>
      <c r="I393" s="124" t="s">
        <v>1687</v>
      </c>
      <c r="J393" s="126"/>
      <c r="K393" s="127">
        <v>11956.97</v>
      </c>
      <c r="L393" s="128">
        <v>1195</v>
      </c>
      <c r="M393" s="129">
        <f t="shared" si="13"/>
        <v>10</v>
      </c>
      <c r="N393" s="130" t="s">
        <v>2034</v>
      </c>
      <c r="O393" s="116"/>
      <c r="P393" s="116"/>
      <c r="Q393" s="122"/>
    </row>
    <row r="394" spans="1:17" x14ac:dyDescent="0.25">
      <c r="A394" s="116">
        <f t="shared" si="14"/>
        <v>389</v>
      </c>
      <c r="B394" s="124"/>
      <c r="C394" s="125" t="s">
        <v>1688</v>
      </c>
      <c r="D394" s="124"/>
      <c r="E394" s="124"/>
      <c r="F394" s="124"/>
      <c r="G394" s="124"/>
      <c r="H394" s="124"/>
      <c r="I394" s="124" t="s">
        <v>1689</v>
      </c>
      <c r="J394" s="126"/>
      <c r="K394" s="127">
        <v>22060</v>
      </c>
      <c r="L394" s="128">
        <v>2206</v>
      </c>
      <c r="M394" s="129">
        <f t="shared" si="13"/>
        <v>10</v>
      </c>
      <c r="N394" s="130" t="s">
        <v>2034</v>
      </c>
      <c r="O394" s="116"/>
      <c r="P394" s="116"/>
      <c r="Q394" s="122"/>
    </row>
    <row r="395" spans="1:17" x14ac:dyDescent="0.25">
      <c r="A395" s="116">
        <f t="shared" si="14"/>
        <v>390</v>
      </c>
      <c r="B395" s="124"/>
      <c r="C395" s="125" t="s">
        <v>1482</v>
      </c>
      <c r="D395" s="124"/>
      <c r="E395" s="124"/>
      <c r="F395" s="124"/>
      <c r="G395" s="124"/>
      <c r="H395" s="124"/>
      <c r="I395" s="124" t="s">
        <v>1690</v>
      </c>
      <c r="J395" s="126"/>
      <c r="K395" s="127">
        <v>13236</v>
      </c>
      <c r="L395" s="128">
        <v>1324</v>
      </c>
      <c r="M395" s="129">
        <f t="shared" si="13"/>
        <v>10</v>
      </c>
      <c r="N395" s="130" t="s">
        <v>2034</v>
      </c>
      <c r="O395" s="116"/>
      <c r="P395" s="116"/>
      <c r="Q395" s="122"/>
    </row>
    <row r="396" spans="1:17" x14ac:dyDescent="0.25">
      <c r="A396" s="116">
        <f t="shared" si="14"/>
        <v>391</v>
      </c>
      <c r="B396" s="124"/>
      <c r="C396" s="125" t="s">
        <v>1482</v>
      </c>
      <c r="D396" s="124"/>
      <c r="E396" s="124"/>
      <c r="F396" s="124"/>
      <c r="G396" s="124"/>
      <c r="H396" s="124"/>
      <c r="I396" s="124" t="s">
        <v>1691</v>
      </c>
      <c r="J396" s="126"/>
      <c r="K396" s="127">
        <v>13236</v>
      </c>
      <c r="L396" s="128">
        <v>1324</v>
      </c>
      <c r="M396" s="129">
        <f t="shared" si="13"/>
        <v>10</v>
      </c>
      <c r="N396" s="130" t="s">
        <v>2034</v>
      </c>
      <c r="O396" s="116"/>
      <c r="P396" s="116"/>
      <c r="Q396" s="122"/>
    </row>
    <row r="397" spans="1:17" x14ac:dyDescent="0.25">
      <c r="A397" s="116">
        <f t="shared" si="14"/>
        <v>392</v>
      </c>
      <c r="B397" s="124"/>
      <c r="C397" s="125" t="s">
        <v>1482</v>
      </c>
      <c r="D397" s="124"/>
      <c r="E397" s="124"/>
      <c r="F397" s="124"/>
      <c r="G397" s="124"/>
      <c r="H397" s="124"/>
      <c r="I397" s="124" t="s">
        <v>1692</v>
      </c>
      <c r="J397" s="126"/>
      <c r="K397" s="127">
        <v>13236</v>
      </c>
      <c r="L397" s="128">
        <v>1324</v>
      </c>
      <c r="M397" s="129">
        <f t="shared" si="13"/>
        <v>10</v>
      </c>
      <c r="N397" s="130" t="s">
        <v>2034</v>
      </c>
      <c r="O397" s="116"/>
      <c r="P397" s="116"/>
      <c r="Q397" s="122"/>
    </row>
    <row r="398" spans="1:17" x14ac:dyDescent="0.25">
      <c r="A398" s="116">
        <f t="shared" si="14"/>
        <v>393</v>
      </c>
      <c r="B398" s="124"/>
      <c r="C398" s="125" t="s">
        <v>1482</v>
      </c>
      <c r="D398" s="124"/>
      <c r="E398" s="124"/>
      <c r="F398" s="124"/>
      <c r="G398" s="124"/>
      <c r="H398" s="124"/>
      <c r="I398" s="124" t="s">
        <v>1693</v>
      </c>
      <c r="J398" s="126"/>
      <c r="K398" s="127">
        <v>6618</v>
      </c>
      <c r="L398" s="128">
        <v>662</v>
      </c>
      <c r="M398" s="129">
        <f t="shared" si="13"/>
        <v>10</v>
      </c>
      <c r="N398" s="130" t="s">
        <v>2034</v>
      </c>
      <c r="O398" s="116"/>
      <c r="P398" s="116"/>
      <c r="Q398" s="122"/>
    </row>
    <row r="399" spans="1:17" x14ac:dyDescent="0.25">
      <c r="A399" s="116">
        <f t="shared" si="14"/>
        <v>394</v>
      </c>
      <c r="B399" s="124"/>
      <c r="C399" s="125" t="s">
        <v>1482</v>
      </c>
      <c r="D399" s="124"/>
      <c r="E399" s="124"/>
      <c r="F399" s="124"/>
      <c r="G399" s="124"/>
      <c r="H399" s="124"/>
      <c r="I399" s="124" t="s">
        <v>1694</v>
      </c>
      <c r="J399" s="126"/>
      <c r="K399" s="127">
        <v>13236</v>
      </c>
      <c r="L399" s="128">
        <v>1324</v>
      </c>
      <c r="M399" s="129">
        <f t="shared" si="13"/>
        <v>10</v>
      </c>
      <c r="N399" s="130" t="s">
        <v>2034</v>
      </c>
      <c r="O399" s="116"/>
      <c r="P399" s="116"/>
      <c r="Q399" s="122"/>
    </row>
    <row r="400" spans="1:17" x14ac:dyDescent="0.25">
      <c r="A400" s="116">
        <f t="shared" si="14"/>
        <v>395</v>
      </c>
      <c r="B400" s="124"/>
      <c r="C400" s="125" t="s">
        <v>1482</v>
      </c>
      <c r="D400" s="124"/>
      <c r="E400" s="124"/>
      <c r="F400" s="124"/>
      <c r="G400" s="124"/>
      <c r="H400" s="124"/>
      <c r="I400" s="124" t="s">
        <v>1695</v>
      </c>
      <c r="J400" s="126"/>
      <c r="K400" s="127">
        <v>13236</v>
      </c>
      <c r="L400" s="128">
        <v>1324</v>
      </c>
      <c r="M400" s="129">
        <f t="shared" si="13"/>
        <v>10</v>
      </c>
      <c r="N400" s="130" t="s">
        <v>2034</v>
      </c>
      <c r="O400" s="116"/>
      <c r="P400" s="116"/>
      <c r="Q400" s="122"/>
    </row>
    <row r="401" spans="1:17" x14ac:dyDescent="0.25">
      <c r="A401" s="116">
        <f t="shared" si="14"/>
        <v>396</v>
      </c>
      <c r="B401" s="124"/>
      <c r="C401" s="125" t="s">
        <v>1482</v>
      </c>
      <c r="D401" s="124"/>
      <c r="E401" s="124"/>
      <c r="F401" s="124"/>
      <c r="G401" s="124"/>
      <c r="H401" s="124"/>
      <c r="I401" s="124" t="s">
        <v>1696</v>
      </c>
      <c r="J401" s="126"/>
      <c r="K401" s="127">
        <v>13236</v>
      </c>
      <c r="L401" s="128">
        <v>1324</v>
      </c>
      <c r="M401" s="129">
        <f t="shared" si="13"/>
        <v>10</v>
      </c>
      <c r="N401" s="130" t="s">
        <v>2034</v>
      </c>
      <c r="O401" s="116"/>
      <c r="P401" s="116"/>
      <c r="Q401" s="122"/>
    </row>
    <row r="402" spans="1:17" x14ac:dyDescent="0.25">
      <c r="A402" s="116">
        <f t="shared" si="14"/>
        <v>397</v>
      </c>
      <c r="B402" s="124"/>
      <c r="C402" s="125" t="s">
        <v>1482</v>
      </c>
      <c r="D402" s="124"/>
      <c r="E402" s="124"/>
      <c r="F402" s="124"/>
      <c r="G402" s="124"/>
      <c r="H402" s="124"/>
      <c r="I402" s="124" t="s">
        <v>1697</v>
      </c>
      <c r="J402" s="126"/>
      <c r="K402" s="127">
        <v>13236</v>
      </c>
      <c r="L402" s="128">
        <v>1324</v>
      </c>
      <c r="M402" s="129">
        <f t="shared" si="13"/>
        <v>10</v>
      </c>
      <c r="N402" s="130" t="s">
        <v>2034</v>
      </c>
      <c r="O402" s="116"/>
      <c r="P402" s="116"/>
      <c r="Q402" s="122"/>
    </row>
    <row r="403" spans="1:17" x14ac:dyDescent="0.25">
      <c r="A403" s="116">
        <f t="shared" si="14"/>
        <v>398</v>
      </c>
      <c r="B403" s="124" t="s">
        <v>1546</v>
      </c>
      <c r="C403" s="125" t="s">
        <v>1547</v>
      </c>
      <c r="D403" s="124"/>
      <c r="E403" s="124" t="s">
        <v>1548</v>
      </c>
      <c r="F403" s="124" t="s">
        <v>1189</v>
      </c>
      <c r="G403" s="124" t="s">
        <v>1190</v>
      </c>
      <c r="H403" s="124">
        <v>600032</v>
      </c>
      <c r="I403" s="124" t="s">
        <v>1698</v>
      </c>
      <c r="J403" s="126"/>
      <c r="K403" s="127">
        <v>11471</v>
      </c>
      <c r="L403" s="128">
        <v>1147</v>
      </c>
      <c r="M403" s="129">
        <f t="shared" si="13"/>
        <v>10</v>
      </c>
      <c r="N403" s="130" t="s">
        <v>2034</v>
      </c>
      <c r="O403" s="116"/>
      <c r="P403" s="116"/>
      <c r="Q403" s="122"/>
    </row>
    <row r="404" spans="1:17" x14ac:dyDescent="0.25">
      <c r="A404" s="116">
        <f t="shared" si="14"/>
        <v>399</v>
      </c>
      <c r="B404" s="124" t="s">
        <v>1237</v>
      </c>
      <c r="C404" s="125" t="s">
        <v>1238</v>
      </c>
      <c r="D404" s="124"/>
      <c r="E404" s="124" t="s">
        <v>1239</v>
      </c>
      <c r="F404" s="124" t="s">
        <v>1240</v>
      </c>
      <c r="G404" s="124" t="s">
        <v>1241</v>
      </c>
      <c r="H404" s="124">
        <v>121004</v>
      </c>
      <c r="I404" s="124" t="s">
        <v>1699</v>
      </c>
      <c r="J404" s="126"/>
      <c r="K404" s="127">
        <v>19669</v>
      </c>
      <c r="L404" s="128">
        <v>1967</v>
      </c>
      <c r="M404" s="129">
        <f t="shared" si="13"/>
        <v>10</v>
      </c>
      <c r="N404" s="130" t="s">
        <v>2034</v>
      </c>
      <c r="O404" s="116"/>
      <c r="P404" s="116"/>
      <c r="Q404" s="122"/>
    </row>
    <row r="405" spans="1:17" x14ac:dyDescent="0.25">
      <c r="A405" s="116">
        <f t="shared" si="14"/>
        <v>400</v>
      </c>
      <c r="B405" s="124" t="s">
        <v>1237</v>
      </c>
      <c r="C405" s="125" t="s">
        <v>1238</v>
      </c>
      <c r="D405" s="124"/>
      <c r="E405" s="124" t="s">
        <v>1239</v>
      </c>
      <c r="F405" s="124" t="s">
        <v>1240</v>
      </c>
      <c r="G405" s="124" t="s">
        <v>1241</v>
      </c>
      <c r="H405" s="124">
        <v>121004</v>
      </c>
      <c r="I405" s="124" t="s">
        <v>1700</v>
      </c>
      <c r="J405" s="126"/>
      <c r="K405" s="127">
        <v>18345</v>
      </c>
      <c r="L405" s="128">
        <v>1835</v>
      </c>
      <c r="M405" s="129">
        <f t="shared" si="13"/>
        <v>10</v>
      </c>
      <c r="N405" s="130" t="s">
        <v>2034</v>
      </c>
      <c r="O405" s="116"/>
      <c r="P405" s="116"/>
      <c r="Q405" s="122"/>
    </row>
    <row r="406" spans="1:17" x14ac:dyDescent="0.25">
      <c r="A406" s="116">
        <f t="shared" si="14"/>
        <v>401</v>
      </c>
      <c r="B406" s="124" t="s">
        <v>1472</v>
      </c>
      <c r="C406" s="125" t="s">
        <v>1473</v>
      </c>
      <c r="D406" s="124"/>
      <c r="E406" s="124" t="s">
        <v>1474</v>
      </c>
      <c r="F406" s="124" t="s">
        <v>1189</v>
      </c>
      <c r="G406" s="124" t="s">
        <v>1190</v>
      </c>
      <c r="H406" s="124">
        <v>600034</v>
      </c>
      <c r="I406" s="124" t="s">
        <v>1701</v>
      </c>
      <c r="J406" s="126"/>
      <c r="K406" s="127">
        <v>36413</v>
      </c>
      <c r="L406" s="128">
        <v>3641</v>
      </c>
      <c r="M406" s="129">
        <f t="shared" si="13"/>
        <v>10</v>
      </c>
      <c r="N406" s="130" t="s">
        <v>2034</v>
      </c>
      <c r="O406" s="116"/>
      <c r="P406" s="116"/>
      <c r="Q406" s="122"/>
    </row>
    <row r="407" spans="1:17" x14ac:dyDescent="0.25">
      <c r="A407" s="116">
        <f t="shared" si="14"/>
        <v>402</v>
      </c>
      <c r="B407" s="124" t="s">
        <v>1472</v>
      </c>
      <c r="C407" s="125" t="s">
        <v>1473</v>
      </c>
      <c r="D407" s="124"/>
      <c r="E407" s="124" t="s">
        <v>1474</v>
      </c>
      <c r="F407" s="124" t="s">
        <v>1189</v>
      </c>
      <c r="G407" s="124" t="s">
        <v>1190</v>
      </c>
      <c r="H407" s="124">
        <v>600034</v>
      </c>
      <c r="I407" s="124" t="s">
        <v>1702</v>
      </c>
      <c r="J407" s="126"/>
      <c r="K407" s="127">
        <v>52787.5</v>
      </c>
      <c r="L407" s="128">
        <v>5279</v>
      </c>
      <c r="M407" s="129">
        <f t="shared" si="13"/>
        <v>10</v>
      </c>
      <c r="N407" s="130" t="s">
        <v>2034</v>
      </c>
      <c r="O407" s="116"/>
      <c r="P407" s="116"/>
      <c r="Q407" s="122"/>
    </row>
    <row r="408" spans="1:17" x14ac:dyDescent="0.25">
      <c r="A408" s="116">
        <f t="shared" si="14"/>
        <v>403</v>
      </c>
      <c r="B408" s="124" t="s">
        <v>1472</v>
      </c>
      <c r="C408" s="125" t="s">
        <v>1473</v>
      </c>
      <c r="D408" s="124"/>
      <c r="E408" s="124" t="s">
        <v>1474</v>
      </c>
      <c r="F408" s="124" t="s">
        <v>1189</v>
      </c>
      <c r="G408" s="124" t="s">
        <v>1190</v>
      </c>
      <c r="H408" s="124">
        <v>600034</v>
      </c>
      <c r="I408" s="124" t="s">
        <v>1703</v>
      </c>
      <c r="J408" s="126"/>
      <c r="K408" s="127">
        <v>62524.5</v>
      </c>
      <c r="L408" s="128">
        <v>6252</v>
      </c>
      <c r="M408" s="129">
        <f t="shared" si="13"/>
        <v>10</v>
      </c>
      <c r="N408" s="130" t="s">
        <v>2034</v>
      </c>
      <c r="O408" s="116"/>
      <c r="P408" s="116"/>
      <c r="Q408" s="122"/>
    </row>
    <row r="409" spans="1:17" x14ac:dyDescent="0.25">
      <c r="A409" s="116">
        <f t="shared" si="14"/>
        <v>404</v>
      </c>
      <c r="B409" s="124"/>
      <c r="C409" s="125" t="s">
        <v>1704</v>
      </c>
      <c r="D409" s="124"/>
      <c r="E409" s="124"/>
      <c r="F409" s="124"/>
      <c r="G409" s="124"/>
      <c r="H409" s="124"/>
      <c r="I409" s="124" t="s">
        <v>1705</v>
      </c>
      <c r="J409" s="126"/>
      <c r="K409" s="127">
        <v>308840</v>
      </c>
      <c r="L409" s="128">
        <v>30884</v>
      </c>
      <c r="M409" s="129">
        <f t="shared" si="13"/>
        <v>10</v>
      </c>
      <c r="N409" s="130" t="s">
        <v>2034</v>
      </c>
      <c r="O409" s="116"/>
      <c r="P409" s="116"/>
      <c r="Q409" s="122"/>
    </row>
    <row r="410" spans="1:17" x14ac:dyDescent="0.25">
      <c r="A410" s="116">
        <f t="shared" si="14"/>
        <v>405</v>
      </c>
      <c r="B410" s="124"/>
      <c r="C410" s="125" t="s">
        <v>1704</v>
      </c>
      <c r="D410" s="124"/>
      <c r="E410" s="124"/>
      <c r="F410" s="124"/>
      <c r="G410" s="124"/>
      <c r="H410" s="124"/>
      <c r="I410" s="124" t="s">
        <v>1706</v>
      </c>
      <c r="J410" s="126"/>
      <c r="K410" s="127">
        <v>189716</v>
      </c>
      <c r="L410" s="128">
        <v>18972</v>
      </c>
      <c r="M410" s="129">
        <f t="shared" si="13"/>
        <v>10</v>
      </c>
      <c r="N410" s="130" t="s">
        <v>2034</v>
      </c>
      <c r="O410" s="116"/>
      <c r="P410" s="116"/>
      <c r="Q410" s="122"/>
    </row>
    <row r="411" spans="1:17" x14ac:dyDescent="0.25">
      <c r="A411" s="116">
        <f t="shared" si="14"/>
        <v>406</v>
      </c>
      <c r="B411" s="124"/>
      <c r="C411" s="125" t="s">
        <v>1704</v>
      </c>
      <c r="D411" s="124"/>
      <c r="E411" s="124"/>
      <c r="F411" s="124"/>
      <c r="G411" s="124"/>
      <c r="H411" s="124"/>
      <c r="I411" s="124" t="s">
        <v>1707</v>
      </c>
      <c r="J411" s="126"/>
      <c r="K411" s="127">
        <v>652976</v>
      </c>
      <c r="L411" s="128">
        <v>65298</v>
      </c>
      <c r="M411" s="129">
        <f t="shared" si="13"/>
        <v>10</v>
      </c>
      <c r="N411" s="130" t="s">
        <v>2034</v>
      </c>
      <c r="O411" s="116"/>
      <c r="P411" s="116"/>
      <c r="Q411" s="122"/>
    </row>
    <row r="412" spans="1:17" x14ac:dyDescent="0.25">
      <c r="A412" s="116">
        <f t="shared" si="14"/>
        <v>407</v>
      </c>
      <c r="B412" s="124"/>
      <c r="C412" s="125" t="s">
        <v>1704</v>
      </c>
      <c r="D412" s="124"/>
      <c r="E412" s="124"/>
      <c r="F412" s="124"/>
      <c r="G412" s="124"/>
      <c r="H412" s="124"/>
      <c r="I412" s="124" t="s">
        <v>1708</v>
      </c>
      <c r="J412" s="126"/>
      <c r="K412" s="127">
        <v>591208</v>
      </c>
      <c r="L412" s="128">
        <v>59121</v>
      </c>
      <c r="M412" s="129">
        <f t="shared" si="13"/>
        <v>10</v>
      </c>
      <c r="N412" s="130" t="s">
        <v>2034</v>
      </c>
      <c r="O412" s="116"/>
      <c r="P412" s="116"/>
      <c r="Q412" s="122"/>
    </row>
    <row r="413" spans="1:17" x14ac:dyDescent="0.25">
      <c r="A413" s="116">
        <f t="shared" si="14"/>
        <v>408</v>
      </c>
      <c r="B413" s="124"/>
      <c r="C413" s="125" t="s">
        <v>1704</v>
      </c>
      <c r="D413" s="124"/>
      <c r="E413" s="124"/>
      <c r="F413" s="124"/>
      <c r="G413" s="124"/>
      <c r="H413" s="124"/>
      <c r="I413" s="124" t="s">
        <v>1709</v>
      </c>
      <c r="J413" s="126"/>
      <c r="K413" s="127">
        <v>767688</v>
      </c>
      <c r="L413" s="128">
        <v>76769</v>
      </c>
      <c r="M413" s="129">
        <f t="shared" si="13"/>
        <v>10</v>
      </c>
      <c r="N413" s="130" t="s">
        <v>2034</v>
      </c>
      <c r="O413" s="116"/>
      <c r="P413" s="116"/>
      <c r="Q413" s="122"/>
    </row>
    <row r="414" spans="1:17" x14ac:dyDescent="0.25">
      <c r="A414" s="116">
        <f t="shared" si="14"/>
        <v>409</v>
      </c>
      <c r="B414" s="124" t="s">
        <v>1273</v>
      </c>
      <c r="C414" s="125" t="s">
        <v>1274</v>
      </c>
      <c r="D414" s="124"/>
      <c r="E414" s="124" t="s">
        <v>1275</v>
      </c>
      <c r="F414" s="124" t="s">
        <v>1276</v>
      </c>
      <c r="G414" s="124" t="s">
        <v>1228</v>
      </c>
      <c r="H414" s="124">
        <v>262403</v>
      </c>
      <c r="I414" s="124" t="s">
        <v>1710</v>
      </c>
      <c r="J414" s="126"/>
      <c r="K414" s="127">
        <v>6067</v>
      </c>
      <c r="L414" s="128">
        <v>607</v>
      </c>
      <c r="M414" s="129">
        <f t="shared" si="13"/>
        <v>10</v>
      </c>
      <c r="N414" s="130" t="s">
        <v>2034</v>
      </c>
      <c r="O414" s="116"/>
      <c r="P414" s="116"/>
      <c r="Q414" s="122"/>
    </row>
    <row r="415" spans="1:17" x14ac:dyDescent="0.25">
      <c r="A415" s="116">
        <f t="shared" si="14"/>
        <v>410</v>
      </c>
      <c r="B415" s="124"/>
      <c r="C415" s="125" t="s">
        <v>1711</v>
      </c>
      <c r="D415" s="124"/>
      <c r="E415" s="124"/>
      <c r="F415" s="124"/>
      <c r="G415" s="124"/>
      <c r="H415" s="124"/>
      <c r="I415" s="124" t="s">
        <v>1712</v>
      </c>
      <c r="J415" s="126"/>
      <c r="K415" s="127">
        <v>11030</v>
      </c>
      <c r="L415" s="128">
        <v>1103</v>
      </c>
      <c r="M415" s="129">
        <f t="shared" si="13"/>
        <v>10</v>
      </c>
      <c r="N415" s="130" t="s">
        <v>2034</v>
      </c>
      <c r="O415" s="116"/>
      <c r="P415" s="116"/>
      <c r="Q415" s="122"/>
    </row>
    <row r="416" spans="1:17" x14ac:dyDescent="0.25">
      <c r="A416" s="116">
        <f t="shared" si="14"/>
        <v>411</v>
      </c>
      <c r="B416" s="124"/>
      <c r="C416" s="125" t="s">
        <v>1713</v>
      </c>
      <c r="D416" s="124"/>
      <c r="E416" s="124"/>
      <c r="F416" s="124"/>
      <c r="G416" s="124"/>
      <c r="H416" s="124"/>
      <c r="I416" s="124" t="s">
        <v>1714</v>
      </c>
      <c r="J416" s="126"/>
      <c r="K416" s="127">
        <v>33090</v>
      </c>
      <c r="L416" s="128">
        <v>682</v>
      </c>
      <c r="M416" s="129">
        <f t="shared" si="13"/>
        <v>2</v>
      </c>
      <c r="N416" s="130" t="s">
        <v>2034</v>
      </c>
      <c r="O416" s="116"/>
      <c r="P416" s="116"/>
      <c r="Q416" s="122"/>
    </row>
    <row r="417" spans="1:17" x14ac:dyDescent="0.25">
      <c r="A417" s="116">
        <f t="shared" si="14"/>
        <v>412</v>
      </c>
      <c r="B417" s="124"/>
      <c r="C417" s="125" t="s">
        <v>1715</v>
      </c>
      <c r="D417" s="124"/>
      <c r="E417" s="124"/>
      <c r="F417" s="124"/>
      <c r="G417" s="124"/>
      <c r="H417" s="124"/>
      <c r="I417" s="124" t="s">
        <v>1716</v>
      </c>
      <c r="J417" s="126"/>
      <c r="K417" s="127">
        <v>5975</v>
      </c>
      <c r="L417" s="128">
        <v>681</v>
      </c>
      <c r="M417" s="129">
        <f>L417/K417*100</f>
        <v>11.397489539748953</v>
      </c>
      <c r="N417" s="130" t="s">
        <v>2034</v>
      </c>
      <c r="O417" s="116"/>
      <c r="P417" s="116"/>
      <c r="Q417" s="122"/>
    </row>
    <row r="418" spans="1:17" x14ac:dyDescent="0.25">
      <c r="A418" s="116">
        <f t="shared" si="14"/>
        <v>413</v>
      </c>
      <c r="B418" s="124" t="s">
        <v>1237</v>
      </c>
      <c r="C418" s="125" t="s">
        <v>1238</v>
      </c>
      <c r="D418" s="124"/>
      <c r="E418" s="124" t="s">
        <v>1239</v>
      </c>
      <c r="F418" s="124" t="s">
        <v>1240</v>
      </c>
      <c r="G418" s="124" t="s">
        <v>1241</v>
      </c>
      <c r="H418" s="124">
        <v>121004</v>
      </c>
      <c r="I418" s="124" t="s">
        <v>1717</v>
      </c>
      <c r="J418" s="126"/>
      <c r="K418" s="127">
        <v>49569</v>
      </c>
      <c r="L418" s="128">
        <v>4957</v>
      </c>
      <c r="M418" s="129">
        <f t="shared" si="13"/>
        <v>10</v>
      </c>
      <c r="N418" s="130" t="s">
        <v>2034</v>
      </c>
      <c r="O418" s="116"/>
      <c r="P418" s="116"/>
      <c r="Q418" s="122"/>
    </row>
    <row r="419" spans="1:17" x14ac:dyDescent="0.25">
      <c r="A419" s="116">
        <f t="shared" si="14"/>
        <v>414</v>
      </c>
      <c r="B419" s="124" t="s">
        <v>1237</v>
      </c>
      <c r="C419" s="125" t="s">
        <v>1238</v>
      </c>
      <c r="D419" s="124"/>
      <c r="E419" s="124" t="s">
        <v>1239</v>
      </c>
      <c r="F419" s="124" t="s">
        <v>1240</v>
      </c>
      <c r="G419" s="124" t="s">
        <v>1241</v>
      </c>
      <c r="H419" s="124">
        <v>121004</v>
      </c>
      <c r="I419" s="124" t="s">
        <v>1718</v>
      </c>
      <c r="J419" s="126"/>
      <c r="K419" s="127">
        <v>1910.25</v>
      </c>
      <c r="L419" s="128">
        <v>191</v>
      </c>
      <c r="M419" s="129">
        <f t="shared" si="13"/>
        <v>10</v>
      </c>
      <c r="N419" s="130" t="s">
        <v>2034</v>
      </c>
      <c r="O419" s="116"/>
      <c r="P419" s="116"/>
      <c r="Q419" s="122"/>
    </row>
    <row r="420" spans="1:17" x14ac:dyDescent="0.25">
      <c r="A420" s="116">
        <f t="shared" si="14"/>
        <v>415</v>
      </c>
      <c r="B420" s="124" t="s">
        <v>1237</v>
      </c>
      <c r="C420" s="125" t="s">
        <v>1238</v>
      </c>
      <c r="D420" s="124"/>
      <c r="E420" s="124" t="s">
        <v>1239</v>
      </c>
      <c r="F420" s="124" t="s">
        <v>1240</v>
      </c>
      <c r="G420" s="124" t="s">
        <v>1241</v>
      </c>
      <c r="H420" s="124">
        <v>121004</v>
      </c>
      <c r="I420" s="124" t="s">
        <v>1719</v>
      </c>
      <c r="J420" s="126"/>
      <c r="K420" s="127">
        <v>16238.5</v>
      </c>
      <c r="L420" s="128">
        <v>1624</v>
      </c>
      <c r="M420" s="129">
        <f t="shared" si="13"/>
        <v>10</v>
      </c>
      <c r="N420" s="130" t="s">
        <v>2034</v>
      </c>
      <c r="O420" s="116"/>
      <c r="P420" s="116"/>
      <c r="Q420" s="122"/>
    </row>
    <row r="421" spans="1:17" x14ac:dyDescent="0.25">
      <c r="A421" s="116">
        <f t="shared" si="14"/>
        <v>416</v>
      </c>
      <c r="B421" s="124" t="s">
        <v>1372</v>
      </c>
      <c r="C421" s="125" t="s">
        <v>1373</v>
      </c>
      <c r="D421" s="124"/>
      <c r="E421" s="124" t="s">
        <v>1374</v>
      </c>
      <c r="F421" s="124" t="s">
        <v>1240</v>
      </c>
      <c r="G421" s="124" t="s">
        <v>1241</v>
      </c>
      <c r="H421" s="124">
        <v>121003</v>
      </c>
      <c r="I421" s="124" t="s">
        <v>1720</v>
      </c>
      <c r="J421" s="126">
        <v>40542</v>
      </c>
      <c r="K421" s="127">
        <v>6067</v>
      </c>
      <c r="L421" s="128">
        <v>607</v>
      </c>
      <c r="M421" s="129">
        <f t="shared" si="13"/>
        <v>10</v>
      </c>
      <c r="N421" s="130" t="s">
        <v>2034</v>
      </c>
      <c r="O421" s="116" t="s">
        <v>1171</v>
      </c>
      <c r="P421" s="116">
        <v>19</v>
      </c>
      <c r="Q421" s="122"/>
    </row>
    <row r="422" spans="1:17" x14ac:dyDescent="0.25">
      <c r="A422" s="116">
        <f t="shared" si="14"/>
        <v>417</v>
      </c>
      <c r="B422" s="124" t="s">
        <v>1273</v>
      </c>
      <c r="C422" s="125" t="s">
        <v>1274</v>
      </c>
      <c r="D422" s="124"/>
      <c r="E422" s="124" t="s">
        <v>1275</v>
      </c>
      <c r="F422" s="124" t="s">
        <v>1276</v>
      </c>
      <c r="G422" s="124" t="s">
        <v>1228</v>
      </c>
      <c r="H422" s="124">
        <v>262403</v>
      </c>
      <c r="I422" s="124" t="s">
        <v>1721</v>
      </c>
      <c r="J422" s="126"/>
      <c r="K422" s="127">
        <v>6067</v>
      </c>
      <c r="L422" s="128">
        <v>607</v>
      </c>
      <c r="M422" s="129">
        <f t="shared" si="13"/>
        <v>10</v>
      </c>
      <c r="N422" s="130" t="s">
        <v>2034</v>
      </c>
      <c r="O422" s="116"/>
      <c r="P422" s="116"/>
      <c r="Q422" s="122"/>
    </row>
    <row r="423" spans="1:17" x14ac:dyDescent="0.25">
      <c r="A423" s="116">
        <f t="shared" si="14"/>
        <v>418</v>
      </c>
      <c r="B423" s="124" t="s">
        <v>1722</v>
      </c>
      <c r="C423" s="125" t="s">
        <v>1723</v>
      </c>
      <c r="D423" s="124"/>
      <c r="E423" s="124"/>
      <c r="F423" s="124"/>
      <c r="G423" s="124"/>
      <c r="H423" s="124"/>
      <c r="I423" s="124" t="s">
        <v>1724</v>
      </c>
      <c r="J423" s="126"/>
      <c r="K423" s="127">
        <v>6618</v>
      </c>
      <c r="L423" s="128">
        <v>662</v>
      </c>
      <c r="M423" s="129">
        <f t="shared" si="13"/>
        <v>10</v>
      </c>
      <c r="N423" s="130" t="s">
        <v>2034</v>
      </c>
      <c r="O423" s="116"/>
      <c r="P423" s="116"/>
      <c r="Q423" s="122"/>
    </row>
    <row r="424" spans="1:17" x14ac:dyDescent="0.25">
      <c r="A424" s="116">
        <f t="shared" si="14"/>
        <v>419</v>
      </c>
      <c r="B424" s="124" t="s">
        <v>1722</v>
      </c>
      <c r="C424" s="125" t="s">
        <v>1723</v>
      </c>
      <c r="D424" s="124"/>
      <c r="E424" s="124"/>
      <c r="F424" s="124"/>
      <c r="G424" s="124"/>
      <c r="H424" s="124"/>
      <c r="I424" s="124" t="s">
        <v>1725</v>
      </c>
      <c r="J424" s="126"/>
      <c r="K424" s="127">
        <v>13236</v>
      </c>
      <c r="L424" s="128">
        <v>1324</v>
      </c>
      <c r="M424" s="129">
        <f t="shared" si="13"/>
        <v>10</v>
      </c>
      <c r="N424" s="130" t="s">
        <v>2034</v>
      </c>
      <c r="O424" s="116"/>
      <c r="P424" s="116"/>
      <c r="Q424" s="122"/>
    </row>
    <row r="425" spans="1:17" x14ac:dyDescent="0.25">
      <c r="A425" s="116">
        <f t="shared" si="14"/>
        <v>420</v>
      </c>
      <c r="B425" s="124" t="s">
        <v>1306</v>
      </c>
      <c r="C425" s="125" t="s">
        <v>1307</v>
      </c>
      <c r="D425" s="124"/>
      <c r="E425" s="124" t="s">
        <v>1308</v>
      </c>
      <c r="F425" s="124" t="s">
        <v>1309</v>
      </c>
      <c r="G425" s="124" t="s">
        <v>1241</v>
      </c>
      <c r="H425" s="124">
        <v>124507</v>
      </c>
      <c r="I425" s="124" t="s">
        <v>1726</v>
      </c>
      <c r="J425" s="126"/>
      <c r="K425" s="127">
        <v>202731.2</v>
      </c>
      <c r="L425" s="128">
        <v>20273</v>
      </c>
      <c r="M425" s="129">
        <f t="shared" si="13"/>
        <v>10</v>
      </c>
      <c r="N425" s="130" t="s">
        <v>2034</v>
      </c>
      <c r="O425" s="116"/>
      <c r="P425" s="116"/>
      <c r="Q425" s="122"/>
    </row>
    <row r="426" spans="1:17" x14ac:dyDescent="0.25">
      <c r="A426" s="116">
        <f t="shared" si="14"/>
        <v>421</v>
      </c>
      <c r="B426" s="124" t="s">
        <v>1173</v>
      </c>
      <c r="C426" s="125" t="s">
        <v>1174</v>
      </c>
      <c r="D426" s="124" t="s">
        <v>1348</v>
      </c>
      <c r="E426" s="124" t="s">
        <v>1176</v>
      </c>
      <c r="F426" s="124" t="s">
        <v>1177</v>
      </c>
      <c r="G426" s="124" t="s">
        <v>1178</v>
      </c>
      <c r="H426" s="124">
        <v>502032</v>
      </c>
      <c r="I426" s="124" t="s">
        <v>1727</v>
      </c>
      <c r="J426" s="126">
        <v>40446</v>
      </c>
      <c r="K426" s="127">
        <v>9465.83</v>
      </c>
      <c r="L426" s="128">
        <v>946.58</v>
      </c>
      <c r="M426" s="129">
        <f>ROUND((L426/K426*100),0)</f>
        <v>10</v>
      </c>
      <c r="N426" s="130" t="s">
        <v>2034</v>
      </c>
      <c r="O426" s="116" t="s">
        <v>1171</v>
      </c>
      <c r="P426" s="116">
        <v>20</v>
      </c>
      <c r="Q426" s="122"/>
    </row>
    <row r="427" spans="1:17" x14ac:dyDescent="0.25">
      <c r="A427" s="116">
        <f t="shared" si="14"/>
        <v>422</v>
      </c>
      <c r="B427" s="124" t="s">
        <v>1173</v>
      </c>
      <c r="C427" s="125" t="s">
        <v>1174</v>
      </c>
      <c r="D427" s="124" t="s">
        <v>1175</v>
      </c>
      <c r="E427" s="124" t="s">
        <v>1176</v>
      </c>
      <c r="F427" s="124" t="s">
        <v>1177</v>
      </c>
      <c r="G427" s="124" t="s">
        <v>1178</v>
      </c>
      <c r="H427" s="124">
        <v>502032</v>
      </c>
      <c r="I427" s="124" t="s">
        <v>1728</v>
      </c>
      <c r="J427" s="126">
        <v>40426</v>
      </c>
      <c r="K427" s="127">
        <v>13749.82</v>
      </c>
      <c r="L427" s="128">
        <v>1374.98</v>
      </c>
      <c r="M427" s="129">
        <f>ROUND((L427/K427*100),0)</f>
        <v>10</v>
      </c>
      <c r="N427" s="130" t="s">
        <v>2034</v>
      </c>
      <c r="O427" s="116" t="s">
        <v>1171</v>
      </c>
      <c r="P427" s="116">
        <v>20</v>
      </c>
      <c r="Q427" s="122"/>
    </row>
    <row r="428" spans="1:17" x14ac:dyDescent="0.25">
      <c r="A428" s="116">
        <f t="shared" si="14"/>
        <v>423</v>
      </c>
      <c r="B428" s="124" t="s">
        <v>1173</v>
      </c>
      <c r="C428" s="125" t="s">
        <v>1174</v>
      </c>
      <c r="D428" s="124" t="s">
        <v>1175</v>
      </c>
      <c r="E428" s="124" t="s">
        <v>1176</v>
      </c>
      <c r="F428" s="124" t="s">
        <v>1177</v>
      </c>
      <c r="G428" s="124" t="s">
        <v>1178</v>
      </c>
      <c r="H428" s="124">
        <v>502032</v>
      </c>
      <c r="I428" s="124" t="s">
        <v>1729</v>
      </c>
      <c r="J428" s="126">
        <v>40426</v>
      </c>
      <c r="K428" s="127">
        <v>562</v>
      </c>
      <c r="L428" s="128">
        <v>56.2</v>
      </c>
      <c r="M428" s="129">
        <f>ROUND((L428/K428*100),0)</f>
        <v>10</v>
      </c>
      <c r="N428" s="130" t="s">
        <v>2034</v>
      </c>
      <c r="O428" s="116" t="s">
        <v>1171</v>
      </c>
      <c r="P428" s="116">
        <v>20</v>
      </c>
      <c r="Q428" s="122"/>
    </row>
    <row r="429" spans="1:17" x14ac:dyDescent="0.25">
      <c r="A429" s="116">
        <f t="shared" si="14"/>
        <v>424</v>
      </c>
      <c r="B429" s="124"/>
      <c r="C429" s="125" t="s">
        <v>1538</v>
      </c>
      <c r="D429" s="124"/>
      <c r="E429" s="124"/>
      <c r="F429" s="124"/>
      <c r="G429" s="124"/>
      <c r="H429" s="124"/>
      <c r="I429" s="124" t="s">
        <v>1730</v>
      </c>
      <c r="J429" s="126"/>
      <c r="K429" s="127">
        <v>32641.05</v>
      </c>
      <c r="L429" s="128">
        <v>3264</v>
      </c>
      <c r="M429" s="129">
        <f>ROUND((L429/K429*100),0)</f>
        <v>10</v>
      </c>
      <c r="N429" s="130" t="s">
        <v>2034</v>
      </c>
      <c r="O429" s="116"/>
      <c r="P429" s="116"/>
      <c r="Q429" s="122"/>
    </row>
    <row r="430" spans="1:17" x14ac:dyDescent="0.25">
      <c r="A430" s="116">
        <f t="shared" si="14"/>
        <v>425</v>
      </c>
      <c r="B430" s="124" t="s">
        <v>1237</v>
      </c>
      <c r="C430" s="125" t="s">
        <v>1238</v>
      </c>
      <c r="D430" s="124"/>
      <c r="E430" s="124" t="s">
        <v>1239</v>
      </c>
      <c r="F430" s="124" t="s">
        <v>1240</v>
      </c>
      <c r="G430" s="124" t="s">
        <v>1241</v>
      </c>
      <c r="H430" s="124">
        <v>121004</v>
      </c>
      <c r="I430" s="124" t="s">
        <v>1731</v>
      </c>
      <c r="J430" s="126"/>
      <c r="K430" s="127">
        <v>5370.5</v>
      </c>
      <c r="L430" s="128">
        <v>537</v>
      </c>
      <c r="M430" s="129">
        <f>ROUND((L430/K430*100),0)</f>
        <v>10</v>
      </c>
      <c r="N430" s="130" t="s">
        <v>2034</v>
      </c>
      <c r="O430" s="116"/>
      <c r="P430" s="116"/>
      <c r="Q430" s="122"/>
    </row>
    <row r="431" spans="1:17" x14ac:dyDescent="0.25">
      <c r="A431" s="116">
        <f t="shared" si="14"/>
        <v>426</v>
      </c>
      <c r="B431" s="124"/>
      <c r="C431" s="125" t="s">
        <v>1257</v>
      </c>
      <c r="D431" s="124"/>
      <c r="E431" s="124"/>
      <c r="F431" s="124"/>
      <c r="G431" s="124"/>
      <c r="H431" s="124"/>
      <c r="I431" s="124" t="s">
        <v>1732</v>
      </c>
      <c r="J431" s="126"/>
      <c r="K431" s="127">
        <v>116918</v>
      </c>
      <c r="L431" s="128">
        <v>2339</v>
      </c>
      <c r="M431" s="129">
        <f t="shared" ref="M431:M494" si="15">ROUND((L431/K431*100),0)</f>
        <v>2</v>
      </c>
      <c r="N431" s="130" t="s">
        <v>2034</v>
      </c>
      <c r="O431" s="116"/>
      <c r="P431" s="116"/>
      <c r="Q431" s="122"/>
    </row>
    <row r="432" spans="1:17" x14ac:dyDescent="0.25">
      <c r="A432" s="116">
        <f t="shared" si="14"/>
        <v>427</v>
      </c>
      <c r="B432" s="124"/>
      <c r="C432" s="125" t="s">
        <v>1257</v>
      </c>
      <c r="D432" s="124"/>
      <c r="E432" s="124"/>
      <c r="F432" s="124"/>
      <c r="G432" s="124"/>
      <c r="H432" s="124"/>
      <c r="I432" s="124" t="s">
        <v>1733</v>
      </c>
      <c r="J432" s="126"/>
      <c r="K432" s="127">
        <v>15442</v>
      </c>
      <c r="L432" s="128">
        <v>309</v>
      </c>
      <c r="M432" s="129">
        <f t="shared" si="15"/>
        <v>2</v>
      </c>
      <c r="N432" s="130" t="s">
        <v>2034</v>
      </c>
      <c r="O432" s="116"/>
      <c r="P432" s="116"/>
      <c r="Q432" s="122"/>
    </row>
    <row r="433" spans="1:17" x14ac:dyDescent="0.25">
      <c r="A433" s="116">
        <f t="shared" si="14"/>
        <v>428</v>
      </c>
      <c r="B433" s="124"/>
      <c r="C433" s="125" t="s">
        <v>1734</v>
      </c>
      <c r="D433" s="124"/>
      <c r="E433" s="124"/>
      <c r="F433" s="124"/>
      <c r="G433" s="124"/>
      <c r="H433" s="124"/>
      <c r="I433" s="124" t="s">
        <v>1618</v>
      </c>
      <c r="J433" s="126"/>
      <c r="K433" s="127">
        <v>3765</v>
      </c>
      <c r="L433" s="128">
        <v>376</v>
      </c>
      <c r="M433" s="129">
        <f t="shared" si="15"/>
        <v>10</v>
      </c>
      <c r="N433" s="130" t="s">
        <v>2034</v>
      </c>
      <c r="O433" s="116"/>
      <c r="P433" s="116"/>
      <c r="Q433" s="122"/>
    </row>
    <row r="434" spans="1:17" x14ac:dyDescent="0.25">
      <c r="A434" s="116">
        <f t="shared" si="14"/>
        <v>429</v>
      </c>
      <c r="B434" s="124"/>
      <c r="C434" s="125" t="s">
        <v>1574</v>
      </c>
      <c r="D434" s="124"/>
      <c r="E434" s="124"/>
      <c r="F434" s="124"/>
      <c r="G434" s="124"/>
      <c r="H434" s="124"/>
      <c r="I434" s="124" t="s">
        <v>1735</v>
      </c>
      <c r="J434" s="126"/>
      <c r="K434" s="127">
        <v>8273</v>
      </c>
      <c r="L434" s="128">
        <v>827</v>
      </c>
      <c r="M434" s="129">
        <f t="shared" si="15"/>
        <v>10</v>
      </c>
      <c r="N434" s="130" t="s">
        <v>2034</v>
      </c>
      <c r="O434" s="116"/>
      <c r="P434" s="116"/>
      <c r="Q434" s="122"/>
    </row>
    <row r="435" spans="1:17" x14ac:dyDescent="0.25">
      <c r="A435" s="116">
        <f t="shared" si="14"/>
        <v>430</v>
      </c>
      <c r="B435" s="124" t="s">
        <v>1231</v>
      </c>
      <c r="C435" s="125" t="s">
        <v>1232</v>
      </c>
      <c r="D435" s="124"/>
      <c r="E435" s="124" t="s">
        <v>1233</v>
      </c>
      <c r="F435" s="124" t="s">
        <v>1234</v>
      </c>
      <c r="G435" s="124" t="s">
        <v>1235</v>
      </c>
      <c r="H435" s="124">
        <v>201010</v>
      </c>
      <c r="I435" s="124" t="s">
        <v>1736</v>
      </c>
      <c r="J435" s="126"/>
      <c r="K435" s="127">
        <v>7605</v>
      </c>
      <c r="L435" s="128">
        <v>760.49</v>
      </c>
      <c r="M435" s="129">
        <f t="shared" si="15"/>
        <v>10</v>
      </c>
      <c r="N435" s="130" t="s">
        <v>2034</v>
      </c>
      <c r="O435" s="116"/>
      <c r="P435" s="116"/>
      <c r="Q435" s="122"/>
    </row>
    <row r="436" spans="1:17" x14ac:dyDescent="0.25">
      <c r="A436" s="116">
        <f t="shared" si="14"/>
        <v>431</v>
      </c>
      <c r="B436" s="124"/>
      <c r="C436" s="125" t="s">
        <v>1737</v>
      </c>
      <c r="D436" s="124"/>
      <c r="E436" s="124"/>
      <c r="F436" s="124"/>
      <c r="G436" s="124"/>
      <c r="H436" s="124"/>
      <c r="I436" s="124" t="s">
        <v>1738</v>
      </c>
      <c r="J436" s="126"/>
      <c r="K436" s="127">
        <v>66180</v>
      </c>
      <c r="L436" s="128">
        <v>6618</v>
      </c>
      <c r="M436" s="129">
        <f t="shared" si="15"/>
        <v>10</v>
      </c>
      <c r="N436" s="130" t="s">
        <v>2034</v>
      </c>
      <c r="O436" s="116"/>
      <c r="P436" s="116"/>
      <c r="Q436" s="122"/>
    </row>
    <row r="437" spans="1:17" x14ac:dyDescent="0.25">
      <c r="A437" s="116">
        <f t="shared" si="14"/>
        <v>432</v>
      </c>
      <c r="B437" s="124"/>
      <c r="C437" s="125" t="s">
        <v>1711</v>
      </c>
      <c r="D437" s="124"/>
      <c r="E437" s="124"/>
      <c r="F437" s="124"/>
      <c r="G437" s="124"/>
      <c r="H437" s="124"/>
      <c r="I437" s="124" t="s">
        <v>1739</v>
      </c>
      <c r="J437" s="126"/>
      <c r="K437" s="127">
        <v>11030</v>
      </c>
      <c r="L437" s="128">
        <v>1103</v>
      </c>
      <c r="M437" s="129">
        <f t="shared" si="15"/>
        <v>10</v>
      </c>
      <c r="N437" s="130" t="s">
        <v>2034</v>
      </c>
      <c r="O437" s="116"/>
      <c r="P437" s="116"/>
      <c r="Q437" s="122"/>
    </row>
    <row r="438" spans="1:17" x14ac:dyDescent="0.25">
      <c r="A438" s="116">
        <f t="shared" si="14"/>
        <v>433</v>
      </c>
      <c r="B438" s="124"/>
      <c r="C438" s="125" t="s">
        <v>1574</v>
      </c>
      <c r="D438" s="124"/>
      <c r="E438" s="124"/>
      <c r="F438" s="124"/>
      <c r="G438" s="124"/>
      <c r="H438" s="124"/>
      <c r="I438" s="124" t="s">
        <v>1735</v>
      </c>
      <c r="J438" s="126"/>
      <c r="K438" s="127">
        <v>16545</v>
      </c>
      <c r="L438" s="128">
        <v>1655</v>
      </c>
      <c r="M438" s="129">
        <f t="shared" si="15"/>
        <v>10</v>
      </c>
      <c r="N438" s="130" t="s">
        <v>2034</v>
      </c>
      <c r="O438" s="116"/>
      <c r="P438" s="116"/>
      <c r="Q438" s="122"/>
    </row>
    <row r="439" spans="1:17" x14ac:dyDescent="0.25">
      <c r="A439" s="116">
        <f t="shared" si="14"/>
        <v>434</v>
      </c>
      <c r="B439" s="124"/>
      <c r="C439" s="125" t="s">
        <v>1299</v>
      </c>
      <c r="D439" s="124"/>
      <c r="E439" s="124"/>
      <c r="F439" s="124"/>
      <c r="G439" s="124"/>
      <c r="H439" s="124"/>
      <c r="I439" s="124" t="s">
        <v>1740</v>
      </c>
      <c r="J439" s="126"/>
      <c r="K439" s="127">
        <v>10203</v>
      </c>
      <c r="L439" s="128">
        <v>1020</v>
      </c>
      <c r="M439" s="129">
        <f t="shared" si="15"/>
        <v>10</v>
      </c>
      <c r="N439" s="130" t="s">
        <v>2034</v>
      </c>
      <c r="O439" s="116"/>
      <c r="P439" s="116"/>
      <c r="Q439" s="122"/>
    </row>
    <row r="440" spans="1:17" x14ac:dyDescent="0.25">
      <c r="A440" s="116">
        <f t="shared" si="14"/>
        <v>435</v>
      </c>
      <c r="B440" s="124"/>
      <c r="C440" s="125" t="s">
        <v>1299</v>
      </c>
      <c r="D440" s="124"/>
      <c r="E440" s="124"/>
      <c r="F440" s="124"/>
      <c r="G440" s="124"/>
      <c r="H440" s="124"/>
      <c r="I440" s="124" t="s">
        <v>1741</v>
      </c>
      <c r="J440" s="126"/>
      <c r="K440" s="127">
        <v>3861</v>
      </c>
      <c r="L440" s="128">
        <v>386</v>
      </c>
      <c r="M440" s="129">
        <f t="shared" si="15"/>
        <v>10</v>
      </c>
      <c r="N440" s="130" t="s">
        <v>2034</v>
      </c>
      <c r="O440" s="116"/>
      <c r="P440" s="116"/>
      <c r="Q440" s="122"/>
    </row>
    <row r="441" spans="1:17" x14ac:dyDescent="0.25">
      <c r="A441" s="116">
        <f t="shared" si="14"/>
        <v>436</v>
      </c>
      <c r="B441" s="124"/>
      <c r="C441" s="125" t="s">
        <v>1299</v>
      </c>
      <c r="D441" s="124"/>
      <c r="E441" s="124"/>
      <c r="F441" s="124"/>
      <c r="G441" s="124"/>
      <c r="H441" s="124"/>
      <c r="I441" s="124" t="s">
        <v>1742</v>
      </c>
      <c r="J441" s="126"/>
      <c r="K441" s="127">
        <v>3861</v>
      </c>
      <c r="L441" s="128">
        <v>386</v>
      </c>
      <c r="M441" s="129">
        <f t="shared" si="15"/>
        <v>10</v>
      </c>
      <c r="N441" s="130" t="s">
        <v>2034</v>
      </c>
      <c r="O441" s="116"/>
      <c r="P441" s="116"/>
      <c r="Q441" s="122"/>
    </row>
    <row r="442" spans="1:17" x14ac:dyDescent="0.25">
      <c r="A442" s="116">
        <f t="shared" si="14"/>
        <v>437</v>
      </c>
      <c r="B442" s="124"/>
      <c r="C442" s="125" t="s">
        <v>1299</v>
      </c>
      <c r="D442" s="124"/>
      <c r="E442" s="124"/>
      <c r="F442" s="124"/>
      <c r="G442" s="124"/>
      <c r="H442" s="124"/>
      <c r="I442" s="124" t="s">
        <v>1743</v>
      </c>
      <c r="J442" s="126"/>
      <c r="K442" s="127">
        <v>3861</v>
      </c>
      <c r="L442" s="128">
        <v>387</v>
      </c>
      <c r="M442" s="129">
        <f t="shared" si="15"/>
        <v>10</v>
      </c>
      <c r="N442" s="130" t="s">
        <v>2034</v>
      </c>
      <c r="O442" s="116"/>
      <c r="P442" s="116"/>
      <c r="Q442" s="122"/>
    </row>
    <row r="443" spans="1:17" x14ac:dyDescent="0.25">
      <c r="A443" s="116">
        <f t="shared" si="14"/>
        <v>438</v>
      </c>
      <c r="B443" s="124"/>
      <c r="C443" s="125" t="s">
        <v>1399</v>
      </c>
      <c r="D443" s="124"/>
      <c r="E443" s="124"/>
      <c r="F443" s="124"/>
      <c r="G443" s="124"/>
      <c r="H443" s="124"/>
      <c r="I443" s="124" t="s">
        <v>1744</v>
      </c>
      <c r="J443" s="126"/>
      <c r="K443" s="127">
        <v>5500</v>
      </c>
      <c r="L443" s="128">
        <v>550</v>
      </c>
      <c r="M443" s="129">
        <f t="shared" si="15"/>
        <v>10</v>
      </c>
      <c r="N443" s="130" t="s">
        <v>2034</v>
      </c>
      <c r="O443" s="116"/>
      <c r="P443" s="116"/>
      <c r="Q443" s="122"/>
    </row>
    <row r="444" spans="1:17" x14ac:dyDescent="0.25">
      <c r="A444" s="116">
        <f t="shared" si="14"/>
        <v>439</v>
      </c>
      <c r="B444" s="124"/>
      <c r="C444" s="125" t="s">
        <v>1399</v>
      </c>
      <c r="D444" s="124"/>
      <c r="E444" s="124"/>
      <c r="F444" s="124"/>
      <c r="G444" s="124"/>
      <c r="H444" s="124"/>
      <c r="I444" s="124" t="s">
        <v>1745</v>
      </c>
      <c r="J444" s="126"/>
      <c r="K444" s="127">
        <v>5500</v>
      </c>
      <c r="L444" s="128">
        <v>550</v>
      </c>
      <c r="M444" s="129">
        <f t="shared" si="15"/>
        <v>10</v>
      </c>
      <c r="N444" s="130" t="s">
        <v>2034</v>
      </c>
      <c r="O444" s="116"/>
      <c r="P444" s="116"/>
      <c r="Q444" s="122"/>
    </row>
    <row r="445" spans="1:17" x14ac:dyDescent="0.25">
      <c r="A445" s="116">
        <f t="shared" si="14"/>
        <v>440</v>
      </c>
      <c r="B445" s="124"/>
      <c r="C445" s="125" t="s">
        <v>1574</v>
      </c>
      <c r="D445" s="124"/>
      <c r="E445" s="124"/>
      <c r="F445" s="124"/>
      <c r="G445" s="124"/>
      <c r="H445" s="124"/>
      <c r="I445" s="124" t="s">
        <v>1735</v>
      </c>
      <c r="J445" s="126"/>
      <c r="K445" s="127">
        <v>8273</v>
      </c>
      <c r="L445" s="128">
        <v>827</v>
      </c>
      <c r="M445" s="129">
        <f t="shared" si="15"/>
        <v>10</v>
      </c>
      <c r="N445" s="130" t="s">
        <v>2034</v>
      </c>
      <c r="O445" s="116"/>
      <c r="P445" s="116"/>
      <c r="Q445" s="122"/>
    </row>
    <row r="446" spans="1:17" x14ac:dyDescent="0.25">
      <c r="A446" s="116">
        <f t="shared" si="14"/>
        <v>441</v>
      </c>
      <c r="B446" s="124" t="s">
        <v>1231</v>
      </c>
      <c r="C446" s="125" t="s">
        <v>1232</v>
      </c>
      <c r="D446" s="124"/>
      <c r="E446" s="124" t="s">
        <v>1233</v>
      </c>
      <c r="F446" s="124" t="s">
        <v>1234</v>
      </c>
      <c r="G446" s="124" t="s">
        <v>1235</v>
      </c>
      <c r="H446" s="124">
        <v>201010</v>
      </c>
      <c r="I446" s="124" t="s">
        <v>1746</v>
      </c>
      <c r="J446" s="126"/>
      <c r="K446" s="127">
        <v>5070</v>
      </c>
      <c r="L446" s="128">
        <v>507</v>
      </c>
      <c r="M446" s="129">
        <f t="shared" si="15"/>
        <v>10</v>
      </c>
      <c r="N446" s="130" t="s">
        <v>2034</v>
      </c>
      <c r="O446" s="116"/>
      <c r="P446" s="116"/>
      <c r="Q446" s="122"/>
    </row>
    <row r="447" spans="1:17" x14ac:dyDescent="0.25">
      <c r="A447" s="116">
        <f t="shared" si="14"/>
        <v>442</v>
      </c>
      <c r="B447" s="124" t="s">
        <v>1330</v>
      </c>
      <c r="C447" s="125" t="s">
        <v>1331</v>
      </c>
      <c r="D447" s="124"/>
      <c r="E447" s="124" t="s">
        <v>1332</v>
      </c>
      <c r="F447" s="124" t="s">
        <v>1283</v>
      </c>
      <c r="G447" s="124" t="s">
        <v>1169</v>
      </c>
      <c r="H447" s="124">
        <v>400099</v>
      </c>
      <c r="I447" s="124" t="s">
        <v>1747</v>
      </c>
      <c r="J447" s="126"/>
      <c r="K447" s="127">
        <v>7170</v>
      </c>
      <c r="L447" s="128">
        <v>717</v>
      </c>
      <c r="M447" s="129">
        <f t="shared" si="15"/>
        <v>10</v>
      </c>
      <c r="N447" s="130" t="s">
        <v>2034</v>
      </c>
      <c r="O447" s="116"/>
      <c r="P447" s="116"/>
      <c r="Q447" s="122"/>
    </row>
    <row r="448" spans="1:17" x14ac:dyDescent="0.25">
      <c r="A448" s="116">
        <f t="shared" si="14"/>
        <v>443</v>
      </c>
      <c r="B448" s="124" t="s">
        <v>1330</v>
      </c>
      <c r="C448" s="125" t="s">
        <v>1331</v>
      </c>
      <c r="D448" s="124"/>
      <c r="E448" s="124" t="s">
        <v>1332</v>
      </c>
      <c r="F448" s="124" t="s">
        <v>1283</v>
      </c>
      <c r="G448" s="124" t="s">
        <v>1169</v>
      </c>
      <c r="H448" s="124">
        <v>400099</v>
      </c>
      <c r="I448" s="124" t="s">
        <v>1748</v>
      </c>
      <c r="J448" s="126"/>
      <c r="K448" s="127">
        <v>7170</v>
      </c>
      <c r="L448" s="128">
        <v>717</v>
      </c>
      <c r="M448" s="129">
        <f t="shared" si="15"/>
        <v>10</v>
      </c>
      <c r="N448" s="130" t="s">
        <v>2034</v>
      </c>
      <c r="O448" s="116"/>
      <c r="P448" s="116"/>
      <c r="Q448" s="122"/>
    </row>
    <row r="449" spans="1:17" x14ac:dyDescent="0.25">
      <c r="A449" s="116">
        <f t="shared" si="14"/>
        <v>444</v>
      </c>
      <c r="B449" s="124" t="s">
        <v>1330</v>
      </c>
      <c r="C449" s="125" t="s">
        <v>1331</v>
      </c>
      <c r="D449" s="124"/>
      <c r="E449" s="124" t="s">
        <v>1332</v>
      </c>
      <c r="F449" s="124" t="s">
        <v>1283</v>
      </c>
      <c r="G449" s="124" t="s">
        <v>1169</v>
      </c>
      <c r="H449" s="124">
        <v>400099</v>
      </c>
      <c r="I449" s="124" t="s">
        <v>1749</v>
      </c>
      <c r="J449" s="126"/>
      <c r="K449" s="127">
        <v>7170</v>
      </c>
      <c r="L449" s="128">
        <v>717</v>
      </c>
      <c r="M449" s="129">
        <f t="shared" si="15"/>
        <v>10</v>
      </c>
      <c r="N449" s="130" t="s">
        <v>2034</v>
      </c>
      <c r="O449" s="116"/>
      <c r="P449" s="116"/>
      <c r="Q449" s="122"/>
    </row>
    <row r="450" spans="1:17" x14ac:dyDescent="0.25">
      <c r="A450" s="116">
        <f t="shared" si="14"/>
        <v>445</v>
      </c>
      <c r="B450" s="124" t="s">
        <v>1330</v>
      </c>
      <c r="C450" s="125" t="s">
        <v>1331</v>
      </c>
      <c r="D450" s="124"/>
      <c r="E450" s="124" t="s">
        <v>1332</v>
      </c>
      <c r="F450" s="124" t="s">
        <v>1283</v>
      </c>
      <c r="G450" s="124" t="s">
        <v>1169</v>
      </c>
      <c r="H450" s="124">
        <v>400099</v>
      </c>
      <c r="I450" s="124" t="s">
        <v>1750</v>
      </c>
      <c r="J450" s="126"/>
      <c r="K450" s="127">
        <v>14339</v>
      </c>
      <c r="L450" s="128">
        <v>1434</v>
      </c>
      <c r="M450" s="129">
        <f t="shared" si="15"/>
        <v>10</v>
      </c>
      <c r="N450" s="130" t="s">
        <v>2034</v>
      </c>
      <c r="O450" s="116"/>
      <c r="P450" s="116"/>
      <c r="Q450" s="122"/>
    </row>
    <row r="451" spans="1:17" x14ac:dyDescent="0.25">
      <c r="A451" s="116">
        <f t="shared" si="14"/>
        <v>446</v>
      </c>
      <c r="B451" s="124" t="s">
        <v>1330</v>
      </c>
      <c r="C451" s="125" t="s">
        <v>1331</v>
      </c>
      <c r="D451" s="124"/>
      <c r="E451" s="124" t="s">
        <v>1332</v>
      </c>
      <c r="F451" s="124" t="s">
        <v>1283</v>
      </c>
      <c r="G451" s="124" t="s">
        <v>1169</v>
      </c>
      <c r="H451" s="124">
        <v>400099</v>
      </c>
      <c r="I451" s="124" t="s">
        <v>1751</v>
      </c>
      <c r="J451" s="126"/>
      <c r="K451" s="127">
        <v>14339</v>
      </c>
      <c r="L451" s="128">
        <v>1434</v>
      </c>
      <c r="M451" s="129">
        <f t="shared" si="15"/>
        <v>10</v>
      </c>
      <c r="N451" s="130" t="s">
        <v>2034</v>
      </c>
      <c r="O451" s="116"/>
      <c r="P451" s="116"/>
      <c r="Q451" s="122"/>
    </row>
    <row r="452" spans="1:17" x14ac:dyDescent="0.25">
      <c r="A452" s="116">
        <f t="shared" si="14"/>
        <v>447</v>
      </c>
      <c r="B452" s="124" t="s">
        <v>1330</v>
      </c>
      <c r="C452" s="125" t="s">
        <v>1331</v>
      </c>
      <c r="D452" s="124"/>
      <c r="E452" s="124" t="s">
        <v>1332</v>
      </c>
      <c r="F452" s="124" t="s">
        <v>1283</v>
      </c>
      <c r="G452" s="124" t="s">
        <v>1169</v>
      </c>
      <c r="H452" s="124">
        <v>400099</v>
      </c>
      <c r="I452" s="124" t="s">
        <v>1752</v>
      </c>
      <c r="J452" s="126"/>
      <c r="K452" s="127">
        <v>7170</v>
      </c>
      <c r="L452" s="128">
        <v>717</v>
      </c>
      <c r="M452" s="129">
        <f t="shared" si="15"/>
        <v>10</v>
      </c>
      <c r="N452" s="130" t="s">
        <v>2034</v>
      </c>
      <c r="O452" s="116"/>
      <c r="P452" s="116"/>
      <c r="Q452" s="122"/>
    </row>
    <row r="453" spans="1:17" x14ac:dyDescent="0.25">
      <c r="A453" s="116">
        <f t="shared" si="14"/>
        <v>448</v>
      </c>
      <c r="B453" s="124" t="s">
        <v>1330</v>
      </c>
      <c r="C453" s="125" t="s">
        <v>1331</v>
      </c>
      <c r="D453" s="124"/>
      <c r="E453" s="124" t="s">
        <v>1332</v>
      </c>
      <c r="F453" s="124" t="s">
        <v>1283</v>
      </c>
      <c r="G453" s="124" t="s">
        <v>1169</v>
      </c>
      <c r="H453" s="124">
        <v>400099</v>
      </c>
      <c r="I453" s="124" t="s">
        <v>1753</v>
      </c>
      <c r="J453" s="126"/>
      <c r="K453" s="127">
        <v>7170</v>
      </c>
      <c r="L453" s="128">
        <v>717</v>
      </c>
      <c r="M453" s="129">
        <f t="shared" si="15"/>
        <v>10</v>
      </c>
      <c r="N453" s="130" t="s">
        <v>2034</v>
      </c>
      <c r="O453" s="116"/>
      <c r="P453" s="116"/>
      <c r="Q453" s="122"/>
    </row>
    <row r="454" spans="1:17" x14ac:dyDescent="0.25">
      <c r="A454" s="116">
        <f t="shared" si="14"/>
        <v>449</v>
      </c>
      <c r="B454" s="124" t="s">
        <v>1472</v>
      </c>
      <c r="C454" s="125" t="s">
        <v>1473</v>
      </c>
      <c r="D454" s="124"/>
      <c r="E454" s="124" t="s">
        <v>1474</v>
      </c>
      <c r="F454" s="124" t="s">
        <v>1189</v>
      </c>
      <c r="G454" s="124" t="s">
        <v>1190</v>
      </c>
      <c r="H454" s="124">
        <v>600034</v>
      </c>
      <c r="I454" s="124" t="s">
        <v>1754</v>
      </c>
      <c r="J454" s="126"/>
      <c r="K454" s="127">
        <v>10045.5</v>
      </c>
      <c r="L454" s="128">
        <v>1005</v>
      </c>
      <c r="M454" s="129">
        <f t="shared" si="15"/>
        <v>10</v>
      </c>
      <c r="N454" s="130" t="s">
        <v>2034</v>
      </c>
      <c r="O454" s="116"/>
      <c r="P454" s="116"/>
      <c r="Q454" s="122"/>
    </row>
    <row r="455" spans="1:17" x14ac:dyDescent="0.25">
      <c r="A455" s="116">
        <f t="shared" ref="A455:A518" si="16">A454+1</f>
        <v>450</v>
      </c>
      <c r="B455" s="124"/>
      <c r="C455" s="125" t="s">
        <v>1734</v>
      </c>
      <c r="D455" s="124"/>
      <c r="E455" s="124"/>
      <c r="F455" s="124"/>
      <c r="G455" s="124"/>
      <c r="H455" s="124"/>
      <c r="I455" s="124" t="s">
        <v>1755</v>
      </c>
      <c r="J455" s="126"/>
      <c r="K455" s="127">
        <v>6934</v>
      </c>
      <c r="L455" s="128">
        <v>691</v>
      </c>
      <c r="M455" s="129">
        <f t="shared" si="15"/>
        <v>10</v>
      </c>
      <c r="N455" s="130" t="s">
        <v>2034</v>
      </c>
      <c r="O455" s="116"/>
      <c r="P455" s="116"/>
      <c r="Q455" s="122"/>
    </row>
    <row r="456" spans="1:17" x14ac:dyDescent="0.25">
      <c r="A456" s="116">
        <f t="shared" si="16"/>
        <v>451</v>
      </c>
      <c r="B456" s="124"/>
      <c r="C456" s="125" t="s">
        <v>1756</v>
      </c>
      <c r="D456" s="124"/>
      <c r="E456" s="124"/>
      <c r="F456" s="124"/>
      <c r="G456" s="124"/>
      <c r="H456" s="124"/>
      <c r="I456" s="124" t="s">
        <v>1757</v>
      </c>
      <c r="J456" s="126"/>
      <c r="K456" s="127">
        <v>13236</v>
      </c>
      <c r="L456" s="128">
        <v>1324</v>
      </c>
      <c r="M456" s="129">
        <f t="shared" si="15"/>
        <v>10</v>
      </c>
      <c r="N456" s="130" t="s">
        <v>2034</v>
      </c>
      <c r="O456" s="116"/>
      <c r="P456" s="116"/>
      <c r="Q456" s="122"/>
    </row>
    <row r="457" spans="1:17" x14ac:dyDescent="0.25">
      <c r="A457" s="116">
        <f t="shared" si="16"/>
        <v>452</v>
      </c>
      <c r="B457" s="124"/>
      <c r="C457" s="125" t="s">
        <v>1257</v>
      </c>
      <c r="D457" s="124"/>
      <c r="E457" s="124"/>
      <c r="F457" s="124"/>
      <c r="G457" s="124"/>
      <c r="H457" s="124"/>
      <c r="I457" s="124" t="s">
        <v>1758</v>
      </c>
      <c r="J457" s="126"/>
      <c r="K457" s="127">
        <v>15442</v>
      </c>
      <c r="L457" s="128">
        <v>309</v>
      </c>
      <c r="M457" s="129">
        <f t="shared" si="15"/>
        <v>2</v>
      </c>
      <c r="N457" s="130" t="s">
        <v>2034</v>
      </c>
      <c r="O457" s="116"/>
      <c r="P457" s="116"/>
      <c r="Q457" s="122"/>
    </row>
    <row r="458" spans="1:17" x14ac:dyDescent="0.25">
      <c r="A458" s="116">
        <f t="shared" si="16"/>
        <v>453</v>
      </c>
      <c r="B458" s="124" t="s">
        <v>1231</v>
      </c>
      <c r="C458" s="125" t="s">
        <v>1232</v>
      </c>
      <c r="D458" s="124"/>
      <c r="E458" s="124" t="s">
        <v>1233</v>
      </c>
      <c r="F458" s="124" t="s">
        <v>1234</v>
      </c>
      <c r="G458" s="124" t="s">
        <v>1235</v>
      </c>
      <c r="H458" s="124">
        <v>201010</v>
      </c>
      <c r="I458" s="124" t="s">
        <v>1759</v>
      </c>
      <c r="J458" s="126"/>
      <c r="K458" s="127">
        <v>2279</v>
      </c>
      <c r="L458" s="128">
        <v>228</v>
      </c>
      <c r="M458" s="129">
        <f t="shared" si="15"/>
        <v>10</v>
      </c>
      <c r="N458" s="130" t="s">
        <v>2034</v>
      </c>
      <c r="O458" s="116"/>
      <c r="P458" s="116"/>
      <c r="Q458" s="122"/>
    </row>
    <row r="459" spans="1:17" x14ac:dyDescent="0.25">
      <c r="A459" s="116">
        <f t="shared" si="16"/>
        <v>454</v>
      </c>
      <c r="B459" s="124" t="s">
        <v>1224</v>
      </c>
      <c r="C459" s="125" t="s">
        <v>1225</v>
      </c>
      <c r="D459" s="124"/>
      <c r="E459" s="124" t="s">
        <v>1226</v>
      </c>
      <c r="F459" s="124" t="s">
        <v>1227</v>
      </c>
      <c r="G459" s="124" t="s">
        <v>1228</v>
      </c>
      <c r="H459" s="124">
        <v>249403</v>
      </c>
      <c r="I459" s="124" t="s">
        <v>1760</v>
      </c>
      <c r="J459" s="126"/>
      <c r="K459" s="127">
        <v>3001.1</v>
      </c>
      <c r="L459" s="128">
        <v>350</v>
      </c>
      <c r="M459" s="129">
        <f t="shared" si="15"/>
        <v>12</v>
      </c>
      <c r="N459" s="130" t="s">
        <v>2034</v>
      </c>
      <c r="O459" s="116"/>
      <c r="P459" s="116"/>
      <c r="Q459" s="122"/>
    </row>
    <row r="460" spans="1:17" x14ac:dyDescent="0.25">
      <c r="A460" s="116">
        <f t="shared" si="16"/>
        <v>455</v>
      </c>
      <c r="B460" s="124" t="s">
        <v>1173</v>
      </c>
      <c r="C460" s="125" t="s">
        <v>1174</v>
      </c>
      <c r="D460" s="124" t="s">
        <v>1268</v>
      </c>
      <c r="E460" s="124" t="s">
        <v>1176</v>
      </c>
      <c r="F460" s="124" t="s">
        <v>1177</v>
      </c>
      <c r="G460" s="124" t="s">
        <v>1178</v>
      </c>
      <c r="H460" s="124">
        <v>502032</v>
      </c>
      <c r="I460" s="124" t="s">
        <v>1761</v>
      </c>
      <c r="J460" s="126"/>
      <c r="K460" s="127">
        <v>135344.25</v>
      </c>
      <c r="L460" s="128">
        <v>13534</v>
      </c>
      <c r="M460" s="129">
        <f t="shared" si="15"/>
        <v>10</v>
      </c>
      <c r="N460" s="130" t="s">
        <v>2034</v>
      </c>
      <c r="O460" s="116"/>
      <c r="P460" s="116"/>
      <c r="Q460" s="122"/>
    </row>
    <row r="461" spans="1:17" x14ac:dyDescent="0.25">
      <c r="A461" s="116">
        <f t="shared" si="16"/>
        <v>456</v>
      </c>
      <c r="B461" s="124" t="s">
        <v>1173</v>
      </c>
      <c r="C461" s="125" t="s">
        <v>1174</v>
      </c>
      <c r="D461" s="124" t="s">
        <v>1268</v>
      </c>
      <c r="E461" s="124" t="s">
        <v>1176</v>
      </c>
      <c r="F461" s="124" t="s">
        <v>1177</v>
      </c>
      <c r="G461" s="124" t="s">
        <v>1178</v>
      </c>
      <c r="H461" s="124">
        <v>502032</v>
      </c>
      <c r="I461" s="124" t="s">
        <v>1762</v>
      </c>
      <c r="J461" s="126"/>
      <c r="K461" s="127">
        <v>131962.38</v>
      </c>
      <c r="L461" s="128">
        <v>13196</v>
      </c>
      <c r="M461" s="129">
        <f t="shared" si="15"/>
        <v>10</v>
      </c>
      <c r="N461" s="130" t="s">
        <v>2034</v>
      </c>
      <c r="O461" s="116"/>
      <c r="P461" s="116"/>
      <c r="Q461" s="122"/>
    </row>
    <row r="462" spans="1:17" x14ac:dyDescent="0.25">
      <c r="A462" s="116">
        <f t="shared" si="16"/>
        <v>457</v>
      </c>
      <c r="B462" s="124" t="s">
        <v>1173</v>
      </c>
      <c r="C462" s="125" t="s">
        <v>1174</v>
      </c>
      <c r="D462" s="124" t="s">
        <v>1268</v>
      </c>
      <c r="E462" s="124" t="s">
        <v>1176</v>
      </c>
      <c r="F462" s="124" t="s">
        <v>1177</v>
      </c>
      <c r="G462" s="124" t="s">
        <v>1178</v>
      </c>
      <c r="H462" s="124">
        <v>502032</v>
      </c>
      <c r="I462" s="124" t="s">
        <v>1763</v>
      </c>
      <c r="J462" s="126"/>
      <c r="K462" s="127">
        <v>111370.86</v>
      </c>
      <c r="L462" s="128">
        <v>11137</v>
      </c>
      <c r="M462" s="129">
        <f t="shared" si="15"/>
        <v>10</v>
      </c>
      <c r="N462" s="130" t="s">
        <v>2034</v>
      </c>
      <c r="O462" s="116"/>
      <c r="P462" s="116"/>
      <c r="Q462" s="122"/>
    </row>
    <row r="463" spans="1:17" x14ac:dyDescent="0.25">
      <c r="A463" s="116">
        <f t="shared" si="16"/>
        <v>458</v>
      </c>
      <c r="B463" s="124" t="s">
        <v>1224</v>
      </c>
      <c r="C463" s="125" t="s">
        <v>1225</v>
      </c>
      <c r="D463" s="124"/>
      <c r="E463" s="124" t="s">
        <v>1226</v>
      </c>
      <c r="F463" s="124" t="s">
        <v>1227</v>
      </c>
      <c r="G463" s="124" t="s">
        <v>1228</v>
      </c>
      <c r="H463" s="124">
        <v>249403</v>
      </c>
      <c r="I463" s="124" t="s">
        <v>1764</v>
      </c>
      <c r="J463" s="126"/>
      <c r="K463" s="127">
        <v>6446.13</v>
      </c>
      <c r="L463" s="128">
        <v>640</v>
      </c>
      <c r="M463" s="129">
        <f t="shared" si="15"/>
        <v>10</v>
      </c>
      <c r="N463" s="130" t="s">
        <v>2034</v>
      </c>
      <c r="O463" s="116"/>
      <c r="P463" s="116"/>
      <c r="Q463" s="122"/>
    </row>
    <row r="464" spans="1:17" x14ac:dyDescent="0.25">
      <c r="A464" s="116">
        <f t="shared" si="16"/>
        <v>459</v>
      </c>
      <c r="B464" s="124" t="s">
        <v>1173</v>
      </c>
      <c r="C464" s="125" t="s">
        <v>1174</v>
      </c>
      <c r="D464" s="124" t="s">
        <v>1180</v>
      </c>
      <c r="E464" s="124" t="s">
        <v>1176</v>
      </c>
      <c r="F464" s="124" t="s">
        <v>1177</v>
      </c>
      <c r="G464" s="124" t="s">
        <v>1178</v>
      </c>
      <c r="H464" s="124">
        <v>502032</v>
      </c>
      <c r="I464" s="124" t="s">
        <v>1765</v>
      </c>
      <c r="J464" s="126"/>
      <c r="K464" s="127">
        <v>160041.53</v>
      </c>
      <c r="L464" s="128">
        <v>16004</v>
      </c>
      <c r="M464" s="129">
        <f t="shared" si="15"/>
        <v>10</v>
      </c>
      <c r="N464" s="130" t="s">
        <v>2034</v>
      </c>
      <c r="O464" s="116"/>
      <c r="P464" s="116"/>
      <c r="Q464" s="122"/>
    </row>
    <row r="465" spans="1:17" x14ac:dyDescent="0.25">
      <c r="A465" s="116">
        <f t="shared" si="16"/>
        <v>460</v>
      </c>
      <c r="B465" s="124" t="s">
        <v>1173</v>
      </c>
      <c r="C465" s="125" t="s">
        <v>1174</v>
      </c>
      <c r="D465" s="124" t="s">
        <v>1293</v>
      </c>
      <c r="E465" s="124" t="s">
        <v>1176</v>
      </c>
      <c r="F465" s="124" t="s">
        <v>1177</v>
      </c>
      <c r="G465" s="124" t="s">
        <v>1178</v>
      </c>
      <c r="H465" s="124">
        <v>502032</v>
      </c>
      <c r="I465" s="124" t="s">
        <v>1766</v>
      </c>
      <c r="J465" s="126"/>
      <c r="K465" s="127">
        <v>4315.1000000000004</v>
      </c>
      <c r="L465" s="128">
        <v>432</v>
      </c>
      <c r="M465" s="129">
        <f t="shared" si="15"/>
        <v>10</v>
      </c>
      <c r="N465" s="130" t="s">
        <v>2034</v>
      </c>
      <c r="O465" s="116"/>
      <c r="P465" s="116"/>
      <c r="Q465" s="122"/>
    </row>
    <row r="466" spans="1:17" x14ac:dyDescent="0.25">
      <c r="A466" s="116">
        <f t="shared" si="16"/>
        <v>461</v>
      </c>
      <c r="B466" s="124" t="s">
        <v>1173</v>
      </c>
      <c r="C466" s="125" t="s">
        <v>1174</v>
      </c>
      <c r="D466" s="124" t="s">
        <v>1182</v>
      </c>
      <c r="E466" s="124" t="s">
        <v>1176</v>
      </c>
      <c r="F466" s="124" t="s">
        <v>1177</v>
      </c>
      <c r="G466" s="124" t="s">
        <v>1178</v>
      </c>
      <c r="H466" s="124">
        <v>502032</v>
      </c>
      <c r="I466" s="124" t="s">
        <v>1767</v>
      </c>
      <c r="J466" s="126"/>
      <c r="K466" s="127">
        <v>4678.53</v>
      </c>
      <c r="L466" s="128">
        <v>468</v>
      </c>
      <c r="M466" s="129">
        <f t="shared" si="15"/>
        <v>10</v>
      </c>
      <c r="N466" s="130" t="s">
        <v>2034</v>
      </c>
      <c r="O466" s="116"/>
      <c r="P466" s="116"/>
      <c r="Q466" s="122"/>
    </row>
    <row r="467" spans="1:17" x14ac:dyDescent="0.25">
      <c r="A467" s="116">
        <f t="shared" si="16"/>
        <v>462</v>
      </c>
      <c r="B467" s="124" t="s">
        <v>1173</v>
      </c>
      <c r="C467" s="125" t="s">
        <v>1174</v>
      </c>
      <c r="D467" s="124" t="s">
        <v>1184</v>
      </c>
      <c r="E467" s="124" t="s">
        <v>1176</v>
      </c>
      <c r="F467" s="124" t="s">
        <v>1177</v>
      </c>
      <c r="G467" s="124" t="s">
        <v>1178</v>
      </c>
      <c r="H467" s="124">
        <v>502032</v>
      </c>
      <c r="I467" s="124" t="s">
        <v>1768</v>
      </c>
      <c r="J467" s="126"/>
      <c r="K467" s="127">
        <v>75.25</v>
      </c>
      <c r="L467" s="128">
        <v>8</v>
      </c>
      <c r="M467" s="129">
        <f t="shared" si="15"/>
        <v>11</v>
      </c>
      <c r="N467" s="130" t="s">
        <v>2034</v>
      </c>
      <c r="O467" s="116"/>
      <c r="P467" s="116"/>
      <c r="Q467" s="122"/>
    </row>
    <row r="468" spans="1:17" x14ac:dyDescent="0.25">
      <c r="A468" s="116">
        <f t="shared" si="16"/>
        <v>463</v>
      </c>
      <c r="B468" s="124" t="s">
        <v>1197</v>
      </c>
      <c r="C468" s="125" t="s">
        <v>1198</v>
      </c>
      <c r="D468" s="124"/>
      <c r="E468" s="124" t="s">
        <v>1199</v>
      </c>
      <c r="F468" s="124" t="s">
        <v>1200</v>
      </c>
      <c r="G468" s="124" t="s">
        <v>1201</v>
      </c>
      <c r="H468" s="124">
        <v>462022</v>
      </c>
      <c r="I468" s="124" t="s">
        <v>1769</v>
      </c>
      <c r="J468" s="126"/>
      <c r="K468" s="127">
        <v>29344.41</v>
      </c>
      <c r="L468" s="128">
        <v>2934</v>
      </c>
      <c r="M468" s="129">
        <f t="shared" si="15"/>
        <v>10</v>
      </c>
      <c r="N468" s="130" t="s">
        <v>2034</v>
      </c>
      <c r="O468" s="116"/>
      <c r="P468" s="116"/>
      <c r="Q468" s="122"/>
    </row>
    <row r="469" spans="1:17" x14ac:dyDescent="0.25">
      <c r="A469" s="116">
        <f t="shared" si="16"/>
        <v>464</v>
      </c>
      <c r="B469" s="124"/>
      <c r="C469" s="125" t="s">
        <v>1770</v>
      </c>
      <c r="D469" s="124"/>
      <c r="E469" s="124"/>
      <c r="F469" s="124"/>
      <c r="G469" s="124"/>
      <c r="H469" s="124"/>
      <c r="I469" s="124" t="s">
        <v>1771</v>
      </c>
      <c r="J469" s="126"/>
      <c r="K469" s="127">
        <v>59562</v>
      </c>
      <c r="L469" s="128">
        <v>5956</v>
      </c>
      <c r="M469" s="129">
        <f t="shared" si="15"/>
        <v>10</v>
      </c>
      <c r="N469" s="130" t="s">
        <v>2034</v>
      </c>
      <c r="O469" s="116"/>
      <c r="P469" s="116"/>
      <c r="Q469" s="122"/>
    </row>
    <row r="470" spans="1:17" x14ac:dyDescent="0.25">
      <c r="A470" s="116">
        <f t="shared" si="16"/>
        <v>465</v>
      </c>
      <c r="B470" s="124" t="s">
        <v>1224</v>
      </c>
      <c r="C470" s="125" t="s">
        <v>1225</v>
      </c>
      <c r="D470" s="124"/>
      <c r="E470" s="124" t="s">
        <v>1226</v>
      </c>
      <c r="F470" s="124" t="s">
        <v>1227</v>
      </c>
      <c r="G470" s="124" t="s">
        <v>1228</v>
      </c>
      <c r="H470" s="124">
        <v>249403</v>
      </c>
      <c r="I470" s="124" t="s">
        <v>1772</v>
      </c>
      <c r="J470" s="126"/>
      <c r="K470" s="127">
        <v>4685.7299999999996</v>
      </c>
      <c r="L470" s="128">
        <v>465</v>
      </c>
      <c r="M470" s="129">
        <f t="shared" si="15"/>
        <v>10</v>
      </c>
      <c r="N470" s="130" t="s">
        <v>2034</v>
      </c>
      <c r="O470" s="116"/>
      <c r="P470" s="116"/>
      <c r="Q470" s="122"/>
    </row>
    <row r="471" spans="1:17" x14ac:dyDescent="0.25">
      <c r="A471" s="116">
        <f t="shared" si="16"/>
        <v>466</v>
      </c>
      <c r="B471" s="124" t="s">
        <v>1224</v>
      </c>
      <c r="C471" s="125" t="s">
        <v>1225</v>
      </c>
      <c r="D471" s="124"/>
      <c r="E471" s="124" t="s">
        <v>1226</v>
      </c>
      <c r="F471" s="124" t="s">
        <v>1227</v>
      </c>
      <c r="G471" s="124" t="s">
        <v>1228</v>
      </c>
      <c r="H471" s="124">
        <v>249403</v>
      </c>
      <c r="I471" s="124" t="s">
        <v>1773</v>
      </c>
      <c r="J471" s="126"/>
      <c r="K471" s="127">
        <v>5250.46</v>
      </c>
      <c r="L471" s="128">
        <v>525</v>
      </c>
      <c r="M471" s="129">
        <f t="shared" si="15"/>
        <v>10</v>
      </c>
      <c r="N471" s="130" t="s">
        <v>2034</v>
      </c>
      <c r="O471" s="116"/>
      <c r="P471" s="116"/>
      <c r="Q471" s="122"/>
    </row>
    <row r="472" spans="1:17" x14ac:dyDescent="0.25">
      <c r="A472" s="116">
        <f t="shared" si="16"/>
        <v>467</v>
      </c>
      <c r="B472" s="124" t="s">
        <v>1197</v>
      </c>
      <c r="C472" s="125" t="s">
        <v>1198</v>
      </c>
      <c r="D472" s="124"/>
      <c r="E472" s="124" t="s">
        <v>1199</v>
      </c>
      <c r="F472" s="124" t="s">
        <v>1200</v>
      </c>
      <c r="G472" s="124" t="s">
        <v>1201</v>
      </c>
      <c r="H472" s="124">
        <v>462022</v>
      </c>
      <c r="I472" s="124" t="s">
        <v>1774</v>
      </c>
      <c r="J472" s="126"/>
      <c r="K472" s="127">
        <v>11065.68</v>
      </c>
      <c r="L472" s="128">
        <v>1106</v>
      </c>
      <c r="M472" s="129">
        <f t="shared" si="15"/>
        <v>10</v>
      </c>
      <c r="N472" s="130" t="s">
        <v>2034</v>
      </c>
      <c r="O472" s="116"/>
      <c r="P472" s="116"/>
      <c r="Q472" s="122"/>
    </row>
    <row r="473" spans="1:17" x14ac:dyDescent="0.25">
      <c r="A473" s="116">
        <f t="shared" si="16"/>
        <v>468</v>
      </c>
      <c r="B473" s="124" t="s">
        <v>1386</v>
      </c>
      <c r="C473" s="125" t="s">
        <v>1387</v>
      </c>
      <c r="D473" s="124"/>
      <c r="E473" s="124" t="s">
        <v>1388</v>
      </c>
      <c r="F473" s="124" t="s">
        <v>1389</v>
      </c>
      <c r="G473" s="124" t="s">
        <v>1246</v>
      </c>
      <c r="H473" s="124">
        <v>221003</v>
      </c>
      <c r="I473" s="124" t="s">
        <v>1775</v>
      </c>
      <c r="J473" s="126"/>
      <c r="K473" s="127">
        <v>12671.27</v>
      </c>
      <c r="L473" s="128">
        <v>1267</v>
      </c>
      <c r="M473" s="129">
        <f t="shared" si="15"/>
        <v>10</v>
      </c>
      <c r="N473" s="130" t="s">
        <v>2034</v>
      </c>
      <c r="O473" s="116"/>
      <c r="P473" s="116"/>
      <c r="Q473" s="122"/>
    </row>
    <row r="474" spans="1:17" x14ac:dyDescent="0.25">
      <c r="A474" s="116">
        <f t="shared" si="16"/>
        <v>469</v>
      </c>
      <c r="B474" s="124" t="s">
        <v>1287</v>
      </c>
      <c r="C474" s="125" t="s">
        <v>1288</v>
      </c>
      <c r="D474" s="124"/>
      <c r="E474" s="124" t="s">
        <v>1289</v>
      </c>
      <c r="F474" s="124" t="s">
        <v>1290</v>
      </c>
      <c r="G474" s="124" t="s">
        <v>1246</v>
      </c>
      <c r="H474" s="124">
        <v>284129</v>
      </c>
      <c r="I474" s="124" t="s">
        <v>1776</v>
      </c>
      <c r="J474" s="126"/>
      <c r="K474" s="127">
        <v>62995</v>
      </c>
      <c r="L474" s="128">
        <v>1260</v>
      </c>
      <c r="M474" s="129">
        <f t="shared" si="15"/>
        <v>2</v>
      </c>
      <c r="N474" s="130" t="s">
        <v>2034</v>
      </c>
      <c r="O474" s="116"/>
      <c r="P474" s="116"/>
      <c r="Q474" s="122"/>
    </row>
    <row r="475" spans="1:17" x14ac:dyDescent="0.25">
      <c r="A475" s="116">
        <f t="shared" si="16"/>
        <v>470</v>
      </c>
      <c r="B475" s="124" t="s">
        <v>1287</v>
      </c>
      <c r="C475" s="125" t="s">
        <v>1288</v>
      </c>
      <c r="D475" s="124"/>
      <c r="E475" s="124" t="s">
        <v>1289</v>
      </c>
      <c r="F475" s="124" t="s">
        <v>1290</v>
      </c>
      <c r="G475" s="124" t="s">
        <v>1246</v>
      </c>
      <c r="H475" s="124">
        <v>284129</v>
      </c>
      <c r="I475" s="124" t="s">
        <v>1777</v>
      </c>
      <c r="J475" s="126"/>
      <c r="K475" s="127">
        <v>32325.59</v>
      </c>
      <c r="L475" s="128">
        <v>647</v>
      </c>
      <c r="M475" s="129">
        <f t="shared" si="15"/>
        <v>2</v>
      </c>
      <c r="N475" s="130" t="s">
        <v>2034</v>
      </c>
      <c r="O475" s="116"/>
      <c r="P475" s="116"/>
      <c r="Q475" s="122"/>
    </row>
    <row r="476" spans="1:17" x14ac:dyDescent="0.25">
      <c r="A476" s="116">
        <f t="shared" si="16"/>
        <v>471</v>
      </c>
      <c r="B476" s="124" t="s">
        <v>1287</v>
      </c>
      <c r="C476" s="125" t="s">
        <v>1288</v>
      </c>
      <c r="D476" s="124"/>
      <c r="E476" s="124" t="s">
        <v>1289</v>
      </c>
      <c r="F476" s="124" t="s">
        <v>1290</v>
      </c>
      <c r="G476" s="124" t="s">
        <v>1246</v>
      </c>
      <c r="H476" s="124">
        <v>284129</v>
      </c>
      <c r="I476" s="124" t="s">
        <v>1778</v>
      </c>
      <c r="J476" s="126"/>
      <c r="K476" s="127">
        <v>32660.07</v>
      </c>
      <c r="L476" s="128">
        <v>653</v>
      </c>
      <c r="M476" s="129">
        <f t="shared" si="15"/>
        <v>2</v>
      </c>
      <c r="N476" s="130" t="s">
        <v>2034</v>
      </c>
      <c r="O476" s="116"/>
      <c r="P476" s="116"/>
      <c r="Q476" s="122"/>
    </row>
    <row r="477" spans="1:17" x14ac:dyDescent="0.25">
      <c r="A477" s="116">
        <f t="shared" si="16"/>
        <v>472</v>
      </c>
      <c r="B477" s="124" t="s">
        <v>1287</v>
      </c>
      <c r="C477" s="125" t="s">
        <v>1288</v>
      </c>
      <c r="D477" s="124"/>
      <c r="E477" s="124" t="s">
        <v>1289</v>
      </c>
      <c r="F477" s="124" t="s">
        <v>1290</v>
      </c>
      <c r="G477" s="124" t="s">
        <v>1246</v>
      </c>
      <c r="H477" s="124">
        <v>284129</v>
      </c>
      <c r="I477" s="124" t="s">
        <v>1779</v>
      </c>
      <c r="J477" s="126"/>
      <c r="K477" s="127">
        <v>33289.040000000001</v>
      </c>
      <c r="L477" s="128">
        <v>665</v>
      </c>
      <c r="M477" s="129">
        <f t="shared" si="15"/>
        <v>2</v>
      </c>
      <c r="N477" s="130" t="s">
        <v>2034</v>
      </c>
      <c r="O477" s="116"/>
      <c r="P477" s="116"/>
      <c r="Q477" s="122"/>
    </row>
    <row r="478" spans="1:17" x14ac:dyDescent="0.25">
      <c r="A478" s="116">
        <f t="shared" si="16"/>
        <v>473</v>
      </c>
      <c r="B478" s="124" t="s">
        <v>1224</v>
      </c>
      <c r="C478" s="125" t="s">
        <v>1225</v>
      </c>
      <c r="D478" s="124"/>
      <c r="E478" s="124" t="s">
        <v>1226</v>
      </c>
      <c r="F478" s="124" t="s">
        <v>1227</v>
      </c>
      <c r="G478" s="124" t="s">
        <v>1228</v>
      </c>
      <c r="H478" s="124">
        <v>249403</v>
      </c>
      <c r="I478" s="124" t="s">
        <v>1780</v>
      </c>
      <c r="J478" s="126"/>
      <c r="K478" s="127">
        <v>352892.14</v>
      </c>
      <c r="L478" s="128">
        <v>35289</v>
      </c>
      <c r="M478" s="129">
        <f t="shared" si="15"/>
        <v>10</v>
      </c>
      <c r="N478" s="130" t="s">
        <v>2034</v>
      </c>
      <c r="O478" s="116"/>
      <c r="P478" s="116"/>
      <c r="Q478" s="122"/>
    </row>
    <row r="479" spans="1:17" x14ac:dyDescent="0.25">
      <c r="A479" s="116">
        <f t="shared" si="16"/>
        <v>474</v>
      </c>
      <c r="B479" s="124" t="s">
        <v>1186</v>
      </c>
      <c r="C479" s="125" t="s">
        <v>1187</v>
      </c>
      <c r="D479" s="124"/>
      <c r="E479" s="124" t="s">
        <v>1188</v>
      </c>
      <c r="F479" s="124" t="s">
        <v>1189</v>
      </c>
      <c r="G479" s="124" t="s">
        <v>1190</v>
      </c>
      <c r="H479" s="124">
        <v>600017</v>
      </c>
      <c r="I479" s="124" t="s">
        <v>1781</v>
      </c>
      <c r="J479" s="126"/>
      <c r="K479" s="127">
        <v>152325.99</v>
      </c>
      <c r="L479" s="128">
        <v>15233</v>
      </c>
      <c r="M479" s="129">
        <f t="shared" si="15"/>
        <v>10</v>
      </c>
      <c r="N479" s="130" t="s">
        <v>2034</v>
      </c>
      <c r="O479" s="116"/>
      <c r="P479" s="116"/>
      <c r="Q479" s="122"/>
    </row>
    <row r="480" spans="1:17" x14ac:dyDescent="0.25">
      <c r="A480" s="116">
        <f t="shared" si="16"/>
        <v>475</v>
      </c>
      <c r="B480" s="124" t="s">
        <v>1287</v>
      </c>
      <c r="C480" s="125" t="s">
        <v>1288</v>
      </c>
      <c r="D480" s="124"/>
      <c r="E480" s="124" t="s">
        <v>1289</v>
      </c>
      <c r="F480" s="124" t="s">
        <v>1290</v>
      </c>
      <c r="G480" s="124" t="s">
        <v>1246</v>
      </c>
      <c r="H480" s="124">
        <v>284129</v>
      </c>
      <c r="I480" s="124" t="s">
        <v>1782</v>
      </c>
      <c r="J480" s="126"/>
      <c r="K480" s="127">
        <v>60045.279999999999</v>
      </c>
      <c r="L480" s="128">
        <v>1200</v>
      </c>
      <c r="M480" s="129">
        <f t="shared" si="15"/>
        <v>2</v>
      </c>
      <c r="N480" s="130" t="s">
        <v>2034</v>
      </c>
      <c r="O480" s="116"/>
      <c r="P480" s="116"/>
      <c r="Q480" s="122"/>
    </row>
    <row r="481" spans="1:17" x14ac:dyDescent="0.25">
      <c r="A481" s="116">
        <f t="shared" si="16"/>
        <v>476</v>
      </c>
      <c r="B481" s="124" t="s">
        <v>1173</v>
      </c>
      <c r="C481" s="125" t="s">
        <v>1174</v>
      </c>
      <c r="D481" s="124" t="s">
        <v>1205</v>
      </c>
      <c r="E481" s="124" t="s">
        <v>1176</v>
      </c>
      <c r="F481" s="124" t="s">
        <v>1177</v>
      </c>
      <c r="G481" s="124" t="s">
        <v>1178</v>
      </c>
      <c r="H481" s="124">
        <v>502032</v>
      </c>
      <c r="I481" s="124" t="s">
        <v>1783</v>
      </c>
      <c r="J481" s="126"/>
      <c r="K481" s="127">
        <v>19778.669999999998</v>
      </c>
      <c r="L481" s="128">
        <v>1978</v>
      </c>
      <c r="M481" s="129">
        <f t="shared" si="15"/>
        <v>10</v>
      </c>
      <c r="N481" s="130" t="s">
        <v>2034</v>
      </c>
      <c r="O481" s="116"/>
      <c r="P481" s="116"/>
      <c r="Q481" s="122"/>
    </row>
    <row r="482" spans="1:17" x14ac:dyDescent="0.25">
      <c r="A482" s="116">
        <f t="shared" si="16"/>
        <v>477</v>
      </c>
      <c r="B482" s="124" t="s">
        <v>1173</v>
      </c>
      <c r="C482" s="125" t="s">
        <v>1174</v>
      </c>
      <c r="D482" s="124" t="s">
        <v>1203</v>
      </c>
      <c r="E482" s="124" t="s">
        <v>1176</v>
      </c>
      <c r="F482" s="124" t="s">
        <v>1177</v>
      </c>
      <c r="G482" s="124" t="s">
        <v>1178</v>
      </c>
      <c r="H482" s="124">
        <v>502032</v>
      </c>
      <c r="I482" s="124" t="s">
        <v>1784</v>
      </c>
      <c r="J482" s="126"/>
      <c r="K482" s="127">
        <v>1470</v>
      </c>
      <c r="L482" s="128">
        <v>147</v>
      </c>
      <c r="M482" s="129">
        <f t="shared" si="15"/>
        <v>10</v>
      </c>
      <c r="N482" s="130" t="s">
        <v>2034</v>
      </c>
      <c r="O482" s="116"/>
      <c r="P482" s="116"/>
      <c r="Q482" s="122"/>
    </row>
    <row r="483" spans="1:17" x14ac:dyDescent="0.25">
      <c r="A483" s="116">
        <f t="shared" si="16"/>
        <v>478</v>
      </c>
      <c r="B483" s="124" t="s">
        <v>1173</v>
      </c>
      <c r="C483" s="125" t="s">
        <v>1174</v>
      </c>
      <c r="D483" s="124" t="s">
        <v>1207</v>
      </c>
      <c r="E483" s="124" t="s">
        <v>1176</v>
      </c>
      <c r="F483" s="124" t="s">
        <v>1177</v>
      </c>
      <c r="G483" s="124" t="s">
        <v>1178</v>
      </c>
      <c r="H483" s="124">
        <v>502032</v>
      </c>
      <c r="I483" s="124" t="s">
        <v>1785</v>
      </c>
      <c r="J483" s="126"/>
      <c r="K483" s="127">
        <v>56831.53</v>
      </c>
      <c r="L483" s="128">
        <v>5683</v>
      </c>
      <c r="M483" s="129">
        <f t="shared" si="15"/>
        <v>10</v>
      </c>
      <c r="N483" s="130" t="s">
        <v>2034</v>
      </c>
      <c r="O483" s="116"/>
      <c r="P483" s="116"/>
      <c r="Q483" s="122"/>
    </row>
    <row r="484" spans="1:17" x14ac:dyDescent="0.25">
      <c r="A484" s="116">
        <f t="shared" si="16"/>
        <v>479</v>
      </c>
      <c r="B484" s="124" t="s">
        <v>1173</v>
      </c>
      <c r="C484" s="125" t="s">
        <v>1174</v>
      </c>
      <c r="D484" s="124" t="s">
        <v>1516</v>
      </c>
      <c r="E484" s="124" t="s">
        <v>1176</v>
      </c>
      <c r="F484" s="124" t="s">
        <v>1177</v>
      </c>
      <c r="G484" s="124" t="s">
        <v>1178</v>
      </c>
      <c r="H484" s="124">
        <v>502032</v>
      </c>
      <c r="I484" s="124" t="s">
        <v>1786</v>
      </c>
      <c r="J484" s="126"/>
      <c r="K484" s="127">
        <v>87711.97</v>
      </c>
      <c r="L484" s="128">
        <v>8771</v>
      </c>
      <c r="M484" s="129">
        <f t="shared" si="15"/>
        <v>10</v>
      </c>
      <c r="N484" s="130" t="s">
        <v>2034</v>
      </c>
      <c r="O484" s="116"/>
      <c r="P484" s="116"/>
      <c r="Q484" s="122"/>
    </row>
    <row r="485" spans="1:17" x14ac:dyDescent="0.25">
      <c r="A485" s="116">
        <f t="shared" si="16"/>
        <v>480</v>
      </c>
      <c r="B485" s="124" t="s">
        <v>1173</v>
      </c>
      <c r="C485" s="125" t="s">
        <v>1174</v>
      </c>
      <c r="D485" s="124" t="s">
        <v>1348</v>
      </c>
      <c r="E485" s="124" t="s">
        <v>1176</v>
      </c>
      <c r="F485" s="124" t="s">
        <v>1177</v>
      </c>
      <c r="G485" s="124" t="s">
        <v>1178</v>
      </c>
      <c r="H485" s="124">
        <v>502032</v>
      </c>
      <c r="I485" s="124" t="s">
        <v>1787</v>
      </c>
      <c r="J485" s="126"/>
      <c r="K485" s="127">
        <v>12164.39</v>
      </c>
      <c r="L485" s="128">
        <v>1216</v>
      </c>
      <c r="M485" s="129">
        <f t="shared" si="15"/>
        <v>10</v>
      </c>
      <c r="N485" s="130" t="s">
        <v>2034</v>
      </c>
      <c r="O485" s="116"/>
      <c r="P485" s="116"/>
      <c r="Q485" s="122"/>
    </row>
    <row r="486" spans="1:17" x14ac:dyDescent="0.25">
      <c r="A486" s="116">
        <f t="shared" si="16"/>
        <v>481</v>
      </c>
      <c r="B486" s="124" t="s">
        <v>1197</v>
      </c>
      <c r="C486" s="125" t="s">
        <v>1198</v>
      </c>
      <c r="D486" s="124"/>
      <c r="E486" s="124" t="s">
        <v>1199</v>
      </c>
      <c r="F486" s="124" t="s">
        <v>1200</v>
      </c>
      <c r="G486" s="124" t="s">
        <v>1201</v>
      </c>
      <c r="H486" s="124">
        <v>462022</v>
      </c>
      <c r="I486" s="124" t="s">
        <v>1788</v>
      </c>
      <c r="J486" s="126"/>
      <c r="K486" s="127">
        <v>164865</v>
      </c>
      <c r="L486" s="128">
        <v>16487</v>
      </c>
      <c r="M486" s="129">
        <f t="shared" si="15"/>
        <v>10</v>
      </c>
      <c r="N486" s="130" t="s">
        <v>2034</v>
      </c>
      <c r="O486" s="116"/>
      <c r="P486" s="116"/>
      <c r="Q486" s="122"/>
    </row>
    <row r="487" spans="1:17" x14ac:dyDescent="0.25">
      <c r="A487" s="116">
        <f t="shared" si="16"/>
        <v>482</v>
      </c>
      <c r="B487" s="124" t="s">
        <v>1197</v>
      </c>
      <c r="C487" s="125" t="s">
        <v>1198</v>
      </c>
      <c r="D487" s="124"/>
      <c r="E487" s="124" t="s">
        <v>1199</v>
      </c>
      <c r="F487" s="124" t="s">
        <v>1200</v>
      </c>
      <c r="G487" s="124" t="s">
        <v>1201</v>
      </c>
      <c r="H487" s="124">
        <v>462022</v>
      </c>
      <c r="I487" s="124" t="s">
        <v>1789</v>
      </c>
      <c r="J487" s="126"/>
      <c r="K487" s="127">
        <v>188249</v>
      </c>
      <c r="L487" s="128">
        <v>18825</v>
      </c>
      <c r="M487" s="129">
        <f t="shared" si="15"/>
        <v>10</v>
      </c>
      <c r="N487" s="130" t="s">
        <v>2034</v>
      </c>
      <c r="O487" s="116"/>
      <c r="P487" s="116"/>
      <c r="Q487" s="122"/>
    </row>
    <row r="488" spans="1:17" x14ac:dyDescent="0.25">
      <c r="A488" s="116">
        <f t="shared" si="16"/>
        <v>483</v>
      </c>
      <c r="B488" s="124" t="s">
        <v>1263</v>
      </c>
      <c r="C488" s="125" t="s">
        <v>1264</v>
      </c>
      <c r="D488" s="124"/>
      <c r="E488" s="124" t="s">
        <v>1199</v>
      </c>
      <c r="F488" s="124" t="s">
        <v>1265</v>
      </c>
      <c r="G488" s="124"/>
      <c r="H488" s="124">
        <v>620014</v>
      </c>
      <c r="I488" s="124" t="s">
        <v>1790</v>
      </c>
      <c r="J488" s="126"/>
      <c r="K488" s="127">
        <v>262289.40000000002</v>
      </c>
      <c r="L488" s="128">
        <v>26230</v>
      </c>
      <c r="M488" s="129">
        <f t="shared" si="15"/>
        <v>10</v>
      </c>
      <c r="N488" s="130" t="s">
        <v>2034</v>
      </c>
      <c r="O488" s="116"/>
      <c r="P488" s="116"/>
      <c r="Q488" s="122"/>
    </row>
    <row r="489" spans="1:17" x14ac:dyDescent="0.25">
      <c r="A489" s="116">
        <f t="shared" si="16"/>
        <v>484</v>
      </c>
      <c r="B489" s="124" t="s">
        <v>1263</v>
      </c>
      <c r="C489" s="125" t="s">
        <v>1264</v>
      </c>
      <c r="D489" s="124"/>
      <c r="E489" s="124" t="s">
        <v>1199</v>
      </c>
      <c r="F489" s="124" t="s">
        <v>1265</v>
      </c>
      <c r="G489" s="124"/>
      <c r="H489" s="124">
        <v>620014</v>
      </c>
      <c r="I489" s="124" t="s">
        <v>1791</v>
      </c>
      <c r="J489" s="126"/>
      <c r="K489" s="127">
        <v>329233.57</v>
      </c>
      <c r="L489" s="128">
        <v>32920</v>
      </c>
      <c r="M489" s="129">
        <f t="shared" si="15"/>
        <v>10</v>
      </c>
      <c r="N489" s="130" t="s">
        <v>2034</v>
      </c>
      <c r="O489" s="116"/>
      <c r="P489" s="116"/>
      <c r="Q489" s="122"/>
    </row>
    <row r="490" spans="1:17" x14ac:dyDescent="0.25">
      <c r="A490" s="116">
        <f t="shared" si="16"/>
        <v>485</v>
      </c>
      <c r="B490" s="124" t="s">
        <v>1224</v>
      </c>
      <c r="C490" s="125" t="s">
        <v>1225</v>
      </c>
      <c r="D490" s="124"/>
      <c r="E490" s="124" t="s">
        <v>1226</v>
      </c>
      <c r="F490" s="124" t="s">
        <v>1227</v>
      </c>
      <c r="G490" s="124" t="s">
        <v>1228</v>
      </c>
      <c r="H490" s="124">
        <v>249403</v>
      </c>
      <c r="I490" s="124" t="s">
        <v>1792</v>
      </c>
      <c r="J490" s="126"/>
      <c r="K490" s="127">
        <v>406610.14</v>
      </c>
      <c r="L490" s="128">
        <v>40660</v>
      </c>
      <c r="M490" s="129">
        <f t="shared" si="15"/>
        <v>10</v>
      </c>
      <c r="N490" s="130" t="s">
        <v>2034</v>
      </c>
      <c r="O490" s="116"/>
      <c r="P490" s="116"/>
      <c r="Q490" s="122"/>
    </row>
    <row r="491" spans="1:17" x14ac:dyDescent="0.25">
      <c r="A491" s="116">
        <f t="shared" si="16"/>
        <v>486</v>
      </c>
      <c r="B491" s="124" t="s">
        <v>1197</v>
      </c>
      <c r="C491" s="125" t="s">
        <v>1198</v>
      </c>
      <c r="D491" s="124"/>
      <c r="E491" s="124" t="s">
        <v>1199</v>
      </c>
      <c r="F491" s="124" t="s">
        <v>1200</v>
      </c>
      <c r="G491" s="124" t="s">
        <v>1201</v>
      </c>
      <c r="H491" s="124">
        <v>462022</v>
      </c>
      <c r="I491" s="124" t="s">
        <v>1793</v>
      </c>
      <c r="J491" s="126"/>
      <c r="K491" s="127">
        <v>21060</v>
      </c>
      <c r="L491" s="128">
        <v>2106</v>
      </c>
      <c r="M491" s="129">
        <f t="shared" si="15"/>
        <v>10</v>
      </c>
      <c r="N491" s="130" t="s">
        <v>2034</v>
      </c>
      <c r="O491" s="116"/>
      <c r="P491" s="116"/>
      <c r="Q491" s="122"/>
    </row>
    <row r="492" spans="1:17" x14ac:dyDescent="0.25">
      <c r="A492" s="116">
        <f t="shared" si="16"/>
        <v>487</v>
      </c>
      <c r="B492" s="124" t="s">
        <v>1287</v>
      </c>
      <c r="C492" s="125" t="s">
        <v>1288</v>
      </c>
      <c r="D492" s="124"/>
      <c r="E492" s="124" t="s">
        <v>1289</v>
      </c>
      <c r="F492" s="124" t="s">
        <v>1290</v>
      </c>
      <c r="G492" s="124" t="s">
        <v>1246</v>
      </c>
      <c r="H492" s="124">
        <v>284129</v>
      </c>
      <c r="I492" s="124" t="s">
        <v>1794</v>
      </c>
      <c r="J492" s="126"/>
      <c r="K492" s="127">
        <v>60400.54</v>
      </c>
      <c r="L492" s="128">
        <v>1208</v>
      </c>
      <c r="M492" s="129">
        <f t="shared" si="15"/>
        <v>2</v>
      </c>
      <c r="N492" s="130" t="s">
        <v>2034</v>
      </c>
      <c r="O492" s="116"/>
      <c r="P492" s="116"/>
      <c r="Q492" s="122"/>
    </row>
    <row r="493" spans="1:17" x14ac:dyDescent="0.25">
      <c r="A493" s="116">
        <f t="shared" si="16"/>
        <v>488</v>
      </c>
      <c r="B493" s="124" t="s">
        <v>1287</v>
      </c>
      <c r="C493" s="125" t="s">
        <v>1288</v>
      </c>
      <c r="D493" s="124"/>
      <c r="E493" s="124" t="s">
        <v>1289</v>
      </c>
      <c r="F493" s="124" t="s">
        <v>1290</v>
      </c>
      <c r="G493" s="124" t="s">
        <v>1246</v>
      </c>
      <c r="H493" s="124">
        <v>284129</v>
      </c>
      <c r="I493" s="124" t="s">
        <v>1795</v>
      </c>
      <c r="J493" s="126"/>
      <c r="K493" s="127">
        <v>109550.24</v>
      </c>
      <c r="L493" s="128">
        <v>2192</v>
      </c>
      <c r="M493" s="129">
        <f t="shared" si="15"/>
        <v>2</v>
      </c>
      <c r="N493" s="130" t="s">
        <v>2034</v>
      </c>
      <c r="O493" s="116"/>
      <c r="P493" s="116"/>
      <c r="Q493" s="122"/>
    </row>
    <row r="494" spans="1:17" x14ac:dyDescent="0.25">
      <c r="A494" s="116">
        <f t="shared" si="16"/>
        <v>489</v>
      </c>
      <c r="B494" s="124" t="s">
        <v>1186</v>
      </c>
      <c r="C494" s="125" t="s">
        <v>1187</v>
      </c>
      <c r="D494" s="124"/>
      <c r="E494" s="124" t="s">
        <v>1188</v>
      </c>
      <c r="F494" s="124" t="s">
        <v>1189</v>
      </c>
      <c r="G494" s="124" t="s">
        <v>1190</v>
      </c>
      <c r="H494" s="124">
        <v>600017</v>
      </c>
      <c r="I494" s="124" t="s">
        <v>1796</v>
      </c>
      <c r="J494" s="126"/>
      <c r="K494" s="127">
        <v>32715.47</v>
      </c>
      <c r="L494" s="128">
        <v>3272</v>
      </c>
      <c r="M494" s="129">
        <f t="shared" si="15"/>
        <v>10</v>
      </c>
      <c r="N494" s="130" t="s">
        <v>2034</v>
      </c>
      <c r="O494" s="116"/>
      <c r="P494" s="116"/>
      <c r="Q494" s="122"/>
    </row>
    <row r="495" spans="1:17" x14ac:dyDescent="0.25">
      <c r="A495" s="116">
        <f t="shared" si="16"/>
        <v>490</v>
      </c>
      <c r="B495" s="124"/>
      <c r="C495" s="125" t="s">
        <v>1797</v>
      </c>
      <c r="D495" s="124"/>
      <c r="E495" s="124"/>
      <c r="F495" s="124"/>
      <c r="G495" s="124"/>
      <c r="H495" s="124"/>
      <c r="I495" s="124" t="s">
        <v>1798</v>
      </c>
      <c r="J495" s="126"/>
      <c r="K495" s="127">
        <v>4694.93</v>
      </c>
      <c r="L495" s="128">
        <v>469</v>
      </c>
      <c r="M495" s="129">
        <f t="shared" ref="M495:M560" si="17">ROUND((L495/K495*100),0)</f>
        <v>10</v>
      </c>
      <c r="N495" s="130" t="s">
        <v>2034</v>
      </c>
      <c r="O495" s="116"/>
      <c r="P495" s="116"/>
      <c r="Q495" s="122"/>
    </row>
    <row r="496" spans="1:17" x14ac:dyDescent="0.25">
      <c r="A496" s="116">
        <f t="shared" si="16"/>
        <v>491</v>
      </c>
      <c r="B496" s="124" t="s">
        <v>1186</v>
      </c>
      <c r="C496" s="125" t="s">
        <v>1187</v>
      </c>
      <c r="D496" s="124"/>
      <c r="E496" s="124" t="s">
        <v>1188</v>
      </c>
      <c r="F496" s="124" t="s">
        <v>1189</v>
      </c>
      <c r="G496" s="124" t="s">
        <v>1190</v>
      </c>
      <c r="H496" s="124">
        <v>600017</v>
      </c>
      <c r="I496" s="124" t="s">
        <v>1799</v>
      </c>
      <c r="J496" s="126"/>
      <c r="K496" s="127">
        <v>22009.59</v>
      </c>
      <c r="L496" s="128">
        <v>2201</v>
      </c>
      <c r="M496" s="129">
        <f t="shared" si="17"/>
        <v>10</v>
      </c>
      <c r="N496" s="130" t="s">
        <v>2034</v>
      </c>
      <c r="O496" s="116"/>
      <c r="P496" s="116"/>
      <c r="Q496" s="122"/>
    </row>
    <row r="497" spans="1:17" x14ac:dyDescent="0.25">
      <c r="A497" s="116">
        <f t="shared" si="16"/>
        <v>492</v>
      </c>
      <c r="B497" s="124" t="s">
        <v>1313</v>
      </c>
      <c r="C497" s="125" t="s">
        <v>1314</v>
      </c>
      <c r="D497" s="124"/>
      <c r="E497" s="124"/>
      <c r="F497" s="124"/>
      <c r="G497" s="124"/>
      <c r="H497" s="124"/>
      <c r="I497" s="124" t="s">
        <v>1800</v>
      </c>
      <c r="J497" s="126"/>
      <c r="K497" s="127">
        <v>305204</v>
      </c>
      <c r="L497" s="128">
        <v>30520</v>
      </c>
      <c r="M497" s="129">
        <f t="shared" si="17"/>
        <v>10</v>
      </c>
      <c r="N497" s="130" t="s">
        <v>2034</v>
      </c>
      <c r="O497" s="116"/>
      <c r="P497" s="116"/>
      <c r="Q497" s="122"/>
    </row>
    <row r="498" spans="1:17" x14ac:dyDescent="0.25">
      <c r="A498" s="116">
        <f t="shared" si="16"/>
        <v>493</v>
      </c>
      <c r="B498" s="124" t="s">
        <v>1313</v>
      </c>
      <c r="C498" s="125" t="s">
        <v>1314</v>
      </c>
      <c r="D498" s="124"/>
      <c r="E498" s="124"/>
      <c r="F498" s="124"/>
      <c r="G498" s="124"/>
      <c r="H498" s="124"/>
      <c r="I498" s="124" t="s">
        <v>1801</v>
      </c>
      <c r="J498" s="126"/>
      <c r="K498" s="127">
        <v>10006</v>
      </c>
      <c r="L498" s="128">
        <v>1001</v>
      </c>
      <c r="M498" s="129">
        <f t="shared" si="17"/>
        <v>10</v>
      </c>
      <c r="N498" s="130" t="s">
        <v>2034</v>
      </c>
      <c r="O498" s="116"/>
      <c r="P498" s="116"/>
      <c r="Q498" s="122"/>
    </row>
    <row r="499" spans="1:17" x14ac:dyDescent="0.25">
      <c r="A499" s="116">
        <f t="shared" si="16"/>
        <v>494</v>
      </c>
      <c r="B499" s="124" t="s">
        <v>1313</v>
      </c>
      <c r="C499" s="125" t="s">
        <v>1314</v>
      </c>
      <c r="D499" s="124"/>
      <c r="E499" s="124"/>
      <c r="F499" s="124"/>
      <c r="G499" s="124"/>
      <c r="H499" s="124"/>
      <c r="I499" s="124" t="s">
        <v>1802</v>
      </c>
      <c r="J499" s="126"/>
      <c r="K499" s="127">
        <v>392749</v>
      </c>
      <c r="L499" s="128">
        <v>39275</v>
      </c>
      <c r="M499" s="129">
        <f t="shared" si="17"/>
        <v>10</v>
      </c>
      <c r="N499" s="130" t="s">
        <v>2034</v>
      </c>
      <c r="O499" s="116"/>
      <c r="P499" s="116"/>
      <c r="Q499" s="122"/>
    </row>
    <row r="500" spans="1:17" x14ac:dyDescent="0.25">
      <c r="A500" s="116">
        <f t="shared" si="16"/>
        <v>495</v>
      </c>
      <c r="B500" s="124"/>
      <c r="C500" s="125" t="s">
        <v>1803</v>
      </c>
      <c r="D500" s="124"/>
      <c r="E500" s="124"/>
      <c r="F500" s="124"/>
      <c r="G500" s="124"/>
      <c r="H500" s="124"/>
      <c r="I500" s="124" t="s">
        <v>1804</v>
      </c>
      <c r="J500" s="126"/>
      <c r="K500" s="127">
        <v>33970</v>
      </c>
      <c r="L500" s="128">
        <v>3397</v>
      </c>
      <c r="M500" s="129">
        <f t="shared" si="17"/>
        <v>10</v>
      </c>
      <c r="N500" s="130" t="s">
        <v>2034</v>
      </c>
      <c r="O500" s="116"/>
      <c r="P500" s="116"/>
      <c r="Q500" s="122"/>
    </row>
    <row r="501" spans="1:17" x14ac:dyDescent="0.25">
      <c r="A501" s="116">
        <f t="shared" si="16"/>
        <v>496</v>
      </c>
      <c r="B501" s="124" t="s">
        <v>1197</v>
      </c>
      <c r="C501" s="125" t="s">
        <v>1198</v>
      </c>
      <c r="D501" s="124"/>
      <c r="E501" s="124" t="s">
        <v>1199</v>
      </c>
      <c r="F501" s="124" t="s">
        <v>1200</v>
      </c>
      <c r="G501" s="124" t="s">
        <v>1201</v>
      </c>
      <c r="H501" s="124">
        <v>462022</v>
      </c>
      <c r="I501" s="124" t="s">
        <v>1805</v>
      </c>
      <c r="J501" s="126"/>
      <c r="K501" s="127">
        <v>42079</v>
      </c>
      <c r="L501" s="128">
        <v>4208</v>
      </c>
      <c r="M501" s="129">
        <f t="shared" si="17"/>
        <v>10</v>
      </c>
      <c r="N501" s="130" t="s">
        <v>2034</v>
      </c>
      <c r="O501" s="116"/>
      <c r="P501" s="116"/>
      <c r="Q501" s="122"/>
    </row>
    <row r="502" spans="1:17" x14ac:dyDescent="0.25">
      <c r="A502" s="116">
        <f t="shared" si="16"/>
        <v>497</v>
      </c>
      <c r="B502" s="124" t="s">
        <v>1386</v>
      </c>
      <c r="C502" s="125" t="s">
        <v>1387</v>
      </c>
      <c r="D502" s="124"/>
      <c r="E502" s="124" t="s">
        <v>1388</v>
      </c>
      <c r="F502" s="124" t="s">
        <v>1389</v>
      </c>
      <c r="G502" s="124" t="s">
        <v>1246</v>
      </c>
      <c r="H502" s="124">
        <v>221003</v>
      </c>
      <c r="I502" s="124" t="s">
        <v>1806</v>
      </c>
      <c r="J502" s="126"/>
      <c r="K502" s="127">
        <v>3142.06</v>
      </c>
      <c r="L502" s="128">
        <v>314</v>
      </c>
      <c r="M502" s="129">
        <f t="shared" si="17"/>
        <v>10</v>
      </c>
      <c r="N502" s="130" t="s">
        <v>2034</v>
      </c>
      <c r="O502" s="116"/>
      <c r="P502" s="116"/>
      <c r="Q502" s="122"/>
    </row>
    <row r="503" spans="1:17" x14ac:dyDescent="0.25">
      <c r="A503" s="116">
        <f t="shared" si="16"/>
        <v>498</v>
      </c>
      <c r="B503" s="124" t="s">
        <v>1197</v>
      </c>
      <c r="C503" s="125" t="s">
        <v>1198</v>
      </c>
      <c r="D503" s="124"/>
      <c r="E503" s="124" t="s">
        <v>1199</v>
      </c>
      <c r="F503" s="124" t="s">
        <v>1200</v>
      </c>
      <c r="G503" s="124" t="s">
        <v>1201</v>
      </c>
      <c r="H503" s="124">
        <v>462022</v>
      </c>
      <c r="I503" s="124" t="s">
        <v>1807</v>
      </c>
      <c r="J503" s="126"/>
      <c r="K503" s="127">
        <v>127065</v>
      </c>
      <c r="L503" s="128">
        <v>12706</v>
      </c>
      <c r="M503" s="129">
        <f t="shared" si="17"/>
        <v>10</v>
      </c>
      <c r="N503" s="130" t="s">
        <v>2034</v>
      </c>
      <c r="O503" s="116"/>
      <c r="P503" s="116"/>
      <c r="Q503" s="122"/>
    </row>
    <row r="504" spans="1:17" x14ac:dyDescent="0.25">
      <c r="A504" s="116">
        <f t="shared" si="16"/>
        <v>499</v>
      </c>
      <c r="B504" s="124"/>
      <c r="C504" s="125" t="s">
        <v>1808</v>
      </c>
      <c r="D504" s="124"/>
      <c r="E504" s="124"/>
      <c r="F504" s="124"/>
      <c r="G504" s="124"/>
      <c r="H504" s="124"/>
      <c r="I504" s="124" t="s">
        <v>1809</v>
      </c>
      <c r="J504" s="126"/>
      <c r="K504" s="127">
        <v>141184</v>
      </c>
      <c r="L504" s="128">
        <v>14118</v>
      </c>
      <c r="M504" s="129">
        <f t="shared" si="17"/>
        <v>10</v>
      </c>
      <c r="N504" s="130" t="s">
        <v>2034</v>
      </c>
      <c r="O504" s="116"/>
      <c r="P504" s="116"/>
      <c r="Q504" s="122"/>
    </row>
    <row r="505" spans="1:17" x14ac:dyDescent="0.25">
      <c r="A505" s="116">
        <f t="shared" si="16"/>
        <v>500</v>
      </c>
      <c r="B505" s="124"/>
      <c r="C505" s="125" t="s">
        <v>1808</v>
      </c>
      <c r="D505" s="124"/>
      <c r="E505" s="124"/>
      <c r="F505" s="124"/>
      <c r="G505" s="124"/>
      <c r="H505" s="124"/>
      <c r="I505" s="124" t="s">
        <v>1810</v>
      </c>
      <c r="J505" s="126"/>
      <c r="K505" s="127">
        <v>198540</v>
      </c>
      <c r="L505" s="128">
        <v>19854</v>
      </c>
      <c r="M505" s="129">
        <f t="shared" si="17"/>
        <v>10</v>
      </c>
      <c r="N505" s="130" t="s">
        <v>2034</v>
      </c>
      <c r="O505" s="116"/>
      <c r="P505" s="116"/>
      <c r="Q505" s="122"/>
    </row>
    <row r="506" spans="1:17" x14ac:dyDescent="0.25">
      <c r="A506" s="116">
        <f t="shared" si="16"/>
        <v>501</v>
      </c>
      <c r="B506" s="124" t="s">
        <v>1386</v>
      </c>
      <c r="C506" s="125" t="s">
        <v>1387</v>
      </c>
      <c r="D506" s="124"/>
      <c r="E506" s="124" t="s">
        <v>1388</v>
      </c>
      <c r="F506" s="124" t="s">
        <v>1389</v>
      </c>
      <c r="G506" s="124" t="s">
        <v>1246</v>
      </c>
      <c r="H506" s="124">
        <v>221003</v>
      </c>
      <c r="I506" s="124" t="s">
        <v>1811</v>
      </c>
      <c r="J506" s="126"/>
      <c r="K506" s="127">
        <v>11691.53</v>
      </c>
      <c r="L506" s="128">
        <v>1169</v>
      </c>
      <c r="M506" s="129">
        <f t="shared" si="17"/>
        <v>10</v>
      </c>
      <c r="N506" s="130" t="s">
        <v>2034</v>
      </c>
      <c r="O506" s="116"/>
      <c r="P506" s="116"/>
      <c r="Q506" s="122"/>
    </row>
    <row r="507" spans="1:17" x14ac:dyDescent="0.25">
      <c r="A507" s="116">
        <f t="shared" si="16"/>
        <v>502</v>
      </c>
      <c r="B507" s="124" t="s">
        <v>1287</v>
      </c>
      <c r="C507" s="125" t="s">
        <v>1288</v>
      </c>
      <c r="D507" s="124"/>
      <c r="E507" s="124" t="s">
        <v>1289</v>
      </c>
      <c r="F507" s="124" t="s">
        <v>1290</v>
      </c>
      <c r="G507" s="124" t="s">
        <v>1246</v>
      </c>
      <c r="H507" s="124">
        <v>284129</v>
      </c>
      <c r="I507" s="124" t="s">
        <v>1812</v>
      </c>
      <c r="J507" s="126"/>
      <c r="K507" s="127">
        <v>284412</v>
      </c>
      <c r="L507" s="128">
        <v>28441</v>
      </c>
      <c r="M507" s="129">
        <f t="shared" si="17"/>
        <v>10</v>
      </c>
      <c r="N507" s="130" t="s">
        <v>2034</v>
      </c>
      <c r="O507" s="116"/>
      <c r="P507" s="116"/>
      <c r="Q507" s="122"/>
    </row>
    <row r="508" spans="1:17" x14ac:dyDescent="0.25">
      <c r="A508" s="116">
        <f t="shared" si="16"/>
        <v>503</v>
      </c>
      <c r="B508" s="124"/>
      <c r="C508" s="125" t="s">
        <v>1797</v>
      </c>
      <c r="D508" s="124"/>
      <c r="E508" s="124"/>
      <c r="F508" s="124"/>
      <c r="G508" s="124"/>
      <c r="H508" s="124"/>
      <c r="I508" s="124" t="s">
        <v>1813</v>
      </c>
      <c r="J508" s="126"/>
      <c r="K508" s="127">
        <v>2711.1</v>
      </c>
      <c r="L508" s="128">
        <v>271</v>
      </c>
      <c r="M508" s="129">
        <f t="shared" si="17"/>
        <v>10</v>
      </c>
      <c r="N508" s="130" t="s">
        <v>2034</v>
      </c>
      <c r="O508" s="116"/>
      <c r="P508" s="116"/>
      <c r="Q508" s="122"/>
    </row>
    <row r="509" spans="1:17" x14ac:dyDescent="0.25">
      <c r="A509" s="116">
        <f t="shared" si="16"/>
        <v>504</v>
      </c>
      <c r="B509" s="124" t="s">
        <v>1209</v>
      </c>
      <c r="C509" s="125" t="s">
        <v>1210</v>
      </c>
      <c r="D509" s="124"/>
      <c r="E509" s="124" t="s">
        <v>1211</v>
      </c>
      <c r="F509" s="124" t="s">
        <v>1212</v>
      </c>
      <c r="G509" s="124" t="s">
        <v>1213</v>
      </c>
      <c r="H509" s="124">
        <v>632406</v>
      </c>
      <c r="I509" s="124" t="s">
        <v>1814</v>
      </c>
      <c r="J509" s="126"/>
      <c r="K509" s="127">
        <v>165241.99</v>
      </c>
      <c r="L509" s="128">
        <v>16524</v>
      </c>
      <c r="M509" s="129">
        <f t="shared" si="17"/>
        <v>10</v>
      </c>
      <c r="N509" s="130" t="s">
        <v>2034</v>
      </c>
      <c r="O509" s="116"/>
      <c r="P509" s="116"/>
      <c r="Q509" s="122"/>
    </row>
    <row r="510" spans="1:17" x14ac:dyDescent="0.25">
      <c r="A510" s="116">
        <f t="shared" si="16"/>
        <v>505</v>
      </c>
      <c r="B510" s="124" t="s">
        <v>1209</v>
      </c>
      <c r="C510" s="125" t="s">
        <v>1210</v>
      </c>
      <c r="D510" s="124"/>
      <c r="E510" s="124" t="s">
        <v>1211</v>
      </c>
      <c r="F510" s="124" t="s">
        <v>1212</v>
      </c>
      <c r="G510" s="124" t="s">
        <v>1213</v>
      </c>
      <c r="H510" s="124">
        <v>632406</v>
      </c>
      <c r="I510" s="124" t="s">
        <v>1815</v>
      </c>
      <c r="J510" s="126"/>
      <c r="K510" s="127">
        <v>311521.88</v>
      </c>
      <c r="L510" s="128">
        <v>31152</v>
      </c>
      <c r="M510" s="129">
        <f t="shared" si="17"/>
        <v>10</v>
      </c>
      <c r="N510" s="130" t="s">
        <v>2034</v>
      </c>
      <c r="O510" s="116"/>
      <c r="P510" s="116"/>
      <c r="Q510" s="122"/>
    </row>
    <row r="511" spans="1:17" x14ac:dyDescent="0.25">
      <c r="A511" s="116">
        <f t="shared" si="16"/>
        <v>506</v>
      </c>
      <c r="B511" s="124" t="s">
        <v>1209</v>
      </c>
      <c r="C511" s="125" t="s">
        <v>1210</v>
      </c>
      <c r="D511" s="124"/>
      <c r="E511" s="124" t="s">
        <v>1211</v>
      </c>
      <c r="F511" s="124" t="s">
        <v>1212</v>
      </c>
      <c r="G511" s="124" t="s">
        <v>1213</v>
      </c>
      <c r="H511" s="124">
        <v>632406</v>
      </c>
      <c r="I511" s="124" t="s">
        <v>1816</v>
      </c>
      <c r="J511" s="126"/>
      <c r="K511" s="127">
        <v>194872</v>
      </c>
      <c r="L511" s="128">
        <v>19487</v>
      </c>
      <c r="M511" s="129">
        <f t="shared" si="17"/>
        <v>10</v>
      </c>
      <c r="N511" s="130" t="s">
        <v>2034</v>
      </c>
      <c r="O511" s="116"/>
      <c r="P511" s="116"/>
      <c r="Q511" s="122"/>
    </row>
    <row r="512" spans="1:17" x14ac:dyDescent="0.25">
      <c r="A512" s="116">
        <f t="shared" si="16"/>
        <v>507</v>
      </c>
      <c r="B512" s="124" t="s">
        <v>1209</v>
      </c>
      <c r="C512" s="125" t="s">
        <v>1210</v>
      </c>
      <c r="D512" s="124"/>
      <c r="E512" s="124" t="s">
        <v>1211</v>
      </c>
      <c r="F512" s="124" t="s">
        <v>1212</v>
      </c>
      <c r="G512" s="124" t="s">
        <v>1213</v>
      </c>
      <c r="H512" s="124">
        <v>632406</v>
      </c>
      <c r="I512" s="124" t="s">
        <v>1817</v>
      </c>
      <c r="J512" s="126"/>
      <c r="K512" s="127">
        <v>289430</v>
      </c>
      <c r="L512" s="128">
        <v>28943</v>
      </c>
      <c r="M512" s="129">
        <f t="shared" si="17"/>
        <v>10</v>
      </c>
      <c r="N512" s="130" t="s">
        <v>2034</v>
      </c>
      <c r="O512" s="116"/>
      <c r="P512" s="116"/>
      <c r="Q512" s="122"/>
    </row>
    <row r="513" spans="1:17" x14ac:dyDescent="0.25">
      <c r="A513" s="116">
        <f t="shared" si="16"/>
        <v>508</v>
      </c>
      <c r="B513" s="124" t="s">
        <v>1209</v>
      </c>
      <c r="C513" s="125" t="s">
        <v>1210</v>
      </c>
      <c r="D513" s="124"/>
      <c r="E513" s="124" t="s">
        <v>1211</v>
      </c>
      <c r="F513" s="124" t="s">
        <v>1212</v>
      </c>
      <c r="G513" s="124" t="s">
        <v>1213</v>
      </c>
      <c r="H513" s="124">
        <v>632406</v>
      </c>
      <c r="I513" s="124" t="s">
        <v>1818</v>
      </c>
      <c r="J513" s="126"/>
      <c r="K513" s="127">
        <v>236872</v>
      </c>
      <c r="L513" s="128">
        <v>23687</v>
      </c>
      <c r="M513" s="129">
        <f t="shared" si="17"/>
        <v>10</v>
      </c>
      <c r="N513" s="130" t="s">
        <v>2034</v>
      </c>
      <c r="O513" s="116"/>
      <c r="P513" s="116"/>
      <c r="Q513" s="122"/>
    </row>
    <row r="514" spans="1:17" x14ac:dyDescent="0.25">
      <c r="A514" s="116">
        <f t="shared" si="16"/>
        <v>509</v>
      </c>
      <c r="B514" s="124"/>
      <c r="C514" s="125" t="s">
        <v>1819</v>
      </c>
      <c r="D514" s="124"/>
      <c r="E514" s="124"/>
      <c r="F514" s="124"/>
      <c r="G514" s="124"/>
      <c r="H514" s="124"/>
      <c r="I514" s="124" t="s">
        <v>1820</v>
      </c>
      <c r="J514" s="126"/>
      <c r="K514" s="127">
        <v>132360</v>
      </c>
      <c r="L514" s="128">
        <v>13236</v>
      </c>
      <c r="M514" s="129">
        <f t="shared" si="17"/>
        <v>10</v>
      </c>
      <c r="N514" s="130" t="s">
        <v>2034</v>
      </c>
      <c r="O514" s="116"/>
      <c r="P514" s="116"/>
      <c r="Q514" s="122"/>
    </row>
    <row r="515" spans="1:17" x14ac:dyDescent="0.25">
      <c r="A515" s="116">
        <f t="shared" si="16"/>
        <v>510</v>
      </c>
      <c r="B515" s="124" t="s">
        <v>1224</v>
      </c>
      <c r="C515" s="125" t="s">
        <v>1225</v>
      </c>
      <c r="D515" s="124"/>
      <c r="E515" s="124" t="s">
        <v>1226</v>
      </c>
      <c r="F515" s="124" t="s">
        <v>1227</v>
      </c>
      <c r="G515" s="124" t="s">
        <v>1228</v>
      </c>
      <c r="H515" s="124">
        <v>249403</v>
      </c>
      <c r="I515" s="124" t="s">
        <v>1821</v>
      </c>
      <c r="J515" s="126"/>
      <c r="K515" s="127">
        <v>217630</v>
      </c>
      <c r="L515" s="128">
        <v>21763</v>
      </c>
      <c r="M515" s="129">
        <f t="shared" si="17"/>
        <v>10</v>
      </c>
      <c r="N515" s="130" t="s">
        <v>2034</v>
      </c>
      <c r="O515" s="116"/>
      <c r="P515" s="116"/>
      <c r="Q515" s="122"/>
    </row>
    <row r="516" spans="1:17" x14ac:dyDescent="0.25">
      <c r="A516" s="116">
        <f t="shared" si="16"/>
        <v>511</v>
      </c>
      <c r="B516" s="124" t="s">
        <v>1224</v>
      </c>
      <c r="C516" s="125" t="s">
        <v>1225</v>
      </c>
      <c r="D516" s="124"/>
      <c r="E516" s="124" t="s">
        <v>1226</v>
      </c>
      <c r="F516" s="124" t="s">
        <v>1227</v>
      </c>
      <c r="G516" s="124" t="s">
        <v>1228</v>
      </c>
      <c r="H516" s="124">
        <v>249403</v>
      </c>
      <c r="I516" s="124" t="s">
        <v>1822</v>
      </c>
      <c r="J516" s="126"/>
      <c r="K516" s="127">
        <v>197300</v>
      </c>
      <c r="L516" s="128">
        <v>19731</v>
      </c>
      <c r="M516" s="129">
        <f t="shared" si="17"/>
        <v>10</v>
      </c>
      <c r="N516" s="130" t="s">
        <v>2034</v>
      </c>
      <c r="O516" s="116"/>
      <c r="P516" s="116"/>
      <c r="Q516" s="122"/>
    </row>
    <row r="517" spans="1:17" x14ac:dyDescent="0.25">
      <c r="A517" s="116">
        <f t="shared" si="16"/>
        <v>512</v>
      </c>
      <c r="B517" s="124" t="s">
        <v>1280</v>
      </c>
      <c r="C517" s="125" t="s">
        <v>1281</v>
      </c>
      <c r="D517" s="124"/>
      <c r="E517" s="124" t="s">
        <v>1282</v>
      </c>
      <c r="F517" s="124" t="s">
        <v>1283</v>
      </c>
      <c r="G517" s="124" t="s">
        <v>1169</v>
      </c>
      <c r="H517" s="124">
        <v>400059</v>
      </c>
      <c r="I517" s="124" t="s">
        <v>1823</v>
      </c>
      <c r="J517" s="126"/>
      <c r="K517" s="127">
        <v>185304</v>
      </c>
      <c r="L517" s="128">
        <v>18531</v>
      </c>
      <c r="M517" s="129">
        <f t="shared" si="17"/>
        <v>10</v>
      </c>
      <c r="N517" s="130" t="s">
        <v>2034</v>
      </c>
      <c r="O517" s="116"/>
      <c r="P517" s="116"/>
      <c r="Q517" s="122"/>
    </row>
    <row r="518" spans="1:17" x14ac:dyDescent="0.25">
      <c r="A518" s="116">
        <f t="shared" si="16"/>
        <v>513</v>
      </c>
      <c r="B518" s="124" t="s">
        <v>1280</v>
      </c>
      <c r="C518" s="125" t="s">
        <v>1281</v>
      </c>
      <c r="D518" s="124"/>
      <c r="E518" s="124" t="s">
        <v>1282</v>
      </c>
      <c r="F518" s="124" t="s">
        <v>1283</v>
      </c>
      <c r="G518" s="124" t="s">
        <v>1169</v>
      </c>
      <c r="H518" s="124">
        <v>400059</v>
      </c>
      <c r="I518" s="124" t="s">
        <v>1824</v>
      </c>
      <c r="J518" s="126"/>
      <c r="K518" s="127">
        <v>185304</v>
      </c>
      <c r="L518" s="128">
        <v>18531</v>
      </c>
      <c r="M518" s="129">
        <f t="shared" si="17"/>
        <v>10</v>
      </c>
      <c r="N518" s="130" t="s">
        <v>2034</v>
      </c>
      <c r="O518" s="116"/>
      <c r="P518" s="116"/>
      <c r="Q518" s="122"/>
    </row>
    <row r="519" spans="1:17" x14ac:dyDescent="0.25">
      <c r="A519" s="116">
        <f t="shared" ref="A519:A572" si="18">A518+1</f>
        <v>514</v>
      </c>
      <c r="B519" s="124" t="s">
        <v>1280</v>
      </c>
      <c r="C519" s="125" t="s">
        <v>1281</v>
      </c>
      <c r="D519" s="124"/>
      <c r="E519" s="124" t="s">
        <v>1282</v>
      </c>
      <c r="F519" s="124" t="s">
        <v>1283</v>
      </c>
      <c r="G519" s="124" t="s">
        <v>1169</v>
      </c>
      <c r="H519" s="124">
        <v>400059</v>
      </c>
      <c r="I519" s="124" t="s">
        <v>1825</v>
      </c>
      <c r="J519" s="126"/>
      <c r="K519" s="127">
        <v>100373</v>
      </c>
      <c r="L519" s="128">
        <v>10038</v>
      </c>
      <c r="M519" s="129">
        <f t="shared" si="17"/>
        <v>10</v>
      </c>
      <c r="N519" s="130" t="s">
        <v>2034</v>
      </c>
      <c r="O519" s="116"/>
      <c r="P519" s="116"/>
      <c r="Q519" s="122"/>
    </row>
    <row r="520" spans="1:17" x14ac:dyDescent="0.25">
      <c r="A520" s="116">
        <f t="shared" si="18"/>
        <v>515</v>
      </c>
      <c r="B520" s="124" t="s">
        <v>1280</v>
      </c>
      <c r="C520" s="125" t="s">
        <v>1281</v>
      </c>
      <c r="D520" s="124"/>
      <c r="E520" s="124" t="s">
        <v>1282</v>
      </c>
      <c r="F520" s="124" t="s">
        <v>1283</v>
      </c>
      <c r="G520" s="124" t="s">
        <v>1169</v>
      </c>
      <c r="H520" s="124">
        <v>400059</v>
      </c>
      <c r="I520" s="124" t="s">
        <v>1826</v>
      </c>
      <c r="J520" s="126"/>
      <c r="K520" s="127">
        <v>185304</v>
      </c>
      <c r="L520" s="128">
        <v>18531</v>
      </c>
      <c r="M520" s="129">
        <f t="shared" si="17"/>
        <v>10</v>
      </c>
      <c r="N520" s="130" t="s">
        <v>2034</v>
      </c>
      <c r="O520" s="116"/>
      <c r="P520" s="116"/>
      <c r="Q520" s="122"/>
    </row>
    <row r="521" spans="1:17" x14ac:dyDescent="0.25">
      <c r="A521" s="116">
        <f t="shared" si="18"/>
        <v>516</v>
      </c>
      <c r="B521" s="124"/>
      <c r="C521" s="125" t="s">
        <v>1827</v>
      </c>
      <c r="D521" s="124"/>
      <c r="E521" s="124"/>
      <c r="F521" s="124"/>
      <c r="G521" s="124"/>
      <c r="H521" s="124"/>
      <c r="I521" s="124" t="s">
        <v>1828</v>
      </c>
      <c r="J521" s="126"/>
      <c r="K521" s="127">
        <v>5295</v>
      </c>
      <c r="L521" s="128">
        <v>530</v>
      </c>
      <c r="M521" s="129">
        <f t="shared" si="17"/>
        <v>10</v>
      </c>
      <c r="N521" s="130" t="s">
        <v>2034</v>
      </c>
      <c r="O521" s="116"/>
      <c r="P521" s="116"/>
      <c r="Q521" s="122"/>
    </row>
    <row r="522" spans="1:17" x14ac:dyDescent="0.25">
      <c r="A522" s="116">
        <f t="shared" si="18"/>
        <v>517</v>
      </c>
      <c r="B522" s="124"/>
      <c r="C522" s="125" t="s">
        <v>1827</v>
      </c>
      <c r="D522" s="124"/>
      <c r="E522" s="124"/>
      <c r="F522" s="124"/>
      <c r="G522" s="124"/>
      <c r="H522" s="124"/>
      <c r="I522" s="124" t="s">
        <v>1829</v>
      </c>
      <c r="J522" s="126"/>
      <c r="K522" s="127">
        <v>5295</v>
      </c>
      <c r="L522" s="128">
        <v>530</v>
      </c>
      <c r="M522" s="129">
        <f t="shared" si="17"/>
        <v>10</v>
      </c>
      <c r="N522" s="130" t="s">
        <v>2034</v>
      </c>
      <c r="O522" s="116"/>
      <c r="P522" s="116"/>
      <c r="Q522" s="122"/>
    </row>
    <row r="523" spans="1:17" x14ac:dyDescent="0.25">
      <c r="A523" s="116">
        <f t="shared" si="18"/>
        <v>518</v>
      </c>
      <c r="B523" s="124"/>
      <c r="C523" s="125" t="s">
        <v>1827</v>
      </c>
      <c r="D523" s="124"/>
      <c r="E523" s="124"/>
      <c r="F523" s="124"/>
      <c r="G523" s="124"/>
      <c r="H523" s="124"/>
      <c r="I523" s="124" t="s">
        <v>1830</v>
      </c>
      <c r="J523" s="126"/>
      <c r="K523" s="127">
        <v>5295</v>
      </c>
      <c r="L523" s="128">
        <v>530</v>
      </c>
      <c r="M523" s="129">
        <f t="shared" si="17"/>
        <v>10</v>
      </c>
      <c r="N523" s="130" t="s">
        <v>2034</v>
      </c>
      <c r="O523" s="116"/>
      <c r="P523" s="116"/>
      <c r="Q523" s="122"/>
    </row>
    <row r="524" spans="1:17" x14ac:dyDescent="0.25">
      <c r="A524" s="116">
        <f t="shared" si="18"/>
        <v>519</v>
      </c>
      <c r="B524" s="124"/>
      <c r="C524" s="125" t="s">
        <v>1827</v>
      </c>
      <c r="D524" s="124"/>
      <c r="E524" s="124"/>
      <c r="F524" s="124"/>
      <c r="G524" s="124"/>
      <c r="H524" s="124"/>
      <c r="I524" s="124" t="s">
        <v>1831</v>
      </c>
      <c r="J524" s="126"/>
      <c r="K524" s="127">
        <v>5295</v>
      </c>
      <c r="L524" s="128">
        <v>530</v>
      </c>
      <c r="M524" s="129">
        <f t="shared" si="17"/>
        <v>10</v>
      </c>
      <c r="N524" s="130" t="s">
        <v>2034</v>
      </c>
      <c r="O524" s="116"/>
      <c r="P524" s="116"/>
      <c r="Q524" s="122"/>
    </row>
    <row r="525" spans="1:17" x14ac:dyDescent="0.25">
      <c r="A525" s="116">
        <f t="shared" si="18"/>
        <v>520</v>
      </c>
      <c r="B525" s="124"/>
      <c r="C525" s="125" t="s">
        <v>1827</v>
      </c>
      <c r="D525" s="124"/>
      <c r="E525" s="124"/>
      <c r="F525" s="124"/>
      <c r="G525" s="124"/>
      <c r="H525" s="124"/>
      <c r="I525" s="124" t="s">
        <v>1832</v>
      </c>
      <c r="J525" s="126"/>
      <c r="K525" s="127">
        <v>5295</v>
      </c>
      <c r="L525" s="128">
        <v>530</v>
      </c>
      <c r="M525" s="129">
        <f t="shared" si="17"/>
        <v>10</v>
      </c>
      <c r="N525" s="130" t="s">
        <v>2034</v>
      </c>
      <c r="O525" s="116"/>
      <c r="P525" s="116"/>
      <c r="Q525" s="122"/>
    </row>
    <row r="526" spans="1:17" x14ac:dyDescent="0.25">
      <c r="A526" s="116">
        <f t="shared" si="18"/>
        <v>521</v>
      </c>
      <c r="B526" s="124"/>
      <c r="C526" s="125" t="s">
        <v>1299</v>
      </c>
      <c r="D526" s="124"/>
      <c r="E526" s="124"/>
      <c r="F526" s="124"/>
      <c r="G526" s="124"/>
      <c r="H526" s="124"/>
      <c r="I526" s="124" t="s">
        <v>1833</v>
      </c>
      <c r="J526" s="126"/>
      <c r="K526" s="127">
        <v>7721</v>
      </c>
      <c r="L526" s="128">
        <v>772</v>
      </c>
      <c r="M526" s="129">
        <f t="shared" si="17"/>
        <v>10</v>
      </c>
      <c r="N526" s="130" t="s">
        <v>2034</v>
      </c>
      <c r="O526" s="116"/>
      <c r="P526" s="116"/>
      <c r="Q526" s="122"/>
    </row>
    <row r="527" spans="1:17" x14ac:dyDescent="0.25">
      <c r="A527" s="116">
        <f t="shared" si="18"/>
        <v>522</v>
      </c>
      <c r="B527" s="124" t="s">
        <v>1165</v>
      </c>
      <c r="C527" s="125" t="s">
        <v>1166</v>
      </c>
      <c r="D527" s="124"/>
      <c r="E527" s="124" t="s">
        <v>1167</v>
      </c>
      <c r="F527" s="124" t="s">
        <v>1168</v>
      </c>
      <c r="G527" s="124" t="s">
        <v>1169</v>
      </c>
      <c r="H527" s="124">
        <v>400059</v>
      </c>
      <c r="I527" s="124" t="s">
        <v>1834</v>
      </c>
      <c r="J527" s="126"/>
      <c r="K527" s="127">
        <v>60840</v>
      </c>
      <c r="L527" s="128">
        <v>6084</v>
      </c>
      <c r="M527" s="129">
        <f t="shared" si="17"/>
        <v>10</v>
      </c>
      <c r="N527" s="130" t="s">
        <v>2034</v>
      </c>
      <c r="O527" s="116"/>
      <c r="P527" s="116"/>
      <c r="Q527" s="122"/>
    </row>
    <row r="528" spans="1:17" x14ac:dyDescent="0.25">
      <c r="A528" s="116">
        <f t="shared" si="18"/>
        <v>523</v>
      </c>
      <c r="B528" s="124" t="s">
        <v>1165</v>
      </c>
      <c r="C528" s="125" t="s">
        <v>1166</v>
      </c>
      <c r="D528" s="124"/>
      <c r="E528" s="124" t="s">
        <v>1167</v>
      </c>
      <c r="F528" s="124" t="s">
        <v>1168</v>
      </c>
      <c r="G528" s="124" t="s">
        <v>1169</v>
      </c>
      <c r="H528" s="124">
        <v>400059</v>
      </c>
      <c r="I528" s="124" t="s">
        <v>1835</v>
      </c>
      <c r="J528" s="126"/>
      <c r="K528" s="127">
        <v>108471</v>
      </c>
      <c r="L528" s="128">
        <v>10847</v>
      </c>
      <c r="M528" s="129">
        <f t="shared" si="17"/>
        <v>10</v>
      </c>
      <c r="N528" s="130" t="s">
        <v>2034</v>
      </c>
      <c r="O528" s="116"/>
      <c r="P528" s="116"/>
      <c r="Q528" s="122"/>
    </row>
    <row r="529" spans="1:17" x14ac:dyDescent="0.25">
      <c r="A529" s="116">
        <f t="shared" si="18"/>
        <v>524</v>
      </c>
      <c r="B529" s="124" t="s">
        <v>1217</v>
      </c>
      <c r="C529" s="125" t="s">
        <v>1218</v>
      </c>
      <c r="D529" s="124"/>
      <c r="E529" s="124" t="s">
        <v>1219</v>
      </c>
      <c r="F529" s="124" t="s">
        <v>1220</v>
      </c>
      <c r="G529" s="124" t="s">
        <v>1221</v>
      </c>
      <c r="H529" s="124">
        <v>143422</v>
      </c>
      <c r="I529" s="124" t="s">
        <v>1836</v>
      </c>
      <c r="J529" s="126"/>
      <c r="K529" s="127">
        <v>4367.01</v>
      </c>
      <c r="L529" s="128">
        <v>440</v>
      </c>
      <c r="M529" s="129">
        <f t="shared" si="17"/>
        <v>10</v>
      </c>
      <c r="N529" s="130" t="s">
        <v>2034</v>
      </c>
      <c r="O529" s="116"/>
      <c r="P529" s="116"/>
      <c r="Q529" s="122"/>
    </row>
    <row r="530" spans="1:17" x14ac:dyDescent="0.25">
      <c r="A530" s="116">
        <f t="shared" si="18"/>
        <v>525</v>
      </c>
      <c r="B530" s="124"/>
      <c r="C530" s="125" t="s">
        <v>1837</v>
      </c>
      <c r="D530" s="124"/>
      <c r="E530" s="124"/>
      <c r="F530" s="124"/>
      <c r="G530" s="124"/>
      <c r="H530" s="124"/>
      <c r="I530" s="124" t="s">
        <v>1838</v>
      </c>
      <c r="J530" s="126"/>
      <c r="K530" s="127">
        <v>8052</v>
      </c>
      <c r="L530" s="128">
        <v>805</v>
      </c>
      <c r="M530" s="129">
        <f t="shared" si="17"/>
        <v>10</v>
      </c>
      <c r="N530" s="130" t="s">
        <v>2034</v>
      </c>
      <c r="O530" s="116"/>
      <c r="P530" s="116"/>
      <c r="Q530" s="122"/>
    </row>
    <row r="531" spans="1:17" x14ac:dyDescent="0.25">
      <c r="A531" s="116">
        <f t="shared" si="18"/>
        <v>526</v>
      </c>
      <c r="B531" s="124"/>
      <c r="C531" s="125" t="s">
        <v>1711</v>
      </c>
      <c r="D531" s="124"/>
      <c r="E531" s="124"/>
      <c r="F531" s="124"/>
      <c r="G531" s="124"/>
      <c r="H531" s="124"/>
      <c r="I531" s="124" t="s">
        <v>1839</v>
      </c>
      <c r="J531" s="126"/>
      <c r="K531" s="127">
        <v>11030</v>
      </c>
      <c r="L531" s="128">
        <v>1103</v>
      </c>
      <c r="M531" s="129">
        <f t="shared" si="17"/>
        <v>10</v>
      </c>
      <c r="N531" s="130" t="s">
        <v>2034</v>
      </c>
      <c r="O531" s="116"/>
      <c r="P531" s="116"/>
      <c r="Q531" s="122"/>
    </row>
    <row r="532" spans="1:17" x14ac:dyDescent="0.25">
      <c r="A532" s="116">
        <f t="shared" si="18"/>
        <v>527</v>
      </c>
      <c r="B532" s="124"/>
      <c r="C532" s="125" t="s">
        <v>1456</v>
      </c>
      <c r="D532" s="124"/>
      <c r="E532" s="124"/>
      <c r="F532" s="124"/>
      <c r="G532" s="124"/>
      <c r="H532" s="124"/>
      <c r="I532" s="124" t="s">
        <v>1840</v>
      </c>
      <c r="J532" s="126"/>
      <c r="K532" s="127">
        <v>29781</v>
      </c>
      <c r="L532" s="128">
        <v>596</v>
      </c>
      <c r="M532" s="129">
        <f t="shared" si="17"/>
        <v>2</v>
      </c>
      <c r="N532" s="130" t="s">
        <v>2034</v>
      </c>
      <c r="O532" s="116"/>
      <c r="P532" s="116"/>
      <c r="Q532" s="122"/>
    </row>
    <row r="533" spans="1:17" x14ac:dyDescent="0.25">
      <c r="A533" s="116">
        <f t="shared" si="18"/>
        <v>528</v>
      </c>
      <c r="B533" s="124" t="s">
        <v>1217</v>
      </c>
      <c r="C533" s="125" t="s">
        <v>1218</v>
      </c>
      <c r="D533" s="124"/>
      <c r="E533" s="124" t="s">
        <v>1219</v>
      </c>
      <c r="F533" s="124" t="s">
        <v>1220</v>
      </c>
      <c r="G533" s="124" t="s">
        <v>1221</v>
      </c>
      <c r="H533" s="124">
        <v>143422</v>
      </c>
      <c r="I533" s="124" t="s">
        <v>1841</v>
      </c>
      <c r="J533" s="126"/>
      <c r="K533" s="127">
        <v>11998.28</v>
      </c>
      <c r="L533" s="128">
        <v>1200</v>
      </c>
      <c r="M533" s="129">
        <f t="shared" si="17"/>
        <v>10</v>
      </c>
      <c r="N533" s="130" t="s">
        <v>2034</v>
      </c>
      <c r="O533" s="116"/>
      <c r="P533" s="116"/>
      <c r="Q533" s="122"/>
    </row>
    <row r="534" spans="1:17" x14ac:dyDescent="0.25">
      <c r="A534" s="116">
        <f t="shared" si="18"/>
        <v>529</v>
      </c>
      <c r="B534" s="124" t="s">
        <v>1217</v>
      </c>
      <c r="C534" s="125" t="s">
        <v>1218</v>
      </c>
      <c r="D534" s="124"/>
      <c r="E534" s="124" t="s">
        <v>1219</v>
      </c>
      <c r="F534" s="124" t="s">
        <v>1220</v>
      </c>
      <c r="G534" s="124" t="s">
        <v>1221</v>
      </c>
      <c r="H534" s="124">
        <v>143422</v>
      </c>
      <c r="I534" s="124" t="s">
        <v>1842</v>
      </c>
      <c r="J534" s="126"/>
      <c r="K534" s="127">
        <v>8907.92</v>
      </c>
      <c r="L534" s="128">
        <v>890</v>
      </c>
      <c r="M534" s="129">
        <f t="shared" si="17"/>
        <v>10</v>
      </c>
      <c r="N534" s="130" t="s">
        <v>2034</v>
      </c>
      <c r="O534" s="116"/>
      <c r="P534" s="116"/>
      <c r="Q534" s="122"/>
    </row>
    <row r="535" spans="1:17" x14ac:dyDescent="0.25">
      <c r="A535" s="116">
        <f t="shared" si="18"/>
        <v>530</v>
      </c>
      <c r="B535" s="124" t="s">
        <v>1217</v>
      </c>
      <c r="C535" s="125" t="s">
        <v>1218</v>
      </c>
      <c r="D535" s="124"/>
      <c r="E535" s="124" t="s">
        <v>1219</v>
      </c>
      <c r="F535" s="124" t="s">
        <v>1220</v>
      </c>
      <c r="G535" s="124" t="s">
        <v>1221</v>
      </c>
      <c r="H535" s="124">
        <v>143422</v>
      </c>
      <c r="I535" s="124" t="s">
        <v>1843</v>
      </c>
      <c r="J535" s="126"/>
      <c r="K535" s="127">
        <v>10899.4</v>
      </c>
      <c r="L535" s="128">
        <v>1090</v>
      </c>
      <c r="M535" s="129">
        <f t="shared" si="17"/>
        <v>10</v>
      </c>
      <c r="N535" s="130" t="s">
        <v>2034</v>
      </c>
      <c r="O535" s="116"/>
      <c r="P535" s="116"/>
      <c r="Q535" s="122"/>
    </row>
    <row r="536" spans="1:17" x14ac:dyDescent="0.25">
      <c r="A536" s="116">
        <f t="shared" si="18"/>
        <v>531</v>
      </c>
      <c r="B536" s="124" t="s">
        <v>1217</v>
      </c>
      <c r="C536" s="125" t="s">
        <v>1218</v>
      </c>
      <c r="D536" s="124"/>
      <c r="E536" s="124" t="s">
        <v>1219</v>
      </c>
      <c r="F536" s="124" t="s">
        <v>1220</v>
      </c>
      <c r="G536" s="124" t="s">
        <v>1221</v>
      </c>
      <c r="H536" s="124">
        <v>143422</v>
      </c>
      <c r="I536" s="124" t="s">
        <v>1844</v>
      </c>
      <c r="J536" s="126"/>
      <c r="K536" s="127">
        <v>10905.99</v>
      </c>
      <c r="L536" s="128">
        <v>1090</v>
      </c>
      <c r="M536" s="129">
        <f t="shared" si="17"/>
        <v>10</v>
      </c>
      <c r="N536" s="130" t="s">
        <v>2034</v>
      </c>
      <c r="O536" s="116"/>
      <c r="P536" s="116"/>
      <c r="Q536" s="122"/>
    </row>
    <row r="537" spans="1:17" x14ac:dyDescent="0.25">
      <c r="A537" s="116">
        <f t="shared" si="18"/>
        <v>532</v>
      </c>
      <c r="B537" s="124" t="s">
        <v>1217</v>
      </c>
      <c r="C537" s="125" t="s">
        <v>1218</v>
      </c>
      <c r="D537" s="124"/>
      <c r="E537" s="124" t="s">
        <v>1219</v>
      </c>
      <c r="F537" s="124" t="s">
        <v>1220</v>
      </c>
      <c r="G537" s="124" t="s">
        <v>1221</v>
      </c>
      <c r="H537" s="124">
        <v>143422</v>
      </c>
      <c r="I537" s="124" t="s">
        <v>1845</v>
      </c>
      <c r="J537" s="126"/>
      <c r="K537" s="127">
        <v>4249.9799999999996</v>
      </c>
      <c r="L537" s="128">
        <v>426</v>
      </c>
      <c r="M537" s="129">
        <f t="shared" si="17"/>
        <v>10</v>
      </c>
      <c r="N537" s="130" t="s">
        <v>2034</v>
      </c>
      <c r="O537" s="116"/>
      <c r="P537" s="116"/>
      <c r="Q537" s="122"/>
    </row>
    <row r="538" spans="1:17" x14ac:dyDescent="0.25">
      <c r="A538" s="116">
        <f t="shared" si="18"/>
        <v>533</v>
      </c>
      <c r="B538" s="124"/>
      <c r="C538" s="125" t="s">
        <v>1837</v>
      </c>
      <c r="D538" s="124"/>
      <c r="E538" s="124"/>
      <c r="F538" s="124"/>
      <c r="G538" s="124"/>
      <c r="H538" s="124"/>
      <c r="I538" s="124" t="s">
        <v>1846</v>
      </c>
      <c r="J538" s="126"/>
      <c r="K538" s="127">
        <v>4026</v>
      </c>
      <c r="L538" s="128">
        <v>403</v>
      </c>
      <c r="M538" s="129">
        <f t="shared" si="17"/>
        <v>10</v>
      </c>
      <c r="N538" s="130" t="s">
        <v>2034</v>
      </c>
      <c r="O538" s="116"/>
      <c r="P538" s="116"/>
      <c r="Q538" s="122"/>
    </row>
    <row r="539" spans="1:17" x14ac:dyDescent="0.25">
      <c r="A539" s="116">
        <f t="shared" si="18"/>
        <v>534</v>
      </c>
      <c r="B539" s="124"/>
      <c r="C539" s="125" t="s">
        <v>1837</v>
      </c>
      <c r="D539" s="124"/>
      <c r="E539" s="124"/>
      <c r="F539" s="124"/>
      <c r="G539" s="124"/>
      <c r="H539" s="124"/>
      <c r="I539" s="124" t="s">
        <v>1847</v>
      </c>
      <c r="J539" s="126"/>
      <c r="K539" s="127">
        <v>4026</v>
      </c>
      <c r="L539" s="128">
        <v>403</v>
      </c>
      <c r="M539" s="129">
        <f t="shared" si="17"/>
        <v>10</v>
      </c>
      <c r="N539" s="130" t="s">
        <v>2034</v>
      </c>
      <c r="O539" s="116"/>
      <c r="P539" s="116"/>
      <c r="Q539" s="122"/>
    </row>
    <row r="540" spans="1:17" x14ac:dyDescent="0.25">
      <c r="A540" s="116">
        <f t="shared" si="18"/>
        <v>535</v>
      </c>
      <c r="B540" s="124"/>
      <c r="C540" s="125" t="s">
        <v>1837</v>
      </c>
      <c r="D540" s="124"/>
      <c r="E540" s="124"/>
      <c r="F540" s="124"/>
      <c r="G540" s="124"/>
      <c r="H540" s="124"/>
      <c r="I540" s="124" t="s">
        <v>1848</v>
      </c>
      <c r="J540" s="126"/>
      <c r="K540" s="127">
        <v>4026</v>
      </c>
      <c r="L540" s="128">
        <v>403</v>
      </c>
      <c r="M540" s="129">
        <f t="shared" si="17"/>
        <v>10</v>
      </c>
      <c r="N540" s="130" t="s">
        <v>2034</v>
      </c>
      <c r="O540" s="116"/>
      <c r="P540" s="116"/>
      <c r="Q540" s="122"/>
    </row>
    <row r="541" spans="1:17" x14ac:dyDescent="0.25">
      <c r="A541" s="116">
        <f t="shared" si="18"/>
        <v>536</v>
      </c>
      <c r="B541" s="124"/>
      <c r="C541" s="125" t="s">
        <v>1849</v>
      </c>
      <c r="D541" s="124"/>
      <c r="E541" s="124"/>
      <c r="F541" s="124"/>
      <c r="G541" s="124"/>
      <c r="H541" s="124"/>
      <c r="I541" s="124" t="s">
        <v>1850</v>
      </c>
      <c r="J541" s="126"/>
      <c r="K541" s="127">
        <v>33995</v>
      </c>
      <c r="L541" s="128">
        <v>3400</v>
      </c>
      <c r="M541" s="129">
        <f t="shared" si="17"/>
        <v>10</v>
      </c>
      <c r="N541" s="130" t="s">
        <v>2034</v>
      </c>
      <c r="O541" s="116"/>
      <c r="P541" s="116"/>
      <c r="Q541" s="122"/>
    </row>
    <row r="542" spans="1:17" x14ac:dyDescent="0.25">
      <c r="A542" s="116">
        <f t="shared" si="18"/>
        <v>537</v>
      </c>
      <c r="B542" s="124" t="s">
        <v>1330</v>
      </c>
      <c r="C542" s="125" t="s">
        <v>1331</v>
      </c>
      <c r="D542" s="124"/>
      <c r="E542" s="124" t="s">
        <v>1332</v>
      </c>
      <c r="F542" s="124" t="s">
        <v>1283</v>
      </c>
      <c r="G542" s="124" t="s">
        <v>1169</v>
      </c>
      <c r="H542" s="124">
        <v>400099</v>
      </c>
      <c r="I542" s="124" t="s">
        <v>1851</v>
      </c>
      <c r="J542" s="126"/>
      <c r="K542" s="127">
        <v>41859</v>
      </c>
      <c r="L542" s="128">
        <v>4185</v>
      </c>
      <c r="M542" s="129">
        <f t="shared" si="17"/>
        <v>10</v>
      </c>
      <c r="N542" s="130" t="s">
        <v>2034</v>
      </c>
      <c r="O542" s="116"/>
      <c r="P542" s="116"/>
      <c r="Q542" s="122"/>
    </row>
    <row r="543" spans="1:17" x14ac:dyDescent="0.25">
      <c r="A543" s="116">
        <f t="shared" si="18"/>
        <v>538</v>
      </c>
      <c r="B543" s="124" t="s">
        <v>1330</v>
      </c>
      <c r="C543" s="125" t="s">
        <v>1331</v>
      </c>
      <c r="D543" s="124"/>
      <c r="E543" s="124" t="s">
        <v>1332</v>
      </c>
      <c r="F543" s="124" t="s">
        <v>1283</v>
      </c>
      <c r="G543" s="124" t="s">
        <v>1169</v>
      </c>
      <c r="H543" s="124">
        <v>400099</v>
      </c>
      <c r="I543" s="124" t="s">
        <v>1852</v>
      </c>
      <c r="J543" s="126"/>
      <c r="K543" s="127">
        <v>21509</v>
      </c>
      <c r="L543" s="128">
        <v>2151</v>
      </c>
      <c r="M543" s="129">
        <f t="shared" si="17"/>
        <v>10</v>
      </c>
      <c r="N543" s="130" t="s">
        <v>2034</v>
      </c>
      <c r="O543" s="116"/>
      <c r="P543" s="116"/>
      <c r="Q543" s="122"/>
    </row>
    <row r="544" spans="1:17" x14ac:dyDescent="0.25">
      <c r="A544" s="116">
        <f t="shared" si="18"/>
        <v>539</v>
      </c>
      <c r="B544" s="124" t="s">
        <v>1330</v>
      </c>
      <c r="C544" s="125" t="s">
        <v>1331</v>
      </c>
      <c r="D544" s="124"/>
      <c r="E544" s="124" t="s">
        <v>1332</v>
      </c>
      <c r="F544" s="124" t="s">
        <v>1283</v>
      </c>
      <c r="G544" s="124" t="s">
        <v>1169</v>
      </c>
      <c r="H544" s="124">
        <v>400099</v>
      </c>
      <c r="I544" s="124" t="s">
        <v>1853</v>
      </c>
      <c r="J544" s="126"/>
      <c r="K544" s="127">
        <v>7170</v>
      </c>
      <c r="L544" s="128">
        <v>717</v>
      </c>
      <c r="M544" s="129">
        <f t="shared" si="17"/>
        <v>10</v>
      </c>
      <c r="N544" s="130" t="s">
        <v>2034</v>
      </c>
      <c r="O544" s="116"/>
      <c r="P544" s="116"/>
      <c r="Q544" s="122"/>
    </row>
    <row r="545" spans="1:17" x14ac:dyDescent="0.25">
      <c r="A545" s="116">
        <f t="shared" si="18"/>
        <v>540</v>
      </c>
      <c r="B545" s="124" t="s">
        <v>1330</v>
      </c>
      <c r="C545" s="125" t="s">
        <v>1331</v>
      </c>
      <c r="D545" s="124"/>
      <c r="E545" s="124" t="s">
        <v>1332</v>
      </c>
      <c r="F545" s="124" t="s">
        <v>1283</v>
      </c>
      <c r="G545" s="124" t="s">
        <v>1169</v>
      </c>
      <c r="H545" s="124">
        <v>400099</v>
      </c>
      <c r="I545" s="124" t="s">
        <v>1854</v>
      </c>
      <c r="J545" s="126"/>
      <c r="K545" s="127">
        <v>7170</v>
      </c>
      <c r="L545" s="128">
        <v>717</v>
      </c>
      <c r="M545" s="129">
        <f t="shared" si="17"/>
        <v>10</v>
      </c>
      <c r="N545" s="130" t="s">
        <v>2034</v>
      </c>
      <c r="O545" s="116"/>
      <c r="P545" s="116"/>
      <c r="Q545" s="122"/>
    </row>
    <row r="546" spans="1:17" x14ac:dyDescent="0.25">
      <c r="A546" s="116">
        <f t="shared" si="18"/>
        <v>541</v>
      </c>
      <c r="B546" s="124" t="s">
        <v>1472</v>
      </c>
      <c r="C546" s="125" t="s">
        <v>1473</v>
      </c>
      <c r="D546" s="124"/>
      <c r="E546" s="124" t="s">
        <v>1474</v>
      </c>
      <c r="F546" s="124" t="s">
        <v>1189</v>
      </c>
      <c r="G546" s="124" t="s">
        <v>1190</v>
      </c>
      <c r="H546" s="124">
        <v>600034</v>
      </c>
      <c r="I546" s="124" t="s">
        <v>1855</v>
      </c>
      <c r="J546" s="126"/>
      <c r="K546" s="127">
        <v>6574</v>
      </c>
      <c r="L546" s="128">
        <v>657</v>
      </c>
      <c r="M546" s="129">
        <f t="shared" si="17"/>
        <v>10</v>
      </c>
      <c r="N546" s="130" t="s">
        <v>2034</v>
      </c>
      <c r="O546" s="116"/>
      <c r="P546" s="116"/>
      <c r="Q546" s="122"/>
    </row>
    <row r="547" spans="1:17" x14ac:dyDescent="0.25">
      <c r="A547" s="116">
        <f t="shared" si="18"/>
        <v>542</v>
      </c>
      <c r="B547" s="124"/>
      <c r="C547" s="125" t="s">
        <v>1704</v>
      </c>
      <c r="D547" s="124"/>
      <c r="E547" s="124"/>
      <c r="F547" s="124"/>
      <c r="G547" s="124"/>
      <c r="H547" s="124"/>
      <c r="I547" s="124" t="s">
        <v>1856</v>
      </c>
      <c r="J547" s="126"/>
      <c r="K547" s="127">
        <v>657388</v>
      </c>
      <c r="L547" s="128">
        <v>65739</v>
      </c>
      <c r="M547" s="129">
        <f t="shared" si="17"/>
        <v>10</v>
      </c>
      <c r="N547" s="130" t="s">
        <v>2034</v>
      </c>
      <c r="O547" s="116"/>
      <c r="P547" s="116"/>
      <c r="Q547" s="122"/>
    </row>
    <row r="548" spans="1:17" x14ac:dyDescent="0.25">
      <c r="A548" s="116">
        <f t="shared" si="18"/>
        <v>543</v>
      </c>
      <c r="B548" s="124"/>
      <c r="C548" s="125" t="s">
        <v>1704</v>
      </c>
      <c r="D548" s="124"/>
      <c r="E548" s="124"/>
      <c r="F548" s="124"/>
      <c r="G548" s="124"/>
      <c r="H548" s="124"/>
      <c r="I548" s="124" t="s">
        <v>1857</v>
      </c>
      <c r="J548" s="126"/>
      <c r="K548" s="127">
        <v>2461896</v>
      </c>
      <c r="L548" s="128">
        <v>246190</v>
      </c>
      <c r="M548" s="129">
        <f t="shared" si="17"/>
        <v>10</v>
      </c>
      <c r="N548" s="130" t="s">
        <v>2034</v>
      </c>
      <c r="O548" s="116"/>
      <c r="P548" s="116"/>
      <c r="Q548" s="122"/>
    </row>
    <row r="549" spans="1:17" x14ac:dyDescent="0.25">
      <c r="A549" s="116">
        <f t="shared" si="18"/>
        <v>544</v>
      </c>
      <c r="B549" s="124"/>
      <c r="C549" s="125" t="s">
        <v>1704</v>
      </c>
      <c r="D549" s="124"/>
      <c r="E549" s="124"/>
      <c r="F549" s="124"/>
      <c r="G549" s="124"/>
      <c r="H549" s="124"/>
      <c r="I549" s="124" t="s">
        <v>1858</v>
      </c>
      <c r="J549" s="126"/>
      <c r="K549" s="127">
        <v>1866276</v>
      </c>
      <c r="L549" s="128">
        <v>186628</v>
      </c>
      <c r="M549" s="129">
        <f t="shared" si="17"/>
        <v>10</v>
      </c>
      <c r="N549" s="130" t="s">
        <v>2034</v>
      </c>
      <c r="O549" s="116"/>
      <c r="P549" s="116"/>
      <c r="Q549" s="122"/>
    </row>
    <row r="550" spans="1:17" x14ac:dyDescent="0.25">
      <c r="A550" s="116">
        <f t="shared" si="18"/>
        <v>545</v>
      </c>
      <c r="B550" s="124"/>
      <c r="C550" s="125" t="s">
        <v>1704</v>
      </c>
      <c r="D550" s="124"/>
      <c r="E550" s="124"/>
      <c r="F550" s="124"/>
      <c r="G550" s="124"/>
      <c r="H550" s="124"/>
      <c r="I550" s="124" t="s">
        <v>1859</v>
      </c>
      <c r="J550" s="126"/>
      <c r="K550" s="127">
        <v>661800</v>
      </c>
      <c r="L550" s="128">
        <v>66180</v>
      </c>
      <c r="M550" s="129">
        <f t="shared" si="17"/>
        <v>10</v>
      </c>
      <c r="N550" s="130" t="s">
        <v>2034</v>
      </c>
      <c r="O550" s="116"/>
      <c r="P550" s="116"/>
      <c r="Q550" s="122"/>
    </row>
    <row r="551" spans="1:17" x14ac:dyDescent="0.25">
      <c r="A551" s="116">
        <f t="shared" si="18"/>
        <v>546</v>
      </c>
      <c r="B551" s="124" t="s">
        <v>1460</v>
      </c>
      <c r="C551" s="125" t="s">
        <v>1461</v>
      </c>
      <c r="D551" s="124"/>
      <c r="E551" s="124" t="s">
        <v>1462</v>
      </c>
      <c r="F551" s="124" t="s">
        <v>1463</v>
      </c>
      <c r="G551" s="124" t="s">
        <v>1169</v>
      </c>
      <c r="H551" s="124">
        <v>4000061</v>
      </c>
      <c r="I551" s="124" t="s">
        <v>1860</v>
      </c>
      <c r="J551" s="126"/>
      <c r="K551" s="127">
        <v>9123</v>
      </c>
      <c r="L551" s="128">
        <v>912</v>
      </c>
      <c r="M551" s="129">
        <f t="shared" si="17"/>
        <v>10</v>
      </c>
      <c r="N551" s="130" t="s">
        <v>2034</v>
      </c>
      <c r="O551" s="116"/>
      <c r="P551" s="116"/>
      <c r="Q551" s="122"/>
    </row>
    <row r="552" spans="1:17" x14ac:dyDescent="0.25">
      <c r="A552" s="116">
        <f t="shared" si="18"/>
        <v>547</v>
      </c>
      <c r="B552" s="124" t="s">
        <v>1460</v>
      </c>
      <c r="C552" s="125" t="s">
        <v>1461</v>
      </c>
      <c r="D552" s="124"/>
      <c r="E552" s="124" t="s">
        <v>1462</v>
      </c>
      <c r="F552" s="124" t="s">
        <v>1463</v>
      </c>
      <c r="G552" s="124" t="s">
        <v>1169</v>
      </c>
      <c r="H552" s="124">
        <v>4000061</v>
      </c>
      <c r="I552" s="124" t="s">
        <v>1861</v>
      </c>
      <c r="J552" s="126"/>
      <c r="K552" s="127">
        <v>7225</v>
      </c>
      <c r="L552" s="128">
        <v>723</v>
      </c>
      <c r="M552" s="129">
        <f t="shared" si="17"/>
        <v>10</v>
      </c>
      <c r="N552" s="130" t="s">
        <v>2034</v>
      </c>
      <c r="O552" s="116"/>
      <c r="P552" s="116"/>
      <c r="Q552" s="122"/>
    </row>
    <row r="553" spans="1:17" x14ac:dyDescent="0.25">
      <c r="A553" s="116">
        <f t="shared" si="18"/>
        <v>548</v>
      </c>
      <c r="B553" s="124" t="s">
        <v>1460</v>
      </c>
      <c r="C553" s="125" t="s">
        <v>1461</v>
      </c>
      <c r="D553" s="124"/>
      <c r="E553" s="124" t="s">
        <v>1462</v>
      </c>
      <c r="F553" s="124" t="s">
        <v>1463</v>
      </c>
      <c r="G553" s="124" t="s">
        <v>1169</v>
      </c>
      <c r="H553" s="124">
        <v>4000061</v>
      </c>
      <c r="I553" s="124" t="s">
        <v>1862</v>
      </c>
      <c r="J553" s="126"/>
      <c r="K553" s="127">
        <v>7422</v>
      </c>
      <c r="L553" s="128">
        <v>742</v>
      </c>
      <c r="M553" s="129">
        <f t="shared" si="17"/>
        <v>10</v>
      </c>
      <c r="N553" s="130" t="s">
        <v>2034</v>
      </c>
      <c r="O553" s="116"/>
      <c r="P553" s="116"/>
      <c r="Q553" s="122"/>
    </row>
    <row r="554" spans="1:17" x14ac:dyDescent="0.25">
      <c r="A554" s="116">
        <f t="shared" si="18"/>
        <v>549</v>
      </c>
      <c r="B554" s="124" t="s">
        <v>1460</v>
      </c>
      <c r="C554" s="125" t="s">
        <v>1461</v>
      </c>
      <c r="D554" s="124"/>
      <c r="E554" s="124" t="s">
        <v>1462</v>
      </c>
      <c r="F554" s="124" t="s">
        <v>1463</v>
      </c>
      <c r="G554" s="124" t="s">
        <v>1169</v>
      </c>
      <c r="H554" s="124">
        <v>4000061</v>
      </c>
      <c r="I554" s="124" t="s">
        <v>1863</v>
      </c>
      <c r="J554" s="126"/>
      <c r="K554" s="127">
        <v>1374</v>
      </c>
      <c r="L554" s="128">
        <v>137</v>
      </c>
      <c r="M554" s="129">
        <f t="shared" si="17"/>
        <v>10</v>
      </c>
      <c r="N554" s="130" t="s">
        <v>2034</v>
      </c>
      <c r="O554" s="116"/>
      <c r="P554" s="116"/>
      <c r="Q554" s="122"/>
    </row>
    <row r="555" spans="1:17" x14ac:dyDescent="0.25">
      <c r="A555" s="116">
        <f t="shared" si="18"/>
        <v>550</v>
      </c>
      <c r="B555" s="124" t="s">
        <v>1460</v>
      </c>
      <c r="C555" s="125" t="s">
        <v>1461</v>
      </c>
      <c r="D555" s="124"/>
      <c r="E555" s="124" t="s">
        <v>1462</v>
      </c>
      <c r="F555" s="124" t="s">
        <v>1463</v>
      </c>
      <c r="G555" s="124" t="s">
        <v>1169</v>
      </c>
      <c r="H555" s="124">
        <v>4000061</v>
      </c>
      <c r="I555" s="124" t="s">
        <v>1864</v>
      </c>
      <c r="J555" s="126"/>
      <c r="K555" s="127">
        <v>4247</v>
      </c>
      <c r="L555" s="128">
        <v>425</v>
      </c>
      <c r="M555" s="129">
        <f t="shared" si="17"/>
        <v>10</v>
      </c>
      <c r="N555" s="130" t="s">
        <v>2034</v>
      </c>
      <c r="O555" s="116"/>
      <c r="P555" s="116"/>
      <c r="Q555" s="122"/>
    </row>
    <row r="556" spans="1:17" x14ac:dyDescent="0.25">
      <c r="A556" s="116">
        <f t="shared" si="18"/>
        <v>551</v>
      </c>
      <c r="B556" s="124" t="s">
        <v>1460</v>
      </c>
      <c r="C556" s="125" t="s">
        <v>1461</v>
      </c>
      <c r="D556" s="124"/>
      <c r="E556" s="124" t="s">
        <v>1462</v>
      </c>
      <c r="F556" s="124" t="s">
        <v>1463</v>
      </c>
      <c r="G556" s="124" t="s">
        <v>1169</v>
      </c>
      <c r="H556" s="124">
        <v>4000061</v>
      </c>
      <c r="I556" s="124" t="s">
        <v>1865</v>
      </c>
      <c r="J556" s="126"/>
      <c r="K556" s="127">
        <v>4247</v>
      </c>
      <c r="L556" s="128">
        <v>425</v>
      </c>
      <c r="M556" s="129">
        <f t="shared" si="17"/>
        <v>10</v>
      </c>
      <c r="N556" s="130" t="s">
        <v>2034</v>
      </c>
      <c r="O556" s="116"/>
      <c r="P556" s="116"/>
      <c r="Q556" s="122"/>
    </row>
    <row r="557" spans="1:17" x14ac:dyDescent="0.25">
      <c r="A557" s="116">
        <f t="shared" si="18"/>
        <v>552</v>
      </c>
      <c r="B557" s="124"/>
      <c r="C557" s="125" t="s">
        <v>1756</v>
      </c>
      <c r="D557" s="124"/>
      <c r="E557" s="124"/>
      <c r="F557" s="124"/>
      <c r="G557" s="124"/>
      <c r="H557" s="124"/>
      <c r="I557" s="124" t="s">
        <v>1866</v>
      </c>
      <c r="J557" s="126"/>
      <c r="K557" s="127">
        <v>27575</v>
      </c>
      <c r="L557" s="128">
        <v>2758</v>
      </c>
      <c r="M557" s="129">
        <f t="shared" si="17"/>
        <v>10</v>
      </c>
      <c r="N557" s="130" t="s">
        <v>2034</v>
      </c>
      <c r="O557" s="116"/>
      <c r="P557" s="116"/>
      <c r="Q557" s="122"/>
    </row>
    <row r="558" spans="1:17" x14ac:dyDescent="0.25">
      <c r="A558" s="116">
        <f t="shared" si="18"/>
        <v>553</v>
      </c>
      <c r="B558" s="124"/>
      <c r="C558" s="125" t="s">
        <v>1482</v>
      </c>
      <c r="D558" s="124"/>
      <c r="E558" s="124"/>
      <c r="F558" s="124"/>
      <c r="G558" s="124"/>
      <c r="H558" s="124"/>
      <c r="I558" s="124" t="s">
        <v>1867</v>
      </c>
      <c r="J558" s="126"/>
      <c r="K558" s="127">
        <v>72798</v>
      </c>
      <c r="L558" s="128">
        <v>7280</v>
      </c>
      <c r="M558" s="129">
        <f t="shared" si="17"/>
        <v>10</v>
      </c>
      <c r="N558" s="130" t="s">
        <v>2034</v>
      </c>
      <c r="O558" s="116"/>
      <c r="P558" s="116"/>
      <c r="Q558" s="122"/>
    </row>
    <row r="559" spans="1:17" x14ac:dyDescent="0.25">
      <c r="A559" s="116">
        <f t="shared" si="18"/>
        <v>554</v>
      </c>
      <c r="B559" s="124"/>
      <c r="C559" s="125" t="s">
        <v>1734</v>
      </c>
      <c r="D559" s="124"/>
      <c r="E559" s="124"/>
      <c r="F559" s="124"/>
      <c r="G559" s="124"/>
      <c r="H559" s="124"/>
      <c r="I559" s="124" t="s">
        <v>1868</v>
      </c>
      <c r="J559" s="126"/>
      <c r="K559" s="127">
        <f>632+1374</f>
        <v>2006</v>
      </c>
      <c r="L559" s="128">
        <f>63+137</f>
        <v>200</v>
      </c>
      <c r="M559" s="129">
        <f t="shared" si="17"/>
        <v>10</v>
      </c>
      <c r="N559" s="130" t="s">
        <v>2034</v>
      </c>
      <c r="O559" s="116"/>
      <c r="P559" s="116"/>
      <c r="Q559" s="122"/>
    </row>
    <row r="560" spans="1:17" x14ac:dyDescent="0.25">
      <c r="A560" s="116">
        <f t="shared" si="18"/>
        <v>555</v>
      </c>
      <c r="B560" s="124"/>
      <c r="C560" s="125" t="s">
        <v>1299</v>
      </c>
      <c r="D560" s="124"/>
      <c r="E560" s="124"/>
      <c r="F560" s="124"/>
      <c r="G560" s="124"/>
      <c r="H560" s="124"/>
      <c r="I560" s="124" t="s">
        <v>1869</v>
      </c>
      <c r="J560" s="126"/>
      <c r="K560" s="127">
        <v>5102</v>
      </c>
      <c r="L560" s="128">
        <v>510</v>
      </c>
      <c r="M560" s="129">
        <f t="shared" si="17"/>
        <v>10</v>
      </c>
      <c r="N560" s="130" t="s">
        <v>2034</v>
      </c>
      <c r="O560" s="116"/>
      <c r="P560" s="116"/>
      <c r="Q560" s="122"/>
    </row>
    <row r="561" spans="1:17" x14ac:dyDescent="0.25">
      <c r="A561" s="116">
        <f t="shared" si="18"/>
        <v>556</v>
      </c>
      <c r="B561" s="124"/>
      <c r="C561" s="125" t="s">
        <v>1299</v>
      </c>
      <c r="D561" s="124"/>
      <c r="E561" s="124"/>
      <c r="F561" s="124"/>
      <c r="G561" s="124"/>
      <c r="H561" s="124"/>
      <c r="I561" s="124" t="s">
        <v>1870</v>
      </c>
      <c r="J561" s="126"/>
      <c r="K561" s="127">
        <v>3861</v>
      </c>
      <c r="L561" s="128">
        <v>386</v>
      </c>
      <c r="M561" s="129">
        <f t="shared" ref="M561:M572" si="19">ROUND((L561/K561*100),0)</f>
        <v>10</v>
      </c>
      <c r="N561" s="130" t="s">
        <v>2034</v>
      </c>
      <c r="O561" s="116"/>
      <c r="P561" s="116"/>
      <c r="Q561" s="122"/>
    </row>
    <row r="562" spans="1:17" x14ac:dyDescent="0.25">
      <c r="A562" s="116">
        <f t="shared" si="18"/>
        <v>557</v>
      </c>
      <c r="B562" s="124"/>
      <c r="C562" s="125" t="s">
        <v>1299</v>
      </c>
      <c r="D562" s="124"/>
      <c r="E562" s="124"/>
      <c r="F562" s="124"/>
      <c r="G562" s="124"/>
      <c r="H562" s="124"/>
      <c r="I562" s="124" t="s">
        <v>1871</v>
      </c>
      <c r="J562" s="126"/>
      <c r="K562" s="127">
        <v>3861</v>
      </c>
      <c r="L562" s="128">
        <v>386</v>
      </c>
      <c r="M562" s="129">
        <f t="shared" si="19"/>
        <v>10</v>
      </c>
      <c r="N562" s="130" t="s">
        <v>2034</v>
      </c>
      <c r="O562" s="116"/>
      <c r="P562" s="116"/>
      <c r="Q562" s="122"/>
    </row>
    <row r="563" spans="1:17" x14ac:dyDescent="0.25">
      <c r="A563" s="116">
        <f t="shared" si="18"/>
        <v>558</v>
      </c>
      <c r="B563" s="124"/>
      <c r="C563" s="125" t="s">
        <v>1299</v>
      </c>
      <c r="D563" s="124"/>
      <c r="E563" s="124"/>
      <c r="F563" s="124"/>
      <c r="G563" s="124"/>
      <c r="H563" s="124"/>
      <c r="I563" s="124" t="s">
        <v>1872</v>
      </c>
      <c r="J563" s="126"/>
      <c r="K563" s="127">
        <v>3861</v>
      </c>
      <c r="L563" s="128">
        <v>386</v>
      </c>
      <c r="M563" s="129">
        <f t="shared" si="19"/>
        <v>10</v>
      </c>
      <c r="N563" s="130" t="s">
        <v>2034</v>
      </c>
      <c r="O563" s="116"/>
      <c r="P563" s="116"/>
      <c r="Q563" s="122"/>
    </row>
    <row r="564" spans="1:17" x14ac:dyDescent="0.25">
      <c r="A564" s="116">
        <f t="shared" si="18"/>
        <v>559</v>
      </c>
      <c r="B564" s="124" t="s">
        <v>1165</v>
      </c>
      <c r="C564" s="125" t="s">
        <v>1166</v>
      </c>
      <c r="D564" s="124"/>
      <c r="E564" s="124" t="s">
        <v>1167</v>
      </c>
      <c r="F564" s="124" t="s">
        <v>1168</v>
      </c>
      <c r="G564" s="124" t="s">
        <v>1169</v>
      </c>
      <c r="H564" s="124">
        <v>400059</v>
      </c>
      <c r="I564" s="124" t="s">
        <v>1873</v>
      </c>
      <c r="J564" s="126"/>
      <c r="K564" s="127">
        <v>119339</v>
      </c>
      <c r="L564" s="128">
        <v>11934</v>
      </c>
      <c r="M564" s="129">
        <f t="shared" si="19"/>
        <v>10</v>
      </c>
      <c r="N564" s="130" t="s">
        <v>2034</v>
      </c>
      <c r="O564" s="116"/>
      <c r="P564" s="116"/>
      <c r="Q564" s="122"/>
    </row>
    <row r="565" spans="1:17" x14ac:dyDescent="0.25">
      <c r="A565" s="116">
        <f t="shared" si="18"/>
        <v>560</v>
      </c>
      <c r="B565" s="124" t="s">
        <v>1874</v>
      </c>
      <c r="C565" s="125" t="s">
        <v>1875</v>
      </c>
      <c r="D565" s="124"/>
      <c r="E565" s="124" t="s">
        <v>1876</v>
      </c>
      <c r="F565" s="124" t="s">
        <v>1877</v>
      </c>
      <c r="G565" s="124" t="s">
        <v>1324</v>
      </c>
      <c r="H565" s="124">
        <v>110017</v>
      </c>
      <c r="I565" s="124" t="s">
        <v>1878</v>
      </c>
      <c r="J565" s="126"/>
      <c r="K565" s="127">
        <v>11030</v>
      </c>
      <c r="L565" s="128">
        <v>1103</v>
      </c>
      <c r="M565" s="129">
        <f t="shared" si="19"/>
        <v>10</v>
      </c>
      <c r="N565" s="130" t="s">
        <v>2034</v>
      </c>
      <c r="O565" s="116"/>
      <c r="P565" s="116"/>
      <c r="Q565" s="122"/>
    </row>
    <row r="566" spans="1:17" x14ac:dyDescent="0.25">
      <c r="A566" s="116">
        <f t="shared" si="18"/>
        <v>561</v>
      </c>
      <c r="B566" s="124" t="s">
        <v>1874</v>
      </c>
      <c r="C566" s="125" t="s">
        <v>1875</v>
      </c>
      <c r="D566" s="124"/>
      <c r="E566" s="124" t="s">
        <v>1876</v>
      </c>
      <c r="F566" s="124" t="s">
        <v>1877</v>
      </c>
      <c r="G566" s="124" t="s">
        <v>1324</v>
      </c>
      <c r="H566" s="124">
        <v>110017</v>
      </c>
      <c r="I566" s="124" t="s">
        <v>1879</v>
      </c>
      <c r="J566" s="126"/>
      <c r="K566" s="127">
        <v>11030</v>
      </c>
      <c r="L566" s="128">
        <v>1103</v>
      </c>
      <c r="M566" s="129">
        <f t="shared" si="19"/>
        <v>10</v>
      </c>
      <c r="N566" s="130" t="s">
        <v>2034</v>
      </c>
      <c r="O566" s="116"/>
      <c r="P566" s="116"/>
      <c r="Q566" s="122"/>
    </row>
    <row r="567" spans="1:17" x14ac:dyDescent="0.25">
      <c r="A567" s="116">
        <f t="shared" si="18"/>
        <v>562</v>
      </c>
      <c r="B567" s="124" t="s">
        <v>1874</v>
      </c>
      <c r="C567" s="125" t="s">
        <v>1875</v>
      </c>
      <c r="D567" s="124"/>
      <c r="E567" s="124" t="s">
        <v>1876</v>
      </c>
      <c r="F567" s="124" t="s">
        <v>1877</v>
      </c>
      <c r="G567" s="124" t="s">
        <v>1324</v>
      </c>
      <c r="H567" s="124">
        <v>110017</v>
      </c>
      <c r="I567" s="124" t="s">
        <v>1880</v>
      </c>
      <c r="J567" s="126"/>
      <c r="K567" s="127">
        <v>33090</v>
      </c>
      <c r="L567" s="128">
        <v>3309</v>
      </c>
      <c r="M567" s="129">
        <f t="shared" si="19"/>
        <v>10</v>
      </c>
      <c r="N567" s="130" t="s">
        <v>2034</v>
      </c>
      <c r="O567" s="116"/>
      <c r="P567" s="116"/>
      <c r="Q567" s="122"/>
    </row>
    <row r="568" spans="1:17" x14ac:dyDescent="0.25">
      <c r="A568" s="116">
        <f t="shared" si="18"/>
        <v>563</v>
      </c>
      <c r="B568" s="124"/>
      <c r="C568" s="125" t="s">
        <v>1881</v>
      </c>
      <c r="D568" s="124"/>
      <c r="E568" s="124"/>
      <c r="F568" s="124"/>
      <c r="G568" s="124"/>
      <c r="H568" s="124"/>
      <c r="I568" s="124" t="s">
        <v>1882</v>
      </c>
      <c r="J568" s="126"/>
      <c r="K568" s="127">
        <v>5515</v>
      </c>
      <c r="L568" s="128">
        <v>552</v>
      </c>
      <c r="M568" s="129">
        <f t="shared" si="19"/>
        <v>10</v>
      </c>
      <c r="N568" s="130" t="s">
        <v>2034</v>
      </c>
      <c r="O568" s="116"/>
      <c r="P568" s="116"/>
      <c r="Q568" s="122"/>
    </row>
    <row r="569" spans="1:17" x14ac:dyDescent="0.25">
      <c r="A569" s="116">
        <f t="shared" si="18"/>
        <v>564</v>
      </c>
      <c r="B569" s="124"/>
      <c r="C569" s="125" t="s">
        <v>1883</v>
      </c>
      <c r="D569" s="124"/>
      <c r="E569" s="124"/>
      <c r="F569" s="124"/>
      <c r="G569" s="124"/>
      <c r="H569" s="124"/>
      <c r="I569" s="124" t="s">
        <v>1884</v>
      </c>
      <c r="J569" s="126"/>
      <c r="K569" s="127">
        <v>38162.25</v>
      </c>
      <c r="L569" s="128">
        <v>3816</v>
      </c>
      <c r="M569" s="129">
        <f t="shared" si="19"/>
        <v>10</v>
      </c>
      <c r="N569" s="130" t="s">
        <v>2034</v>
      </c>
      <c r="O569" s="116"/>
      <c r="P569" s="116"/>
      <c r="Q569" s="122"/>
    </row>
    <row r="570" spans="1:17" x14ac:dyDescent="0.25">
      <c r="A570" s="116">
        <f t="shared" si="18"/>
        <v>565</v>
      </c>
      <c r="B570" s="124"/>
      <c r="C570" s="125" t="s">
        <v>1574</v>
      </c>
      <c r="D570" s="124"/>
      <c r="E570" s="124"/>
      <c r="F570" s="124"/>
      <c r="G570" s="124"/>
      <c r="H570" s="124"/>
      <c r="I570" s="124" t="s">
        <v>1885</v>
      </c>
      <c r="J570" s="126"/>
      <c r="K570" s="127">
        <v>8273</v>
      </c>
      <c r="L570" s="128">
        <v>827</v>
      </c>
      <c r="M570" s="129">
        <f t="shared" si="19"/>
        <v>10</v>
      </c>
      <c r="N570" s="130" t="s">
        <v>2034</v>
      </c>
      <c r="O570" s="116"/>
      <c r="P570" s="116"/>
      <c r="Q570" s="122"/>
    </row>
    <row r="571" spans="1:17" x14ac:dyDescent="0.25">
      <c r="A571" s="116">
        <f t="shared" si="18"/>
        <v>566</v>
      </c>
      <c r="B571" s="124"/>
      <c r="C571" s="125" t="s">
        <v>1574</v>
      </c>
      <c r="D571" s="124"/>
      <c r="E571" s="124"/>
      <c r="F571" s="124"/>
      <c r="G571" s="124"/>
      <c r="H571" s="124"/>
      <c r="I571" s="124" t="s">
        <v>1886</v>
      </c>
      <c r="J571" s="126"/>
      <c r="K571" s="127">
        <v>8273</v>
      </c>
      <c r="L571" s="128">
        <v>827</v>
      </c>
      <c r="M571" s="129">
        <f t="shared" si="19"/>
        <v>10</v>
      </c>
      <c r="N571" s="130" t="s">
        <v>2034</v>
      </c>
      <c r="O571" s="116"/>
      <c r="P571" s="116"/>
      <c r="Q571" s="122"/>
    </row>
    <row r="572" spans="1:17" x14ac:dyDescent="0.25">
      <c r="A572" s="116">
        <f t="shared" si="18"/>
        <v>567</v>
      </c>
      <c r="B572" s="124"/>
      <c r="C572" s="125" t="s">
        <v>1887</v>
      </c>
      <c r="D572" s="124"/>
      <c r="E572" s="124"/>
      <c r="F572" s="124"/>
      <c r="G572" s="124"/>
      <c r="H572" s="124"/>
      <c r="I572" s="124" t="s">
        <v>1888</v>
      </c>
      <c r="J572" s="126"/>
      <c r="K572" s="127">
        <v>44505</v>
      </c>
      <c r="L572" s="128">
        <v>4451</v>
      </c>
      <c r="M572" s="129">
        <f t="shared" si="19"/>
        <v>10</v>
      </c>
      <c r="N572" s="130" t="s">
        <v>2034</v>
      </c>
      <c r="O572" s="116"/>
      <c r="P572" s="116"/>
      <c r="Q572" s="12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DAA40-C8B7-4257-96B1-ABF2A35114A5}">
  <dimension ref="A1"/>
  <sheetViews>
    <sheetView workbookViewId="0"/>
  </sheetViews>
  <sheetFormatPr defaultRowHeight="15" x14ac:dyDescent="0.25"/>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C61D0-BDFA-4AF4-925A-C8AA7C56AC51}">
  <sheetPr codeName="Sheet15"/>
  <dimension ref="A1"/>
  <sheetViews>
    <sheetView zoomScaleNormal="100" workbookViewId="0"/>
  </sheetViews>
  <sheetFormatPr defaultRowHeight="15" x14ac:dyDescent="0.25"/>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1D062-474F-4C3A-ADC3-9E334B1F637A}">
  <sheetPr codeName="Sheet30"/>
  <dimension ref="A1:E12"/>
  <sheetViews>
    <sheetView workbookViewId="0">
      <selection activeCell="J30" sqref="J30"/>
    </sheetView>
  </sheetViews>
  <sheetFormatPr defaultRowHeight="15" x14ac:dyDescent="0.25"/>
  <cols>
    <col min="1" max="1" width="19.28515625" bestFit="1" customWidth="1"/>
    <col min="2" max="4" width="19.28515625" customWidth="1"/>
  </cols>
  <sheetData>
    <row r="1" spans="1:5" x14ac:dyDescent="0.25">
      <c r="A1" s="15" t="s">
        <v>2446</v>
      </c>
      <c r="B1" s="15" t="s">
        <v>2447</v>
      </c>
      <c r="C1" s="15" t="s">
        <v>2448</v>
      </c>
      <c r="D1" s="15" t="s">
        <v>2449</v>
      </c>
      <c r="E1" s="15" t="s">
        <v>2454</v>
      </c>
    </row>
    <row r="2" spans="1:5" x14ac:dyDescent="0.25">
      <c r="A2" s="191">
        <v>42425</v>
      </c>
      <c r="B2" s="237">
        <v>0</v>
      </c>
      <c r="C2" s="5" t="s">
        <v>2123</v>
      </c>
      <c r="D2" s="191">
        <f>EOMONTH(A2,0)</f>
        <v>42429</v>
      </c>
      <c r="E2" t="s">
        <v>2452</v>
      </c>
    </row>
    <row r="3" spans="1:5" x14ac:dyDescent="0.25">
      <c r="A3" s="191">
        <v>42425</v>
      </c>
      <c r="B3" s="5">
        <v>1</v>
      </c>
      <c r="C3" s="5" t="s">
        <v>2450</v>
      </c>
      <c r="D3" s="191">
        <f>EOMONTH(A3,1)</f>
        <v>42460</v>
      </c>
      <c r="E3" t="s">
        <v>2452</v>
      </c>
    </row>
    <row r="4" spans="1:5" x14ac:dyDescent="0.25">
      <c r="A4" s="191">
        <v>42425</v>
      </c>
      <c r="B4" s="5">
        <v>-2</v>
      </c>
      <c r="C4" s="5" t="s">
        <v>2451</v>
      </c>
      <c r="D4" s="191">
        <f>EOMONTH(A4,-2)</f>
        <v>42369</v>
      </c>
      <c r="E4" t="s">
        <v>2452</v>
      </c>
    </row>
    <row r="5" spans="1:5" x14ac:dyDescent="0.25">
      <c r="A5" s="191">
        <v>42425</v>
      </c>
      <c r="B5" s="5">
        <v>-1</v>
      </c>
      <c r="C5" s="238" t="s">
        <v>2444</v>
      </c>
      <c r="D5" s="191">
        <f>EOMONTH(A5,-1)+1</f>
        <v>42401</v>
      </c>
      <c r="E5" t="s">
        <v>2452</v>
      </c>
    </row>
    <row r="6" spans="1:5" x14ac:dyDescent="0.25">
      <c r="A6" s="191">
        <v>42425</v>
      </c>
      <c r="B6" s="5">
        <v>0</v>
      </c>
      <c r="C6" s="238" t="s">
        <v>2445</v>
      </c>
      <c r="D6" s="191">
        <f>EOMONTH(A6,0)+1</f>
        <v>42430</v>
      </c>
      <c r="E6" t="s">
        <v>2452</v>
      </c>
    </row>
    <row r="8" spans="1:5" x14ac:dyDescent="0.25">
      <c r="A8" s="239">
        <v>42425</v>
      </c>
      <c r="C8" t="s">
        <v>2453</v>
      </c>
      <c r="D8" t="str">
        <f>TEXT(A8,"dd-mmm-yyyy")</f>
        <v>25-Feb-2016</v>
      </c>
      <c r="E8" t="s">
        <v>2455</v>
      </c>
    </row>
    <row r="9" spans="1:5" x14ac:dyDescent="0.25">
      <c r="D9" s="2">
        <f ca="1">TODAY()</f>
        <v>43960</v>
      </c>
      <c r="E9" t="s">
        <v>2456</v>
      </c>
    </row>
    <row r="11" spans="1:5" x14ac:dyDescent="0.25">
      <c r="D11" s="2">
        <v>43958</v>
      </c>
      <c r="E11" t="s">
        <v>2458</v>
      </c>
    </row>
    <row r="12" spans="1:5" s="185" customFormat="1" x14ac:dyDescent="0.25">
      <c r="D12" s="242">
        <v>0.55972222222222223</v>
      </c>
      <c r="E12" s="242" t="s">
        <v>2457</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A1C65-90D6-4636-9F53-5B218C1079FE}">
  <sheetPr codeName="Sheet16"/>
  <dimension ref="A1"/>
  <sheetViews>
    <sheetView workbookViewId="0"/>
  </sheetViews>
  <sheetFormatPr defaultRowHeight="15" x14ac:dyDescent="0.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3B35E-2A6D-4A75-9BE9-7BFB65D337BD}">
  <sheetPr codeName="Sheet17"/>
  <dimension ref="A1"/>
  <sheetViews>
    <sheetView workbookViewId="0"/>
  </sheetViews>
  <sheetFormatPr defaultRowHeight="15" x14ac:dyDescent="0.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32913-C0AF-42E8-A4E1-F5F88D3F3C60}">
  <sheetPr codeName="Sheet19"/>
  <dimension ref="C2:G15"/>
  <sheetViews>
    <sheetView topLeftCell="C1" zoomScaleNormal="100" workbookViewId="0">
      <selection activeCell="J25" sqref="J25"/>
    </sheetView>
  </sheetViews>
  <sheetFormatPr defaultRowHeight="15" x14ac:dyDescent="0.25"/>
  <cols>
    <col min="7" max="7" width="21" customWidth="1"/>
  </cols>
  <sheetData>
    <row r="2" spans="3:7" x14ac:dyDescent="0.25">
      <c r="C2" s="16" t="s">
        <v>114</v>
      </c>
      <c r="D2" s="16" t="s">
        <v>2037</v>
      </c>
      <c r="E2" s="16" t="s">
        <v>2124</v>
      </c>
    </row>
    <row r="3" spans="3:7" x14ac:dyDescent="0.25">
      <c r="C3" s="5" t="s">
        <v>2023</v>
      </c>
      <c r="D3" s="5">
        <f t="shared" ref="D3:D14" ca="1" si="0">RANDBETWEEN(5000,10000)</f>
        <v>7463</v>
      </c>
      <c r="E3" s="5">
        <f ca="1">RANDBETWEEN(5000,8000)</f>
        <v>6321</v>
      </c>
      <c r="G3" s="281">
        <f ca="1">RANDBETWEEN(10000,100000)</f>
        <v>92971</v>
      </c>
    </row>
    <row r="4" spans="3:7" x14ac:dyDescent="0.25">
      <c r="C4" s="5" t="s">
        <v>116</v>
      </c>
      <c r="D4" s="5">
        <f t="shared" ca="1" si="0"/>
        <v>6536</v>
      </c>
      <c r="E4" s="5">
        <f t="shared" ref="E4:E14" ca="1" si="1">RANDBETWEEN(5000,8000)</f>
        <v>7700</v>
      </c>
      <c r="G4">
        <f t="shared" ref="G4:G13" ca="1" si="2">RANDBETWEEN(50000,100000)</f>
        <v>68420</v>
      </c>
    </row>
    <row r="5" spans="3:7" x14ac:dyDescent="0.25">
      <c r="C5" s="5" t="s">
        <v>117</v>
      </c>
      <c r="D5" s="5">
        <f t="shared" ca="1" si="0"/>
        <v>6909</v>
      </c>
      <c r="E5" s="5">
        <f t="shared" ca="1" si="1"/>
        <v>6157</v>
      </c>
      <c r="G5">
        <f t="shared" ca="1" si="2"/>
        <v>55380</v>
      </c>
    </row>
    <row r="6" spans="3:7" x14ac:dyDescent="0.25">
      <c r="C6" s="5" t="s">
        <v>174</v>
      </c>
      <c r="D6" s="5">
        <f t="shared" ca="1" si="0"/>
        <v>8583</v>
      </c>
      <c r="E6" s="5">
        <f t="shared" ca="1" si="1"/>
        <v>6132</v>
      </c>
      <c r="G6">
        <f t="shared" ca="1" si="2"/>
        <v>73451</v>
      </c>
    </row>
    <row r="7" spans="3:7" x14ac:dyDescent="0.25">
      <c r="C7" s="5" t="s">
        <v>2024</v>
      </c>
      <c r="D7" s="5">
        <f t="shared" ca="1" si="0"/>
        <v>8247</v>
      </c>
      <c r="E7" s="5">
        <f t="shared" ca="1" si="1"/>
        <v>7997</v>
      </c>
      <c r="G7">
        <f t="shared" ca="1" si="2"/>
        <v>91602</v>
      </c>
    </row>
    <row r="8" spans="3:7" x14ac:dyDescent="0.25">
      <c r="C8" s="5" t="s">
        <v>2025</v>
      </c>
      <c r="D8" s="5">
        <f t="shared" ca="1" si="0"/>
        <v>5377</v>
      </c>
      <c r="E8" s="5">
        <f t="shared" ca="1" si="1"/>
        <v>5668</v>
      </c>
      <c r="G8">
        <f t="shared" ca="1" si="2"/>
        <v>65026</v>
      </c>
    </row>
    <row r="9" spans="3:7" x14ac:dyDescent="0.25">
      <c r="C9" s="5" t="s">
        <v>2026</v>
      </c>
      <c r="D9" s="5">
        <f t="shared" ca="1" si="0"/>
        <v>7966</v>
      </c>
      <c r="E9" s="5">
        <f t="shared" ca="1" si="1"/>
        <v>5180</v>
      </c>
      <c r="G9">
        <f t="shared" ca="1" si="2"/>
        <v>63230</v>
      </c>
    </row>
    <row r="10" spans="3:7" x14ac:dyDescent="0.25">
      <c r="C10" s="5" t="s">
        <v>2027</v>
      </c>
      <c r="D10" s="5">
        <f t="shared" ca="1" si="0"/>
        <v>9574</v>
      </c>
      <c r="E10" s="5">
        <f t="shared" ca="1" si="1"/>
        <v>5330</v>
      </c>
      <c r="G10">
        <f t="shared" ca="1" si="2"/>
        <v>93078</v>
      </c>
    </row>
    <row r="11" spans="3:7" x14ac:dyDescent="0.25">
      <c r="C11" s="5" t="s">
        <v>2028</v>
      </c>
      <c r="D11" s="5">
        <f t="shared" ca="1" si="0"/>
        <v>6652</v>
      </c>
      <c r="E11" s="5">
        <f t="shared" ca="1" si="1"/>
        <v>7052</v>
      </c>
      <c r="G11">
        <f t="shared" ca="1" si="2"/>
        <v>98762</v>
      </c>
    </row>
    <row r="12" spans="3:7" x14ac:dyDescent="0.25">
      <c r="C12" s="5" t="s">
        <v>2029</v>
      </c>
      <c r="D12" s="5">
        <f t="shared" ca="1" si="0"/>
        <v>5606</v>
      </c>
      <c r="E12" s="5">
        <f t="shared" ca="1" si="1"/>
        <v>5993</v>
      </c>
      <c r="G12">
        <f t="shared" ca="1" si="2"/>
        <v>82088</v>
      </c>
    </row>
    <row r="13" spans="3:7" x14ac:dyDescent="0.25">
      <c r="C13" s="5" t="s">
        <v>2030</v>
      </c>
      <c r="D13" s="5">
        <f t="shared" ca="1" si="0"/>
        <v>7074</v>
      </c>
      <c r="E13" s="5">
        <f t="shared" ca="1" si="1"/>
        <v>5212</v>
      </c>
      <c r="G13">
        <f t="shared" ca="1" si="2"/>
        <v>92177</v>
      </c>
    </row>
    <row r="14" spans="3:7" x14ac:dyDescent="0.25">
      <c r="C14" s="5" t="s">
        <v>2031</v>
      </c>
      <c r="D14" s="5">
        <f t="shared" ca="1" si="0"/>
        <v>9975</v>
      </c>
      <c r="E14" s="5">
        <f t="shared" ca="1" si="1"/>
        <v>6749</v>
      </c>
      <c r="G14">
        <f ca="1">RANDBETWEEN(50000,100000)</f>
        <v>80800</v>
      </c>
    </row>
    <row r="15" spans="3:7" x14ac:dyDescent="0.25">
      <c r="C15" s="5"/>
      <c r="D15" s="16">
        <f ca="1">SUM(D3:D14)</f>
        <v>89962</v>
      </c>
      <c r="E15" s="16">
        <f ca="1">SUM(E3:E14)</f>
        <v>75491</v>
      </c>
    </row>
  </sheetData>
  <phoneticPr fontId="3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DB484-1942-483C-882E-7B7025325D56}">
  <sheetPr codeName="Sheet20"/>
  <dimension ref="A1:R5"/>
  <sheetViews>
    <sheetView workbookViewId="0">
      <selection activeCell="J25" sqref="J25"/>
    </sheetView>
  </sheetViews>
  <sheetFormatPr defaultRowHeight="15" x14ac:dyDescent="0.25"/>
  <sheetData>
    <row r="1" spans="1:18" ht="60" x14ac:dyDescent="0.25">
      <c r="A1" s="183" t="s">
        <v>22</v>
      </c>
      <c r="B1" s="183" t="s">
        <v>23</v>
      </c>
      <c r="C1" s="186" t="s">
        <v>24</v>
      </c>
      <c r="D1" s="183" t="s">
        <v>25</v>
      </c>
      <c r="E1" s="183" t="s">
        <v>26</v>
      </c>
      <c r="F1" s="183" t="s">
        <v>27</v>
      </c>
      <c r="G1" s="183" t="s">
        <v>28</v>
      </c>
      <c r="H1" s="183" t="s">
        <v>29</v>
      </c>
      <c r="I1" s="183" t="s">
        <v>30</v>
      </c>
      <c r="J1" s="183" t="s">
        <v>31</v>
      </c>
      <c r="K1" s="183" t="s">
        <v>32</v>
      </c>
      <c r="L1" s="187" t="s">
        <v>33</v>
      </c>
      <c r="M1" s="187" t="s">
        <v>34</v>
      </c>
      <c r="N1" s="183" t="s">
        <v>35</v>
      </c>
      <c r="O1" s="183" t="s">
        <v>36</v>
      </c>
      <c r="P1" s="183" t="s">
        <v>37</v>
      </c>
      <c r="Q1" s="183" t="s">
        <v>38</v>
      </c>
      <c r="R1" s="183" t="s">
        <v>39</v>
      </c>
    </row>
    <row r="2" spans="1:18" ht="45" x14ac:dyDescent="0.25">
      <c r="A2" s="1">
        <v>1</v>
      </c>
      <c r="B2" s="1" t="s">
        <v>0</v>
      </c>
      <c r="C2" s="1" t="s">
        <v>1</v>
      </c>
      <c r="D2" s="188">
        <v>43240</v>
      </c>
      <c r="E2" s="189" t="s">
        <v>2</v>
      </c>
      <c r="F2" s="1" t="s">
        <v>3</v>
      </c>
      <c r="G2" s="1" t="s">
        <v>4</v>
      </c>
      <c r="H2" s="1" t="s">
        <v>5</v>
      </c>
      <c r="I2" s="1" t="s">
        <v>6</v>
      </c>
      <c r="J2" s="1" t="s">
        <v>6</v>
      </c>
      <c r="K2" s="1" t="s">
        <v>6</v>
      </c>
      <c r="L2" s="1" t="s">
        <v>7</v>
      </c>
      <c r="M2" s="190" t="s">
        <v>8</v>
      </c>
      <c r="N2" s="1" t="s">
        <v>6</v>
      </c>
      <c r="O2" s="1" t="s">
        <v>6</v>
      </c>
      <c r="P2" s="1" t="s">
        <v>5</v>
      </c>
      <c r="Q2" s="1" t="s">
        <v>9</v>
      </c>
      <c r="R2" s="1"/>
    </row>
    <row r="3" spans="1:18" ht="45" x14ac:dyDescent="0.25">
      <c r="A3" s="1">
        <v>2</v>
      </c>
      <c r="B3" s="1" t="s">
        <v>10</v>
      </c>
      <c r="C3" s="1" t="s">
        <v>11</v>
      </c>
      <c r="D3" s="188">
        <v>42917</v>
      </c>
      <c r="E3" s="189" t="s">
        <v>12</v>
      </c>
      <c r="F3" s="1" t="s">
        <v>13</v>
      </c>
      <c r="G3" s="1">
        <v>9971860845</v>
      </c>
      <c r="H3" s="1" t="s">
        <v>5</v>
      </c>
      <c r="I3" s="1" t="s">
        <v>6</v>
      </c>
      <c r="J3" s="1" t="s">
        <v>6</v>
      </c>
      <c r="K3" s="1" t="s">
        <v>6</v>
      </c>
      <c r="L3" s="190" t="s">
        <v>8</v>
      </c>
      <c r="M3" s="190" t="s">
        <v>8</v>
      </c>
      <c r="N3" s="1" t="s">
        <v>6</v>
      </c>
      <c r="O3" s="1" t="s">
        <v>6</v>
      </c>
      <c r="P3" s="1" t="s">
        <v>5</v>
      </c>
      <c r="Q3" s="1" t="s">
        <v>6</v>
      </c>
      <c r="R3" s="1"/>
    </row>
    <row r="4" spans="1:18" ht="45" x14ac:dyDescent="0.25">
      <c r="A4" s="1">
        <v>6</v>
      </c>
      <c r="B4" s="1" t="s">
        <v>14</v>
      </c>
      <c r="C4" s="1" t="s">
        <v>15</v>
      </c>
      <c r="D4" s="188">
        <v>43025</v>
      </c>
      <c r="E4" s="189" t="s">
        <v>16</v>
      </c>
      <c r="F4" s="1" t="s">
        <v>17</v>
      </c>
      <c r="G4" s="1">
        <v>9868434149</v>
      </c>
      <c r="H4" s="1" t="s">
        <v>6</v>
      </c>
      <c r="I4" s="1" t="s">
        <v>6</v>
      </c>
      <c r="J4" s="1" t="s">
        <v>6</v>
      </c>
      <c r="K4" s="1" t="s">
        <v>6</v>
      </c>
      <c r="L4" s="190" t="s">
        <v>8</v>
      </c>
      <c r="M4" s="190" t="s">
        <v>8</v>
      </c>
      <c r="N4" s="1" t="s">
        <v>7</v>
      </c>
      <c r="O4" s="1" t="s">
        <v>7</v>
      </c>
      <c r="P4" s="1" t="s">
        <v>7</v>
      </c>
      <c r="Q4" s="1" t="s">
        <v>7</v>
      </c>
      <c r="R4" s="1"/>
    </row>
    <row r="5" spans="1:18" x14ac:dyDescent="0.25">
      <c r="A5" s="5">
        <v>7</v>
      </c>
      <c r="B5" s="5" t="s">
        <v>18</v>
      </c>
      <c r="C5" s="5" t="s">
        <v>19</v>
      </c>
      <c r="D5" s="191">
        <v>43222</v>
      </c>
      <c r="E5" s="5"/>
      <c r="F5" s="5" t="s">
        <v>20</v>
      </c>
      <c r="G5" s="5">
        <v>7703980376</v>
      </c>
      <c r="H5" s="5" t="s">
        <v>5</v>
      </c>
      <c r="I5" s="5" t="s">
        <v>21</v>
      </c>
      <c r="J5" s="5" t="s">
        <v>6</v>
      </c>
      <c r="K5" s="5" t="s">
        <v>6</v>
      </c>
      <c r="L5" s="5" t="s">
        <v>7</v>
      </c>
      <c r="M5" s="5" t="s">
        <v>8</v>
      </c>
      <c r="N5" s="5" t="s">
        <v>6</v>
      </c>
      <c r="O5" s="5" t="s">
        <v>6</v>
      </c>
      <c r="P5" s="5" t="s">
        <v>5</v>
      </c>
      <c r="Q5" s="5" t="s">
        <v>9</v>
      </c>
      <c r="R5" s="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DC1B3-D7B8-4502-B7AC-F1D34BEE8B01}">
  <sheetPr codeName="Sheet21"/>
  <dimension ref="C1:C15"/>
  <sheetViews>
    <sheetView workbookViewId="0">
      <selection activeCell="J25" sqref="J25"/>
    </sheetView>
  </sheetViews>
  <sheetFormatPr defaultRowHeight="15" x14ac:dyDescent="0.25"/>
  <cols>
    <col min="3" max="3" width="22.42578125" bestFit="1" customWidth="1"/>
  </cols>
  <sheetData>
    <row r="1" spans="3:3" x14ac:dyDescent="0.25">
      <c r="C1" t="s">
        <v>2593</v>
      </c>
    </row>
    <row r="6" spans="3:3" ht="20.25" x14ac:dyDescent="0.3">
      <c r="C6" s="282" t="s">
        <v>3</v>
      </c>
    </row>
    <row r="15" spans="3:3" x14ac:dyDescent="0.25">
      <c r="C15" t="s">
        <v>2593</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F2DB-B57A-49A8-904E-913C5F431AD8}">
  <sheetPr codeName="Sheet22"/>
  <dimension ref="E5"/>
  <sheetViews>
    <sheetView topLeftCell="A2" workbookViewId="0">
      <selection activeCell="J25" sqref="J25"/>
    </sheetView>
  </sheetViews>
  <sheetFormatPr defaultRowHeight="15" x14ac:dyDescent="0.25"/>
  <cols>
    <col min="5" max="5" width="33.7109375" customWidth="1"/>
  </cols>
  <sheetData>
    <row r="5" spans="5:5" ht="126.75" x14ac:dyDescent="0.25">
      <c r="E5" s="283" t="s">
        <v>2125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36D79-3B46-4847-9B8E-5D228CAEC7F2}">
  <sheetPr codeName="Sheet2"/>
  <dimension ref="A1:O51"/>
  <sheetViews>
    <sheetView workbookViewId="0">
      <selection activeCell="B9" sqref="B9"/>
    </sheetView>
  </sheetViews>
  <sheetFormatPr defaultRowHeight="15" x14ac:dyDescent="0.25"/>
  <cols>
    <col min="1" max="1" width="9.5703125" bestFit="1" customWidth="1"/>
    <col min="2" max="2" width="37.140625" bestFit="1" customWidth="1"/>
    <col min="3" max="3" width="16.42578125" bestFit="1" customWidth="1"/>
    <col min="4" max="4" width="14.42578125" bestFit="1" customWidth="1"/>
    <col min="5" max="5" width="11.5703125" bestFit="1" customWidth="1"/>
    <col min="6" max="6" width="12.7109375" bestFit="1" customWidth="1"/>
    <col min="7" max="7" width="11.7109375" bestFit="1" customWidth="1"/>
    <col min="8" max="8" width="12.140625" bestFit="1" customWidth="1"/>
    <col min="9" max="9" width="8.5703125" bestFit="1" customWidth="1"/>
    <col min="10" max="10" width="19.5703125" bestFit="1" customWidth="1"/>
    <col min="11" max="11" width="10.85546875" bestFit="1" customWidth="1"/>
    <col min="12" max="12" width="12" bestFit="1" customWidth="1"/>
    <col min="13" max="13" width="10.85546875" bestFit="1" customWidth="1"/>
    <col min="14" max="15" width="12" bestFit="1" customWidth="1"/>
  </cols>
  <sheetData>
    <row r="1" spans="1:15" s="184" customFormat="1" x14ac:dyDescent="0.25">
      <c r="A1" t="s">
        <v>22</v>
      </c>
      <c r="B1" t="s">
        <v>23</v>
      </c>
      <c r="C1" t="s">
        <v>25</v>
      </c>
      <c r="D1" t="s">
        <v>27</v>
      </c>
      <c r="E1" t="s">
        <v>29</v>
      </c>
      <c r="F1" t="s">
        <v>30</v>
      </c>
      <c r="G1" t="s">
        <v>31</v>
      </c>
      <c r="H1" t="s">
        <v>32</v>
      </c>
      <c r="I1" t="s">
        <v>33</v>
      </c>
      <c r="J1" t="s">
        <v>34</v>
      </c>
      <c r="K1" t="s">
        <v>35</v>
      </c>
      <c r="L1" t="s">
        <v>36</v>
      </c>
      <c r="M1" t="s">
        <v>37</v>
      </c>
      <c r="N1" t="s">
        <v>38</v>
      </c>
      <c r="O1" t="s">
        <v>39</v>
      </c>
    </row>
    <row r="2" spans="1:15" x14ac:dyDescent="0.25">
      <c r="A2">
        <v>1</v>
      </c>
      <c r="B2" t="s">
        <v>0</v>
      </c>
      <c r="C2">
        <v>43240</v>
      </c>
      <c r="D2" t="s">
        <v>3</v>
      </c>
      <c r="E2" t="s">
        <v>5</v>
      </c>
      <c r="F2" t="s">
        <v>6</v>
      </c>
      <c r="G2" t="s">
        <v>6</v>
      </c>
      <c r="H2" t="s">
        <v>6</v>
      </c>
      <c r="I2" t="s">
        <v>7</v>
      </c>
      <c r="J2" t="s">
        <v>8</v>
      </c>
      <c r="K2" t="s">
        <v>6</v>
      </c>
      <c r="L2" t="s">
        <v>6</v>
      </c>
      <c r="M2" t="s">
        <v>5</v>
      </c>
      <c r="N2" t="s">
        <v>9</v>
      </c>
    </row>
    <row r="3" spans="1:15" x14ac:dyDescent="0.25">
      <c r="A3">
        <v>2</v>
      </c>
      <c r="B3" t="s">
        <v>10</v>
      </c>
      <c r="C3">
        <v>42917</v>
      </c>
      <c r="D3" t="s">
        <v>13</v>
      </c>
      <c r="E3" t="s">
        <v>5</v>
      </c>
      <c r="F3" t="s">
        <v>6</v>
      </c>
      <c r="G3" t="s">
        <v>6</v>
      </c>
      <c r="H3" t="s">
        <v>6</v>
      </c>
      <c r="I3" t="s">
        <v>8</v>
      </c>
      <c r="J3" t="s">
        <v>8</v>
      </c>
      <c r="K3" t="s">
        <v>6</v>
      </c>
      <c r="L3" t="s">
        <v>6</v>
      </c>
      <c r="M3" t="s">
        <v>5</v>
      </c>
      <c r="N3" t="s">
        <v>6</v>
      </c>
    </row>
    <row r="4" spans="1:15" x14ac:dyDescent="0.25">
      <c r="A4">
        <v>6</v>
      </c>
      <c r="B4" t="s">
        <v>2594</v>
      </c>
      <c r="C4">
        <v>43025</v>
      </c>
      <c r="D4" t="s">
        <v>17</v>
      </c>
      <c r="E4" t="s">
        <v>6</v>
      </c>
      <c r="F4" t="s">
        <v>6</v>
      </c>
      <c r="G4" t="s">
        <v>6</v>
      </c>
      <c r="H4" t="s">
        <v>6</v>
      </c>
      <c r="I4" t="s">
        <v>8</v>
      </c>
      <c r="J4" t="s">
        <v>8</v>
      </c>
      <c r="K4" t="s">
        <v>7</v>
      </c>
      <c r="L4" t="s">
        <v>7</v>
      </c>
      <c r="M4" t="s">
        <v>7</v>
      </c>
      <c r="N4" t="s">
        <v>7</v>
      </c>
    </row>
    <row r="5" spans="1:15" x14ac:dyDescent="0.25">
      <c r="A5">
        <v>7</v>
      </c>
      <c r="B5" t="s">
        <v>18</v>
      </c>
      <c r="C5">
        <v>43222</v>
      </c>
      <c r="D5" t="s">
        <v>20</v>
      </c>
      <c r="E5" t="s">
        <v>5</v>
      </c>
      <c r="F5" t="s">
        <v>21</v>
      </c>
      <c r="G5" t="s">
        <v>6</v>
      </c>
      <c r="H5" t="s">
        <v>6</v>
      </c>
      <c r="I5" t="s">
        <v>7</v>
      </c>
      <c r="J5" t="s">
        <v>8</v>
      </c>
      <c r="K5" t="s">
        <v>6</v>
      </c>
      <c r="L5" t="s">
        <v>6</v>
      </c>
      <c r="M5" t="s">
        <v>5</v>
      </c>
      <c r="N5" t="s">
        <v>9</v>
      </c>
    </row>
    <row r="9" spans="1:15" x14ac:dyDescent="0.25">
      <c r="B9" s="240" t="s">
        <v>2523</v>
      </c>
      <c r="C9" s="240" t="s">
        <v>2518</v>
      </c>
    </row>
    <row r="10" spans="1:15" x14ac:dyDescent="0.25">
      <c r="B10" s="240" t="s">
        <v>2524</v>
      </c>
      <c r="C10" s="240" t="s">
        <v>2519</v>
      </c>
    </row>
    <row r="11" spans="1:15" x14ac:dyDescent="0.25">
      <c r="B11" s="240" t="s">
        <v>2525</v>
      </c>
      <c r="C11" s="240" t="s">
        <v>2520</v>
      </c>
    </row>
    <row r="12" spans="1:15" x14ac:dyDescent="0.25">
      <c r="B12" s="240" t="s">
        <v>2526</v>
      </c>
      <c r="C12" s="240" t="s">
        <v>2521</v>
      </c>
    </row>
    <row r="13" spans="1:15" x14ac:dyDescent="0.25">
      <c r="B13" s="240" t="s">
        <v>2527</v>
      </c>
      <c r="C13" s="240" t="s">
        <v>2522</v>
      </c>
    </row>
    <row r="14" spans="1:15" x14ac:dyDescent="0.25">
      <c r="B14" s="240" t="s">
        <v>2562</v>
      </c>
      <c r="C14" s="240" t="s">
        <v>2563</v>
      </c>
    </row>
    <row r="15" spans="1:15" x14ac:dyDescent="0.25">
      <c r="B15" s="240"/>
      <c r="C15" s="240"/>
    </row>
    <row r="16" spans="1:15" x14ac:dyDescent="0.25">
      <c r="B16" s="279" t="s">
        <v>2547</v>
      </c>
      <c r="C16" s="240"/>
    </row>
    <row r="17" spans="2:3" x14ac:dyDescent="0.25">
      <c r="B17" s="240" t="s">
        <v>2536</v>
      </c>
      <c r="C17" s="240" t="s">
        <v>2528</v>
      </c>
    </row>
    <row r="18" spans="2:3" x14ac:dyDescent="0.25">
      <c r="B18" s="240" t="s">
        <v>2538</v>
      </c>
      <c r="C18" s="240" t="s">
        <v>2529</v>
      </c>
    </row>
    <row r="19" spans="2:3" x14ac:dyDescent="0.25">
      <c r="B19" s="240" t="s">
        <v>2539</v>
      </c>
      <c r="C19" s="240" t="s">
        <v>2530</v>
      </c>
    </row>
    <row r="20" spans="2:3" x14ac:dyDescent="0.25">
      <c r="B20" s="240" t="s">
        <v>2540</v>
      </c>
      <c r="C20" s="240" t="s">
        <v>2531</v>
      </c>
    </row>
    <row r="21" spans="2:3" x14ac:dyDescent="0.25">
      <c r="B21" s="240" t="s">
        <v>2541</v>
      </c>
      <c r="C21" s="280" t="s">
        <v>2532</v>
      </c>
    </row>
    <row r="22" spans="2:3" x14ac:dyDescent="0.25">
      <c r="B22" s="240" t="s">
        <v>2572</v>
      </c>
      <c r="C22" s="280" t="s">
        <v>2569</v>
      </c>
    </row>
    <row r="23" spans="2:3" x14ac:dyDescent="0.25">
      <c r="B23" s="240" t="s">
        <v>2573</v>
      </c>
      <c r="C23" s="280" t="s">
        <v>2570</v>
      </c>
    </row>
    <row r="24" spans="2:3" x14ac:dyDescent="0.25">
      <c r="B24" s="240" t="s">
        <v>2574</v>
      </c>
      <c r="C24" s="280" t="s">
        <v>2571</v>
      </c>
    </row>
    <row r="25" spans="2:3" x14ac:dyDescent="0.25">
      <c r="B25" s="240" t="s">
        <v>2576</v>
      </c>
      <c r="C25" s="280" t="s">
        <v>2575</v>
      </c>
    </row>
    <row r="26" spans="2:3" x14ac:dyDescent="0.25">
      <c r="B26" s="240" t="s">
        <v>2578</v>
      </c>
      <c r="C26" s="280" t="s">
        <v>2577</v>
      </c>
    </row>
    <row r="27" spans="2:3" x14ac:dyDescent="0.25">
      <c r="B27" s="240"/>
      <c r="C27" s="280"/>
    </row>
    <row r="28" spans="2:3" x14ac:dyDescent="0.25">
      <c r="B28" s="240"/>
      <c r="C28" s="280"/>
    </row>
    <row r="29" spans="2:3" x14ac:dyDescent="0.25">
      <c r="B29" t="s">
        <v>2509</v>
      </c>
      <c r="C29" t="s">
        <v>2564</v>
      </c>
    </row>
    <row r="30" spans="2:3" x14ac:dyDescent="0.25">
      <c r="B30" t="s">
        <v>2566</v>
      </c>
      <c r="C30" t="s">
        <v>2565</v>
      </c>
    </row>
    <row r="31" spans="2:3" x14ac:dyDescent="0.25">
      <c r="B31" t="s">
        <v>2542</v>
      </c>
      <c r="C31" t="s">
        <v>2533</v>
      </c>
    </row>
    <row r="32" spans="2:3" x14ac:dyDescent="0.25">
      <c r="B32" t="s">
        <v>2543</v>
      </c>
      <c r="C32" t="s">
        <v>2534</v>
      </c>
    </row>
    <row r="33" spans="2:3" x14ac:dyDescent="0.25">
      <c r="B33" t="s">
        <v>2544</v>
      </c>
      <c r="C33" t="s">
        <v>2535</v>
      </c>
    </row>
    <row r="34" spans="2:3" x14ac:dyDescent="0.25">
      <c r="B34" t="s">
        <v>2545</v>
      </c>
      <c r="C34" t="s">
        <v>2537</v>
      </c>
    </row>
    <row r="35" spans="2:3" x14ac:dyDescent="0.25">
      <c r="B35" t="s">
        <v>2546</v>
      </c>
      <c r="C35" t="s">
        <v>2568</v>
      </c>
    </row>
    <row r="36" spans="2:3" x14ac:dyDescent="0.25">
      <c r="B36" s="240"/>
      <c r="C36" s="240"/>
    </row>
    <row r="37" spans="2:3" x14ac:dyDescent="0.25">
      <c r="B37" s="240" t="s">
        <v>2514</v>
      </c>
      <c r="C37" s="240" t="s">
        <v>2503</v>
      </c>
    </row>
    <row r="38" spans="2:3" x14ac:dyDescent="0.25">
      <c r="B38" s="240" t="s">
        <v>2549</v>
      </c>
      <c r="C38" s="240" t="s">
        <v>2548</v>
      </c>
    </row>
    <row r="39" spans="2:3" x14ac:dyDescent="0.25">
      <c r="B39" s="240" t="s">
        <v>2556</v>
      </c>
      <c r="C39" s="240" t="s">
        <v>2550</v>
      </c>
    </row>
    <row r="40" spans="2:3" x14ac:dyDescent="0.25">
      <c r="B40" s="240"/>
      <c r="C40" s="240"/>
    </row>
    <row r="41" spans="2:3" x14ac:dyDescent="0.25">
      <c r="B41" s="240" t="s">
        <v>2515</v>
      </c>
      <c r="C41" s="240" t="s">
        <v>2506</v>
      </c>
    </row>
    <row r="42" spans="2:3" x14ac:dyDescent="0.25">
      <c r="B42" s="240" t="s">
        <v>2557</v>
      </c>
      <c r="C42" s="240" t="s">
        <v>2551</v>
      </c>
    </row>
    <row r="43" spans="2:3" x14ac:dyDescent="0.25">
      <c r="B43" s="240" t="s">
        <v>2558</v>
      </c>
      <c r="C43" s="240" t="s">
        <v>2552</v>
      </c>
    </row>
    <row r="44" spans="2:3" x14ac:dyDescent="0.25">
      <c r="B44" s="240"/>
      <c r="C44" s="240"/>
    </row>
    <row r="45" spans="2:3" x14ac:dyDescent="0.25">
      <c r="B45" s="240" t="s">
        <v>2516</v>
      </c>
      <c r="C45" s="240" t="s">
        <v>2507</v>
      </c>
    </row>
    <row r="46" spans="2:3" x14ac:dyDescent="0.25">
      <c r="B46" s="240" t="s">
        <v>2559</v>
      </c>
      <c r="C46" s="240" t="s">
        <v>2553</v>
      </c>
    </row>
    <row r="47" spans="2:3" x14ac:dyDescent="0.25">
      <c r="B47" s="240" t="s">
        <v>2560</v>
      </c>
      <c r="C47" s="240" t="s">
        <v>2554</v>
      </c>
    </row>
    <row r="48" spans="2:3" x14ac:dyDescent="0.25">
      <c r="B48" s="240" t="s">
        <v>2561</v>
      </c>
      <c r="C48" s="240" t="s">
        <v>2555</v>
      </c>
    </row>
    <row r="49" spans="2:3" x14ac:dyDescent="0.25">
      <c r="B49" s="240"/>
      <c r="C49" s="240"/>
    </row>
    <row r="50" spans="2:3" x14ac:dyDescent="0.25">
      <c r="B50" s="240" t="s">
        <v>2584</v>
      </c>
      <c r="C50" s="240" t="s">
        <v>2583</v>
      </c>
    </row>
    <row r="51" spans="2:3" x14ac:dyDescent="0.25">
      <c r="B51" s="240" t="s">
        <v>2585</v>
      </c>
      <c r="C51" s="240" t="s">
        <v>2586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2</vt:i4>
      </vt:variant>
    </vt:vector>
  </HeadingPairs>
  <TitlesOfParts>
    <vt:vector size="45" baseType="lpstr">
      <vt:lpstr>1. Basics</vt:lpstr>
      <vt:lpstr>1. Shortcuts</vt:lpstr>
      <vt:lpstr>1. Excel Tricks</vt:lpstr>
      <vt:lpstr>1. Edit Tool Bar</vt:lpstr>
      <vt:lpstr>1. Randomdata</vt:lpstr>
      <vt:lpstr>1. Clipboard</vt:lpstr>
      <vt:lpstr>1. Format Painter</vt:lpstr>
      <vt:lpstr>1. Format Cell</vt:lpstr>
      <vt:lpstr>1. ALT USE</vt:lpstr>
      <vt:lpstr>1. Paste Special</vt:lpstr>
      <vt:lpstr>1. Freeze Split &amp; Sorting</vt:lpstr>
      <vt:lpstr>1. Trim Proper</vt:lpstr>
      <vt:lpstr>1. Find and Replace</vt:lpstr>
      <vt:lpstr>Multiple Excel Windows</vt:lpstr>
      <vt:lpstr>1. concatenate &amp; Text Join</vt:lpstr>
      <vt:lpstr>1Password and back up of excel </vt:lpstr>
      <vt:lpstr>2. Conditional formatting</vt:lpstr>
      <vt:lpstr>2. Data Validation</vt:lpstr>
      <vt:lpstr>2. FLASH FILL</vt:lpstr>
      <vt:lpstr>2. Text To column</vt:lpstr>
      <vt:lpstr>2. Remove Duplicate</vt:lpstr>
      <vt:lpstr>2. Consolidate</vt:lpstr>
      <vt:lpstr>2. Drs. Ageing &amp; iF FUNCTION</vt:lpstr>
      <vt:lpstr>2. Filter &amp; Adv Filter</vt:lpstr>
      <vt:lpstr>TDS Check</vt:lpstr>
      <vt:lpstr>GST Late Fees CalNIL Return</vt:lpstr>
      <vt:lpstr>GST Late Fees CalRegular Return</vt:lpstr>
      <vt:lpstr>Countif</vt:lpstr>
      <vt:lpstr>Sparkline Chart</vt:lpstr>
      <vt:lpstr>if function</vt:lpstr>
      <vt:lpstr> Spell no</vt:lpstr>
      <vt:lpstr>GOTO-CTRRL+G</vt:lpstr>
      <vt:lpstr>Alt+&amp; CTRLG</vt:lpstr>
      <vt:lpstr>VlookUP</vt:lpstr>
      <vt:lpstr>HLOOKUP</vt:lpstr>
      <vt:lpstr>XLOOKUP</vt:lpstr>
      <vt:lpstr>ALT;</vt:lpstr>
      <vt:lpstr>Table</vt:lpstr>
      <vt:lpstr>PIVOT TABLE</vt:lpstr>
      <vt:lpstr>Pivot Chart</vt:lpstr>
      <vt:lpstr>Date Function</vt:lpstr>
      <vt:lpstr>WATCH INDOW</vt:lpstr>
      <vt:lpstr>Onedrive or Google Sheet</vt:lpstr>
      <vt:lpstr>'2. Filter &amp; Adv Filter'!Criteria</vt:lpstr>
      <vt:lpstr>'Pivot Chart'!Print_Area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StudyCafe</dc:creator>
  <cp:lastModifiedBy>StudyCafe</cp:lastModifiedBy>
  <cp:lastPrinted>2020-05-08T18:48:45Z</cp:lastPrinted>
  <dcterms:created xsi:type="dcterms:W3CDTF">2020-05-04T20:08:41Z</dcterms:created>
  <dcterms:modified xsi:type="dcterms:W3CDTF">2020-05-09T11:58:29Z</dcterms:modified>
</cp:coreProperties>
</file>